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HP\Desktop\A2BI\PRATICHE\MITBAC Aggiornamento Prezzario\AGGIORNAMENTO 24.04.2025\"/>
    </mc:Choice>
  </mc:AlternateContent>
  <bookViews>
    <workbookView xWindow="0" yWindow="0" windowWidth="23040" windowHeight="9192" firstSheet="3" activeTab="7"/>
  </bookViews>
  <sheets>
    <sheet name="Cap A.01_MovTerra" sheetId="1" r:id="rId1"/>
    <sheet name="Cap A.02_Demoliz" sheetId="2" r:id="rId2"/>
    <sheet name="Cap A.03_Rimoz" sheetId="3" r:id="rId3"/>
    <sheet name="Cap A.04_Malte" sheetId="4" r:id="rId4"/>
    <sheet name="Cap A.05_Solai_Volte" sheetId="5" r:id="rId5"/>
    <sheet name="Cap A.06_Murature" sheetId="6" r:id="rId6"/>
    <sheet name="Cap A.07_OperePietra" sheetId="7" r:id="rId7"/>
    <sheet name="Cap A.08_Consolidam" sheetId="8" r:id="rId8"/>
    <sheet name="Cap A.09_Tetti" sheetId="9" r:id="rId9"/>
    <sheet name="Cap A.10_ProtezTermica" sheetId="10" r:id="rId10"/>
    <sheet name="Cap A.11_Infissi" sheetId="11" r:id="rId11"/>
    <sheet name="Cap A.12_Intonaci" sheetId="12" r:id="rId12"/>
    <sheet name="Cap A.13_Tintegg" sheetId="13" r:id="rId13"/>
    <sheet name="Cap A.14_RestElemLapidei" sheetId="14" r:id="rId14"/>
    <sheet name="Cap A.15_OpereMetall" sheetId="15" r:id="rId15"/>
    <sheet name="Cap A.16_OpereVerde" sheetId="16" r:id="rId16"/>
    <sheet name="Materiali 1" sheetId="17" r:id="rId17"/>
  </sheets>
  <definedNames>
    <definedName name="_xlnm.Print_Area" localSheetId="0">'Cap A.01_MovTerra'!$A$1:$G$435</definedName>
    <definedName name="_xlnm.Print_Area" localSheetId="1">'Cap A.02_Demoliz'!$A$1:$G$1123</definedName>
    <definedName name="_xlnm.Print_Area" localSheetId="2">'Cap A.03_Rimoz'!$A$1:$G$1675</definedName>
    <definedName name="_xlnm.Print_Area" localSheetId="3">'Cap A.04_Malte'!$A$1:$G$540</definedName>
    <definedName name="_xlnm.Print_Area" localSheetId="4">'Cap A.05_Solai_Volte'!$A$1:$G$560</definedName>
    <definedName name="_xlnm.Print_Area" localSheetId="5">'Cap A.06_Murature'!$A$1:$G$1646</definedName>
    <definedName name="_xlnm.Print_Area" localSheetId="6">'Cap A.07_OperePietra'!$A$1:$G$2446</definedName>
    <definedName name="_xlnm.Print_Area" localSheetId="7">'Cap A.08_Consolidam'!$A$1:$G$1499</definedName>
    <definedName name="_xlnm.Print_Area" localSheetId="8">'Cap A.09_Tetti'!$A$1:$G$1688</definedName>
    <definedName name="_xlnm.Print_Area" localSheetId="9">'Cap A.10_ProtezTermica'!$A$1:$G$166</definedName>
    <definedName name="_xlnm.Print_Area" localSheetId="10">'Cap A.11_Infissi'!$A$1:$G$737</definedName>
    <definedName name="_xlnm.Print_Area" localSheetId="11">'Cap A.12_Intonaci'!$A$1:$G$1125</definedName>
    <definedName name="_xlnm.Print_Area" localSheetId="12">'Cap A.13_Tintegg'!$A$1:$G$949</definedName>
    <definedName name="_xlnm.Print_Area" localSheetId="13">'Cap A.14_RestElemLapidei'!$A$1:$G$248</definedName>
    <definedName name="_xlnm.Print_Area" localSheetId="14">'Cap A.15_OpereMetall'!$A$1:$G$40</definedName>
    <definedName name="_xlnm.Print_Area" localSheetId="15">'Cap A.16_OpereVerde'!$A$1:$G$2159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208" i="12" l="1"/>
  <c r="F1207" i="12"/>
  <c r="F1209" i="12" s="1"/>
  <c r="F1204" i="12"/>
  <c r="F1203" i="12"/>
  <c r="F1202" i="12"/>
  <c r="F1205" i="12" s="1"/>
  <c r="F1190" i="12"/>
  <c r="F1189" i="12"/>
  <c r="F1191" i="12" s="1"/>
  <c r="F1186" i="12"/>
  <c r="F1185" i="12"/>
  <c r="F1187" i="12" s="1"/>
  <c r="F1184" i="12"/>
  <c r="F1172" i="12"/>
  <c r="F1173" i="12" s="1"/>
  <c r="F1169" i="12"/>
  <c r="F1168" i="12"/>
  <c r="F1170" i="12" s="1"/>
  <c r="F1167" i="12"/>
  <c r="F1155" i="12"/>
  <c r="F1154" i="12"/>
  <c r="F1156" i="12" s="1"/>
  <c r="F1151" i="12"/>
  <c r="F1152" i="12" s="1"/>
  <c r="F1150" i="12"/>
  <c r="F1149" i="12"/>
  <c r="F1138" i="12"/>
  <c r="F1137" i="12"/>
  <c r="F1136" i="12"/>
  <c r="F1134" i="12"/>
  <c r="F1139" i="12" s="1"/>
  <c r="F1133" i="12"/>
  <c r="F1132" i="12"/>
  <c r="F1131" i="12"/>
  <c r="F641" i="4"/>
  <c r="F640" i="4"/>
  <c r="F642" i="4" s="1"/>
  <c r="F637" i="4"/>
  <c r="F636" i="4"/>
  <c r="F635" i="4"/>
  <c r="F638" i="4" s="1"/>
  <c r="F624" i="4"/>
  <c r="F623" i="4"/>
  <c r="F622" i="4"/>
  <c r="F619" i="4"/>
  <c r="F620" i="4" s="1"/>
  <c r="F618" i="4"/>
  <c r="F617" i="4"/>
  <c r="F605" i="4"/>
  <c r="F606" i="4" s="1"/>
  <c r="F602" i="4"/>
  <c r="F601" i="4"/>
  <c r="F600" i="4"/>
  <c r="F603" i="4" s="1"/>
  <c r="F589" i="4"/>
  <c r="F588" i="4"/>
  <c r="F587" i="4"/>
  <c r="F585" i="4"/>
  <c r="F590" i="4" s="1"/>
  <c r="F584" i="4"/>
  <c r="F583" i="4"/>
  <c r="F582" i="4"/>
  <c r="F571" i="4"/>
  <c r="F570" i="4"/>
  <c r="F569" i="4"/>
  <c r="F566" i="4"/>
  <c r="F565" i="4"/>
  <c r="F564" i="4"/>
  <c r="F567" i="4" s="1"/>
  <c r="F552" i="4"/>
  <c r="F551" i="4"/>
  <c r="F553" i="4" s="1"/>
  <c r="F548" i="4"/>
  <c r="F547" i="4"/>
  <c r="F546" i="4"/>
  <c r="F549" i="4" s="1"/>
  <c r="F2210" i="8"/>
  <c r="F2209" i="8"/>
  <c r="F2206" i="8"/>
  <c r="F2207" i="8" s="1"/>
  <c r="F2203" i="8"/>
  <c r="F2202" i="8"/>
  <c r="F2204" i="8" s="1"/>
  <c r="F2201" i="8"/>
  <c r="F2189" i="8"/>
  <c r="F2190" i="8" s="1"/>
  <c r="F2186" i="8"/>
  <c r="F2187" i="8" s="1"/>
  <c r="F2183" i="8"/>
  <c r="F2182" i="8"/>
  <c r="F2181" i="8"/>
  <c r="F2184" i="8" s="1"/>
  <c r="F2169" i="8"/>
  <c r="F2170" i="8" s="1"/>
  <c r="F2166" i="8"/>
  <c r="F2167" i="8" s="1"/>
  <c r="F2163" i="8"/>
  <c r="F2162" i="8"/>
  <c r="F2161" i="8"/>
  <c r="F2164" i="8" s="1"/>
  <c r="F2149" i="8"/>
  <c r="F2150" i="8" s="1"/>
  <c r="F2147" i="8"/>
  <c r="F2146" i="8"/>
  <c r="F2144" i="8"/>
  <c r="F2143" i="8"/>
  <c r="F2142" i="8"/>
  <c r="F2141" i="8"/>
  <c r="F2130" i="8"/>
  <c r="F2129" i="8"/>
  <c r="F2127" i="8"/>
  <c r="F2126" i="8"/>
  <c r="F2123" i="8"/>
  <c r="F2122" i="8"/>
  <c r="F2124" i="8" s="1"/>
  <c r="F2121" i="8"/>
  <c r="F2110" i="8"/>
  <c r="F2109" i="8"/>
  <c r="F2106" i="8"/>
  <c r="F2107" i="8" s="1"/>
  <c r="F2103" i="8"/>
  <c r="F2102" i="8"/>
  <c r="F2101" i="8"/>
  <c r="F2089" i="8"/>
  <c r="F2090" i="8" s="1"/>
  <c r="F2086" i="8"/>
  <c r="F2087" i="8" s="1"/>
  <c r="F2084" i="8"/>
  <c r="F2083" i="8"/>
  <c r="F2082" i="8"/>
  <c r="F2081" i="8"/>
  <c r="F2069" i="8"/>
  <c r="F2070" i="8" s="1"/>
  <c r="F2067" i="8"/>
  <c r="F2066" i="8"/>
  <c r="F2063" i="8"/>
  <c r="F2062" i="8"/>
  <c r="F2061" i="8"/>
  <c r="F2064" i="8" s="1"/>
  <c r="F2050" i="8"/>
  <c r="F2049" i="8"/>
  <c r="F2046" i="8"/>
  <c r="F2047" i="8" s="1"/>
  <c r="F2043" i="8"/>
  <c r="F2042" i="8"/>
  <c r="F2044" i="8" s="1"/>
  <c r="F2041" i="8"/>
  <c r="F2029" i="8"/>
  <c r="F2030" i="8" s="1"/>
  <c r="F2026" i="8"/>
  <c r="F2025" i="8"/>
  <c r="F2027" i="8" s="1"/>
  <c r="F2024" i="8"/>
  <c r="F2012" i="8"/>
  <c r="F2013" i="8" s="1"/>
  <c r="F2009" i="8"/>
  <c r="F2008" i="8"/>
  <c r="F2010" i="8" s="1"/>
  <c r="F2007" i="8"/>
  <c r="F1995" i="8"/>
  <c r="F1996" i="8" s="1"/>
  <c r="F1992" i="8"/>
  <c r="F1991" i="8"/>
  <c r="F1993" i="8" s="1"/>
  <c r="F1990" i="8"/>
  <c r="F1978" i="8"/>
  <c r="F1979" i="8" s="1"/>
  <c r="F1975" i="8"/>
  <c r="F1974" i="8"/>
  <c r="F1973" i="8"/>
  <c r="F1961" i="8"/>
  <c r="F1962" i="8" s="1"/>
  <c r="F1958" i="8"/>
  <c r="F1957" i="8"/>
  <c r="F1959" i="8" s="1"/>
  <c r="F1956" i="8"/>
  <c r="F1944" i="8"/>
  <c r="F1945" i="8" s="1"/>
  <c r="F1941" i="8"/>
  <c r="F1940" i="8"/>
  <c r="F1942" i="8" s="1"/>
  <c r="F1939" i="8"/>
  <c r="F1927" i="8"/>
  <c r="F1928" i="8" s="1"/>
  <c r="F1924" i="8"/>
  <c r="F1923" i="8"/>
  <c r="F1922" i="8"/>
  <c r="F1910" i="8"/>
  <c r="F1911" i="8" s="1"/>
  <c r="F1907" i="8"/>
  <c r="F1908" i="8" s="1"/>
  <c r="F1906" i="8"/>
  <c r="F1905" i="8"/>
  <c r="F1893" i="8"/>
  <c r="F1894" i="8" s="1"/>
  <c r="F1891" i="8"/>
  <c r="F1890" i="8"/>
  <c r="F1889" i="8"/>
  <c r="F1888" i="8"/>
  <c r="F1876" i="8"/>
  <c r="F1877" i="8" s="1"/>
  <c r="F1873" i="8"/>
  <c r="F1872" i="8"/>
  <c r="F1874" i="8" s="1"/>
  <c r="F1871" i="8"/>
  <c r="F1858" i="8"/>
  <c r="F1859" i="8" s="1"/>
  <c r="F1855" i="8"/>
  <c r="F1856" i="8" s="1"/>
  <c r="F1854" i="8"/>
  <c r="F1853" i="8"/>
  <c r="F1841" i="8"/>
  <c r="F1842" i="8" s="1"/>
  <c r="F1838" i="8"/>
  <c r="F1837" i="8"/>
  <c r="F1839" i="8" s="1"/>
  <c r="F1836" i="8"/>
  <c r="F1824" i="8"/>
  <c r="F1825" i="8" s="1"/>
  <c r="F1821" i="8"/>
  <c r="F1820" i="8"/>
  <c r="F1822" i="8" s="1"/>
  <c r="F1819" i="8"/>
  <c r="F1807" i="8"/>
  <c r="F1808" i="8" s="1"/>
  <c r="F1804" i="8"/>
  <c r="F1803" i="8"/>
  <c r="F1805" i="8" s="1"/>
  <c r="F1802" i="8"/>
  <c r="F1790" i="8"/>
  <c r="F1791" i="8" s="1"/>
  <c r="F1787" i="8"/>
  <c r="F1786" i="8"/>
  <c r="F1788" i="8" s="1"/>
  <c r="F1785" i="8"/>
  <c r="F1773" i="8"/>
  <c r="F1774" i="8" s="1"/>
  <c r="F1770" i="8"/>
  <c r="F1771" i="8" s="1"/>
  <c r="F1769" i="8"/>
  <c r="F1768" i="8"/>
  <c r="F1756" i="8"/>
  <c r="F1757" i="8" s="1"/>
  <c r="F1754" i="8"/>
  <c r="F1753" i="8"/>
  <c r="F1752" i="8"/>
  <c r="F1751" i="8"/>
  <c r="F1739" i="8"/>
  <c r="F1740" i="8" s="1"/>
  <c r="F1736" i="8"/>
  <c r="F1735" i="8"/>
  <c r="F1737" i="8" s="1"/>
  <c r="F1734" i="8"/>
  <c r="F1722" i="8"/>
  <c r="F1723" i="8" s="1"/>
  <c r="F1719" i="8"/>
  <c r="F1720" i="8" s="1"/>
  <c r="F1718" i="8"/>
  <c r="F1717" i="8"/>
  <c r="F1705" i="8"/>
  <c r="F1706" i="8" s="1"/>
  <c r="F1703" i="8"/>
  <c r="F1702" i="8"/>
  <c r="F1701" i="8"/>
  <c r="F1698" i="8"/>
  <c r="F1697" i="8"/>
  <c r="F1699" i="8" s="1"/>
  <c r="F1696" i="8"/>
  <c r="F1684" i="8"/>
  <c r="F1685" i="8" s="1"/>
  <c r="F1681" i="8"/>
  <c r="F1680" i="8"/>
  <c r="F1682" i="8" s="1"/>
  <c r="F1678" i="8"/>
  <c r="F1677" i="8"/>
  <c r="F1676" i="8"/>
  <c r="F1675" i="8"/>
  <c r="F1663" i="8"/>
  <c r="F1664" i="8" s="1"/>
  <c r="F1661" i="8"/>
  <c r="F1660" i="8"/>
  <c r="F1659" i="8"/>
  <c r="F1656" i="8"/>
  <c r="F1655" i="8"/>
  <c r="F1657" i="8" s="1"/>
  <c r="F1654" i="8"/>
  <c r="F1642" i="8"/>
  <c r="F1643" i="8" s="1"/>
  <c r="F1639" i="8"/>
  <c r="F1638" i="8"/>
  <c r="F1640" i="8" s="1"/>
  <c r="F1636" i="8"/>
  <c r="F1635" i="8"/>
  <c r="F1634" i="8"/>
  <c r="F1633" i="8"/>
  <c r="F1621" i="8"/>
  <c r="F1622" i="8" s="1"/>
  <c r="F1619" i="8"/>
  <c r="F1618" i="8"/>
  <c r="F1617" i="8"/>
  <c r="F1615" i="8"/>
  <c r="F1614" i="8"/>
  <c r="F1613" i="8"/>
  <c r="F1612" i="8"/>
  <c r="F1598" i="8"/>
  <c r="F1599" i="8" s="1"/>
  <c r="F1596" i="8"/>
  <c r="F1595" i="8"/>
  <c r="F1594" i="8"/>
  <c r="F1592" i="8"/>
  <c r="F1591" i="8"/>
  <c r="F1590" i="8"/>
  <c r="F1589" i="8"/>
  <c r="F1577" i="8"/>
  <c r="F1578" i="8" s="1"/>
  <c r="F1575" i="8"/>
  <c r="F1579" i="8" s="1"/>
  <c r="F1574" i="8"/>
  <c r="F1573" i="8"/>
  <c r="F1571" i="8"/>
  <c r="F1570" i="8"/>
  <c r="F1569" i="8"/>
  <c r="F1568" i="8"/>
  <c r="F1556" i="8"/>
  <c r="F1557" i="8" s="1"/>
  <c r="F1554" i="8"/>
  <c r="F1553" i="8"/>
  <c r="F1552" i="8"/>
  <c r="F1550" i="8"/>
  <c r="F1549" i="8"/>
  <c r="F1548" i="8"/>
  <c r="F1547" i="8"/>
  <c r="F1535" i="8"/>
  <c r="F1536" i="8" s="1"/>
  <c r="F1533" i="8"/>
  <c r="F1537" i="8" s="1"/>
  <c r="F1532" i="8"/>
  <c r="F1531" i="8"/>
  <c r="F1529" i="8"/>
  <c r="F1528" i="8"/>
  <c r="F1527" i="8"/>
  <c r="F1526" i="8"/>
  <c r="F1514" i="8"/>
  <c r="F1515" i="8" s="1"/>
  <c r="F1512" i="8"/>
  <c r="F1511" i="8"/>
  <c r="F1510" i="8"/>
  <c r="F1508" i="8"/>
  <c r="F1507" i="8"/>
  <c r="F1506" i="8"/>
  <c r="F1505" i="8"/>
  <c r="F1140" i="12" l="1"/>
  <c r="F1141" i="12"/>
  <c r="F1210" i="12"/>
  <c r="F1174" i="12"/>
  <c r="F1157" i="12"/>
  <c r="F1192" i="12"/>
  <c r="F607" i="4"/>
  <c r="F572" i="4"/>
  <c r="F591" i="4"/>
  <c r="F592" i="4"/>
  <c r="F643" i="4"/>
  <c r="F554" i="4"/>
  <c r="F625" i="4"/>
  <c r="F1724" i="8"/>
  <c r="F1860" i="8"/>
  <c r="F1741" i="8"/>
  <c r="F1809" i="8"/>
  <c r="F1843" i="8"/>
  <c r="F1878" i="8"/>
  <c r="F1826" i="8"/>
  <c r="F1792" i="8"/>
  <c r="F1775" i="8"/>
  <c r="F1912" i="8"/>
  <c r="F1895" i="8"/>
  <c r="F1976" i="8"/>
  <c r="F2091" i="8"/>
  <c r="F2151" i="8"/>
  <c r="F2051" i="8"/>
  <c r="F2191" i="8"/>
  <c r="F1997" i="8"/>
  <c r="F1963" i="8"/>
  <c r="F2071" i="8"/>
  <c r="F2131" i="8"/>
  <c r="F2171" i="8"/>
  <c r="F1946" i="8"/>
  <c r="F1758" i="8"/>
  <c r="F2031" i="8"/>
  <c r="F2014" i="8"/>
  <c r="F1925" i="8"/>
  <c r="F2104" i="8"/>
  <c r="F2211" i="8"/>
  <c r="F1644" i="8"/>
  <c r="F1538" i="8"/>
  <c r="F1539" i="8" s="1"/>
  <c r="F1686" i="8"/>
  <c r="F1580" i="8"/>
  <c r="F1581" i="8" s="1"/>
  <c r="F1516" i="8"/>
  <c r="F1558" i="8"/>
  <c r="F1600" i="8"/>
  <c r="F1623" i="8"/>
  <c r="F1665" i="8"/>
  <c r="F1707" i="8"/>
  <c r="F1363" i="9"/>
  <c r="F1196" i="9"/>
  <c r="F1223" i="9"/>
  <c r="F1250" i="9"/>
  <c r="F1278" i="9"/>
  <c r="F1193" i="12" l="1"/>
  <c r="F1158" i="12"/>
  <c r="F1175" i="12"/>
  <c r="F1176" i="12" s="1"/>
  <c r="F1142" i="12"/>
  <c r="F1143" i="12" s="1"/>
  <c r="F1211" i="12"/>
  <c r="F608" i="4"/>
  <c r="F609" i="4"/>
  <c r="F626" i="4"/>
  <c r="F627" i="4"/>
  <c r="F555" i="4"/>
  <c r="F573" i="4"/>
  <c r="F645" i="4"/>
  <c r="F644" i="4"/>
  <c r="F594" i="4"/>
  <c r="G591" i="4" s="1"/>
  <c r="F593" i="4"/>
  <c r="F1980" i="8"/>
  <c r="F2172" i="8"/>
  <c r="F2152" i="8"/>
  <c r="F1794" i="8"/>
  <c r="F1793" i="8"/>
  <c r="F1948" i="8"/>
  <c r="F1947" i="8"/>
  <c r="F1810" i="8"/>
  <c r="F1811" i="8" s="1"/>
  <c r="F1896" i="8"/>
  <c r="F1827" i="8"/>
  <c r="F1777" i="8"/>
  <c r="F1776" i="8"/>
  <c r="F1929" i="8"/>
  <c r="F2111" i="8"/>
  <c r="F2132" i="8"/>
  <c r="F2133" i="8"/>
  <c r="F1998" i="8"/>
  <c r="F1742" i="8"/>
  <c r="F1743" i="8" s="1"/>
  <c r="F1726" i="8"/>
  <c r="F1725" i="8"/>
  <c r="F2212" i="8"/>
  <c r="F2213" i="8" s="1"/>
  <c r="F1759" i="8"/>
  <c r="F2093" i="8"/>
  <c r="F2092" i="8"/>
  <c r="F1914" i="8"/>
  <c r="F1913" i="8"/>
  <c r="F2052" i="8"/>
  <c r="F1844" i="8"/>
  <c r="F1845" i="8"/>
  <c r="F2033" i="8"/>
  <c r="F2032" i="8"/>
  <c r="F1965" i="8"/>
  <c r="F1964" i="8"/>
  <c r="F2015" i="8"/>
  <c r="F2016" i="8" s="1"/>
  <c r="F2072" i="8"/>
  <c r="F2073" i="8"/>
  <c r="F2192" i="8"/>
  <c r="F2193" i="8" s="1"/>
  <c r="F1879" i="8"/>
  <c r="F1880" i="8" s="1"/>
  <c r="F1861" i="8"/>
  <c r="F1862" i="8"/>
  <c r="F1540" i="8"/>
  <c r="F1583" i="8"/>
  <c r="F1582" i="8"/>
  <c r="G1580" i="8"/>
  <c r="F1559" i="8"/>
  <c r="F1624" i="8"/>
  <c r="F1602" i="8"/>
  <c r="F1601" i="8"/>
  <c r="F1687" i="8"/>
  <c r="F1688" i="8" s="1"/>
  <c r="F1708" i="8"/>
  <c r="F1709" i="8" s="1"/>
  <c r="F1517" i="8"/>
  <c r="F1667" i="8"/>
  <c r="F1666" i="8"/>
  <c r="F1645" i="8"/>
  <c r="F1646" i="8" s="1"/>
  <c r="F758" i="8"/>
  <c r="F537" i="8"/>
  <c r="F4552" i="17"/>
  <c r="F4551" i="17"/>
  <c r="F4546" i="17"/>
  <c r="F4541" i="17"/>
  <c r="F4536" i="17"/>
  <c r="F4535" i="17"/>
  <c r="F4530" i="17"/>
  <c r="F4529" i="17"/>
  <c r="F4524" i="17"/>
  <c r="F4517" i="17"/>
  <c r="F4511" i="17"/>
  <c r="F4504" i="17"/>
  <c r="F4498" i="17"/>
  <c r="F4493" i="17"/>
  <c r="F4488" i="17"/>
  <c r="F4482" i="17"/>
  <c r="F4481" i="17"/>
  <c r="F4476" i="17"/>
  <c r="F4471" i="17"/>
  <c r="F4470" i="17"/>
  <c r="F4465" i="17"/>
  <c r="F4460" i="17"/>
  <c r="F4459" i="17"/>
  <c r="F4454" i="17"/>
  <c r="F4453" i="17"/>
  <c r="F4448" i="17"/>
  <c r="F4443" i="17"/>
  <c r="F4438" i="17"/>
  <c r="F4432" i="17"/>
  <c r="F4426" i="17"/>
  <c r="F4420" i="17"/>
  <c r="F4414" i="17"/>
  <c r="F4409" i="17"/>
  <c r="F4408" i="17"/>
  <c r="F4402" i="17"/>
  <c r="F4401" i="17"/>
  <c r="F4395" i="17"/>
  <c r="F4394" i="17"/>
  <c r="F4388" i="17"/>
  <c r="F4382" i="17"/>
  <c r="F4376" i="17"/>
  <c r="F4370" i="17"/>
  <c r="F4369" i="17"/>
  <c r="F4363" i="17"/>
  <c r="F4362" i="17"/>
  <c r="F4356" i="17"/>
  <c r="F4351" i="17"/>
  <c r="F4345" i="17"/>
  <c r="F4339" i="17"/>
  <c r="F4334" i="17"/>
  <c r="F4329" i="17"/>
  <c r="F4324" i="17"/>
  <c r="F4319" i="17"/>
  <c r="F4318" i="17"/>
  <c r="F4313" i="17"/>
  <c r="F4308" i="17"/>
  <c r="F4303" i="17"/>
  <c r="F4298" i="17"/>
  <c r="F4292" i="17"/>
  <c r="F4287" i="17"/>
  <c r="F4282" i="17"/>
  <c r="F4277" i="17"/>
  <c r="F4276" i="17"/>
  <c r="F4270" i="17"/>
  <c r="F4264" i="17"/>
  <c r="F4258" i="17"/>
  <c r="F4253" i="17"/>
  <c r="F4248" i="17"/>
  <c r="F4243" i="17"/>
  <c r="F4238" i="17"/>
  <c r="F4232" i="17"/>
  <c r="F4227" i="17"/>
  <c r="F4222" i="17"/>
  <c r="F4217" i="17"/>
  <c r="F4212" i="17"/>
  <c r="F4205" i="17"/>
  <c r="F4199" i="17"/>
  <c r="F4188" i="17"/>
  <c r="F4187" i="17"/>
  <c r="F4186" i="17"/>
  <c r="F4181" i="17"/>
  <c r="F4180" i="17"/>
  <c r="F4172" i="17"/>
  <c r="F4165" i="17"/>
  <c r="F4158" i="17"/>
  <c r="F4151" i="17"/>
  <c r="F4145" i="17"/>
  <c r="F4140" i="17"/>
  <c r="F4135" i="17"/>
  <c r="F4130" i="17"/>
  <c r="F4125" i="17"/>
  <c r="F4120" i="17"/>
  <c r="F4115" i="17"/>
  <c r="F4110" i="17"/>
  <c r="F4105" i="17"/>
  <c r="F4100" i="17"/>
  <c r="F4092" i="17"/>
  <c r="F4087" i="17"/>
  <c r="F4082" i="17"/>
  <c r="F4077" i="17"/>
  <c r="F4072" i="17"/>
  <c r="F4066" i="17"/>
  <c r="F4060" i="17"/>
  <c r="F4054" i="17"/>
  <c r="F4048" i="17"/>
  <c r="F4043" i="17"/>
  <c r="F4042" i="17"/>
  <c r="F4036" i="17"/>
  <c r="F4035" i="17"/>
  <c r="F4029" i="17"/>
  <c r="F4028" i="17"/>
  <c r="F4023" i="17"/>
  <c r="F4022" i="17"/>
  <c r="F4017" i="17"/>
  <c r="F4012" i="17"/>
  <c r="F4007" i="17"/>
  <c r="F4006" i="17"/>
  <c r="F4001" i="17"/>
  <c r="F4000" i="17"/>
  <c r="F3995" i="17"/>
  <c r="F3994" i="17"/>
  <c r="F3988" i="17"/>
  <c r="F3987" i="17"/>
  <c r="F3980" i="17"/>
  <c r="F3974" i="17"/>
  <c r="F3973" i="17"/>
  <c r="F3968" i="17"/>
  <c r="F3962" i="17"/>
  <c r="F3961" i="17"/>
  <c r="F3956" i="17"/>
  <c r="F3950" i="17"/>
  <c r="F3945" i="17"/>
  <c r="F3940" i="17"/>
  <c r="F3935" i="17"/>
  <c r="F3929" i="17"/>
  <c r="F3924" i="17"/>
  <c r="F3919" i="17"/>
  <c r="F3914" i="17"/>
  <c r="F3909" i="17"/>
  <c r="F3904" i="17"/>
  <c r="F3899" i="17"/>
  <c r="F3892" i="17"/>
  <c r="F3886" i="17"/>
  <c r="F3880" i="17"/>
  <c r="F3875" i="17"/>
  <c r="F3870" i="17"/>
  <c r="F3865" i="17"/>
  <c r="F3860" i="17"/>
  <c r="F3855" i="17"/>
  <c r="F3849" i="17"/>
  <c r="F3843" i="17"/>
  <c r="F3837" i="17"/>
  <c r="F3831" i="17"/>
  <c r="F3825" i="17"/>
  <c r="F3819" i="17"/>
  <c r="F3813" i="17"/>
  <c r="F3807" i="17"/>
  <c r="F3801" i="17"/>
  <c r="F3795" i="17"/>
  <c r="F3789" i="17"/>
  <c r="F3783" i="17"/>
  <c r="F3778" i="17"/>
  <c r="F3773" i="17"/>
  <c r="F3765" i="17"/>
  <c r="F3764" i="17"/>
  <c r="F3759" i="17"/>
  <c r="F3753" i="17"/>
  <c r="F3747" i="17"/>
  <c r="F3741" i="17"/>
  <c r="F3736" i="17"/>
  <c r="F3731" i="17"/>
  <c r="F3730" i="17"/>
  <c r="F3729" i="17"/>
  <c r="F3728" i="17"/>
  <c r="F3727" i="17"/>
  <c r="F3722" i="17"/>
  <c r="F3716" i="17"/>
  <c r="F3715" i="17"/>
  <c r="F3709" i="17"/>
  <c r="F3708" i="17"/>
  <c r="F3702" i="17"/>
  <c r="F3701" i="17"/>
  <c r="F3695" i="17"/>
  <c r="F3694" i="17"/>
  <c r="F3689" i="17"/>
  <c r="F3684" i="17"/>
  <c r="F3679" i="17"/>
  <c r="F3678" i="17"/>
  <c r="F3677" i="17"/>
  <c r="F3672" i="17"/>
  <c r="F3667" i="17"/>
  <c r="F3661" i="17"/>
  <c r="F3656" i="17"/>
  <c r="F3650" i="17"/>
  <c r="F3644" i="17"/>
  <c r="F3639" i="17"/>
  <c r="F3634" i="17"/>
  <c r="F3629" i="17"/>
  <c r="F3624" i="17"/>
  <c r="F3619" i="17"/>
  <c r="F3614" i="17"/>
  <c r="F3609" i="17"/>
  <c r="F3603" i="17"/>
  <c r="F3598" i="17"/>
  <c r="F3593" i="17"/>
  <c r="F3588" i="17"/>
  <c r="F3587" i="17"/>
  <c r="F3586" i="17"/>
  <c r="F3585" i="17"/>
  <c r="F3584" i="17"/>
  <c r="F3579" i="17"/>
  <c r="F3574" i="17"/>
  <c r="F3569" i="17"/>
  <c r="F3568" i="17"/>
  <c r="F3567" i="17"/>
  <c r="F3566" i="17"/>
  <c r="F3560" i="17"/>
  <c r="F3559" i="17"/>
  <c r="F3558" i="17"/>
  <c r="F3557" i="17"/>
  <c r="F3551" i="17"/>
  <c r="F3550" i="17"/>
  <c r="F3549" i="17"/>
  <c r="F3548" i="17"/>
  <c r="F3543" i="17"/>
  <c r="F3538" i="17"/>
  <c r="F3533" i="17"/>
  <c r="F3528" i="17"/>
  <c r="F3523" i="17"/>
  <c r="F3518" i="17"/>
  <c r="F3513" i="17"/>
  <c r="F3508" i="17"/>
  <c r="F3501" i="17"/>
  <c r="F3496" i="17"/>
  <c r="F3491" i="17"/>
  <c r="F3486" i="17"/>
  <c r="F3481" i="17"/>
  <c r="F3475" i="17"/>
  <c r="F3474" i="17"/>
  <c r="F3473" i="17"/>
  <c r="F3472" i="17"/>
  <c r="F3467" i="17"/>
  <c r="F3462" i="17"/>
  <c r="F3457" i="17"/>
  <c r="F3452" i="17"/>
  <c r="F3447" i="17"/>
  <c r="F3442" i="17"/>
  <c r="F3436" i="17"/>
  <c r="F3431" i="17"/>
  <c r="F3430" i="17"/>
  <c r="F3429" i="17"/>
  <c r="F3424" i="17"/>
  <c r="F3423" i="17"/>
  <c r="F3418" i="17"/>
  <c r="F3413" i="17"/>
  <c r="F3408" i="17"/>
  <c r="F3403" i="17"/>
  <c r="F3398" i="17"/>
  <c r="F3397" i="17"/>
  <c r="F3396" i="17"/>
  <c r="F3395" i="17"/>
  <c r="F3387" i="17"/>
  <c r="F3381" i="17"/>
  <c r="F3375" i="17"/>
  <c r="F3369" i="17"/>
  <c r="F3364" i="17"/>
  <c r="F3359" i="17"/>
  <c r="F3354" i="17"/>
  <c r="F3348" i="17"/>
  <c r="F3341" i="17"/>
  <c r="F3334" i="17"/>
  <c r="F3328" i="17"/>
  <c r="F3322" i="17"/>
  <c r="F3316" i="17"/>
  <c r="F3310" i="17"/>
  <c r="F3304" i="17"/>
  <c r="F3298" i="17"/>
  <c r="F3292" i="17"/>
  <c r="F3287" i="17"/>
  <c r="F3282" i="17"/>
  <c r="F3276" i="17"/>
  <c r="F3270" i="17"/>
  <c r="F3264" i="17"/>
  <c r="F3258" i="17"/>
  <c r="F3252" i="17"/>
  <c r="F3246" i="17"/>
  <c r="F3240" i="17"/>
  <c r="F3234" i="17"/>
  <c r="F3228" i="17"/>
  <c r="F3222" i="17"/>
  <c r="F3216" i="17"/>
  <c r="F3211" i="17"/>
  <c r="F3206" i="17"/>
  <c r="F3202" i="17"/>
  <c r="F3197" i="17"/>
  <c r="F3192" i="17"/>
  <c r="F3187" i="17"/>
  <c r="F3182" i="17"/>
  <c r="F113" i="11"/>
  <c r="F3170" i="17"/>
  <c r="F3157" i="17"/>
  <c r="F3144" i="17"/>
  <c r="F3131" i="17"/>
  <c r="F3120" i="17"/>
  <c r="F3119" i="17"/>
  <c r="F3118" i="17"/>
  <c r="F3113" i="17"/>
  <c r="F3112" i="17"/>
  <c r="F3106" i="17"/>
  <c r="F3100" i="17"/>
  <c r="F3094" i="17"/>
  <c r="F3087" i="17"/>
  <c r="F3081" i="17"/>
  <c r="F3075" i="17"/>
  <c r="F3064" i="17"/>
  <c r="F3059" i="17"/>
  <c r="F3053" i="17"/>
  <c r="F3048" i="17"/>
  <c r="F3043" i="17"/>
  <c r="F3038" i="17"/>
  <c r="F3033" i="17"/>
  <c r="F3028" i="17"/>
  <c r="F3023" i="17"/>
  <c r="F3022" i="17"/>
  <c r="F3017" i="17"/>
  <c r="F3012" i="17"/>
  <c r="F3007" i="17"/>
  <c r="F3002" i="17"/>
  <c r="F2997" i="17"/>
  <c r="F2992" i="17"/>
  <c r="F2991" i="17"/>
  <c r="F2990" i="17"/>
  <c r="F2985" i="17"/>
  <c r="F2984" i="17"/>
  <c r="F2983" i="17"/>
  <c r="F2982" i="17"/>
  <c r="F2977" i="17"/>
  <c r="F2976" i="17"/>
  <c r="F2975" i="17"/>
  <c r="F2970" i="17"/>
  <c r="F2969" i="17"/>
  <c r="F2968" i="17"/>
  <c r="F2963" i="17"/>
  <c r="F2962" i="17"/>
  <c r="F2957" i="17"/>
  <c r="F2956" i="17"/>
  <c r="F2951" i="17"/>
  <c r="F2950" i="17"/>
  <c r="F2945" i="17"/>
  <c r="F2940" i="17"/>
  <c r="F2939" i="17"/>
  <c r="F2938" i="17"/>
  <c r="F2937" i="17"/>
  <c r="F2936" i="17"/>
  <c r="F2935" i="17"/>
  <c r="F2934" i="17"/>
  <c r="F2928" i="17"/>
  <c r="F2927" i="17"/>
  <c r="F2926" i="17"/>
  <c r="F2925" i="17"/>
  <c r="F2924" i="17"/>
  <c r="F2923" i="17"/>
  <c r="F2917" i="17"/>
  <c r="F2916" i="17"/>
  <c r="F2915" i="17"/>
  <c r="F2914" i="17"/>
  <c r="F2913" i="17"/>
  <c r="F2912" i="17"/>
  <c r="F2906" i="17"/>
  <c r="F2905" i="17"/>
  <c r="F2904" i="17"/>
  <c r="F2903" i="17"/>
  <c r="F2902" i="17"/>
  <c r="F2901" i="17"/>
  <c r="F2895" i="17"/>
  <c r="F2894" i="17"/>
  <c r="F2893" i="17"/>
  <c r="F2892" i="17"/>
  <c r="F2891" i="17"/>
  <c r="F2885" i="17"/>
  <c r="F2884" i="17"/>
  <c r="F2883" i="17"/>
  <c r="F2882" i="17"/>
  <c r="F2881" i="17"/>
  <c r="F2875" i="17"/>
  <c r="F2874" i="17"/>
  <c r="F2873" i="17"/>
  <c r="F2872" i="17"/>
  <c r="F2871" i="17"/>
  <c r="F2870" i="17"/>
  <c r="F2869" i="17"/>
  <c r="F2868" i="17"/>
  <c r="F2867" i="17"/>
  <c r="F2866" i="17"/>
  <c r="F2865" i="17"/>
  <c r="F2858" i="17"/>
  <c r="F2857" i="17"/>
  <c r="F2856" i="17"/>
  <c r="F2855" i="17"/>
  <c r="F2854" i="17"/>
  <c r="F2853" i="17"/>
  <c r="F2852" i="17"/>
  <c r="F2851" i="17"/>
  <c r="F2850" i="17"/>
  <c r="F2849" i="17"/>
  <c r="F2842" i="17"/>
  <c r="F2841" i="17"/>
  <c r="F2840" i="17"/>
  <c r="F2839" i="17"/>
  <c r="F2838" i="17"/>
  <c r="F2837" i="17"/>
  <c r="F2836" i="17"/>
  <c r="F2835" i="17"/>
  <c r="F2834" i="17"/>
  <c r="F2833" i="17"/>
  <c r="F2826" i="17"/>
  <c r="F2825" i="17"/>
  <c r="F2824" i="17"/>
  <c r="F2823" i="17"/>
  <c r="F2822" i="17"/>
  <c r="F2821" i="17"/>
  <c r="F2820" i="17"/>
  <c r="F2819" i="17"/>
  <c r="F2818" i="17"/>
  <c r="F2817" i="17"/>
  <c r="F2810" i="17"/>
  <c r="F2809" i="17"/>
  <c r="F2808" i="17"/>
  <c r="F2807" i="17"/>
  <c r="F2806" i="17"/>
  <c r="F2805" i="17"/>
  <c r="F2804" i="17"/>
  <c r="F2803" i="17"/>
  <c r="F2802" i="17"/>
  <c r="F2795" i="17"/>
  <c r="F2794" i="17"/>
  <c r="F2793" i="17"/>
  <c r="F2792" i="17"/>
  <c r="F2791" i="17"/>
  <c r="F2790" i="17"/>
  <c r="F2789" i="17"/>
  <c r="F2788" i="17"/>
  <c r="F2787" i="17"/>
  <c r="F2780" i="17"/>
  <c r="F2779" i="17"/>
  <c r="F2778" i="17"/>
  <c r="F2777" i="17"/>
  <c r="F2776" i="17"/>
  <c r="F2775" i="17"/>
  <c r="F2774" i="17"/>
  <c r="F2773" i="17"/>
  <c r="F2767" i="17"/>
  <c r="F2766" i="17"/>
  <c r="F2765" i="17"/>
  <c r="F2764" i="17"/>
  <c r="F2763" i="17"/>
  <c r="F2762" i="17"/>
  <c r="F2761" i="17"/>
  <c r="F2755" i="17"/>
  <c r="F2754" i="17"/>
  <c r="F2753" i="17"/>
  <c r="F2752" i="17"/>
  <c r="F2751" i="17"/>
  <c r="F2750" i="17"/>
  <c r="F2749" i="17"/>
  <c r="F2743" i="17"/>
  <c r="F2742" i="17"/>
  <c r="F2741" i="17"/>
  <c r="F2740" i="17"/>
  <c r="F2739" i="17"/>
  <c r="F2738" i="17"/>
  <c r="F2737" i="17"/>
  <c r="F2731" i="17"/>
  <c r="F2730" i="17"/>
  <c r="F2729" i="17"/>
  <c r="F2728" i="17"/>
  <c r="F2727" i="17"/>
  <c r="F2726" i="17"/>
  <c r="F2720" i="17"/>
  <c r="F2719" i="17"/>
  <c r="F2718" i="17"/>
  <c r="F2717" i="17"/>
  <c r="F2716" i="17"/>
  <c r="F2715" i="17"/>
  <c r="F2708" i="17"/>
  <c r="F2707" i="17"/>
  <c r="F2706" i="17"/>
  <c r="F2705" i="17"/>
  <c r="F2704" i="17"/>
  <c r="F2703" i="17"/>
  <c r="F2702" i="17"/>
  <c r="F2701" i="17"/>
  <c r="F2700" i="17"/>
  <c r="F2693" i="17"/>
  <c r="F2692" i="17"/>
  <c r="F2691" i="17"/>
  <c r="F2690" i="17"/>
  <c r="F2689" i="17"/>
  <c r="F2688" i="17"/>
  <c r="F2687" i="17"/>
  <c r="F2686" i="17"/>
  <c r="F2679" i="17"/>
  <c r="F2678" i="17"/>
  <c r="F2677" i="17"/>
  <c r="F2676" i="17"/>
  <c r="F2675" i="17"/>
  <c r="F2674" i="17"/>
  <c r="F2673" i="17"/>
  <c r="F2672" i="17"/>
  <c r="F2665" i="17"/>
  <c r="F2664" i="17"/>
  <c r="F2663" i="17"/>
  <c r="F2662" i="17"/>
  <c r="F2661" i="17"/>
  <c r="F2660" i="17"/>
  <c r="F2659" i="17"/>
  <c r="F2658" i="17"/>
  <c r="F2651" i="17"/>
  <c r="F2650" i="17"/>
  <c r="F2649" i="17"/>
  <c r="F2648" i="17"/>
  <c r="F2647" i="17"/>
  <c r="F2646" i="17"/>
  <c r="F2645" i="17"/>
  <c r="F2638" i="17"/>
  <c r="F2637" i="17"/>
  <c r="F2636" i="17"/>
  <c r="F2635" i="17"/>
  <c r="F2634" i="17"/>
  <c r="F2633" i="17"/>
  <c r="F2632" i="17"/>
  <c r="F2625" i="17"/>
  <c r="F2622" i="17"/>
  <c r="F2621" i="17"/>
  <c r="F2620" i="17"/>
  <c r="F2619" i="17"/>
  <c r="F2618" i="17"/>
  <c r="F2617" i="17"/>
  <c r="F2616" i="17"/>
  <c r="F2615" i="17"/>
  <c r="F2614" i="17"/>
  <c r="F2613" i="17"/>
  <c r="F2606" i="17"/>
  <c r="F2605" i="17"/>
  <c r="F2604" i="17"/>
  <c r="F2603" i="17"/>
  <c r="F2602" i="17"/>
  <c r="F2601" i="17"/>
  <c r="F2600" i="17"/>
  <c r="F2599" i="17"/>
  <c r="F2598" i="17"/>
  <c r="F2591" i="17"/>
  <c r="F2590" i="17"/>
  <c r="F2589" i="17"/>
  <c r="F2588" i="17"/>
  <c r="F2587" i="17"/>
  <c r="F2586" i="17"/>
  <c r="F2585" i="17"/>
  <c r="F2584" i="17"/>
  <c r="F2583" i="17"/>
  <c r="F2576" i="17"/>
  <c r="F2575" i="17"/>
  <c r="F2574" i="17"/>
  <c r="F2573" i="17"/>
  <c r="F2572" i="17"/>
  <c r="F2571" i="17"/>
  <c r="F2570" i="17"/>
  <c r="F2569" i="17"/>
  <c r="F2568" i="17"/>
  <c r="F2561" i="17"/>
  <c r="F2560" i="17"/>
  <c r="F2559" i="17"/>
  <c r="F2558" i="17"/>
  <c r="F2557" i="17"/>
  <c r="F2556" i="17"/>
  <c r="F2555" i="17"/>
  <c r="F2554" i="17"/>
  <c r="F2547" i="17"/>
  <c r="F2546" i="17"/>
  <c r="F2545" i="17"/>
  <c r="F2544" i="17"/>
  <c r="F2543" i="17"/>
  <c r="F2542" i="17"/>
  <c r="F2541" i="17"/>
  <c r="F2540" i="17"/>
  <c r="F2532" i="17"/>
  <c r="F2531" i="17"/>
  <c r="F2530" i="17"/>
  <c r="F2529" i="17"/>
  <c r="F2528" i="17"/>
  <c r="F2527" i="17"/>
  <c r="F2526" i="17"/>
  <c r="F2525" i="17"/>
  <c r="F2518" i="17"/>
  <c r="F2517" i="17"/>
  <c r="F2516" i="17"/>
  <c r="F2515" i="17"/>
  <c r="F2514" i="17"/>
  <c r="F2513" i="17"/>
  <c r="F2512" i="17"/>
  <c r="F2505" i="17"/>
  <c r="F2504" i="17"/>
  <c r="F2503" i="17"/>
  <c r="F2502" i="17"/>
  <c r="F2501" i="17"/>
  <c r="F2500" i="17"/>
  <c r="F2499" i="17"/>
  <c r="F2492" i="17"/>
  <c r="F2491" i="17"/>
  <c r="F2490" i="17"/>
  <c r="F2489" i="17"/>
  <c r="F2488" i="17"/>
  <c r="F2487" i="17"/>
  <c r="F2486" i="17"/>
  <c r="F2480" i="17"/>
  <c r="F2479" i="17"/>
  <c r="F2478" i="17"/>
  <c r="F2477" i="17"/>
  <c r="F2476" i="17"/>
  <c r="F2475" i="17"/>
  <c r="F2468" i="17"/>
  <c r="F2467" i="17"/>
  <c r="F2466" i="17"/>
  <c r="F2465" i="17"/>
  <c r="F2464" i="17"/>
  <c r="F2463" i="17"/>
  <c r="F2456" i="17"/>
  <c r="F2455" i="17"/>
  <c r="F2454" i="17"/>
  <c r="F2453" i="17"/>
  <c r="F2448" i="17"/>
  <c r="F2447" i="17"/>
  <c r="F2446" i="17"/>
  <c r="F2445" i="17"/>
  <c r="F2440" i="17"/>
  <c r="F2439" i="17"/>
  <c r="F2438" i="17"/>
  <c r="F2437" i="17"/>
  <c r="F2432" i="17"/>
  <c r="F2431" i="17"/>
  <c r="F2430" i="17"/>
  <c r="F2429" i="17"/>
  <c r="F2424" i="17"/>
  <c r="F2423" i="17"/>
  <c r="F2422" i="17"/>
  <c r="F2421" i="17"/>
  <c r="F2416" i="17"/>
  <c r="F2415" i="17"/>
  <c r="F2414" i="17"/>
  <c r="F2413" i="17"/>
  <c r="F2408" i="17"/>
  <c r="F2407" i="17"/>
  <c r="F2406" i="17"/>
  <c r="F2405" i="17"/>
  <c r="F2400" i="17"/>
  <c r="F2399" i="17"/>
  <c r="F2398" i="17"/>
  <c r="F2397" i="17"/>
  <c r="F2392" i="17"/>
  <c r="F2391" i="17"/>
  <c r="F2390" i="17"/>
  <c r="F2389" i="17"/>
  <c r="F2384" i="17"/>
  <c r="F2383" i="17"/>
  <c r="F2382" i="17"/>
  <c r="F2381" i="17"/>
  <c r="F2376" i="17"/>
  <c r="F2375" i="17"/>
  <c r="F2374" i="17"/>
  <c r="F2373" i="17"/>
  <c r="F2368" i="17"/>
  <c r="F2367" i="17"/>
  <c r="F2366" i="17"/>
  <c r="F2365" i="17"/>
  <c r="F2359" i="17"/>
  <c r="F2358" i="17"/>
  <c r="F2357" i="17"/>
  <c r="F2356" i="17"/>
  <c r="F2347" i="17"/>
  <c r="F2346" i="17"/>
  <c r="F2345" i="17"/>
  <c r="F2339" i="17"/>
  <c r="F2338" i="17"/>
  <c r="F2337" i="17"/>
  <c r="F2331" i="17"/>
  <c r="F2330" i="17"/>
  <c r="F2329" i="17"/>
  <c r="F2323" i="17"/>
  <c r="F2322" i="17"/>
  <c r="F2321" i="17"/>
  <c r="F2314" i="17"/>
  <c r="F2313" i="17"/>
  <c r="F2307" i="17"/>
  <c r="F2306" i="17"/>
  <c r="F2300" i="17"/>
  <c r="F2299" i="17"/>
  <c r="F2293" i="17"/>
  <c r="F2292" i="17"/>
  <c r="F2286" i="17"/>
  <c r="F2285" i="17"/>
  <c r="F2284" i="17"/>
  <c r="F2278" i="17"/>
  <c r="F2277" i="17"/>
  <c r="F2276" i="17"/>
  <c r="F2270" i="17"/>
  <c r="F2269" i="17"/>
  <c r="F2268" i="17"/>
  <c r="F2262" i="17"/>
  <c r="F2261" i="17"/>
  <c r="F2260" i="17"/>
  <c r="F2254" i="17"/>
  <c r="F2253" i="17"/>
  <c r="F2252" i="17"/>
  <c r="F2251" i="17"/>
  <c r="F2250" i="17"/>
  <c r="F2244" i="17"/>
  <c r="F2243" i="17"/>
  <c r="F2242" i="17"/>
  <c r="F2241" i="17"/>
  <c r="F2240" i="17"/>
  <c r="F2239" i="17"/>
  <c r="F2233" i="17"/>
  <c r="F2232" i="17"/>
  <c r="F2231" i="17"/>
  <c r="F2225" i="17"/>
  <c r="F2224" i="17"/>
  <c r="F2223" i="17"/>
  <c r="F2217" i="17"/>
  <c r="F2216" i="17"/>
  <c r="F2215" i="17"/>
  <c r="F2209" i="17"/>
  <c r="F2208" i="17"/>
  <c r="F2207" i="17"/>
  <c r="F2201" i="17"/>
  <c r="F2200" i="17"/>
  <c r="F2199" i="17"/>
  <c r="F2193" i="17"/>
  <c r="F2192" i="17"/>
  <c r="F2191" i="17"/>
  <c r="F2185" i="17"/>
  <c r="F2184" i="17"/>
  <c r="F2183" i="17"/>
  <c r="F2176" i="17"/>
  <c r="F2175" i="17"/>
  <c r="F2174" i="17"/>
  <c r="F2167" i="17"/>
  <c r="F2166" i="17"/>
  <c r="F2165" i="17"/>
  <c r="F2158" i="17"/>
  <c r="F2157" i="17"/>
  <c r="F2156" i="17"/>
  <c r="F2149" i="17"/>
  <c r="F2148" i="17"/>
  <c r="F2147" i="17"/>
  <c r="F2140" i="17"/>
  <c r="F2139" i="17"/>
  <c r="F2138" i="17"/>
  <c r="F2131" i="17"/>
  <c r="F2130" i="17"/>
  <c r="F2129" i="17"/>
  <c r="F2122" i="17"/>
  <c r="F2121" i="17"/>
  <c r="F2120" i="17"/>
  <c r="F2113" i="17"/>
  <c r="F2107" i="17"/>
  <c r="F2101" i="17"/>
  <c r="F2095" i="17"/>
  <c r="F2094" i="17"/>
  <c r="F2093" i="17"/>
  <c r="F2092" i="17"/>
  <c r="F2091" i="17"/>
  <c r="F2084" i="17"/>
  <c r="F2079" i="17"/>
  <c r="F2074" i="17"/>
  <c r="F2069" i="17"/>
  <c r="F2064" i="17"/>
  <c r="F2059" i="17"/>
  <c r="F2054" i="17"/>
  <c r="F2053" i="17"/>
  <c r="F2052" i="17"/>
  <c r="F2046" i="17"/>
  <c r="F2041" i="17"/>
  <c r="F2040" i="17"/>
  <c r="F2035" i="17"/>
  <c r="F2034" i="17"/>
  <c r="F2033" i="17"/>
  <c r="F2028" i="17"/>
  <c r="F2023" i="17"/>
  <c r="F2022" i="17"/>
  <c r="F2015" i="17"/>
  <c r="F2014" i="17"/>
  <c r="F2007" i="17"/>
  <c r="F2006" i="17"/>
  <c r="F1999" i="17"/>
  <c r="F1998" i="17"/>
  <c r="F1992" i="17"/>
  <c r="F1991" i="17"/>
  <c r="F1990" i="17"/>
  <c r="F1983" i="17"/>
  <c r="F1982" i="17"/>
  <c r="F1981" i="17"/>
  <c r="F1974" i="17"/>
  <c r="F1973" i="17"/>
  <c r="F1972" i="17"/>
  <c r="F1965" i="17"/>
  <c r="F1964" i="17"/>
  <c r="F1963" i="17"/>
  <c r="F1957" i="17"/>
  <c r="F1956" i="17"/>
  <c r="F1955" i="17"/>
  <c r="F1948" i="17"/>
  <c r="F1947" i="17"/>
  <c r="F1946" i="17"/>
  <c r="F1945" i="17"/>
  <c r="F1938" i="17"/>
  <c r="F1937" i="17"/>
  <c r="F1936" i="17"/>
  <c r="F1929" i="17"/>
  <c r="F1928" i="17"/>
  <c r="F1927" i="17"/>
  <c r="F1926" i="17"/>
  <c r="F1919" i="17"/>
  <c r="F1918" i="17"/>
  <c r="F1917" i="17"/>
  <c r="F1910" i="17"/>
  <c r="F1909" i="17"/>
  <c r="F1908" i="17"/>
  <c r="F1907" i="17"/>
  <c r="F1900" i="17"/>
  <c r="F1899" i="17"/>
  <c r="F1898" i="17"/>
  <c r="F1891" i="17"/>
  <c r="F1890" i="17"/>
  <c r="F1889" i="17"/>
  <c r="F1888" i="17"/>
  <c r="F1881" i="17"/>
  <c r="F1880" i="17"/>
  <c r="F1874" i="17"/>
  <c r="F1873" i="17"/>
  <c r="F1872" i="17"/>
  <c r="F1865" i="17"/>
  <c r="F1864" i="17"/>
  <c r="F1857" i="17"/>
  <c r="F1856" i="17"/>
  <c r="F1855" i="17"/>
  <c r="F1848" i="17"/>
  <c r="F1847" i="17"/>
  <c r="F1840" i="17"/>
  <c r="F1839" i="17"/>
  <c r="F1838" i="17"/>
  <c r="F1831" i="17"/>
  <c r="F1830" i="17"/>
  <c r="F1823" i="17"/>
  <c r="F1822" i="17"/>
  <c r="F1821" i="17"/>
  <c r="F1814" i="17"/>
  <c r="F1813" i="17"/>
  <c r="F1806" i="17"/>
  <c r="F1805" i="17"/>
  <c r="F1804" i="17"/>
  <c r="F1797" i="17"/>
  <c r="F1796" i="17"/>
  <c r="F1790" i="17"/>
  <c r="F1789" i="17"/>
  <c r="F1788" i="17"/>
  <c r="F1780" i="17"/>
  <c r="F1775" i="17"/>
  <c r="F1770" i="17"/>
  <c r="F1765" i="17"/>
  <c r="F1759" i="17"/>
  <c r="F1754" i="17"/>
  <c r="F1748" i="17"/>
  <c r="F1742" i="17"/>
  <c r="F1737" i="17"/>
  <c r="F1731" i="17"/>
  <c r="F1726" i="17"/>
  <c r="F1720" i="17"/>
  <c r="F1715" i="17"/>
  <c r="F1709" i="17"/>
  <c r="F1704" i="17"/>
  <c r="F1698" i="17"/>
  <c r="F1697" i="17"/>
  <c r="F1696" i="17"/>
  <c r="F1695" i="17"/>
  <c r="F1694" i="17"/>
  <c r="F1688" i="17"/>
  <c r="F1683" i="17"/>
  <c r="F1678" i="17"/>
  <c r="F1673" i="17"/>
  <c r="F1668" i="17"/>
  <c r="F1663" i="17"/>
  <c r="F1658" i="17"/>
  <c r="F1653" i="17"/>
  <c r="F1648" i="17"/>
  <c r="F1644" i="17"/>
  <c r="F1637" i="17"/>
  <c r="F1630" i="17"/>
  <c r="F1624" i="17"/>
  <c r="F1618" i="17"/>
  <c r="F1612" i="17"/>
  <c r="F1606" i="17"/>
  <c r="F1599" i="17"/>
  <c r="F1593" i="17"/>
  <c r="F1587" i="17"/>
  <c r="F1581" i="17"/>
  <c r="F1575" i="17"/>
  <c r="F1569" i="17"/>
  <c r="F1563" i="17"/>
  <c r="F1557" i="17"/>
  <c r="F1551" i="17"/>
  <c r="F1545" i="17"/>
  <c r="F1539" i="17"/>
  <c r="F1533" i="17"/>
  <c r="F1528" i="17"/>
  <c r="F1522" i="17"/>
  <c r="F1516" i="17"/>
  <c r="F1515" i="17"/>
  <c r="F1514" i="17"/>
  <c r="F1513" i="17"/>
  <c r="F1508" i="17"/>
  <c r="F1507" i="17"/>
  <c r="F1502" i="17"/>
  <c r="F1497" i="17"/>
  <c r="F1492" i="17"/>
  <c r="F1488" i="17"/>
  <c r="F1483" i="17"/>
  <c r="F1478" i="17"/>
  <c r="F1472" i="17"/>
  <c r="F1466" i="17"/>
  <c r="F1460" i="17"/>
  <c r="F1454" i="17"/>
  <c r="F1448" i="17"/>
  <c r="F1442" i="17"/>
  <c r="F1436" i="17"/>
  <c r="F1429" i="17"/>
  <c r="F1422" i="17"/>
  <c r="F1416" i="17"/>
  <c r="F1410" i="17"/>
  <c r="F1403" i="17"/>
  <c r="F1397" i="17"/>
  <c r="F1391" i="17"/>
  <c r="F1385" i="17"/>
  <c r="F1379" i="17"/>
  <c r="F1372" i="17"/>
  <c r="F1365" i="17"/>
  <c r="F1358" i="17"/>
  <c r="F1350" i="17"/>
  <c r="F1342" i="17"/>
  <c r="F1335" i="17"/>
  <c r="F1327" i="17"/>
  <c r="F1320" i="17"/>
  <c r="F1312" i="17"/>
  <c r="F1305" i="17"/>
  <c r="F1297" i="17"/>
  <c r="F1289" i="17"/>
  <c r="F1282" i="17"/>
  <c r="F1274" i="17"/>
  <c r="F1267" i="17"/>
  <c r="F1260" i="17"/>
  <c r="F1254" i="17"/>
  <c r="F1249" i="17"/>
  <c r="F1241" i="17"/>
  <c r="F1233" i="17"/>
  <c r="F1225" i="17"/>
  <c r="F1218" i="17"/>
  <c r="F1211" i="17"/>
  <c r="F1204" i="17"/>
  <c r="F1197" i="17"/>
  <c r="F1190" i="17"/>
  <c r="F1189" i="17"/>
  <c r="F1188" i="17"/>
  <c r="F1187" i="17"/>
  <c r="F1182" i="17"/>
  <c r="F1181" i="17"/>
  <c r="F1180" i="17"/>
  <c r="F1179" i="17"/>
  <c r="F1178" i="17"/>
  <c r="F1177" i="17"/>
  <c r="F1176" i="17"/>
  <c r="F1170" i="17"/>
  <c r="F1169" i="17"/>
  <c r="F1168" i="17"/>
  <c r="F1167" i="17"/>
  <c r="F1166" i="17"/>
  <c r="F1165" i="17"/>
  <c r="F1164" i="17"/>
  <c r="F1158" i="17"/>
  <c r="F1157" i="17"/>
  <c r="F1156" i="17"/>
  <c r="F1155" i="17"/>
  <c r="F1154" i="17"/>
  <c r="F1153" i="17"/>
  <c r="F1152" i="17"/>
  <c r="F1146" i="17"/>
  <c r="F1145" i="17"/>
  <c r="F1144" i="17"/>
  <c r="F1143" i="17"/>
  <c r="F1142" i="17"/>
  <c r="F1141" i="17"/>
  <c r="F1140" i="17"/>
  <c r="F1135" i="17"/>
  <c r="F1128" i="17"/>
  <c r="F1121" i="17"/>
  <c r="F1114" i="17"/>
  <c r="F1107" i="17"/>
  <c r="F1100" i="17"/>
  <c r="F1093" i="17"/>
  <c r="F1086" i="17"/>
  <c r="F1079" i="17"/>
  <c r="F1078" i="17"/>
  <c r="F1077" i="17"/>
  <c r="F1076" i="17"/>
  <c r="F1075" i="17"/>
  <c r="F1074" i="17"/>
  <c r="F1068" i="17"/>
  <c r="F1067" i="17"/>
  <c r="F1066" i="17"/>
  <c r="F1065" i="17"/>
  <c r="F1064" i="17"/>
  <c r="F1063" i="17"/>
  <c r="F1056" i="17"/>
  <c r="F1055" i="17"/>
  <c r="F1054" i="17"/>
  <c r="F1053" i="17"/>
  <c r="F1052" i="17"/>
  <c r="F1051" i="17"/>
  <c r="F1045" i="17"/>
  <c r="F1044" i="17"/>
  <c r="F1043" i="17"/>
  <c r="F1042" i="17"/>
  <c r="F1041" i="17"/>
  <c r="F1040" i="17"/>
  <c r="F1034" i="17"/>
  <c r="F1033" i="17"/>
  <c r="F1032" i="17"/>
  <c r="F1031" i="17"/>
  <c r="F1030" i="17"/>
  <c r="F1029" i="17"/>
  <c r="F1022" i="17"/>
  <c r="F1021" i="17"/>
  <c r="F1020" i="17"/>
  <c r="F1019" i="17"/>
  <c r="F1018" i="17"/>
  <c r="F1017" i="17"/>
  <c r="F1011" i="17"/>
  <c r="F1010" i="17"/>
  <c r="F1009" i="17"/>
  <c r="F1008" i="17"/>
  <c r="F1007" i="17"/>
  <c r="F1006" i="17"/>
  <c r="F1000" i="17"/>
  <c r="F999" i="17"/>
  <c r="F998" i="17"/>
  <c r="F997" i="17"/>
  <c r="F996" i="17"/>
  <c r="F995" i="17"/>
  <c r="F989" i="17"/>
  <c r="F988" i="17"/>
  <c r="F987" i="17"/>
  <c r="F986" i="17"/>
  <c r="F985" i="17"/>
  <c r="F979" i="17"/>
  <c r="F978" i="17"/>
  <c r="F977" i="17"/>
  <c r="F976" i="17"/>
  <c r="F975" i="17"/>
  <c r="F974" i="17"/>
  <c r="F968" i="17"/>
  <c r="F967" i="17"/>
  <c r="F966" i="17"/>
  <c r="F965" i="17"/>
  <c r="F964" i="17"/>
  <c r="F963" i="17"/>
  <c r="F957" i="17"/>
  <c r="F956" i="17"/>
  <c r="F955" i="17"/>
  <c r="F954" i="17"/>
  <c r="F953" i="17"/>
  <c r="F952" i="17"/>
  <c r="F946" i="17"/>
  <c r="F945" i="17"/>
  <c r="F944" i="17"/>
  <c r="F943" i="17"/>
  <c r="F942" i="17"/>
  <c r="F941" i="17"/>
  <c r="F935" i="17"/>
  <c r="F934" i="17"/>
  <c r="F933" i="17"/>
  <c r="F932" i="17"/>
  <c r="F931" i="17"/>
  <c r="F930" i="17"/>
  <c r="F924" i="17"/>
  <c r="F923" i="17"/>
  <c r="F922" i="17"/>
  <c r="F921" i="17"/>
  <c r="F920" i="17"/>
  <c r="F919" i="17"/>
  <c r="F913" i="17"/>
  <c r="F912" i="17"/>
  <c r="F911" i="17"/>
  <c r="F910" i="17"/>
  <c r="F909" i="17"/>
  <c r="F908" i="17"/>
  <c r="F902" i="17"/>
  <c r="F901" i="17"/>
  <c r="F895" i="17"/>
  <c r="F894" i="17"/>
  <c r="F893" i="17"/>
  <c r="F888" i="17"/>
  <c r="F881" i="17"/>
  <c r="F876" i="17"/>
  <c r="F871" i="17"/>
  <c r="F867" i="17"/>
  <c r="F863" i="17"/>
  <c r="F859" i="17"/>
  <c r="F854" i="17"/>
  <c r="F850" i="17"/>
  <c r="F845" i="17"/>
  <c r="F841" i="17"/>
  <c r="F835" i="17"/>
  <c r="F830" i="17"/>
  <c r="F824" i="17"/>
  <c r="F823" i="17"/>
  <c r="F817" i="17"/>
  <c r="F811" i="17"/>
  <c r="F806" i="17"/>
  <c r="F801" i="17"/>
  <c r="F797" i="17"/>
  <c r="F791" i="17"/>
  <c r="F785" i="17"/>
  <c r="F779" i="17"/>
  <c r="F773" i="17"/>
  <c r="F767" i="17"/>
  <c r="F760" i="17"/>
  <c r="F754" i="17"/>
  <c r="F748" i="17"/>
  <c r="F742" i="17"/>
  <c r="F738" i="17"/>
  <c r="F734" i="17"/>
  <c r="F730" i="17"/>
  <c r="F726" i="17"/>
  <c r="F722" i="17"/>
  <c r="F717" i="17"/>
  <c r="F711" i="17"/>
  <c r="F705" i="17"/>
  <c r="F701" i="17"/>
  <c r="F696" i="17"/>
  <c r="F695" i="17"/>
  <c r="F690" i="17"/>
  <c r="F689" i="17"/>
  <c r="F684" i="17"/>
  <c r="F678" i="17"/>
  <c r="F677" i="17"/>
  <c r="F672" i="17"/>
  <c r="F671" i="17"/>
  <c r="F665" i="17"/>
  <c r="F660" i="17"/>
  <c r="F655" i="17"/>
  <c r="F650" i="17"/>
  <c r="F646" i="17"/>
  <c r="F642" i="17"/>
  <c r="F638" i="17"/>
  <c r="F633" i="17"/>
  <c r="F632" i="17"/>
  <c r="F627" i="17"/>
  <c r="F626" i="17"/>
  <c r="F621" i="17"/>
  <c r="F620" i="17"/>
  <c r="F615" i="17"/>
  <c r="F614" i="17"/>
  <c r="F609" i="17"/>
  <c r="F608" i="17"/>
  <c r="F603" i="17"/>
  <c r="F602" i="17"/>
  <c r="F597" i="17"/>
  <c r="F593" i="17"/>
  <c r="F588" i="17"/>
  <c r="F584" i="17"/>
  <c r="F580" i="17"/>
  <c r="F576" i="17"/>
  <c r="F570" i="17"/>
  <c r="F566" i="17"/>
  <c r="F562" i="17"/>
  <c r="F558" i="17"/>
  <c r="F554" i="17"/>
  <c r="F550" i="17"/>
  <c r="F545" i="17"/>
  <c r="F541" i="17"/>
  <c r="F537" i="17"/>
  <c r="F533" i="17"/>
  <c r="F529" i="17"/>
  <c r="F525" i="17"/>
  <c r="F521" i="17"/>
  <c r="F517" i="17"/>
  <c r="F513" i="17"/>
  <c r="F509" i="17"/>
  <c r="F505" i="17"/>
  <c r="F501" i="17"/>
  <c r="F497" i="17"/>
  <c r="F493" i="17"/>
  <c r="F489" i="17"/>
  <c r="F485" i="17"/>
  <c r="F481" i="17"/>
  <c r="F477" i="17"/>
  <c r="F470" i="17"/>
  <c r="F466" i="17"/>
  <c r="F462" i="17"/>
  <c r="F458" i="17"/>
  <c r="F454" i="17"/>
  <c r="F450" i="17"/>
  <c r="F449" i="17"/>
  <c r="F445" i="17"/>
  <c r="F444" i="17"/>
  <c r="F440" i="17"/>
  <c r="F436" i="17"/>
  <c r="F432" i="17"/>
  <c r="F431" i="17"/>
  <c r="F430" i="17"/>
  <c r="F426" i="17"/>
  <c r="F425" i="17"/>
  <c r="F424" i="17"/>
  <c r="F420" i="17"/>
  <c r="F419" i="17"/>
  <c r="F418" i="17"/>
  <c r="F414" i="17"/>
  <c r="F413" i="17"/>
  <c r="F412" i="17"/>
  <c r="F408" i="17"/>
  <c r="F407" i="17"/>
  <c r="F406" i="17"/>
  <c r="F402" i="17"/>
  <c r="F401" i="17"/>
  <c r="F400" i="17"/>
  <c r="F396" i="17"/>
  <c r="F395" i="17"/>
  <c r="F394" i="17"/>
  <c r="F390" i="17"/>
  <c r="F386" i="17"/>
  <c r="F382" i="17"/>
  <c r="F378" i="17"/>
  <c r="F372" i="17"/>
  <c r="F368" i="17"/>
  <c r="F362" i="17"/>
  <c r="F353" i="17"/>
  <c r="F347" i="17"/>
  <c r="F342" i="17"/>
  <c r="F341" i="17"/>
  <c r="F340" i="17"/>
  <c r="F332" i="17"/>
  <c r="F331" i="17"/>
  <c r="F327" i="17"/>
  <c r="F326" i="17"/>
  <c r="F320" i="17"/>
  <c r="F319" i="17"/>
  <c r="F313" i="17"/>
  <c r="F312" i="17"/>
  <c r="F307" i="17"/>
  <c r="F302" i="17"/>
  <c r="F301" i="17"/>
  <c r="F297" i="17"/>
  <c r="F296" i="17"/>
  <c r="F291" i="17"/>
  <c r="F290" i="17"/>
  <c r="F286" i="17"/>
  <c r="F285" i="17"/>
  <c r="F280" i="17"/>
  <c r="F279" i="17"/>
  <c r="F274" i="17"/>
  <c r="F273" i="17"/>
  <c r="F268" i="17"/>
  <c r="F267" i="17"/>
  <c r="F263" i="17"/>
  <c r="F262" i="17"/>
  <c r="F258" i="17"/>
  <c r="F257" i="17"/>
  <c r="F256" i="17"/>
  <c r="F252" i="17"/>
  <c r="F251" i="17"/>
  <c r="F250" i="17"/>
  <c r="F246" i="17"/>
  <c r="F245" i="17"/>
  <c r="F244" i="17"/>
  <c r="F240" i="17"/>
  <c r="F239" i="17"/>
  <c r="F238" i="17"/>
  <c r="F234" i="17"/>
  <c r="F233" i="17"/>
  <c r="F232" i="17"/>
  <c r="F228" i="17"/>
  <c r="F227" i="17"/>
  <c r="F226" i="17"/>
  <c r="F222" i="17"/>
  <c r="F221" i="17"/>
  <c r="F220" i="17"/>
  <c r="F216" i="17"/>
  <c r="F215" i="17"/>
  <c r="F214" i="17"/>
  <c r="F210" i="17"/>
  <c r="F209" i="17"/>
  <c r="F208" i="17"/>
  <c r="F204" i="17"/>
  <c r="F203" i="17"/>
  <c r="F202" i="17"/>
  <c r="F198" i="17"/>
  <c r="F197" i="17"/>
  <c r="F196" i="17"/>
  <c r="F192" i="17"/>
  <c r="F191" i="17"/>
  <c r="F190" i="17"/>
  <c r="F186" i="17"/>
  <c r="F185" i="17"/>
  <c r="F184" i="17"/>
  <c r="F180" i="17"/>
  <c r="F179" i="17"/>
  <c r="F178" i="17"/>
  <c r="F174" i="17"/>
  <c r="F173" i="17"/>
  <c r="F172" i="17"/>
  <c r="F168" i="17"/>
  <c r="F167" i="17"/>
  <c r="F166" i="17"/>
  <c r="F154" i="17"/>
  <c r="F150" i="17"/>
  <c r="F146" i="17"/>
  <c r="F142" i="17"/>
  <c r="F138" i="17"/>
  <c r="F134" i="17"/>
  <c r="F130" i="17"/>
  <c r="F126" i="17"/>
  <c r="F125" i="17"/>
  <c r="F121" i="17"/>
  <c r="F117" i="17"/>
  <c r="F113" i="17"/>
  <c r="F109" i="17"/>
  <c r="F108" i="17"/>
  <c r="F104" i="17"/>
  <c r="F100" i="17"/>
  <c r="F92" i="17"/>
  <c r="F91" i="17"/>
  <c r="F87" i="17"/>
  <c r="F86" i="17"/>
  <c r="F82" i="17"/>
  <c r="F81" i="17"/>
  <c r="F76" i="17"/>
  <c r="F75" i="17"/>
  <c r="F70" i="17"/>
  <c r="F69" i="17"/>
  <c r="F64" i="17"/>
  <c r="F63" i="17"/>
  <c r="F58" i="17"/>
  <c r="F53" i="17"/>
  <c r="F49" i="17"/>
  <c r="F45" i="17"/>
  <c r="F41" i="17"/>
  <c r="F37" i="17"/>
  <c r="F33" i="17"/>
  <c r="F28" i="17"/>
  <c r="F24" i="17"/>
  <c r="F20" i="17"/>
  <c r="F19" i="17"/>
  <c r="F11" i="17"/>
  <c r="F6" i="17"/>
  <c r="F5" i="17"/>
  <c r="F943" i="13"/>
  <c r="F944" i="13" s="1"/>
  <c r="F940" i="13"/>
  <c r="F941" i="13" s="1"/>
  <c r="F928" i="13"/>
  <c r="F929" i="13" s="1"/>
  <c r="F925" i="13"/>
  <c r="F926" i="13" s="1"/>
  <c r="F913" i="13"/>
  <c r="F914" i="13" s="1"/>
  <c r="F910" i="13"/>
  <c r="F909" i="13"/>
  <c r="F897" i="13"/>
  <c r="F898" i="13" s="1"/>
  <c r="F894" i="13"/>
  <c r="F893" i="13"/>
  <c r="F881" i="13"/>
  <c r="F882" i="13" s="1"/>
  <c r="F878" i="13"/>
  <c r="F879" i="13" s="1"/>
  <c r="F865" i="13"/>
  <c r="F866" i="13" s="1"/>
  <c r="F862" i="13"/>
  <c r="F863" i="13" s="1"/>
  <c r="F849" i="13"/>
  <c r="F850" i="13" s="1"/>
  <c r="F846" i="13"/>
  <c r="F847" i="13" s="1"/>
  <c r="F833" i="13"/>
  <c r="F834" i="13" s="1"/>
  <c r="F830" i="13"/>
  <c r="F831" i="13" s="1"/>
  <c r="F817" i="13"/>
  <c r="F818" i="13" s="1"/>
  <c r="F814" i="13"/>
  <c r="F815" i="13" s="1"/>
  <c r="F802" i="13"/>
  <c r="F801" i="13"/>
  <c r="F798" i="13"/>
  <c r="F799" i="13" s="1"/>
  <c r="F785" i="13"/>
  <c r="F784" i="13"/>
  <c r="F781" i="13"/>
  <c r="F782" i="13" s="1"/>
  <c r="F768" i="13"/>
  <c r="F767" i="13"/>
  <c r="F764" i="13"/>
  <c r="F765" i="13" s="1"/>
  <c r="F752" i="13"/>
  <c r="F751" i="13"/>
  <c r="F748" i="13"/>
  <c r="F749" i="13" s="1"/>
  <c r="F736" i="13"/>
  <c r="F737" i="13" s="1"/>
  <c r="F733" i="13"/>
  <c r="F734" i="13" s="1"/>
  <c r="F721" i="13"/>
  <c r="F722" i="13" s="1"/>
  <c r="F718" i="13"/>
  <c r="F719" i="13" s="1"/>
  <c r="F704" i="13"/>
  <c r="F703" i="13"/>
  <c r="F700" i="13"/>
  <c r="F701" i="13" s="1"/>
  <c r="F686" i="13"/>
  <c r="F685" i="13"/>
  <c r="F682" i="13"/>
  <c r="F683" i="13" s="1"/>
  <c r="F668" i="13"/>
  <c r="F667" i="13"/>
  <c r="F664" i="13"/>
  <c r="F665" i="13" s="1"/>
  <c r="F649" i="13"/>
  <c r="F648" i="13"/>
  <c r="F645" i="13"/>
  <c r="F646" i="13" s="1"/>
  <c r="F632" i="13"/>
  <c r="F633" i="13" s="1"/>
  <c r="F629" i="13"/>
  <c r="F630" i="13" s="1"/>
  <c r="F615" i="13"/>
  <c r="F614" i="13"/>
  <c r="F611" i="13"/>
  <c r="F612" i="13" s="1"/>
  <c r="F597" i="13"/>
  <c r="F598" i="13" s="1"/>
  <c r="F594" i="13"/>
  <c r="F595" i="13" s="1"/>
  <c r="F581" i="13"/>
  <c r="F580" i="13"/>
  <c r="F577" i="13"/>
  <c r="F578" i="13" s="1"/>
  <c r="F563" i="13"/>
  <c r="F564" i="13" s="1"/>
  <c r="F560" i="13"/>
  <c r="F561" i="13" s="1"/>
  <c r="F546" i="13"/>
  <c r="F547" i="13" s="1"/>
  <c r="F543" i="13"/>
  <c r="F544" i="13" s="1"/>
  <c r="F531" i="13"/>
  <c r="F532" i="13" s="1"/>
  <c r="F528" i="13"/>
  <c r="F529" i="13" s="1"/>
  <c r="F516" i="13"/>
  <c r="F517" i="13" s="1"/>
  <c r="F513" i="13"/>
  <c r="F514" i="13" s="1"/>
  <c r="F501" i="13"/>
  <c r="F502" i="13" s="1"/>
  <c r="F498" i="13"/>
  <c r="F499" i="13" s="1"/>
  <c r="F484" i="13"/>
  <c r="F485" i="13" s="1"/>
  <c r="F481" i="13"/>
  <c r="F482" i="13" s="1"/>
  <c r="F469" i="13"/>
  <c r="F470" i="13" s="1"/>
  <c r="F466" i="13"/>
  <c r="F467" i="13" s="1"/>
  <c r="F454" i="13"/>
  <c r="F455" i="13" s="1"/>
  <c r="F451" i="13"/>
  <c r="F452" i="13" s="1"/>
  <c r="F439" i="13"/>
  <c r="F440" i="13" s="1"/>
  <c r="F436" i="13"/>
  <c r="F437" i="13" s="1"/>
  <c r="F424" i="13"/>
  <c r="F425" i="13" s="1"/>
  <c r="F421" i="13"/>
  <c r="F422" i="13" s="1"/>
  <c r="F409" i="13"/>
  <c r="F410" i="13" s="1"/>
  <c r="F406" i="13"/>
  <c r="F407" i="13" s="1"/>
  <c r="F394" i="13"/>
  <c r="F395" i="13" s="1"/>
  <c r="F391" i="13"/>
  <c r="F390" i="13"/>
  <c r="F375" i="13"/>
  <c r="F376" i="13" s="1"/>
  <c r="F372" i="13"/>
  <c r="F373" i="13" s="1"/>
  <c r="F359" i="13"/>
  <c r="F360" i="13" s="1"/>
  <c r="F356" i="13"/>
  <c r="F357" i="13" s="1"/>
  <c r="F343" i="13"/>
  <c r="F344" i="13" s="1"/>
  <c r="F340" i="13"/>
  <c r="F341" i="13" s="1"/>
  <c r="F328" i="13"/>
  <c r="F329" i="13" s="1"/>
  <c r="F325" i="13"/>
  <c r="F326" i="13" s="1"/>
  <c r="F313" i="13"/>
  <c r="F314" i="13" s="1"/>
  <c r="F310" i="13"/>
  <c r="F311" i="13" s="1"/>
  <c r="F298" i="13"/>
  <c r="F299" i="13" s="1"/>
  <c r="F295" i="13"/>
  <c r="F296" i="13" s="1"/>
  <c r="F283" i="13"/>
  <c r="F284" i="13" s="1"/>
  <c r="F280" i="13"/>
  <c r="F281" i="13" s="1"/>
  <c r="F268" i="13"/>
  <c r="F269" i="13" s="1"/>
  <c r="F265" i="13"/>
  <c r="F266" i="13" s="1"/>
  <c r="F253" i="13"/>
  <c r="F254" i="13" s="1"/>
  <c r="F250" i="13"/>
  <c r="F251" i="13" s="1"/>
  <c r="F247" i="13"/>
  <c r="F248" i="13" s="1"/>
  <c r="F234" i="13"/>
  <c r="F235" i="13" s="1"/>
  <c r="F231" i="13"/>
  <c r="F232" i="13" s="1"/>
  <c r="F228" i="13"/>
  <c r="F229" i="13" s="1"/>
  <c r="F215" i="13"/>
  <c r="F216" i="13" s="1"/>
  <c r="F212" i="13"/>
  <c r="F213" i="13" s="1"/>
  <c r="F209" i="13"/>
  <c r="F210" i="13" s="1"/>
  <c r="F196" i="13"/>
  <c r="F197" i="13" s="1"/>
  <c r="F193" i="13"/>
  <c r="F194" i="13" s="1"/>
  <c r="F190" i="13"/>
  <c r="F191" i="13" s="1"/>
  <c r="F177" i="13"/>
  <c r="F178" i="13" s="1"/>
  <c r="F174" i="13"/>
  <c r="F175" i="13" s="1"/>
  <c r="F171" i="13"/>
  <c r="F172" i="13" s="1"/>
  <c r="F158" i="13"/>
  <c r="F159" i="13" s="1"/>
  <c r="F155" i="13"/>
  <c r="F156" i="13" s="1"/>
  <c r="F152" i="13"/>
  <c r="F153" i="13" s="1"/>
  <c r="F139" i="13"/>
  <c r="F140" i="13" s="1"/>
  <c r="F136" i="13"/>
  <c r="F137" i="13" s="1"/>
  <c r="F133" i="13"/>
  <c r="F134" i="13" s="1"/>
  <c r="F120" i="13"/>
  <c r="F121" i="13" s="1"/>
  <c r="F117" i="13"/>
  <c r="F118" i="13" s="1"/>
  <c r="F114" i="13"/>
  <c r="F115" i="13" s="1"/>
  <c r="F101" i="13"/>
  <c r="F102" i="13" s="1"/>
  <c r="F98" i="13"/>
  <c r="F99" i="13" s="1"/>
  <c r="F95" i="13"/>
  <c r="F96" i="13" s="1"/>
  <c r="F82" i="13"/>
  <c r="F83" i="13" s="1"/>
  <c r="F79" i="13"/>
  <c r="F80" i="13" s="1"/>
  <c r="F76" i="13"/>
  <c r="F77" i="13" s="1"/>
  <c r="F63" i="13"/>
  <c r="F64" i="13" s="1"/>
  <c r="F60" i="13"/>
  <c r="F61" i="13" s="1"/>
  <c r="F57" i="13"/>
  <c r="F58" i="13" s="1"/>
  <c r="F44" i="13"/>
  <c r="F45" i="13" s="1"/>
  <c r="F41" i="13"/>
  <c r="F42" i="13" s="1"/>
  <c r="F38" i="13"/>
  <c r="F39" i="13" s="1"/>
  <c r="F25" i="13"/>
  <c r="F26" i="13" s="1"/>
  <c r="F22" i="13"/>
  <c r="F23" i="13" s="1"/>
  <c r="F10" i="13"/>
  <c r="F11" i="13" s="1"/>
  <c r="F7" i="13"/>
  <c r="F8" i="13" s="1"/>
  <c r="G1138" i="12" l="1"/>
  <c r="G1134" i="12"/>
  <c r="G1140" i="12"/>
  <c r="F1177" i="12"/>
  <c r="F1159" i="12"/>
  <c r="G1142" i="12"/>
  <c r="F1212" i="12"/>
  <c r="F1194" i="12"/>
  <c r="F556" i="4"/>
  <c r="G593" i="4"/>
  <c r="G585" i="4"/>
  <c r="G594" i="4" s="1"/>
  <c r="G589" i="4"/>
  <c r="F628" i="4"/>
  <c r="F646" i="4"/>
  <c r="F611" i="4"/>
  <c r="F610" i="4"/>
  <c r="F574" i="4"/>
  <c r="G608" i="4"/>
  <c r="F1812" i="8"/>
  <c r="F1881" i="8"/>
  <c r="F2195" i="8"/>
  <c r="G2192" i="8" s="1"/>
  <c r="F2194" i="8"/>
  <c r="F2214" i="8"/>
  <c r="F2215" i="8" s="1"/>
  <c r="F2017" i="8"/>
  <c r="F1744" i="8"/>
  <c r="F1796" i="8"/>
  <c r="G1793" i="8" s="1"/>
  <c r="F1795" i="8"/>
  <c r="F2053" i="8"/>
  <c r="F2113" i="8"/>
  <c r="F2112" i="8"/>
  <c r="F1897" i="8"/>
  <c r="F2153" i="8"/>
  <c r="F1931" i="8"/>
  <c r="F1930" i="8"/>
  <c r="F2173" i="8"/>
  <c r="F1863" i="8"/>
  <c r="F1966" i="8"/>
  <c r="F1915" i="8"/>
  <c r="F1727" i="8"/>
  <c r="F2034" i="8"/>
  <c r="F2035" i="8" s="1"/>
  <c r="F2094" i="8"/>
  <c r="F2074" i="8"/>
  <c r="F2075" i="8" s="1"/>
  <c r="F1846" i="8"/>
  <c r="F1779" i="8"/>
  <c r="F1778" i="8"/>
  <c r="F1949" i="8"/>
  <c r="F2134" i="8"/>
  <c r="F1981" i="8"/>
  <c r="F1760" i="8"/>
  <c r="F1999" i="8"/>
  <c r="F1828" i="8"/>
  <c r="F1647" i="8"/>
  <c r="F1689" i="8"/>
  <c r="F1710" i="8"/>
  <c r="F1711" i="8" s="1"/>
  <c r="F1560" i="8"/>
  <c r="G1582" i="8"/>
  <c r="F1668" i="8"/>
  <c r="F1669" i="8" s="1"/>
  <c r="F1604" i="8"/>
  <c r="G1601" i="8" s="1"/>
  <c r="F1603" i="8"/>
  <c r="G1578" i="8"/>
  <c r="G1571" i="8"/>
  <c r="G1583" i="8" s="1"/>
  <c r="G1575" i="8"/>
  <c r="G1540" i="8"/>
  <c r="F1518" i="8"/>
  <c r="F1625" i="8"/>
  <c r="F1541" i="8"/>
  <c r="F2623" i="17"/>
  <c r="G2623" i="17" s="1"/>
  <c r="F315" i="13"/>
  <c r="F316" i="13" s="1"/>
  <c r="F317" i="13" s="1"/>
  <c r="F345" i="13"/>
  <c r="F346" i="13" s="1"/>
  <c r="F65" i="13"/>
  <c r="F66" i="13" s="1"/>
  <c r="F217" i="13"/>
  <c r="F218" i="13" s="1"/>
  <c r="F670" i="13"/>
  <c r="F671" i="13" s="1"/>
  <c r="F672" i="13" s="1"/>
  <c r="F707" i="13"/>
  <c r="F708" i="13" s="1"/>
  <c r="F709" i="13" s="1"/>
  <c r="F179" i="13"/>
  <c r="F180" i="13" s="1"/>
  <c r="F103" i="13"/>
  <c r="F104" i="13" s="1"/>
  <c r="F141" i="13"/>
  <c r="F142" i="13" s="1"/>
  <c r="F255" i="13"/>
  <c r="F256" i="13" s="1"/>
  <c r="F377" i="13"/>
  <c r="F378" i="13" s="1"/>
  <c r="F379" i="13" s="1"/>
  <c r="F392" i="13"/>
  <c r="F396" i="13" s="1"/>
  <c r="F582" i="13"/>
  <c r="F583" i="13" s="1"/>
  <c r="F616" i="13"/>
  <c r="F617" i="13" s="1"/>
  <c r="F652" i="13"/>
  <c r="F653" i="13" s="1"/>
  <c r="F687" i="13"/>
  <c r="F688" i="13" s="1"/>
  <c r="F769" i="13"/>
  <c r="F770" i="13" s="1"/>
  <c r="F803" i="13"/>
  <c r="F804" i="13" s="1"/>
  <c r="F819" i="13"/>
  <c r="F835" i="13"/>
  <c r="F836" i="13" s="1"/>
  <c r="F837" i="13" s="1"/>
  <c r="F867" i="13"/>
  <c r="F868" i="13" s="1"/>
  <c r="F895" i="13"/>
  <c r="F899" i="13" s="1"/>
  <c r="F945" i="13"/>
  <c r="F946" i="13" s="1"/>
  <c r="F46" i="13"/>
  <c r="F84" i="13"/>
  <c r="F122" i="13"/>
  <c r="F160" i="13"/>
  <c r="F198" i="13"/>
  <c r="F236" i="13"/>
  <c r="F12" i="13"/>
  <c r="F27" i="13"/>
  <c r="F270" i="13"/>
  <c r="F285" i="13"/>
  <c r="F300" i="13"/>
  <c r="F330" i="13"/>
  <c r="F361" i="13"/>
  <c r="F411" i="13"/>
  <c r="F426" i="13"/>
  <c r="F441" i="13"/>
  <c r="F456" i="13"/>
  <c r="F471" i="13"/>
  <c r="F486" i="13"/>
  <c r="F503" i="13"/>
  <c r="F518" i="13"/>
  <c r="F533" i="13"/>
  <c r="F548" i="13"/>
  <c r="F565" i="13"/>
  <c r="F599" i="13"/>
  <c r="F634" i="13"/>
  <c r="F723" i="13"/>
  <c r="F738" i="13"/>
  <c r="F851" i="13"/>
  <c r="F883" i="13"/>
  <c r="F930" i="13"/>
  <c r="F753" i="13"/>
  <c r="F754" i="13" s="1"/>
  <c r="F786" i="13"/>
  <c r="F787" i="13" s="1"/>
  <c r="F911" i="13"/>
  <c r="F1160" i="12" l="1"/>
  <c r="F1195" i="12"/>
  <c r="F1196" i="12"/>
  <c r="F1214" i="12"/>
  <c r="F1213" i="12"/>
  <c r="F1178" i="12"/>
  <c r="G1143" i="12"/>
  <c r="F629" i="4"/>
  <c r="G610" i="4"/>
  <c r="F575" i="4"/>
  <c r="F557" i="4"/>
  <c r="F558" i="4" s="1"/>
  <c r="G603" i="4"/>
  <c r="G606" i="4"/>
  <c r="F647" i="4"/>
  <c r="G646" i="4" s="1"/>
  <c r="G2070" i="8"/>
  <c r="G2064" i="8"/>
  <c r="G2067" i="8"/>
  <c r="G2072" i="8"/>
  <c r="G2027" i="8"/>
  <c r="G2035" i="8" s="1"/>
  <c r="G2030" i="8"/>
  <c r="G2032" i="8"/>
  <c r="G2210" i="8"/>
  <c r="G2204" i="8"/>
  <c r="G2207" i="8"/>
  <c r="G2212" i="8"/>
  <c r="F1933" i="8"/>
  <c r="F1932" i="8"/>
  <c r="G1778" i="8"/>
  <c r="G2194" i="8"/>
  <c r="G2214" i="8"/>
  <c r="G1771" i="8"/>
  <c r="G1774" i="8"/>
  <c r="G2187" i="8"/>
  <c r="G2190" i="8"/>
  <c r="G2184" i="8"/>
  <c r="G2034" i="8"/>
  <c r="F1762" i="8"/>
  <c r="F1761" i="8"/>
  <c r="G1776" i="8"/>
  <c r="G1863" i="8"/>
  <c r="F2001" i="8"/>
  <c r="F2000" i="8"/>
  <c r="F2114" i="8"/>
  <c r="F2115" i="8"/>
  <c r="F1982" i="8"/>
  <c r="F1728" i="8"/>
  <c r="F1864" i="8"/>
  <c r="F2154" i="8"/>
  <c r="F2054" i="8"/>
  <c r="F2055" i="8" s="1"/>
  <c r="F1745" i="8"/>
  <c r="G1744" i="8" s="1"/>
  <c r="F1882" i="8"/>
  <c r="G1881" i="8" s="1"/>
  <c r="G1966" i="8"/>
  <c r="G2134" i="8"/>
  <c r="G1915" i="8"/>
  <c r="F2174" i="8"/>
  <c r="F2175" i="8"/>
  <c r="F1898" i="8"/>
  <c r="G2074" i="8"/>
  <c r="G1791" i="8"/>
  <c r="G1788" i="8"/>
  <c r="F1950" i="8"/>
  <c r="G1949" i="8" s="1"/>
  <c r="F1967" i="8"/>
  <c r="F1830" i="8"/>
  <c r="F1829" i="8"/>
  <c r="F2135" i="8"/>
  <c r="F1847" i="8"/>
  <c r="G1846" i="8" s="1"/>
  <c r="F2095" i="8"/>
  <c r="G2094" i="8" s="1"/>
  <c r="F1916" i="8"/>
  <c r="G2112" i="8"/>
  <c r="G1795" i="8"/>
  <c r="F2018" i="8"/>
  <c r="F1813" i="8"/>
  <c r="G1661" i="8"/>
  <c r="G1657" i="8"/>
  <c r="G1664" i="8"/>
  <c r="G1666" i="8"/>
  <c r="G1706" i="8"/>
  <c r="G1703" i="8"/>
  <c r="G1699" i="8"/>
  <c r="G1711" i="8" s="1"/>
  <c r="G1708" i="8"/>
  <c r="G1603" i="8"/>
  <c r="G1668" i="8"/>
  <c r="G1529" i="8"/>
  <c r="G1533" i="8"/>
  <c r="G1536" i="8"/>
  <c r="G1538" i="8"/>
  <c r="F1690" i="8"/>
  <c r="F1627" i="8"/>
  <c r="F1626" i="8"/>
  <c r="F1605" i="8"/>
  <c r="G1596" i="8"/>
  <c r="G1599" i="8"/>
  <c r="G1592" i="8"/>
  <c r="G1604" i="8" s="1"/>
  <c r="G1710" i="8"/>
  <c r="F1520" i="8"/>
  <c r="F1519" i="8"/>
  <c r="F1561" i="8"/>
  <c r="F1648" i="8"/>
  <c r="F820" i="13"/>
  <c r="F821" i="13" s="1"/>
  <c r="F822" i="13" s="1"/>
  <c r="F710" i="13"/>
  <c r="F711" i="13" s="1"/>
  <c r="F673" i="13"/>
  <c r="F674" i="13" s="1"/>
  <c r="F618" i="13"/>
  <c r="F619" i="13" s="1"/>
  <c r="F620" i="13" s="1"/>
  <c r="F788" i="13"/>
  <c r="F755" i="13"/>
  <c r="F931" i="13"/>
  <c r="F838" i="13"/>
  <c r="F739" i="13"/>
  <c r="F724" i="13"/>
  <c r="F725" i="13" s="1"/>
  <c r="F689" i="13"/>
  <c r="F635" i="13"/>
  <c r="F636" i="13" s="1"/>
  <c r="F600" i="13"/>
  <c r="F566" i="13"/>
  <c r="F567" i="13" s="1"/>
  <c r="F549" i="13"/>
  <c r="F550" i="13" s="1"/>
  <c r="F534" i="13"/>
  <c r="F535" i="13" s="1"/>
  <c r="F519" i="13"/>
  <c r="F520" i="13" s="1"/>
  <c r="F504" i="13"/>
  <c r="F505" i="13" s="1"/>
  <c r="F487" i="13"/>
  <c r="F488" i="13" s="1"/>
  <c r="F472" i="13"/>
  <c r="F473" i="13" s="1"/>
  <c r="F457" i="13"/>
  <c r="F458" i="13" s="1"/>
  <c r="F442" i="13"/>
  <c r="F443" i="13" s="1"/>
  <c r="F427" i="13"/>
  <c r="F428" i="13" s="1"/>
  <c r="F412" i="13"/>
  <c r="F413" i="13" s="1"/>
  <c r="F362" i="13"/>
  <c r="F331" i="13"/>
  <c r="F397" i="13"/>
  <c r="F380" i="13"/>
  <c r="F318" i="13"/>
  <c r="F319" i="13" s="1"/>
  <c r="F143" i="13"/>
  <c r="F257" i="13"/>
  <c r="F105" i="13"/>
  <c r="F915" i="13"/>
  <c r="F805" i="13"/>
  <c r="F771" i="13"/>
  <c r="F772" i="13" s="1"/>
  <c r="F884" i="13"/>
  <c r="F852" i="13"/>
  <c r="F947" i="13"/>
  <c r="F869" i="13"/>
  <c r="F654" i="13"/>
  <c r="F584" i="13"/>
  <c r="F301" i="13"/>
  <c r="F286" i="13"/>
  <c r="F271" i="13"/>
  <c r="F28" i="13"/>
  <c r="F13" i="13"/>
  <c r="F900" i="13"/>
  <c r="F901" i="13" s="1"/>
  <c r="F347" i="13"/>
  <c r="F237" i="13"/>
  <c r="F238" i="13" s="1"/>
  <c r="F199" i="13"/>
  <c r="F200" i="13" s="1"/>
  <c r="F161" i="13"/>
  <c r="F162" i="13" s="1"/>
  <c r="F123" i="13"/>
  <c r="F124" i="13" s="1"/>
  <c r="F85" i="13"/>
  <c r="F86" i="13" s="1"/>
  <c r="F47" i="13"/>
  <c r="F48" i="13" s="1"/>
  <c r="F219" i="13"/>
  <c r="F67" i="13"/>
  <c r="F181" i="13"/>
  <c r="G1173" i="12" l="1"/>
  <c r="G1170" i="12"/>
  <c r="G1175" i="12"/>
  <c r="G1213" i="12"/>
  <c r="G1209" i="12"/>
  <c r="G1205" i="12"/>
  <c r="G1214" i="12" s="1"/>
  <c r="G1211" i="12"/>
  <c r="G1177" i="12"/>
  <c r="G1195" i="12"/>
  <c r="G1187" i="12"/>
  <c r="G1196" i="12" s="1"/>
  <c r="G1191" i="12"/>
  <c r="G1193" i="12"/>
  <c r="F1161" i="12"/>
  <c r="G553" i="4"/>
  <c r="G549" i="4"/>
  <c r="G555" i="4"/>
  <c r="F576" i="4"/>
  <c r="G557" i="4"/>
  <c r="G642" i="4"/>
  <c r="G638" i="4"/>
  <c r="G647" i="4" s="1"/>
  <c r="G644" i="4"/>
  <c r="G624" i="4"/>
  <c r="G620" i="4"/>
  <c r="G626" i="4"/>
  <c r="G611" i="4"/>
  <c r="G628" i="4"/>
  <c r="G2050" i="8"/>
  <c r="G2047" i="8"/>
  <c r="G2044" i="8"/>
  <c r="G2052" i="8"/>
  <c r="G1720" i="8"/>
  <c r="G1723" i="8"/>
  <c r="G1725" i="8"/>
  <c r="G1754" i="8"/>
  <c r="G1757" i="8"/>
  <c r="G1759" i="8"/>
  <c r="G1805" i="8"/>
  <c r="G1808" i="8"/>
  <c r="G1810" i="8"/>
  <c r="G2130" i="8"/>
  <c r="G2124" i="8"/>
  <c r="G2127" i="8"/>
  <c r="G2132" i="8"/>
  <c r="G1812" i="8"/>
  <c r="F2155" i="8"/>
  <c r="G2154" i="8" s="1"/>
  <c r="G1898" i="8"/>
  <c r="G1842" i="8"/>
  <c r="G1839" i="8"/>
  <c r="G1847" i="8" s="1"/>
  <c r="G1844" i="8"/>
  <c r="G1996" i="8"/>
  <c r="G1993" i="8"/>
  <c r="G2001" i="8" s="1"/>
  <c r="G1998" i="8"/>
  <c r="G2013" i="8"/>
  <c r="G2010" i="8"/>
  <c r="G2015" i="8"/>
  <c r="G1829" i="8"/>
  <c r="G2017" i="8"/>
  <c r="G1856" i="8"/>
  <c r="G1859" i="8"/>
  <c r="G1861" i="8"/>
  <c r="G2195" i="8"/>
  <c r="G1932" i="8"/>
  <c r="G1959" i="8"/>
  <c r="G1962" i="8"/>
  <c r="G1964" i="8"/>
  <c r="F1899" i="8"/>
  <c r="G1874" i="8"/>
  <c r="G1882" i="8" s="1"/>
  <c r="G1877" i="8"/>
  <c r="G1879" i="8"/>
  <c r="F1983" i="8"/>
  <c r="F1984" i="8" s="1"/>
  <c r="G1727" i="8"/>
  <c r="G1928" i="8"/>
  <c r="G1925" i="8"/>
  <c r="G1930" i="8"/>
  <c r="G1942" i="8"/>
  <c r="G1945" i="8"/>
  <c r="G1947" i="8"/>
  <c r="G2170" i="8"/>
  <c r="G2164" i="8"/>
  <c r="G2175" i="8" s="1"/>
  <c r="G2167" i="8"/>
  <c r="G2172" i="8"/>
  <c r="G1740" i="8"/>
  <c r="G1737" i="8"/>
  <c r="G1742" i="8"/>
  <c r="G2110" i="8"/>
  <c r="G2107" i="8"/>
  <c r="G2104" i="8"/>
  <c r="G2115" i="8" s="1"/>
  <c r="G1908" i="8"/>
  <c r="G1911" i="8"/>
  <c r="G1913" i="8"/>
  <c r="G1796" i="8"/>
  <c r="G2174" i="8"/>
  <c r="G2114" i="8"/>
  <c r="G1779" i="8"/>
  <c r="G2075" i="8"/>
  <c r="G1822" i="8"/>
  <c r="G1825" i="8"/>
  <c r="G1827" i="8"/>
  <c r="G2084" i="8"/>
  <c r="G2087" i="8"/>
  <c r="G2090" i="8"/>
  <c r="G2092" i="8"/>
  <c r="G2054" i="8"/>
  <c r="G2000" i="8"/>
  <c r="G1761" i="8"/>
  <c r="G2215" i="8"/>
  <c r="G1636" i="8"/>
  <c r="G1648" i="8" s="1"/>
  <c r="G1640" i="8"/>
  <c r="G1643" i="8"/>
  <c r="G1645" i="8"/>
  <c r="G1541" i="8"/>
  <c r="G1678" i="8"/>
  <c r="G1685" i="8"/>
  <c r="G1682" i="8"/>
  <c r="G1687" i="8"/>
  <c r="F1562" i="8"/>
  <c r="F1606" i="8"/>
  <c r="G1605" i="8" s="1"/>
  <c r="G1606" i="8" s="1"/>
  <c r="G1519" i="8"/>
  <c r="G1647" i="8"/>
  <c r="G1508" i="8"/>
  <c r="G1520" i="8" s="1"/>
  <c r="G1512" i="8"/>
  <c r="G1515" i="8"/>
  <c r="G1517" i="8"/>
  <c r="G1626" i="8"/>
  <c r="G1689" i="8"/>
  <c r="G1669" i="8"/>
  <c r="G1615" i="8"/>
  <c r="G1622" i="8"/>
  <c r="G1619" i="8"/>
  <c r="G1624" i="8"/>
  <c r="F182" i="13"/>
  <c r="F220" i="13"/>
  <c r="F49" i="13"/>
  <c r="F87" i="13"/>
  <c r="F125" i="13"/>
  <c r="F163" i="13"/>
  <c r="F201" i="13"/>
  <c r="F239" i="13"/>
  <c r="F348" i="13"/>
  <c r="F902" i="13"/>
  <c r="F948" i="13"/>
  <c r="F949" i="13" s="1"/>
  <c r="F773" i="13"/>
  <c r="F916" i="13"/>
  <c r="F106" i="13"/>
  <c r="F144" i="13"/>
  <c r="G314" i="13"/>
  <c r="G311" i="13"/>
  <c r="F414" i="13"/>
  <c r="F429" i="13"/>
  <c r="F444" i="13"/>
  <c r="F459" i="13"/>
  <c r="F474" i="13"/>
  <c r="F489" i="13"/>
  <c r="F506" i="13"/>
  <c r="F521" i="13"/>
  <c r="F536" i="13"/>
  <c r="F551" i="13"/>
  <c r="F568" i="13"/>
  <c r="F637" i="13"/>
  <c r="F638" i="13" s="1"/>
  <c r="G635" i="13" s="1"/>
  <c r="F726" i="13"/>
  <c r="F727" i="13" s="1"/>
  <c r="F68" i="13"/>
  <c r="F69" i="13" s="1"/>
  <c r="G316" i="13"/>
  <c r="F14" i="13"/>
  <c r="F29" i="13"/>
  <c r="F272" i="13"/>
  <c r="F287" i="13"/>
  <c r="F302" i="13"/>
  <c r="F585" i="13"/>
  <c r="F621" i="13"/>
  <c r="F655" i="13"/>
  <c r="F712" i="13"/>
  <c r="F870" i="13"/>
  <c r="F853" i="13"/>
  <c r="F885" i="13"/>
  <c r="F806" i="13"/>
  <c r="F258" i="13"/>
  <c r="G318" i="13"/>
  <c r="F381" i="13"/>
  <c r="F398" i="13"/>
  <c r="F332" i="13"/>
  <c r="F363" i="13"/>
  <c r="F601" i="13"/>
  <c r="F675" i="13"/>
  <c r="G674" i="13" s="1"/>
  <c r="F690" i="13"/>
  <c r="F740" i="13"/>
  <c r="F839" i="13"/>
  <c r="F823" i="13"/>
  <c r="F932" i="13"/>
  <c r="F756" i="13"/>
  <c r="F789" i="13"/>
  <c r="G1156" i="12" l="1"/>
  <c r="G1152" i="12"/>
  <c r="G1158" i="12"/>
  <c r="G1160" i="12"/>
  <c r="G1178" i="12"/>
  <c r="G567" i="4"/>
  <c r="G571" i="4"/>
  <c r="G573" i="4"/>
  <c r="G575" i="4"/>
  <c r="G629" i="4"/>
  <c r="G558" i="4"/>
  <c r="G1979" i="8"/>
  <c r="G1976" i="8"/>
  <c r="G1981" i="8"/>
  <c r="G1830" i="8"/>
  <c r="G1916" i="8"/>
  <c r="G2135" i="8"/>
  <c r="G1967" i="8"/>
  <c r="G2018" i="8"/>
  <c r="G1728" i="8"/>
  <c r="G2147" i="8"/>
  <c r="G2144" i="8"/>
  <c r="G2150" i="8"/>
  <c r="G2152" i="8"/>
  <c r="G1813" i="8"/>
  <c r="G1983" i="8"/>
  <c r="G2095" i="8"/>
  <c r="G1745" i="8"/>
  <c r="G1950" i="8"/>
  <c r="G2055" i="8"/>
  <c r="G1933" i="8"/>
  <c r="G1894" i="8"/>
  <c r="G1891" i="8"/>
  <c r="G1899" i="8" s="1"/>
  <c r="G1896" i="8"/>
  <c r="G1864" i="8"/>
  <c r="G1762" i="8"/>
  <c r="G1690" i="8"/>
  <c r="G1627" i="8"/>
  <c r="G1557" i="8"/>
  <c r="G1550" i="8"/>
  <c r="G1554" i="8"/>
  <c r="G1559" i="8"/>
  <c r="G1561" i="8"/>
  <c r="F757" i="13"/>
  <c r="G815" i="13"/>
  <c r="G818" i="13"/>
  <c r="G820" i="13"/>
  <c r="F741" i="13"/>
  <c r="F691" i="13"/>
  <c r="F692" i="13" s="1"/>
  <c r="F333" i="13"/>
  <c r="F334" i="13" s="1"/>
  <c r="G376" i="13"/>
  <c r="G373" i="13"/>
  <c r="G378" i="13"/>
  <c r="F807" i="13"/>
  <c r="F886" i="13"/>
  <c r="F887" i="13" s="1"/>
  <c r="G707" i="13"/>
  <c r="G709" i="13"/>
  <c r="G701" i="13"/>
  <c r="G612" i="13"/>
  <c r="G618" i="13"/>
  <c r="G616" i="13"/>
  <c r="F303" i="13"/>
  <c r="F273" i="13"/>
  <c r="F15" i="13"/>
  <c r="G64" i="13"/>
  <c r="G58" i="13"/>
  <c r="G61" i="13"/>
  <c r="G66" i="13"/>
  <c r="G822" i="13"/>
  <c r="G722" i="13"/>
  <c r="G719" i="13"/>
  <c r="G633" i="13"/>
  <c r="G630" i="13"/>
  <c r="G319" i="13"/>
  <c r="G941" i="13"/>
  <c r="G944" i="13"/>
  <c r="G946" i="13"/>
  <c r="F790" i="13"/>
  <c r="F933" i="13"/>
  <c r="G834" i="13"/>
  <c r="G831" i="13"/>
  <c r="G836" i="13"/>
  <c r="G724" i="13"/>
  <c r="G670" i="13"/>
  <c r="G672" i="13"/>
  <c r="G665" i="13"/>
  <c r="F602" i="13"/>
  <c r="F603" i="13" s="1"/>
  <c r="F364" i="13"/>
  <c r="F365" i="13" s="1"/>
  <c r="F399" i="13"/>
  <c r="F400" i="13" s="1"/>
  <c r="F259" i="13"/>
  <c r="F854" i="13"/>
  <c r="F871" i="13"/>
  <c r="G870" i="13" s="1"/>
  <c r="F656" i="13"/>
  <c r="F657" i="13" s="1"/>
  <c r="F586" i="13"/>
  <c r="F587" i="13" s="1"/>
  <c r="F288" i="13"/>
  <c r="F289" i="13" s="1"/>
  <c r="F30" i="13"/>
  <c r="F31" i="13" s="1"/>
  <c r="G68" i="13"/>
  <c r="G838" i="13"/>
  <c r="G726" i="13"/>
  <c r="G637" i="13"/>
  <c r="F569" i="13"/>
  <c r="F552" i="13"/>
  <c r="F537" i="13"/>
  <c r="F522" i="13"/>
  <c r="F507" i="13"/>
  <c r="F490" i="13"/>
  <c r="F475" i="13"/>
  <c r="F460" i="13"/>
  <c r="F445" i="13"/>
  <c r="F430" i="13"/>
  <c r="F415" i="13"/>
  <c r="G380" i="13"/>
  <c r="F145" i="13"/>
  <c r="F107" i="13"/>
  <c r="F917" i="13"/>
  <c r="F774" i="13"/>
  <c r="G948" i="13"/>
  <c r="G711" i="13"/>
  <c r="G620" i="13"/>
  <c r="F903" i="13"/>
  <c r="F349" i="13"/>
  <c r="F240" i="13"/>
  <c r="F202" i="13"/>
  <c r="F164" i="13"/>
  <c r="F126" i="13"/>
  <c r="F88" i="13"/>
  <c r="F50" i="13"/>
  <c r="F221" i="13"/>
  <c r="F183" i="13"/>
  <c r="G1161" i="12" l="1"/>
  <c r="G576" i="4"/>
  <c r="G2155" i="8"/>
  <c r="G1984" i="8"/>
  <c r="G1562" i="8"/>
  <c r="G839" i="13"/>
  <c r="G172" i="13"/>
  <c r="G178" i="13"/>
  <c r="G175" i="13"/>
  <c r="G180" i="13"/>
  <c r="G39" i="13"/>
  <c r="G42" i="13"/>
  <c r="G45" i="13"/>
  <c r="G47" i="13"/>
  <c r="G118" i="13"/>
  <c r="G115" i="13"/>
  <c r="G121" i="13"/>
  <c r="G123" i="13"/>
  <c r="G191" i="13"/>
  <c r="G194" i="13"/>
  <c r="G197" i="13"/>
  <c r="G199" i="13"/>
  <c r="G344" i="13"/>
  <c r="G341" i="13"/>
  <c r="G346" i="13"/>
  <c r="F918" i="13"/>
  <c r="F919" i="13" s="1"/>
  <c r="G134" i="13"/>
  <c r="G140" i="13"/>
  <c r="G137" i="13"/>
  <c r="G142" i="13"/>
  <c r="G410" i="13"/>
  <c r="G407" i="13"/>
  <c r="G412" i="13"/>
  <c r="G440" i="13"/>
  <c r="G437" i="13"/>
  <c r="G442" i="13"/>
  <c r="G470" i="13"/>
  <c r="G467" i="13"/>
  <c r="G472" i="13"/>
  <c r="G502" i="13"/>
  <c r="G499" i="13"/>
  <c r="G504" i="13"/>
  <c r="G532" i="13"/>
  <c r="G529" i="13"/>
  <c r="G534" i="13"/>
  <c r="G564" i="13"/>
  <c r="G561" i="13"/>
  <c r="G566" i="13"/>
  <c r="G26" i="13"/>
  <c r="G23" i="13"/>
  <c r="G28" i="13"/>
  <c r="G284" i="13"/>
  <c r="G281" i="13"/>
  <c r="G286" i="13"/>
  <c r="G582" i="13"/>
  <c r="G578" i="13"/>
  <c r="G584" i="13"/>
  <c r="G652" i="13"/>
  <c r="G646" i="13"/>
  <c r="G654" i="13"/>
  <c r="G254" i="13"/>
  <c r="G248" i="13"/>
  <c r="G251" i="13"/>
  <c r="G256" i="13"/>
  <c r="G392" i="13"/>
  <c r="G395" i="13"/>
  <c r="G397" i="13"/>
  <c r="G360" i="13"/>
  <c r="G357" i="13"/>
  <c r="G362" i="13"/>
  <c r="G595" i="13"/>
  <c r="G598" i="13"/>
  <c r="G600" i="13"/>
  <c r="G182" i="13"/>
  <c r="G49" i="13"/>
  <c r="G125" i="13"/>
  <c r="G201" i="13"/>
  <c r="G348" i="13"/>
  <c r="G949" i="13"/>
  <c r="G144" i="13"/>
  <c r="G414" i="13"/>
  <c r="G444" i="13"/>
  <c r="G474" i="13"/>
  <c r="G506" i="13"/>
  <c r="G536" i="13"/>
  <c r="G568" i="13"/>
  <c r="G69" i="13"/>
  <c r="G621" i="13"/>
  <c r="G879" i="13"/>
  <c r="G882" i="13"/>
  <c r="G884" i="13"/>
  <c r="G329" i="13"/>
  <c r="G326" i="13"/>
  <c r="G331" i="13"/>
  <c r="G683" i="13"/>
  <c r="G687" i="13"/>
  <c r="G689" i="13"/>
  <c r="G216" i="13"/>
  <c r="G210" i="13"/>
  <c r="G213" i="13"/>
  <c r="G218" i="13"/>
  <c r="G77" i="13"/>
  <c r="G80" i="13"/>
  <c r="G83" i="13"/>
  <c r="G85" i="13"/>
  <c r="G156" i="13"/>
  <c r="G153" i="13"/>
  <c r="G159" i="13"/>
  <c r="G161" i="13"/>
  <c r="G229" i="13"/>
  <c r="G232" i="13"/>
  <c r="G235" i="13"/>
  <c r="G237" i="13"/>
  <c r="G898" i="13"/>
  <c r="G895" i="13"/>
  <c r="G900" i="13"/>
  <c r="G769" i="13"/>
  <c r="G765" i="13"/>
  <c r="G771" i="13"/>
  <c r="G102" i="13"/>
  <c r="G96" i="13"/>
  <c r="G99" i="13"/>
  <c r="G104" i="13"/>
  <c r="G425" i="13"/>
  <c r="G422" i="13"/>
  <c r="G427" i="13"/>
  <c r="G455" i="13"/>
  <c r="G452" i="13"/>
  <c r="G457" i="13"/>
  <c r="G485" i="13"/>
  <c r="G482" i="13"/>
  <c r="G487" i="13"/>
  <c r="G517" i="13"/>
  <c r="G514" i="13"/>
  <c r="G519" i="13"/>
  <c r="G547" i="13"/>
  <c r="G544" i="13"/>
  <c r="G549" i="13"/>
  <c r="G30" i="13"/>
  <c r="G288" i="13"/>
  <c r="G586" i="13"/>
  <c r="G656" i="13"/>
  <c r="G866" i="13"/>
  <c r="G863" i="13"/>
  <c r="G868" i="13"/>
  <c r="F855" i="13"/>
  <c r="G399" i="13"/>
  <c r="G364" i="13"/>
  <c r="G602" i="13"/>
  <c r="G675" i="13"/>
  <c r="F934" i="13"/>
  <c r="G933" i="13" s="1"/>
  <c r="F791" i="13"/>
  <c r="G220" i="13"/>
  <c r="G87" i="13"/>
  <c r="G163" i="13"/>
  <c r="G239" i="13"/>
  <c r="G902" i="13"/>
  <c r="G773" i="13"/>
  <c r="G106" i="13"/>
  <c r="G429" i="13"/>
  <c r="G459" i="13"/>
  <c r="G489" i="13"/>
  <c r="G521" i="13"/>
  <c r="G551" i="13"/>
  <c r="G638" i="13"/>
  <c r="G727" i="13"/>
  <c r="F16" i="13"/>
  <c r="G15" i="13" s="1"/>
  <c r="F274" i="13"/>
  <c r="F304" i="13"/>
  <c r="G303" i="13" s="1"/>
  <c r="G712" i="13"/>
  <c r="G886" i="13"/>
  <c r="F808" i="13"/>
  <c r="G258" i="13"/>
  <c r="G381" i="13"/>
  <c r="G333" i="13"/>
  <c r="G691" i="13"/>
  <c r="F742" i="13"/>
  <c r="G741" i="13" s="1"/>
  <c r="G823" i="13"/>
  <c r="F758" i="13"/>
  <c r="G871" i="13" l="1"/>
  <c r="G522" i="13"/>
  <c r="G460" i="13"/>
  <c r="G803" i="13"/>
  <c r="G799" i="13"/>
  <c r="G805" i="13"/>
  <c r="G269" i="13"/>
  <c r="G266" i="13"/>
  <c r="G271" i="13"/>
  <c r="G782" i="13"/>
  <c r="G786" i="13"/>
  <c r="G788" i="13"/>
  <c r="G847" i="13"/>
  <c r="G850" i="13"/>
  <c r="G852" i="13"/>
  <c r="G774" i="13"/>
  <c r="G240" i="13"/>
  <c r="G88" i="13"/>
  <c r="G887" i="13"/>
  <c r="G259" i="13"/>
  <c r="G854" i="13"/>
  <c r="G657" i="13"/>
  <c r="G289" i="13"/>
  <c r="G569" i="13"/>
  <c r="G507" i="13"/>
  <c r="G445" i="13"/>
  <c r="G145" i="13"/>
  <c r="G914" i="13"/>
  <c r="G911" i="13"/>
  <c r="G916" i="13"/>
  <c r="G349" i="13"/>
  <c r="G126" i="13"/>
  <c r="G749" i="13"/>
  <c r="G753" i="13"/>
  <c r="G755" i="13"/>
  <c r="G734" i="13"/>
  <c r="G737" i="13"/>
  <c r="G739" i="13"/>
  <c r="G299" i="13"/>
  <c r="G296" i="13"/>
  <c r="G301" i="13"/>
  <c r="G11" i="13"/>
  <c r="G8" i="13"/>
  <c r="G13" i="13"/>
  <c r="G929" i="13"/>
  <c r="G926" i="13"/>
  <c r="G931" i="13"/>
  <c r="G552" i="13"/>
  <c r="G490" i="13"/>
  <c r="G430" i="13"/>
  <c r="G107" i="13"/>
  <c r="G903" i="13"/>
  <c r="G164" i="13"/>
  <c r="G221" i="13"/>
  <c r="G757" i="13"/>
  <c r="G692" i="13"/>
  <c r="G334" i="13"/>
  <c r="G807" i="13"/>
  <c r="G273" i="13"/>
  <c r="G790" i="13"/>
  <c r="G603" i="13"/>
  <c r="G365" i="13"/>
  <c r="G400" i="13"/>
  <c r="G587" i="13"/>
  <c r="G31" i="13"/>
  <c r="G537" i="13"/>
  <c r="G475" i="13"/>
  <c r="G415" i="13"/>
  <c r="G918" i="13"/>
  <c r="G202" i="13"/>
  <c r="G50" i="13"/>
  <c r="G183" i="13"/>
  <c r="G16" i="13" l="1"/>
  <c r="G808" i="13"/>
  <c r="G758" i="13"/>
  <c r="G919" i="13"/>
  <c r="G855" i="13"/>
  <c r="G934" i="13"/>
  <c r="G304" i="13"/>
  <c r="G742" i="13"/>
  <c r="G791" i="13"/>
  <c r="G274" i="13"/>
  <c r="F298" i="12" l="1"/>
  <c r="F299" i="12"/>
  <c r="F302" i="12"/>
  <c r="F303" i="12" s="1"/>
  <c r="F991" i="12"/>
  <c r="F699" i="12"/>
  <c r="F330" i="12"/>
  <c r="F300" i="12" l="1"/>
  <c r="F304" i="12" s="1"/>
  <c r="F2153" i="16"/>
  <c r="F2154" i="16" s="1"/>
  <c r="F2150" i="16"/>
  <c r="F2149" i="16"/>
  <c r="F2146" i="16"/>
  <c r="F2145" i="16"/>
  <c r="F2131" i="16"/>
  <c r="F2132" i="16" s="1"/>
  <c r="F2128" i="16"/>
  <c r="F2127" i="16"/>
  <c r="F2115" i="16"/>
  <c r="F2116" i="16" s="1"/>
  <c r="F2112" i="16"/>
  <c r="F2111" i="16"/>
  <c r="F2099" i="16"/>
  <c r="F2098" i="16"/>
  <c r="F2086" i="16"/>
  <c r="F2085" i="16"/>
  <c r="F2073" i="16"/>
  <c r="F2072" i="16"/>
  <c r="F2069" i="16"/>
  <c r="F2068" i="16"/>
  <c r="F2056" i="16"/>
  <c r="F2055" i="16"/>
  <c r="F2052" i="16"/>
  <c r="F2051" i="16"/>
  <c r="F2039" i="16"/>
  <c r="F2040" i="16" s="1"/>
  <c r="F2036" i="16"/>
  <c r="F2037" i="16" s="1"/>
  <c r="F2033" i="16"/>
  <c r="F2032" i="16"/>
  <c r="F2019" i="16"/>
  <c r="F2020" i="16" s="1"/>
  <c r="F2016" i="16"/>
  <c r="F2017" i="16" s="1"/>
  <c r="F2013" i="16"/>
  <c r="F2012" i="16"/>
  <c r="F1999" i="16"/>
  <c r="F2000" i="16" s="1"/>
  <c r="F1996" i="16"/>
  <c r="F1997" i="16" s="1"/>
  <c r="F1993" i="16"/>
  <c r="F1992" i="16"/>
  <c r="F1979" i="16"/>
  <c r="F1980" i="16" s="1"/>
  <c r="F1976" i="16"/>
  <c r="F1975" i="16"/>
  <c r="F1962" i="16"/>
  <c r="F1963" i="16" s="1"/>
  <c r="F1959" i="16"/>
  <c r="F1958" i="16"/>
  <c r="F1946" i="16"/>
  <c r="F1947" i="16" s="1"/>
  <c r="F1943" i="16"/>
  <c r="F1942" i="16"/>
  <c r="F1930" i="16"/>
  <c r="F1931" i="16" s="1"/>
  <c r="F1927" i="16"/>
  <c r="F1926" i="16"/>
  <c r="F1911" i="16"/>
  <c r="F1912" i="16" s="1"/>
  <c r="F1908" i="16"/>
  <c r="F1907" i="16"/>
  <c r="F1904" i="16"/>
  <c r="F1903" i="16"/>
  <c r="F1891" i="16"/>
  <c r="F1890" i="16"/>
  <c r="F1887" i="16"/>
  <c r="F1888" i="16" s="1"/>
  <c r="F1884" i="16"/>
  <c r="F1883" i="16"/>
  <c r="F1871" i="16"/>
  <c r="F1872" i="16" s="1"/>
  <c r="F1868" i="16"/>
  <c r="F1867" i="16"/>
  <c r="F1864" i="16"/>
  <c r="F1863" i="16"/>
  <c r="F1851" i="16"/>
  <c r="F1850" i="16"/>
  <c r="F1847" i="16"/>
  <c r="F1848" i="16" s="1"/>
  <c r="F1844" i="16"/>
  <c r="F1843" i="16"/>
  <c r="F1831" i="16"/>
  <c r="F1832" i="16" s="1"/>
  <c r="F1828" i="16"/>
  <c r="F1827" i="16"/>
  <c r="F1824" i="16"/>
  <c r="F1823" i="16"/>
  <c r="F1811" i="16"/>
  <c r="F1812" i="16" s="1"/>
  <c r="F1808" i="16"/>
  <c r="F1807" i="16"/>
  <c r="F1795" i="16"/>
  <c r="F1794" i="16"/>
  <c r="F1793" i="16"/>
  <c r="F1790" i="16"/>
  <c r="F1789" i="16"/>
  <c r="F1777" i="16"/>
  <c r="F1776" i="16"/>
  <c r="F1775" i="16"/>
  <c r="F1772" i="16"/>
  <c r="F1771" i="16"/>
  <c r="F1759" i="16"/>
  <c r="F1758" i="16"/>
  <c r="F1757" i="16"/>
  <c r="F1756" i="16"/>
  <c r="F1753" i="16"/>
  <c r="F1752" i="16"/>
  <c r="F1740" i="16"/>
  <c r="F1739" i="16"/>
  <c r="F1738" i="16"/>
  <c r="F1737" i="16"/>
  <c r="F1734" i="16"/>
  <c r="F1733" i="16"/>
  <c r="F1721" i="16"/>
  <c r="F1720" i="16"/>
  <c r="F1717" i="16"/>
  <c r="F1716" i="16"/>
  <c r="F1713" i="16"/>
  <c r="F1712" i="16"/>
  <c r="F1700" i="16"/>
  <c r="F1699" i="16"/>
  <c r="F1696" i="16"/>
  <c r="F1697" i="16" s="1"/>
  <c r="F1693" i="16"/>
  <c r="F1694" i="16" s="1"/>
  <c r="F1690" i="16"/>
  <c r="F1689" i="16"/>
  <c r="F1675" i="16"/>
  <c r="F1676" i="16" s="1"/>
  <c r="F1672" i="16"/>
  <c r="F1673" i="16" s="1"/>
  <c r="F1669" i="16"/>
  <c r="F1668" i="16"/>
  <c r="F1654" i="16"/>
  <c r="F1655" i="16" s="1"/>
  <c r="F1651" i="16"/>
  <c r="F1652" i="16" s="1"/>
  <c r="F1648" i="16"/>
  <c r="F1647" i="16"/>
  <c r="F1635" i="16"/>
  <c r="F1634" i="16"/>
  <c r="F1631" i="16"/>
  <c r="F1632" i="16" s="1"/>
  <c r="F1628" i="16"/>
  <c r="F1629" i="16" s="1"/>
  <c r="F1616" i="16"/>
  <c r="F1615" i="16"/>
  <c r="F1612" i="16"/>
  <c r="F1613" i="16" s="1"/>
  <c r="F1609" i="16"/>
  <c r="F1608" i="16"/>
  <c r="F1607" i="16"/>
  <c r="F1595" i="16"/>
  <c r="F1594" i="16"/>
  <c r="F1591" i="16"/>
  <c r="F1592" i="16" s="1"/>
  <c r="F1588" i="16"/>
  <c r="F1587" i="16"/>
  <c r="F1586" i="16"/>
  <c r="F1574" i="16"/>
  <c r="F1573" i="16"/>
  <c r="F1570" i="16"/>
  <c r="F1571" i="16" s="1"/>
  <c r="F1567" i="16"/>
  <c r="F1566" i="16"/>
  <c r="F1565" i="16"/>
  <c r="F1553" i="16"/>
  <c r="F1552" i="16"/>
  <c r="F1549" i="16"/>
  <c r="F1548" i="16"/>
  <c r="F1545" i="16"/>
  <c r="F1544" i="16"/>
  <c r="F1543" i="16"/>
  <c r="F1531" i="16"/>
  <c r="F1530" i="16"/>
  <c r="F1527" i="16"/>
  <c r="F1526" i="16"/>
  <c r="F1523" i="16"/>
  <c r="F1522" i="16"/>
  <c r="F1521" i="16"/>
  <c r="F1509" i="16"/>
  <c r="F1510" i="16" s="1"/>
  <c r="F1506" i="16"/>
  <c r="F1505" i="16"/>
  <c r="F1502" i="16"/>
  <c r="F1501" i="16"/>
  <c r="F1489" i="16"/>
  <c r="F1488" i="16"/>
  <c r="F1485" i="16"/>
  <c r="F1486" i="16" s="1"/>
  <c r="F1482" i="16"/>
  <c r="F1481" i="16"/>
  <c r="F1469" i="16"/>
  <c r="F1470" i="16" s="1"/>
  <c r="F1466" i="16"/>
  <c r="F1467" i="16" s="1"/>
  <c r="F1463" i="16"/>
  <c r="F1462" i="16"/>
  <c r="F1450" i="16"/>
  <c r="F1451" i="16" s="1"/>
  <c r="F1447" i="16"/>
  <c r="F1448" i="16" s="1"/>
  <c r="F1444" i="16"/>
  <c r="F1445" i="16" s="1"/>
  <c r="F1432" i="16"/>
  <c r="F1433" i="16" s="1"/>
  <c r="F1429" i="16"/>
  <c r="F1428" i="16"/>
  <c r="F1425" i="16"/>
  <c r="F1426" i="16" s="1"/>
  <c r="F1413" i="16"/>
  <c r="F1414" i="16" s="1"/>
  <c r="F1410" i="16"/>
  <c r="F1409" i="16"/>
  <c r="F1406" i="16"/>
  <c r="F1407" i="16" s="1"/>
  <c r="F1394" i="16"/>
  <c r="F1395" i="16" s="1"/>
  <c r="F1391" i="16"/>
  <c r="F1392" i="16" s="1"/>
  <c r="F1388" i="16"/>
  <c r="F1389" i="16" s="1"/>
  <c r="F1376" i="16"/>
  <c r="F1377" i="16" s="1"/>
  <c r="F1373" i="16"/>
  <c r="F1374" i="16" s="1"/>
  <c r="F1370" i="16"/>
  <c r="F1371" i="16" s="1"/>
  <c r="F1358" i="16"/>
  <c r="F1359" i="16" s="1"/>
  <c r="F1355" i="16"/>
  <c r="F1356" i="16" s="1"/>
  <c r="F1352" i="16"/>
  <c r="F1353" i="16" s="1"/>
  <c r="F1340" i="16"/>
  <c r="F1339" i="16"/>
  <c r="F1336" i="16"/>
  <c r="F1337" i="16" s="1"/>
  <c r="F1333" i="16"/>
  <c r="F1332" i="16"/>
  <c r="F1320" i="16"/>
  <c r="F1319" i="16"/>
  <c r="F1316" i="16"/>
  <c r="F1317" i="16" s="1"/>
  <c r="F1313" i="16"/>
  <c r="F1312" i="16"/>
  <c r="F1300" i="16"/>
  <c r="F1299" i="16"/>
  <c r="F1296" i="16"/>
  <c r="F1297" i="16" s="1"/>
  <c r="F1293" i="16"/>
  <c r="F1292" i="16"/>
  <c r="F1280" i="16"/>
  <c r="F1279" i="16"/>
  <c r="F1276" i="16"/>
  <c r="F1277" i="16" s="1"/>
  <c r="F1273" i="16"/>
  <c r="F1272" i="16"/>
  <c r="F1260" i="16"/>
  <c r="F1259" i="16"/>
  <c r="F1256" i="16"/>
  <c r="F1255" i="16"/>
  <c r="F1252" i="16"/>
  <c r="F1251" i="16"/>
  <c r="F1239" i="16"/>
  <c r="F1238" i="16"/>
  <c r="F1237" i="16"/>
  <c r="F1234" i="16"/>
  <c r="F1235" i="16" s="1"/>
  <c r="F1231" i="16"/>
  <c r="F1230" i="16"/>
  <c r="F1229" i="16"/>
  <c r="F1217" i="16"/>
  <c r="F1216" i="16"/>
  <c r="F1215" i="16"/>
  <c r="F1212" i="16"/>
  <c r="F1213" i="16" s="1"/>
  <c r="F1209" i="16"/>
  <c r="F1208" i="16"/>
  <c r="F1207" i="16"/>
  <c r="F1195" i="16"/>
  <c r="F1194" i="16"/>
  <c r="F1193" i="16"/>
  <c r="F1190" i="16"/>
  <c r="F1191" i="16" s="1"/>
  <c r="F1187" i="16"/>
  <c r="F1186" i="16"/>
  <c r="F1185" i="16"/>
  <c r="F1173" i="16"/>
  <c r="F1172" i="16"/>
  <c r="F1169" i="16"/>
  <c r="F1170" i="16" s="1"/>
  <c r="F1166" i="16"/>
  <c r="F1165" i="16"/>
  <c r="F1164" i="16"/>
  <c r="F1152" i="16"/>
  <c r="F1151" i="16"/>
  <c r="F1148" i="16"/>
  <c r="F1147" i="16"/>
  <c r="F1146" i="16"/>
  <c r="F1134" i="16"/>
  <c r="F1133" i="16"/>
  <c r="F1132" i="16"/>
  <c r="F1129" i="16"/>
  <c r="F1128" i="16"/>
  <c r="F1127" i="16"/>
  <c r="F1115" i="16"/>
  <c r="F1114" i="16"/>
  <c r="F1113" i="16"/>
  <c r="F1110" i="16"/>
  <c r="F1109" i="16"/>
  <c r="F1108" i="16"/>
  <c r="F1096" i="16"/>
  <c r="F1095" i="16"/>
  <c r="F1092" i="16"/>
  <c r="F1091" i="16"/>
  <c r="F1079" i="16"/>
  <c r="F1080" i="16" s="1"/>
  <c r="F1076" i="16"/>
  <c r="F1077" i="16" s="1"/>
  <c r="F1073" i="16"/>
  <c r="F1072" i="16"/>
  <c r="F1060" i="16"/>
  <c r="F1059" i="16"/>
  <c r="F1058" i="16"/>
  <c r="F1055" i="16"/>
  <c r="F1054" i="16"/>
  <c r="F1053" i="16"/>
  <c r="F1041" i="16"/>
  <c r="F1040" i="16"/>
  <c r="F1039" i="16"/>
  <c r="F1036" i="16"/>
  <c r="F1035" i="16"/>
  <c r="F1034" i="16"/>
  <c r="F1022" i="16"/>
  <c r="F1021" i="16"/>
  <c r="F1018" i="16"/>
  <c r="F1017" i="16"/>
  <c r="F1016" i="16"/>
  <c r="F1004" i="16"/>
  <c r="F1003" i="16"/>
  <c r="F1002" i="16"/>
  <c r="F999" i="16"/>
  <c r="F998" i="16"/>
  <c r="F997" i="16"/>
  <c r="F985" i="16"/>
  <c r="F984" i="16"/>
  <c r="F983" i="16"/>
  <c r="F980" i="16"/>
  <c r="F979" i="16"/>
  <c r="F978" i="16"/>
  <c r="F966" i="16"/>
  <c r="F965" i="16"/>
  <c r="F962" i="16"/>
  <c r="F961" i="16"/>
  <c r="F960" i="16"/>
  <c r="F948" i="16"/>
  <c r="F947" i="16"/>
  <c r="F946" i="16"/>
  <c r="F943" i="16"/>
  <c r="F942" i="16"/>
  <c r="F941" i="16"/>
  <c r="F929" i="16"/>
  <c r="F928" i="16"/>
  <c r="F925" i="16"/>
  <c r="F924" i="16"/>
  <c r="F923" i="16"/>
  <c r="F911" i="16"/>
  <c r="F910" i="16"/>
  <c r="F909" i="16"/>
  <c r="F906" i="16"/>
  <c r="F905" i="16"/>
  <c r="F904" i="16"/>
  <c r="F892" i="16"/>
  <c r="F891" i="16"/>
  <c r="F888" i="16"/>
  <c r="F887" i="16"/>
  <c r="F886" i="16"/>
  <c r="F874" i="16"/>
  <c r="F873" i="16"/>
  <c r="F870" i="16"/>
  <c r="F869" i="16"/>
  <c r="F868" i="16"/>
  <c r="F856" i="16"/>
  <c r="F855" i="16"/>
  <c r="F852" i="16"/>
  <c r="F851" i="16"/>
  <c r="F850" i="16"/>
  <c r="F838" i="16"/>
  <c r="F837" i="16"/>
  <c r="F836" i="16"/>
  <c r="F833" i="16"/>
  <c r="F832" i="16"/>
  <c r="F831" i="16"/>
  <c r="F819" i="16"/>
  <c r="F818" i="16"/>
  <c r="F817" i="16"/>
  <c r="F814" i="16"/>
  <c r="F813" i="16"/>
  <c r="F812" i="16"/>
  <c r="F800" i="16"/>
  <c r="F799" i="16"/>
  <c r="F798" i="16"/>
  <c r="F795" i="16"/>
  <c r="F794" i="16"/>
  <c r="F793" i="16"/>
  <c r="F781" i="16"/>
  <c r="F780" i="16"/>
  <c r="F779" i="16"/>
  <c r="F776" i="16"/>
  <c r="F775" i="16"/>
  <c r="F774" i="16"/>
  <c r="F762" i="16"/>
  <c r="F761" i="16"/>
  <c r="F760" i="16"/>
  <c r="F757" i="16"/>
  <c r="F756" i="16"/>
  <c r="F755" i="16"/>
  <c r="F743" i="16"/>
  <c r="F742" i="16"/>
  <c r="F741" i="16"/>
  <c r="F738" i="16"/>
  <c r="F737" i="16"/>
  <c r="F736" i="16"/>
  <c r="F724" i="16"/>
  <c r="F723" i="16"/>
  <c r="F722" i="16"/>
  <c r="F719" i="16"/>
  <c r="F718" i="16"/>
  <c r="F717" i="16"/>
  <c r="F705" i="16"/>
  <c r="F704" i="16"/>
  <c r="F703" i="16"/>
  <c r="F700" i="16"/>
  <c r="F699" i="16"/>
  <c r="F698" i="16"/>
  <c r="F686" i="16"/>
  <c r="F685" i="16"/>
  <c r="F684" i="16"/>
  <c r="F681" i="16"/>
  <c r="F680" i="16"/>
  <c r="F679" i="16"/>
  <c r="F667" i="16"/>
  <c r="F666" i="16"/>
  <c r="F665" i="16"/>
  <c r="F662" i="16"/>
  <c r="F661" i="16"/>
  <c r="F660" i="16"/>
  <c r="F648" i="16"/>
  <c r="F647" i="16"/>
  <c r="F646" i="16"/>
  <c r="F643" i="16"/>
  <c r="F642" i="16"/>
  <c r="F641" i="16"/>
  <c r="F629" i="16"/>
  <c r="F628" i="16"/>
  <c r="F627" i="16"/>
  <c r="F624" i="16"/>
  <c r="F623" i="16"/>
  <c r="F622" i="16"/>
  <c r="F610" i="16"/>
  <c r="F611" i="16" s="1"/>
  <c r="F607" i="16"/>
  <c r="F608" i="16" s="1"/>
  <c r="F604" i="16"/>
  <c r="F603" i="16"/>
  <c r="F589" i="16"/>
  <c r="F588" i="16"/>
  <c r="F587" i="16"/>
  <c r="F584" i="16"/>
  <c r="F585" i="16" s="1"/>
  <c r="F581" i="16"/>
  <c r="F580" i="16"/>
  <c r="F568" i="16"/>
  <c r="F567" i="16"/>
  <c r="F564" i="16"/>
  <c r="F563" i="16"/>
  <c r="F551" i="16"/>
  <c r="F552" i="16" s="1"/>
  <c r="F548" i="16"/>
  <c r="F547" i="16"/>
  <c r="F535" i="16"/>
  <c r="F534" i="16"/>
  <c r="F522" i="16"/>
  <c r="F523" i="16" s="1"/>
  <c r="F519" i="16"/>
  <c r="F520" i="16" s="1"/>
  <c r="F507" i="16"/>
  <c r="F508" i="16" s="1"/>
  <c r="F504" i="16"/>
  <c r="F503" i="16"/>
  <c r="F500" i="16"/>
  <c r="F499" i="16"/>
  <c r="F487" i="16"/>
  <c r="F486" i="16"/>
  <c r="F483" i="16"/>
  <c r="F482" i="16"/>
  <c r="F470" i="16"/>
  <c r="F469" i="16"/>
  <c r="F466" i="16"/>
  <c r="F465" i="16"/>
  <c r="F453" i="16"/>
  <c r="F452" i="16"/>
  <c r="F449" i="16"/>
  <c r="F448" i="16"/>
  <c r="F436" i="16"/>
  <c r="F435" i="16"/>
  <c r="F432" i="16"/>
  <c r="F431" i="16"/>
  <c r="F419" i="16"/>
  <c r="F418" i="16"/>
  <c r="F417" i="16"/>
  <c r="F414" i="16"/>
  <c r="F413" i="16"/>
  <c r="F401" i="16"/>
  <c r="F400" i="16"/>
  <c r="F397" i="16"/>
  <c r="F398" i="16" s="1"/>
  <c r="F394" i="16"/>
  <c r="F393" i="16"/>
  <c r="F381" i="16"/>
  <c r="F380" i="16"/>
  <c r="F377" i="16"/>
  <c r="F378" i="16" s="1"/>
  <c r="F374" i="16"/>
  <c r="F373" i="16"/>
  <c r="F361" i="16"/>
  <c r="F362" i="16" s="1"/>
  <c r="F358" i="16"/>
  <c r="F359" i="16" s="1"/>
  <c r="F355" i="16"/>
  <c r="F354" i="16"/>
  <c r="F342" i="16"/>
  <c r="F341" i="16"/>
  <c r="F338" i="16"/>
  <c r="F337" i="16"/>
  <c r="F325" i="16"/>
  <c r="F324" i="16"/>
  <c r="F321" i="16"/>
  <c r="F320" i="16"/>
  <c r="F319" i="16"/>
  <c r="F307" i="16"/>
  <c r="F308" i="16" s="1"/>
  <c r="F304" i="16"/>
  <c r="F305" i="16" s="1"/>
  <c r="F301" i="16"/>
  <c r="F300" i="16"/>
  <c r="F288" i="16"/>
  <c r="F289" i="16" s="1"/>
  <c r="F285" i="16"/>
  <c r="F286" i="16" s="1"/>
  <c r="F282" i="16"/>
  <c r="F281" i="16"/>
  <c r="F269" i="16"/>
  <c r="F270" i="16" s="1"/>
  <c r="F266" i="16"/>
  <c r="F267" i="16" s="1"/>
  <c r="F263" i="16"/>
  <c r="F262" i="16"/>
  <c r="F250" i="16"/>
  <c r="F251" i="16" s="1"/>
  <c r="F247" i="16"/>
  <c r="F248" i="16" s="1"/>
  <c r="F244" i="16"/>
  <c r="F243" i="16"/>
  <c r="F231" i="16"/>
  <c r="F232" i="16" s="1"/>
  <c r="F228" i="16"/>
  <c r="F229" i="16" s="1"/>
  <c r="F225" i="16"/>
  <c r="F224" i="16"/>
  <c r="F212" i="16"/>
  <c r="F213" i="16" s="1"/>
  <c r="F209" i="16"/>
  <c r="F210" i="16" s="1"/>
  <c r="F206" i="16"/>
  <c r="F205" i="16"/>
  <c r="F193" i="16"/>
  <c r="F194" i="16" s="1"/>
  <c r="F190" i="16"/>
  <c r="F189" i="16"/>
  <c r="F177" i="16"/>
  <c r="F176" i="16"/>
  <c r="F173" i="16"/>
  <c r="F172" i="16"/>
  <c r="F160" i="16"/>
  <c r="F159" i="16"/>
  <c r="F156" i="16"/>
  <c r="F155" i="16"/>
  <c r="F143" i="16"/>
  <c r="F142" i="16"/>
  <c r="F139" i="16"/>
  <c r="F138" i="16"/>
  <c r="F126" i="16"/>
  <c r="F125" i="16"/>
  <c r="F122" i="16"/>
  <c r="F121" i="16"/>
  <c r="F109" i="16"/>
  <c r="F108" i="16"/>
  <c r="F105" i="16"/>
  <c r="F104" i="16"/>
  <c r="F92" i="16"/>
  <c r="F91" i="16"/>
  <c r="F88" i="16"/>
  <c r="F87" i="16"/>
  <c r="F75" i="16"/>
  <c r="F76" i="16" s="1"/>
  <c r="F72" i="16"/>
  <c r="F73" i="16" s="1"/>
  <c r="F60" i="16"/>
  <c r="F61" i="16" s="1"/>
  <c r="F57" i="16"/>
  <c r="F58" i="16" s="1"/>
  <c r="F45" i="16"/>
  <c r="F46" i="16" s="1"/>
  <c r="F42" i="16"/>
  <c r="F43" i="16" s="1"/>
  <c r="F29" i="16"/>
  <c r="F30" i="16" s="1"/>
  <c r="F26" i="16"/>
  <c r="F27" i="16" s="1"/>
  <c r="F13" i="16"/>
  <c r="F14" i="16" s="1"/>
  <c r="F10" i="16"/>
  <c r="F11" i="16" s="1"/>
  <c r="F1714" i="16" l="1"/>
  <c r="F1845" i="16"/>
  <c r="F1718" i="16"/>
  <c r="F1167" i="16"/>
  <c r="F1135" i="16"/>
  <c r="F1116" i="16"/>
  <c r="F1153" i="16"/>
  <c r="F1701" i="16"/>
  <c r="F207" i="16"/>
  <c r="F214" i="16" s="1"/>
  <c r="F215" i="16" s="1"/>
  <c r="F402" i="16"/>
  <c r="F420" i="16"/>
  <c r="F582" i="16"/>
  <c r="F1281" i="16"/>
  <c r="F1341" i="16"/>
  <c r="F1617" i="16"/>
  <c r="F245" i="16"/>
  <c r="F252" i="16" s="1"/>
  <c r="F253" i="16" s="1"/>
  <c r="F326" i="16"/>
  <c r="F339" i="16"/>
  <c r="F343" i="16"/>
  <c r="F505" i="16"/>
  <c r="F590" i="16"/>
  <c r="F875" i="16"/>
  <c r="F930" i="16"/>
  <c r="F1023" i="16"/>
  <c r="F1196" i="16"/>
  <c r="F1218" i="16"/>
  <c r="F1232" i="16"/>
  <c r="F1253" i="16"/>
  <c r="F1261" i="16"/>
  <c r="F1490" i="16"/>
  <c r="F1507" i="16"/>
  <c r="F1528" i="16"/>
  <c r="F1532" i="16"/>
  <c r="F1589" i="16"/>
  <c r="F1825" i="16"/>
  <c r="F1994" i="16"/>
  <c r="F2001" i="16" s="1"/>
  <c r="F2002" i="16" s="1"/>
  <c r="F2053" i="16"/>
  <c r="F2057" i="16"/>
  <c r="F2074" i="16"/>
  <c r="F2113" i="16"/>
  <c r="F2117" i="16" s="1"/>
  <c r="F2118" i="16" s="1"/>
  <c r="F2119" i="16" s="1"/>
  <c r="F2151" i="16"/>
  <c r="F15" i="16"/>
  <c r="F16" i="16" s="1"/>
  <c r="F31" i="16"/>
  <c r="F32" i="16" s="1"/>
  <c r="F33" i="16" s="1"/>
  <c r="F47" i="16"/>
  <c r="F48" i="16" s="1"/>
  <c r="F62" i="16"/>
  <c r="F63" i="16" s="1"/>
  <c r="F77" i="16"/>
  <c r="F78" i="16" s="1"/>
  <c r="F93" i="16"/>
  <c r="F106" i="16"/>
  <c r="F110" i="16"/>
  <c r="F123" i="16"/>
  <c r="F127" i="16"/>
  <c r="F144" i="16"/>
  <c r="F161" i="16"/>
  <c r="F178" i="16"/>
  <c r="F283" i="16"/>
  <c r="F290" i="16" s="1"/>
  <c r="F291" i="16" s="1"/>
  <c r="F375" i="16"/>
  <c r="F437" i="16"/>
  <c r="F454" i="16"/>
  <c r="F471" i="16"/>
  <c r="F488" i="16"/>
  <c r="F549" i="16"/>
  <c r="F553" i="16" s="1"/>
  <c r="F630" i="16"/>
  <c r="F649" i="16"/>
  <c r="F668" i="16"/>
  <c r="F687" i="16"/>
  <c r="F701" i="16"/>
  <c r="F706" i="16"/>
  <c r="F720" i="16"/>
  <c r="F725" i="16"/>
  <c r="F739" i="16"/>
  <c r="F744" i="16"/>
  <c r="F758" i="16"/>
  <c r="F763" i="16"/>
  <c r="F777" i="16"/>
  <c r="F782" i="16"/>
  <c r="F801" i="16"/>
  <c r="F815" i="16"/>
  <c r="F820" i="16"/>
  <c r="F839" i="16"/>
  <c r="F853" i="16"/>
  <c r="F857" i="16"/>
  <c r="F893" i="16"/>
  <c r="F912" i="16"/>
  <c r="F944" i="16"/>
  <c r="F949" i="16"/>
  <c r="F963" i="16"/>
  <c r="F967" i="16"/>
  <c r="F981" i="16"/>
  <c r="F986" i="16"/>
  <c r="F1000" i="16"/>
  <c r="F1005" i="16"/>
  <c r="F1019" i="16"/>
  <c r="F1042" i="16"/>
  <c r="F1056" i="16"/>
  <c r="F1061" i="16"/>
  <c r="F1093" i="16"/>
  <c r="F1174" i="16"/>
  <c r="F1240" i="16"/>
  <c r="F1301" i="16"/>
  <c r="F1321" i="16"/>
  <c r="F1430" i="16"/>
  <c r="F1434" i="16" s="1"/>
  <c r="F1554" i="16"/>
  <c r="F1596" i="16"/>
  <c r="F1610" i="16"/>
  <c r="F1636" i="16"/>
  <c r="F1637" i="16" s="1"/>
  <c r="F1722" i="16"/>
  <c r="F1741" i="16"/>
  <c r="F1760" i="16"/>
  <c r="F1773" i="16"/>
  <c r="F1778" i="16"/>
  <c r="F1796" i="16"/>
  <c r="F1809" i="16"/>
  <c r="F1813" i="16" s="1"/>
  <c r="F2129" i="16"/>
  <c r="F2133" i="16" s="1"/>
  <c r="F2087" i="16"/>
  <c r="F2088" i="16" s="1"/>
  <c r="F2034" i="16"/>
  <c r="F2041" i="16" s="1"/>
  <c r="F2042" i="16" s="1"/>
  <c r="F2014" i="16"/>
  <c r="F2021" i="16" s="1"/>
  <c r="F2022" i="16" s="1"/>
  <c r="F1977" i="16"/>
  <c r="F1981" i="16" s="1"/>
  <c r="F1928" i="16"/>
  <c r="F1932" i="16" s="1"/>
  <c r="F1905" i="16"/>
  <c r="F1885" i="16"/>
  <c r="F1865" i="16"/>
  <c r="F1791" i="16"/>
  <c r="F1754" i="16"/>
  <c r="F1735" i="16"/>
  <c r="F1691" i="16"/>
  <c r="F1670" i="16"/>
  <c r="F1677" i="16" s="1"/>
  <c r="F1678" i="16" s="1"/>
  <c r="F1679" i="16" s="1"/>
  <c r="F1649" i="16"/>
  <c r="F1656" i="16" s="1"/>
  <c r="F1568" i="16"/>
  <c r="F1546" i="16"/>
  <c r="F1524" i="16"/>
  <c r="F1503" i="16"/>
  <c r="F1483" i="16"/>
  <c r="F1334" i="16"/>
  <c r="F1294" i="16"/>
  <c r="F1210" i="16"/>
  <c r="F1188" i="16"/>
  <c r="F1149" i="16"/>
  <c r="F1130" i="16"/>
  <c r="F1111" i="16"/>
  <c r="F1037" i="16"/>
  <c r="F926" i="16"/>
  <c r="F907" i="16"/>
  <c r="F889" i="16"/>
  <c r="F871" i="16"/>
  <c r="F834" i="16"/>
  <c r="F796" i="16"/>
  <c r="F682" i="16"/>
  <c r="F663" i="16"/>
  <c r="F644" i="16"/>
  <c r="F625" i="16"/>
  <c r="F565" i="16"/>
  <c r="F536" i="16"/>
  <c r="F537" i="16" s="1"/>
  <c r="F415" i="16"/>
  <c r="F395" i="16"/>
  <c r="F356" i="16"/>
  <c r="F363" i="16" s="1"/>
  <c r="F322" i="16"/>
  <c r="F191" i="16"/>
  <c r="F195" i="16" s="1"/>
  <c r="F174" i="16"/>
  <c r="F157" i="16"/>
  <c r="F140" i="16"/>
  <c r="F89" i="16"/>
  <c r="F305" i="12"/>
  <c r="F306" i="12" s="1"/>
  <c r="F524" i="16"/>
  <c r="F226" i="16"/>
  <c r="F264" i="16"/>
  <c r="F302" i="16"/>
  <c r="F382" i="16"/>
  <c r="F433" i="16"/>
  <c r="F450" i="16"/>
  <c r="F467" i="16"/>
  <c r="F484" i="16"/>
  <c r="F501" i="16"/>
  <c r="F569" i="16"/>
  <c r="F605" i="16"/>
  <c r="F1074" i="16"/>
  <c r="F1097" i="16"/>
  <c r="F1257" i="16"/>
  <c r="F1274" i="16"/>
  <c r="F1314" i="16"/>
  <c r="F1360" i="16"/>
  <c r="F1378" i="16"/>
  <c r="F1396" i="16"/>
  <c r="F1411" i="16"/>
  <c r="F1452" i="16"/>
  <c r="F1464" i="16"/>
  <c r="F1550" i="16"/>
  <c r="F1575" i="16"/>
  <c r="F1829" i="16"/>
  <c r="F1852" i="16"/>
  <c r="F1869" i="16"/>
  <c r="F1892" i="16"/>
  <c r="F1909" i="16"/>
  <c r="F1944" i="16"/>
  <c r="F1960" i="16"/>
  <c r="F2070" i="16"/>
  <c r="F2100" i="16"/>
  <c r="F2147" i="16"/>
  <c r="F669" i="16" l="1"/>
  <c r="F670" i="16" s="1"/>
  <c r="F1702" i="16"/>
  <c r="F1597" i="16"/>
  <c r="F1598" i="16" s="1"/>
  <c r="F1511" i="16"/>
  <c r="F1512" i="16" s="1"/>
  <c r="F1154" i="16"/>
  <c r="F1155" i="16" s="1"/>
  <c r="F1136" i="16"/>
  <c r="F1137" i="16" s="1"/>
  <c r="F383" i="16"/>
  <c r="F384" i="16" s="1"/>
  <c r="F385" i="16" s="1"/>
  <c r="F344" i="16"/>
  <c r="F345" i="16" s="1"/>
  <c r="F145" i="16"/>
  <c r="F146" i="16" s="1"/>
  <c r="F894" i="16"/>
  <c r="F895" i="16" s="1"/>
  <c r="F745" i="16"/>
  <c r="F746" i="16" s="1"/>
  <c r="F1853" i="16"/>
  <c r="F1854" i="16" s="1"/>
  <c r="F1117" i="16"/>
  <c r="F1118" i="16" s="1"/>
  <c r="F1006" i="16"/>
  <c r="F1007" i="16" s="1"/>
  <c r="F1008" i="16" s="1"/>
  <c r="F707" i="16"/>
  <c r="F708" i="16" s="1"/>
  <c r="F1723" i="16"/>
  <c r="F1724" i="16" s="1"/>
  <c r="F421" i="16"/>
  <c r="F422" i="16" s="1"/>
  <c r="F858" i="16"/>
  <c r="F859" i="16" s="1"/>
  <c r="F726" i="16"/>
  <c r="F727" i="16" s="1"/>
  <c r="F728" i="16" s="1"/>
  <c r="F1219" i="16"/>
  <c r="F1220" i="16" s="1"/>
  <c r="F968" i="16"/>
  <c r="F969" i="16" s="1"/>
  <c r="F783" i="16"/>
  <c r="F784" i="16" s="1"/>
  <c r="F1618" i="16"/>
  <c r="F1619" i="16" s="1"/>
  <c r="F1620" i="16" s="1"/>
  <c r="F1342" i="16"/>
  <c r="F1343" i="16" s="1"/>
  <c r="F1175" i="16"/>
  <c r="F1176" i="16" s="1"/>
  <c r="F764" i="16"/>
  <c r="F765" i="16" s="1"/>
  <c r="F766" i="16" s="1"/>
  <c r="F1761" i="16"/>
  <c r="F1762" i="16" s="1"/>
  <c r="F1797" i="16"/>
  <c r="F1798" i="16" s="1"/>
  <c r="F1799" i="16" s="1"/>
  <c r="F1241" i="16"/>
  <c r="F1242" i="16" s="1"/>
  <c r="F950" i="16"/>
  <c r="F951" i="16" s="1"/>
  <c r="F952" i="16" s="1"/>
  <c r="F931" i="16"/>
  <c r="F932" i="16" s="1"/>
  <c r="F1098" i="16"/>
  <c r="F1099" i="16" s="1"/>
  <c r="F1100" i="16" s="1"/>
  <c r="F1555" i="16"/>
  <c r="F1556" i="16" s="1"/>
  <c r="F821" i="16"/>
  <c r="F822" i="16" s="1"/>
  <c r="F1197" i="16"/>
  <c r="F1198" i="16" s="1"/>
  <c r="F1062" i="16"/>
  <c r="F1063" i="16" s="1"/>
  <c r="F1064" i="16" s="1"/>
  <c r="F802" i="16"/>
  <c r="F803" i="16" s="1"/>
  <c r="F1779" i="16"/>
  <c r="F1780" i="16" s="1"/>
  <c r="F327" i="16"/>
  <c r="F328" i="16" s="1"/>
  <c r="F631" i="16"/>
  <c r="F632" i="16" s="1"/>
  <c r="F987" i="16"/>
  <c r="F988" i="16" s="1"/>
  <c r="F840" i="16"/>
  <c r="F841" i="16" s="1"/>
  <c r="F688" i="16"/>
  <c r="F689" i="16" s="1"/>
  <c r="F690" i="16" s="1"/>
  <c r="F650" i="16"/>
  <c r="F651" i="16" s="1"/>
  <c r="F652" i="16" s="1"/>
  <c r="F1913" i="16"/>
  <c r="F1914" i="16" s="1"/>
  <c r="F570" i="16"/>
  <c r="F571" i="16" s="1"/>
  <c r="F216" i="16"/>
  <c r="F217" i="16" s="1"/>
  <c r="F179" i="16"/>
  <c r="F180" i="16" s="1"/>
  <c r="F403" i="16"/>
  <c r="F404" i="16" s="1"/>
  <c r="F405" i="16" s="1"/>
  <c r="F406" i="16" s="1"/>
  <c r="F876" i="16"/>
  <c r="F877" i="16" s="1"/>
  <c r="F913" i="16"/>
  <c r="F914" i="16" s="1"/>
  <c r="F1043" i="16"/>
  <c r="F1044" i="16" s="1"/>
  <c r="F1045" i="16" s="1"/>
  <c r="F1302" i="16"/>
  <c r="F1303" i="16" s="1"/>
  <c r="F1304" i="16" s="1"/>
  <c r="F1491" i="16"/>
  <c r="F1492" i="16" s="1"/>
  <c r="F1493" i="16" s="1"/>
  <c r="F1494" i="16" s="1"/>
  <c r="F1533" i="16"/>
  <c r="F1534" i="16" s="1"/>
  <c r="F1742" i="16"/>
  <c r="F1743" i="16" s="1"/>
  <c r="F162" i="16"/>
  <c r="F163" i="16" s="1"/>
  <c r="F128" i="16"/>
  <c r="F129" i="16" s="1"/>
  <c r="F111" i="16"/>
  <c r="F112" i="16" s="1"/>
  <c r="F94" i="16"/>
  <c r="F95" i="16" s="1"/>
  <c r="F591" i="16"/>
  <c r="F592" i="16" s="1"/>
  <c r="F593" i="16" s="1"/>
  <c r="F594" i="16" s="1"/>
  <c r="F2023" i="16"/>
  <c r="F2024" i="16" s="1"/>
  <c r="F2025" i="16" s="1"/>
  <c r="F292" i="16"/>
  <c r="F293" i="16" s="1"/>
  <c r="F1024" i="16"/>
  <c r="F2058" i="16"/>
  <c r="F1435" i="16"/>
  <c r="F1436" i="16" s="1"/>
  <c r="F254" i="16"/>
  <c r="F255" i="16" s="1"/>
  <c r="F2089" i="16"/>
  <c r="F2090" i="16" s="1"/>
  <c r="F307" i="12"/>
  <c r="F308" i="12" s="1"/>
  <c r="F2155" i="16"/>
  <c r="F2101" i="16"/>
  <c r="F1982" i="16"/>
  <c r="F1983" i="16" s="1"/>
  <c r="F1814" i="16"/>
  <c r="F1471" i="16"/>
  <c r="F1415" i="16"/>
  <c r="F1379" i="16"/>
  <c r="F1680" i="16"/>
  <c r="F1681" i="16" s="1"/>
  <c r="F1638" i="16"/>
  <c r="F1639" i="16" s="1"/>
  <c r="F1262" i="16"/>
  <c r="F2120" i="16"/>
  <c r="F2121" i="16" s="1"/>
  <c r="F1893" i="16"/>
  <c r="F1703" i="16"/>
  <c r="F612" i="16"/>
  <c r="F509" i="16"/>
  <c r="F472" i="16"/>
  <c r="F438" i="16"/>
  <c r="F309" i="16"/>
  <c r="F271" i="16"/>
  <c r="F233" i="16"/>
  <c r="F1657" i="16"/>
  <c r="F34" i="16"/>
  <c r="F35" i="16" s="1"/>
  <c r="G32" i="16" s="1"/>
  <c r="F538" i="16"/>
  <c r="F539" i="16" s="1"/>
  <c r="F364" i="16"/>
  <c r="F2075" i="16"/>
  <c r="F1964" i="16"/>
  <c r="F1948" i="16"/>
  <c r="F2043" i="16"/>
  <c r="F1453" i="16"/>
  <c r="F1397" i="16"/>
  <c r="F1398" i="16" s="1"/>
  <c r="F1361" i="16"/>
  <c r="F1362" i="16" s="1"/>
  <c r="F1322" i="16"/>
  <c r="F1282" i="16"/>
  <c r="F1081" i="16"/>
  <c r="F2003" i="16"/>
  <c r="F1873" i="16"/>
  <c r="F1576" i="16"/>
  <c r="F489" i="16"/>
  <c r="F455" i="16"/>
  <c r="F2134" i="16"/>
  <c r="F2135" i="16" s="1"/>
  <c r="F1933" i="16"/>
  <c r="F1934" i="16" s="1"/>
  <c r="F1833" i="16"/>
  <c r="F525" i="16"/>
  <c r="F64" i="16"/>
  <c r="F554" i="16"/>
  <c r="F49" i="16"/>
  <c r="F196" i="16"/>
  <c r="F79" i="16"/>
  <c r="F17" i="16"/>
  <c r="F1243" i="16" l="1"/>
  <c r="F1244" i="16" s="1"/>
  <c r="F933" i="16"/>
  <c r="F934" i="16" s="1"/>
  <c r="F935" i="16" s="1"/>
  <c r="G926" i="16" s="1"/>
  <c r="F1199" i="16"/>
  <c r="F1200" i="16" s="1"/>
  <c r="F1201" i="16" s="1"/>
  <c r="F878" i="16"/>
  <c r="F879" i="16" s="1"/>
  <c r="F880" i="16" s="1"/>
  <c r="G871" i="16" s="1"/>
  <c r="F2059" i="16"/>
  <c r="F2060" i="16" s="1"/>
  <c r="F2061" i="16" s="1"/>
  <c r="F1025" i="16"/>
  <c r="F1026" i="16" s="1"/>
  <c r="F1027" i="16" s="1"/>
  <c r="F1437" i="16"/>
  <c r="F1438" i="16" s="1"/>
  <c r="F2091" i="16"/>
  <c r="G303" i="12"/>
  <c r="G300" i="12"/>
  <c r="G305" i="12"/>
  <c r="G307" i="12"/>
  <c r="F1935" i="16"/>
  <c r="F1936" i="16" s="1"/>
  <c r="G1933" i="16" s="1"/>
  <c r="F490" i="16"/>
  <c r="F1283" i="16"/>
  <c r="F1363" i="16"/>
  <c r="F1364" i="16" s="1"/>
  <c r="G1361" i="16" s="1"/>
  <c r="F1949" i="16"/>
  <c r="F386" i="16"/>
  <c r="F691" i="16"/>
  <c r="F767" i="16"/>
  <c r="F1305" i="16"/>
  <c r="F1306" i="16" s="1"/>
  <c r="F18" i="16"/>
  <c r="F2136" i="16"/>
  <c r="F456" i="16"/>
  <c r="F457" i="16" s="1"/>
  <c r="F1874" i="16"/>
  <c r="F1875" i="16" s="1"/>
  <c r="F1621" i="16"/>
  <c r="F2004" i="16"/>
  <c r="F2005" i="16" s="1"/>
  <c r="F1323" i="16"/>
  <c r="F1324" i="16" s="1"/>
  <c r="F1399" i="16"/>
  <c r="F2044" i="16"/>
  <c r="F2045" i="16" s="1"/>
  <c r="G2022" i="16"/>
  <c r="G2020" i="16"/>
  <c r="G2017" i="16"/>
  <c r="G2014" i="16"/>
  <c r="F540" i="16"/>
  <c r="F541" i="16" s="1"/>
  <c r="F653" i="16"/>
  <c r="F729" i="16"/>
  <c r="G27" i="16"/>
  <c r="G30" i="16"/>
  <c r="F510" i="16"/>
  <c r="F511" i="16" s="1"/>
  <c r="F953" i="16"/>
  <c r="F954" i="16" s="1"/>
  <c r="F1046" i="16"/>
  <c r="F1047" i="16" s="1"/>
  <c r="G1044" i="16" s="1"/>
  <c r="F1065" i="16"/>
  <c r="F1066" i="16" s="1"/>
  <c r="F1894" i="16"/>
  <c r="G2116" i="16"/>
  <c r="G2113" i="16"/>
  <c r="F1009" i="16"/>
  <c r="F1101" i="16"/>
  <c r="F1263" i="16"/>
  <c r="F1264" i="16" s="1"/>
  <c r="F1640" i="16"/>
  <c r="G1673" i="16"/>
  <c r="G1670" i="16"/>
  <c r="G1676" i="16"/>
  <c r="F1800" i="16"/>
  <c r="F1472" i="16"/>
  <c r="F1984" i="16"/>
  <c r="F1985" i="16" s="1"/>
  <c r="F2102" i="16"/>
  <c r="F2103" i="16" s="1"/>
  <c r="F80" i="16"/>
  <c r="F113" i="16"/>
  <c r="F147" i="16"/>
  <c r="F181" i="16"/>
  <c r="F197" i="16"/>
  <c r="F346" i="16"/>
  <c r="F423" i="16"/>
  <c r="F50" i="16"/>
  <c r="F555" i="16"/>
  <c r="F633" i="16"/>
  <c r="F671" i="16"/>
  <c r="F709" i="16"/>
  <c r="F747" i="16"/>
  <c r="F65" i="16"/>
  <c r="F256" i="16"/>
  <c r="F526" i="16"/>
  <c r="F1119" i="16"/>
  <c r="F1834" i="16"/>
  <c r="F1835" i="16" s="1"/>
  <c r="F804" i="16"/>
  <c r="F842" i="16"/>
  <c r="F860" i="16"/>
  <c r="F896" i="16"/>
  <c r="F970" i="16"/>
  <c r="F1344" i="16"/>
  <c r="F1513" i="16"/>
  <c r="F1577" i="16"/>
  <c r="F1578" i="16" s="1"/>
  <c r="G2118" i="16"/>
  <c r="F915" i="16"/>
  <c r="F989" i="16"/>
  <c r="F1177" i="16"/>
  <c r="G1678" i="16"/>
  <c r="F1763" i="16"/>
  <c r="F1082" i="16"/>
  <c r="F1083" i="16" s="1"/>
  <c r="F1454" i="16"/>
  <c r="F1725" i="16"/>
  <c r="F1781" i="16"/>
  <c r="G2024" i="16"/>
  <c r="F1965" i="16"/>
  <c r="F2076" i="16"/>
  <c r="F96" i="16"/>
  <c r="F130" i="16"/>
  <c r="F164" i="16"/>
  <c r="F329" i="16"/>
  <c r="F365" i="16"/>
  <c r="F407" i="16"/>
  <c r="G34" i="16"/>
  <c r="F218" i="16"/>
  <c r="F294" i="16"/>
  <c r="F572" i="16"/>
  <c r="F595" i="16"/>
  <c r="G594" i="16" s="1"/>
  <c r="F1138" i="16"/>
  <c r="F1156" i="16"/>
  <c r="F1221" i="16"/>
  <c r="F1658" i="16"/>
  <c r="F1855" i="16"/>
  <c r="F1915" i="16"/>
  <c r="F234" i="16"/>
  <c r="F272" i="16"/>
  <c r="F310" i="16"/>
  <c r="F439" i="16"/>
  <c r="F440" i="16" s="1"/>
  <c r="F473" i="16"/>
  <c r="F474" i="16" s="1"/>
  <c r="F613" i="16"/>
  <c r="F785" i="16"/>
  <c r="F823" i="16"/>
  <c r="F1495" i="16"/>
  <c r="F1535" i="16"/>
  <c r="F1599" i="16"/>
  <c r="F1704" i="16"/>
  <c r="G2120" i="16"/>
  <c r="G1680" i="16"/>
  <c r="F1380" i="16"/>
  <c r="F1416" i="16"/>
  <c r="F1417" i="16" s="1"/>
  <c r="F1557" i="16"/>
  <c r="F1744" i="16"/>
  <c r="F1815" i="16"/>
  <c r="F2156" i="16"/>
  <c r="F2157" i="16" s="1"/>
  <c r="G932" i="16" l="1"/>
  <c r="G934" i="16"/>
  <c r="G930" i="16"/>
  <c r="G877" i="16"/>
  <c r="G875" i="16"/>
  <c r="G879" i="16"/>
  <c r="G1430" i="16"/>
  <c r="G1433" i="16"/>
  <c r="G536" i="16"/>
  <c r="G538" i="16"/>
  <c r="F2062" i="16"/>
  <c r="G2059" i="16" s="1"/>
  <c r="F1028" i="16"/>
  <c r="G1027" i="16" s="1"/>
  <c r="G1426" i="16"/>
  <c r="G1437" i="16"/>
  <c r="G1435" i="16"/>
  <c r="F2092" i="16"/>
  <c r="G308" i="12"/>
  <c r="F2158" i="16"/>
  <c r="F1816" i="16"/>
  <c r="F1558" i="16"/>
  <c r="F1418" i="16"/>
  <c r="F1705" i="16"/>
  <c r="F1706" i="16" s="1"/>
  <c r="F1536" i="16"/>
  <c r="F1537" i="16" s="1"/>
  <c r="F824" i="16"/>
  <c r="F475" i="16"/>
  <c r="F476" i="16" s="1"/>
  <c r="G473" i="16" s="1"/>
  <c r="F441" i="16"/>
  <c r="F442" i="16" s="1"/>
  <c r="F1916" i="16"/>
  <c r="F1659" i="16"/>
  <c r="F1660" i="16" s="1"/>
  <c r="F1222" i="16"/>
  <c r="F1139" i="16"/>
  <c r="F573" i="16"/>
  <c r="G213" i="16"/>
  <c r="G215" i="16"/>
  <c r="G210" i="16"/>
  <c r="G207" i="16"/>
  <c r="G395" i="16"/>
  <c r="G402" i="16"/>
  <c r="G398" i="16"/>
  <c r="G404" i="16"/>
  <c r="F330" i="16"/>
  <c r="F331" i="16" s="1"/>
  <c r="F131" i="16"/>
  <c r="F132" i="16" s="1"/>
  <c r="F1782" i="16"/>
  <c r="F1455" i="16"/>
  <c r="F1084" i="16"/>
  <c r="F1178" i="16"/>
  <c r="F990" i="16"/>
  <c r="F1579" i="16"/>
  <c r="F971" i="16"/>
  <c r="F861" i="16"/>
  <c r="F805" i="16"/>
  <c r="F1836" i="16"/>
  <c r="F527" i="16"/>
  <c r="F748" i="16"/>
  <c r="F749" i="16" s="1"/>
  <c r="F672" i="16"/>
  <c r="F673" i="16" s="1"/>
  <c r="F556" i="16"/>
  <c r="F557" i="16" s="1"/>
  <c r="F347" i="16"/>
  <c r="F348" i="16" s="1"/>
  <c r="F182" i="16"/>
  <c r="F183" i="16" s="1"/>
  <c r="F114" i="16"/>
  <c r="F115" i="16" s="1"/>
  <c r="F2104" i="16"/>
  <c r="F2105" i="16" s="1"/>
  <c r="G2100" i="16" s="1"/>
  <c r="G1977" i="16"/>
  <c r="G1980" i="16"/>
  <c r="G1681" i="16"/>
  <c r="F1265" i="16"/>
  <c r="F1266" i="16" s="1"/>
  <c r="G1263" i="16" s="1"/>
  <c r="G2121" i="16"/>
  <c r="G1061" i="16"/>
  <c r="G1056" i="16"/>
  <c r="G1042" i="16"/>
  <c r="G1037" i="16"/>
  <c r="G949" i="16"/>
  <c r="G944" i="16"/>
  <c r="F512" i="16"/>
  <c r="G2034" i="16"/>
  <c r="G2040" i="16"/>
  <c r="G2037" i="16"/>
  <c r="G2042" i="16"/>
  <c r="F1325" i="16"/>
  <c r="F1326" i="16" s="1"/>
  <c r="G1994" i="16"/>
  <c r="G2000" i="16"/>
  <c r="G1997" i="16"/>
  <c r="G2002" i="16"/>
  <c r="F1876" i="16"/>
  <c r="F1877" i="16" s="1"/>
  <c r="G1191" i="16"/>
  <c r="G1196" i="16"/>
  <c r="G1188" i="16"/>
  <c r="G1198" i="16"/>
  <c r="F458" i="16"/>
  <c r="F459" i="16" s="1"/>
  <c r="G1294" i="16"/>
  <c r="G1301" i="16"/>
  <c r="G1297" i="16"/>
  <c r="G406" i="16"/>
  <c r="G1356" i="16"/>
  <c r="G1359" i="16"/>
  <c r="G1353" i="16"/>
  <c r="G1931" i="16"/>
  <c r="G1928" i="16"/>
  <c r="G1982" i="16"/>
  <c r="F1745" i="16"/>
  <c r="F1381" i="16"/>
  <c r="F1600" i="16"/>
  <c r="G1483" i="16"/>
  <c r="G1490" i="16"/>
  <c r="G1486" i="16"/>
  <c r="G1492" i="16"/>
  <c r="G1063" i="16"/>
  <c r="G951" i="16"/>
  <c r="F786" i="16"/>
  <c r="F614" i="16"/>
  <c r="F311" i="16"/>
  <c r="F273" i="16"/>
  <c r="F235" i="16"/>
  <c r="F1856" i="16"/>
  <c r="G1303" i="16"/>
  <c r="F1157" i="16"/>
  <c r="G590" i="16"/>
  <c r="G585" i="16"/>
  <c r="G592" i="16"/>
  <c r="G582" i="16"/>
  <c r="G289" i="16"/>
  <c r="G291" i="16"/>
  <c r="G286" i="16"/>
  <c r="G283" i="16"/>
  <c r="F366" i="16"/>
  <c r="F367" i="16" s="1"/>
  <c r="F165" i="16"/>
  <c r="F97" i="16"/>
  <c r="F2077" i="16"/>
  <c r="F1966" i="16"/>
  <c r="F1726" i="16"/>
  <c r="F1764" i="16"/>
  <c r="F1765" i="16" s="1"/>
  <c r="F916" i="16"/>
  <c r="F917" i="16" s="1"/>
  <c r="F1514" i="16"/>
  <c r="F1345" i="16"/>
  <c r="F897" i="16"/>
  <c r="F843" i="16"/>
  <c r="F1120" i="16"/>
  <c r="F1121" i="16" s="1"/>
  <c r="G251" i="16"/>
  <c r="G245" i="16"/>
  <c r="G253" i="16"/>
  <c r="G248" i="16"/>
  <c r="F66" i="16"/>
  <c r="F710" i="16"/>
  <c r="F634" i="16"/>
  <c r="F51" i="16"/>
  <c r="G50" i="16" s="1"/>
  <c r="F424" i="16"/>
  <c r="F425" i="16" s="1"/>
  <c r="F198" i="16"/>
  <c r="F199" i="16" s="1"/>
  <c r="F148" i="16"/>
  <c r="F81" i="16"/>
  <c r="G1984" i="16"/>
  <c r="F1473" i="16"/>
  <c r="F1801" i="16"/>
  <c r="F1641" i="16"/>
  <c r="F1102" i="16"/>
  <c r="G1101" i="16" s="1"/>
  <c r="F1010" i="16"/>
  <c r="F1895" i="16"/>
  <c r="G1494" i="16"/>
  <c r="G1065" i="16"/>
  <c r="G1046" i="16"/>
  <c r="G953" i="16"/>
  <c r="G293" i="16"/>
  <c r="G35" i="16"/>
  <c r="F730" i="16"/>
  <c r="F654" i="16"/>
  <c r="G540" i="16"/>
  <c r="G2025" i="16"/>
  <c r="G2044" i="16"/>
  <c r="F1400" i="16"/>
  <c r="G2004" i="16"/>
  <c r="F1622" i="16"/>
  <c r="G1200" i="16"/>
  <c r="F2137" i="16"/>
  <c r="F1245" i="16"/>
  <c r="G255" i="16"/>
  <c r="F19" i="16"/>
  <c r="G18" i="16" s="1"/>
  <c r="G1305" i="16"/>
  <c r="G217" i="16"/>
  <c r="F768" i="16"/>
  <c r="F692" i="16"/>
  <c r="F387" i="16"/>
  <c r="F1950" i="16"/>
  <c r="G1363" i="16"/>
  <c r="F1284" i="16"/>
  <c r="F491" i="16"/>
  <c r="G1935" i="16"/>
  <c r="G935" i="16" l="1"/>
  <c r="G880" i="16"/>
  <c r="G2061" i="16"/>
  <c r="G1019" i="16"/>
  <c r="G1025" i="16"/>
  <c r="G1023" i="16"/>
  <c r="G541" i="16"/>
  <c r="G1438" i="16"/>
  <c r="G2053" i="16"/>
  <c r="G2057" i="16"/>
  <c r="G2087" i="16"/>
  <c r="G2089" i="16"/>
  <c r="G2091" i="16"/>
  <c r="G1066" i="16"/>
  <c r="G218" i="16"/>
  <c r="F492" i="16"/>
  <c r="G378" i="16"/>
  <c r="G375" i="16"/>
  <c r="G382" i="16"/>
  <c r="G384" i="16"/>
  <c r="G758" i="16"/>
  <c r="G763" i="16"/>
  <c r="G765" i="16"/>
  <c r="G2132" i="16"/>
  <c r="G2129" i="16"/>
  <c r="G2134" i="16"/>
  <c r="G1392" i="16"/>
  <c r="G1389" i="16"/>
  <c r="G1395" i="16"/>
  <c r="G1397" i="16"/>
  <c r="G644" i="16"/>
  <c r="G649" i="16"/>
  <c r="G651" i="16"/>
  <c r="G1000" i="16"/>
  <c r="G1005" i="16"/>
  <c r="G1007" i="16"/>
  <c r="G1791" i="16"/>
  <c r="G1796" i="16"/>
  <c r="G1798" i="16"/>
  <c r="G76" i="16"/>
  <c r="G73" i="16"/>
  <c r="G78" i="16"/>
  <c r="G194" i="16"/>
  <c r="G191" i="16"/>
  <c r="G196" i="16"/>
  <c r="G420" i="16"/>
  <c r="G415" i="16"/>
  <c r="G422" i="16"/>
  <c r="G58" i="16"/>
  <c r="G61" i="16"/>
  <c r="G63" i="16"/>
  <c r="G1116" i="16"/>
  <c r="G1111" i="16"/>
  <c r="G1118" i="16"/>
  <c r="G907" i="16"/>
  <c r="G912" i="16"/>
  <c r="G914" i="16"/>
  <c r="G1760" i="16"/>
  <c r="G1754" i="16"/>
  <c r="G1762" i="16"/>
  <c r="F2078" i="16"/>
  <c r="G356" i="16"/>
  <c r="G359" i="16"/>
  <c r="G362" i="16"/>
  <c r="G364" i="16"/>
  <c r="F236" i="16"/>
  <c r="F312" i="16"/>
  <c r="G386" i="16"/>
  <c r="G767" i="16"/>
  <c r="G2136" i="16"/>
  <c r="G454" i="16"/>
  <c r="G450" i="16"/>
  <c r="G1201" i="16"/>
  <c r="G1865" i="16"/>
  <c r="G1872" i="16"/>
  <c r="G1869" i="16"/>
  <c r="G1321" i="16"/>
  <c r="G1317" i="16"/>
  <c r="G1314" i="16"/>
  <c r="G1399" i="16"/>
  <c r="G2045" i="16"/>
  <c r="G653" i="16"/>
  <c r="G954" i="16"/>
  <c r="G1047" i="16"/>
  <c r="G1253" i="16"/>
  <c r="G1261" i="16"/>
  <c r="G1257" i="16"/>
  <c r="G1985" i="16"/>
  <c r="G106" i="16"/>
  <c r="G110" i="16"/>
  <c r="G112" i="16"/>
  <c r="G174" i="16"/>
  <c r="G178" i="16"/>
  <c r="G180" i="16"/>
  <c r="G339" i="16"/>
  <c r="G343" i="16"/>
  <c r="G345" i="16"/>
  <c r="G552" i="16"/>
  <c r="G549" i="16"/>
  <c r="G554" i="16"/>
  <c r="G668" i="16"/>
  <c r="G663" i="16"/>
  <c r="G670" i="16"/>
  <c r="G744" i="16"/>
  <c r="G739" i="16"/>
  <c r="G746" i="16"/>
  <c r="G123" i="16"/>
  <c r="G127" i="16"/>
  <c r="G129" i="16"/>
  <c r="G322" i="16"/>
  <c r="G326" i="16"/>
  <c r="G328" i="16"/>
  <c r="G1652" i="16"/>
  <c r="G1649" i="16"/>
  <c r="G1655" i="16"/>
  <c r="G1657" i="16"/>
  <c r="G437" i="16"/>
  <c r="G433" i="16"/>
  <c r="G471" i="16"/>
  <c r="G467" i="16"/>
  <c r="G1524" i="16"/>
  <c r="G1528" i="16"/>
  <c r="G1532" i="16"/>
  <c r="G1534" i="16"/>
  <c r="G1694" i="16"/>
  <c r="G1691" i="16"/>
  <c r="G1701" i="16"/>
  <c r="G1697" i="16"/>
  <c r="G1703" i="16"/>
  <c r="F1285" i="16"/>
  <c r="F1286" i="16" s="1"/>
  <c r="F1951" i="16"/>
  <c r="G682" i="16"/>
  <c r="G687" i="16"/>
  <c r="G689" i="16"/>
  <c r="G14" i="16"/>
  <c r="G11" i="16"/>
  <c r="G16" i="16"/>
  <c r="G1235" i="16"/>
  <c r="G1240" i="16"/>
  <c r="G1232" i="16"/>
  <c r="G1242" i="16"/>
  <c r="G456" i="16"/>
  <c r="G1874" i="16"/>
  <c r="G1613" i="16"/>
  <c r="G1617" i="16"/>
  <c r="G1610" i="16"/>
  <c r="G1619" i="16"/>
  <c r="G1323" i="16"/>
  <c r="G720" i="16"/>
  <c r="G725" i="16"/>
  <c r="G727" i="16"/>
  <c r="F1896" i="16"/>
  <c r="G1093" i="16"/>
  <c r="G1097" i="16"/>
  <c r="G1099" i="16"/>
  <c r="G1629" i="16"/>
  <c r="G1636" i="16"/>
  <c r="G1632" i="16"/>
  <c r="G1638" i="16"/>
  <c r="F1474" i="16"/>
  <c r="F1475" i="16" s="1"/>
  <c r="G2102" i="16"/>
  <c r="F149" i="16"/>
  <c r="G198" i="16"/>
  <c r="G424" i="16"/>
  <c r="G43" i="16"/>
  <c r="G46" i="16"/>
  <c r="G48" i="16"/>
  <c r="F635" i="16"/>
  <c r="G634" i="16" s="1"/>
  <c r="F711" i="16"/>
  <c r="G256" i="16"/>
  <c r="G1120" i="16"/>
  <c r="F844" i="16"/>
  <c r="G843" i="16" s="1"/>
  <c r="F898" i="16"/>
  <c r="F1346" i="16"/>
  <c r="G1345" i="16" s="1"/>
  <c r="F1515" i="16"/>
  <c r="G916" i="16"/>
  <c r="G1764" i="16"/>
  <c r="F1727" i="16"/>
  <c r="F1967" i="16"/>
  <c r="F1968" i="16" s="1"/>
  <c r="F98" i="16"/>
  <c r="F166" i="16"/>
  <c r="G366" i="16"/>
  <c r="G294" i="16"/>
  <c r="G595" i="16"/>
  <c r="F1158" i="16"/>
  <c r="F1857" i="16"/>
  <c r="G1856" i="16" s="1"/>
  <c r="F274" i="16"/>
  <c r="F275" i="16" s="1"/>
  <c r="G439" i="16"/>
  <c r="F615" i="16"/>
  <c r="F787" i="16"/>
  <c r="G1495" i="16"/>
  <c r="F1601" i="16"/>
  <c r="G1600" i="16" s="1"/>
  <c r="F1382" i="16"/>
  <c r="F1746" i="16"/>
  <c r="G1745" i="16" s="1"/>
  <c r="G1936" i="16"/>
  <c r="G1364" i="16"/>
  <c r="G691" i="16"/>
  <c r="G1306" i="16"/>
  <c r="G1244" i="16"/>
  <c r="G458" i="16"/>
  <c r="G1876" i="16"/>
  <c r="G1621" i="16"/>
  <c r="G2005" i="16"/>
  <c r="G1325" i="16"/>
  <c r="G729" i="16"/>
  <c r="F513" i="16"/>
  <c r="G512" i="16" s="1"/>
  <c r="G1009" i="16"/>
  <c r="G1265" i="16"/>
  <c r="G1640" i="16"/>
  <c r="G1800" i="16"/>
  <c r="G2104" i="16"/>
  <c r="G80" i="16"/>
  <c r="G114" i="16"/>
  <c r="G182" i="16"/>
  <c r="G347" i="16"/>
  <c r="G556" i="16"/>
  <c r="G672" i="16"/>
  <c r="G748" i="16"/>
  <c r="G65" i="16"/>
  <c r="F528" i="16"/>
  <c r="G527" i="16" s="1"/>
  <c r="F1837" i="16"/>
  <c r="F806" i="16"/>
  <c r="G805" i="16" s="1"/>
  <c r="F862" i="16"/>
  <c r="F972" i="16"/>
  <c r="G971" i="16" s="1"/>
  <c r="F1580" i="16"/>
  <c r="F991" i="16"/>
  <c r="G990" i="16" s="1"/>
  <c r="F1179" i="16"/>
  <c r="F1085" i="16"/>
  <c r="G1084" i="16" s="1"/>
  <c r="F1456" i="16"/>
  <c r="F1783" i="16"/>
  <c r="G1782" i="16" s="1"/>
  <c r="G131" i="16"/>
  <c r="G330" i="16"/>
  <c r="G407" i="16"/>
  <c r="F574" i="16"/>
  <c r="F1140" i="16"/>
  <c r="F1223" i="16"/>
  <c r="G1659" i="16"/>
  <c r="F1917" i="16"/>
  <c r="G1916" i="16" s="1"/>
  <c r="G441" i="16"/>
  <c r="G475" i="16"/>
  <c r="F825" i="16"/>
  <c r="G1536" i="16"/>
  <c r="G1705" i="16"/>
  <c r="F1419" i="16"/>
  <c r="F1559" i="16"/>
  <c r="F1817" i="16"/>
  <c r="F2159" i="16"/>
  <c r="G1028" i="16" l="1"/>
  <c r="G749" i="16"/>
  <c r="G2062" i="16"/>
  <c r="G2092" i="16"/>
  <c r="G2105" i="16"/>
  <c r="G1765" i="16"/>
  <c r="G1326" i="16"/>
  <c r="G557" i="16"/>
  <c r="G476" i="16"/>
  <c r="G425" i="16"/>
  <c r="G2154" i="16"/>
  <c r="G2151" i="16"/>
  <c r="G2147" i="16"/>
  <c r="G2156" i="16"/>
  <c r="G1546" i="16"/>
  <c r="G1554" i="16"/>
  <c r="G1550" i="16"/>
  <c r="G1556" i="16"/>
  <c r="G815" i="16"/>
  <c r="G820" i="16"/>
  <c r="G822" i="16"/>
  <c r="G1130" i="16"/>
  <c r="G1135" i="16"/>
  <c r="G1137" i="16"/>
  <c r="G1451" i="16"/>
  <c r="G1445" i="16"/>
  <c r="G1448" i="16"/>
  <c r="G1453" i="16"/>
  <c r="G1167" i="16"/>
  <c r="G1174" i="16"/>
  <c r="G1170" i="16"/>
  <c r="G1176" i="16"/>
  <c r="G1571" i="16"/>
  <c r="G1568" i="16"/>
  <c r="G1575" i="16"/>
  <c r="G1577" i="16"/>
  <c r="G853" i="16"/>
  <c r="G857" i="16"/>
  <c r="G859" i="16"/>
  <c r="G1825" i="16"/>
  <c r="G1832" i="16"/>
  <c r="G1829" i="16"/>
  <c r="G1834" i="16"/>
  <c r="G1377" i="16"/>
  <c r="G1371" i="16"/>
  <c r="G1374" i="16"/>
  <c r="G1379" i="16"/>
  <c r="G270" i="16"/>
  <c r="G267" i="16"/>
  <c r="G264" i="16"/>
  <c r="G272" i="16"/>
  <c r="G1149" i="16"/>
  <c r="G1153" i="16"/>
  <c r="G1155" i="16"/>
  <c r="G157" i="16"/>
  <c r="G161" i="16"/>
  <c r="G163" i="16"/>
  <c r="G1963" i="16"/>
  <c r="G1960" i="16"/>
  <c r="G1965" i="16"/>
  <c r="G1722" i="16"/>
  <c r="G1714" i="16"/>
  <c r="G1718" i="16"/>
  <c r="G1724" i="16"/>
  <c r="G1510" i="16"/>
  <c r="G1507" i="16"/>
  <c r="G1503" i="16"/>
  <c r="G1512" i="16"/>
  <c r="G889" i="16"/>
  <c r="G893" i="16"/>
  <c r="G895" i="16"/>
  <c r="G706" i="16"/>
  <c r="G701" i="16"/>
  <c r="G708" i="16"/>
  <c r="G51" i="16"/>
  <c r="G1470" i="16"/>
  <c r="G1467" i="16"/>
  <c r="G1464" i="16"/>
  <c r="G1472" i="16"/>
  <c r="G1641" i="16"/>
  <c r="G730" i="16"/>
  <c r="G1281" i="16"/>
  <c r="G1277" i="16"/>
  <c r="G1274" i="16"/>
  <c r="G1283" i="16"/>
  <c r="G2158" i="16"/>
  <c r="G1558" i="16"/>
  <c r="G1537" i="16"/>
  <c r="G442" i="16"/>
  <c r="G1139" i="16"/>
  <c r="G331" i="16"/>
  <c r="G348" i="16"/>
  <c r="G115" i="16"/>
  <c r="G165" i="16"/>
  <c r="G1726" i="16"/>
  <c r="G917" i="16"/>
  <c r="G1121" i="16"/>
  <c r="G66" i="16"/>
  <c r="G1010" i="16"/>
  <c r="G1400" i="16"/>
  <c r="G387" i="16"/>
  <c r="G1809" i="16"/>
  <c r="G1812" i="16"/>
  <c r="G1814" i="16"/>
  <c r="G1407" i="16"/>
  <c r="G1414" i="16"/>
  <c r="G1411" i="16"/>
  <c r="G1416" i="16"/>
  <c r="G1905" i="16"/>
  <c r="G1912" i="16"/>
  <c r="G1909" i="16"/>
  <c r="G1914" i="16"/>
  <c r="G1210" i="16"/>
  <c r="G1213" i="16"/>
  <c r="G1218" i="16"/>
  <c r="G1220" i="16"/>
  <c r="G565" i="16"/>
  <c r="G569" i="16"/>
  <c r="G571" i="16"/>
  <c r="G1778" i="16"/>
  <c r="G1773" i="16"/>
  <c r="G1780" i="16"/>
  <c r="G1080" i="16"/>
  <c r="G1077" i="16"/>
  <c r="G1074" i="16"/>
  <c r="G1082" i="16"/>
  <c r="G981" i="16"/>
  <c r="G986" i="16"/>
  <c r="G988" i="16"/>
  <c r="G963" i="16"/>
  <c r="G967" i="16"/>
  <c r="G969" i="16"/>
  <c r="G801" i="16"/>
  <c r="G796" i="16"/>
  <c r="G803" i="16"/>
  <c r="G520" i="16"/>
  <c r="G523" i="16"/>
  <c r="G525" i="16"/>
  <c r="G508" i="16"/>
  <c r="G505" i="16"/>
  <c r="G501" i="16"/>
  <c r="G510" i="16"/>
  <c r="G1735" i="16"/>
  <c r="G1741" i="16"/>
  <c r="G1743" i="16"/>
  <c r="G1589" i="16"/>
  <c r="G1592" i="16"/>
  <c r="G1596" i="16"/>
  <c r="G1598" i="16"/>
  <c r="G777" i="16"/>
  <c r="G782" i="16"/>
  <c r="G784" i="16"/>
  <c r="F616" i="16"/>
  <c r="G274" i="16"/>
  <c r="G1848" i="16"/>
  <c r="G1845" i="16"/>
  <c r="G1852" i="16"/>
  <c r="G1854" i="16"/>
  <c r="G89" i="16"/>
  <c r="G93" i="16"/>
  <c r="G95" i="16"/>
  <c r="G1967" i="16"/>
  <c r="G1341" i="16"/>
  <c r="G1337" i="16"/>
  <c r="G1334" i="16"/>
  <c r="G1343" i="16"/>
  <c r="G839" i="16"/>
  <c r="G834" i="16"/>
  <c r="G841" i="16"/>
  <c r="G630" i="16"/>
  <c r="G625" i="16"/>
  <c r="G632" i="16"/>
  <c r="G140" i="16"/>
  <c r="G144" i="16"/>
  <c r="G146" i="16"/>
  <c r="G1474" i="16"/>
  <c r="G1102" i="16"/>
  <c r="F1897" i="16"/>
  <c r="G1896" i="16" s="1"/>
  <c r="G1622" i="16"/>
  <c r="G1245" i="16"/>
  <c r="G19" i="16"/>
  <c r="G692" i="16"/>
  <c r="F1952" i="16"/>
  <c r="G1285" i="16"/>
  <c r="G1816" i="16"/>
  <c r="G1418" i="16"/>
  <c r="G1706" i="16"/>
  <c r="G824" i="16"/>
  <c r="G1660" i="16"/>
  <c r="G1222" i="16"/>
  <c r="G573" i="16"/>
  <c r="G132" i="16"/>
  <c r="G1455" i="16"/>
  <c r="G1178" i="16"/>
  <c r="G1579" i="16"/>
  <c r="G861" i="16"/>
  <c r="G1836" i="16"/>
  <c r="G673" i="16"/>
  <c r="G183" i="16"/>
  <c r="G1266" i="16"/>
  <c r="G1877" i="16"/>
  <c r="G459" i="16"/>
  <c r="G1381" i="16"/>
  <c r="G786" i="16"/>
  <c r="F313" i="16"/>
  <c r="F237" i="16"/>
  <c r="G236" i="16" s="1"/>
  <c r="G1157" i="16"/>
  <c r="G367" i="16"/>
  <c r="G97" i="16"/>
  <c r="F2079" i="16"/>
  <c r="G2078" i="16" s="1"/>
  <c r="G1514" i="16"/>
  <c r="G897" i="16"/>
  <c r="G710" i="16"/>
  <c r="G199" i="16"/>
  <c r="G148" i="16"/>
  <c r="G81" i="16"/>
  <c r="G1801" i="16"/>
  <c r="G654" i="16"/>
  <c r="G2137" i="16"/>
  <c r="G768" i="16"/>
  <c r="F493" i="16"/>
  <c r="G1783" i="16" l="1"/>
  <c r="G635" i="16"/>
  <c r="G1968" i="16"/>
  <c r="G1346" i="16"/>
  <c r="G1085" i="16"/>
  <c r="G513" i="16"/>
  <c r="G488" i="16"/>
  <c r="G484" i="16"/>
  <c r="G490" i="16"/>
  <c r="G305" i="16"/>
  <c r="G308" i="16"/>
  <c r="G302" i="16"/>
  <c r="G310" i="16"/>
  <c r="G1947" i="16"/>
  <c r="G1944" i="16"/>
  <c r="G1949" i="16"/>
  <c r="G149" i="16"/>
  <c r="G98" i="16"/>
  <c r="G608" i="16"/>
  <c r="G611" i="16"/>
  <c r="G605" i="16"/>
  <c r="G613" i="16"/>
  <c r="G1746" i="16"/>
  <c r="G991" i="16"/>
  <c r="G574" i="16"/>
  <c r="G1223" i="16"/>
  <c r="G1917" i="16"/>
  <c r="G1419" i="16"/>
  <c r="G492" i="16"/>
  <c r="G1951" i="16"/>
  <c r="G711" i="16"/>
  <c r="G898" i="16"/>
  <c r="G1515" i="16"/>
  <c r="G166" i="16"/>
  <c r="G615" i="16"/>
  <c r="G1837" i="16"/>
  <c r="G1580" i="16"/>
  <c r="G1456" i="16"/>
  <c r="G1140" i="16"/>
  <c r="G2074" i="16"/>
  <c r="G2070" i="16"/>
  <c r="G2076" i="16"/>
  <c r="G229" i="16"/>
  <c r="G232" i="16"/>
  <c r="G226" i="16"/>
  <c r="G234" i="16"/>
  <c r="G1888" i="16"/>
  <c r="G1885" i="16"/>
  <c r="G1892" i="16"/>
  <c r="G1894" i="16"/>
  <c r="G844" i="16"/>
  <c r="G1857" i="16"/>
  <c r="G787" i="16"/>
  <c r="G1601" i="16"/>
  <c r="G528" i="16"/>
  <c r="G806" i="16"/>
  <c r="G972" i="16"/>
  <c r="G1817" i="16"/>
  <c r="G312" i="16"/>
  <c r="G1286" i="16"/>
  <c r="G1475" i="16"/>
  <c r="G1727" i="16"/>
  <c r="G1158" i="16"/>
  <c r="G275" i="16"/>
  <c r="G1382" i="16"/>
  <c r="G862" i="16"/>
  <c r="G1179" i="16"/>
  <c r="G825" i="16"/>
  <c r="G1559" i="16"/>
  <c r="G2159" i="16"/>
  <c r="G313" i="16" l="1"/>
  <c r="G493" i="16"/>
  <c r="G1897" i="16"/>
  <c r="G237" i="16"/>
  <c r="G2079" i="16"/>
  <c r="G616" i="16"/>
  <c r="G1952" i="16"/>
  <c r="F34" i="15" l="1"/>
  <c r="F33" i="15"/>
  <c r="F32" i="15"/>
  <c r="F29" i="15"/>
  <c r="F28" i="15"/>
  <c r="F27" i="15"/>
  <c r="F15" i="15"/>
  <c r="F14" i="15"/>
  <c r="F11" i="15"/>
  <c r="F10" i="15"/>
  <c r="F9" i="15"/>
  <c r="F16" i="15" l="1"/>
  <c r="F35" i="15"/>
  <c r="F30" i="15"/>
  <c r="F12" i="15"/>
  <c r="F17" i="15" s="1"/>
  <c r="F36" i="15" l="1"/>
  <c r="F37" i="15" s="1"/>
  <c r="F18" i="15"/>
  <c r="F38" i="15" l="1"/>
  <c r="F19" i="15"/>
  <c r="F20" i="15" l="1"/>
  <c r="F39" i="15"/>
  <c r="F40" i="15" l="1"/>
  <c r="F21" i="15"/>
  <c r="G12" i="15" l="1"/>
  <c r="G16" i="15"/>
  <c r="G18" i="15"/>
  <c r="G20" i="15"/>
  <c r="G30" i="15"/>
  <c r="G35" i="15"/>
  <c r="G37" i="15"/>
  <c r="G39" i="15"/>
  <c r="G40" i="15" l="1"/>
  <c r="G21" i="15"/>
  <c r="F242" i="14" l="1"/>
  <c r="F243" i="14" s="1"/>
  <c r="F239" i="14"/>
  <c r="F238" i="14"/>
  <c r="F224" i="14"/>
  <c r="F225" i="14" s="1"/>
  <c r="F221" i="14"/>
  <c r="F222" i="14" s="1"/>
  <c r="F218" i="14"/>
  <c r="F217" i="14"/>
  <c r="F202" i="14"/>
  <c r="F203" i="14" s="1"/>
  <c r="F199" i="14"/>
  <c r="F200" i="14" s="1"/>
  <c r="F196" i="14"/>
  <c r="F195" i="14"/>
  <c r="F180" i="14"/>
  <c r="F181" i="14" s="1"/>
  <c r="F177" i="14"/>
  <c r="F178" i="14" s="1"/>
  <c r="F174" i="14"/>
  <c r="F173" i="14"/>
  <c r="F158" i="14"/>
  <c r="F159" i="14" s="1"/>
  <c r="F155" i="14"/>
  <c r="F154" i="14"/>
  <c r="F142" i="14"/>
  <c r="F143" i="14" s="1"/>
  <c r="F139" i="14"/>
  <c r="F138" i="14"/>
  <c r="F137" i="14"/>
  <c r="F124" i="14"/>
  <c r="F125" i="14" s="1"/>
  <c r="F121" i="14"/>
  <c r="F122" i="14" s="1"/>
  <c r="F109" i="14"/>
  <c r="F110" i="14" s="1"/>
  <c r="F106" i="14"/>
  <c r="F107" i="14" s="1"/>
  <c r="F94" i="14"/>
  <c r="F95" i="14" s="1"/>
  <c r="F91" i="14"/>
  <c r="F90" i="14"/>
  <c r="F89" i="14"/>
  <c r="F77" i="14"/>
  <c r="F78" i="14" s="1"/>
  <c r="F74" i="14"/>
  <c r="F73" i="14"/>
  <c r="F72" i="14"/>
  <c r="F60" i="14"/>
  <c r="F61" i="14" s="1"/>
  <c r="F57" i="14"/>
  <c r="F56" i="14"/>
  <c r="F44" i="14"/>
  <c r="F45" i="14" s="1"/>
  <c r="F41" i="14"/>
  <c r="F42" i="14" s="1"/>
  <c r="F29" i="14"/>
  <c r="F30" i="14" s="1"/>
  <c r="F26" i="14"/>
  <c r="F25" i="14"/>
  <c r="F24" i="14"/>
  <c r="F12" i="14"/>
  <c r="F13" i="14" s="1"/>
  <c r="F9" i="14"/>
  <c r="F8" i="14"/>
  <c r="F7" i="14"/>
  <c r="F111" i="14" l="1"/>
  <c r="F112" i="14" s="1"/>
  <c r="F113" i="14" s="1"/>
  <c r="F126" i="14"/>
  <c r="F127" i="14" s="1"/>
  <c r="F219" i="14"/>
  <c r="F226" i="14" s="1"/>
  <c r="F227" i="14" s="1"/>
  <c r="F228" i="14" s="1"/>
  <c r="F240" i="14"/>
  <c r="F244" i="14" s="1"/>
  <c r="F245" i="14" s="1"/>
  <c r="F92" i="14"/>
  <c r="F96" i="14" s="1"/>
  <c r="F97" i="14" s="1"/>
  <c r="F98" i="14" s="1"/>
  <c r="F27" i="14"/>
  <c r="F31" i="14" s="1"/>
  <c r="F197" i="14"/>
  <c r="F204" i="14" s="1"/>
  <c r="F205" i="14" s="1"/>
  <c r="F175" i="14"/>
  <c r="F182" i="14" s="1"/>
  <c r="F183" i="14" s="1"/>
  <c r="F184" i="14" s="1"/>
  <c r="F156" i="14"/>
  <c r="F160" i="14" s="1"/>
  <c r="F140" i="14"/>
  <c r="F144" i="14" s="1"/>
  <c r="F145" i="14" s="1"/>
  <c r="F75" i="14"/>
  <c r="F79" i="14" s="1"/>
  <c r="F80" i="14" s="1"/>
  <c r="F81" i="14" s="1"/>
  <c r="F58" i="14"/>
  <c r="F62" i="14" s="1"/>
  <c r="F63" i="14" s="1"/>
  <c r="F64" i="14" s="1"/>
  <c r="F10" i="14"/>
  <c r="F14" i="14" s="1"/>
  <c r="F46" i="14"/>
  <c r="F99" i="14" l="1"/>
  <c r="F100" i="14" s="1"/>
  <c r="G97" i="14" s="1"/>
  <c r="F229" i="14"/>
  <c r="F185" i="14"/>
  <c r="F114" i="14"/>
  <c r="F115" i="14" s="1"/>
  <c r="F82" i="14"/>
  <c r="F83" i="14" s="1"/>
  <c r="G80" i="14" s="1"/>
  <c r="F65" i="14"/>
  <c r="F66" i="14" s="1"/>
  <c r="F47" i="14"/>
  <c r="F48" i="14" s="1"/>
  <c r="F128" i="14"/>
  <c r="F246" i="14"/>
  <c r="F206" i="14"/>
  <c r="F32" i="14"/>
  <c r="F33" i="14" s="1"/>
  <c r="F161" i="14"/>
  <c r="F162" i="14" s="1"/>
  <c r="F146" i="14"/>
  <c r="F15" i="14"/>
  <c r="F147" i="14" l="1"/>
  <c r="F163" i="14"/>
  <c r="F164" i="14" s="1"/>
  <c r="F34" i="14"/>
  <c r="F35" i="14" s="1"/>
  <c r="G32" i="14" s="1"/>
  <c r="F207" i="14"/>
  <c r="F208" i="14" s="1"/>
  <c r="F49" i="14"/>
  <c r="F50" i="14" s="1"/>
  <c r="G58" i="14"/>
  <c r="G61" i="14"/>
  <c r="G75" i="14"/>
  <c r="G78" i="14"/>
  <c r="G110" i="14"/>
  <c r="G107" i="14"/>
  <c r="G92" i="14"/>
  <c r="G95" i="14"/>
  <c r="F16" i="14"/>
  <c r="G63" i="14"/>
  <c r="G112" i="14"/>
  <c r="F247" i="14"/>
  <c r="F129" i="14"/>
  <c r="G65" i="14"/>
  <c r="G82" i="14"/>
  <c r="G114" i="14"/>
  <c r="F186" i="14"/>
  <c r="G185" i="14" s="1"/>
  <c r="F230" i="14"/>
  <c r="G99" i="14"/>
  <c r="G100" i="14" l="1"/>
  <c r="G83" i="14"/>
  <c r="G222" i="14"/>
  <c r="G225" i="14"/>
  <c r="G219" i="14"/>
  <c r="G227" i="14"/>
  <c r="F17" i="14"/>
  <c r="G66" i="14"/>
  <c r="G45" i="14"/>
  <c r="G42" i="14"/>
  <c r="G203" i="14"/>
  <c r="G197" i="14"/>
  <c r="G200" i="14"/>
  <c r="G205" i="14"/>
  <c r="G30" i="14"/>
  <c r="G27" i="14"/>
  <c r="G159" i="14"/>
  <c r="G156" i="14"/>
  <c r="G178" i="14"/>
  <c r="G181" i="14"/>
  <c r="G175" i="14"/>
  <c r="G183" i="14"/>
  <c r="G47" i="14"/>
  <c r="F130" i="14"/>
  <c r="F248" i="14"/>
  <c r="G247" i="14" s="1"/>
  <c r="G161" i="14"/>
  <c r="G229" i="14"/>
  <c r="G115" i="14"/>
  <c r="G49" i="14"/>
  <c r="G207" i="14"/>
  <c r="G34" i="14"/>
  <c r="G163" i="14"/>
  <c r="F148" i="14"/>
  <c r="G147" i="14" s="1"/>
  <c r="G122" i="14" l="1"/>
  <c r="G125" i="14"/>
  <c r="G127" i="14"/>
  <c r="G143" i="14"/>
  <c r="G140" i="14"/>
  <c r="G145" i="14"/>
  <c r="G240" i="14"/>
  <c r="G243" i="14"/>
  <c r="G245" i="14"/>
  <c r="G186" i="14"/>
  <c r="G164" i="14"/>
  <c r="G35" i="14"/>
  <c r="G208" i="14"/>
  <c r="G50" i="14"/>
  <c r="F18" i="14"/>
  <c r="G129" i="14"/>
  <c r="G230" i="14"/>
  <c r="G148" i="14" l="1"/>
  <c r="G13" i="14"/>
  <c r="G10" i="14"/>
  <c r="G15" i="14"/>
  <c r="G248" i="14"/>
  <c r="G17" i="14"/>
  <c r="G130" i="14"/>
  <c r="G18" i="14" l="1"/>
  <c r="F1119" i="12"/>
  <c r="F1120" i="12" s="1"/>
  <c r="F1116" i="12"/>
  <c r="F1115" i="12"/>
  <c r="F1112" i="12"/>
  <c r="F1111" i="12"/>
  <c r="F1110" i="12"/>
  <c r="F1098" i="12"/>
  <c r="F1099" i="12" s="1"/>
  <c r="F1095" i="12"/>
  <c r="F1096" i="12" s="1"/>
  <c r="F1082" i="12"/>
  <c r="F1083" i="12" s="1"/>
  <c r="F1079" i="12"/>
  <c r="F1080" i="12" s="1"/>
  <c r="F1066" i="12"/>
  <c r="F1067" i="12" s="1"/>
  <c r="F1063" i="12"/>
  <c r="F1064" i="12" s="1"/>
  <c r="F1050" i="12"/>
  <c r="F1051" i="12" s="1"/>
  <c r="F1047" i="12"/>
  <c r="F1048" i="12" s="1"/>
  <c r="F1035" i="12"/>
  <c r="F1036" i="12" s="1"/>
  <c r="F1032" i="12"/>
  <c r="F1033" i="12" s="1"/>
  <c r="F1020" i="12"/>
  <c r="F1019" i="12"/>
  <c r="F1018" i="12"/>
  <c r="F1015" i="12"/>
  <c r="F1014" i="12"/>
  <c r="F1013" i="12"/>
  <c r="F1012" i="12"/>
  <c r="F1011" i="12"/>
  <c r="F1008" i="12"/>
  <c r="F1007" i="12"/>
  <c r="F995" i="12"/>
  <c r="F996" i="12" s="1"/>
  <c r="F992" i="12"/>
  <c r="F993" i="12" s="1"/>
  <c r="F977" i="12"/>
  <c r="F978" i="12" s="1"/>
  <c r="F974" i="12"/>
  <c r="F973" i="12"/>
  <c r="F970" i="12"/>
  <c r="F969" i="12"/>
  <c r="F968" i="12"/>
  <c r="F955" i="12"/>
  <c r="F956" i="12" s="1"/>
  <c r="F952" i="12"/>
  <c r="F951" i="12"/>
  <c r="F948" i="12"/>
  <c r="F947" i="12"/>
  <c r="F946" i="12"/>
  <c r="F933" i="12"/>
  <c r="F934" i="12" s="1"/>
  <c r="F930" i="12"/>
  <c r="F929" i="12"/>
  <c r="F926" i="12"/>
  <c r="F925" i="12"/>
  <c r="F924" i="12"/>
  <c r="F911" i="12"/>
  <c r="F912" i="12" s="1"/>
  <c r="F908" i="12"/>
  <c r="F907" i="12"/>
  <c r="F904" i="12"/>
  <c r="F903" i="12"/>
  <c r="F902" i="12"/>
  <c r="F890" i="12"/>
  <c r="F891" i="12" s="1"/>
  <c r="F887" i="12"/>
  <c r="F888" i="12" s="1"/>
  <c r="F875" i="12"/>
  <c r="F876" i="12" s="1"/>
  <c r="F872" i="12"/>
  <c r="F873" i="12" s="1"/>
  <c r="F869" i="12"/>
  <c r="F868" i="12"/>
  <c r="F856" i="12"/>
  <c r="F857" i="12" s="1"/>
  <c r="F853" i="12"/>
  <c r="F852" i="12"/>
  <c r="F851" i="12"/>
  <c r="F848" i="12"/>
  <c r="F847" i="12"/>
  <c r="F835" i="12"/>
  <c r="F836" i="12" s="1"/>
  <c r="F832" i="12"/>
  <c r="F833" i="12" s="1"/>
  <c r="F820" i="12"/>
  <c r="F821" i="12" s="1"/>
  <c r="F817" i="12"/>
  <c r="F818" i="12" s="1"/>
  <c r="F805" i="12"/>
  <c r="F806" i="12" s="1"/>
  <c r="F802" i="12"/>
  <c r="F803" i="12" s="1"/>
  <c r="F799" i="12"/>
  <c r="F798" i="12"/>
  <c r="F797" i="12"/>
  <c r="F785" i="12"/>
  <c r="F786" i="12" s="1"/>
  <c r="F782" i="12"/>
  <c r="F781" i="12"/>
  <c r="F780" i="12"/>
  <c r="F767" i="12"/>
  <c r="F768" i="12" s="1"/>
  <c r="F764" i="12"/>
  <c r="F763" i="12"/>
  <c r="F762" i="12"/>
  <c r="F749" i="12"/>
  <c r="F750" i="12" s="1"/>
  <c r="F746" i="12"/>
  <c r="F747" i="12" s="1"/>
  <c r="F734" i="12"/>
  <c r="F735" i="12" s="1"/>
  <c r="F731" i="12"/>
  <c r="F730" i="12"/>
  <c r="F718" i="12"/>
  <c r="F719" i="12" s="1"/>
  <c r="F715" i="12"/>
  <c r="F716" i="12" s="1"/>
  <c r="F703" i="12"/>
  <c r="F704" i="12" s="1"/>
  <c r="F700" i="12"/>
  <c r="F701" i="12" s="1"/>
  <c r="F687" i="12"/>
  <c r="F688" i="12" s="1"/>
  <c r="F684" i="12"/>
  <c r="F685" i="12" s="1"/>
  <c r="F672" i="12"/>
  <c r="F673" i="12" s="1"/>
  <c r="F669" i="12"/>
  <c r="F670" i="12" s="1"/>
  <c r="F657" i="12"/>
  <c r="F658" i="12" s="1"/>
  <c r="F654" i="12"/>
  <c r="F653" i="12"/>
  <c r="F641" i="12"/>
  <c r="F642" i="12" s="1"/>
  <c r="F638" i="12"/>
  <c r="F637" i="12"/>
  <c r="F636" i="12"/>
  <c r="F623" i="12"/>
  <c r="F624" i="12" s="1"/>
  <c r="F620" i="12"/>
  <c r="F619" i="12"/>
  <c r="F618" i="12"/>
  <c r="F606" i="12"/>
  <c r="F607" i="12" s="1"/>
  <c r="F603" i="12"/>
  <c r="F604" i="12" s="1"/>
  <c r="F591" i="12"/>
  <c r="F592" i="12" s="1"/>
  <c r="F588" i="12"/>
  <c r="F587" i="12"/>
  <c r="F575" i="12"/>
  <c r="F576" i="12" s="1"/>
  <c r="F572" i="12"/>
  <c r="F571" i="12"/>
  <c r="F570" i="12"/>
  <c r="F569" i="12"/>
  <c r="F568" i="12"/>
  <c r="F565" i="12"/>
  <c r="F564" i="12"/>
  <c r="F552" i="12"/>
  <c r="F553" i="12" s="1"/>
  <c r="F549" i="12"/>
  <c r="F550" i="12" s="1"/>
  <c r="F537" i="12"/>
  <c r="F538" i="12" s="1"/>
  <c r="F534" i="12"/>
  <c r="F533" i="12"/>
  <c r="F521" i="12"/>
  <c r="F520" i="12"/>
  <c r="F519" i="12"/>
  <c r="F518" i="12"/>
  <c r="F515" i="12"/>
  <c r="F514" i="12"/>
  <c r="F501" i="12"/>
  <c r="F500" i="12"/>
  <c r="F499" i="12"/>
  <c r="F498" i="12"/>
  <c r="F495" i="12"/>
  <c r="F494" i="12"/>
  <c r="F493" i="12"/>
  <c r="F480" i="12"/>
  <c r="F481" i="12" s="1"/>
  <c r="F477" i="12"/>
  <c r="F476" i="12"/>
  <c r="F475" i="12"/>
  <c r="F474" i="12"/>
  <c r="F471" i="12"/>
  <c r="F470" i="12"/>
  <c r="F458" i="12"/>
  <c r="F459" i="12" s="1"/>
  <c r="F455" i="12"/>
  <c r="F456" i="12" s="1"/>
  <c r="F443" i="12"/>
  <c r="F444" i="12" s="1"/>
  <c r="F440" i="12"/>
  <c r="F439" i="12"/>
  <c r="F427" i="12"/>
  <c r="F428" i="12" s="1"/>
  <c r="F424" i="12"/>
  <c r="F423" i="12"/>
  <c r="F411" i="12"/>
  <c r="F412" i="12" s="1"/>
  <c r="F408" i="12"/>
  <c r="F409" i="12" s="1"/>
  <c r="F396" i="12"/>
  <c r="F397" i="12" s="1"/>
  <c r="F393" i="12"/>
  <c r="F392" i="12"/>
  <c r="F380" i="12"/>
  <c r="F381" i="12" s="1"/>
  <c r="F377" i="12"/>
  <c r="F378" i="12" s="1"/>
  <c r="F365" i="12"/>
  <c r="F366" i="12" s="1"/>
  <c r="F362" i="12"/>
  <c r="F361" i="12"/>
  <c r="F349" i="12"/>
  <c r="F350" i="12" s="1"/>
  <c r="F346" i="12"/>
  <c r="F347" i="12" s="1"/>
  <c r="F334" i="12"/>
  <c r="F335" i="12" s="1"/>
  <c r="F331" i="12"/>
  <c r="F332" i="12" s="1"/>
  <c r="F317" i="12"/>
  <c r="F318" i="12" s="1"/>
  <c r="F314" i="12"/>
  <c r="F315" i="12" s="1"/>
  <c r="F286" i="12"/>
  <c r="F287" i="12" s="1"/>
  <c r="F283" i="12"/>
  <c r="F284" i="12" s="1"/>
  <c r="F271" i="12"/>
  <c r="F272" i="12" s="1"/>
  <c r="F268" i="12"/>
  <c r="F267" i="12"/>
  <c r="F254" i="12"/>
  <c r="F253" i="12"/>
  <c r="F252" i="12"/>
  <c r="F249" i="12"/>
  <c r="F248" i="12"/>
  <c r="F247" i="12"/>
  <c r="F246" i="12"/>
  <c r="F243" i="12"/>
  <c r="F242" i="12"/>
  <c r="F230" i="12"/>
  <c r="F231" i="12" s="1"/>
  <c r="F227" i="12"/>
  <c r="F228" i="12" s="1"/>
  <c r="F215" i="12"/>
  <c r="F216" i="12" s="1"/>
  <c r="F212" i="12"/>
  <c r="F211" i="12"/>
  <c r="F199" i="12"/>
  <c r="F200" i="12" s="1"/>
  <c r="F196" i="12"/>
  <c r="F197" i="12" s="1"/>
  <c r="F184" i="12"/>
  <c r="F185" i="12" s="1"/>
  <c r="F181" i="12"/>
  <c r="F180" i="12"/>
  <c r="F168" i="12"/>
  <c r="F169" i="12" s="1"/>
  <c r="F165" i="12"/>
  <c r="F164" i="12"/>
  <c r="F163" i="12"/>
  <c r="F151" i="12"/>
  <c r="F152" i="12" s="1"/>
  <c r="F148" i="12"/>
  <c r="F147" i="12"/>
  <c r="F146" i="12"/>
  <c r="F134" i="12"/>
  <c r="F135" i="12" s="1"/>
  <c r="F131" i="12"/>
  <c r="F132" i="12" s="1"/>
  <c r="F119" i="12"/>
  <c r="F118" i="12"/>
  <c r="F117" i="12"/>
  <c r="F114" i="12"/>
  <c r="F113" i="12"/>
  <c r="F112" i="12"/>
  <c r="F109" i="12"/>
  <c r="F108" i="12"/>
  <c r="F96" i="12"/>
  <c r="F97" i="12" s="1"/>
  <c r="F93" i="12"/>
  <c r="F92" i="12"/>
  <c r="F89" i="12"/>
  <c r="F88" i="12"/>
  <c r="F87" i="12"/>
  <c r="F75" i="12"/>
  <c r="F76" i="12" s="1"/>
  <c r="F72" i="12"/>
  <c r="F71" i="12"/>
  <c r="F59" i="12"/>
  <c r="F60" i="12" s="1"/>
  <c r="F56" i="12"/>
  <c r="F57" i="12" s="1"/>
  <c r="F44" i="12"/>
  <c r="F45" i="12" s="1"/>
  <c r="F41" i="12"/>
  <c r="F42" i="12" s="1"/>
  <c r="F29" i="12"/>
  <c r="F30" i="12" s="1"/>
  <c r="F26" i="12"/>
  <c r="F27" i="12" s="1"/>
  <c r="F14" i="12"/>
  <c r="F13" i="12"/>
  <c r="F12" i="12"/>
  <c r="F11" i="12"/>
  <c r="F8" i="12"/>
  <c r="F7" i="12"/>
  <c r="F949" i="12" l="1"/>
  <c r="F975" i="12"/>
  <c r="F73" i="12"/>
  <c r="F77" i="12" s="1"/>
  <c r="F90" i="12"/>
  <c r="F94" i="12"/>
  <c r="F115" i="12"/>
  <c r="F800" i="12"/>
  <c r="F807" i="12" s="1"/>
  <c r="F120" i="12"/>
  <c r="F255" i="12"/>
  <c r="F573" i="12"/>
  <c r="F621" i="12"/>
  <c r="F625" i="12" s="1"/>
  <c r="F626" i="12" s="1"/>
  <c r="F732" i="12"/>
  <c r="F736" i="12" s="1"/>
  <c r="F783" i="12"/>
  <c r="F787" i="12" s="1"/>
  <c r="F870" i="12"/>
  <c r="F877" i="12" s="1"/>
  <c r="F905" i="12"/>
  <c r="F931" i="12"/>
  <c r="F997" i="12"/>
  <c r="F998" i="12" s="1"/>
  <c r="F999" i="12" s="1"/>
  <c r="F46" i="12"/>
  <c r="F47" i="12" s="1"/>
  <c r="F1052" i="12"/>
  <c r="F1053" i="12" s="1"/>
  <c r="F1084" i="12"/>
  <c r="F1085" i="12" s="1"/>
  <c r="F61" i="12"/>
  <c r="F62" i="12" s="1"/>
  <c r="F63" i="12" s="1"/>
  <c r="F9" i="12"/>
  <c r="F15" i="12"/>
  <c r="F31" i="12"/>
  <c r="F32" i="12" s="1"/>
  <c r="F33" i="12" s="1"/>
  <c r="F149" i="12"/>
  <c r="F153" i="12" s="1"/>
  <c r="F166" i="12"/>
  <c r="F170" i="12" s="1"/>
  <c r="F244" i="12"/>
  <c r="F472" i="12"/>
  <c r="F478" i="12"/>
  <c r="F482" i="12" s="1"/>
  <c r="F496" i="12"/>
  <c r="F502" i="12"/>
  <c r="F516" i="12"/>
  <c r="F522" i="12"/>
  <c r="F566" i="12"/>
  <c r="F589" i="12"/>
  <c r="F593" i="12" s="1"/>
  <c r="F594" i="12" s="1"/>
  <c r="F639" i="12"/>
  <c r="F643" i="12" s="1"/>
  <c r="F655" i="12"/>
  <c r="F659" i="12" s="1"/>
  <c r="F765" i="12"/>
  <c r="F769" i="12" s="1"/>
  <c r="F770" i="12" s="1"/>
  <c r="F854" i="12"/>
  <c r="F927" i="12"/>
  <c r="F971" i="12"/>
  <c r="F1009" i="12"/>
  <c r="F1016" i="12"/>
  <c r="F1021" i="12"/>
  <c r="F1113" i="12"/>
  <c r="F535" i="12"/>
  <c r="F539" i="12" s="1"/>
  <c r="F425" i="12"/>
  <c r="F429" i="12" s="1"/>
  <c r="F363" i="12"/>
  <c r="F367" i="12" s="1"/>
  <c r="F269" i="12"/>
  <c r="F273" i="12" s="1"/>
  <c r="F213" i="12"/>
  <c r="F217" i="12" s="1"/>
  <c r="F182" i="12"/>
  <c r="F186" i="12" s="1"/>
  <c r="F187" i="12" s="1"/>
  <c r="F188" i="12" s="1"/>
  <c r="F201" i="12"/>
  <c r="F202" i="12" s="1"/>
  <c r="F203" i="12" s="1"/>
  <c r="F98" i="12"/>
  <c r="F288" i="12"/>
  <c r="F319" i="12"/>
  <c r="F336" i="12"/>
  <c r="F351" i="12"/>
  <c r="F382" i="12"/>
  <c r="F413" i="12"/>
  <c r="F460" i="12"/>
  <c r="F110" i="12"/>
  <c r="F136" i="12"/>
  <c r="F232" i="12"/>
  <c r="F250" i="12"/>
  <c r="F394" i="12"/>
  <c r="F441" i="12"/>
  <c r="F554" i="12"/>
  <c r="F608" i="12"/>
  <c r="F751" i="12"/>
  <c r="F822" i="12"/>
  <c r="F837" i="12"/>
  <c r="F892" i="12"/>
  <c r="F1037" i="12"/>
  <c r="F1100" i="12"/>
  <c r="F674" i="12"/>
  <c r="F689" i="12"/>
  <c r="F705" i="12"/>
  <c r="F720" i="12"/>
  <c r="F849" i="12"/>
  <c r="F1068" i="12"/>
  <c r="F909" i="12"/>
  <c r="F953" i="12"/>
  <c r="F1117" i="12"/>
  <c r="F979" i="12" l="1"/>
  <c r="F980" i="12" s="1"/>
  <c r="F935" i="12"/>
  <c r="F936" i="12" s="1"/>
  <c r="F878" i="12"/>
  <c r="F879" i="12" s="1"/>
  <c r="F880" i="12" s="1"/>
  <c r="F48" i="12"/>
  <c r="F49" i="12" s="1"/>
  <c r="F50" i="12" s="1"/>
  <c r="F1022" i="12"/>
  <c r="F1023" i="12" s="1"/>
  <c r="F1024" i="12" s="1"/>
  <c r="F523" i="12"/>
  <c r="F524" i="12" s="1"/>
  <c r="F737" i="12"/>
  <c r="F738" i="12" s="1"/>
  <c r="F739" i="12" s="1"/>
  <c r="F577" i="12"/>
  <c r="F578" i="12" s="1"/>
  <c r="F579" i="12" s="1"/>
  <c r="F503" i="12"/>
  <c r="F504" i="12" s="1"/>
  <c r="F16" i="12"/>
  <c r="F17" i="12" s="1"/>
  <c r="F18" i="12" s="1"/>
  <c r="F1121" i="12"/>
  <c r="F957" i="12"/>
  <c r="F913" i="12"/>
  <c r="F858" i="12"/>
  <c r="F1038" i="12"/>
  <c r="F1000" i="12"/>
  <c r="F1001" i="12" s="1"/>
  <c r="G998" i="12" s="1"/>
  <c r="F893" i="12"/>
  <c r="F894" i="12" s="1"/>
  <c r="F555" i="12"/>
  <c r="F398" i="12"/>
  <c r="F233" i="12"/>
  <c r="F234" i="12" s="1"/>
  <c r="F137" i="12"/>
  <c r="F138" i="12" s="1"/>
  <c r="F414" i="12"/>
  <c r="F415" i="12" s="1"/>
  <c r="F383" i="12"/>
  <c r="F337" i="12"/>
  <c r="F338" i="12" s="1"/>
  <c r="F540" i="12"/>
  <c r="F483" i="12"/>
  <c r="F430" i="12"/>
  <c r="F431" i="12" s="1"/>
  <c r="F274" i="12"/>
  <c r="F275" i="12" s="1"/>
  <c r="F204" i="12"/>
  <c r="F205" i="12" s="1"/>
  <c r="F189" i="12"/>
  <c r="F190" i="12" s="1"/>
  <c r="G187" i="12" s="1"/>
  <c r="F78" i="12"/>
  <c r="F64" i="12"/>
  <c r="F65" i="12" s="1"/>
  <c r="F368" i="12"/>
  <c r="F369" i="12" s="1"/>
  <c r="F256" i="12"/>
  <c r="F171" i="12"/>
  <c r="F172" i="12" s="1"/>
  <c r="F34" i="12"/>
  <c r="F1069" i="12"/>
  <c r="F1070" i="12" s="1"/>
  <c r="F1054" i="12"/>
  <c r="F808" i="12"/>
  <c r="F809" i="12" s="1"/>
  <c r="F721" i="12"/>
  <c r="F706" i="12"/>
  <c r="F690" i="12"/>
  <c r="F675" i="12"/>
  <c r="F1101" i="12"/>
  <c r="F1086" i="12"/>
  <c r="F838" i="12"/>
  <c r="F839" i="12" s="1"/>
  <c r="F823" i="12"/>
  <c r="F824" i="12" s="1"/>
  <c r="F752" i="12"/>
  <c r="F609" i="12"/>
  <c r="F445" i="12"/>
  <c r="F121" i="12"/>
  <c r="F788" i="12"/>
  <c r="F771" i="12"/>
  <c r="F660" i="12"/>
  <c r="F661" i="12" s="1"/>
  <c r="F644" i="12"/>
  <c r="F645" i="12" s="1"/>
  <c r="F627" i="12"/>
  <c r="F461" i="12"/>
  <c r="F352" i="12"/>
  <c r="F320" i="12"/>
  <c r="F289" i="12"/>
  <c r="F290" i="12" s="1"/>
  <c r="F595" i="12"/>
  <c r="F99" i="12"/>
  <c r="F100" i="12" s="1"/>
  <c r="F218" i="12"/>
  <c r="F154" i="12"/>
  <c r="F101" i="12" l="1"/>
  <c r="F596" i="12"/>
  <c r="F597" i="12" s="1"/>
  <c r="F291" i="12"/>
  <c r="F292" i="12" s="1"/>
  <c r="G289" i="12" s="1"/>
  <c r="F628" i="12"/>
  <c r="F646" i="12"/>
  <c r="F647" i="12" s="1"/>
  <c r="G644" i="12" s="1"/>
  <c r="F662" i="12"/>
  <c r="F446" i="12"/>
  <c r="F447" i="12" s="1"/>
  <c r="F825" i="12"/>
  <c r="F826" i="12" s="1"/>
  <c r="F840" i="12"/>
  <c r="F841" i="12" s="1"/>
  <c r="G838" i="12" s="1"/>
  <c r="F1025" i="12"/>
  <c r="F810" i="12"/>
  <c r="F811" i="12" s="1"/>
  <c r="G808" i="12" s="1"/>
  <c r="F1055" i="12"/>
  <c r="F1056" i="12" s="1"/>
  <c r="F1071" i="12"/>
  <c r="F19" i="12"/>
  <c r="F20" i="12" s="1"/>
  <c r="G17" i="12" s="1"/>
  <c r="F173" i="12"/>
  <c r="F370" i="12"/>
  <c r="G60" i="12"/>
  <c r="G57" i="12"/>
  <c r="G182" i="12"/>
  <c r="G185" i="12"/>
  <c r="G197" i="12"/>
  <c r="G200" i="12"/>
  <c r="F276" i="12"/>
  <c r="F432" i="12"/>
  <c r="G42" i="12"/>
  <c r="G45" i="12"/>
  <c r="F339" i="12"/>
  <c r="F340" i="12" s="1"/>
  <c r="F416" i="12"/>
  <c r="F580" i="12"/>
  <c r="F139" i="12"/>
  <c r="F235" i="12"/>
  <c r="F399" i="12"/>
  <c r="F895" i="12"/>
  <c r="G993" i="12"/>
  <c r="G996" i="12"/>
  <c r="F859" i="12"/>
  <c r="F914" i="12"/>
  <c r="F958" i="12"/>
  <c r="F1122" i="12"/>
  <c r="F155" i="12"/>
  <c r="F219" i="12"/>
  <c r="G62" i="12"/>
  <c r="G202" i="12"/>
  <c r="F505" i="12"/>
  <c r="G47" i="12"/>
  <c r="F321" i="12"/>
  <c r="F353" i="12"/>
  <c r="F462" i="12"/>
  <c r="F772" i="12"/>
  <c r="F773" i="12" s="1"/>
  <c r="F789" i="12"/>
  <c r="F122" i="12"/>
  <c r="F610" i="12"/>
  <c r="F753" i="12"/>
  <c r="F881" i="12"/>
  <c r="G880" i="12" s="1"/>
  <c r="F1087" i="12"/>
  <c r="F1102" i="12"/>
  <c r="F676" i="12"/>
  <c r="F691" i="12"/>
  <c r="F707" i="12"/>
  <c r="F722" i="12"/>
  <c r="F35" i="12"/>
  <c r="G34" i="12" s="1"/>
  <c r="F257" i="12"/>
  <c r="F740" i="12"/>
  <c r="G64" i="12"/>
  <c r="F79" i="12"/>
  <c r="G189" i="12"/>
  <c r="G204" i="12"/>
  <c r="F484" i="12"/>
  <c r="F525" i="12"/>
  <c r="F541" i="12"/>
  <c r="G49" i="12"/>
  <c r="F384" i="12"/>
  <c r="F556" i="12"/>
  <c r="F937" i="12"/>
  <c r="F981" i="12"/>
  <c r="G1000" i="12"/>
  <c r="F1039" i="12"/>
  <c r="G1001" i="12" l="1"/>
  <c r="F1040" i="12"/>
  <c r="F1041" i="12" s="1"/>
  <c r="F982" i="12"/>
  <c r="F983" i="12" s="1"/>
  <c r="F385" i="12"/>
  <c r="F526" i="12"/>
  <c r="F527" i="12" s="1"/>
  <c r="F80" i="12"/>
  <c r="G735" i="12"/>
  <c r="G732" i="12"/>
  <c r="G737" i="12"/>
  <c r="F708" i="12"/>
  <c r="F677" i="12"/>
  <c r="F754" i="12"/>
  <c r="F790" i="12"/>
  <c r="F791" i="12" s="1"/>
  <c r="G765" i="12"/>
  <c r="G768" i="12"/>
  <c r="G770" i="12"/>
  <c r="F354" i="12"/>
  <c r="F355" i="12" s="1"/>
  <c r="F506" i="12"/>
  <c r="F220" i="12"/>
  <c r="F221" i="12" s="1"/>
  <c r="G332" i="12"/>
  <c r="G335" i="12"/>
  <c r="G50" i="12"/>
  <c r="G9" i="12"/>
  <c r="G15" i="12"/>
  <c r="G1048" i="12"/>
  <c r="G1051" i="12"/>
  <c r="G1053" i="12"/>
  <c r="G806" i="12"/>
  <c r="G800" i="12"/>
  <c r="G803" i="12"/>
  <c r="G836" i="12"/>
  <c r="G833" i="12"/>
  <c r="G821" i="12"/>
  <c r="G818" i="12"/>
  <c r="F448" i="12"/>
  <c r="G642" i="12"/>
  <c r="G639" i="12"/>
  <c r="G287" i="12"/>
  <c r="G284" i="12"/>
  <c r="G592" i="12"/>
  <c r="G589" i="12"/>
  <c r="G594" i="12"/>
  <c r="F938" i="12"/>
  <c r="F939" i="12" s="1"/>
  <c r="F557" i="12"/>
  <c r="G337" i="12"/>
  <c r="F542" i="12"/>
  <c r="F543" i="12" s="1"/>
  <c r="F485" i="12"/>
  <c r="F486" i="12" s="1"/>
  <c r="F258" i="12"/>
  <c r="G30" i="12"/>
  <c r="G27" i="12"/>
  <c r="G32" i="12"/>
  <c r="F723" i="12"/>
  <c r="F724" i="12" s="1"/>
  <c r="F692" i="12"/>
  <c r="F693" i="12" s="1"/>
  <c r="F1103" i="12"/>
  <c r="F1088" i="12"/>
  <c r="G876" i="12"/>
  <c r="G878" i="12"/>
  <c r="G870" i="12"/>
  <c r="G873" i="12"/>
  <c r="G823" i="12"/>
  <c r="F611" i="12"/>
  <c r="F123" i="12"/>
  <c r="G772" i="12"/>
  <c r="F463" i="12"/>
  <c r="F464" i="12" s="1"/>
  <c r="F322" i="12"/>
  <c r="F323" i="12" s="1"/>
  <c r="F156" i="12"/>
  <c r="F1123" i="12"/>
  <c r="F959" i="12"/>
  <c r="F915" i="12"/>
  <c r="F860" i="12"/>
  <c r="F896" i="12"/>
  <c r="G895" i="12" s="1"/>
  <c r="F400" i="12"/>
  <c r="F236" i="12"/>
  <c r="G235" i="12" s="1"/>
  <c r="F140" i="12"/>
  <c r="F581" i="12"/>
  <c r="G580" i="12" s="1"/>
  <c r="F417" i="12"/>
  <c r="G339" i="12"/>
  <c r="F433" i="12"/>
  <c r="F277" i="12"/>
  <c r="G276" i="12" s="1"/>
  <c r="G205" i="12"/>
  <c r="G190" i="12"/>
  <c r="G65" i="12"/>
  <c r="G739" i="12"/>
  <c r="F371" i="12"/>
  <c r="F174" i="12"/>
  <c r="G173" i="12" s="1"/>
  <c r="G19" i="12"/>
  <c r="F1072" i="12"/>
  <c r="G1055" i="12"/>
  <c r="G810" i="12"/>
  <c r="F1026" i="12"/>
  <c r="G840" i="12"/>
  <c r="G825" i="12"/>
  <c r="F663" i="12"/>
  <c r="G646" i="12"/>
  <c r="F629" i="12"/>
  <c r="G628" i="12" s="1"/>
  <c r="G291" i="12"/>
  <c r="G596" i="12"/>
  <c r="F102" i="12"/>
  <c r="G35" i="12" l="1"/>
  <c r="G841" i="12"/>
  <c r="G740" i="12"/>
  <c r="G597" i="12"/>
  <c r="G811" i="12"/>
  <c r="G340" i="12"/>
  <c r="G97" i="12"/>
  <c r="G94" i="12"/>
  <c r="G90" i="12"/>
  <c r="G99" i="12"/>
  <c r="G1016" i="12"/>
  <c r="G1009" i="12"/>
  <c r="G1021" i="12"/>
  <c r="G1023" i="12"/>
  <c r="G366" i="12"/>
  <c r="G363" i="12"/>
  <c r="G368" i="12"/>
  <c r="G428" i="12"/>
  <c r="G425" i="12"/>
  <c r="G430" i="12"/>
  <c r="G409" i="12"/>
  <c r="G412" i="12"/>
  <c r="G414" i="12"/>
  <c r="G132" i="12"/>
  <c r="G135" i="12"/>
  <c r="G137" i="12"/>
  <c r="F401" i="12"/>
  <c r="F861" i="12"/>
  <c r="F960" i="12"/>
  <c r="G318" i="12"/>
  <c r="G315" i="12"/>
  <c r="G320" i="12"/>
  <c r="G456" i="12"/>
  <c r="G459" i="12"/>
  <c r="G461" i="12"/>
  <c r="F124" i="12"/>
  <c r="F125" i="12" s="1"/>
  <c r="G1080" i="12"/>
  <c r="G1083" i="12"/>
  <c r="G1085" i="12"/>
  <c r="G688" i="12"/>
  <c r="G685" i="12"/>
  <c r="G690" i="12"/>
  <c r="G719" i="12"/>
  <c r="G716" i="12"/>
  <c r="G721" i="12"/>
  <c r="F259" i="12"/>
  <c r="G472" i="12"/>
  <c r="G481" i="12"/>
  <c r="G478" i="12"/>
  <c r="G483" i="12"/>
  <c r="G535" i="12"/>
  <c r="G538" i="12"/>
  <c r="G540" i="12"/>
  <c r="G927" i="12"/>
  <c r="G934" i="12"/>
  <c r="G931" i="12"/>
  <c r="G936" i="12"/>
  <c r="G101" i="12"/>
  <c r="G292" i="12"/>
  <c r="G826" i="12"/>
  <c r="G1025" i="12"/>
  <c r="G1056" i="12"/>
  <c r="G216" i="12"/>
  <c r="G213" i="12"/>
  <c r="G218" i="12"/>
  <c r="G347" i="12"/>
  <c r="G350" i="12"/>
  <c r="G352" i="12"/>
  <c r="G786" i="12"/>
  <c r="G783" i="12"/>
  <c r="G788" i="12"/>
  <c r="G516" i="12"/>
  <c r="G522" i="12"/>
  <c r="G524" i="12"/>
  <c r="G975" i="12"/>
  <c r="G971" i="12"/>
  <c r="G978" i="12"/>
  <c r="G980" i="12"/>
  <c r="G1033" i="12"/>
  <c r="G1036" i="12"/>
  <c r="G1038" i="12"/>
  <c r="G621" i="12"/>
  <c r="G624" i="12"/>
  <c r="G626" i="12"/>
  <c r="G658" i="12"/>
  <c r="G655" i="12"/>
  <c r="G660" i="12"/>
  <c r="G1067" i="12"/>
  <c r="G1064" i="12"/>
  <c r="G1069" i="12"/>
  <c r="G166" i="12"/>
  <c r="G169" i="12"/>
  <c r="G171" i="12"/>
  <c r="G272" i="12"/>
  <c r="G269" i="12"/>
  <c r="G274" i="12"/>
  <c r="G576" i="12"/>
  <c r="G573" i="12"/>
  <c r="G566" i="12"/>
  <c r="G578" i="12"/>
  <c r="G228" i="12"/>
  <c r="G231" i="12"/>
  <c r="G233" i="12"/>
  <c r="G891" i="12"/>
  <c r="G888" i="12"/>
  <c r="G893" i="12"/>
  <c r="F916" i="12"/>
  <c r="F917" i="12" s="1"/>
  <c r="F1124" i="12"/>
  <c r="F1125" i="12" s="1"/>
  <c r="F157" i="12"/>
  <c r="G322" i="12"/>
  <c r="G463" i="12"/>
  <c r="F612" i="12"/>
  <c r="G611" i="12" s="1"/>
  <c r="G881" i="12"/>
  <c r="F1104" i="12"/>
  <c r="G1103" i="12" s="1"/>
  <c r="G692" i="12"/>
  <c r="G723" i="12"/>
  <c r="G485" i="12"/>
  <c r="G542" i="12"/>
  <c r="F558" i="12"/>
  <c r="G938" i="12"/>
  <c r="G647" i="12"/>
  <c r="G662" i="12"/>
  <c r="F449" i="12"/>
  <c r="G448" i="12" s="1"/>
  <c r="G1071" i="12"/>
  <c r="G20" i="12"/>
  <c r="G370" i="12"/>
  <c r="G432" i="12"/>
  <c r="G416" i="12"/>
  <c r="G139" i="12"/>
  <c r="G220" i="12"/>
  <c r="F507" i="12"/>
  <c r="G354" i="12"/>
  <c r="G773" i="12"/>
  <c r="G790" i="12"/>
  <c r="F755" i="12"/>
  <c r="G754" i="12" s="1"/>
  <c r="G1087" i="12"/>
  <c r="F678" i="12"/>
  <c r="F709" i="12"/>
  <c r="F81" i="12"/>
  <c r="G526" i="12"/>
  <c r="F386" i="12"/>
  <c r="G982" i="12"/>
  <c r="G1040" i="12"/>
  <c r="G896" i="12" l="1"/>
  <c r="G581" i="12"/>
  <c r="G277" i="12"/>
  <c r="G704" i="12"/>
  <c r="G701" i="12"/>
  <c r="G706" i="12"/>
  <c r="G550" i="12"/>
  <c r="G553" i="12"/>
  <c r="G555" i="12"/>
  <c r="G152" i="12"/>
  <c r="G149" i="12"/>
  <c r="G154" i="12"/>
  <c r="G1113" i="12"/>
  <c r="G1120" i="12"/>
  <c r="G1117" i="12"/>
  <c r="G1122" i="12"/>
  <c r="G905" i="12"/>
  <c r="G912" i="12"/>
  <c r="G909" i="12"/>
  <c r="G914" i="12"/>
  <c r="G236" i="12"/>
  <c r="G174" i="12"/>
  <c r="G1072" i="12"/>
  <c r="G1041" i="12"/>
  <c r="G527" i="12"/>
  <c r="G708" i="12"/>
  <c r="G791" i="12"/>
  <c r="G355" i="12"/>
  <c r="G557" i="12"/>
  <c r="G693" i="12"/>
  <c r="G120" i="12"/>
  <c r="G115" i="12"/>
  <c r="G110" i="12"/>
  <c r="G122" i="12"/>
  <c r="G140" i="12"/>
  <c r="G371" i="12"/>
  <c r="G1026" i="12"/>
  <c r="G381" i="12"/>
  <c r="G378" i="12"/>
  <c r="G383" i="12"/>
  <c r="G73" i="12"/>
  <c r="G76" i="12"/>
  <c r="G78" i="12"/>
  <c r="G673" i="12"/>
  <c r="G670" i="12"/>
  <c r="G675" i="12"/>
  <c r="G750" i="12"/>
  <c r="G747" i="12"/>
  <c r="G752" i="12"/>
  <c r="G496" i="12"/>
  <c r="G502" i="12"/>
  <c r="G504" i="12"/>
  <c r="G444" i="12"/>
  <c r="G441" i="12"/>
  <c r="G446" i="12"/>
  <c r="G1099" i="12"/>
  <c r="G1096" i="12"/>
  <c r="G1101" i="12"/>
  <c r="G607" i="12"/>
  <c r="G604" i="12"/>
  <c r="G609" i="12"/>
  <c r="G1124" i="12"/>
  <c r="G916" i="12"/>
  <c r="G663" i="12"/>
  <c r="G629" i="12"/>
  <c r="G983" i="12"/>
  <c r="G385" i="12"/>
  <c r="G80" i="12"/>
  <c r="G677" i="12"/>
  <c r="G506" i="12"/>
  <c r="G221" i="12"/>
  <c r="G939" i="12"/>
  <c r="G543" i="12"/>
  <c r="G486" i="12"/>
  <c r="F260" i="12"/>
  <c r="G724" i="12"/>
  <c r="G1088" i="12"/>
  <c r="G124" i="12"/>
  <c r="G464" i="12"/>
  <c r="G323" i="12"/>
  <c r="G156" i="12"/>
  <c r="F961" i="12"/>
  <c r="G960" i="12" s="1"/>
  <c r="F862" i="12"/>
  <c r="F402" i="12"/>
  <c r="G401" i="12" s="1"/>
  <c r="G417" i="12"/>
  <c r="G433" i="12"/>
  <c r="G102" i="12"/>
  <c r="G612" i="12" l="1"/>
  <c r="G449" i="12"/>
  <c r="G755" i="12"/>
  <c r="G125" i="12"/>
  <c r="G854" i="12"/>
  <c r="G857" i="12"/>
  <c r="G849" i="12"/>
  <c r="G859" i="12"/>
  <c r="G255" i="12"/>
  <c r="G244" i="12"/>
  <c r="G250" i="12"/>
  <c r="G257" i="12"/>
  <c r="G507" i="12"/>
  <c r="G259" i="12"/>
  <c r="G709" i="12"/>
  <c r="G397" i="12"/>
  <c r="G394" i="12"/>
  <c r="G399" i="12"/>
  <c r="G949" i="12"/>
  <c r="G956" i="12"/>
  <c r="G953" i="12"/>
  <c r="G958" i="12"/>
  <c r="G1104" i="12"/>
  <c r="G678" i="12"/>
  <c r="G81" i="12"/>
  <c r="G386" i="12"/>
  <c r="G861" i="12"/>
  <c r="G917" i="12"/>
  <c r="G1125" i="12"/>
  <c r="G157" i="12"/>
  <c r="G558" i="12"/>
  <c r="G260" i="12" l="1"/>
  <c r="G961" i="12"/>
  <c r="G402" i="12"/>
  <c r="G862" i="12"/>
  <c r="F730" i="11" l="1"/>
  <c r="F731" i="11" s="1"/>
  <c r="F727" i="11"/>
  <c r="F726" i="11"/>
  <c r="F714" i="11"/>
  <c r="F715" i="11" s="1"/>
  <c r="F711" i="11"/>
  <c r="F710" i="11"/>
  <c r="F697" i="11"/>
  <c r="F698" i="11" s="1"/>
  <c r="F694" i="11"/>
  <c r="F693" i="11"/>
  <c r="F678" i="11"/>
  <c r="F679" i="11" s="1"/>
  <c r="F675" i="11"/>
  <c r="F674" i="11"/>
  <c r="F662" i="11"/>
  <c r="F663" i="11" s="1"/>
  <c r="F659" i="11"/>
  <c r="F658" i="11"/>
  <c r="F646" i="11"/>
  <c r="F647" i="11" s="1"/>
  <c r="F643" i="11"/>
  <c r="F642" i="11"/>
  <c r="F630" i="11"/>
  <c r="F631" i="11" s="1"/>
  <c r="F627" i="11"/>
  <c r="F626" i="11"/>
  <c r="F613" i="11"/>
  <c r="F614" i="11" s="1"/>
  <c r="F610" i="11"/>
  <c r="F609" i="11"/>
  <c r="F596" i="11"/>
  <c r="F597" i="11" s="1"/>
  <c r="F593" i="11"/>
  <c r="F592" i="11"/>
  <c r="F579" i="11"/>
  <c r="F580" i="11" s="1"/>
  <c r="F576" i="11"/>
  <c r="F575" i="11"/>
  <c r="F562" i="11"/>
  <c r="F563" i="11" s="1"/>
  <c r="F559" i="11"/>
  <c r="F558" i="11"/>
  <c r="F545" i="11"/>
  <c r="F546" i="11" s="1"/>
  <c r="F542" i="11"/>
  <c r="F541" i="11"/>
  <c r="F528" i="11"/>
  <c r="F529" i="11" s="1"/>
  <c r="F525" i="11"/>
  <c r="F524" i="11"/>
  <c r="F511" i="11"/>
  <c r="F512" i="11" s="1"/>
  <c r="F508" i="11"/>
  <c r="F507" i="11"/>
  <c r="F494" i="11"/>
  <c r="F495" i="11" s="1"/>
  <c r="F491" i="11"/>
  <c r="F490" i="11"/>
  <c r="F477" i="11"/>
  <c r="F478" i="11" s="1"/>
  <c r="F474" i="11"/>
  <c r="F473" i="11"/>
  <c r="F460" i="11"/>
  <c r="F461" i="11" s="1"/>
  <c r="F457" i="11"/>
  <c r="F456" i="11"/>
  <c r="F444" i="11"/>
  <c r="F445" i="11" s="1"/>
  <c r="F441" i="11"/>
  <c r="F440" i="11"/>
  <c r="F428" i="11"/>
  <c r="F429" i="11" s="1"/>
  <c r="F425" i="11"/>
  <c r="F424" i="11"/>
  <c r="F411" i="11"/>
  <c r="F412" i="11" s="1"/>
  <c r="F408" i="11"/>
  <c r="F407" i="11"/>
  <c r="F394" i="11"/>
  <c r="F395" i="11" s="1"/>
  <c r="F391" i="11"/>
  <c r="F390" i="11"/>
  <c r="F375" i="11"/>
  <c r="F376" i="11" s="1"/>
  <c r="F372" i="11"/>
  <c r="F371" i="11"/>
  <c r="F358" i="11"/>
  <c r="F359" i="11" s="1"/>
  <c r="F355" i="11"/>
  <c r="F354" i="11"/>
  <c r="F341" i="11"/>
  <c r="F342" i="11" s="1"/>
  <c r="F338" i="11"/>
  <c r="F337" i="11"/>
  <c r="F322" i="11"/>
  <c r="F323" i="11" s="1"/>
  <c r="F319" i="11"/>
  <c r="F318" i="11"/>
  <c r="F305" i="11"/>
  <c r="F306" i="11" s="1"/>
  <c r="F302" i="11"/>
  <c r="F301" i="11"/>
  <c r="F288" i="11"/>
  <c r="F289" i="11" s="1"/>
  <c r="F285" i="11"/>
  <c r="F284" i="11"/>
  <c r="F271" i="11"/>
  <c r="F272" i="11" s="1"/>
  <c r="F268" i="11"/>
  <c r="F267" i="11"/>
  <c r="F254" i="11"/>
  <c r="F255" i="11" s="1"/>
  <c r="F251" i="11"/>
  <c r="F250" i="11"/>
  <c r="F234" i="11"/>
  <c r="F235" i="11" s="1"/>
  <c r="F231" i="11"/>
  <c r="F230" i="11"/>
  <c r="F218" i="11"/>
  <c r="F219" i="11" s="1"/>
  <c r="F215" i="11"/>
  <c r="F214" i="11"/>
  <c r="F202" i="11"/>
  <c r="F203" i="11" s="1"/>
  <c r="F199" i="11"/>
  <c r="F198" i="11"/>
  <c r="F186" i="11"/>
  <c r="F187" i="11" s="1"/>
  <c r="F183" i="11"/>
  <c r="F182" i="11"/>
  <c r="F170" i="11"/>
  <c r="F169" i="11"/>
  <c r="F166" i="11"/>
  <c r="F167" i="11" s="1"/>
  <c r="F163" i="11"/>
  <c r="F162" i="11"/>
  <c r="F150" i="11"/>
  <c r="F149" i="11"/>
  <c r="F146" i="11"/>
  <c r="F147" i="11" s="1"/>
  <c r="F143" i="11"/>
  <c r="F142" i="11"/>
  <c r="F130" i="11"/>
  <c r="F131" i="11" s="1"/>
  <c r="F127" i="11"/>
  <c r="F126" i="11"/>
  <c r="F114" i="11"/>
  <c r="F110" i="11"/>
  <c r="F109" i="11"/>
  <c r="F89" i="11"/>
  <c r="F97" i="11" s="1"/>
  <c r="F86" i="11"/>
  <c r="F85" i="11"/>
  <c r="F64" i="11"/>
  <c r="F72" i="11" s="1"/>
  <c r="F61" i="11"/>
  <c r="F60" i="11"/>
  <c r="F39" i="11"/>
  <c r="F47" i="11" s="1"/>
  <c r="F36" i="11"/>
  <c r="F35" i="11"/>
  <c r="F22" i="11"/>
  <c r="F14" i="11"/>
  <c r="F11" i="11"/>
  <c r="F10" i="11"/>
  <c r="F611" i="11" l="1"/>
  <c r="F644" i="11"/>
  <c r="F648" i="11" s="1"/>
  <c r="F577" i="11"/>
  <c r="F543" i="11"/>
  <c r="F409" i="11"/>
  <c r="F413" i="11" s="1"/>
  <c r="F414" i="11" s="1"/>
  <c r="F415" i="11" s="1"/>
  <c r="F339" i="11"/>
  <c r="F343" i="11" s="1"/>
  <c r="F344" i="11" s="1"/>
  <c r="F345" i="11" s="1"/>
  <c r="F164" i="11"/>
  <c r="F151" i="11"/>
  <c r="F37" i="11"/>
  <c r="F48" i="11" s="1"/>
  <c r="F87" i="11"/>
  <c r="F98" i="11" s="1"/>
  <c r="F171" i="11"/>
  <c r="F252" i="11"/>
  <c r="F256" i="11" s="1"/>
  <c r="F286" i="11"/>
  <c r="F290" i="11" s="1"/>
  <c r="F426" i="11"/>
  <c r="F430" i="11" s="1"/>
  <c r="F594" i="11"/>
  <c r="F598" i="11" s="1"/>
  <c r="F599" i="11" s="1"/>
  <c r="F600" i="11" s="1"/>
  <c r="F728" i="11"/>
  <c r="F732" i="11" s="1"/>
  <c r="F733" i="11" s="1"/>
  <c r="F734" i="11" s="1"/>
  <c r="F712" i="11"/>
  <c r="F716" i="11" s="1"/>
  <c r="F676" i="11"/>
  <c r="F680" i="11" s="1"/>
  <c r="F660" i="11"/>
  <c r="F664" i="11" s="1"/>
  <c r="F665" i="11" s="1"/>
  <c r="F666" i="11" s="1"/>
  <c r="F526" i="11"/>
  <c r="F530" i="11" s="1"/>
  <c r="F531" i="11" s="1"/>
  <c r="F532" i="11" s="1"/>
  <c r="F492" i="11"/>
  <c r="F496" i="11" s="1"/>
  <c r="F475" i="11"/>
  <c r="F479" i="11" s="1"/>
  <c r="F480" i="11" s="1"/>
  <c r="F458" i="11"/>
  <c r="F462" i="11" s="1"/>
  <c r="F392" i="11"/>
  <c r="F396" i="11" s="1"/>
  <c r="F356" i="11"/>
  <c r="F360" i="11" s="1"/>
  <c r="F320" i="11"/>
  <c r="F324" i="11" s="1"/>
  <c r="F269" i="11"/>
  <c r="F273" i="11" s="1"/>
  <c r="F274" i="11" s="1"/>
  <c r="F275" i="11" s="1"/>
  <c r="F216" i="11"/>
  <c r="F220" i="11" s="1"/>
  <c r="F200" i="11"/>
  <c r="F204" i="11" s="1"/>
  <c r="F184" i="11"/>
  <c r="F188" i="11" s="1"/>
  <c r="F144" i="11"/>
  <c r="F128" i="11"/>
  <c r="F132" i="11" s="1"/>
  <c r="F111" i="11"/>
  <c r="F115" i="11" s="1"/>
  <c r="F62" i="11"/>
  <c r="F73" i="11" s="1"/>
  <c r="F12" i="11"/>
  <c r="F23" i="11" s="1"/>
  <c r="F547" i="11"/>
  <c r="F615" i="11"/>
  <c r="F232" i="11"/>
  <c r="F303" i="11"/>
  <c r="F373" i="11"/>
  <c r="F442" i="11"/>
  <c r="F509" i="11"/>
  <c r="F581" i="11"/>
  <c r="F560" i="11"/>
  <c r="F628" i="11"/>
  <c r="F695" i="11"/>
  <c r="F152" i="11" l="1"/>
  <c r="F153" i="11" s="1"/>
  <c r="F172" i="11"/>
  <c r="F481" i="11"/>
  <c r="F482" i="11" s="1"/>
  <c r="F205" i="11"/>
  <c r="F206" i="11" s="1"/>
  <c r="F207" i="11" s="1"/>
  <c r="F582" i="11"/>
  <c r="F513" i="11"/>
  <c r="F446" i="11"/>
  <c r="F377" i="11"/>
  <c r="F307" i="11"/>
  <c r="F236" i="11"/>
  <c r="F649" i="11"/>
  <c r="F735" i="11"/>
  <c r="F667" i="11"/>
  <c r="F601" i="11"/>
  <c r="F533" i="11"/>
  <c r="F497" i="11"/>
  <c r="F498" i="11" s="1"/>
  <c r="F397" i="11"/>
  <c r="F361" i="11"/>
  <c r="F362" i="11" s="1"/>
  <c r="F257" i="11"/>
  <c r="F221" i="11"/>
  <c r="F222" i="11" s="1"/>
  <c r="F133" i="11"/>
  <c r="F49" i="11"/>
  <c r="F681" i="11"/>
  <c r="F682" i="11" s="1"/>
  <c r="F616" i="11"/>
  <c r="F617" i="11" s="1"/>
  <c r="F548" i="11"/>
  <c r="F549" i="11" s="1"/>
  <c r="F416" i="11"/>
  <c r="F346" i="11"/>
  <c r="F276" i="11"/>
  <c r="F74" i="11"/>
  <c r="F699" i="11"/>
  <c r="F632" i="11"/>
  <c r="F564" i="11"/>
  <c r="F717" i="11"/>
  <c r="F463" i="11"/>
  <c r="F431" i="11"/>
  <c r="F432" i="11" s="1"/>
  <c r="F325" i="11"/>
  <c r="F291" i="11"/>
  <c r="F292" i="11" s="1"/>
  <c r="F189" i="11"/>
  <c r="F99" i="11"/>
  <c r="F173" i="11"/>
  <c r="F174" i="11" s="1"/>
  <c r="F116" i="11"/>
  <c r="F117" i="11" s="1"/>
  <c r="F24" i="11"/>
  <c r="F25" i="11" s="1"/>
  <c r="F26" i="11" l="1"/>
  <c r="F118" i="11"/>
  <c r="F175" i="11"/>
  <c r="F293" i="11"/>
  <c r="F433" i="11"/>
  <c r="F434" i="11" s="1"/>
  <c r="G431" i="11" s="1"/>
  <c r="F550" i="11"/>
  <c r="F618" i="11"/>
  <c r="F683" i="11"/>
  <c r="F223" i="11"/>
  <c r="F363" i="11"/>
  <c r="F364" i="11" s="1"/>
  <c r="F499" i="11"/>
  <c r="F100" i="11"/>
  <c r="F190" i="11"/>
  <c r="F326" i="11"/>
  <c r="F464" i="11"/>
  <c r="F718" i="11"/>
  <c r="F565" i="11"/>
  <c r="F633" i="11"/>
  <c r="F700" i="11"/>
  <c r="F75" i="11"/>
  <c r="F154" i="11"/>
  <c r="F208" i="11"/>
  <c r="G207" i="11" s="1"/>
  <c r="F277" i="11"/>
  <c r="F347" i="11"/>
  <c r="G346" i="11" s="1"/>
  <c r="F417" i="11"/>
  <c r="F483" i="11"/>
  <c r="G482" i="11" s="1"/>
  <c r="F50" i="11"/>
  <c r="F134" i="11"/>
  <c r="F258" i="11"/>
  <c r="F398" i="11"/>
  <c r="F534" i="11"/>
  <c r="F602" i="11"/>
  <c r="G601" i="11" s="1"/>
  <c r="F668" i="11"/>
  <c r="F736" i="11"/>
  <c r="G735" i="11" s="1"/>
  <c r="F650" i="11"/>
  <c r="F237" i="11"/>
  <c r="F308" i="11"/>
  <c r="F378" i="11"/>
  <c r="F447" i="11"/>
  <c r="F514" i="11"/>
  <c r="F583" i="11"/>
  <c r="F651" i="11" l="1"/>
  <c r="F652" i="11" s="1"/>
  <c r="G660" i="11"/>
  <c r="G663" i="11"/>
  <c r="G665" i="11"/>
  <c r="G526" i="11"/>
  <c r="G529" i="11"/>
  <c r="G531" i="11"/>
  <c r="F399" i="11"/>
  <c r="F400" i="11" s="1"/>
  <c r="F259" i="11"/>
  <c r="F260" i="11" s="1"/>
  <c r="F135" i="11"/>
  <c r="F136" i="11" s="1"/>
  <c r="G412" i="11"/>
  <c r="G409" i="11"/>
  <c r="G414" i="11"/>
  <c r="G272" i="11"/>
  <c r="G269" i="11"/>
  <c r="G274" i="11"/>
  <c r="F155" i="11"/>
  <c r="F156" i="11" s="1"/>
  <c r="F719" i="11"/>
  <c r="F101" i="11"/>
  <c r="G359" i="11"/>
  <c r="G356" i="11"/>
  <c r="G429" i="11"/>
  <c r="G426" i="11"/>
  <c r="F584" i="11"/>
  <c r="F585" i="11" s="1"/>
  <c r="F515" i="11"/>
  <c r="F448" i="11"/>
  <c r="F379" i="11"/>
  <c r="F309" i="11"/>
  <c r="F238" i="11"/>
  <c r="G728" i="11"/>
  <c r="G731" i="11"/>
  <c r="G733" i="11"/>
  <c r="G594" i="11"/>
  <c r="G597" i="11"/>
  <c r="G599" i="11"/>
  <c r="G361" i="11"/>
  <c r="F51" i="11"/>
  <c r="F52" i="11" s="1"/>
  <c r="G478" i="11"/>
  <c r="G475" i="11"/>
  <c r="G480" i="11"/>
  <c r="G342" i="11"/>
  <c r="G339" i="11"/>
  <c r="G344" i="11"/>
  <c r="G203" i="11"/>
  <c r="G200" i="11"/>
  <c r="G205" i="11"/>
  <c r="F76" i="11"/>
  <c r="F701" i="11"/>
  <c r="F634" i="11"/>
  <c r="F566" i="11"/>
  <c r="F465" i="11"/>
  <c r="F466" i="11" s="1"/>
  <c r="F327" i="11"/>
  <c r="F328" i="11" s="1"/>
  <c r="F191" i="11"/>
  <c r="F192" i="11" s="1"/>
  <c r="G667" i="11"/>
  <c r="G533" i="11"/>
  <c r="F500" i="11"/>
  <c r="G363" i="11"/>
  <c r="F224" i="11"/>
  <c r="F684" i="11"/>
  <c r="F619" i="11"/>
  <c r="F551" i="11"/>
  <c r="G416" i="11"/>
  <c r="G276" i="11"/>
  <c r="G433" i="11"/>
  <c r="F294" i="11"/>
  <c r="G293" i="11" s="1"/>
  <c r="F176" i="11"/>
  <c r="F119" i="11"/>
  <c r="G118" i="11" s="1"/>
  <c r="F27" i="11"/>
  <c r="G347" i="11" l="1"/>
  <c r="G277" i="11"/>
  <c r="G22" i="11"/>
  <c r="G12" i="11"/>
  <c r="G24" i="11"/>
  <c r="G167" i="11"/>
  <c r="G164" i="11"/>
  <c r="G171" i="11"/>
  <c r="G173" i="11"/>
  <c r="G614" i="11"/>
  <c r="G611" i="11"/>
  <c r="G616" i="11"/>
  <c r="G219" i="11"/>
  <c r="G216" i="11"/>
  <c r="G221" i="11"/>
  <c r="G495" i="11"/>
  <c r="G492" i="11"/>
  <c r="G497" i="11"/>
  <c r="G187" i="11"/>
  <c r="G184" i="11"/>
  <c r="G189" i="11"/>
  <c r="G323" i="11"/>
  <c r="G320" i="11"/>
  <c r="G325" i="11"/>
  <c r="G461" i="11"/>
  <c r="G458" i="11"/>
  <c r="G463" i="11"/>
  <c r="F635" i="11"/>
  <c r="G37" i="11"/>
  <c r="G47" i="11"/>
  <c r="G49" i="11"/>
  <c r="G602" i="11"/>
  <c r="F239" i="11"/>
  <c r="F240" i="11" s="1"/>
  <c r="F380" i="11"/>
  <c r="F381" i="11" s="1"/>
  <c r="F516" i="11"/>
  <c r="F517" i="11" s="1"/>
  <c r="G577" i="11"/>
  <c r="G580" i="11"/>
  <c r="G582" i="11"/>
  <c r="G618" i="11"/>
  <c r="G223" i="11"/>
  <c r="G144" i="11"/>
  <c r="G147" i="11"/>
  <c r="G151" i="11"/>
  <c r="G153" i="11"/>
  <c r="G128" i="11"/>
  <c r="G131" i="11"/>
  <c r="G133" i="11"/>
  <c r="G252" i="11"/>
  <c r="G255" i="11"/>
  <c r="G257" i="11"/>
  <c r="G392" i="11"/>
  <c r="G395" i="11"/>
  <c r="G397" i="11"/>
  <c r="G668" i="11"/>
  <c r="G644" i="11"/>
  <c r="G647" i="11"/>
  <c r="G649" i="11"/>
  <c r="G114" i="11"/>
  <c r="G111" i="11"/>
  <c r="G116" i="11"/>
  <c r="G289" i="11"/>
  <c r="G286" i="11"/>
  <c r="G291" i="11"/>
  <c r="G546" i="11"/>
  <c r="G543" i="11"/>
  <c r="G548" i="11"/>
  <c r="G679" i="11"/>
  <c r="G676" i="11"/>
  <c r="G681" i="11"/>
  <c r="G191" i="11"/>
  <c r="G327" i="11"/>
  <c r="G465" i="11"/>
  <c r="F567" i="11"/>
  <c r="F702" i="11"/>
  <c r="F77" i="11"/>
  <c r="G208" i="11"/>
  <c r="G483" i="11"/>
  <c r="G51" i="11"/>
  <c r="G736" i="11"/>
  <c r="F310" i="11"/>
  <c r="F311" i="11" s="1"/>
  <c r="F449" i="11"/>
  <c r="F450" i="11" s="1"/>
  <c r="G584" i="11"/>
  <c r="G26" i="11"/>
  <c r="G175" i="11"/>
  <c r="G434" i="11"/>
  <c r="G550" i="11"/>
  <c r="G683" i="11"/>
  <c r="G364" i="11"/>
  <c r="G499" i="11"/>
  <c r="F102" i="11"/>
  <c r="G101" i="11" s="1"/>
  <c r="F720" i="11"/>
  <c r="G155" i="11"/>
  <c r="G417" i="11"/>
  <c r="G135" i="11"/>
  <c r="G259" i="11"/>
  <c r="G399" i="11"/>
  <c r="G534" i="11"/>
  <c r="G651" i="11"/>
  <c r="G551" i="11" l="1"/>
  <c r="G466" i="11"/>
  <c r="G224" i="11"/>
  <c r="G192" i="11"/>
  <c r="G119" i="11"/>
  <c r="G715" i="11"/>
  <c r="G712" i="11"/>
  <c r="G717" i="11"/>
  <c r="G445" i="11"/>
  <c r="G442" i="11"/>
  <c r="G447" i="11"/>
  <c r="G306" i="11"/>
  <c r="G303" i="11"/>
  <c r="G308" i="11"/>
  <c r="G62" i="11"/>
  <c r="G72" i="11"/>
  <c r="G74" i="11"/>
  <c r="G652" i="11"/>
  <c r="G400" i="11"/>
  <c r="G136" i="11"/>
  <c r="G156" i="11"/>
  <c r="G512" i="11"/>
  <c r="G509" i="11"/>
  <c r="G514" i="11"/>
  <c r="G376" i="11"/>
  <c r="G373" i="11"/>
  <c r="G378" i="11"/>
  <c r="G235" i="11"/>
  <c r="G232" i="11"/>
  <c r="G237" i="11"/>
  <c r="G76" i="11"/>
  <c r="G27" i="11"/>
  <c r="G97" i="11"/>
  <c r="G87" i="11"/>
  <c r="G99" i="11"/>
  <c r="G449" i="11"/>
  <c r="G310" i="11"/>
  <c r="F703" i="11"/>
  <c r="F568" i="11"/>
  <c r="G567" i="11" s="1"/>
  <c r="G684" i="11"/>
  <c r="G294" i="11"/>
  <c r="G260" i="11"/>
  <c r="G719" i="11"/>
  <c r="G585" i="11"/>
  <c r="G516" i="11"/>
  <c r="G380" i="11"/>
  <c r="G239" i="11"/>
  <c r="G52" i="11"/>
  <c r="F636" i="11"/>
  <c r="G328" i="11"/>
  <c r="G500" i="11"/>
  <c r="G619" i="11"/>
  <c r="G176" i="11"/>
  <c r="G240" i="11" l="1"/>
  <c r="G102" i="11"/>
  <c r="G720" i="11"/>
  <c r="G517" i="11"/>
  <c r="G311" i="11"/>
  <c r="G698" i="11"/>
  <c r="G695" i="11"/>
  <c r="G700" i="11"/>
  <c r="G77" i="11"/>
  <c r="G631" i="11"/>
  <c r="G628" i="11"/>
  <c r="G633" i="11"/>
  <c r="G563" i="11"/>
  <c r="G560" i="11"/>
  <c r="G565" i="11"/>
  <c r="G635" i="11"/>
  <c r="G381" i="11"/>
  <c r="G702" i="11"/>
  <c r="G450" i="11"/>
  <c r="G636" i="11" l="1"/>
  <c r="G703" i="11"/>
  <c r="G568" i="11"/>
  <c r="F160" i="10" l="1"/>
  <c r="F161" i="10" s="1"/>
  <c r="F157" i="10"/>
  <c r="F156" i="10"/>
  <c r="F155" i="10"/>
  <c r="F152" i="10"/>
  <c r="F151" i="10"/>
  <c r="F139" i="10"/>
  <c r="F140" i="10" s="1"/>
  <c r="F136" i="10"/>
  <c r="F135" i="10"/>
  <c r="F132" i="10"/>
  <c r="F131" i="10"/>
  <c r="F130" i="10"/>
  <c r="F116" i="10"/>
  <c r="F117" i="10" s="1"/>
  <c r="F113" i="10"/>
  <c r="F114" i="10" s="1"/>
  <c r="F110" i="10"/>
  <c r="F109" i="10"/>
  <c r="F95" i="10"/>
  <c r="F96" i="10" s="1"/>
  <c r="F92" i="10"/>
  <c r="F93" i="10" s="1"/>
  <c r="F89" i="10"/>
  <c r="F88" i="10"/>
  <c r="F75" i="10"/>
  <c r="F76" i="10" s="1"/>
  <c r="F72" i="10"/>
  <c r="F73" i="10" s="1"/>
  <c r="F69" i="10"/>
  <c r="F68" i="10"/>
  <c r="F55" i="10"/>
  <c r="F56" i="10" s="1"/>
  <c r="F52" i="10"/>
  <c r="F53" i="10" s="1"/>
  <c r="F49" i="10"/>
  <c r="F48" i="10"/>
  <c r="F35" i="10"/>
  <c r="F36" i="10" s="1"/>
  <c r="F32" i="10"/>
  <c r="F33" i="10" s="1"/>
  <c r="F29" i="10"/>
  <c r="F28" i="10"/>
  <c r="F15" i="10"/>
  <c r="F16" i="10" s="1"/>
  <c r="F12" i="10"/>
  <c r="F13" i="10" s="1"/>
  <c r="F9" i="10"/>
  <c r="F8" i="10"/>
  <c r="F137" i="10" l="1"/>
  <c r="F158" i="10"/>
  <c r="F153" i="10"/>
  <c r="F133" i="10"/>
  <c r="F111" i="10"/>
  <c r="F118" i="10" s="1"/>
  <c r="F10" i="10"/>
  <c r="F30" i="10"/>
  <c r="F50" i="10"/>
  <c r="F70" i="10"/>
  <c r="F90" i="10"/>
  <c r="F141" i="10" l="1"/>
  <c r="F142" i="10" s="1"/>
  <c r="F162" i="10"/>
  <c r="F163" i="10" s="1"/>
  <c r="F164" i="10" s="1"/>
  <c r="F119" i="10"/>
  <c r="F77" i="10"/>
  <c r="F37" i="10"/>
  <c r="F97" i="10"/>
  <c r="F57" i="10"/>
  <c r="F17" i="10"/>
  <c r="F165" i="10" l="1"/>
  <c r="F166" i="10" s="1"/>
  <c r="F18" i="10"/>
  <c r="F58" i="10"/>
  <c r="F98" i="10"/>
  <c r="F99" i="10" s="1"/>
  <c r="F143" i="10"/>
  <c r="F38" i="10"/>
  <c r="F39" i="10" s="1"/>
  <c r="F78" i="10"/>
  <c r="F79" i="10" s="1"/>
  <c r="F120" i="10"/>
  <c r="F40" i="10" l="1"/>
  <c r="G158" i="10"/>
  <c r="G161" i="10"/>
  <c r="G153" i="10"/>
  <c r="F80" i="10"/>
  <c r="F81" i="10" s="1"/>
  <c r="G78" i="10" s="1"/>
  <c r="F144" i="10"/>
  <c r="F145" i="10" s="1"/>
  <c r="F100" i="10"/>
  <c r="F101" i="10" s="1"/>
  <c r="G98" i="10" s="1"/>
  <c r="F121" i="10"/>
  <c r="F122" i="10" s="1"/>
  <c r="F59" i="10"/>
  <c r="F19" i="10"/>
  <c r="G165" i="10"/>
  <c r="G163" i="10"/>
  <c r="F20" i="10" l="1"/>
  <c r="G111" i="10"/>
  <c r="G117" i="10"/>
  <c r="G114" i="10"/>
  <c r="G119" i="10"/>
  <c r="G96" i="10"/>
  <c r="G93" i="10"/>
  <c r="G90" i="10"/>
  <c r="G137" i="10"/>
  <c r="G133" i="10"/>
  <c r="G140" i="10"/>
  <c r="G142" i="10"/>
  <c r="G76" i="10"/>
  <c r="G73" i="10"/>
  <c r="G70" i="10"/>
  <c r="F60" i="10"/>
  <c r="F61" i="10" s="1"/>
  <c r="G121" i="10"/>
  <c r="G100" i="10"/>
  <c r="G144" i="10"/>
  <c r="G80" i="10"/>
  <c r="G166" i="10"/>
  <c r="F41" i="10"/>
  <c r="G81" i="10" l="1"/>
  <c r="G56" i="10"/>
  <c r="G53" i="10"/>
  <c r="G50" i="10"/>
  <c r="G58" i="10"/>
  <c r="G36" i="10"/>
  <c r="G33" i="10"/>
  <c r="G30" i="10"/>
  <c r="G38" i="10"/>
  <c r="G60" i="10"/>
  <c r="G40" i="10"/>
  <c r="G145" i="10"/>
  <c r="G101" i="10"/>
  <c r="G122" i="10"/>
  <c r="F21" i="10"/>
  <c r="G41" i="10" l="1"/>
  <c r="G16" i="10"/>
  <c r="G13" i="10"/>
  <c r="G10" i="10"/>
  <c r="G18" i="10"/>
  <c r="G20" i="10"/>
  <c r="G61" i="10"/>
  <c r="G21" i="10" l="1"/>
  <c r="F1682" i="9" l="1"/>
  <c r="F1683" i="9" s="1"/>
  <c r="F1679" i="9"/>
  <c r="F1678" i="9"/>
  <c r="F1677" i="9"/>
  <c r="F1664" i="9"/>
  <c r="F1665" i="9" s="1"/>
  <c r="F1661" i="9"/>
  <c r="F1660" i="9"/>
  <c r="F1659" i="9"/>
  <c r="F1647" i="9"/>
  <c r="F1648" i="9" s="1"/>
  <c r="F1644" i="9"/>
  <c r="F1643" i="9"/>
  <c r="F1642" i="9"/>
  <c r="F1630" i="9"/>
  <c r="F1631" i="9" s="1"/>
  <c r="F1627" i="9"/>
  <c r="F1626" i="9"/>
  <c r="F1614" i="9"/>
  <c r="F1615" i="9" s="1"/>
  <c r="F1611" i="9"/>
  <c r="F1612" i="9" s="1"/>
  <c r="F1608" i="9"/>
  <c r="F1607" i="9"/>
  <c r="F1606" i="9"/>
  <c r="F1594" i="9"/>
  <c r="F1595" i="9" s="1"/>
  <c r="F1591" i="9"/>
  <c r="F1592" i="9" s="1"/>
  <c r="F1588" i="9"/>
  <c r="F1587" i="9"/>
  <c r="F1586" i="9"/>
  <c r="F1574" i="9"/>
  <c r="F1575" i="9" s="1"/>
  <c r="F1571" i="9"/>
  <c r="F1572" i="9" s="1"/>
  <c r="F1568" i="9"/>
  <c r="F1567" i="9"/>
  <c r="F1566" i="9"/>
  <c r="F1554" i="9"/>
  <c r="F1555" i="9" s="1"/>
  <c r="F1551" i="9"/>
  <c r="F1552" i="9" s="1"/>
  <c r="F1548" i="9"/>
  <c r="F1547" i="9"/>
  <c r="F1546" i="9"/>
  <c r="F1534" i="9"/>
  <c r="F1533" i="9"/>
  <c r="F1530" i="9"/>
  <c r="F1531" i="9" s="1"/>
  <c r="F1518" i="9"/>
  <c r="F1519" i="9" s="1"/>
  <c r="F1515" i="9"/>
  <c r="F1516" i="9" s="1"/>
  <c r="F1503" i="9"/>
  <c r="F1504" i="9" s="1"/>
  <c r="F1500" i="9"/>
  <c r="F1501" i="9" s="1"/>
  <c r="F1488" i="9"/>
  <c r="F1489" i="9" s="1"/>
  <c r="F1485" i="9"/>
  <c r="F1486" i="9" s="1"/>
  <c r="F1473" i="9"/>
  <c r="F1474" i="9" s="1"/>
  <c r="F1470" i="9"/>
  <c r="F1471" i="9" s="1"/>
  <c r="F1453" i="9"/>
  <c r="F1454" i="9" s="1"/>
  <c r="F1450" i="9"/>
  <c r="F1451" i="9" s="1"/>
  <c r="F1438" i="9"/>
  <c r="F1439" i="9" s="1"/>
  <c r="F1435" i="9"/>
  <c r="F1434" i="9"/>
  <c r="F1433" i="9"/>
  <c r="F1430" i="9"/>
  <c r="F1429" i="9"/>
  <c r="F1417" i="9"/>
  <c r="F1418" i="9" s="1"/>
  <c r="F1414" i="9"/>
  <c r="F1413" i="9"/>
  <c r="F1412" i="9"/>
  <c r="F1411" i="9"/>
  <c r="F1408" i="9"/>
  <c r="F1407" i="9"/>
  <c r="F1395" i="9"/>
  <c r="F1394" i="9"/>
  <c r="F1393" i="9"/>
  <c r="F1390" i="9"/>
  <c r="F1391" i="9" s="1"/>
  <c r="F1378" i="9"/>
  <c r="F1379" i="9" s="1"/>
  <c r="F1375" i="9"/>
  <c r="F1374" i="9"/>
  <c r="F1373" i="9"/>
  <c r="F1370" i="9"/>
  <c r="F1369" i="9"/>
  <c r="F1357" i="9"/>
  <c r="F1358" i="9" s="1"/>
  <c r="F1354" i="9"/>
  <c r="F1353" i="9"/>
  <c r="F1350" i="9"/>
  <c r="F1349" i="9"/>
  <c r="F1337" i="9"/>
  <c r="F1338" i="9" s="1"/>
  <c r="F1334" i="9"/>
  <c r="F1333" i="9"/>
  <c r="F1330" i="9"/>
  <c r="F1329" i="9"/>
  <c r="F1317" i="9"/>
  <c r="F1318" i="9" s="1"/>
  <c r="F1314" i="9"/>
  <c r="F1313" i="9"/>
  <c r="F1310" i="9"/>
  <c r="F1309" i="9"/>
  <c r="F1297" i="9"/>
  <c r="F1298" i="9" s="1"/>
  <c r="F1294" i="9"/>
  <c r="F1293" i="9"/>
  <c r="F1281" i="9"/>
  <c r="F1282" i="9" s="1"/>
  <c r="F1277" i="9"/>
  <c r="F1276" i="9"/>
  <c r="F1275" i="9"/>
  <c r="F1274" i="9"/>
  <c r="F1273" i="9"/>
  <c r="F1272" i="9"/>
  <c r="F1271" i="9"/>
  <c r="F1268" i="9"/>
  <c r="F1267" i="9"/>
  <c r="F1253" i="9"/>
  <c r="F1254" i="9" s="1"/>
  <c r="F1249" i="9"/>
  <c r="F1248" i="9"/>
  <c r="F1247" i="9"/>
  <c r="F1246" i="9"/>
  <c r="F1245" i="9"/>
  <c r="F1244" i="9"/>
  <c r="F1241" i="9"/>
  <c r="F1240" i="9"/>
  <c r="F1226" i="9"/>
  <c r="F1227" i="9" s="1"/>
  <c r="F1222" i="9"/>
  <c r="F1221" i="9"/>
  <c r="F1220" i="9"/>
  <c r="F1219" i="9"/>
  <c r="F1218" i="9"/>
  <c r="F1217" i="9"/>
  <c r="F1214" i="9"/>
  <c r="F1213" i="9"/>
  <c r="F1199" i="9"/>
  <c r="F1200" i="9" s="1"/>
  <c r="F1195" i="9"/>
  <c r="F1194" i="9"/>
  <c r="F1193" i="9"/>
  <c r="F1192" i="9"/>
  <c r="F1191" i="9"/>
  <c r="F1190" i="9"/>
  <c r="F1187" i="9"/>
  <c r="F1186" i="9"/>
  <c r="F1173" i="9"/>
  <c r="F1174" i="9" s="1"/>
  <c r="F1169" i="9"/>
  <c r="F1168" i="9"/>
  <c r="F1167" i="9"/>
  <c r="F1166" i="9"/>
  <c r="F1165" i="9"/>
  <c r="F1162" i="9"/>
  <c r="F1161" i="9"/>
  <c r="F1148" i="9"/>
  <c r="F1149" i="9" s="1"/>
  <c r="F1144" i="9"/>
  <c r="F1143" i="9"/>
  <c r="F1142" i="9"/>
  <c r="F1141" i="9"/>
  <c r="F1140" i="9"/>
  <c r="F1137" i="9"/>
  <c r="F1136" i="9"/>
  <c r="F1123" i="9"/>
  <c r="F1124" i="9" s="1"/>
  <c r="F1120" i="9"/>
  <c r="F1119" i="9"/>
  <c r="F1118" i="9"/>
  <c r="F1117" i="9"/>
  <c r="F1116" i="9"/>
  <c r="F1115" i="9"/>
  <c r="F1114" i="9"/>
  <c r="F1113" i="9"/>
  <c r="F1112" i="9"/>
  <c r="F1111" i="9"/>
  <c r="F1110" i="9"/>
  <c r="F1107" i="9"/>
  <c r="F1106" i="9"/>
  <c r="F1092" i="9"/>
  <c r="F1093" i="9" s="1"/>
  <c r="F1089" i="9"/>
  <c r="F1088" i="9"/>
  <c r="F1087" i="9"/>
  <c r="F1086" i="9"/>
  <c r="F1085" i="9"/>
  <c r="F1084" i="9"/>
  <c r="F1083" i="9"/>
  <c r="F1082" i="9"/>
  <c r="F1081" i="9"/>
  <c r="F1080" i="9"/>
  <c r="F1077" i="9"/>
  <c r="F1076" i="9"/>
  <c r="F1062" i="9"/>
  <c r="F1063" i="9" s="1"/>
  <c r="F1059" i="9"/>
  <c r="F1058" i="9"/>
  <c r="F1057" i="9"/>
  <c r="F1056" i="9"/>
  <c r="F1055" i="9"/>
  <c r="F1054" i="9"/>
  <c r="F1053" i="9"/>
  <c r="F1052" i="9"/>
  <c r="F1051" i="9"/>
  <c r="F1050" i="9"/>
  <c r="F1047" i="9"/>
  <c r="F1046" i="9"/>
  <c r="F1032" i="9"/>
  <c r="F1033" i="9" s="1"/>
  <c r="F1029" i="9"/>
  <c r="F1028" i="9"/>
  <c r="F1027" i="9"/>
  <c r="F1026" i="9"/>
  <c r="F1025" i="9"/>
  <c r="F1024" i="9"/>
  <c r="F1023" i="9"/>
  <c r="F1022" i="9"/>
  <c r="F1021" i="9"/>
  <c r="F1020" i="9"/>
  <c r="F1017" i="9"/>
  <c r="F1016" i="9"/>
  <c r="F1002" i="9"/>
  <c r="F1003" i="9" s="1"/>
  <c r="F999" i="9"/>
  <c r="F998" i="9"/>
  <c r="F997" i="9"/>
  <c r="F996" i="9"/>
  <c r="F995" i="9"/>
  <c r="F994" i="9"/>
  <c r="F993" i="9"/>
  <c r="F992" i="9"/>
  <c r="F991" i="9"/>
  <c r="F988" i="9"/>
  <c r="F987" i="9"/>
  <c r="F973" i="9"/>
  <c r="F974" i="9" s="1"/>
  <c r="F970" i="9"/>
  <c r="F969" i="9"/>
  <c r="F968" i="9"/>
  <c r="F967" i="9"/>
  <c r="F966" i="9"/>
  <c r="F965" i="9"/>
  <c r="F964" i="9"/>
  <c r="F963" i="9"/>
  <c r="F962" i="9"/>
  <c r="F959" i="9"/>
  <c r="F958" i="9"/>
  <c r="F943" i="9"/>
  <c r="F944" i="9" s="1"/>
  <c r="F940" i="9"/>
  <c r="F939" i="9"/>
  <c r="F938" i="9"/>
  <c r="F937" i="9"/>
  <c r="F936" i="9"/>
  <c r="F935" i="9"/>
  <c r="F934" i="9"/>
  <c r="F933" i="9"/>
  <c r="F930" i="9"/>
  <c r="F929" i="9"/>
  <c r="F915" i="9"/>
  <c r="F916" i="9" s="1"/>
  <c r="F912" i="9"/>
  <c r="F911" i="9"/>
  <c r="F910" i="9"/>
  <c r="F909" i="9"/>
  <c r="F908" i="9"/>
  <c r="F907" i="9"/>
  <c r="F906" i="9"/>
  <c r="F903" i="9"/>
  <c r="F902" i="9"/>
  <c r="F888" i="9"/>
  <c r="F889" i="9" s="1"/>
  <c r="F885" i="9"/>
  <c r="F884" i="9"/>
  <c r="F883" i="9"/>
  <c r="F882" i="9"/>
  <c r="F881" i="9"/>
  <c r="F880" i="9"/>
  <c r="F879" i="9"/>
  <c r="F876" i="9"/>
  <c r="F875" i="9"/>
  <c r="F861" i="9"/>
  <c r="F862" i="9" s="1"/>
  <c r="F858" i="9"/>
  <c r="F857" i="9"/>
  <c r="F856" i="9"/>
  <c r="F855" i="9"/>
  <c r="F854" i="9"/>
  <c r="F853" i="9"/>
  <c r="F852" i="9"/>
  <c r="F849" i="9"/>
  <c r="F848" i="9"/>
  <c r="F834" i="9"/>
  <c r="F835" i="9" s="1"/>
  <c r="F831" i="9"/>
  <c r="F830" i="9"/>
  <c r="F829" i="9"/>
  <c r="F828" i="9"/>
  <c r="F827" i="9"/>
  <c r="F826" i="9"/>
  <c r="F823" i="9"/>
  <c r="F822" i="9"/>
  <c r="F808" i="9"/>
  <c r="F809" i="9" s="1"/>
  <c r="F805" i="9"/>
  <c r="F804" i="9"/>
  <c r="F803" i="9"/>
  <c r="F802" i="9"/>
  <c r="F801" i="9"/>
  <c r="F800" i="9"/>
  <c r="F797" i="9"/>
  <c r="F796" i="9"/>
  <c r="F782" i="9"/>
  <c r="F783" i="9" s="1"/>
  <c r="F779" i="9"/>
  <c r="F778" i="9"/>
  <c r="F777" i="9"/>
  <c r="F776" i="9"/>
  <c r="F775" i="9"/>
  <c r="F774" i="9"/>
  <c r="F773" i="9"/>
  <c r="F772" i="9"/>
  <c r="F771" i="9"/>
  <c r="F768" i="9"/>
  <c r="F767" i="9"/>
  <c r="F753" i="9"/>
  <c r="F754" i="9" s="1"/>
  <c r="F750" i="9"/>
  <c r="F749" i="9"/>
  <c r="F748" i="9"/>
  <c r="F747" i="9"/>
  <c r="F746" i="9"/>
  <c r="F745" i="9"/>
  <c r="F744" i="9"/>
  <c r="F743" i="9"/>
  <c r="F740" i="9"/>
  <c r="F739" i="9"/>
  <c r="F725" i="9"/>
  <c r="F726" i="9" s="1"/>
  <c r="F722" i="9"/>
  <c r="F721" i="9"/>
  <c r="F720" i="9"/>
  <c r="F719" i="9"/>
  <c r="F718" i="9"/>
  <c r="F717" i="9"/>
  <c r="F716" i="9"/>
  <c r="F715" i="9"/>
  <c r="F712" i="9"/>
  <c r="F711" i="9"/>
  <c r="F697" i="9"/>
  <c r="F698" i="9" s="1"/>
  <c r="F694" i="9"/>
  <c r="F693" i="9"/>
  <c r="F692" i="9"/>
  <c r="F691" i="9"/>
  <c r="F690" i="9"/>
  <c r="F689" i="9"/>
  <c r="F688" i="9"/>
  <c r="F687" i="9"/>
  <c r="F684" i="9"/>
  <c r="F683" i="9"/>
  <c r="F669" i="9"/>
  <c r="F670" i="9" s="1"/>
  <c r="F666" i="9"/>
  <c r="F665" i="9"/>
  <c r="F664" i="9"/>
  <c r="F663" i="9"/>
  <c r="F662" i="9"/>
  <c r="F661" i="9"/>
  <c r="F660" i="9"/>
  <c r="F657" i="9"/>
  <c r="F656" i="9"/>
  <c r="F642" i="9"/>
  <c r="F643" i="9" s="1"/>
  <c r="F639" i="9"/>
  <c r="F638" i="9"/>
  <c r="F637" i="9"/>
  <c r="F636" i="9"/>
  <c r="F635" i="9"/>
  <c r="F634" i="9"/>
  <c r="F633" i="9"/>
  <c r="F630" i="9"/>
  <c r="F629" i="9"/>
  <c r="F615" i="9"/>
  <c r="F616" i="9" s="1"/>
  <c r="F612" i="9"/>
  <c r="F611" i="9"/>
  <c r="F610" i="9"/>
  <c r="F609" i="9"/>
  <c r="F608" i="9"/>
  <c r="F607" i="9"/>
  <c r="F606" i="9"/>
  <c r="F605" i="9"/>
  <c r="F604" i="9"/>
  <c r="F603" i="9"/>
  <c r="F600" i="9"/>
  <c r="F599" i="9"/>
  <c r="F585" i="9"/>
  <c r="F586" i="9" s="1"/>
  <c r="F582" i="9"/>
  <c r="F581" i="9"/>
  <c r="F580" i="9"/>
  <c r="F579" i="9"/>
  <c r="F578" i="9"/>
  <c r="F577" i="9"/>
  <c r="F576" i="9"/>
  <c r="F575" i="9"/>
  <c r="F574" i="9"/>
  <c r="F571" i="9"/>
  <c r="F570" i="9"/>
  <c r="F556" i="9"/>
  <c r="F557" i="9" s="1"/>
  <c r="F553" i="9"/>
  <c r="F552" i="9"/>
  <c r="F551" i="9"/>
  <c r="F550" i="9"/>
  <c r="F549" i="9"/>
  <c r="F548" i="9"/>
  <c r="F547" i="9"/>
  <c r="F546" i="9"/>
  <c r="F545" i="9"/>
  <c r="F542" i="9"/>
  <c r="F541" i="9"/>
  <c r="F527" i="9"/>
  <c r="F528" i="9" s="1"/>
  <c r="F524" i="9"/>
  <c r="F523" i="9"/>
  <c r="F522" i="9"/>
  <c r="F521" i="9"/>
  <c r="F520" i="9"/>
  <c r="F519" i="9"/>
  <c r="F518" i="9"/>
  <c r="F517" i="9"/>
  <c r="F516" i="9"/>
  <c r="F513" i="9"/>
  <c r="F512" i="9"/>
  <c r="F498" i="9"/>
  <c r="F499" i="9" s="1"/>
  <c r="F495" i="9"/>
  <c r="F494" i="9"/>
  <c r="F493" i="9"/>
  <c r="F492" i="9"/>
  <c r="F491" i="9"/>
  <c r="F490" i="9"/>
  <c r="F489" i="9"/>
  <c r="F488" i="9"/>
  <c r="F485" i="9"/>
  <c r="F484" i="9"/>
  <c r="F470" i="9"/>
  <c r="F471" i="9" s="1"/>
  <c r="F467" i="9"/>
  <c r="F466" i="9"/>
  <c r="F465" i="9"/>
  <c r="F464" i="9"/>
  <c r="F463" i="9"/>
  <c r="F462" i="9"/>
  <c r="F461" i="9"/>
  <c r="F460" i="9"/>
  <c r="F457" i="9"/>
  <c r="F456" i="9"/>
  <c r="F442" i="9"/>
  <c r="F443" i="9" s="1"/>
  <c r="F439" i="9"/>
  <c r="F438" i="9"/>
  <c r="F437" i="9"/>
  <c r="F436" i="9"/>
  <c r="F435" i="9"/>
  <c r="F434" i="9"/>
  <c r="F433" i="9"/>
  <c r="F432" i="9"/>
  <c r="F429" i="9"/>
  <c r="F428" i="9"/>
  <c r="F414" i="9"/>
  <c r="F415" i="9" s="1"/>
  <c r="F411" i="9"/>
  <c r="F410" i="9"/>
  <c r="F409" i="9"/>
  <c r="F408" i="9"/>
  <c r="F407" i="9"/>
  <c r="F406" i="9"/>
  <c r="F405" i="9"/>
  <c r="F402" i="9"/>
  <c r="F401" i="9"/>
  <c r="F387" i="9"/>
  <c r="F388" i="9" s="1"/>
  <c r="F384" i="9"/>
  <c r="F383" i="9"/>
  <c r="F382" i="9"/>
  <c r="F381" i="9"/>
  <c r="F380" i="9"/>
  <c r="F379" i="9"/>
  <c r="F378" i="9"/>
  <c r="F375" i="9"/>
  <c r="F374" i="9"/>
  <c r="F360" i="9"/>
  <c r="F361" i="9" s="1"/>
  <c r="F357" i="9"/>
  <c r="F356" i="9"/>
  <c r="F355" i="9"/>
  <c r="F354" i="9"/>
  <c r="F353" i="9"/>
  <c r="F352" i="9"/>
  <c r="F351" i="9"/>
  <c r="F348" i="9"/>
  <c r="F347" i="9"/>
  <c r="F333" i="9"/>
  <c r="F334" i="9" s="1"/>
  <c r="F330" i="9"/>
  <c r="F329" i="9"/>
  <c r="F328" i="9"/>
  <c r="F327" i="9"/>
  <c r="F326" i="9"/>
  <c r="F325" i="9"/>
  <c r="F322" i="9"/>
  <c r="F321" i="9"/>
  <c r="F307" i="9"/>
  <c r="F308" i="9" s="1"/>
  <c r="F304" i="9"/>
  <c r="F303" i="9"/>
  <c r="F302" i="9"/>
  <c r="F301" i="9"/>
  <c r="F300" i="9"/>
  <c r="F299" i="9"/>
  <c r="F296" i="9"/>
  <c r="F295" i="9"/>
  <c r="F281" i="9"/>
  <c r="F282" i="9" s="1"/>
  <c r="F278" i="9"/>
  <c r="F277" i="9"/>
  <c r="F276" i="9"/>
  <c r="F275" i="9"/>
  <c r="F272" i="9"/>
  <c r="F271" i="9"/>
  <c r="F259" i="9"/>
  <c r="F260" i="9" s="1"/>
  <c r="F256" i="9"/>
  <c r="F255" i="9"/>
  <c r="F254" i="9"/>
  <c r="F253" i="9"/>
  <c r="F250" i="9"/>
  <c r="F249" i="9"/>
  <c r="F237" i="9"/>
  <c r="F238" i="9" s="1"/>
  <c r="F234" i="9"/>
  <c r="F233" i="9"/>
  <c r="F232" i="9"/>
  <c r="F231" i="9"/>
  <c r="F228" i="9"/>
  <c r="F227" i="9"/>
  <c r="F215" i="9"/>
  <c r="F216" i="9" s="1"/>
  <c r="F212" i="9"/>
  <c r="F211" i="9"/>
  <c r="F210" i="9"/>
  <c r="F209" i="9"/>
  <c r="F206" i="9"/>
  <c r="F205" i="9"/>
  <c r="F193" i="9"/>
  <c r="F194" i="9" s="1"/>
  <c r="F190" i="9"/>
  <c r="F189" i="9"/>
  <c r="F188" i="9"/>
  <c r="F187" i="9"/>
  <c r="F184" i="9"/>
  <c r="F183" i="9"/>
  <c r="F171" i="9"/>
  <c r="F172" i="9" s="1"/>
  <c r="F168" i="9"/>
  <c r="F167" i="9"/>
  <c r="F166" i="9"/>
  <c r="F165" i="9"/>
  <c r="F162" i="9"/>
  <c r="F161" i="9"/>
  <c r="F149" i="9"/>
  <c r="F150" i="9" s="1"/>
  <c r="F146" i="9"/>
  <c r="F145" i="9"/>
  <c r="F144" i="9"/>
  <c r="F143" i="9"/>
  <c r="F140" i="9"/>
  <c r="F139" i="9"/>
  <c r="F127" i="9"/>
  <c r="F128" i="9" s="1"/>
  <c r="F124" i="9"/>
  <c r="F123" i="9"/>
  <c r="F122" i="9"/>
  <c r="F121" i="9"/>
  <c r="F118" i="9"/>
  <c r="F117" i="9"/>
  <c r="F105" i="9"/>
  <c r="F106" i="9" s="1"/>
  <c r="F102" i="9"/>
  <c r="F101" i="9"/>
  <c r="F100" i="9"/>
  <c r="F99" i="9"/>
  <c r="F96" i="9"/>
  <c r="F95" i="9"/>
  <c r="F83" i="9"/>
  <c r="F84" i="9" s="1"/>
  <c r="F80" i="9"/>
  <c r="F79" i="9"/>
  <c r="F78" i="9"/>
  <c r="F77" i="9"/>
  <c r="F74" i="9"/>
  <c r="F73" i="9"/>
  <c r="F61" i="9"/>
  <c r="F62" i="9" s="1"/>
  <c r="F58" i="9"/>
  <c r="F57" i="9"/>
  <c r="F56" i="9"/>
  <c r="F55" i="9"/>
  <c r="F52" i="9"/>
  <c r="F51" i="9"/>
  <c r="F39" i="9"/>
  <c r="F40" i="9" s="1"/>
  <c r="F36" i="9"/>
  <c r="F35" i="9"/>
  <c r="F34" i="9"/>
  <c r="F33" i="9"/>
  <c r="F30" i="9"/>
  <c r="F29" i="9"/>
  <c r="F17" i="9"/>
  <c r="F18" i="9" s="1"/>
  <c r="F14" i="9"/>
  <c r="F13" i="9"/>
  <c r="F12" i="9"/>
  <c r="F11" i="9"/>
  <c r="F8" i="9"/>
  <c r="F7" i="9"/>
  <c r="F1146" i="9" l="1"/>
  <c r="F1171" i="9"/>
  <c r="F1279" i="9"/>
  <c r="F1197" i="9"/>
  <c r="F1224" i="9"/>
  <c r="F1251" i="9"/>
  <c r="F53" i="9"/>
  <c r="F572" i="9"/>
  <c r="F769" i="9"/>
  <c r="F1215" i="9"/>
  <c r="F229" i="9"/>
  <c r="F1609" i="9"/>
  <c r="F1616" i="9" s="1"/>
  <c r="F1662" i="9"/>
  <c r="F1666" i="9" s="1"/>
  <c r="F1335" i="9"/>
  <c r="F1680" i="9"/>
  <c r="F1684" i="9" s="1"/>
  <c r="F1685" i="9" s="1"/>
  <c r="F1686" i="9" s="1"/>
  <c r="F583" i="9"/>
  <c r="F496" i="9"/>
  <c r="F305" i="9"/>
  <c r="F119" i="9"/>
  <c r="F235" i="9"/>
  <c r="F780" i="9"/>
  <c r="F59" i="9"/>
  <c r="F125" i="9"/>
  <c r="F989" i="9"/>
  <c r="F1078" i="9"/>
  <c r="F1505" i="9"/>
  <c r="F1506" i="9" s="1"/>
  <c r="F1507" i="9" s="1"/>
  <c r="F1396" i="9"/>
  <c r="F1397" i="9" s="1"/>
  <c r="F1398" i="9" s="1"/>
  <c r="F1399" i="9" s="1"/>
  <c r="F37" i="9"/>
  <c r="F141" i="9"/>
  <c r="F147" i="9"/>
  <c r="F207" i="9"/>
  <c r="F213" i="9"/>
  <c r="F514" i="9"/>
  <c r="F525" i="9"/>
  <c r="F751" i="9"/>
  <c r="F850" i="9"/>
  <c r="F877" i="9"/>
  <c r="F904" i="9"/>
  <c r="F941" i="9"/>
  <c r="F1048" i="9"/>
  <c r="F1060" i="9"/>
  <c r="F1163" i="9"/>
  <c r="F1242" i="9"/>
  <c r="F1311" i="9"/>
  <c r="F613" i="9"/>
  <c r="F667" i="9"/>
  <c r="F806" i="9"/>
  <c r="F1000" i="9"/>
  <c r="F15" i="9"/>
  <c r="F81" i="9"/>
  <c r="F97" i="9"/>
  <c r="F103" i="9"/>
  <c r="F169" i="9"/>
  <c r="F185" i="9"/>
  <c r="F191" i="9"/>
  <c r="F257" i="9"/>
  <c r="F273" i="9"/>
  <c r="F279" i="9"/>
  <c r="F331" i="9"/>
  <c r="F358" i="9"/>
  <c r="F385" i="9"/>
  <c r="F403" i="9"/>
  <c r="F412" i="9"/>
  <c r="F430" i="9"/>
  <c r="F440" i="9"/>
  <c r="F458" i="9"/>
  <c r="F468" i="9"/>
  <c r="F601" i="9"/>
  <c r="F640" i="9"/>
  <c r="F658" i="9"/>
  <c r="F695" i="9"/>
  <c r="F713" i="9"/>
  <c r="F723" i="9"/>
  <c r="F832" i="9"/>
  <c r="F960" i="9"/>
  <c r="F971" i="9"/>
  <c r="F1121" i="9"/>
  <c r="F1188" i="9"/>
  <c r="F1351" i="9"/>
  <c r="F1376" i="9"/>
  <c r="F1415" i="9"/>
  <c r="F1436" i="9"/>
  <c r="F1535" i="9"/>
  <c r="F1536" i="9" s="1"/>
  <c r="F1569" i="9"/>
  <c r="F1576" i="9" s="1"/>
  <c r="F1645" i="9"/>
  <c r="F1649" i="9" s="1"/>
  <c r="F1650" i="9" s="1"/>
  <c r="F1589" i="9"/>
  <c r="F1596" i="9" s="1"/>
  <c r="F1549" i="9"/>
  <c r="F1556" i="9" s="1"/>
  <c r="F1409" i="9"/>
  <c r="F1371" i="9"/>
  <c r="F1331" i="9"/>
  <c r="F1295" i="9"/>
  <c r="F1299" i="9" s="1"/>
  <c r="F1269" i="9"/>
  <c r="F1138" i="9"/>
  <c r="F1108" i="9"/>
  <c r="F1018" i="9"/>
  <c r="F931" i="9"/>
  <c r="F798" i="9"/>
  <c r="F543" i="9"/>
  <c r="F376" i="9"/>
  <c r="F349" i="9"/>
  <c r="F323" i="9"/>
  <c r="F297" i="9"/>
  <c r="F251" i="9"/>
  <c r="F163" i="9"/>
  <c r="F75" i="9"/>
  <c r="F31" i="9"/>
  <c r="F9" i="9"/>
  <c r="F1490" i="9"/>
  <c r="F1520" i="9"/>
  <c r="F486" i="9"/>
  <c r="F554" i="9"/>
  <c r="F631" i="9"/>
  <c r="F685" i="9"/>
  <c r="F741" i="9"/>
  <c r="F824" i="9"/>
  <c r="F859" i="9"/>
  <c r="F886" i="9"/>
  <c r="F913" i="9"/>
  <c r="F1030" i="9"/>
  <c r="F1090" i="9"/>
  <c r="F1315" i="9"/>
  <c r="F1355" i="9"/>
  <c r="F1431" i="9"/>
  <c r="F1455" i="9"/>
  <c r="F1475" i="9"/>
  <c r="F1628" i="9"/>
  <c r="F63" i="9" l="1"/>
  <c r="F64" i="9" s="1"/>
  <c r="F444" i="9"/>
  <c r="F445" i="9" s="1"/>
  <c r="F446" i="9" s="1"/>
  <c r="F19" i="9"/>
  <c r="F1004" i="9"/>
  <c r="F1005" i="9" s="1"/>
  <c r="F1006" i="9" s="1"/>
  <c r="F416" i="9"/>
  <c r="F417" i="9" s="1"/>
  <c r="F389" i="9"/>
  <c r="F390" i="9" s="1"/>
  <c r="F391" i="9" s="1"/>
  <c r="F362" i="9"/>
  <c r="F363" i="9" s="1"/>
  <c r="F587" i="9"/>
  <c r="F588" i="9" s="1"/>
  <c r="F1380" i="9"/>
  <c r="F1381" i="9" s="1"/>
  <c r="F1382" i="9" s="1"/>
  <c r="F472" i="9"/>
  <c r="F473" i="9" s="1"/>
  <c r="F474" i="9" s="1"/>
  <c r="F195" i="9"/>
  <c r="F196" i="9" s="1"/>
  <c r="F197" i="9" s="1"/>
  <c r="F239" i="9"/>
  <c r="F240" i="9" s="1"/>
  <c r="F784" i="9"/>
  <c r="F785" i="9" s="1"/>
  <c r="F1339" i="9"/>
  <c r="F1340" i="9" s="1"/>
  <c r="F1341" i="9" s="1"/>
  <c r="F1064" i="9"/>
  <c r="F1065" i="9" s="1"/>
  <c r="F1228" i="9"/>
  <c r="F1229" i="9" s="1"/>
  <c r="F1230" i="9" s="1"/>
  <c r="F41" i="9"/>
  <c r="F42" i="9" s="1"/>
  <c r="F261" i="9"/>
  <c r="F262" i="9" s="1"/>
  <c r="F151" i="9"/>
  <c r="F152" i="9" s="1"/>
  <c r="F129" i="9"/>
  <c r="F130" i="9" s="1"/>
  <c r="F309" i="9"/>
  <c r="F310" i="9" s="1"/>
  <c r="F617" i="9"/>
  <c r="F618" i="9" s="1"/>
  <c r="F529" i="9"/>
  <c r="F530" i="9" s="1"/>
  <c r="F217" i="9"/>
  <c r="F218" i="9" s="1"/>
  <c r="F1150" i="9"/>
  <c r="F1151" i="9" s="1"/>
  <c r="F1175" i="9"/>
  <c r="F1176" i="9" s="1"/>
  <c r="F85" i="9"/>
  <c r="F86" i="9" s="1"/>
  <c r="F1419" i="9"/>
  <c r="F1420" i="9" s="1"/>
  <c r="F1283" i="9"/>
  <c r="F1284" i="9" s="1"/>
  <c r="F335" i="9"/>
  <c r="F336" i="9" s="1"/>
  <c r="F337" i="9" s="1"/>
  <c r="F1125" i="9"/>
  <c r="F1126" i="9" s="1"/>
  <c r="F1127" i="9" s="1"/>
  <c r="F1094" i="9"/>
  <c r="F1095" i="9" s="1"/>
  <c r="F1096" i="9" s="1"/>
  <c r="F810" i="9"/>
  <c r="F811" i="9" s="1"/>
  <c r="F107" i="9"/>
  <c r="F108" i="9" s="1"/>
  <c r="F109" i="9" s="1"/>
  <c r="F975" i="9"/>
  <c r="F976" i="9" s="1"/>
  <c r="F977" i="9" s="1"/>
  <c r="F283" i="9"/>
  <c r="F284" i="9" s="1"/>
  <c r="F285" i="9" s="1"/>
  <c r="F727" i="9"/>
  <c r="F728" i="9" s="1"/>
  <c r="F945" i="9"/>
  <c r="F946" i="9" s="1"/>
  <c r="F671" i="9"/>
  <c r="F672" i="9" s="1"/>
  <c r="F173" i="9"/>
  <c r="F174" i="9" s="1"/>
  <c r="F1577" i="9"/>
  <c r="F1617" i="9"/>
  <c r="F1537" i="9"/>
  <c r="F1440" i="9"/>
  <c r="F1319" i="9"/>
  <c r="F1687" i="9"/>
  <c r="F1688" i="9" s="1"/>
  <c r="F1508" i="9"/>
  <c r="F1509" i="9" s="1"/>
  <c r="G1506" i="9" s="1"/>
  <c r="F1201" i="9"/>
  <c r="F836" i="9"/>
  <c r="F755" i="9"/>
  <c r="F644" i="9"/>
  <c r="F500" i="9"/>
  <c r="F1521" i="9"/>
  <c r="F1522" i="9" s="1"/>
  <c r="F1491" i="9"/>
  <c r="F1492" i="9" s="1"/>
  <c r="F1400" i="9"/>
  <c r="F1300" i="9"/>
  <c r="F1301" i="9" s="1"/>
  <c r="F1359" i="9"/>
  <c r="F1034" i="9"/>
  <c r="F20" i="9"/>
  <c r="F21" i="9" s="1"/>
  <c r="F917" i="9"/>
  <c r="F890" i="9"/>
  <c r="F863" i="9"/>
  <c r="F1632" i="9"/>
  <c r="F1667" i="9"/>
  <c r="F1651" i="9"/>
  <c r="F1476" i="9"/>
  <c r="F1477" i="9" s="1"/>
  <c r="F1456" i="9"/>
  <c r="F1457" i="9" s="1"/>
  <c r="F699" i="9"/>
  <c r="F1597" i="9"/>
  <c r="F1598" i="9" s="1"/>
  <c r="F1255" i="9"/>
  <c r="F558" i="9"/>
  <c r="F1557" i="9"/>
  <c r="F475" i="9" l="1"/>
  <c r="F476" i="9" s="1"/>
  <c r="F559" i="9"/>
  <c r="F560" i="9" s="1"/>
  <c r="F1128" i="9"/>
  <c r="F1129" i="9" s="1"/>
  <c r="F978" i="9"/>
  <c r="F979" i="9" s="1"/>
  <c r="F1007" i="9"/>
  <c r="F1008" i="9" s="1"/>
  <c r="G1005" i="9" s="1"/>
  <c r="F1599" i="9"/>
  <c r="F1600" i="9" s="1"/>
  <c r="F700" i="9"/>
  <c r="F701" i="9" s="1"/>
  <c r="F1458" i="9"/>
  <c r="F1478" i="9"/>
  <c r="F864" i="9"/>
  <c r="F918" i="9"/>
  <c r="F1097" i="9"/>
  <c r="F1098" i="9" s="1"/>
  <c r="G1095" i="9" s="1"/>
  <c r="F1342" i="9"/>
  <c r="F22" i="9"/>
  <c r="F110" i="9"/>
  <c r="F198" i="9"/>
  <c r="F286" i="9"/>
  <c r="F338" i="9"/>
  <c r="F392" i="9"/>
  <c r="F447" i="9"/>
  <c r="F1360" i="9"/>
  <c r="F1383" i="9"/>
  <c r="F1384" i="9" s="1"/>
  <c r="F1231" i="9"/>
  <c r="F1302" i="9"/>
  <c r="F1493" i="9"/>
  <c r="F1523" i="9"/>
  <c r="F501" i="9"/>
  <c r="F837" i="9"/>
  <c r="F1202" i="9"/>
  <c r="G1501" i="9"/>
  <c r="G1504" i="9"/>
  <c r="G1680" i="9"/>
  <c r="G1683" i="9"/>
  <c r="F1320" i="9"/>
  <c r="F1441" i="9"/>
  <c r="F43" i="9"/>
  <c r="F131" i="9"/>
  <c r="F219" i="9"/>
  <c r="F311" i="9"/>
  <c r="F589" i="9"/>
  <c r="F947" i="9"/>
  <c r="F1066" i="9"/>
  <c r="F1558" i="9"/>
  <c r="F87" i="9"/>
  <c r="F175" i="9"/>
  <c r="F263" i="9"/>
  <c r="F364" i="9"/>
  <c r="F418" i="9"/>
  <c r="F812" i="9"/>
  <c r="F673" i="9"/>
  <c r="F1256" i="9"/>
  <c r="F1285" i="9"/>
  <c r="G1685" i="9"/>
  <c r="F1652" i="9"/>
  <c r="F1653" i="9" s="1"/>
  <c r="F1668" i="9"/>
  <c r="F1633" i="9"/>
  <c r="F65" i="9"/>
  <c r="F153" i="9"/>
  <c r="F241" i="9"/>
  <c r="F531" i="9"/>
  <c r="F786" i="9"/>
  <c r="F891" i="9"/>
  <c r="F892" i="9" s="1"/>
  <c r="F619" i="9"/>
  <c r="F729" i="9"/>
  <c r="F1035" i="9"/>
  <c r="F1401" i="9"/>
  <c r="F1421" i="9"/>
  <c r="F645" i="9"/>
  <c r="F646" i="9" s="1"/>
  <c r="F756" i="9"/>
  <c r="F757" i="9" s="1"/>
  <c r="F1152" i="9"/>
  <c r="F1177" i="9"/>
  <c r="G1508" i="9"/>
  <c r="G1687" i="9"/>
  <c r="F1538" i="9"/>
  <c r="F1618" i="9"/>
  <c r="F1578" i="9"/>
  <c r="F1669" i="9" l="1"/>
  <c r="F1670" i="9" s="1"/>
  <c r="F1579" i="9"/>
  <c r="F1539" i="9"/>
  <c r="F1153" i="9"/>
  <c r="F758" i="9"/>
  <c r="F759" i="9" s="1"/>
  <c r="F647" i="9"/>
  <c r="G1391" i="9"/>
  <c r="G1396" i="9"/>
  <c r="G1398" i="9"/>
  <c r="F730" i="9"/>
  <c r="F893" i="9"/>
  <c r="F532" i="9"/>
  <c r="F154" i="9"/>
  <c r="G1645" i="9"/>
  <c r="G1648" i="9"/>
  <c r="G1650" i="9"/>
  <c r="F1286" i="9"/>
  <c r="F1287" i="9" s="1"/>
  <c r="F674" i="9"/>
  <c r="F675" i="9" s="1"/>
  <c r="F813" i="9"/>
  <c r="F814" i="9" s="1"/>
  <c r="F419" i="9"/>
  <c r="F420" i="9" s="1"/>
  <c r="F264" i="9"/>
  <c r="F265" i="9" s="1"/>
  <c r="F88" i="9"/>
  <c r="F89" i="9" s="1"/>
  <c r="F1067" i="9"/>
  <c r="F1068" i="9" s="1"/>
  <c r="F590" i="9"/>
  <c r="F591" i="9" s="1"/>
  <c r="F220" i="9"/>
  <c r="F221" i="9" s="1"/>
  <c r="F44" i="9"/>
  <c r="F45" i="9" s="1"/>
  <c r="G1376" i="9"/>
  <c r="G1371" i="9"/>
  <c r="G1379" i="9"/>
  <c r="G1078" i="9"/>
  <c r="G1093" i="9"/>
  <c r="G1090" i="9"/>
  <c r="F702" i="9"/>
  <c r="G1589" i="9"/>
  <c r="G1592" i="9"/>
  <c r="G1595" i="9"/>
  <c r="G1000" i="9"/>
  <c r="G1003" i="9"/>
  <c r="G989" i="9"/>
  <c r="G974" i="9"/>
  <c r="G971" i="9"/>
  <c r="G960" i="9"/>
  <c r="G1124" i="9"/>
  <c r="G1108" i="9"/>
  <c r="G1121" i="9"/>
  <c r="F561" i="9"/>
  <c r="G471" i="9"/>
  <c r="G468" i="9"/>
  <c r="G458" i="9"/>
  <c r="F1619" i="9"/>
  <c r="F1178" i="9"/>
  <c r="F1422" i="9"/>
  <c r="G1381" i="9"/>
  <c r="F1036" i="9"/>
  <c r="F620" i="9"/>
  <c r="F787" i="9"/>
  <c r="F788" i="9" s="1"/>
  <c r="F242" i="9"/>
  <c r="F243" i="9" s="1"/>
  <c r="F66" i="9"/>
  <c r="F67" i="9" s="1"/>
  <c r="F1634" i="9"/>
  <c r="G1652" i="9"/>
  <c r="G1597" i="9"/>
  <c r="F1257" i="9"/>
  <c r="G976" i="9"/>
  <c r="G1126" i="9"/>
  <c r="G473" i="9"/>
  <c r="F365" i="9"/>
  <c r="F176" i="9"/>
  <c r="F1559" i="9"/>
  <c r="F1560" i="9" s="1"/>
  <c r="F948" i="9"/>
  <c r="F312" i="9"/>
  <c r="F132" i="9"/>
  <c r="F1442" i="9"/>
  <c r="F1321" i="9"/>
  <c r="G1688" i="9"/>
  <c r="G1509" i="9"/>
  <c r="F1203" i="9"/>
  <c r="F838" i="9"/>
  <c r="F502" i="9"/>
  <c r="F1524" i="9"/>
  <c r="F1494" i="9"/>
  <c r="G1493" i="9" s="1"/>
  <c r="G1400" i="9"/>
  <c r="F1303" i="9"/>
  <c r="F1232" i="9"/>
  <c r="G1383" i="9"/>
  <c r="F1361" i="9"/>
  <c r="F448" i="9"/>
  <c r="F393" i="9"/>
  <c r="F339" i="9"/>
  <c r="F287" i="9"/>
  <c r="F199" i="9"/>
  <c r="F111" i="9"/>
  <c r="F23" i="9"/>
  <c r="F1343" i="9"/>
  <c r="G1097" i="9"/>
  <c r="F919" i="9"/>
  <c r="F865" i="9"/>
  <c r="F1479" i="9"/>
  <c r="F1459" i="9"/>
  <c r="G1599" i="9"/>
  <c r="G1007" i="9"/>
  <c r="G978" i="9"/>
  <c r="G1128" i="9"/>
  <c r="G475" i="9"/>
  <c r="G1662" i="9" l="1"/>
  <c r="G1665" i="9"/>
  <c r="G1667" i="9"/>
  <c r="G1669" i="9"/>
  <c r="G1384" i="9"/>
  <c r="G1474" i="9"/>
  <c r="G1471" i="9"/>
  <c r="G1476" i="9"/>
  <c r="F920" i="9"/>
  <c r="F921" i="9" s="1"/>
  <c r="G1331" i="9"/>
  <c r="G1335" i="9"/>
  <c r="G1338" i="9"/>
  <c r="G1340" i="9"/>
  <c r="G97" i="9"/>
  <c r="G106" i="9"/>
  <c r="G103" i="9"/>
  <c r="G108" i="9"/>
  <c r="G273" i="9"/>
  <c r="G282" i="9"/>
  <c r="G279" i="9"/>
  <c r="G284" i="9"/>
  <c r="G388" i="9"/>
  <c r="G376" i="9"/>
  <c r="G385" i="9"/>
  <c r="G390" i="9"/>
  <c r="F1362" i="9"/>
  <c r="G1215" i="9"/>
  <c r="G1227" i="9"/>
  <c r="G1224" i="9"/>
  <c r="G1229" i="9"/>
  <c r="G1516" i="9"/>
  <c r="G1519" i="9"/>
  <c r="G1521" i="9"/>
  <c r="F839" i="9"/>
  <c r="F1322" i="9"/>
  <c r="G1552" i="9"/>
  <c r="G1555" i="9"/>
  <c r="G1549" i="9"/>
  <c r="G1557" i="9"/>
  <c r="F1635" i="9"/>
  <c r="G53" i="9"/>
  <c r="G62" i="9"/>
  <c r="G59" i="9"/>
  <c r="G64" i="9"/>
  <c r="G229" i="9"/>
  <c r="G238" i="9"/>
  <c r="G235" i="9"/>
  <c r="G240" i="9"/>
  <c r="G769" i="9"/>
  <c r="G780" i="9"/>
  <c r="G783" i="9"/>
  <c r="G785" i="9"/>
  <c r="F1037" i="9"/>
  <c r="F1038" i="9" s="1"/>
  <c r="G476" i="9"/>
  <c r="G1129" i="9"/>
  <c r="G979" i="9"/>
  <c r="G1600" i="9"/>
  <c r="G1478" i="9"/>
  <c r="G1342" i="9"/>
  <c r="G110" i="9"/>
  <c r="G286" i="9"/>
  <c r="G392" i="9"/>
  <c r="G1231" i="9"/>
  <c r="G37" i="9"/>
  <c r="G31" i="9"/>
  <c r="G40" i="9"/>
  <c r="G42" i="9"/>
  <c r="G213" i="9"/>
  <c r="G207" i="9"/>
  <c r="G216" i="9"/>
  <c r="G218" i="9"/>
  <c r="G586" i="9"/>
  <c r="G572" i="9"/>
  <c r="G583" i="9"/>
  <c r="G588" i="9"/>
  <c r="G1060" i="9"/>
  <c r="G1063" i="9"/>
  <c r="G1048" i="9"/>
  <c r="G1065" i="9"/>
  <c r="G81" i="9"/>
  <c r="G84" i="9"/>
  <c r="G75" i="9"/>
  <c r="G86" i="9"/>
  <c r="G257" i="9"/>
  <c r="G260" i="9"/>
  <c r="G251" i="9"/>
  <c r="G262" i="9"/>
  <c r="G412" i="9"/>
  <c r="G415" i="9"/>
  <c r="G403" i="9"/>
  <c r="G417" i="9"/>
  <c r="G809" i="9"/>
  <c r="G806" i="9"/>
  <c r="G798" i="9"/>
  <c r="G811" i="9"/>
  <c r="G670" i="9"/>
  <c r="G667" i="9"/>
  <c r="G658" i="9"/>
  <c r="G672" i="9"/>
  <c r="G1279" i="9"/>
  <c r="G1269" i="9"/>
  <c r="G1282" i="9"/>
  <c r="G1284" i="9"/>
  <c r="G1653" i="9"/>
  <c r="G751" i="9"/>
  <c r="G754" i="9"/>
  <c r="G741" i="9"/>
  <c r="G1454" i="9"/>
  <c r="G1451" i="9"/>
  <c r="G1456" i="9"/>
  <c r="F866" i="9"/>
  <c r="G9" i="9"/>
  <c r="G18" i="9"/>
  <c r="G15" i="9"/>
  <c r="G20" i="9"/>
  <c r="G185" i="9"/>
  <c r="G194" i="9"/>
  <c r="G191" i="9"/>
  <c r="G196" i="9"/>
  <c r="G334" i="9"/>
  <c r="G323" i="9"/>
  <c r="G331" i="9"/>
  <c r="G336" i="9"/>
  <c r="G443" i="9"/>
  <c r="G430" i="9"/>
  <c r="G440" i="9"/>
  <c r="G445" i="9"/>
  <c r="G1295" i="9"/>
  <c r="G1298" i="9"/>
  <c r="G1300" i="9"/>
  <c r="G1486" i="9"/>
  <c r="G1489" i="9"/>
  <c r="G1491" i="9"/>
  <c r="F503" i="9"/>
  <c r="F504" i="9" s="1"/>
  <c r="F1204" i="9"/>
  <c r="F1205" i="9" s="1"/>
  <c r="F1443" i="9"/>
  <c r="F133" i="9"/>
  <c r="F313" i="9"/>
  <c r="F949" i="9"/>
  <c r="G1559" i="9"/>
  <c r="F177" i="9"/>
  <c r="G176" i="9" s="1"/>
  <c r="F366" i="9"/>
  <c r="F1258" i="9"/>
  <c r="F1259" i="9" s="1"/>
  <c r="G66" i="9"/>
  <c r="G242" i="9"/>
  <c r="G787" i="9"/>
  <c r="F621" i="9"/>
  <c r="F1423" i="9"/>
  <c r="G756" i="9"/>
  <c r="F1179" i="9"/>
  <c r="G1178" i="9" s="1"/>
  <c r="F1620" i="9"/>
  <c r="F562" i="9"/>
  <c r="G1008" i="9"/>
  <c r="F703" i="9"/>
  <c r="G1458" i="9"/>
  <c r="G1098" i="9"/>
  <c r="G22" i="9"/>
  <c r="G198" i="9"/>
  <c r="G338" i="9"/>
  <c r="G447" i="9"/>
  <c r="G1302" i="9"/>
  <c r="G1523" i="9"/>
  <c r="G44" i="9"/>
  <c r="G220" i="9"/>
  <c r="G590" i="9"/>
  <c r="G1067" i="9"/>
  <c r="G88" i="9"/>
  <c r="G264" i="9"/>
  <c r="G419" i="9"/>
  <c r="G813" i="9"/>
  <c r="G674" i="9"/>
  <c r="G1286" i="9"/>
  <c r="F155" i="9"/>
  <c r="F533" i="9"/>
  <c r="F894" i="9"/>
  <c r="F731" i="9"/>
  <c r="G1401" i="9"/>
  <c r="F648" i="9"/>
  <c r="G758" i="9"/>
  <c r="F1154" i="9"/>
  <c r="F1540" i="9"/>
  <c r="G1539" i="9" s="1"/>
  <c r="F1580" i="9"/>
  <c r="G1670" i="9" l="1"/>
  <c r="G1068" i="9"/>
  <c r="G814" i="9"/>
  <c r="G265" i="9"/>
  <c r="G1569" i="9"/>
  <c r="G1572" i="9"/>
  <c r="G1575" i="9"/>
  <c r="G1577" i="9"/>
  <c r="G1149" i="9"/>
  <c r="G1138" i="9"/>
  <c r="G1146" i="9"/>
  <c r="G1151" i="9"/>
  <c r="G643" i="9"/>
  <c r="G640" i="9"/>
  <c r="G631" i="9"/>
  <c r="G645" i="9"/>
  <c r="G726" i="9"/>
  <c r="G713" i="9"/>
  <c r="G723" i="9"/>
  <c r="G728" i="9"/>
  <c r="G514" i="9"/>
  <c r="G525" i="9"/>
  <c r="G528" i="9"/>
  <c r="G530" i="9"/>
  <c r="G1615" i="9"/>
  <c r="G1612" i="9"/>
  <c r="G1609" i="9"/>
  <c r="G1617" i="9"/>
  <c r="G616" i="9"/>
  <c r="G613" i="9"/>
  <c r="G601" i="9"/>
  <c r="G618" i="9"/>
  <c r="G1254" i="9"/>
  <c r="G1242" i="9"/>
  <c r="G1251" i="9"/>
  <c r="G1256" i="9"/>
  <c r="G358" i="9"/>
  <c r="G361" i="9"/>
  <c r="G349" i="9"/>
  <c r="G363" i="9"/>
  <c r="G305" i="9"/>
  <c r="G297" i="9"/>
  <c r="G308" i="9"/>
  <c r="G310" i="9"/>
  <c r="G1188" i="9"/>
  <c r="G1200" i="9"/>
  <c r="G1197" i="9"/>
  <c r="G1202" i="9"/>
  <c r="G499" i="9"/>
  <c r="G496" i="9"/>
  <c r="G486" i="9"/>
  <c r="G501" i="9"/>
  <c r="G1494" i="9"/>
  <c r="G448" i="9"/>
  <c r="G339" i="9"/>
  <c r="G759" i="9"/>
  <c r="G730" i="9"/>
  <c r="G532" i="9"/>
  <c r="G675" i="9"/>
  <c r="G420" i="9"/>
  <c r="G89" i="9"/>
  <c r="G1018" i="9"/>
  <c r="G1033" i="9"/>
  <c r="G1030" i="9"/>
  <c r="G1035" i="9"/>
  <c r="G620" i="9"/>
  <c r="G788" i="9"/>
  <c r="G243" i="9"/>
  <c r="G67" i="9"/>
  <c r="G1560" i="9"/>
  <c r="G312" i="9"/>
  <c r="G1524" i="9"/>
  <c r="G1232" i="9"/>
  <c r="G1351" i="9"/>
  <c r="G1358" i="9"/>
  <c r="G1355" i="9"/>
  <c r="G1360" i="9"/>
  <c r="G287" i="9"/>
  <c r="G111" i="9"/>
  <c r="G1343" i="9"/>
  <c r="G904" i="9"/>
  <c r="G916" i="9"/>
  <c r="G913" i="9"/>
  <c r="G918" i="9"/>
  <c r="G1479" i="9"/>
  <c r="G1531" i="9"/>
  <c r="G1535" i="9"/>
  <c r="G1537" i="9"/>
  <c r="G877" i="9"/>
  <c r="G889" i="9"/>
  <c r="G886" i="9"/>
  <c r="G891" i="9"/>
  <c r="G141" i="9"/>
  <c r="G150" i="9"/>
  <c r="G147" i="9"/>
  <c r="G152" i="9"/>
  <c r="G695" i="9"/>
  <c r="G698" i="9"/>
  <c r="G685" i="9"/>
  <c r="G700" i="9"/>
  <c r="G543" i="9"/>
  <c r="G557" i="9"/>
  <c r="G554" i="9"/>
  <c r="G559" i="9"/>
  <c r="G1174" i="9"/>
  <c r="G1163" i="9"/>
  <c r="G1171" i="9"/>
  <c r="G1176" i="9"/>
  <c r="G1418" i="9"/>
  <c r="G1415" i="9"/>
  <c r="G1409" i="9"/>
  <c r="G1420" i="9"/>
  <c r="G1258" i="9"/>
  <c r="G169" i="9"/>
  <c r="G172" i="9"/>
  <c r="G163" i="9"/>
  <c r="G174" i="9"/>
  <c r="G941" i="9"/>
  <c r="G931" i="9"/>
  <c r="G944" i="9"/>
  <c r="G946" i="9"/>
  <c r="G125" i="9"/>
  <c r="G119" i="9"/>
  <c r="G128" i="9"/>
  <c r="G130" i="9"/>
  <c r="F1444" i="9"/>
  <c r="G1204" i="9"/>
  <c r="G503" i="9"/>
  <c r="G1303" i="9"/>
  <c r="G199" i="9"/>
  <c r="G23" i="9"/>
  <c r="F867" i="9"/>
  <c r="G1459" i="9"/>
  <c r="G1579" i="9"/>
  <c r="G1153" i="9"/>
  <c r="G647" i="9"/>
  <c r="G893" i="9"/>
  <c r="G154" i="9"/>
  <c r="G1287" i="9"/>
  <c r="G591" i="9"/>
  <c r="G221" i="9"/>
  <c r="G45" i="9"/>
  <c r="G702" i="9"/>
  <c r="G561" i="9"/>
  <c r="G1619" i="9"/>
  <c r="G1422" i="9"/>
  <c r="G1037" i="9"/>
  <c r="F1636" i="9"/>
  <c r="G365" i="9"/>
  <c r="G948" i="9"/>
  <c r="G132" i="9"/>
  <c r="F1323" i="9"/>
  <c r="F840" i="9"/>
  <c r="G839" i="9" s="1"/>
  <c r="G1362" i="9"/>
  <c r="G393" i="9"/>
  <c r="G920" i="9"/>
  <c r="G177" i="9" l="1"/>
  <c r="G1311" i="9"/>
  <c r="G1318" i="9"/>
  <c r="G1315" i="9"/>
  <c r="G1320" i="9"/>
  <c r="G1631" i="9"/>
  <c r="G1628" i="9"/>
  <c r="G1633" i="9"/>
  <c r="G850" i="9"/>
  <c r="G862" i="9"/>
  <c r="G859" i="9"/>
  <c r="G864" i="9"/>
  <c r="G1439" i="9"/>
  <c r="G1436" i="9"/>
  <c r="G1431" i="9"/>
  <c r="G1441" i="9"/>
  <c r="G1179" i="9"/>
  <c r="G155" i="9"/>
  <c r="G894" i="9"/>
  <c r="G921" i="9"/>
  <c r="G1635" i="9"/>
  <c r="G1038" i="9"/>
  <c r="G504" i="9"/>
  <c r="G1205" i="9"/>
  <c r="G313" i="9"/>
  <c r="G1259" i="9"/>
  <c r="G731" i="9"/>
  <c r="G1154" i="9"/>
  <c r="G832" i="9"/>
  <c r="G835" i="9"/>
  <c r="G824" i="9"/>
  <c r="G837" i="9"/>
  <c r="G133" i="9"/>
  <c r="G949" i="9"/>
  <c r="G1423" i="9"/>
  <c r="G562" i="9"/>
  <c r="G703" i="9"/>
  <c r="G1540" i="9"/>
  <c r="G1363" i="9"/>
  <c r="G1322" i="9"/>
  <c r="G866" i="9"/>
  <c r="G1443" i="9"/>
  <c r="G366" i="9"/>
  <c r="G621" i="9"/>
  <c r="G1620" i="9"/>
  <c r="G533" i="9"/>
  <c r="G648" i="9"/>
  <c r="G1580" i="9"/>
  <c r="G840" i="9" l="1"/>
  <c r="G1444" i="9"/>
  <c r="G867" i="9"/>
  <c r="G1636" i="9"/>
  <c r="G1323" i="9"/>
  <c r="F1493" i="8" l="1"/>
  <c r="F1494" i="8" s="1"/>
  <c r="F1490" i="8"/>
  <c r="F1489" i="8"/>
  <c r="F1488" i="8"/>
  <c r="F1485" i="8"/>
  <c r="F1484" i="8"/>
  <c r="F1471" i="8"/>
  <c r="F1472" i="8" s="1"/>
  <c r="F1468" i="8"/>
  <c r="F1467" i="8"/>
  <c r="F1466" i="8"/>
  <c r="F1463" i="8"/>
  <c r="F1462" i="8"/>
  <c r="F1449" i="8"/>
  <c r="F1450" i="8" s="1"/>
  <c r="F1446" i="8"/>
  <c r="F1445" i="8"/>
  <c r="F1444" i="8"/>
  <c r="F1441" i="8"/>
  <c r="F1440" i="8"/>
  <c r="F1427" i="8"/>
  <c r="F1428" i="8" s="1"/>
  <c r="F1424" i="8"/>
  <c r="F1423" i="8"/>
  <c r="F1422" i="8"/>
  <c r="F1419" i="8"/>
  <c r="F1418" i="8"/>
  <c r="F1403" i="8"/>
  <c r="F1404" i="8" s="1"/>
  <c r="F1400" i="8"/>
  <c r="F1399" i="8"/>
  <c r="F1396" i="8"/>
  <c r="F1395" i="8"/>
  <c r="F1382" i="8"/>
  <c r="F1383" i="8" s="1"/>
  <c r="F1379" i="8"/>
  <c r="F1378" i="8"/>
  <c r="F1375" i="8"/>
  <c r="F1374" i="8"/>
  <c r="F1361" i="8"/>
  <c r="F1362" i="8" s="1"/>
  <c r="F1358" i="8"/>
  <c r="F1357" i="8"/>
  <c r="F1354" i="8"/>
  <c r="F1353" i="8"/>
  <c r="F1340" i="8"/>
  <c r="F1341" i="8" s="1"/>
  <c r="F1337" i="8"/>
  <c r="F1336" i="8"/>
  <c r="F1333" i="8"/>
  <c r="F1332" i="8"/>
  <c r="F1319" i="8"/>
  <c r="F1320" i="8" s="1"/>
  <c r="F1316" i="8"/>
  <c r="F1315" i="8"/>
  <c r="F1314" i="8"/>
  <c r="F1311" i="8"/>
  <c r="F1310" i="8"/>
  <c r="F1297" i="8"/>
  <c r="F1298" i="8" s="1"/>
  <c r="F1294" i="8"/>
  <c r="F1293" i="8"/>
  <c r="F1292" i="8"/>
  <c r="F1289" i="8"/>
  <c r="F1288" i="8"/>
  <c r="F1275" i="8"/>
  <c r="F1276" i="8" s="1"/>
  <c r="F1272" i="8"/>
  <c r="F1271" i="8"/>
  <c r="F1270" i="8"/>
  <c r="F1267" i="8"/>
  <c r="F1266" i="8"/>
  <c r="F1253" i="8"/>
  <c r="F1254" i="8" s="1"/>
  <c r="F1250" i="8"/>
  <c r="F1249" i="8"/>
  <c r="F1248" i="8"/>
  <c r="F1245" i="8"/>
  <c r="F1244" i="8"/>
  <c r="F1231" i="8"/>
  <c r="F1232" i="8" s="1"/>
  <c r="F1228" i="8"/>
  <c r="F1227" i="8"/>
  <c r="F1226" i="8"/>
  <c r="F1225" i="8"/>
  <c r="F1224" i="8"/>
  <c r="F1221" i="8"/>
  <c r="F1220" i="8"/>
  <c r="F1219" i="8"/>
  <c r="F1206" i="8"/>
  <c r="F1205" i="8"/>
  <c r="F1204" i="8"/>
  <c r="F1203" i="8"/>
  <c r="F1202" i="8"/>
  <c r="F1201" i="8"/>
  <c r="F1198" i="8"/>
  <c r="F1197" i="8"/>
  <c r="F1196" i="8"/>
  <c r="F1183" i="8"/>
  <c r="F1184" i="8" s="1"/>
  <c r="F1180" i="8"/>
  <c r="F1179" i="8"/>
  <c r="F1178" i="8"/>
  <c r="F1175" i="8"/>
  <c r="F1174" i="8"/>
  <c r="F1173" i="8"/>
  <c r="F1160" i="8"/>
  <c r="F1161" i="8" s="1"/>
  <c r="F1157" i="8"/>
  <c r="F1156" i="8"/>
  <c r="F1155" i="8"/>
  <c r="F1152" i="8"/>
  <c r="F1151" i="8"/>
  <c r="F1150" i="8"/>
  <c r="F1137" i="8"/>
  <c r="F1138" i="8" s="1"/>
  <c r="F1134" i="8"/>
  <c r="F1133" i="8"/>
  <c r="F1132" i="8"/>
  <c r="F1129" i="8"/>
  <c r="F1128" i="8"/>
  <c r="F1127" i="8"/>
  <c r="F1114" i="8"/>
  <c r="F1115" i="8" s="1"/>
  <c r="F1111" i="8"/>
  <c r="F1110" i="8"/>
  <c r="F1109" i="8"/>
  <c r="F1106" i="8"/>
  <c r="F1105" i="8"/>
  <c r="F1104" i="8"/>
  <c r="F1091" i="8"/>
  <c r="F1092" i="8" s="1"/>
  <c r="F1088" i="8"/>
  <c r="F1087" i="8"/>
  <c r="F1086" i="8"/>
  <c r="F1083" i="8"/>
  <c r="F1082" i="8"/>
  <c r="F1081" i="8"/>
  <c r="F1068" i="8"/>
  <c r="F1069" i="8" s="1"/>
  <c r="F1065" i="8"/>
  <c r="F1064" i="8"/>
  <c r="F1063" i="8"/>
  <c r="F1060" i="8"/>
  <c r="F1059" i="8"/>
  <c r="F1058" i="8"/>
  <c r="F1044" i="8"/>
  <c r="F1045" i="8" s="1"/>
  <c r="F1041" i="8"/>
  <c r="F1040" i="8"/>
  <c r="F1039" i="8"/>
  <c r="F1036" i="8"/>
  <c r="F1035" i="8"/>
  <c r="F1034" i="8"/>
  <c r="F1020" i="8"/>
  <c r="F1021" i="8" s="1"/>
  <c r="F1017" i="8"/>
  <c r="F1016" i="8"/>
  <c r="F1015" i="8"/>
  <c r="F1012" i="8"/>
  <c r="F1011" i="8"/>
  <c r="F1010" i="8"/>
  <c r="F996" i="8"/>
  <c r="F997" i="8" s="1"/>
  <c r="F993" i="8"/>
  <c r="F992" i="8"/>
  <c r="F991" i="8"/>
  <c r="F988" i="8"/>
  <c r="F987" i="8"/>
  <c r="F986" i="8"/>
  <c r="F972" i="8"/>
  <c r="F973" i="8" s="1"/>
  <c r="F969" i="8"/>
  <c r="F968" i="8"/>
  <c r="F967" i="8"/>
  <c r="F964" i="8"/>
  <c r="F963" i="8"/>
  <c r="F962" i="8"/>
  <c r="F948" i="8"/>
  <c r="F949" i="8" s="1"/>
  <c r="F944" i="8"/>
  <c r="F943" i="8"/>
  <c r="F940" i="8"/>
  <c r="F939" i="8"/>
  <c r="F938" i="8"/>
  <c r="F924" i="8"/>
  <c r="F925" i="8" s="1"/>
  <c r="F921" i="8"/>
  <c r="F920" i="8"/>
  <c r="F919" i="8"/>
  <c r="F916" i="8"/>
  <c r="F915" i="8"/>
  <c r="F914" i="8"/>
  <c r="F900" i="8"/>
  <c r="F901" i="8" s="1"/>
  <c r="F897" i="8"/>
  <c r="F896" i="8"/>
  <c r="F895" i="8"/>
  <c r="F892" i="8"/>
  <c r="F891" i="8"/>
  <c r="F890" i="8"/>
  <c r="F876" i="8"/>
  <c r="F877" i="8" s="1"/>
  <c r="F873" i="8"/>
  <c r="F872" i="8"/>
  <c r="F871" i="8"/>
  <c r="F868" i="8"/>
  <c r="F867" i="8"/>
  <c r="F866" i="8"/>
  <c r="F852" i="8"/>
  <c r="F853" i="8" s="1"/>
  <c r="F849" i="8"/>
  <c r="F848" i="8"/>
  <c r="F847" i="8"/>
  <c r="F834" i="8"/>
  <c r="F835" i="8" s="1"/>
  <c r="F831" i="8"/>
  <c r="F830" i="8"/>
  <c r="F829" i="8"/>
  <c r="F816" i="8"/>
  <c r="F817" i="8" s="1"/>
  <c r="F813" i="8"/>
  <c r="F812" i="8"/>
  <c r="F811" i="8"/>
  <c r="F798" i="8"/>
  <c r="F797" i="8"/>
  <c r="F796" i="8"/>
  <c r="F795" i="8"/>
  <c r="F794" i="8"/>
  <c r="F791" i="8"/>
  <c r="F790" i="8"/>
  <c r="F789" i="8"/>
  <c r="F775" i="8"/>
  <c r="F776" i="8" s="1"/>
  <c r="F772" i="8"/>
  <c r="F771" i="8"/>
  <c r="F770" i="8"/>
  <c r="F757" i="8"/>
  <c r="F745" i="8"/>
  <c r="F746" i="8" s="1"/>
  <c r="F742" i="8"/>
  <c r="F741" i="8"/>
  <c r="F740" i="8"/>
  <c r="F728" i="8"/>
  <c r="F729" i="8" s="1"/>
  <c r="F725" i="8"/>
  <c r="F724" i="8"/>
  <c r="F723" i="8"/>
  <c r="F711" i="8"/>
  <c r="F712" i="8" s="1"/>
  <c r="F708" i="8"/>
  <c r="F707" i="8"/>
  <c r="F706" i="8"/>
  <c r="F694" i="8"/>
  <c r="F693" i="8"/>
  <c r="F681" i="8"/>
  <c r="F682" i="8" s="1"/>
  <c r="F678" i="8"/>
  <c r="F677" i="8"/>
  <c r="F665" i="8"/>
  <c r="F666" i="8" s="1"/>
  <c r="F662" i="8"/>
  <c r="F661" i="8"/>
  <c r="F649" i="8"/>
  <c r="F648" i="8"/>
  <c r="F647" i="8"/>
  <c r="F644" i="8"/>
  <c r="F643" i="8"/>
  <c r="F630" i="8"/>
  <c r="F631" i="8" s="1"/>
  <c r="F627" i="8"/>
  <c r="F626" i="8"/>
  <c r="F612" i="8"/>
  <c r="F611" i="8"/>
  <c r="F608" i="8"/>
  <c r="F607" i="8"/>
  <c r="F606" i="8"/>
  <c r="F592" i="8"/>
  <c r="F591" i="8"/>
  <c r="F590" i="8"/>
  <c r="F587" i="8"/>
  <c r="F588" i="8" s="1"/>
  <c r="F575" i="8"/>
  <c r="F576" i="8" s="1"/>
  <c r="F572" i="8"/>
  <c r="F571" i="8"/>
  <c r="F570" i="8"/>
  <c r="F558" i="8"/>
  <c r="F557" i="8"/>
  <c r="F554" i="8"/>
  <c r="F553" i="8"/>
  <c r="F552" i="8"/>
  <c r="F538" i="8"/>
  <c r="F534" i="8"/>
  <c r="F533" i="8"/>
  <c r="F532" i="8"/>
  <c r="F518" i="8"/>
  <c r="F517" i="8"/>
  <c r="F514" i="8"/>
  <c r="F513" i="8"/>
  <c r="F512" i="8"/>
  <c r="F498" i="8"/>
  <c r="F497" i="8"/>
  <c r="F494" i="8"/>
  <c r="F493" i="8"/>
  <c r="F480" i="8"/>
  <c r="F479" i="8"/>
  <c r="F478" i="8"/>
  <c r="F475" i="8"/>
  <c r="F474" i="8"/>
  <c r="F460" i="8"/>
  <c r="F459" i="8"/>
  <c r="F458" i="8"/>
  <c r="F455" i="8"/>
  <c r="F454" i="8"/>
  <c r="F440" i="8"/>
  <c r="F439" i="8"/>
  <c r="F438" i="8"/>
  <c r="F435" i="8"/>
  <c r="F434" i="8"/>
  <c r="F420" i="8"/>
  <c r="F419" i="8"/>
  <c r="F418" i="8"/>
  <c r="F415" i="8"/>
  <c r="F414" i="8"/>
  <c r="F401" i="8"/>
  <c r="F400" i="8"/>
  <c r="F399" i="8"/>
  <c r="F396" i="8"/>
  <c r="F395" i="8"/>
  <c r="F394" i="8"/>
  <c r="F380" i="8"/>
  <c r="F379" i="8"/>
  <c r="F378" i="8"/>
  <c r="F377" i="8"/>
  <c r="F374" i="8"/>
  <c r="F373" i="8"/>
  <c r="F372" i="8"/>
  <c r="F358" i="8"/>
  <c r="F357" i="8"/>
  <c r="F356" i="8"/>
  <c r="F353" i="8"/>
  <c r="F352" i="8"/>
  <c r="F351" i="8"/>
  <c r="F337" i="8"/>
  <c r="F336" i="8"/>
  <c r="F335" i="8"/>
  <c r="F334" i="8"/>
  <c r="F331" i="8"/>
  <c r="F330" i="8"/>
  <c r="F329" i="8"/>
  <c r="F315" i="8"/>
  <c r="F314" i="8"/>
  <c r="F313" i="8"/>
  <c r="F310" i="8"/>
  <c r="F309" i="8"/>
  <c r="F308" i="8"/>
  <c r="F294" i="8"/>
  <c r="F293" i="8"/>
  <c r="F292" i="8"/>
  <c r="F291" i="8"/>
  <c r="F288" i="8"/>
  <c r="F287" i="8"/>
  <c r="F286" i="8"/>
  <c r="F272" i="8"/>
  <c r="F271" i="8"/>
  <c r="F270" i="8"/>
  <c r="F267" i="8"/>
  <c r="F266" i="8"/>
  <c r="F265" i="8"/>
  <c r="F251" i="8"/>
  <c r="F250" i="8"/>
  <c r="F249" i="8"/>
  <c r="F248" i="8"/>
  <c r="F245" i="8"/>
  <c r="F244" i="8"/>
  <c r="F243" i="8"/>
  <c r="F229" i="8"/>
  <c r="F228" i="8"/>
  <c r="F225" i="8"/>
  <c r="F224" i="8"/>
  <c r="F211" i="8"/>
  <c r="F210" i="8"/>
  <c r="F209" i="8"/>
  <c r="F206" i="8"/>
  <c r="F205" i="8"/>
  <c r="F191" i="8"/>
  <c r="F190" i="8"/>
  <c r="F187" i="8"/>
  <c r="F186" i="8"/>
  <c r="F172" i="8"/>
  <c r="F171" i="8"/>
  <c r="F170" i="8"/>
  <c r="F167" i="8"/>
  <c r="F166" i="8"/>
  <c r="F152" i="8"/>
  <c r="F151" i="8"/>
  <c r="F148" i="8"/>
  <c r="F147" i="8"/>
  <c r="F133" i="8"/>
  <c r="F132" i="8"/>
  <c r="F131" i="8"/>
  <c r="F128" i="8"/>
  <c r="F127" i="8"/>
  <c r="F113" i="8"/>
  <c r="F112" i="8"/>
  <c r="F109" i="8"/>
  <c r="F108" i="8"/>
  <c r="F94" i="8"/>
  <c r="F93" i="8"/>
  <c r="F92" i="8"/>
  <c r="F89" i="8"/>
  <c r="F88" i="8"/>
  <c r="F74" i="8"/>
  <c r="F73" i="8"/>
  <c r="F70" i="8"/>
  <c r="F69" i="8"/>
  <c r="F55" i="8"/>
  <c r="F54" i="8"/>
  <c r="F53" i="8"/>
  <c r="F50" i="8"/>
  <c r="F49" i="8"/>
  <c r="F35" i="8"/>
  <c r="F34" i="8"/>
  <c r="F31" i="8"/>
  <c r="F30" i="8"/>
  <c r="F17" i="8"/>
  <c r="F16" i="8"/>
  <c r="F15" i="8"/>
  <c r="F12" i="8"/>
  <c r="F11" i="8"/>
  <c r="F679" i="8" l="1"/>
  <c r="F683" i="8" s="1"/>
  <c r="F75" i="8"/>
  <c r="F230" i="8"/>
  <c r="F832" i="8"/>
  <c r="F836" i="8" s="1"/>
  <c r="F743" i="8"/>
  <c r="F747" i="8" s="1"/>
  <c r="F1037" i="8"/>
  <c r="F726" i="8"/>
  <c r="F730" i="8" s="1"/>
  <c r="F149" i="8"/>
  <c r="F499" i="8"/>
  <c r="F153" i="8"/>
  <c r="F71" i="8"/>
  <c r="F173" i="8"/>
  <c r="F1425" i="8"/>
  <c r="F850" i="8"/>
  <c r="F854" i="8" s="1"/>
  <c r="F814" i="8"/>
  <c r="F818" i="8" s="1"/>
  <c r="F252" i="8"/>
  <c r="F874" i="8"/>
  <c r="F381" i="8"/>
  <c r="F421" i="8"/>
  <c r="F1420" i="8"/>
  <c r="F539" i="8"/>
  <c r="F613" i="8"/>
  <c r="F1042" i="8"/>
  <c r="F1066" i="8"/>
  <c r="F1295" i="8"/>
  <c r="F593" i="8"/>
  <c r="F594" i="8" s="1"/>
  <c r="F595" i="8" s="1"/>
  <c r="F596" i="8" s="1"/>
  <c r="F36" i="8"/>
  <c r="F114" i="8"/>
  <c r="F129" i="8"/>
  <c r="F192" i="8"/>
  <c r="F289" i="8"/>
  <c r="F332" i="8"/>
  <c r="F338" i="8"/>
  <c r="F354" i="8"/>
  <c r="F359" i="8"/>
  <c r="F397" i="8"/>
  <c r="F402" i="8"/>
  <c r="F481" i="8"/>
  <c r="F535" i="8"/>
  <c r="F573" i="8"/>
  <c r="F577" i="8" s="1"/>
  <c r="F578" i="8" s="1"/>
  <c r="F579" i="8" s="1"/>
  <c r="F941" i="8"/>
  <c r="F946" i="8"/>
  <c r="F970" i="8"/>
  <c r="F1130" i="8"/>
  <c r="F1135" i="8"/>
  <c r="F1153" i="8"/>
  <c r="F1158" i="8"/>
  <c r="F1251" i="8"/>
  <c r="F1338" i="8"/>
  <c r="F1469" i="8"/>
  <c r="F18" i="8"/>
  <c r="F32" i="8"/>
  <c r="F56" i="8"/>
  <c r="F95" i="8"/>
  <c r="F134" i="8"/>
  <c r="F273" i="8"/>
  <c r="F295" i="8"/>
  <c r="F316" i="8"/>
  <c r="F441" i="8"/>
  <c r="F461" i="8"/>
  <c r="F519" i="8"/>
  <c r="F555" i="8"/>
  <c r="F559" i="8"/>
  <c r="F650" i="8"/>
  <c r="F893" i="8"/>
  <c r="F898" i="8"/>
  <c r="F922" i="8"/>
  <c r="F994" i="8"/>
  <c r="F1018" i="8"/>
  <c r="F1089" i="8"/>
  <c r="F1107" i="8"/>
  <c r="F1112" i="8"/>
  <c r="F1181" i="8"/>
  <c r="F1207" i="8"/>
  <c r="F1229" i="8"/>
  <c r="F1273" i="8"/>
  <c r="F1317" i="8"/>
  <c r="F1376" i="8"/>
  <c r="F1380" i="8"/>
  <c r="F1442" i="8"/>
  <c r="F1447" i="8"/>
  <c r="F1491" i="8"/>
  <c r="F1486" i="8"/>
  <c r="F1464" i="8"/>
  <c r="F1397" i="8"/>
  <c r="F1355" i="8"/>
  <c r="F1334" i="8"/>
  <c r="F1312" i="8"/>
  <c r="F1290" i="8"/>
  <c r="F1268" i="8"/>
  <c r="F1246" i="8"/>
  <c r="F1222" i="8"/>
  <c r="F1199" i="8"/>
  <c r="F1176" i="8"/>
  <c r="F1084" i="8"/>
  <c r="F1061" i="8"/>
  <c r="F1070" i="8" s="1"/>
  <c r="F1071" i="8" s="1"/>
  <c r="F1013" i="8"/>
  <c r="F989" i="8"/>
  <c r="F965" i="8"/>
  <c r="F917" i="8"/>
  <c r="F869" i="8"/>
  <c r="F792" i="8"/>
  <c r="F773" i="8"/>
  <c r="F777" i="8" s="1"/>
  <c r="F759" i="8"/>
  <c r="F760" i="8" s="1"/>
  <c r="F761" i="8" s="1"/>
  <c r="F762" i="8" s="1"/>
  <c r="F709" i="8"/>
  <c r="F713" i="8" s="1"/>
  <c r="F645" i="8"/>
  <c r="F609" i="8"/>
  <c r="F515" i="8"/>
  <c r="F476" i="8"/>
  <c r="F456" i="8"/>
  <c r="F436" i="8"/>
  <c r="F375" i="8"/>
  <c r="F311" i="8"/>
  <c r="F268" i="8"/>
  <c r="F246" i="8"/>
  <c r="F226" i="8"/>
  <c r="F207" i="8"/>
  <c r="F188" i="8"/>
  <c r="F110" i="8"/>
  <c r="F90" i="8"/>
  <c r="F51" i="8"/>
  <c r="F13" i="8"/>
  <c r="F168" i="8"/>
  <c r="F212" i="8"/>
  <c r="F416" i="8"/>
  <c r="F495" i="8"/>
  <c r="F628" i="8"/>
  <c r="F663" i="8"/>
  <c r="F695" i="8"/>
  <c r="F799" i="8"/>
  <c r="F1359" i="8"/>
  <c r="F1401" i="8"/>
  <c r="F360" i="8" l="1"/>
  <c r="F76" i="8"/>
  <c r="F1185" i="8"/>
  <c r="F1186" i="8" s="1"/>
  <c r="F1187" i="8" s="1"/>
  <c r="F442" i="8"/>
  <c r="F443" i="8" s="1"/>
  <c r="F462" i="8"/>
  <c r="F463" i="8" s="1"/>
  <c r="F403" i="8"/>
  <c r="F404" i="8" s="1"/>
  <c r="F231" i="8"/>
  <c r="F232" i="8" s="1"/>
  <c r="F382" i="8"/>
  <c r="F383" i="8" s="1"/>
  <c r="F154" i="8"/>
  <c r="F155" i="8" s="1"/>
  <c r="F1255" i="8"/>
  <c r="F1256" i="8" s="1"/>
  <c r="F998" i="8"/>
  <c r="F999" i="8" s="1"/>
  <c r="F1000" i="8" s="1"/>
  <c r="F1277" i="8"/>
  <c r="F1278" i="8" s="1"/>
  <c r="F96" i="8"/>
  <c r="F97" i="8" s="1"/>
  <c r="F193" i="8"/>
  <c r="F194" i="8" s="1"/>
  <c r="F1046" i="8"/>
  <c r="F1047" i="8" s="1"/>
  <c r="F1048" i="8" s="1"/>
  <c r="F317" i="8"/>
  <c r="F318" i="8" s="1"/>
  <c r="F319" i="8" s="1"/>
  <c r="F950" i="8"/>
  <c r="F951" i="8" s="1"/>
  <c r="F952" i="8" s="1"/>
  <c r="F651" i="8"/>
  <c r="F652" i="8" s="1"/>
  <c r="F653" i="8" s="1"/>
  <c r="F37" i="8"/>
  <c r="F38" i="8" s="1"/>
  <c r="F1342" i="8"/>
  <c r="F1343" i="8" s="1"/>
  <c r="F1344" i="8" s="1"/>
  <c r="F560" i="8"/>
  <c r="F561" i="8" s="1"/>
  <c r="F1022" i="8"/>
  <c r="F1023" i="8" s="1"/>
  <c r="F1024" i="8" s="1"/>
  <c r="F482" i="8"/>
  <c r="F483" i="8" s="1"/>
  <c r="F274" i="8"/>
  <c r="F275" i="8" s="1"/>
  <c r="F1299" i="8"/>
  <c r="F1300" i="8" s="1"/>
  <c r="F57" i="8"/>
  <c r="F58" i="8" s="1"/>
  <c r="F878" i="8"/>
  <c r="F879" i="8" s="1"/>
  <c r="F880" i="8" s="1"/>
  <c r="F881" i="8" s="1"/>
  <c r="F882" i="8" s="1"/>
  <c r="F1473" i="8"/>
  <c r="F1474" i="8" s="1"/>
  <c r="F115" i="8"/>
  <c r="F116" i="8" s="1"/>
  <c r="F117" i="8" s="1"/>
  <c r="F1093" i="8"/>
  <c r="F1094" i="8" s="1"/>
  <c r="F1095" i="8" s="1"/>
  <c r="F1495" i="8"/>
  <c r="F1496" i="8" s="1"/>
  <c r="F1497" i="8" s="1"/>
  <c r="F1498" i="8" s="1"/>
  <c r="F1499" i="8" s="1"/>
  <c r="F253" i="8"/>
  <c r="F254" i="8" s="1"/>
  <c r="F1384" i="8"/>
  <c r="F1385" i="8" s="1"/>
  <c r="F135" i="8"/>
  <c r="F136" i="8" s="1"/>
  <c r="F1139" i="8"/>
  <c r="F1140" i="8" s="1"/>
  <c r="F1141" i="8" s="1"/>
  <c r="F1429" i="8"/>
  <c r="F1430" i="8" s="1"/>
  <c r="F339" i="8"/>
  <c r="F340" i="8" s="1"/>
  <c r="F341" i="8" s="1"/>
  <c r="F974" i="8"/>
  <c r="F975" i="8" s="1"/>
  <c r="F976" i="8" s="1"/>
  <c r="F977" i="8" s="1"/>
  <c r="F978" i="8" s="1"/>
  <c r="G975" i="8" s="1"/>
  <c r="F540" i="8"/>
  <c r="F541" i="8" s="1"/>
  <c r="F902" i="8"/>
  <c r="F903" i="8" s="1"/>
  <c r="F904" i="8" s="1"/>
  <c r="F614" i="8"/>
  <c r="F615" i="8" s="1"/>
  <c r="F1116" i="8"/>
  <c r="F1117" i="8" s="1"/>
  <c r="F1118" i="8" s="1"/>
  <c r="F1208" i="8"/>
  <c r="F1209" i="8" s="1"/>
  <c r="F1210" i="8" s="1"/>
  <c r="F296" i="8"/>
  <c r="F297" i="8" s="1"/>
  <c r="F926" i="8"/>
  <c r="F927" i="8" s="1"/>
  <c r="F928" i="8" s="1"/>
  <c r="F19" i="8"/>
  <c r="F20" i="8" s="1"/>
  <c r="F21" i="8" s="1"/>
  <c r="F1162" i="8"/>
  <c r="F520" i="8"/>
  <c r="F521" i="8" s="1"/>
  <c r="F1072" i="8"/>
  <c r="F1073" i="8" s="1"/>
  <c r="F1233" i="8"/>
  <c r="F1234" i="8" s="1"/>
  <c r="F1235" i="8" s="1"/>
  <c r="F1321" i="8"/>
  <c r="F1322" i="8" s="1"/>
  <c r="F1451" i="8"/>
  <c r="F1405" i="8"/>
  <c r="F837" i="8"/>
  <c r="F838" i="8" s="1"/>
  <c r="F696" i="8"/>
  <c r="F667" i="8"/>
  <c r="F632" i="8"/>
  <c r="F422" i="8"/>
  <c r="F174" i="8"/>
  <c r="F748" i="8"/>
  <c r="F714" i="8"/>
  <c r="F684" i="8"/>
  <c r="F685" i="8" s="1"/>
  <c r="F597" i="8"/>
  <c r="F598" i="8" s="1"/>
  <c r="F580" i="8"/>
  <c r="F581" i="8" s="1"/>
  <c r="G578" i="8" s="1"/>
  <c r="F361" i="8"/>
  <c r="F362" i="8" s="1"/>
  <c r="F77" i="8"/>
  <c r="F1363" i="8"/>
  <c r="F855" i="8"/>
  <c r="F856" i="8" s="1"/>
  <c r="F500" i="8"/>
  <c r="F763" i="8"/>
  <c r="F764" i="8" s="1"/>
  <c r="F213" i="8"/>
  <c r="F819" i="8"/>
  <c r="F800" i="8"/>
  <c r="F778" i="8"/>
  <c r="F779" i="8" s="1"/>
  <c r="F731" i="8"/>
  <c r="F464" i="8" l="1"/>
  <c r="F465" i="8" s="1"/>
  <c r="F233" i="8"/>
  <c r="F234" i="8" s="1"/>
  <c r="F235" i="8" s="1"/>
  <c r="G230" i="8" s="1"/>
  <c r="F384" i="8"/>
  <c r="F385" i="8" s="1"/>
  <c r="F386" i="8" s="1"/>
  <c r="F1279" i="8"/>
  <c r="F1280" i="8" s="1"/>
  <c r="F616" i="8"/>
  <c r="F617" i="8" s="1"/>
  <c r="F618" i="8" s="1"/>
  <c r="G613" i="8" s="1"/>
  <c r="F542" i="8"/>
  <c r="F543" i="8" s="1"/>
  <c r="F298" i="8"/>
  <c r="F299" i="8" s="1"/>
  <c r="F1074" i="8"/>
  <c r="G1073" i="8" s="1"/>
  <c r="F1163" i="8"/>
  <c r="F1164" i="8" s="1"/>
  <c r="F1165" i="8" s="1"/>
  <c r="F1323" i="8"/>
  <c r="F1324" i="8" s="1"/>
  <c r="F1452" i="8"/>
  <c r="F1453" i="8" s="1"/>
  <c r="F1454" i="8" s="1"/>
  <c r="F780" i="8"/>
  <c r="F801" i="8"/>
  <c r="F802" i="8" s="1"/>
  <c r="F1345" i="8"/>
  <c r="F1346" i="8" s="1"/>
  <c r="F22" i="8"/>
  <c r="F23" i="8" s="1"/>
  <c r="G20" i="8" s="1"/>
  <c r="F118" i="8"/>
  <c r="F119" i="8" s="1"/>
  <c r="F320" i="8"/>
  <c r="F321" i="8" s="1"/>
  <c r="G318" i="8" s="1"/>
  <c r="F654" i="8"/>
  <c r="G761" i="8"/>
  <c r="G759" i="8"/>
  <c r="F1211" i="8"/>
  <c r="F1212" i="8" s="1"/>
  <c r="G1209" i="8" s="1"/>
  <c r="F857" i="8"/>
  <c r="F953" i="8"/>
  <c r="F1025" i="8"/>
  <c r="F1142" i="8"/>
  <c r="F1236" i="8"/>
  <c r="F1237" i="8" s="1"/>
  <c r="F342" i="8"/>
  <c r="F343" i="8" s="1"/>
  <c r="F363" i="8"/>
  <c r="G573" i="8"/>
  <c r="G576" i="8"/>
  <c r="G588" i="8"/>
  <c r="G593" i="8"/>
  <c r="F686" i="8"/>
  <c r="F687" i="8" s="1"/>
  <c r="G684" i="8" s="1"/>
  <c r="G874" i="8"/>
  <c r="G869" i="8"/>
  <c r="G877" i="8"/>
  <c r="F905" i="8"/>
  <c r="G965" i="8"/>
  <c r="G970" i="8"/>
  <c r="G973" i="8"/>
  <c r="F1001" i="8"/>
  <c r="F1002" i="8" s="1"/>
  <c r="G999" i="8" s="1"/>
  <c r="F1096" i="8"/>
  <c r="F1188" i="8"/>
  <c r="F1189" i="8" s="1"/>
  <c r="G1186" i="8" s="1"/>
  <c r="F175" i="8"/>
  <c r="F176" i="8" s="1"/>
  <c r="F423" i="8"/>
  <c r="F424" i="8" s="1"/>
  <c r="F697" i="8"/>
  <c r="F698" i="8" s="1"/>
  <c r="F839" i="8"/>
  <c r="F840" i="8" s="1"/>
  <c r="F929" i="8"/>
  <c r="F930" i="8" s="1"/>
  <c r="G927" i="8" s="1"/>
  <c r="F1049" i="8"/>
  <c r="F1050" i="8" s="1"/>
  <c r="F1119" i="8"/>
  <c r="F1120" i="8" s="1"/>
  <c r="G1117" i="8" s="1"/>
  <c r="G1491" i="8"/>
  <c r="G1494" i="8"/>
  <c r="G1486" i="8"/>
  <c r="F1406" i="8"/>
  <c r="F1407" i="8" s="1"/>
  <c r="F59" i="8"/>
  <c r="F156" i="8"/>
  <c r="F484" i="8"/>
  <c r="G595" i="8"/>
  <c r="F732" i="8"/>
  <c r="F820" i="8"/>
  <c r="F214" i="8"/>
  <c r="F215" i="8" s="1"/>
  <c r="F255" i="8"/>
  <c r="F276" i="8"/>
  <c r="F444" i="8"/>
  <c r="F522" i="8"/>
  <c r="F562" i="8"/>
  <c r="F1301" i="8"/>
  <c r="F1475" i="8"/>
  <c r="G763" i="8"/>
  <c r="G879" i="8"/>
  <c r="F501" i="8"/>
  <c r="F1364" i="8"/>
  <c r="F1386" i="8"/>
  <c r="G1496" i="8"/>
  <c r="F78" i="8"/>
  <c r="F137" i="8"/>
  <c r="F195" i="8"/>
  <c r="F405" i="8"/>
  <c r="G580" i="8"/>
  <c r="G597" i="8"/>
  <c r="F715" i="8"/>
  <c r="F749" i="8"/>
  <c r="F1257" i="8"/>
  <c r="F1431" i="8"/>
  <c r="F39" i="8"/>
  <c r="F98" i="8"/>
  <c r="G881" i="8"/>
  <c r="G977" i="8"/>
  <c r="F633" i="8"/>
  <c r="F668" i="8"/>
  <c r="G1498" i="8"/>
  <c r="G615" i="8" l="1"/>
  <c r="G617" i="8"/>
  <c r="G226" i="8"/>
  <c r="G232" i="8"/>
  <c r="G234" i="8"/>
  <c r="G1069" i="8"/>
  <c r="G609" i="8"/>
  <c r="G1066" i="8"/>
  <c r="G1071" i="8"/>
  <c r="G1061" i="8"/>
  <c r="F1166" i="8"/>
  <c r="G1165" i="8" s="1"/>
  <c r="F1455" i="8"/>
  <c r="G1454" i="8" s="1"/>
  <c r="G764" i="8"/>
  <c r="G598" i="8"/>
  <c r="F99" i="8"/>
  <c r="F1432" i="8"/>
  <c r="F1433" i="8" s="1"/>
  <c r="F750" i="8"/>
  <c r="F196" i="8"/>
  <c r="F79" i="8"/>
  <c r="F1476" i="8"/>
  <c r="F523" i="8"/>
  <c r="F524" i="8" s="1"/>
  <c r="F256" i="8"/>
  <c r="F216" i="8"/>
  <c r="F217" i="8" s="1"/>
  <c r="F821" i="8"/>
  <c r="F822" i="8" s="1"/>
  <c r="F733" i="8"/>
  <c r="F734" i="8" s="1"/>
  <c r="F485" i="8"/>
  <c r="F60" i="8"/>
  <c r="F1408" i="8"/>
  <c r="G1112" i="8"/>
  <c r="G1115" i="8"/>
  <c r="G1107" i="8"/>
  <c r="G1037" i="8"/>
  <c r="G1045" i="8"/>
  <c r="G1042" i="8"/>
  <c r="G922" i="8"/>
  <c r="G925" i="8"/>
  <c r="G917" i="8"/>
  <c r="G832" i="8"/>
  <c r="G835" i="8"/>
  <c r="F699" i="8"/>
  <c r="F700" i="8" s="1"/>
  <c r="G695" i="8" s="1"/>
  <c r="F425" i="8"/>
  <c r="F177" i="8"/>
  <c r="G1176" i="8"/>
  <c r="G1184" i="8"/>
  <c r="G1181" i="8"/>
  <c r="G989" i="8"/>
  <c r="G997" i="8"/>
  <c r="G994" i="8"/>
  <c r="G381" i="8"/>
  <c r="G375" i="8"/>
  <c r="G383" i="8"/>
  <c r="G682" i="8"/>
  <c r="G679" i="8"/>
  <c r="G581" i="8"/>
  <c r="G332" i="8"/>
  <c r="G338" i="8"/>
  <c r="G1232" i="8"/>
  <c r="G1222" i="8"/>
  <c r="G1229" i="8"/>
  <c r="G1207" i="8"/>
  <c r="G1199" i="8"/>
  <c r="G316" i="8"/>
  <c r="G311" i="8"/>
  <c r="G114" i="8"/>
  <c r="G110" i="8"/>
  <c r="G18" i="8"/>
  <c r="G13" i="8"/>
  <c r="G1341" i="8"/>
  <c r="G1334" i="8"/>
  <c r="G1338" i="8"/>
  <c r="F803" i="8"/>
  <c r="F804" i="8" s="1"/>
  <c r="G801" i="8" s="1"/>
  <c r="G1047" i="8"/>
  <c r="G837" i="8"/>
  <c r="F669" i="8"/>
  <c r="F634" i="8"/>
  <c r="F40" i="8"/>
  <c r="F41" i="8" s="1"/>
  <c r="F1258" i="8"/>
  <c r="F716" i="8"/>
  <c r="F717" i="8" s="1"/>
  <c r="F406" i="8"/>
  <c r="F407" i="8" s="1"/>
  <c r="G340" i="8"/>
  <c r="F138" i="8"/>
  <c r="G1234" i="8"/>
  <c r="F1387" i="8"/>
  <c r="F1388" i="8" s="1"/>
  <c r="F1365" i="8"/>
  <c r="F1281" i="8"/>
  <c r="G1280" i="8" s="1"/>
  <c r="F502" i="8"/>
  <c r="F1302" i="8"/>
  <c r="F1303" i="8" s="1"/>
  <c r="F563" i="8"/>
  <c r="F445" i="8"/>
  <c r="F277" i="8"/>
  <c r="G116" i="8"/>
  <c r="G1343" i="8"/>
  <c r="F544" i="8"/>
  <c r="F157" i="8"/>
  <c r="G1499" i="8"/>
  <c r="G1119" i="8"/>
  <c r="G1049" i="8"/>
  <c r="G929" i="8"/>
  <c r="G839" i="8"/>
  <c r="G1188" i="8"/>
  <c r="F1097" i="8"/>
  <c r="G1001" i="8"/>
  <c r="G978" i="8"/>
  <c r="F906" i="8"/>
  <c r="G882" i="8"/>
  <c r="G385" i="8"/>
  <c r="G686" i="8"/>
  <c r="F364" i="8"/>
  <c r="G363" i="8" s="1"/>
  <c r="G342" i="8"/>
  <c r="F300" i="8"/>
  <c r="G1236" i="8"/>
  <c r="F1325" i="8"/>
  <c r="F1143" i="8"/>
  <c r="F1026" i="8"/>
  <c r="F954" i="8"/>
  <c r="F858" i="8"/>
  <c r="G1211" i="8"/>
  <c r="F655" i="8"/>
  <c r="G654" i="8" s="1"/>
  <c r="G320" i="8"/>
  <c r="G118" i="8"/>
  <c r="G22" i="8"/>
  <c r="G1345" i="8"/>
  <c r="F781" i="8"/>
  <c r="G780" i="8" s="1"/>
  <c r="F466" i="8"/>
  <c r="G618" i="8" l="1"/>
  <c r="G235" i="8"/>
  <c r="G1074" i="8"/>
  <c r="G1163" i="8"/>
  <c r="G1158" i="8"/>
  <c r="G1153" i="8"/>
  <c r="G1161" i="8"/>
  <c r="G697" i="8"/>
  <c r="G1452" i="8"/>
  <c r="G1442" i="8"/>
  <c r="G1447" i="8"/>
  <c r="G1450" i="8"/>
  <c r="G1346" i="8"/>
  <c r="G840" i="8"/>
  <c r="G461" i="8"/>
  <c r="G456" i="8"/>
  <c r="G463" i="8"/>
  <c r="G946" i="8"/>
  <c r="G941" i="8"/>
  <c r="G949" i="8"/>
  <c r="G951" i="8"/>
  <c r="G1135" i="8"/>
  <c r="G1130" i="8"/>
  <c r="G1138" i="8"/>
  <c r="G1140" i="8"/>
  <c r="G539" i="8"/>
  <c r="G535" i="8"/>
  <c r="G541" i="8"/>
  <c r="G1295" i="8"/>
  <c r="G1298" i="8"/>
  <c r="G1290" i="8"/>
  <c r="G1300" i="8"/>
  <c r="F503" i="8"/>
  <c r="F1366" i="8"/>
  <c r="G1380" i="8"/>
  <c r="G1376" i="8"/>
  <c r="G1383" i="8"/>
  <c r="G1385" i="8"/>
  <c r="G397" i="8"/>
  <c r="G402" i="8"/>
  <c r="G404" i="8"/>
  <c r="G709" i="8"/>
  <c r="G712" i="8"/>
  <c r="G714" i="8"/>
  <c r="G32" i="8"/>
  <c r="G36" i="8"/>
  <c r="G38" i="8"/>
  <c r="F670" i="8"/>
  <c r="F671" i="8" s="1"/>
  <c r="G792" i="8"/>
  <c r="G799" i="8"/>
  <c r="G23" i="8"/>
  <c r="G119" i="8"/>
  <c r="G321" i="8"/>
  <c r="G953" i="8"/>
  <c r="G1142" i="8"/>
  <c r="G687" i="8"/>
  <c r="G1002" i="8"/>
  <c r="G1189" i="8"/>
  <c r="G1050" i="8"/>
  <c r="G543" i="8"/>
  <c r="G729" i="8"/>
  <c r="G726" i="8"/>
  <c r="G731" i="8"/>
  <c r="G817" i="8"/>
  <c r="G814" i="8"/>
  <c r="G819" i="8"/>
  <c r="G207" i="8"/>
  <c r="G212" i="8"/>
  <c r="G515" i="8"/>
  <c r="G519" i="8"/>
  <c r="G521" i="8"/>
  <c r="G1425" i="8"/>
  <c r="G1420" i="8"/>
  <c r="G1428" i="8"/>
  <c r="G1430" i="8"/>
  <c r="G776" i="8"/>
  <c r="G773" i="8"/>
  <c r="G778" i="8"/>
  <c r="G650" i="8"/>
  <c r="G645" i="8"/>
  <c r="G652" i="8"/>
  <c r="G853" i="8"/>
  <c r="G850" i="8"/>
  <c r="G855" i="8"/>
  <c r="G1018" i="8"/>
  <c r="G1021" i="8"/>
  <c r="G1013" i="8"/>
  <c r="G1023" i="8"/>
  <c r="G1317" i="8"/>
  <c r="G1320" i="8"/>
  <c r="G1312" i="8"/>
  <c r="G1322" i="8"/>
  <c r="G295" i="8"/>
  <c r="G289" i="8"/>
  <c r="G297" i="8"/>
  <c r="G354" i="8"/>
  <c r="G359" i="8"/>
  <c r="G361" i="8"/>
  <c r="G893" i="8"/>
  <c r="G901" i="8"/>
  <c r="G898" i="8"/>
  <c r="G903" i="8"/>
  <c r="G1084" i="8"/>
  <c r="G1092" i="8"/>
  <c r="G1089" i="8"/>
  <c r="G1094" i="8"/>
  <c r="F158" i="8"/>
  <c r="G214" i="8"/>
  <c r="F278" i="8"/>
  <c r="F446" i="8"/>
  <c r="F564" i="8"/>
  <c r="G1302" i="8"/>
  <c r="G1273" i="8"/>
  <c r="G1268" i="8"/>
  <c r="G1276" i="8"/>
  <c r="G1278" i="8"/>
  <c r="G1387" i="8"/>
  <c r="F139" i="8"/>
  <c r="G406" i="8"/>
  <c r="G716" i="8"/>
  <c r="F1259" i="8"/>
  <c r="G40" i="8"/>
  <c r="F635" i="8"/>
  <c r="F636" i="8" s="1"/>
  <c r="G465" i="8"/>
  <c r="G803" i="8"/>
  <c r="G1212" i="8"/>
  <c r="G857" i="8"/>
  <c r="G1025" i="8"/>
  <c r="G1324" i="8"/>
  <c r="G1237" i="8"/>
  <c r="G299" i="8"/>
  <c r="G343" i="8"/>
  <c r="G386" i="8"/>
  <c r="G905" i="8"/>
  <c r="G1096" i="8"/>
  <c r="F178" i="8"/>
  <c r="F426" i="8"/>
  <c r="G699" i="8"/>
  <c r="G930" i="8"/>
  <c r="G1120" i="8"/>
  <c r="F1409" i="8"/>
  <c r="G1408" i="8" s="1"/>
  <c r="F61" i="8"/>
  <c r="F486" i="8"/>
  <c r="G485" i="8" s="1"/>
  <c r="G733" i="8"/>
  <c r="G821" i="8"/>
  <c r="G216" i="8"/>
  <c r="F257" i="8"/>
  <c r="G256" i="8" s="1"/>
  <c r="G523" i="8"/>
  <c r="F1477" i="8"/>
  <c r="G1476" i="8" s="1"/>
  <c r="F80" i="8"/>
  <c r="F197" i="8"/>
  <c r="G196" i="8" s="1"/>
  <c r="F751" i="8"/>
  <c r="G1432" i="8"/>
  <c r="F100" i="8"/>
  <c r="G700" i="8" l="1"/>
  <c r="G1166" i="8"/>
  <c r="G1325" i="8"/>
  <c r="G822" i="8"/>
  <c r="G1455" i="8"/>
  <c r="G858" i="8"/>
  <c r="G804" i="8"/>
  <c r="G781" i="8"/>
  <c r="G544" i="8"/>
  <c r="G90" i="8"/>
  <c r="G95" i="8"/>
  <c r="G97" i="8"/>
  <c r="G743" i="8"/>
  <c r="G746" i="8"/>
  <c r="G748" i="8"/>
  <c r="G71" i="8"/>
  <c r="G75" i="8"/>
  <c r="G77" i="8"/>
  <c r="G56" i="8"/>
  <c r="G51" i="8"/>
  <c r="G58" i="8"/>
  <c r="G173" i="8"/>
  <c r="G168" i="8"/>
  <c r="G175" i="8"/>
  <c r="G631" i="8"/>
  <c r="G628" i="8"/>
  <c r="G633" i="8"/>
  <c r="G1251" i="8"/>
  <c r="G1246" i="8"/>
  <c r="G1254" i="8"/>
  <c r="G1256" i="8"/>
  <c r="G555" i="8"/>
  <c r="G559" i="8"/>
  <c r="G561" i="8"/>
  <c r="G268" i="8"/>
  <c r="G273" i="8"/>
  <c r="G275" i="8"/>
  <c r="G149" i="8"/>
  <c r="G153" i="8"/>
  <c r="G155" i="8"/>
  <c r="G1097" i="8"/>
  <c r="G906" i="8"/>
  <c r="G1026" i="8"/>
  <c r="G99" i="8"/>
  <c r="G217" i="8"/>
  <c r="G177" i="8"/>
  <c r="G666" i="8"/>
  <c r="G663" i="8"/>
  <c r="G668" i="8"/>
  <c r="G1258" i="8"/>
  <c r="G407" i="8"/>
  <c r="G1388" i="8"/>
  <c r="G563" i="8"/>
  <c r="G277" i="8"/>
  <c r="G157" i="8"/>
  <c r="G466" i="8"/>
  <c r="G188" i="8"/>
  <c r="G192" i="8"/>
  <c r="G194" i="8"/>
  <c r="G1469" i="8"/>
  <c r="G1472" i="8"/>
  <c r="G1464" i="8"/>
  <c r="G1474" i="8"/>
  <c r="G252" i="8"/>
  <c r="G246" i="8"/>
  <c r="G254" i="8"/>
  <c r="G481" i="8"/>
  <c r="G476" i="8"/>
  <c r="G483" i="8"/>
  <c r="G1397" i="8"/>
  <c r="G1404" i="8"/>
  <c r="G1401" i="8"/>
  <c r="G1406" i="8"/>
  <c r="G421" i="8"/>
  <c r="G416" i="8"/>
  <c r="G423" i="8"/>
  <c r="G635" i="8"/>
  <c r="G129" i="8"/>
  <c r="G134" i="8"/>
  <c r="G136" i="8"/>
  <c r="G1281" i="8"/>
  <c r="G441" i="8"/>
  <c r="G436" i="8"/>
  <c r="G443" i="8"/>
  <c r="G364" i="8"/>
  <c r="G300" i="8"/>
  <c r="G655" i="8"/>
  <c r="G1433" i="8"/>
  <c r="G750" i="8"/>
  <c r="G79" i="8"/>
  <c r="G524" i="8"/>
  <c r="G734" i="8"/>
  <c r="G60" i="8"/>
  <c r="G425" i="8"/>
  <c r="G670" i="8"/>
  <c r="G41" i="8"/>
  <c r="G717" i="8"/>
  <c r="G138" i="8"/>
  <c r="F1367" i="8"/>
  <c r="F504" i="8"/>
  <c r="G1303" i="8"/>
  <c r="G445" i="8"/>
  <c r="G1143" i="8"/>
  <c r="G954" i="8"/>
  <c r="G446" i="8" l="1"/>
  <c r="G426" i="8"/>
  <c r="G178" i="8"/>
  <c r="G257" i="8"/>
  <c r="G1362" i="8"/>
  <c r="G1355" i="8"/>
  <c r="G1359" i="8"/>
  <c r="G1364" i="8"/>
  <c r="G197" i="8"/>
  <c r="G1366" i="8"/>
  <c r="G278" i="8"/>
  <c r="G1259" i="8"/>
  <c r="G751" i="8"/>
  <c r="G499" i="8"/>
  <c r="G495" i="8"/>
  <c r="G501" i="8"/>
  <c r="G139" i="8"/>
  <c r="G1409" i="8"/>
  <c r="G486" i="8"/>
  <c r="G1477" i="8"/>
  <c r="G503" i="8"/>
  <c r="G671" i="8"/>
  <c r="G158" i="8"/>
  <c r="G564" i="8"/>
  <c r="G636" i="8"/>
  <c r="G61" i="8"/>
  <c r="G80" i="8"/>
  <c r="G100" i="8"/>
  <c r="G1367" i="8" l="1"/>
  <c r="G504" i="8"/>
  <c r="F2440" i="7" l="1"/>
  <c r="F2441" i="7" s="1"/>
  <c r="F2437" i="7"/>
  <c r="F2436" i="7"/>
  <c r="F2424" i="7"/>
  <c r="F2425" i="7" s="1"/>
  <c r="F2421" i="7"/>
  <c r="F2420" i="7"/>
  <c r="F2408" i="7"/>
  <c r="F2409" i="7" s="1"/>
  <c r="F2405" i="7"/>
  <c r="F2404" i="7"/>
  <c r="F2392" i="7"/>
  <c r="F2393" i="7" s="1"/>
  <c r="F2389" i="7"/>
  <c r="F2388" i="7"/>
  <c r="F2376" i="7"/>
  <c r="F2377" i="7" s="1"/>
  <c r="F2373" i="7"/>
  <c r="F2372" i="7"/>
  <c r="F2360" i="7"/>
  <c r="F2361" i="7" s="1"/>
  <c r="F2357" i="7"/>
  <c r="F2356" i="7"/>
  <c r="F2344" i="7"/>
  <c r="F2345" i="7" s="1"/>
  <c r="F2341" i="7"/>
  <c r="F2340" i="7"/>
  <c r="F2328" i="7"/>
  <c r="F2329" i="7" s="1"/>
  <c r="F2325" i="7"/>
  <c r="F2324" i="7"/>
  <c r="F2312" i="7"/>
  <c r="F2313" i="7" s="1"/>
  <c r="F2309" i="7"/>
  <c r="F2308" i="7"/>
  <c r="F2307" i="7"/>
  <c r="F2295" i="7"/>
  <c r="F2296" i="7" s="1"/>
  <c r="F2292" i="7"/>
  <c r="F2291" i="7"/>
  <c r="F2290" i="7"/>
  <c r="F2278" i="7"/>
  <c r="F2279" i="7" s="1"/>
  <c r="F2275" i="7"/>
  <c r="F2274" i="7"/>
  <c r="F2273" i="7"/>
  <c r="F2260" i="7"/>
  <c r="F2261" i="7" s="1"/>
  <c r="F2257" i="7"/>
  <c r="F2256" i="7"/>
  <c r="F2255" i="7"/>
  <c r="F2243" i="7"/>
  <c r="F2244" i="7" s="1"/>
  <c r="F2240" i="7"/>
  <c r="F2239" i="7"/>
  <c r="F2227" i="7"/>
  <c r="F2228" i="7" s="1"/>
  <c r="F2224" i="7"/>
  <c r="F2223" i="7"/>
  <c r="F2211" i="7"/>
  <c r="F2212" i="7" s="1"/>
  <c r="F2208" i="7"/>
  <c r="F2207" i="7"/>
  <c r="F2195" i="7"/>
  <c r="F2194" i="7"/>
  <c r="F2193" i="7"/>
  <c r="F2192" i="7"/>
  <c r="F2191" i="7"/>
  <c r="F2188" i="7"/>
  <c r="F2187" i="7"/>
  <c r="F2186" i="7"/>
  <c r="F2171" i="7"/>
  <c r="F2172" i="7" s="1"/>
  <c r="F2168" i="7"/>
  <c r="F2169" i="7" s="1"/>
  <c r="F2156" i="7"/>
  <c r="F2157" i="7" s="1"/>
  <c r="F2153" i="7"/>
  <c r="F2154" i="7" s="1"/>
  <c r="F2141" i="7"/>
  <c r="F2142" i="7" s="1"/>
  <c r="F2138" i="7"/>
  <c r="F2139" i="7" s="1"/>
  <c r="F2126" i="7"/>
  <c r="F2127" i="7" s="1"/>
  <c r="F2123" i="7"/>
  <c r="F2124" i="7" s="1"/>
  <c r="F2111" i="7"/>
  <c r="F2112" i="7" s="1"/>
  <c r="F2108" i="7"/>
  <c r="F2109" i="7" s="1"/>
  <c r="F2096" i="7"/>
  <c r="F2097" i="7" s="1"/>
  <c r="F2093" i="7"/>
  <c r="F2094" i="7" s="1"/>
  <c r="F2081" i="7"/>
  <c r="F2082" i="7" s="1"/>
  <c r="F2078" i="7"/>
  <c r="F2077" i="7"/>
  <c r="F2065" i="7"/>
  <c r="F2066" i="7" s="1"/>
  <c r="F2062" i="7"/>
  <c r="F2061" i="7"/>
  <c r="F2049" i="7"/>
  <c r="F2050" i="7" s="1"/>
  <c r="F2046" i="7"/>
  <c r="F2045" i="7"/>
  <c r="F2033" i="7"/>
  <c r="F2034" i="7" s="1"/>
  <c r="F2030" i="7"/>
  <c r="F2029" i="7"/>
  <c r="F2028" i="7"/>
  <c r="F2015" i="7"/>
  <c r="F2016" i="7" s="1"/>
  <c r="F2012" i="7"/>
  <c r="F2011" i="7"/>
  <c r="F2010" i="7"/>
  <c r="F1997" i="7"/>
  <c r="F1998" i="7" s="1"/>
  <c r="F1994" i="7"/>
  <c r="F1993" i="7"/>
  <c r="F1980" i="7"/>
  <c r="F1981" i="7" s="1"/>
  <c r="F1977" i="7"/>
  <c r="F1976" i="7"/>
  <c r="F1963" i="7"/>
  <c r="F1964" i="7" s="1"/>
  <c r="F1960" i="7"/>
  <c r="F1959" i="7"/>
  <c r="F1946" i="7"/>
  <c r="F1947" i="7" s="1"/>
  <c r="F1943" i="7"/>
  <c r="F1942" i="7"/>
  <c r="F1929" i="7"/>
  <c r="F1930" i="7" s="1"/>
  <c r="F1926" i="7"/>
  <c r="F1925" i="7"/>
  <c r="F1912" i="7"/>
  <c r="F1913" i="7" s="1"/>
  <c r="F1909" i="7"/>
  <c r="F1908" i="7"/>
  <c r="F1895" i="7"/>
  <c r="F1896" i="7" s="1"/>
  <c r="F1892" i="7"/>
  <c r="F1891" i="7"/>
  <c r="F1890" i="7"/>
  <c r="F1877" i="7"/>
  <c r="F1878" i="7" s="1"/>
  <c r="F1874" i="7"/>
  <c r="F1873" i="7"/>
  <c r="F1872" i="7"/>
  <c r="F1859" i="7"/>
  <c r="F1860" i="7" s="1"/>
  <c r="F1856" i="7"/>
  <c r="F1855" i="7"/>
  <c r="F1854" i="7"/>
  <c r="F1841" i="7"/>
  <c r="F1842" i="7" s="1"/>
  <c r="F1838" i="7"/>
  <c r="F1837" i="7"/>
  <c r="F1824" i="7"/>
  <c r="F1825" i="7" s="1"/>
  <c r="F1821" i="7"/>
  <c r="F1820" i="7"/>
  <c r="F1819" i="7"/>
  <c r="F1806" i="7"/>
  <c r="F1807" i="7" s="1"/>
  <c r="F1803" i="7"/>
  <c r="F1802" i="7"/>
  <c r="F1789" i="7"/>
  <c r="F1790" i="7" s="1"/>
  <c r="F1786" i="7"/>
  <c r="F1785" i="7"/>
  <c r="F1772" i="7"/>
  <c r="F1773" i="7" s="1"/>
  <c r="F1769" i="7"/>
  <c r="F1768" i="7"/>
  <c r="F1755" i="7"/>
  <c r="F1756" i="7" s="1"/>
  <c r="F1752" i="7"/>
  <c r="F1751" i="7"/>
  <c r="F1738" i="7"/>
  <c r="F1739" i="7" s="1"/>
  <c r="F1735" i="7"/>
  <c r="F1734" i="7"/>
  <c r="F1721" i="7"/>
  <c r="F1722" i="7" s="1"/>
  <c r="F1718" i="7"/>
  <c r="F1717" i="7"/>
  <c r="F1705" i="7"/>
  <c r="F1706" i="7" s="1"/>
  <c r="F1702" i="7"/>
  <c r="F1701" i="7"/>
  <c r="F1688" i="7"/>
  <c r="F1689" i="7" s="1"/>
  <c r="F1685" i="7"/>
  <c r="F1684" i="7"/>
  <c r="F1671" i="7"/>
  <c r="F1670" i="7"/>
  <c r="F1669" i="7"/>
  <c r="F1668" i="7"/>
  <c r="F1665" i="7"/>
  <c r="F1664" i="7"/>
  <c r="F1652" i="7"/>
  <c r="F1651" i="7"/>
  <c r="F1648" i="7"/>
  <c r="F1647" i="7"/>
  <c r="F1635" i="7"/>
  <c r="F1636" i="7" s="1"/>
  <c r="F1632" i="7"/>
  <c r="F1631" i="7"/>
  <c r="F1619" i="7"/>
  <c r="F1620" i="7" s="1"/>
  <c r="F1616" i="7"/>
  <c r="F1615" i="7"/>
  <c r="F1603" i="7"/>
  <c r="F1604" i="7" s="1"/>
  <c r="F1600" i="7"/>
  <c r="F1599" i="7"/>
  <c r="F1587" i="7"/>
  <c r="F1588" i="7" s="1"/>
  <c r="F1584" i="7"/>
  <c r="F1585" i="7" s="1"/>
  <c r="F1572" i="7"/>
  <c r="F1573" i="7" s="1"/>
  <c r="F1569" i="7"/>
  <c r="F1568" i="7"/>
  <c r="F1556" i="7"/>
  <c r="F1557" i="7" s="1"/>
  <c r="F1553" i="7"/>
  <c r="F1552" i="7"/>
  <c r="F1551" i="7"/>
  <c r="F1538" i="7"/>
  <c r="F1539" i="7" s="1"/>
  <c r="F1535" i="7"/>
  <c r="F1534" i="7"/>
  <c r="F1533" i="7"/>
  <c r="F1520" i="7"/>
  <c r="F1521" i="7" s="1"/>
  <c r="F1517" i="7"/>
  <c r="F1516" i="7"/>
  <c r="F1515" i="7"/>
  <c r="F1502" i="7"/>
  <c r="F1503" i="7" s="1"/>
  <c r="F1499" i="7"/>
  <c r="F1498" i="7"/>
  <c r="F1497" i="7"/>
  <c r="F1484" i="7"/>
  <c r="F1485" i="7" s="1"/>
  <c r="F1481" i="7"/>
  <c r="F1480" i="7"/>
  <c r="F1479" i="7"/>
  <c r="F1466" i="7"/>
  <c r="F1467" i="7" s="1"/>
  <c r="F1463" i="7"/>
  <c r="F1462" i="7"/>
  <c r="F1461" i="7"/>
  <c r="F1448" i="7"/>
  <c r="F1449" i="7" s="1"/>
  <c r="F1445" i="7"/>
  <c r="F1444" i="7"/>
  <c r="F1431" i="7"/>
  <c r="F1432" i="7" s="1"/>
  <c r="F1428" i="7"/>
  <c r="F1427" i="7"/>
  <c r="F1414" i="7"/>
  <c r="F1415" i="7" s="1"/>
  <c r="F1411" i="7"/>
  <c r="F1410" i="7"/>
  <c r="F1409" i="7"/>
  <c r="F1396" i="7"/>
  <c r="F1397" i="7" s="1"/>
  <c r="F1393" i="7"/>
  <c r="F1392" i="7"/>
  <c r="F1391" i="7"/>
  <c r="F1378" i="7"/>
  <c r="F1379" i="7" s="1"/>
  <c r="F1375" i="7"/>
  <c r="F1374" i="7"/>
  <c r="F1373" i="7"/>
  <c r="F1360" i="7"/>
  <c r="F1361" i="7" s="1"/>
  <c r="F1357" i="7"/>
  <c r="F1356" i="7"/>
  <c r="F1355" i="7"/>
  <c r="F1342" i="7"/>
  <c r="F1343" i="7" s="1"/>
  <c r="F1339" i="7"/>
  <c r="F1338" i="7"/>
  <c r="F1337" i="7"/>
  <c r="F1324" i="7"/>
  <c r="F1325" i="7" s="1"/>
  <c r="F1321" i="7"/>
  <c r="F1320" i="7"/>
  <c r="F1319" i="7"/>
  <c r="F1306" i="7"/>
  <c r="F1307" i="7" s="1"/>
  <c r="F1303" i="7"/>
  <c r="F1302" i="7"/>
  <c r="F1289" i="7"/>
  <c r="F1290" i="7" s="1"/>
  <c r="F1286" i="7"/>
  <c r="F1285" i="7"/>
  <c r="F1272" i="7"/>
  <c r="F1273" i="7" s="1"/>
  <c r="F1269" i="7"/>
  <c r="F1268" i="7"/>
  <c r="F1267" i="7"/>
  <c r="F1253" i="7"/>
  <c r="F1254" i="7" s="1"/>
  <c r="F1250" i="7"/>
  <c r="F1249" i="7"/>
  <c r="F1248" i="7"/>
  <c r="F1234" i="7"/>
  <c r="F1235" i="7" s="1"/>
  <c r="F1231" i="7"/>
  <c r="F1230" i="7"/>
  <c r="F1229" i="7"/>
  <c r="F1215" i="7"/>
  <c r="F1216" i="7" s="1"/>
  <c r="F1212" i="7"/>
  <c r="F1211" i="7"/>
  <c r="F1210" i="7"/>
  <c r="F1196" i="7"/>
  <c r="F1197" i="7" s="1"/>
  <c r="F1193" i="7"/>
  <c r="F1192" i="7"/>
  <c r="F1191" i="7"/>
  <c r="F1177" i="7"/>
  <c r="F1178" i="7" s="1"/>
  <c r="F1174" i="7"/>
  <c r="F1173" i="7"/>
  <c r="F1172" i="7"/>
  <c r="F1158" i="7"/>
  <c r="F1159" i="7" s="1"/>
  <c r="F1155" i="7"/>
  <c r="F1154" i="7"/>
  <c r="F1140" i="7"/>
  <c r="F1141" i="7" s="1"/>
  <c r="F1137" i="7"/>
  <c r="F1136" i="7"/>
  <c r="F1122" i="7"/>
  <c r="F1123" i="7" s="1"/>
  <c r="F1119" i="7"/>
  <c r="F1118" i="7"/>
  <c r="F1117" i="7"/>
  <c r="F1103" i="7"/>
  <c r="F1104" i="7" s="1"/>
  <c r="F1100" i="7"/>
  <c r="F1099" i="7"/>
  <c r="F1098" i="7"/>
  <c r="F1084" i="7"/>
  <c r="F1085" i="7" s="1"/>
  <c r="F1081" i="7"/>
  <c r="F1080" i="7"/>
  <c r="F1079" i="7"/>
  <c r="F1065" i="7"/>
  <c r="F1066" i="7" s="1"/>
  <c r="F1062" i="7"/>
  <c r="F1061" i="7"/>
  <c r="F1060" i="7"/>
  <c r="F1046" i="7"/>
  <c r="F1047" i="7" s="1"/>
  <c r="F1043" i="7"/>
  <c r="F1042" i="7"/>
  <c r="F1041" i="7"/>
  <c r="F1027" i="7"/>
  <c r="F1028" i="7" s="1"/>
  <c r="F1024" i="7"/>
  <c r="F1023" i="7"/>
  <c r="F1022" i="7"/>
  <c r="F1008" i="7"/>
  <c r="F1009" i="7" s="1"/>
  <c r="F1005" i="7"/>
  <c r="F1004" i="7"/>
  <c r="F990" i="7"/>
  <c r="F991" i="7" s="1"/>
  <c r="F987" i="7"/>
  <c r="F986" i="7"/>
  <c r="F972" i="7"/>
  <c r="F973" i="7" s="1"/>
  <c r="F969" i="7"/>
  <c r="F968" i="7"/>
  <c r="F956" i="7"/>
  <c r="F957" i="7" s="1"/>
  <c r="F953" i="7"/>
  <c r="F952" i="7"/>
  <c r="F940" i="7"/>
  <c r="F941" i="7" s="1"/>
  <c r="F937" i="7"/>
  <c r="F938" i="7" s="1"/>
  <c r="F934" i="7"/>
  <c r="F933" i="7"/>
  <c r="F919" i="7"/>
  <c r="F920" i="7" s="1"/>
  <c r="F916" i="7"/>
  <c r="F917" i="7" s="1"/>
  <c r="F913" i="7"/>
  <c r="F912" i="7"/>
  <c r="F898" i="7"/>
  <c r="F899" i="7" s="1"/>
  <c r="F895" i="7"/>
  <c r="F896" i="7" s="1"/>
  <c r="F892" i="7"/>
  <c r="F891" i="7"/>
  <c r="F877" i="7"/>
  <c r="F878" i="7" s="1"/>
  <c r="F874" i="7"/>
  <c r="F875" i="7" s="1"/>
  <c r="F871" i="7"/>
  <c r="F870" i="7"/>
  <c r="F856" i="7"/>
  <c r="F857" i="7" s="1"/>
  <c r="F853" i="7"/>
  <c r="F854" i="7" s="1"/>
  <c r="F850" i="7"/>
  <c r="F849" i="7"/>
  <c r="F835" i="7"/>
  <c r="F836" i="7" s="1"/>
  <c r="F832" i="7"/>
  <c r="F833" i="7" s="1"/>
  <c r="F829" i="7"/>
  <c r="F828" i="7"/>
  <c r="F814" i="7"/>
  <c r="F815" i="7" s="1"/>
  <c r="F811" i="7"/>
  <c r="F812" i="7" s="1"/>
  <c r="F808" i="7"/>
  <c r="F807" i="7"/>
  <c r="F793" i="7"/>
  <c r="F794" i="7" s="1"/>
  <c r="F790" i="7"/>
  <c r="F791" i="7" s="1"/>
  <c r="F787" i="7"/>
  <c r="F786" i="7"/>
  <c r="F772" i="7"/>
  <c r="F771" i="7"/>
  <c r="F770" i="7"/>
  <c r="F769" i="7"/>
  <c r="F766" i="7"/>
  <c r="F765" i="7"/>
  <c r="F753" i="7"/>
  <c r="F752" i="7"/>
  <c r="F751" i="7"/>
  <c r="F750" i="7"/>
  <c r="F749" i="7"/>
  <c r="F748" i="7"/>
  <c r="F747" i="7"/>
  <c r="F744" i="7"/>
  <c r="F743" i="7"/>
  <c r="F730" i="7"/>
  <c r="F729" i="7"/>
  <c r="F728" i="7"/>
  <c r="F727" i="7"/>
  <c r="F726" i="7"/>
  <c r="F725" i="7"/>
  <c r="F724" i="7"/>
  <c r="F721" i="7"/>
  <c r="F720" i="7"/>
  <c r="F707" i="7"/>
  <c r="F706" i="7"/>
  <c r="F705" i="7"/>
  <c r="F704" i="7"/>
  <c r="F703" i="7"/>
  <c r="F702" i="7"/>
  <c r="F701" i="7"/>
  <c r="F698" i="7"/>
  <c r="F697" i="7"/>
  <c r="F684" i="7"/>
  <c r="F683" i="7"/>
  <c r="F682" i="7"/>
  <c r="F681" i="7"/>
  <c r="F680" i="7"/>
  <c r="F679" i="7"/>
  <c r="F678" i="7"/>
  <c r="F675" i="7"/>
  <c r="F674" i="7"/>
  <c r="F662" i="7"/>
  <c r="F663" i="7" s="1"/>
  <c r="F659" i="7"/>
  <c r="F660" i="7" s="1"/>
  <c r="F656" i="7"/>
  <c r="F655" i="7"/>
  <c r="F641" i="7"/>
  <c r="F642" i="7" s="1"/>
  <c r="F638" i="7"/>
  <c r="F639" i="7" s="1"/>
  <c r="F635" i="7"/>
  <c r="F634" i="7"/>
  <c r="F620" i="7"/>
  <c r="F621" i="7" s="1"/>
  <c r="F617" i="7"/>
  <c r="F618" i="7" s="1"/>
  <c r="F614" i="7"/>
  <c r="F613" i="7"/>
  <c r="F599" i="7"/>
  <c r="F600" i="7" s="1"/>
  <c r="F596" i="7"/>
  <c r="F597" i="7" s="1"/>
  <c r="F593" i="7"/>
  <c r="F592" i="7"/>
  <c r="F578" i="7"/>
  <c r="F579" i="7" s="1"/>
  <c r="F575" i="7"/>
  <c r="F576" i="7" s="1"/>
  <c r="F572" i="7"/>
  <c r="F571" i="7"/>
  <c r="F557" i="7"/>
  <c r="F558" i="7" s="1"/>
  <c r="F554" i="7"/>
  <c r="F555" i="7" s="1"/>
  <c r="F551" i="7"/>
  <c r="F550" i="7"/>
  <c r="F536" i="7"/>
  <c r="F537" i="7" s="1"/>
  <c r="F533" i="7"/>
  <c r="F534" i="7" s="1"/>
  <c r="F530" i="7"/>
  <c r="F529" i="7"/>
  <c r="F515" i="7"/>
  <c r="F516" i="7" s="1"/>
  <c r="F512" i="7"/>
  <c r="F513" i="7" s="1"/>
  <c r="F509" i="7"/>
  <c r="F508" i="7"/>
  <c r="F494" i="7"/>
  <c r="F493" i="7"/>
  <c r="F492" i="7"/>
  <c r="F491" i="7"/>
  <c r="F490" i="7"/>
  <c r="F489" i="7"/>
  <c r="F486" i="7"/>
  <c r="F485" i="7"/>
  <c r="F484" i="7"/>
  <c r="F471" i="7"/>
  <c r="F470" i="7"/>
  <c r="F469" i="7"/>
  <c r="F468" i="7"/>
  <c r="F467" i="7"/>
  <c r="F466" i="7"/>
  <c r="F463" i="7"/>
  <c r="F462" i="7"/>
  <c r="F461" i="7"/>
  <c r="F448" i="7"/>
  <c r="F447" i="7"/>
  <c r="F446" i="7"/>
  <c r="F445" i="7"/>
  <c r="F444" i="7"/>
  <c r="F443" i="7"/>
  <c r="F440" i="7"/>
  <c r="F439" i="7"/>
  <c r="F438" i="7"/>
  <c r="F425" i="7"/>
  <c r="F424" i="7"/>
  <c r="F423" i="7"/>
  <c r="F422" i="7"/>
  <c r="F421" i="7"/>
  <c r="F420" i="7"/>
  <c r="F417" i="7"/>
  <c r="F416" i="7"/>
  <c r="F403" i="7"/>
  <c r="F402" i="7"/>
  <c r="F401" i="7"/>
  <c r="F400" i="7"/>
  <c r="F399" i="7"/>
  <c r="F398" i="7"/>
  <c r="F395" i="7"/>
  <c r="F394" i="7"/>
  <c r="F393" i="7"/>
  <c r="F380" i="7"/>
  <c r="F379" i="7"/>
  <c r="F378" i="7"/>
  <c r="F377" i="7"/>
  <c r="F376" i="7"/>
  <c r="F375" i="7"/>
  <c r="F372" i="7"/>
  <c r="F371" i="7"/>
  <c r="F370" i="7"/>
  <c r="F357" i="7"/>
  <c r="F356" i="7"/>
  <c r="F355" i="7"/>
  <c r="F354" i="7"/>
  <c r="F353" i="7"/>
  <c r="F352" i="7"/>
  <c r="F349" i="7"/>
  <c r="F348" i="7"/>
  <c r="F335" i="7"/>
  <c r="F334" i="7"/>
  <c r="F333" i="7"/>
  <c r="F332" i="7"/>
  <c r="F331" i="7"/>
  <c r="F330" i="7"/>
  <c r="F327" i="7"/>
  <c r="F326" i="7"/>
  <c r="F313" i="7"/>
  <c r="F312" i="7"/>
  <c r="F311" i="7"/>
  <c r="F310" i="7"/>
  <c r="F309" i="7"/>
  <c r="F308" i="7"/>
  <c r="F305" i="7"/>
  <c r="F304" i="7"/>
  <c r="F303" i="7"/>
  <c r="F290" i="7"/>
  <c r="F289" i="7"/>
  <c r="F288" i="7"/>
  <c r="F287" i="7"/>
  <c r="F286" i="7"/>
  <c r="F285" i="7"/>
  <c r="F282" i="7"/>
  <c r="F281" i="7"/>
  <c r="F280" i="7"/>
  <c r="F267" i="7"/>
  <c r="F266" i="7"/>
  <c r="F265" i="7"/>
  <c r="F264" i="7"/>
  <c r="F263" i="7"/>
  <c r="F262" i="7"/>
  <c r="F259" i="7"/>
  <c r="F258" i="7"/>
  <c r="F257" i="7"/>
  <c r="F244" i="7"/>
  <c r="F243" i="7"/>
  <c r="F242" i="7"/>
  <c r="F241" i="7"/>
  <c r="F240" i="7"/>
  <c r="F239" i="7"/>
  <c r="F236" i="7"/>
  <c r="F235" i="7"/>
  <c r="F234" i="7"/>
  <c r="F221" i="7"/>
  <c r="F220" i="7"/>
  <c r="F219" i="7"/>
  <c r="F218" i="7"/>
  <c r="F217" i="7"/>
  <c r="F216" i="7"/>
  <c r="F213" i="7"/>
  <c r="F212" i="7"/>
  <c r="F211" i="7"/>
  <c r="F198" i="7"/>
  <c r="F197" i="7"/>
  <c r="F196" i="7"/>
  <c r="F195" i="7"/>
  <c r="F194" i="7"/>
  <c r="F193" i="7"/>
  <c r="F190" i="7"/>
  <c r="F189" i="7"/>
  <c r="F188" i="7"/>
  <c r="F175" i="7"/>
  <c r="F174" i="7"/>
  <c r="F173" i="7"/>
  <c r="F172" i="7"/>
  <c r="F171" i="7"/>
  <c r="F170" i="7"/>
  <c r="F167" i="7"/>
  <c r="F166" i="7"/>
  <c r="F153" i="7"/>
  <c r="F152" i="7"/>
  <c r="F151" i="7"/>
  <c r="F150" i="7"/>
  <c r="F149" i="7"/>
  <c r="F148" i="7"/>
  <c r="F145" i="7"/>
  <c r="F144" i="7"/>
  <c r="F131" i="7"/>
  <c r="F132" i="7" s="1"/>
  <c r="F128" i="7"/>
  <c r="F127" i="7"/>
  <c r="F115" i="7"/>
  <c r="F116" i="7" s="1"/>
  <c r="F112" i="7"/>
  <c r="F111" i="7"/>
  <c r="F99" i="7"/>
  <c r="F100" i="7" s="1"/>
  <c r="F96" i="7"/>
  <c r="F95" i="7"/>
  <c r="F83" i="7"/>
  <c r="F84" i="7" s="1"/>
  <c r="F80" i="7"/>
  <c r="F79" i="7"/>
  <c r="F67" i="7"/>
  <c r="F66" i="7"/>
  <c r="F63" i="7"/>
  <c r="F62" i="7"/>
  <c r="F61" i="7"/>
  <c r="F48" i="7"/>
  <c r="F49" i="7" s="1"/>
  <c r="F45" i="7"/>
  <c r="F44" i="7"/>
  <c r="F43" i="7"/>
  <c r="F31" i="7"/>
  <c r="F30" i="7"/>
  <c r="F29" i="7"/>
  <c r="F26" i="7"/>
  <c r="F27" i="7" s="1"/>
  <c r="F14" i="7"/>
  <c r="F15" i="7" s="1"/>
  <c r="F11" i="7"/>
  <c r="F10" i="7"/>
  <c r="F9" i="7"/>
  <c r="F1213" i="7" l="1"/>
  <c r="F1217" i="7" s="1"/>
  <c r="F1218" i="7" s="1"/>
  <c r="F1500" i="7"/>
  <c r="F1504" i="7" s="1"/>
  <c r="F1505" i="7" s="1"/>
  <c r="F1506" i="7" s="1"/>
  <c r="F2225" i="7"/>
  <c r="F2229" i="7" s="1"/>
  <c r="F2230" i="7" s="1"/>
  <c r="F722" i="7"/>
  <c r="F788" i="7"/>
  <c r="F795" i="7" s="1"/>
  <c r="F2310" i="7"/>
  <c r="F2314" i="7" s="1"/>
  <c r="F2315" i="7" s="1"/>
  <c r="F2358" i="7"/>
  <c r="F2362" i="7" s="1"/>
  <c r="F129" i="7"/>
  <c r="F133" i="7" s="1"/>
  <c r="F988" i="7"/>
  <c r="F992" i="7" s="1"/>
  <c r="F954" i="7"/>
  <c r="F958" i="7" s="1"/>
  <c r="F2063" i="7"/>
  <c r="F2067" i="7" s="1"/>
  <c r="F1703" i="7"/>
  <c r="F1707" i="7" s="1"/>
  <c r="F1708" i="7" s="1"/>
  <c r="F685" i="7"/>
  <c r="F449" i="7"/>
  <c r="F676" i="7"/>
  <c r="F2293" i="7"/>
  <c r="F2297" i="7" s="1"/>
  <c r="F708" i="7"/>
  <c r="F767" i="7"/>
  <c r="F1536" i="7"/>
  <c r="F1540" i="7" s="1"/>
  <c r="F1541" i="7" s="1"/>
  <c r="F773" i="7"/>
  <c r="F1082" i="7"/>
  <c r="F1086" i="7" s="1"/>
  <c r="F1087" i="7" s="1"/>
  <c r="F1088" i="7" s="1"/>
  <c r="F754" i="7"/>
  <c r="F731" i="7"/>
  <c r="F1875" i="7"/>
  <c r="F1879" i="7" s="1"/>
  <c r="F306" i="7"/>
  <c r="F464" i="7"/>
  <c r="F495" i="7"/>
  <c r="F872" i="7"/>
  <c r="F879" i="7" s="1"/>
  <c r="F1063" i="7"/>
  <c r="F1067" i="7" s="1"/>
  <c r="F1068" i="7" s="1"/>
  <c r="F32" i="7"/>
  <c r="F33" i="7" s="1"/>
  <c r="F34" i="7" s="1"/>
  <c r="F68" i="7"/>
  <c r="F594" i="7"/>
  <c r="F601" i="7" s="1"/>
  <c r="F1893" i="7"/>
  <c r="F1897" i="7" s="1"/>
  <c r="F2390" i="7"/>
  <c r="F2394" i="7" s="1"/>
  <c r="F1251" i="7"/>
  <c r="F1255" i="7" s="1"/>
  <c r="F1256" i="7" s="1"/>
  <c r="F1394" i="7"/>
  <c r="F1398" i="7" s="1"/>
  <c r="F1719" i="7"/>
  <c r="F1723" i="7" s="1"/>
  <c r="F1770" i="7"/>
  <c r="F1774" i="7" s="1"/>
  <c r="F1775" i="7" s="1"/>
  <c r="F1776" i="7" s="1"/>
  <c r="F2031" i="7"/>
  <c r="F2035" i="7" s="1"/>
  <c r="F1995" i="7"/>
  <c r="F1999" i="7" s="1"/>
  <c r="F1961" i="7"/>
  <c r="F1965" i="7" s="1"/>
  <c r="F1944" i="7"/>
  <c r="F1948" i="7" s="1"/>
  <c r="F1949" i="7" s="1"/>
  <c r="F1554" i="7"/>
  <c r="F1558" i="7" s="1"/>
  <c r="F1559" i="7" s="1"/>
  <c r="F1560" i="7" s="1"/>
  <c r="F1482" i="7"/>
  <c r="F1486" i="7" s="1"/>
  <c r="F1487" i="7" s="1"/>
  <c r="F1488" i="7" s="1"/>
  <c r="F1412" i="7"/>
  <c r="F1416" i="7" s="1"/>
  <c r="F1417" i="7" s="1"/>
  <c r="F1418" i="7" s="1"/>
  <c r="F1376" i="7"/>
  <c r="F1380" i="7" s="1"/>
  <c r="F1381" i="7" s="1"/>
  <c r="F1382" i="7" s="1"/>
  <c r="F1270" i="7"/>
  <c r="F1274" i="7" s="1"/>
  <c r="F1194" i="7"/>
  <c r="F1198" i="7" s="1"/>
  <c r="F1199" i="7" s="1"/>
  <c r="F1120" i="7"/>
  <c r="F1124" i="7" s="1"/>
  <c r="F1125" i="7" s="1"/>
  <c r="F1044" i="7"/>
  <c r="F1048" i="7" s="1"/>
  <c r="F1049" i="7" s="1"/>
  <c r="F914" i="7"/>
  <c r="F921" i="7" s="1"/>
  <c r="F830" i="7"/>
  <c r="F837" i="7" s="1"/>
  <c r="F636" i="7"/>
  <c r="F643" i="7" s="1"/>
  <c r="F552" i="7"/>
  <c r="F559" i="7" s="1"/>
  <c r="F396" i="7"/>
  <c r="F381" i="7"/>
  <c r="F291" i="7"/>
  <c r="F245" i="7"/>
  <c r="F214" i="7"/>
  <c r="F199" i="7"/>
  <c r="F1340" i="7"/>
  <c r="F1344" i="7" s="1"/>
  <c r="F1345" i="7" s="1"/>
  <c r="F2113" i="7"/>
  <c r="F2114" i="7" s="1"/>
  <c r="F2115" i="7" s="1"/>
  <c r="F2143" i="7"/>
  <c r="F2144" i="7" s="1"/>
  <c r="F97" i="7"/>
  <c r="F101" i="7" s="1"/>
  <c r="F154" i="7"/>
  <c r="F176" i="7"/>
  <c r="F222" i="7"/>
  <c r="F268" i="7"/>
  <c r="F314" i="7"/>
  <c r="F336" i="7"/>
  <c r="F358" i="7"/>
  <c r="F404" i="7"/>
  <c r="F426" i="7"/>
  <c r="F472" i="7"/>
  <c r="F573" i="7"/>
  <c r="F580" i="7" s="1"/>
  <c r="F615" i="7"/>
  <c r="F622" i="7" s="1"/>
  <c r="F851" i="7"/>
  <c r="F858" i="7" s="1"/>
  <c r="F893" i="7"/>
  <c r="F900" i="7" s="1"/>
  <c r="F1006" i="7"/>
  <c r="F1010" i="7" s="1"/>
  <c r="F1011" i="7" s="1"/>
  <c r="F1304" i="7"/>
  <c r="F1308" i="7" s="1"/>
  <c r="F1309" i="7" s="1"/>
  <c r="F1653" i="7"/>
  <c r="F1666" i="7"/>
  <c r="F1672" i="7"/>
  <c r="F1686" i="7"/>
  <c r="F1690" i="7" s="1"/>
  <c r="F1736" i="7"/>
  <c r="F1740" i="7" s="1"/>
  <c r="F1741" i="7" s="1"/>
  <c r="F1742" i="7" s="1"/>
  <c r="F1753" i="7"/>
  <c r="F1757" i="7" s="1"/>
  <c r="F1804" i="7"/>
  <c r="F1808" i="7" s="1"/>
  <c r="F1809" i="7" s="1"/>
  <c r="F1927" i="7"/>
  <c r="F1931" i="7" s="1"/>
  <c r="F1978" i="7"/>
  <c r="F1982" i="7" s="1"/>
  <c r="F1983" i="7" s="1"/>
  <c r="F2079" i="7"/>
  <c r="F2083" i="7" s="1"/>
  <c r="F2084" i="7" s="1"/>
  <c r="F2196" i="7"/>
  <c r="F2241" i="7"/>
  <c r="F2245" i="7" s="1"/>
  <c r="F2374" i="7"/>
  <c r="F2378" i="7" s="1"/>
  <c r="F2379" i="7" s="1"/>
  <c r="F2380" i="7" s="1"/>
  <c r="F2438" i="7"/>
  <c r="F2442" i="7" s="1"/>
  <c r="F2443" i="7" s="1"/>
  <c r="F2444" i="7" s="1"/>
  <c r="F2422" i="7"/>
  <c r="F2426" i="7" s="1"/>
  <c r="F2326" i="7"/>
  <c r="F2330" i="7" s="1"/>
  <c r="F2276" i="7"/>
  <c r="F2280" i="7" s="1"/>
  <c r="F2281" i="7" s="1"/>
  <c r="F2282" i="7" s="1"/>
  <c r="F2258" i="7"/>
  <c r="F2262" i="7" s="1"/>
  <c r="F2209" i="7"/>
  <c r="F2213" i="7" s="1"/>
  <c r="F2189" i="7"/>
  <c r="F2013" i="7"/>
  <c r="F2017" i="7" s="1"/>
  <c r="F1910" i="7"/>
  <c r="F1914" i="7" s="1"/>
  <c r="F1915" i="7" s="1"/>
  <c r="F1857" i="7"/>
  <c r="F1861" i="7" s="1"/>
  <c r="F1839" i="7"/>
  <c r="F1843" i="7" s="1"/>
  <c r="F1822" i="7"/>
  <c r="F1826" i="7" s="1"/>
  <c r="F1827" i="7" s="1"/>
  <c r="F1787" i="7"/>
  <c r="F1791" i="7" s="1"/>
  <c r="F1649" i="7"/>
  <c r="F1617" i="7"/>
  <c r="F1621" i="7" s="1"/>
  <c r="F1601" i="7"/>
  <c r="F1605" i="7" s="1"/>
  <c r="F1606" i="7" s="1"/>
  <c r="F1570" i="7"/>
  <c r="F1574" i="7" s="1"/>
  <c r="F1518" i="7"/>
  <c r="F1522" i="7" s="1"/>
  <c r="F1523" i="7" s="1"/>
  <c r="F1464" i="7"/>
  <c r="F1468" i="7" s="1"/>
  <c r="F1469" i="7" s="1"/>
  <c r="F1429" i="7"/>
  <c r="F1433" i="7" s="1"/>
  <c r="F1358" i="7"/>
  <c r="F1362" i="7" s="1"/>
  <c r="F1322" i="7"/>
  <c r="F1326" i="7" s="1"/>
  <c r="F1287" i="7"/>
  <c r="F1291" i="7" s="1"/>
  <c r="F1232" i="7"/>
  <c r="F1236" i="7" s="1"/>
  <c r="F1175" i="7"/>
  <c r="F1179" i="7" s="1"/>
  <c r="F1180" i="7" s="1"/>
  <c r="F1181" i="7" s="1"/>
  <c r="F1138" i="7"/>
  <c r="F1142" i="7" s="1"/>
  <c r="F1101" i="7"/>
  <c r="F1105" i="7" s="1"/>
  <c r="F1106" i="7" s="1"/>
  <c r="F1025" i="7"/>
  <c r="F1029" i="7" s="1"/>
  <c r="F1030" i="7" s="1"/>
  <c r="F935" i="7"/>
  <c r="F942" i="7" s="1"/>
  <c r="F809" i="7"/>
  <c r="F816" i="7" s="1"/>
  <c r="F657" i="7"/>
  <c r="F664" i="7" s="1"/>
  <c r="F531" i="7"/>
  <c r="F538" i="7" s="1"/>
  <c r="F510" i="7"/>
  <c r="F517" i="7" s="1"/>
  <c r="F487" i="7"/>
  <c r="F441" i="7"/>
  <c r="F373" i="7"/>
  <c r="F283" i="7"/>
  <c r="F260" i="7"/>
  <c r="F237" i="7"/>
  <c r="F191" i="7"/>
  <c r="F64" i="7"/>
  <c r="F46" i="7"/>
  <c r="F50" i="7" s="1"/>
  <c r="F51" i="7" s="1"/>
  <c r="F52" i="7" s="1"/>
  <c r="F12" i="7"/>
  <c r="F16" i="7" s="1"/>
  <c r="F17" i="7" s="1"/>
  <c r="F81" i="7"/>
  <c r="F113" i="7"/>
  <c r="F146" i="7"/>
  <c r="F168" i="7"/>
  <c r="F328" i="7"/>
  <c r="F350" i="7"/>
  <c r="F418" i="7"/>
  <c r="F699" i="7"/>
  <c r="F745" i="7"/>
  <c r="F970" i="7"/>
  <c r="F1156" i="7"/>
  <c r="F2128" i="7"/>
  <c r="F1446" i="7"/>
  <c r="F1589" i="7"/>
  <c r="F1633" i="7"/>
  <c r="F2098" i="7"/>
  <c r="F2158" i="7"/>
  <c r="F2173" i="7"/>
  <c r="F2047" i="7"/>
  <c r="F2342" i="7"/>
  <c r="F2406" i="7"/>
  <c r="F69" i="7" l="1"/>
  <c r="F70" i="7" s="1"/>
  <c r="F71" i="7" s="1"/>
  <c r="F72" i="7" s="1"/>
  <c r="F686" i="7"/>
  <c r="F687" i="7" s="1"/>
  <c r="F732" i="7"/>
  <c r="F733" i="7" s="1"/>
  <c r="F734" i="7" s="1"/>
  <c r="F496" i="7"/>
  <c r="F497" i="7" s="1"/>
  <c r="F498" i="7" s="1"/>
  <c r="F774" i="7"/>
  <c r="F775" i="7" s="1"/>
  <c r="F1654" i="7"/>
  <c r="F1655" i="7" s="1"/>
  <c r="F1656" i="7" s="1"/>
  <c r="F450" i="7"/>
  <c r="F451" i="7" s="1"/>
  <c r="F452" i="7" s="1"/>
  <c r="F405" i="7"/>
  <c r="F406" i="7" s="1"/>
  <c r="F407" i="7" s="1"/>
  <c r="F408" i="7" s="1"/>
  <c r="F409" i="7" s="1"/>
  <c r="F246" i="7"/>
  <c r="F247" i="7" s="1"/>
  <c r="F248" i="7" s="1"/>
  <c r="F292" i="7"/>
  <c r="F293" i="7" s="1"/>
  <c r="F294" i="7" s="1"/>
  <c r="F473" i="7"/>
  <c r="F474" i="7" s="1"/>
  <c r="F475" i="7" s="1"/>
  <c r="F476" i="7" s="1"/>
  <c r="F223" i="7"/>
  <c r="F224" i="7" s="1"/>
  <c r="F225" i="7" s="1"/>
  <c r="F226" i="7" s="1"/>
  <c r="F1673" i="7"/>
  <c r="F1674" i="7" s="1"/>
  <c r="F1675" i="7" s="1"/>
  <c r="F315" i="7"/>
  <c r="F316" i="7" s="1"/>
  <c r="F317" i="7" s="1"/>
  <c r="F318" i="7" s="1"/>
  <c r="F2197" i="7"/>
  <c r="F2198" i="7" s="1"/>
  <c r="F2199" i="7" s="1"/>
  <c r="F200" i="7"/>
  <c r="F201" i="7" s="1"/>
  <c r="F202" i="7" s="1"/>
  <c r="F382" i="7"/>
  <c r="F383" i="7" s="1"/>
  <c r="F384" i="7" s="1"/>
  <c r="F269" i="7"/>
  <c r="F270" i="7" s="1"/>
  <c r="F1524" i="7"/>
  <c r="F1525" i="7" s="1"/>
  <c r="F2427" i="7"/>
  <c r="F2298" i="7"/>
  <c r="F2283" i="7"/>
  <c r="F2395" i="7"/>
  <c r="F2396" i="7" s="1"/>
  <c r="F2381" i="7"/>
  <c r="G2296" i="7"/>
  <c r="F2263" i="7"/>
  <c r="F2264" i="7" s="1"/>
  <c r="F2099" i="7"/>
  <c r="F1932" i="7"/>
  <c r="F1590" i="7"/>
  <c r="F2129" i="7"/>
  <c r="F2130" i="7" s="1"/>
  <c r="F2116" i="7"/>
  <c r="F2117" i="7" s="1"/>
  <c r="F2068" i="7"/>
  <c r="F2069" i="7" s="1"/>
  <c r="F1507" i="7"/>
  <c r="F1419" i="7"/>
  <c r="F1420" i="7" s="1"/>
  <c r="F2445" i="7"/>
  <c r="F2446" i="7" s="1"/>
  <c r="G2443" i="7" s="1"/>
  <c r="F1758" i="7"/>
  <c r="F1759" i="7" s="1"/>
  <c r="F1743" i="7"/>
  <c r="F1434" i="7"/>
  <c r="F755" i="7"/>
  <c r="F337" i="7"/>
  <c r="F177" i="7"/>
  <c r="F1898" i="7"/>
  <c r="F1862" i="7"/>
  <c r="F1792" i="7"/>
  <c r="F1777" i="7"/>
  <c r="F1778" i="7" s="1"/>
  <c r="G1775" i="7" s="1"/>
  <c r="F1575" i="7"/>
  <c r="F1561" i="7"/>
  <c r="F1562" i="7" s="1"/>
  <c r="F1489" i="7"/>
  <c r="F1490" i="7" s="1"/>
  <c r="G1487" i="7" s="1"/>
  <c r="F1399" i="7"/>
  <c r="F1383" i="7"/>
  <c r="F1182" i="7"/>
  <c r="F1183" i="7" s="1"/>
  <c r="F1089" i="7"/>
  <c r="F901" i="7"/>
  <c r="F817" i="7"/>
  <c r="F623" i="7"/>
  <c r="F539" i="7"/>
  <c r="F993" i="7"/>
  <c r="F959" i="7"/>
  <c r="F960" i="7" s="1"/>
  <c r="F644" i="7"/>
  <c r="F602" i="7"/>
  <c r="F560" i="7"/>
  <c r="F518" i="7"/>
  <c r="F134" i="7"/>
  <c r="F135" i="7" s="1"/>
  <c r="F53" i="7"/>
  <c r="F54" i="7" s="1"/>
  <c r="G51" i="7" s="1"/>
  <c r="F2410" i="7"/>
  <c r="F2346" i="7"/>
  <c r="G2293" i="7"/>
  <c r="F2051" i="7"/>
  <c r="F2363" i="7"/>
  <c r="F2214" i="7"/>
  <c r="F2174" i="7"/>
  <c r="F2159" i="7"/>
  <c r="F2145" i="7"/>
  <c r="F1966" i="7"/>
  <c r="F1967" i="7" s="1"/>
  <c r="F1637" i="7"/>
  <c r="F1450" i="7"/>
  <c r="F2316" i="7"/>
  <c r="F1950" i="7"/>
  <c r="F1916" i="7"/>
  <c r="F1542" i="7"/>
  <c r="F1470" i="7"/>
  <c r="F2246" i="7"/>
  <c r="F2085" i="7"/>
  <c r="F1984" i="7"/>
  <c r="F1828" i="7"/>
  <c r="F1810" i="7"/>
  <c r="F1691" i="7"/>
  <c r="F1692" i="7" s="1"/>
  <c r="F1622" i="7"/>
  <c r="F1363" i="7"/>
  <c r="F1346" i="7"/>
  <c r="F1292" i="7"/>
  <c r="F1293" i="7" s="1"/>
  <c r="F1275" i="7"/>
  <c r="F1276" i="7" s="1"/>
  <c r="F1257" i="7"/>
  <c r="F1160" i="7"/>
  <c r="F974" i="7"/>
  <c r="F709" i="7"/>
  <c r="F427" i="7"/>
  <c r="F359" i="7"/>
  <c r="F155" i="7"/>
  <c r="F117" i="7"/>
  <c r="F85" i="7"/>
  <c r="F2331" i="7"/>
  <c r="F2332" i="7" s="1"/>
  <c r="F2231" i="7"/>
  <c r="F2036" i="7"/>
  <c r="F2018" i="7"/>
  <c r="F2000" i="7"/>
  <c r="F1880" i="7"/>
  <c r="F1881" i="7" s="1"/>
  <c r="F1844" i="7"/>
  <c r="F1845" i="7" s="1"/>
  <c r="F1724" i="7"/>
  <c r="F1709" i="7"/>
  <c r="F1607" i="7"/>
  <c r="F1327" i="7"/>
  <c r="F1328" i="7" s="1"/>
  <c r="F1237" i="7"/>
  <c r="F1238" i="7" s="1"/>
  <c r="F1219" i="7"/>
  <c r="F1126" i="7"/>
  <c r="F1050" i="7"/>
  <c r="F1310" i="7"/>
  <c r="F1143" i="7"/>
  <c r="F1069" i="7"/>
  <c r="F1012" i="7"/>
  <c r="F943" i="7"/>
  <c r="F944" i="7" s="1"/>
  <c r="F859" i="7"/>
  <c r="F860" i="7" s="1"/>
  <c r="F665" i="7"/>
  <c r="F666" i="7" s="1"/>
  <c r="F581" i="7"/>
  <c r="F582" i="7" s="1"/>
  <c r="F102" i="7"/>
  <c r="F18" i="7"/>
  <c r="F1200" i="7"/>
  <c r="F1107" i="7"/>
  <c r="F1031" i="7"/>
  <c r="F922" i="7"/>
  <c r="F923" i="7" s="1"/>
  <c r="F880" i="7"/>
  <c r="F881" i="7" s="1"/>
  <c r="F838" i="7"/>
  <c r="F839" i="7" s="1"/>
  <c r="F796" i="7"/>
  <c r="F797" i="7" s="1"/>
  <c r="F35" i="7"/>
  <c r="F271" i="7" l="1"/>
  <c r="F272" i="7" s="1"/>
  <c r="F273" i="7" s="1"/>
  <c r="G268" i="7" s="1"/>
  <c r="F203" i="7"/>
  <c r="F249" i="7"/>
  <c r="F295" i="7"/>
  <c r="F385" i="7"/>
  <c r="F453" i="7"/>
  <c r="F499" i="7"/>
  <c r="F798" i="7"/>
  <c r="F840" i="7"/>
  <c r="F882" i="7"/>
  <c r="F924" i="7"/>
  <c r="F1108" i="7"/>
  <c r="F19" i="7"/>
  <c r="F583" i="7"/>
  <c r="F667" i="7"/>
  <c r="F861" i="7"/>
  <c r="F945" i="7"/>
  <c r="F1070" i="7"/>
  <c r="F1071" i="7" s="1"/>
  <c r="F1051" i="7"/>
  <c r="F1127" i="7"/>
  <c r="F1220" i="7"/>
  <c r="F1239" i="7"/>
  <c r="F1240" i="7" s="1"/>
  <c r="F1329" i="7"/>
  <c r="F1330" i="7" s="1"/>
  <c r="G1327" i="7" s="1"/>
  <c r="F1608" i="7"/>
  <c r="F1846" i="7"/>
  <c r="F1847" i="7" s="1"/>
  <c r="F1882" i="7"/>
  <c r="F1883" i="7" s="1"/>
  <c r="G1880" i="7" s="1"/>
  <c r="F2333" i="7"/>
  <c r="F86" i="7"/>
  <c r="F118" i="7"/>
  <c r="F710" i="7"/>
  <c r="F1258" i="7"/>
  <c r="F1277" i="7"/>
  <c r="F1278" i="7" s="1"/>
  <c r="F1294" i="7"/>
  <c r="F1676" i="7"/>
  <c r="F1677" i="7" s="1"/>
  <c r="F1693" i="7"/>
  <c r="F1811" i="7"/>
  <c r="F1812" i="7" s="1"/>
  <c r="F1985" i="7"/>
  <c r="F1471" i="7"/>
  <c r="F1472" i="7" s="1"/>
  <c r="F1543" i="7"/>
  <c r="F1544" i="7" s="1"/>
  <c r="F1951" i="7"/>
  <c r="F2317" i="7"/>
  <c r="F2318" i="7" s="1"/>
  <c r="F1451" i="7"/>
  <c r="F1452" i="7" s="1"/>
  <c r="F1638" i="7"/>
  <c r="F1639" i="7" s="1"/>
  <c r="F1968" i="7"/>
  <c r="F1969" i="7" s="1"/>
  <c r="G1966" i="7" s="1"/>
  <c r="F2052" i="7"/>
  <c r="F2053" i="7" s="1"/>
  <c r="F2347" i="7"/>
  <c r="F2411" i="7"/>
  <c r="G46" i="7"/>
  <c r="G49" i="7"/>
  <c r="F136" i="7"/>
  <c r="F735" i="7"/>
  <c r="F961" i="7"/>
  <c r="F962" i="7" s="1"/>
  <c r="G406" i="7"/>
  <c r="G404" i="7"/>
  <c r="G396" i="7"/>
  <c r="G1175" i="7"/>
  <c r="G1178" i="7"/>
  <c r="G1485" i="7"/>
  <c r="G1482" i="7"/>
  <c r="G1557" i="7"/>
  <c r="G1554" i="7"/>
  <c r="G1773" i="7"/>
  <c r="G1770" i="7"/>
  <c r="F178" i="7"/>
  <c r="F179" i="7" s="1"/>
  <c r="F338" i="7"/>
  <c r="F339" i="7" s="1"/>
  <c r="F1657" i="7"/>
  <c r="F1658" i="7" s="1"/>
  <c r="F1760" i="7"/>
  <c r="F1761" i="7" s="1"/>
  <c r="G2438" i="7"/>
  <c r="G2441" i="7"/>
  <c r="G1412" i="7"/>
  <c r="G1415" i="7"/>
  <c r="F2070" i="7"/>
  <c r="G2109" i="7"/>
  <c r="G2112" i="7"/>
  <c r="F2131" i="7"/>
  <c r="F2132" i="7" s="1"/>
  <c r="F2200" i="7"/>
  <c r="F2265" i="7"/>
  <c r="F2397" i="7"/>
  <c r="F36" i="7"/>
  <c r="F688" i="7"/>
  <c r="F1032" i="7"/>
  <c r="F1033" i="7" s="1"/>
  <c r="F1201" i="7"/>
  <c r="F1202" i="7" s="1"/>
  <c r="F103" i="7"/>
  <c r="F1013" i="7"/>
  <c r="F1014" i="7" s="1"/>
  <c r="F1144" i="7"/>
  <c r="F1311" i="7"/>
  <c r="F227" i="7"/>
  <c r="G226" i="7" s="1"/>
  <c r="F319" i="7"/>
  <c r="F477" i="7"/>
  <c r="G476" i="7" s="1"/>
  <c r="G1180" i="7"/>
  <c r="G1559" i="7"/>
  <c r="F1710" i="7"/>
  <c r="F1725" i="7"/>
  <c r="F2001" i="7"/>
  <c r="F2019" i="7"/>
  <c r="F2037" i="7"/>
  <c r="F2232" i="7"/>
  <c r="F2233" i="7" s="1"/>
  <c r="F156" i="7"/>
  <c r="F157" i="7" s="1"/>
  <c r="F360" i="7"/>
  <c r="F361" i="7" s="1"/>
  <c r="F428" i="7"/>
  <c r="F429" i="7" s="1"/>
  <c r="F975" i="7"/>
  <c r="F1161" i="7"/>
  <c r="F1347" i="7"/>
  <c r="F1364" i="7"/>
  <c r="F1623" i="7"/>
  <c r="F1829" i="7"/>
  <c r="F1830" i="7" s="1"/>
  <c r="F2086" i="7"/>
  <c r="F2247" i="7"/>
  <c r="G1417" i="7"/>
  <c r="F1917" i="7"/>
  <c r="F1918" i="7" s="1"/>
  <c r="G2114" i="7"/>
  <c r="F2146" i="7"/>
  <c r="F2160" i="7"/>
  <c r="F2175" i="7"/>
  <c r="F2215" i="7"/>
  <c r="F2364" i="7"/>
  <c r="G53" i="7"/>
  <c r="F519" i="7"/>
  <c r="F561" i="7"/>
  <c r="F603" i="7"/>
  <c r="F645" i="7"/>
  <c r="F776" i="7"/>
  <c r="F994" i="7"/>
  <c r="F73" i="7"/>
  <c r="F540" i="7"/>
  <c r="F624" i="7"/>
  <c r="F818" i="7"/>
  <c r="F902" i="7"/>
  <c r="G408" i="7"/>
  <c r="F1090" i="7"/>
  <c r="G1182" i="7"/>
  <c r="F1384" i="7"/>
  <c r="F1400" i="7"/>
  <c r="G1489" i="7"/>
  <c r="G1561" i="7"/>
  <c r="F1576" i="7"/>
  <c r="G1777" i="7"/>
  <c r="F1793" i="7"/>
  <c r="F1863" i="7"/>
  <c r="F1899" i="7"/>
  <c r="F756" i="7"/>
  <c r="F1435" i="7"/>
  <c r="F1526" i="7"/>
  <c r="F1744" i="7"/>
  <c r="G2445" i="7"/>
  <c r="G1419" i="7"/>
  <c r="F1508" i="7"/>
  <c r="G2116" i="7"/>
  <c r="F1591" i="7"/>
  <c r="F1933" i="7"/>
  <c r="F2100" i="7"/>
  <c r="F2382" i="7"/>
  <c r="G2381" i="7" s="1"/>
  <c r="F2284" i="7"/>
  <c r="F2299" i="7"/>
  <c r="F2428" i="7"/>
  <c r="G272" i="7" l="1"/>
  <c r="G270" i="7"/>
  <c r="G260" i="7"/>
  <c r="G1562" i="7"/>
  <c r="F2300" i="7"/>
  <c r="F2301" i="7" s="1"/>
  <c r="G2298" i="7" s="1"/>
  <c r="F2101" i="7"/>
  <c r="F2102" i="7" s="1"/>
  <c r="F1592" i="7"/>
  <c r="G1500" i="7"/>
  <c r="G1503" i="7"/>
  <c r="G1505" i="7"/>
  <c r="G1739" i="7"/>
  <c r="G1736" i="7"/>
  <c r="G1741" i="7"/>
  <c r="G1518" i="7"/>
  <c r="G1521" i="7"/>
  <c r="G1523" i="7"/>
  <c r="F1900" i="7"/>
  <c r="F1794" i="7"/>
  <c r="F1577" i="7"/>
  <c r="G1376" i="7"/>
  <c r="G1379" i="7"/>
  <c r="G1381" i="7"/>
  <c r="G1082" i="7"/>
  <c r="G1085" i="7"/>
  <c r="G1087" i="7"/>
  <c r="F819" i="7"/>
  <c r="F541" i="7"/>
  <c r="F995" i="7"/>
  <c r="F777" i="7"/>
  <c r="F646" i="7"/>
  <c r="F647" i="7" s="1"/>
  <c r="F562" i="7"/>
  <c r="F563" i="7" s="1"/>
  <c r="F2365" i="7"/>
  <c r="F2176" i="7"/>
  <c r="F2177" i="7" s="1"/>
  <c r="G1910" i="7"/>
  <c r="G1913" i="7"/>
  <c r="G1915" i="7"/>
  <c r="G1822" i="7"/>
  <c r="G1825" i="7"/>
  <c r="G1827" i="7"/>
  <c r="F1624" i="7"/>
  <c r="F430" i="7"/>
  <c r="F431" i="7" s="1"/>
  <c r="G428" i="7" s="1"/>
  <c r="F362" i="7"/>
  <c r="F363" i="7" s="1"/>
  <c r="F158" i="7"/>
  <c r="F159" i="7" s="1"/>
  <c r="G156" i="7" s="1"/>
  <c r="G2228" i="7"/>
  <c r="G2225" i="7"/>
  <c r="G2230" i="7"/>
  <c r="F2020" i="7"/>
  <c r="F1726" i="7"/>
  <c r="G316" i="7"/>
  <c r="G314" i="7"/>
  <c r="G306" i="7"/>
  <c r="F1145" i="7"/>
  <c r="F1146" i="7" s="1"/>
  <c r="G1006" i="7"/>
  <c r="G1009" i="7"/>
  <c r="G1011" i="7"/>
  <c r="G1194" i="7"/>
  <c r="G1197" i="7"/>
  <c r="G1199" i="7"/>
  <c r="G1025" i="7"/>
  <c r="G1028" i="7"/>
  <c r="G1030" i="7"/>
  <c r="F689" i="7"/>
  <c r="G2124" i="7"/>
  <c r="G2127" i="7"/>
  <c r="G1507" i="7"/>
  <c r="G1420" i="7"/>
  <c r="G2446" i="7"/>
  <c r="G1753" i="7"/>
  <c r="G1756" i="7"/>
  <c r="G1649" i="7"/>
  <c r="G1653" i="7"/>
  <c r="G1525" i="7"/>
  <c r="F340" i="7"/>
  <c r="F341" i="7" s="1"/>
  <c r="G338" i="7" s="1"/>
  <c r="F180" i="7"/>
  <c r="F181" i="7" s="1"/>
  <c r="G1490" i="7"/>
  <c r="G1089" i="7"/>
  <c r="G957" i="7"/>
  <c r="G954" i="7"/>
  <c r="F2054" i="7"/>
  <c r="F2055" i="7" s="1"/>
  <c r="G1964" i="7"/>
  <c r="G1961" i="7"/>
  <c r="F1640" i="7"/>
  <c r="F1641" i="7" s="1"/>
  <c r="F1453" i="7"/>
  <c r="F1454" i="7" s="1"/>
  <c r="G1451" i="7" s="1"/>
  <c r="G2310" i="7"/>
  <c r="G2313" i="7"/>
  <c r="G2315" i="7"/>
  <c r="G1536" i="7"/>
  <c r="G1539" i="7"/>
  <c r="G1541" i="7"/>
  <c r="G1464" i="7"/>
  <c r="G1467" i="7"/>
  <c r="G1469" i="7"/>
  <c r="G1807" i="7"/>
  <c r="G1804" i="7"/>
  <c r="G1809" i="7"/>
  <c r="G1666" i="7"/>
  <c r="G1672" i="7"/>
  <c r="G1273" i="7"/>
  <c r="G1270" i="7"/>
  <c r="G1878" i="7"/>
  <c r="G1875" i="7"/>
  <c r="G1842" i="7"/>
  <c r="G1839" i="7"/>
  <c r="G1322" i="7"/>
  <c r="G1325" i="7"/>
  <c r="G1232" i="7"/>
  <c r="G1235" i="7"/>
  <c r="G1066" i="7"/>
  <c r="G1063" i="7"/>
  <c r="G1068" i="7"/>
  <c r="F2429" i="7"/>
  <c r="G2276" i="7"/>
  <c r="G2279" i="7"/>
  <c r="G2281" i="7"/>
  <c r="G2374" i="7"/>
  <c r="G2377" i="7"/>
  <c r="G2379" i="7"/>
  <c r="F1934" i="7"/>
  <c r="G2129" i="7"/>
  <c r="G1758" i="7"/>
  <c r="G1655" i="7"/>
  <c r="F1436" i="7"/>
  <c r="F1437" i="7" s="1"/>
  <c r="F757" i="7"/>
  <c r="F1864" i="7"/>
  <c r="F1401" i="7"/>
  <c r="F1402" i="7" s="1"/>
  <c r="F903" i="7"/>
  <c r="F625" i="7"/>
  <c r="G68" i="7"/>
  <c r="G64" i="7"/>
  <c r="G70" i="7"/>
  <c r="G959" i="7"/>
  <c r="F604" i="7"/>
  <c r="F605" i="7" s="1"/>
  <c r="F520" i="7"/>
  <c r="F521" i="7" s="1"/>
  <c r="F2216" i="7"/>
  <c r="F2161" i="7"/>
  <c r="F2162" i="7" s="1"/>
  <c r="F2147" i="7"/>
  <c r="G1917" i="7"/>
  <c r="F2248" i="7"/>
  <c r="F2087" i="7"/>
  <c r="G1829" i="7"/>
  <c r="G1674" i="7"/>
  <c r="F1365" i="7"/>
  <c r="F1348" i="7"/>
  <c r="G1275" i="7"/>
  <c r="F1162" i="7"/>
  <c r="F976" i="7"/>
  <c r="G2232" i="7"/>
  <c r="F2038" i="7"/>
  <c r="F2039" i="7" s="1"/>
  <c r="F2002" i="7"/>
  <c r="F2003" i="7" s="1"/>
  <c r="G1844" i="7"/>
  <c r="F1711" i="7"/>
  <c r="G1237" i="7"/>
  <c r="G474" i="7"/>
  <c r="G472" i="7"/>
  <c r="G464" i="7"/>
  <c r="G224" i="7"/>
  <c r="G222" i="7"/>
  <c r="G214" i="7"/>
  <c r="F1312" i="7"/>
  <c r="G1013" i="7"/>
  <c r="F104" i="7"/>
  <c r="G1201" i="7"/>
  <c r="G1032" i="7"/>
  <c r="F37" i="7"/>
  <c r="G2283" i="7"/>
  <c r="F2398" i="7"/>
  <c r="G2397" i="7" s="1"/>
  <c r="F2266" i="7"/>
  <c r="F2201" i="7"/>
  <c r="G2200" i="7" s="1"/>
  <c r="G2131" i="7"/>
  <c r="G2117" i="7"/>
  <c r="F2071" i="7"/>
  <c r="G1760" i="7"/>
  <c r="G1743" i="7"/>
  <c r="G1657" i="7"/>
  <c r="G1778" i="7"/>
  <c r="G1383" i="7"/>
  <c r="G1183" i="7"/>
  <c r="G409" i="7"/>
  <c r="G72" i="7"/>
  <c r="G961" i="7"/>
  <c r="F736" i="7"/>
  <c r="F137" i="7"/>
  <c r="G136" i="7" s="1"/>
  <c r="G54" i="7"/>
  <c r="F2412" i="7"/>
  <c r="F2348" i="7"/>
  <c r="G1968" i="7"/>
  <c r="G2317" i="7"/>
  <c r="F1952" i="7"/>
  <c r="G1543" i="7"/>
  <c r="G1471" i="7"/>
  <c r="F1986" i="7"/>
  <c r="G1811" i="7"/>
  <c r="F1694" i="7"/>
  <c r="G1676" i="7"/>
  <c r="F1295" i="7"/>
  <c r="G1294" i="7" s="1"/>
  <c r="G1277" i="7"/>
  <c r="F1259" i="7"/>
  <c r="F711" i="7"/>
  <c r="F119" i="7"/>
  <c r="F87" i="7"/>
  <c r="F2334" i="7"/>
  <c r="G1882" i="7"/>
  <c r="G1846" i="7"/>
  <c r="F1609" i="7"/>
  <c r="G1329" i="7"/>
  <c r="G1239" i="7"/>
  <c r="F1221" i="7"/>
  <c r="F1128" i="7"/>
  <c r="F1052" i="7"/>
  <c r="G318" i="7"/>
  <c r="G1070" i="7"/>
  <c r="F946" i="7"/>
  <c r="F862" i="7"/>
  <c r="G861" i="7" s="1"/>
  <c r="F668" i="7"/>
  <c r="F584" i="7"/>
  <c r="G583" i="7" s="1"/>
  <c r="F20" i="7"/>
  <c r="F1109" i="7"/>
  <c r="G1108" i="7" s="1"/>
  <c r="F925" i="7"/>
  <c r="F883" i="7"/>
  <c r="G882" i="7" s="1"/>
  <c r="F841" i="7"/>
  <c r="F799" i="7"/>
  <c r="G798" i="7" s="1"/>
  <c r="F500" i="7"/>
  <c r="F454" i="7"/>
  <c r="G453" i="7" s="1"/>
  <c r="F386" i="7"/>
  <c r="F296" i="7"/>
  <c r="G295" i="7" s="1"/>
  <c r="F250" i="7"/>
  <c r="F204" i="7"/>
  <c r="G203" i="7" s="1"/>
  <c r="G273" i="7" l="1"/>
  <c r="G227" i="7"/>
  <c r="G237" i="7"/>
  <c r="G245" i="7"/>
  <c r="G247" i="7"/>
  <c r="G373" i="7"/>
  <c r="G381" i="7"/>
  <c r="G383" i="7"/>
  <c r="G487" i="7"/>
  <c r="G495" i="7"/>
  <c r="G497" i="7"/>
  <c r="G833" i="7"/>
  <c r="G836" i="7"/>
  <c r="G830" i="7"/>
  <c r="G838" i="7"/>
  <c r="G917" i="7"/>
  <c r="G920" i="7"/>
  <c r="G914" i="7"/>
  <c r="G922" i="7"/>
  <c r="G12" i="7"/>
  <c r="G15" i="7"/>
  <c r="G17" i="7"/>
  <c r="G657" i="7"/>
  <c r="G660" i="7"/>
  <c r="G663" i="7"/>
  <c r="G665" i="7"/>
  <c r="G935" i="7"/>
  <c r="G938" i="7"/>
  <c r="G941" i="7"/>
  <c r="G943" i="7"/>
  <c r="G1120" i="7"/>
  <c r="G1123" i="7"/>
  <c r="G1125" i="7"/>
  <c r="G1601" i="7"/>
  <c r="G1604" i="7"/>
  <c r="G1606" i="7"/>
  <c r="F88" i="7"/>
  <c r="F712" i="7"/>
  <c r="G1944" i="7"/>
  <c r="G1947" i="7"/>
  <c r="G1949" i="7"/>
  <c r="F2349" i="7"/>
  <c r="G731" i="7"/>
  <c r="G722" i="7"/>
  <c r="G733" i="7"/>
  <c r="G2063" i="7"/>
  <c r="G2066" i="7"/>
  <c r="G2068" i="7"/>
  <c r="G2258" i="7"/>
  <c r="G2261" i="7"/>
  <c r="G2263" i="7"/>
  <c r="G1998" i="7"/>
  <c r="G1995" i="7"/>
  <c r="G2000" i="7"/>
  <c r="G2034" i="7"/>
  <c r="G2031" i="7"/>
  <c r="G2036" i="7"/>
  <c r="F1163" i="7"/>
  <c r="G1340" i="7"/>
  <c r="G1343" i="7"/>
  <c r="G1345" i="7"/>
  <c r="G2157" i="7"/>
  <c r="G2154" i="7"/>
  <c r="G2159" i="7"/>
  <c r="G513" i="7"/>
  <c r="G510" i="7"/>
  <c r="G516" i="7"/>
  <c r="G518" i="7"/>
  <c r="G597" i="7"/>
  <c r="G594" i="7"/>
  <c r="G600" i="7"/>
  <c r="G602" i="7"/>
  <c r="G73" i="7"/>
  <c r="G1394" i="7"/>
  <c r="G1397" i="7"/>
  <c r="G1399" i="7"/>
  <c r="F758" i="7"/>
  <c r="F759" i="7" s="1"/>
  <c r="G1432" i="7"/>
  <c r="G1429" i="7"/>
  <c r="G1434" i="7"/>
  <c r="G2382" i="7"/>
  <c r="G1127" i="7"/>
  <c r="G1608" i="7"/>
  <c r="G1278" i="7"/>
  <c r="G1677" i="7"/>
  <c r="G1472" i="7"/>
  <c r="G1951" i="7"/>
  <c r="G1449" i="7"/>
  <c r="G1446" i="7"/>
  <c r="G1636" i="7"/>
  <c r="G1633" i="7"/>
  <c r="G1969" i="7"/>
  <c r="G2050" i="7"/>
  <c r="G2047" i="7"/>
  <c r="G962" i="7"/>
  <c r="G176" i="7"/>
  <c r="G168" i="7"/>
  <c r="G336" i="7"/>
  <c r="G328" i="7"/>
  <c r="G1033" i="7"/>
  <c r="G1014" i="7"/>
  <c r="G1141" i="7"/>
  <c r="G1138" i="7"/>
  <c r="G1143" i="7"/>
  <c r="G319" i="7"/>
  <c r="G154" i="7"/>
  <c r="G146" i="7"/>
  <c r="G358" i="7"/>
  <c r="G350" i="7"/>
  <c r="G426" i="7"/>
  <c r="G418" i="7"/>
  <c r="G1830" i="7"/>
  <c r="G1918" i="7"/>
  <c r="G2169" i="7"/>
  <c r="G2172" i="7"/>
  <c r="G2174" i="7"/>
  <c r="G555" i="7"/>
  <c r="G552" i="7"/>
  <c r="G558" i="7"/>
  <c r="G560" i="7"/>
  <c r="G639" i="7"/>
  <c r="G636" i="7"/>
  <c r="G642" i="7"/>
  <c r="G644" i="7"/>
  <c r="G1090" i="7"/>
  <c r="G2097" i="7"/>
  <c r="G2094" i="7"/>
  <c r="G2099" i="7"/>
  <c r="G191" i="7"/>
  <c r="G199" i="7"/>
  <c r="G201" i="7"/>
  <c r="G283" i="7"/>
  <c r="G291" i="7"/>
  <c r="G293" i="7"/>
  <c r="G441" i="7"/>
  <c r="G449" i="7"/>
  <c r="G451" i="7"/>
  <c r="G791" i="7"/>
  <c r="G788" i="7"/>
  <c r="G794" i="7"/>
  <c r="G796" i="7"/>
  <c r="G875" i="7"/>
  <c r="G872" i="7"/>
  <c r="G878" i="7"/>
  <c r="G880" i="7"/>
  <c r="G1101" i="7"/>
  <c r="G1104" i="7"/>
  <c r="G1106" i="7"/>
  <c r="G573" i="7"/>
  <c r="G576" i="7"/>
  <c r="G579" i="7"/>
  <c r="G581" i="7"/>
  <c r="G851" i="7"/>
  <c r="G854" i="7"/>
  <c r="G857" i="7"/>
  <c r="G859" i="7"/>
  <c r="G1044" i="7"/>
  <c r="G1047" i="7"/>
  <c r="G1049" i="7"/>
  <c r="G1213" i="7"/>
  <c r="G1216" i="7"/>
  <c r="G1218" i="7"/>
  <c r="G2329" i="7"/>
  <c r="G2326" i="7"/>
  <c r="G2331" i="7"/>
  <c r="F120" i="7"/>
  <c r="F121" i="7" s="1"/>
  <c r="G1251" i="7"/>
  <c r="G1254" i="7"/>
  <c r="G1256" i="7"/>
  <c r="G1290" i="7"/>
  <c r="G1287" i="7"/>
  <c r="G1292" i="7"/>
  <c r="G1689" i="7"/>
  <c r="G1686" i="7"/>
  <c r="G1691" i="7"/>
  <c r="G1978" i="7"/>
  <c r="G1981" i="7"/>
  <c r="G1983" i="7"/>
  <c r="G1638" i="7"/>
  <c r="G2052" i="7"/>
  <c r="F2413" i="7"/>
  <c r="G132" i="7"/>
  <c r="G129" i="7"/>
  <c r="G134" i="7"/>
  <c r="G178" i="7"/>
  <c r="G2189" i="7"/>
  <c r="G2196" i="7"/>
  <c r="G2198" i="7"/>
  <c r="G2393" i="7"/>
  <c r="G2390" i="7"/>
  <c r="G2395" i="7"/>
  <c r="G27" i="7"/>
  <c r="G32" i="7"/>
  <c r="G34" i="7"/>
  <c r="F105" i="7"/>
  <c r="G1307" i="7"/>
  <c r="G1304" i="7"/>
  <c r="G1309" i="7"/>
  <c r="G477" i="7"/>
  <c r="G1706" i="7"/>
  <c r="G1703" i="7"/>
  <c r="G1708" i="7"/>
  <c r="G2002" i="7"/>
  <c r="G2038" i="7"/>
  <c r="G360" i="7"/>
  <c r="F977" i="7"/>
  <c r="F1366" i="7"/>
  <c r="G2079" i="7"/>
  <c r="G2082" i="7"/>
  <c r="G2084" i="7"/>
  <c r="F2249" i="7"/>
  <c r="G2139" i="7"/>
  <c r="G2142" i="7"/>
  <c r="G2144" i="7"/>
  <c r="G2161" i="7"/>
  <c r="F2217" i="7"/>
  <c r="G2216" i="7" s="1"/>
  <c r="G520" i="7"/>
  <c r="G604" i="7"/>
  <c r="F626" i="7"/>
  <c r="F904" i="7"/>
  <c r="G1401" i="7"/>
  <c r="F1865" i="7"/>
  <c r="G1436" i="7"/>
  <c r="F1935" i="7"/>
  <c r="G2284" i="7"/>
  <c r="F2430" i="7"/>
  <c r="G249" i="7"/>
  <c r="G385" i="7"/>
  <c r="G499" i="7"/>
  <c r="G840" i="7"/>
  <c r="G924" i="7"/>
  <c r="G19" i="7"/>
  <c r="G667" i="7"/>
  <c r="G945" i="7"/>
  <c r="G1071" i="7"/>
  <c r="G1051" i="7"/>
  <c r="G1220" i="7"/>
  <c r="G1240" i="7"/>
  <c r="G1330" i="7"/>
  <c r="G1847" i="7"/>
  <c r="G1883" i="7"/>
  <c r="G2333" i="7"/>
  <c r="G1258" i="7"/>
  <c r="G1693" i="7"/>
  <c r="G1812" i="7"/>
  <c r="G1985" i="7"/>
  <c r="G1544" i="7"/>
  <c r="G2318" i="7"/>
  <c r="G1453" i="7"/>
  <c r="G1640" i="7"/>
  <c r="G2054" i="7"/>
  <c r="G735" i="7"/>
  <c r="G180" i="7"/>
  <c r="G340" i="7"/>
  <c r="G1658" i="7"/>
  <c r="G1761" i="7"/>
  <c r="G2070" i="7"/>
  <c r="G2132" i="7"/>
  <c r="G2265" i="7"/>
  <c r="G36" i="7"/>
  <c r="F690" i="7"/>
  <c r="G1202" i="7"/>
  <c r="G1145" i="7"/>
  <c r="G1311" i="7"/>
  <c r="G1710" i="7"/>
  <c r="F1727" i="7"/>
  <c r="F2021" i="7"/>
  <c r="G2233" i="7"/>
  <c r="G158" i="7"/>
  <c r="G362" i="7"/>
  <c r="G430" i="7"/>
  <c r="G1347" i="7"/>
  <c r="F1625" i="7"/>
  <c r="G2086" i="7"/>
  <c r="G2146" i="7"/>
  <c r="G2176" i="7"/>
  <c r="F2366" i="7"/>
  <c r="G562" i="7"/>
  <c r="G646" i="7"/>
  <c r="F778" i="7"/>
  <c r="G777" i="7" s="1"/>
  <c r="F996" i="7"/>
  <c r="F542" i="7"/>
  <c r="G541" i="7" s="1"/>
  <c r="F820" i="7"/>
  <c r="G1384" i="7"/>
  <c r="F1578" i="7"/>
  <c r="F1795" i="7"/>
  <c r="G1794" i="7" s="1"/>
  <c r="F1901" i="7"/>
  <c r="G1526" i="7"/>
  <c r="G1744" i="7"/>
  <c r="G1508" i="7"/>
  <c r="F1593" i="7"/>
  <c r="G2101" i="7"/>
  <c r="G2300" i="7"/>
  <c r="G2301" i="7" s="1"/>
  <c r="G2398" i="7" l="1"/>
  <c r="G2334" i="7"/>
  <c r="G2102" i="7"/>
  <c r="G1295" i="7"/>
  <c r="G841" i="7"/>
  <c r="G363" i="7"/>
  <c r="G1585" i="7"/>
  <c r="G1588" i="7"/>
  <c r="G1590" i="7"/>
  <c r="G809" i="7"/>
  <c r="G812" i="7"/>
  <c r="G815" i="7"/>
  <c r="G817" i="7"/>
  <c r="G1893" i="7"/>
  <c r="G1896" i="7"/>
  <c r="G1898" i="7"/>
  <c r="G1570" i="7"/>
  <c r="G1573" i="7"/>
  <c r="G1575" i="7"/>
  <c r="G988" i="7"/>
  <c r="G991" i="7"/>
  <c r="G993" i="7"/>
  <c r="G2361" i="7"/>
  <c r="G2358" i="7"/>
  <c r="G2363" i="7"/>
  <c r="G1620" i="7"/>
  <c r="G1617" i="7"/>
  <c r="G1622" i="7"/>
  <c r="G2016" i="7"/>
  <c r="G2013" i="7"/>
  <c r="G2018" i="7"/>
  <c r="G685" i="7"/>
  <c r="G676" i="7"/>
  <c r="G687" i="7"/>
  <c r="G615" i="7"/>
  <c r="G618" i="7"/>
  <c r="G621" i="7"/>
  <c r="G623" i="7"/>
  <c r="G2241" i="7"/>
  <c r="G2244" i="7"/>
  <c r="G2246" i="7"/>
  <c r="G1361" i="7"/>
  <c r="G1358" i="7"/>
  <c r="G1363" i="7"/>
  <c r="G37" i="7"/>
  <c r="G2201" i="7"/>
  <c r="G1259" i="7"/>
  <c r="G116" i="7"/>
  <c r="G113" i="7"/>
  <c r="G118" i="7"/>
  <c r="G1221" i="7"/>
  <c r="G1109" i="7"/>
  <c r="G296" i="7"/>
  <c r="G1592" i="7"/>
  <c r="G2177" i="7"/>
  <c r="G431" i="7"/>
  <c r="G159" i="7"/>
  <c r="G2020" i="7"/>
  <c r="G1146" i="7"/>
  <c r="G689" i="7"/>
  <c r="G2055" i="7"/>
  <c r="G754" i="7"/>
  <c r="G745" i="7"/>
  <c r="G756" i="7"/>
  <c r="G1402" i="7"/>
  <c r="G625" i="7"/>
  <c r="G605" i="7"/>
  <c r="G521" i="7"/>
  <c r="G2162" i="7"/>
  <c r="G2248" i="7"/>
  <c r="G1348" i="7"/>
  <c r="G2039" i="7"/>
  <c r="G2266" i="7"/>
  <c r="G1609" i="7"/>
  <c r="G20" i="7"/>
  <c r="G925" i="7"/>
  <c r="G386" i="7"/>
  <c r="G1787" i="7"/>
  <c r="G1790" i="7"/>
  <c r="G1792" i="7"/>
  <c r="G531" i="7"/>
  <c r="G534" i="7"/>
  <c r="G537" i="7"/>
  <c r="G539" i="7"/>
  <c r="G767" i="7"/>
  <c r="G773" i="7"/>
  <c r="G775" i="7"/>
  <c r="G1722" i="7"/>
  <c r="G1719" i="7"/>
  <c r="G1724" i="7"/>
  <c r="G2422" i="7"/>
  <c r="G2425" i="7"/>
  <c r="G2427" i="7"/>
  <c r="G1927" i="7"/>
  <c r="G1930" i="7"/>
  <c r="G1932" i="7"/>
  <c r="G1857" i="7"/>
  <c r="G1860" i="7"/>
  <c r="G1862" i="7"/>
  <c r="G893" i="7"/>
  <c r="G896" i="7"/>
  <c r="G899" i="7"/>
  <c r="G901" i="7"/>
  <c r="G2212" i="7"/>
  <c r="G2209" i="7"/>
  <c r="G2214" i="7"/>
  <c r="G2147" i="7"/>
  <c r="G2087" i="7"/>
  <c r="F978" i="7"/>
  <c r="G1711" i="7"/>
  <c r="G1312" i="7"/>
  <c r="G100" i="7"/>
  <c r="G97" i="7"/>
  <c r="G102" i="7"/>
  <c r="G137" i="7"/>
  <c r="F2414" i="7"/>
  <c r="G1986" i="7"/>
  <c r="G1694" i="7"/>
  <c r="G120" i="7"/>
  <c r="G1052" i="7"/>
  <c r="G862" i="7"/>
  <c r="G584" i="7"/>
  <c r="G883" i="7"/>
  <c r="G799" i="7"/>
  <c r="G454" i="7"/>
  <c r="G204" i="7"/>
  <c r="G1900" i="7"/>
  <c r="G1577" i="7"/>
  <c r="G819" i="7"/>
  <c r="G995" i="7"/>
  <c r="G647" i="7"/>
  <c r="G563" i="7"/>
  <c r="G2365" i="7"/>
  <c r="G1624" i="7"/>
  <c r="G1726" i="7"/>
  <c r="G341" i="7"/>
  <c r="G181" i="7"/>
  <c r="G1641" i="7"/>
  <c r="G1454" i="7"/>
  <c r="G2429" i="7"/>
  <c r="G1934" i="7"/>
  <c r="G1437" i="7"/>
  <c r="G758" i="7"/>
  <c r="G1864" i="7"/>
  <c r="G903" i="7"/>
  <c r="G1365" i="7"/>
  <c r="F1164" i="7"/>
  <c r="G1163" i="7" s="1"/>
  <c r="G2003" i="7"/>
  <c r="G104" i="7"/>
  <c r="G2071" i="7"/>
  <c r="G736" i="7"/>
  <c r="F2350" i="7"/>
  <c r="G1952" i="7"/>
  <c r="F713" i="7"/>
  <c r="F89" i="7"/>
  <c r="G1128" i="7"/>
  <c r="G946" i="7"/>
  <c r="G668" i="7"/>
  <c r="G500" i="7"/>
  <c r="G250" i="7"/>
  <c r="G2217" i="7" l="1"/>
  <c r="G84" i="7"/>
  <c r="G81" i="7"/>
  <c r="G86" i="7"/>
  <c r="G708" i="7"/>
  <c r="G699" i="7"/>
  <c r="G710" i="7"/>
  <c r="G2345" i="7"/>
  <c r="G2342" i="7"/>
  <c r="G2347" i="7"/>
  <c r="G2409" i="7"/>
  <c r="G2406" i="7"/>
  <c r="G2411" i="7"/>
  <c r="G904" i="7"/>
  <c r="G1935" i="7"/>
  <c r="G1795" i="7"/>
  <c r="G712" i="7"/>
  <c r="G2413" i="7"/>
  <c r="G2021" i="7"/>
  <c r="G2366" i="7"/>
  <c r="G996" i="7"/>
  <c r="G1901" i="7"/>
  <c r="G820" i="7"/>
  <c r="G1159" i="7"/>
  <c r="G1156" i="7"/>
  <c r="G1161" i="7"/>
  <c r="G105" i="7"/>
  <c r="G973" i="7"/>
  <c r="G970" i="7"/>
  <c r="G975" i="7"/>
  <c r="G1865" i="7"/>
  <c r="G2430" i="7"/>
  <c r="G1727" i="7"/>
  <c r="G778" i="7"/>
  <c r="G542" i="7"/>
  <c r="G88" i="7"/>
  <c r="G2349" i="7"/>
  <c r="G759" i="7"/>
  <c r="G121" i="7"/>
  <c r="G977" i="7"/>
  <c r="G1366" i="7"/>
  <c r="G2249" i="7"/>
  <c r="G626" i="7"/>
  <c r="G690" i="7"/>
  <c r="G1625" i="7"/>
  <c r="G1578" i="7"/>
  <c r="G1593" i="7"/>
  <c r="G1164" i="7" l="1"/>
  <c r="G978" i="7"/>
  <c r="G2350" i="7"/>
  <c r="G89" i="7"/>
  <c r="G2414" i="7"/>
  <c r="G713" i="7"/>
  <c r="F1640" i="6" l="1"/>
  <c r="F1641" i="6" s="1"/>
  <c r="F1637" i="6"/>
  <c r="F1636" i="6"/>
  <c r="F1635" i="6"/>
  <c r="F1623" i="6"/>
  <c r="F1624" i="6" s="1"/>
  <c r="F1620" i="6"/>
  <c r="F1619" i="6"/>
  <c r="F1618" i="6"/>
  <c r="F1606" i="6"/>
  <c r="F1607" i="6" s="1"/>
  <c r="F1603" i="6"/>
  <c r="F1602" i="6"/>
  <c r="F1601" i="6"/>
  <c r="F1589" i="6"/>
  <c r="F1590" i="6" s="1"/>
  <c r="F1586" i="6"/>
  <c r="F1585" i="6"/>
  <c r="F1584" i="6"/>
  <c r="F1572" i="6"/>
  <c r="F1573" i="6" s="1"/>
  <c r="F1569" i="6"/>
  <c r="F1568" i="6"/>
  <c r="F1567" i="6"/>
  <c r="F1550" i="6"/>
  <c r="F1551" i="6" s="1"/>
  <c r="F1547" i="6"/>
  <c r="F1546" i="6"/>
  <c r="F1545" i="6"/>
  <c r="F1530" i="6"/>
  <c r="F1531" i="6" s="1"/>
  <c r="F1527" i="6"/>
  <c r="F1526" i="6"/>
  <c r="F1525" i="6"/>
  <c r="F1513" i="6"/>
  <c r="F1514" i="6" s="1"/>
  <c r="F1510" i="6"/>
  <c r="F1509" i="6"/>
  <c r="F1508" i="6"/>
  <c r="F1495" i="6"/>
  <c r="F1496" i="6" s="1"/>
  <c r="F1492" i="6"/>
  <c r="F1491" i="6"/>
  <c r="F1490" i="6"/>
  <c r="F1478" i="6"/>
  <c r="F1479" i="6" s="1"/>
  <c r="F1475" i="6"/>
  <c r="F1474" i="6"/>
  <c r="F1473" i="6"/>
  <c r="F1459" i="6"/>
  <c r="F1460" i="6" s="1"/>
  <c r="F1456" i="6"/>
  <c r="F1455" i="6"/>
  <c r="F1454" i="6"/>
  <c r="F1442" i="6"/>
  <c r="F1443" i="6" s="1"/>
  <c r="F1439" i="6"/>
  <c r="F1438" i="6"/>
  <c r="F1437" i="6"/>
  <c r="F1424" i="6"/>
  <c r="F1425" i="6" s="1"/>
  <c r="F1421" i="6"/>
  <c r="F1420" i="6"/>
  <c r="F1417" i="6"/>
  <c r="F1416" i="6"/>
  <c r="F1415" i="6"/>
  <c r="F1402" i="6"/>
  <c r="F1403" i="6" s="1"/>
  <c r="F1399" i="6"/>
  <c r="F1400" i="6" s="1"/>
  <c r="F1396" i="6"/>
  <c r="F1395" i="6"/>
  <c r="F1394" i="6"/>
  <c r="F1381" i="6"/>
  <c r="F1382" i="6" s="1"/>
  <c r="F1378" i="6"/>
  <c r="F1379" i="6" s="1"/>
  <c r="F1375" i="6"/>
  <c r="F1374" i="6"/>
  <c r="F1373" i="6"/>
  <c r="F1360" i="6"/>
  <c r="F1361" i="6" s="1"/>
  <c r="F1357" i="6"/>
  <c r="F1358" i="6" s="1"/>
  <c r="F1354" i="6"/>
  <c r="F1353" i="6"/>
  <c r="F1352" i="6"/>
  <c r="F1339" i="6"/>
  <c r="F1338" i="6"/>
  <c r="F1326" i="6"/>
  <c r="F1325" i="6"/>
  <c r="F1313" i="6"/>
  <c r="F1314" i="6" s="1"/>
  <c r="F1310" i="6"/>
  <c r="F1309" i="6"/>
  <c r="F1297" i="6"/>
  <c r="F1298" i="6" s="1"/>
  <c r="F1294" i="6"/>
  <c r="F1293" i="6"/>
  <c r="F1292" i="6"/>
  <c r="F1278" i="6"/>
  <c r="F1279" i="6" s="1"/>
  <c r="F1275" i="6"/>
  <c r="F1274" i="6"/>
  <c r="F1273" i="6"/>
  <c r="F1259" i="6"/>
  <c r="F1260" i="6" s="1"/>
  <c r="F1256" i="6"/>
  <c r="F1255" i="6"/>
  <c r="F1254" i="6"/>
  <c r="F1240" i="6"/>
  <c r="F1241" i="6" s="1"/>
  <c r="F1237" i="6"/>
  <c r="F1236" i="6"/>
  <c r="F1235" i="6"/>
  <c r="F1221" i="6"/>
  <c r="F1222" i="6" s="1"/>
  <c r="F1218" i="6"/>
  <c r="F1217" i="6"/>
  <c r="F1216" i="6"/>
  <c r="F1202" i="6"/>
  <c r="F1203" i="6" s="1"/>
  <c r="F1199" i="6"/>
  <c r="F1198" i="6"/>
  <c r="F1197" i="6"/>
  <c r="F1183" i="6"/>
  <c r="F1184" i="6" s="1"/>
  <c r="F1180" i="6"/>
  <c r="F1179" i="6"/>
  <c r="F1178" i="6"/>
  <c r="F1164" i="6"/>
  <c r="F1165" i="6" s="1"/>
  <c r="F1161" i="6"/>
  <c r="F1160" i="6"/>
  <c r="F1146" i="6"/>
  <c r="F1147" i="6" s="1"/>
  <c r="F1143" i="6"/>
  <c r="F1142" i="6"/>
  <c r="F1128" i="6"/>
  <c r="F1129" i="6" s="1"/>
  <c r="F1125" i="6"/>
  <c r="F1124" i="6"/>
  <c r="F1112" i="6"/>
  <c r="F1113" i="6" s="1"/>
  <c r="F1109" i="6"/>
  <c r="F1108" i="6"/>
  <c r="F1096" i="6"/>
  <c r="F1097" i="6" s="1"/>
  <c r="F1093" i="6"/>
  <c r="F1092" i="6"/>
  <c r="F1080" i="6"/>
  <c r="F1081" i="6" s="1"/>
  <c r="F1077" i="6"/>
  <c r="F1076" i="6"/>
  <c r="F1064" i="6"/>
  <c r="F1065" i="6" s="1"/>
  <c r="F1061" i="6"/>
  <c r="F1060" i="6"/>
  <c r="F1048" i="6"/>
  <c r="F1049" i="6" s="1"/>
  <c r="F1045" i="6"/>
  <c r="F1044" i="6"/>
  <c r="F1031" i="6"/>
  <c r="F1032" i="6" s="1"/>
  <c r="F1028" i="6"/>
  <c r="F1027" i="6"/>
  <c r="F1013" i="6"/>
  <c r="F1014" i="6" s="1"/>
  <c r="F1010" i="6"/>
  <c r="F1009" i="6"/>
  <c r="F995" i="6"/>
  <c r="F996" i="6" s="1"/>
  <c r="F992" i="6"/>
  <c r="F991" i="6"/>
  <c r="F979" i="6"/>
  <c r="F980" i="6" s="1"/>
  <c r="F976" i="6"/>
  <c r="F975" i="6"/>
  <c r="F962" i="6"/>
  <c r="F961" i="6"/>
  <c r="F958" i="6"/>
  <c r="F957" i="6"/>
  <c r="F944" i="6"/>
  <c r="F943" i="6"/>
  <c r="F940" i="6"/>
  <c r="F939" i="6"/>
  <c r="F926" i="6"/>
  <c r="F927" i="6" s="1"/>
  <c r="F923" i="6"/>
  <c r="F922" i="6"/>
  <c r="F909" i="6"/>
  <c r="F908" i="6"/>
  <c r="F905" i="6"/>
  <c r="F904" i="6"/>
  <c r="F891" i="6"/>
  <c r="F890" i="6"/>
  <c r="F887" i="6"/>
  <c r="F886" i="6"/>
  <c r="F873" i="6"/>
  <c r="F874" i="6" s="1"/>
  <c r="F870" i="6"/>
  <c r="F869" i="6"/>
  <c r="F868" i="6"/>
  <c r="F855" i="6"/>
  <c r="F856" i="6" s="1"/>
  <c r="F852" i="6"/>
  <c r="F851" i="6"/>
  <c r="F838" i="6"/>
  <c r="F839" i="6" s="1"/>
  <c r="F835" i="6"/>
  <c r="F834" i="6"/>
  <c r="F833" i="6"/>
  <c r="F820" i="6"/>
  <c r="F821" i="6" s="1"/>
  <c r="F817" i="6"/>
  <c r="F816" i="6"/>
  <c r="F804" i="6"/>
  <c r="F805" i="6" s="1"/>
  <c r="F801" i="6"/>
  <c r="F800" i="6"/>
  <c r="F788" i="6"/>
  <c r="F789" i="6" s="1"/>
  <c r="F785" i="6"/>
  <c r="F784" i="6"/>
  <c r="F772" i="6"/>
  <c r="F773" i="6" s="1"/>
  <c r="F769" i="6"/>
  <c r="F768" i="6"/>
  <c r="F755" i="6"/>
  <c r="F754" i="6"/>
  <c r="F751" i="6"/>
  <c r="F750" i="6"/>
  <c r="F749" i="6"/>
  <c r="F736" i="6"/>
  <c r="F735" i="6"/>
  <c r="F732" i="6"/>
  <c r="F731" i="6"/>
  <c r="F730" i="6"/>
  <c r="F717" i="6"/>
  <c r="F716" i="6"/>
  <c r="F713" i="6"/>
  <c r="F712" i="6"/>
  <c r="F711" i="6"/>
  <c r="F698" i="6"/>
  <c r="F697" i="6"/>
  <c r="F694" i="6"/>
  <c r="F693" i="6"/>
  <c r="F692" i="6"/>
  <c r="F679" i="6"/>
  <c r="F678" i="6"/>
  <c r="F675" i="6"/>
  <c r="F674" i="6"/>
  <c r="F673" i="6"/>
  <c r="F660" i="6"/>
  <c r="F659" i="6"/>
  <c r="F656" i="6"/>
  <c r="F655" i="6"/>
  <c r="F654" i="6"/>
  <c r="F641" i="6"/>
  <c r="F642" i="6" s="1"/>
  <c r="F638" i="6"/>
  <c r="F637" i="6"/>
  <c r="F636" i="6"/>
  <c r="F622" i="6"/>
  <c r="F623" i="6" s="1"/>
  <c r="F619" i="6"/>
  <c r="F618" i="6"/>
  <c r="F617" i="6"/>
  <c r="F603" i="6"/>
  <c r="F604" i="6" s="1"/>
  <c r="F600" i="6"/>
  <c r="F599" i="6"/>
  <c r="F598" i="6"/>
  <c r="F584" i="6"/>
  <c r="F585" i="6" s="1"/>
  <c r="F581" i="6"/>
  <c r="F580" i="6"/>
  <c r="F579" i="6"/>
  <c r="F565" i="6"/>
  <c r="F566" i="6" s="1"/>
  <c r="F562" i="6"/>
  <c r="F561" i="6"/>
  <c r="F560" i="6"/>
  <c r="F546" i="6"/>
  <c r="F547" i="6" s="1"/>
  <c r="F543" i="6"/>
  <c r="F542" i="6"/>
  <c r="F541" i="6"/>
  <c r="F525" i="6"/>
  <c r="F526" i="6" s="1"/>
  <c r="F522" i="6"/>
  <c r="F521" i="6"/>
  <c r="F509" i="6"/>
  <c r="F510" i="6" s="1"/>
  <c r="F506" i="6"/>
  <c r="F505" i="6"/>
  <c r="F493" i="6"/>
  <c r="F494" i="6" s="1"/>
  <c r="F490" i="6"/>
  <c r="F489" i="6"/>
  <c r="F477" i="6"/>
  <c r="F478" i="6" s="1"/>
  <c r="F474" i="6"/>
  <c r="F473" i="6"/>
  <c r="F461" i="6"/>
  <c r="F462" i="6" s="1"/>
  <c r="F458" i="6"/>
  <c r="F457" i="6"/>
  <c r="F443" i="6"/>
  <c r="F444" i="6" s="1"/>
  <c r="F440" i="6"/>
  <c r="F441" i="6" s="1"/>
  <c r="F437" i="6"/>
  <c r="F436" i="6"/>
  <c r="F421" i="6"/>
  <c r="F422" i="6" s="1"/>
  <c r="F418" i="6"/>
  <c r="F417" i="6"/>
  <c r="F405" i="6"/>
  <c r="F406" i="6" s="1"/>
  <c r="F402" i="6"/>
  <c r="F401" i="6"/>
  <c r="F389" i="6"/>
  <c r="F390" i="6" s="1"/>
  <c r="F386" i="6"/>
  <c r="F385" i="6"/>
  <c r="F373" i="6"/>
  <c r="F374" i="6" s="1"/>
  <c r="F370" i="6"/>
  <c r="F369" i="6"/>
  <c r="F357" i="6"/>
  <c r="F358" i="6" s="1"/>
  <c r="F354" i="6"/>
  <c r="F353" i="6"/>
  <c r="F341" i="6"/>
  <c r="F342" i="6" s="1"/>
  <c r="F338" i="6"/>
  <c r="F337" i="6"/>
  <c r="F325" i="6"/>
  <c r="F326" i="6" s="1"/>
  <c r="F322" i="6"/>
  <c r="F321" i="6"/>
  <c r="F309" i="6"/>
  <c r="F310" i="6" s="1"/>
  <c r="F306" i="6"/>
  <c r="F305" i="6"/>
  <c r="F291" i="6"/>
  <c r="F292" i="6" s="1"/>
  <c r="F288" i="6"/>
  <c r="F289" i="6" s="1"/>
  <c r="F285" i="6"/>
  <c r="F284" i="6"/>
  <c r="F272" i="6"/>
  <c r="F273" i="6" s="1"/>
  <c r="F269" i="6"/>
  <c r="F268" i="6"/>
  <c r="F256" i="6"/>
  <c r="F257" i="6" s="1"/>
  <c r="F253" i="6"/>
  <c r="F252" i="6"/>
  <c r="F240" i="6"/>
  <c r="F241" i="6" s="1"/>
  <c r="F237" i="6"/>
  <c r="F236" i="6"/>
  <c r="F224" i="6"/>
  <c r="F225" i="6" s="1"/>
  <c r="F221" i="6"/>
  <c r="F220" i="6"/>
  <c r="F208" i="6"/>
  <c r="F209" i="6" s="1"/>
  <c r="F205" i="6"/>
  <c r="F204" i="6"/>
  <c r="F192" i="6"/>
  <c r="F193" i="6" s="1"/>
  <c r="F189" i="6"/>
  <c r="F188" i="6"/>
  <c r="F176" i="6"/>
  <c r="F177" i="6" s="1"/>
  <c r="F173" i="6"/>
  <c r="F172" i="6"/>
  <c r="F160" i="6"/>
  <c r="F161" i="6" s="1"/>
  <c r="F157" i="6"/>
  <c r="F156" i="6"/>
  <c r="F144" i="6"/>
  <c r="F145" i="6" s="1"/>
  <c r="F141" i="6"/>
  <c r="F140" i="6"/>
  <c r="F128" i="6"/>
  <c r="F127" i="6"/>
  <c r="F124" i="6"/>
  <c r="F125" i="6" s="1"/>
  <c r="F112" i="6"/>
  <c r="F113" i="6" s="1"/>
  <c r="F109" i="6"/>
  <c r="F110" i="6" s="1"/>
  <c r="F97" i="6"/>
  <c r="F96" i="6"/>
  <c r="F93" i="6"/>
  <c r="F94" i="6" s="1"/>
  <c r="F81" i="6"/>
  <c r="F80" i="6"/>
  <c r="F77" i="6"/>
  <c r="F78" i="6" s="1"/>
  <c r="F65" i="6"/>
  <c r="F64" i="6"/>
  <c r="F61" i="6"/>
  <c r="F62" i="6" s="1"/>
  <c r="F49" i="6"/>
  <c r="F50" i="6" s="1"/>
  <c r="F37" i="6"/>
  <c r="F38" i="6" s="1"/>
  <c r="F34" i="6"/>
  <c r="F35" i="6" s="1"/>
  <c r="F22" i="6"/>
  <c r="F23" i="6" s="1"/>
  <c r="F19" i="6"/>
  <c r="F20" i="6" s="1"/>
  <c r="F7" i="6"/>
  <c r="F8" i="6" s="1"/>
  <c r="F959" i="6" l="1"/>
  <c r="F174" i="6"/>
  <c r="F178" i="6" s="1"/>
  <c r="F756" i="6"/>
  <c r="F963" i="6"/>
  <c r="F964" i="6" s="1"/>
  <c r="F941" i="6"/>
  <c r="F82" i="6"/>
  <c r="F83" i="6" s="1"/>
  <c r="F802" i="6"/>
  <c r="F806" i="6" s="1"/>
  <c r="F977" i="6"/>
  <c r="F981" i="6" s="1"/>
  <c r="F1046" i="6"/>
  <c r="F1050" i="6" s="1"/>
  <c r="F1457" i="6"/>
  <c r="F1461" i="6" s="1"/>
  <c r="F1511" i="6"/>
  <c r="F1515" i="6" s="1"/>
  <c r="F1516" i="6" s="1"/>
  <c r="F1570" i="6"/>
  <c r="F1574" i="6" s="1"/>
  <c r="F1621" i="6"/>
  <c r="F1625" i="6" s="1"/>
  <c r="F1626" i="6" s="1"/>
  <c r="F1627" i="6" s="1"/>
  <c r="F1528" i="6"/>
  <c r="F1532" i="6" s="1"/>
  <c r="F1638" i="6"/>
  <c r="F1642" i="6" s="1"/>
  <c r="F1440" i="6"/>
  <c r="F1444" i="6" s="1"/>
  <c r="F1445" i="6" s="1"/>
  <c r="F1446" i="6" s="1"/>
  <c r="F1548" i="6"/>
  <c r="F1552" i="6" s="1"/>
  <c r="F1553" i="6" s="1"/>
  <c r="F1554" i="6" s="1"/>
  <c r="F1493" i="6"/>
  <c r="F1497" i="6" s="1"/>
  <c r="F1587" i="6"/>
  <c r="F1591" i="6" s="1"/>
  <c r="F1592" i="6" s="1"/>
  <c r="F1593" i="6" s="1"/>
  <c r="F254" i="6"/>
  <c r="F258" i="6" s="1"/>
  <c r="F945" i="6"/>
  <c r="F1011" i="6"/>
  <c r="F1015" i="6" s="1"/>
  <c r="F371" i="6"/>
  <c r="F375" i="6" s="1"/>
  <c r="F1078" i="6"/>
  <c r="F1082" i="6" s="1"/>
  <c r="F66" i="6"/>
  <c r="F67" i="6" s="1"/>
  <c r="F98" i="6"/>
  <c r="F99" i="6" s="1"/>
  <c r="F438" i="6"/>
  <c r="F445" i="6" s="1"/>
  <c r="F459" i="6"/>
  <c r="F463" i="6" s="1"/>
  <c r="F491" i="6"/>
  <c r="F495" i="6" s="1"/>
  <c r="F523" i="6"/>
  <c r="F527" i="6" s="1"/>
  <c r="F620" i="6"/>
  <c r="F624" i="6" s="1"/>
  <c r="F661" i="6"/>
  <c r="F695" i="6"/>
  <c r="F699" i="6"/>
  <c r="F714" i="6"/>
  <c r="F733" i="6"/>
  <c r="F737" i="6"/>
  <c r="F752" i="6"/>
  <c r="F1162" i="6"/>
  <c r="F1166" i="6" s="1"/>
  <c r="F1167" i="6" s="1"/>
  <c r="F1168" i="6" s="1"/>
  <c r="F129" i="6"/>
  <c r="F130" i="6" s="1"/>
  <c r="F206" i="6"/>
  <c r="F210" i="6" s="1"/>
  <c r="F222" i="6"/>
  <c r="F226" i="6" s="1"/>
  <c r="F270" i="6"/>
  <c r="F274" i="6" s="1"/>
  <c r="F275" i="6" s="1"/>
  <c r="F276" i="6" s="1"/>
  <c r="F286" i="6"/>
  <c r="F293" i="6" s="1"/>
  <c r="F339" i="6"/>
  <c r="F343" i="6" s="1"/>
  <c r="F403" i="6"/>
  <c r="F407" i="6" s="1"/>
  <c r="F507" i="6"/>
  <c r="F511" i="6" s="1"/>
  <c r="F512" i="6" s="1"/>
  <c r="F513" i="6" s="1"/>
  <c r="F680" i="6"/>
  <c r="F718" i="6"/>
  <c r="F786" i="6"/>
  <c r="F790" i="6" s="1"/>
  <c r="F818" i="6"/>
  <c r="F822" i="6" s="1"/>
  <c r="F892" i="6"/>
  <c r="F906" i="6"/>
  <c r="F910" i="6"/>
  <c r="F1029" i="6"/>
  <c r="F1033" i="6" s="1"/>
  <c r="F1034" i="6" s="1"/>
  <c r="F1035" i="6" s="1"/>
  <c r="F1094" i="6"/>
  <c r="F1098" i="6" s="1"/>
  <c r="F1099" i="6" s="1"/>
  <c r="F1100" i="6" s="1"/>
  <c r="F1144" i="6"/>
  <c r="F1148" i="6" s="1"/>
  <c r="F1200" i="6"/>
  <c r="F1204" i="6" s="1"/>
  <c r="F1205" i="6" s="1"/>
  <c r="F1206" i="6" s="1"/>
  <c r="F1238" i="6"/>
  <c r="F1242" i="6" s="1"/>
  <c r="F1243" i="6" s="1"/>
  <c r="F1244" i="6" s="1"/>
  <c r="F1257" i="6"/>
  <c r="F1261" i="6" s="1"/>
  <c r="F1262" i="6" s="1"/>
  <c r="F1263" i="6" s="1"/>
  <c r="F1276" i="6"/>
  <c r="F1280" i="6" s="1"/>
  <c r="F1281" i="6" s="1"/>
  <c r="F1282" i="6" s="1"/>
  <c r="F1340" i="6"/>
  <c r="F1341" i="6" s="1"/>
  <c r="F1342" i="6" s="1"/>
  <c r="F1376" i="6"/>
  <c r="F1383" i="6" s="1"/>
  <c r="F1418" i="6"/>
  <c r="F1604" i="6"/>
  <c r="F1608" i="6" s="1"/>
  <c r="F1476" i="6"/>
  <c r="F1480" i="6" s="1"/>
  <c r="F1481" i="6" s="1"/>
  <c r="F1482" i="6" s="1"/>
  <c r="F1397" i="6"/>
  <c r="F1404" i="6" s="1"/>
  <c r="F1355" i="6"/>
  <c r="F1362" i="6" s="1"/>
  <c r="F1311" i="6"/>
  <c r="F1315" i="6" s="1"/>
  <c r="F1295" i="6"/>
  <c r="F1299" i="6" s="1"/>
  <c r="F1219" i="6"/>
  <c r="F1223" i="6" s="1"/>
  <c r="F1224" i="6" s="1"/>
  <c r="F1225" i="6" s="1"/>
  <c r="F1181" i="6"/>
  <c r="F1185" i="6" s="1"/>
  <c r="F1186" i="6" s="1"/>
  <c r="F1187" i="6" s="1"/>
  <c r="F1110" i="6"/>
  <c r="F1114" i="6" s="1"/>
  <c r="F924" i="6"/>
  <c r="F928" i="6" s="1"/>
  <c r="F888" i="6"/>
  <c r="F871" i="6"/>
  <c r="F875" i="6" s="1"/>
  <c r="F853" i="6"/>
  <c r="F857" i="6" s="1"/>
  <c r="F836" i="6"/>
  <c r="F840" i="6" s="1"/>
  <c r="F770" i="6"/>
  <c r="F774" i="6" s="1"/>
  <c r="F676" i="6"/>
  <c r="F657" i="6"/>
  <c r="F639" i="6"/>
  <c r="F643" i="6" s="1"/>
  <c r="F601" i="6"/>
  <c r="F605" i="6" s="1"/>
  <c r="F582" i="6"/>
  <c r="F586" i="6" s="1"/>
  <c r="F563" i="6"/>
  <c r="F567" i="6" s="1"/>
  <c r="F544" i="6"/>
  <c r="F548" i="6" s="1"/>
  <c r="F307" i="6"/>
  <c r="F311" i="6" s="1"/>
  <c r="F238" i="6"/>
  <c r="F242" i="6" s="1"/>
  <c r="F190" i="6"/>
  <c r="F194" i="6" s="1"/>
  <c r="F158" i="6"/>
  <c r="F162" i="6" s="1"/>
  <c r="F142" i="6"/>
  <c r="F146" i="6" s="1"/>
  <c r="F24" i="6"/>
  <c r="F51" i="6"/>
  <c r="F114" i="6"/>
  <c r="F39" i="6"/>
  <c r="F9" i="6"/>
  <c r="F323" i="6"/>
  <c r="F355" i="6"/>
  <c r="F387" i="6"/>
  <c r="F419" i="6"/>
  <c r="F475" i="6"/>
  <c r="F993" i="6"/>
  <c r="F1062" i="6"/>
  <c r="F1126" i="6"/>
  <c r="F1327" i="6"/>
  <c r="F1422" i="6"/>
  <c r="F719" i="6" l="1"/>
  <c r="F720" i="6" s="1"/>
  <c r="F721" i="6" s="1"/>
  <c r="F722" i="6" s="1"/>
  <c r="F946" i="6"/>
  <c r="F947" i="6" s="1"/>
  <c r="F700" i="6"/>
  <c r="F701" i="6" s="1"/>
  <c r="F757" i="6"/>
  <c r="F758" i="6" s="1"/>
  <c r="F738" i="6"/>
  <c r="F739" i="6" s="1"/>
  <c r="F911" i="6"/>
  <c r="F912" i="6" s="1"/>
  <c r="F913" i="6" s="1"/>
  <c r="F893" i="6"/>
  <c r="F894" i="6" s="1"/>
  <c r="F662" i="6"/>
  <c r="F663" i="6" s="1"/>
  <c r="F681" i="6"/>
  <c r="F1343" i="6"/>
  <c r="F1344" i="6" s="1"/>
  <c r="F1345" i="6" s="1"/>
  <c r="G1340" i="6" s="1"/>
  <c r="F1245" i="6"/>
  <c r="F1246" i="6" s="1"/>
  <c r="G1243" i="6" s="1"/>
  <c r="F1264" i="6"/>
  <c r="F514" i="6"/>
  <c r="F515" i="6" s="1"/>
  <c r="F1188" i="6"/>
  <c r="F1609" i="6"/>
  <c r="F1610" i="6" s="1"/>
  <c r="F1462" i="6"/>
  <c r="F1426" i="6"/>
  <c r="F1328" i="6"/>
  <c r="F1533" i="6"/>
  <c r="F1534" i="6" s="1"/>
  <c r="F1517" i="6"/>
  <c r="F1384" i="6"/>
  <c r="F1575" i="6"/>
  <c r="F1576" i="6" s="1"/>
  <c r="F1300" i="6"/>
  <c r="F1301" i="6" s="1"/>
  <c r="F1316" i="6"/>
  <c r="F1083" i="6"/>
  <c r="F1084" i="6" s="1"/>
  <c r="F1051" i="6"/>
  <c r="F807" i="6"/>
  <c r="F808" i="6" s="1"/>
  <c r="F479" i="6"/>
  <c r="F929" i="6"/>
  <c r="F930" i="6" s="1"/>
  <c r="F876" i="6"/>
  <c r="F877" i="6" s="1"/>
  <c r="F823" i="6"/>
  <c r="F824" i="6" s="1"/>
  <c r="F68" i="6"/>
  <c r="F644" i="6"/>
  <c r="F645" i="6" s="1"/>
  <c r="F625" i="6"/>
  <c r="F626" i="6" s="1"/>
  <c r="F606" i="6"/>
  <c r="F607" i="6" s="1"/>
  <c r="F587" i="6"/>
  <c r="F588" i="6" s="1"/>
  <c r="F568" i="6"/>
  <c r="F569" i="6" s="1"/>
  <c r="F549" i="6"/>
  <c r="F550" i="6" s="1"/>
  <c r="F528" i="6"/>
  <c r="F529" i="6" s="1"/>
  <c r="F446" i="6"/>
  <c r="F259" i="6"/>
  <c r="F243" i="6"/>
  <c r="F195" i="6"/>
  <c r="F179" i="6"/>
  <c r="F84" i="6"/>
  <c r="F40" i="6"/>
  <c r="F344" i="6"/>
  <c r="F345" i="6" s="1"/>
  <c r="F294" i="6"/>
  <c r="F227" i="6"/>
  <c r="F228" i="6" s="1"/>
  <c r="F147" i="6"/>
  <c r="F148" i="6" s="1"/>
  <c r="F408" i="6"/>
  <c r="F1594" i="6"/>
  <c r="F1595" i="6" s="1"/>
  <c r="F1447" i="6"/>
  <c r="F1448" i="6" s="1"/>
  <c r="F1643" i="6"/>
  <c r="F1644" i="6" s="1"/>
  <c r="F1498" i="6"/>
  <c r="F1499" i="6" s="1"/>
  <c r="F1130" i="6"/>
  <c r="F1066" i="6"/>
  <c r="F997" i="6"/>
  <c r="F1628" i="6"/>
  <c r="F1629" i="6" s="1"/>
  <c r="F1555" i="6"/>
  <c r="F1556" i="6" s="1"/>
  <c r="F1483" i="6"/>
  <c r="F1484" i="6" s="1"/>
  <c r="F1283" i="6"/>
  <c r="F1284" i="6" s="1"/>
  <c r="F1207" i="6"/>
  <c r="F1149" i="6"/>
  <c r="F1115" i="6"/>
  <c r="F1116" i="6" s="1"/>
  <c r="F1016" i="6"/>
  <c r="F982" i="6"/>
  <c r="F983" i="6" s="1"/>
  <c r="F965" i="6"/>
  <c r="F858" i="6"/>
  <c r="F423" i="6"/>
  <c r="F391" i="6"/>
  <c r="F359" i="6"/>
  <c r="F327" i="6"/>
  <c r="F1405" i="6"/>
  <c r="F1363" i="6"/>
  <c r="F1226" i="6"/>
  <c r="F1227" i="6" s="1"/>
  <c r="F1169" i="6"/>
  <c r="F1101" i="6"/>
  <c r="F1036" i="6"/>
  <c r="F841" i="6"/>
  <c r="F791" i="6"/>
  <c r="F775" i="6"/>
  <c r="F100" i="6"/>
  <c r="F10" i="6"/>
  <c r="F496" i="6"/>
  <c r="F464" i="6"/>
  <c r="F465" i="6" s="1"/>
  <c r="F376" i="6"/>
  <c r="F377" i="6" s="1"/>
  <c r="F312" i="6"/>
  <c r="F313" i="6" s="1"/>
  <c r="F131" i="6"/>
  <c r="F277" i="6"/>
  <c r="F115" i="6"/>
  <c r="F116" i="6" s="1"/>
  <c r="F52" i="6"/>
  <c r="F53" i="6" s="1"/>
  <c r="F211" i="6"/>
  <c r="F212" i="6" s="1"/>
  <c r="F163" i="6"/>
  <c r="F164" i="6" s="1"/>
  <c r="F25" i="6"/>
  <c r="F26" i="6" s="1"/>
  <c r="G1344" i="6" l="1"/>
  <c r="G1342" i="6"/>
  <c r="F682" i="6"/>
  <c r="F683" i="6" s="1"/>
  <c r="F684" i="6" s="1"/>
  <c r="F27" i="6"/>
  <c r="F165" i="6"/>
  <c r="F213" i="6"/>
  <c r="F54" i="6"/>
  <c r="F117" i="6"/>
  <c r="F314" i="6"/>
  <c r="F378" i="6"/>
  <c r="F466" i="6"/>
  <c r="G1222" i="6"/>
  <c r="G1219" i="6"/>
  <c r="F328" i="6"/>
  <c r="F329" i="6" s="1"/>
  <c r="F360" i="6"/>
  <c r="F361" i="6" s="1"/>
  <c r="F392" i="6"/>
  <c r="F393" i="6" s="1"/>
  <c r="F424" i="6"/>
  <c r="F425" i="6" s="1"/>
  <c r="F984" i="6"/>
  <c r="F1117" i="6"/>
  <c r="F1118" i="6" s="1"/>
  <c r="G1276" i="6"/>
  <c r="G1279" i="6"/>
  <c r="G1476" i="6"/>
  <c r="G1479" i="6"/>
  <c r="G1548" i="6"/>
  <c r="G1551" i="6"/>
  <c r="G1621" i="6"/>
  <c r="G1624" i="6"/>
  <c r="F998" i="6"/>
  <c r="F999" i="6" s="1"/>
  <c r="F1067" i="6"/>
  <c r="F1068" i="6" s="1"/>
  <c r="F1131" i="6"/>
  <c r="F1132" i="6" s="1"/>
  <c r="F1500" i="6"/>
  <c r="F1645" i="6"/>
  <c r="G1440" i="6"/>
  <c r="G1443" i="6"/>
  <c r="G1587" i="6"/>
  <c r="G1590" i="6"/>
  <c r="F149" i="6"/>
  <c r="F229" i="6"/>
  <c r="F346" i="6"/>
  <c r="F347" i="6" s="1"/>
  <c r="G344" i="6" s="1"/>
  <c r="F530" i="6"/>
  <c r="F551" i="6"/>
  <c r="F570" i="6"/>
  <c r="F589" i="6"/>
  <c r="F608" i="6"/>
  <c r="F627" i="6"/>
  <c r="F646" i="6"/>
  <c r="F825" i="6"/>
  <c r="F878" i="6"/>
  <c r="F914" i="6"/>
  <c r="F931" i="6"/>
  <c r="G1224" i="6"/>
  <c r="F480" i="6"/>
  <c r="F481" i="6" s="1"/>
  <c r="F809" i="6"/>
  <c r="F810" i="6" s="1"/>
  <c r="F1085" i="6"/>
  <c r="G1281" i="6"/>
  <c r="F1302" i="6"/>
  <c r="G1481" i="6"/>
  <c r="G1626" i="6"/>
  <c r="F1577" i="6"/>
  <c r="F1578" i="6" s="1"/>
  <c r="F1518" i="6"/>
  <c r="F1519" i="6" s="1"/>
  <c r="F1535" i="6"/>
  <c r="F1427" i="6"/>
  <c r="F1428" i="6" s="1"/>
  <c r="F1611" i="6"/>
  <c r="F1612" i="6" s="1"/>
  <c r="G507" i="6"/>
  <c r="G510" i="6"/>
  <c r="G1238" i="6"/>
  <c r="G1241" i="6"/>
  <c r="F278" i="6"/>
  <c r="G512" i="6"/>
  <c r="F132" i="6"/>
  <c r="F497" i="6"/>
  <c r="F664" i="6"/>
  <c r="F702" i="6"/>
  <c r="F11" i="6"/>
  <c r="F101" i="6"/>
  <c r="F723" i="6"/>
  <c r="G722" i="6" s="1"/>
  <c r="F776" i="6"/>
  <c r="F792" i="6"/>
  <c r="F842" i="6"/>
  <c r="F895" i="6"/>
  <c r="F1037" i="6"/>
  <c r="F1102" i="6"/>
  <c r="G1101" i="6" s="1"/>
  <c r="F1170" i="6"/>
  <c r="G1226" i="6"/>
  <c r="F1364" i="6"/>
  <c r="F1406" i="6"/>
  <c r="F740" i="6"/>
  <c r="F759" i="6"/>
  <c r="F859" i="6"/>
  <c r="F948" i="6"/>
  <c r="F966" i="6"/>
  <c r="F1017" i="6"/>
  <c r="F1150" i="6"/>
  <c r="F1208" i="6"/>
  <c r="G1283" i="6"/>
  <c r="G1483" i="6"/>
  <c r="G1555" i="6"/>
  <c r="G1628" i="6"/>
  <c r="G1447" i="6"/>
  <c r="G1594" i="6"/>
  <c r="F409" i="6"/>
  <c r="F295" i="6"/>
  <c r="F41" i="6"/>
  <c r="F85" i="6"/>
  <c r="F180" i="6"/>
  <c r="F196" i="6"/>
  <c r="F244" i="6"/>
  <c r="F260" i="6"/>
  <c r="F447" i="6"/>
  <c r="F69" i="6"/>
  <c r="F1052" i="6"/>
  <c r="F1317" i="6"/>
  <c r="G1553" i="6"/>
  <c r="F1385" i="6"/>
  <c r="G1445" i="6"/>
  <c r="G1592" i="6"/>
  <c r="F1329" i="6"/>
  <c r="F1330" i="6" s="1"/>
  <c r="F1463" i="6"/>
  <c r="F1189" i="6"/>
  <c r="G514" i="6"/>
  <c r="F1265" i="6"/>
  <c r="G1245" i="6"/>
  <c r="G1345" i="6" l="1"/>
  <c r="F685" i="6"/>
  <c r="G682" i="6" s="1"/>
  <c r="G1595" i="6"/>
  <c r="G1484" i="6"/>
  <c r="G515" i="6"/>
  <c r="G1257" i="6"/>
  <c r="G1260" i="6"/>
  <c r="G1262" i="6"/>
  <c r="G1181" i="6"/>
  <c r="G1184" i="6"/>
  <c r="G1186" i="6"/>
  <c r="F1464" i="6"/>
  <c r="F1465" i="6" s="1"/>
  <c r="F1331" i="6"/>
  <c r="F1332" i="6" s="1"/>
  <c r="F1386" i="6"/>
  <c r="F1387" i="6" s="1"/>
  <c r="F1318" i="6"/>
  <c r="F1319" i="6" s="1"/>
  <c r="F1053" i="6"/>
  <c r="F1054" i="6" s="1"/>
  <c r="F261" i="6"/>
  <c r="F262" i="6" s="1"/>
  <c r="F197" i="6"/>
  <c r="F198" i="6" s="1"/>
  <c r="F86" i="6"/>
  <c r="F87" i="6" s="1"/>
  <c r="F410" i="6"/>
  <c r="F411" i="6" s="1"/>
  <c r="F1151" i="6"/>
  <c r="F1152" i="6" s="1"/>
  <c r="F1018" i="6"/>
  <c r="F1019" i="6" s="1"/>
  <c r="F967" i="6"/>
  <c r="F968" i="6" s="1"/>
  <c r="F860" i="6"/>
  <c r="F861" i="6" s="1"/>
  <c r="F741" i="6"/>
  <c r="F742" i="6" s="1"/>
  <c r="F1365" i="6"/>
  <c r="F1366" i="6" s="1"/>
  <c r="G1162" i="6"/>
  <c r="G1165" i="6"/>
  <c r="G1167" i="6"/>
  <c r="G1029" i="6"/>
  <c r="G1032" i="6"/>
  <c r="G1034" i="6"/>
  <c r="F843" i="6"/>
  <c r="F844" i="6" s="1"/>
  <c r="F777" i="6"/>
  <c r="F778" i="6" s="1"/>
  <c r="F102" i="6"/>
  <c r="F103" i="6" s="1"/>
  <c r="F703" i="6"/>
  <c r="F704" i="6" s="1"/>
  <c r="F498" i="6"/>
  <c r="F499" i="6" s="1"/>
  <c r="F133" i="6"/>
  <c r="F134" i="6" s="1"/>
  <c r="G273" i="6"/>
  <c r="G270" i="6"/>
  <c r="G275" i="6"/>
  <c r="G1264" i="6"/>
  <c r="G1607" i="6"/>
  <c r="G1604" i="6"/>
  <c r="F1429" i="6"/>
  <c r="F1430" i="6" s="1"/>
  <c r="G1511" i="6"/>
  <c r="G1514" i="6"/>
  <c r="G1516" i="6"/>
  <c r="G1573" i="6"/>
  <c r="G1570" i="6"/>
  <c r="G802" i="6"/>
  <c r="G805" i="6"/>
  <c r="F482" i="6"/>
  <c r="F483" i="6" s="1"/>
  <c r="G480" i="6" s="1"/>
  <c r="G342" i="6"/>
  <c r="G339" i="6"/>
  <c r="G1448" i="6"/>
  <c r="F1133" i="6"/>
  <c r="F1134" i="6" s="1"/>
  <c r="F1069" i="6"/>
  <c r="F1070" i="6" s="1"/>
  <c r="F1000" i="6"/>
  <c r="F1001" i="6" s="1"/>
  <c r="G1629" i="6"/>
  <c r="G1556" i="6"/>
  <c r="G1284" i="6"/>
  <c r="G1113" i="6"/>
  <c r="G1110" i="6"/>
  <c r="F426" i="6"/>
  <c r="F427" i="6" s="1"/>
  <c r="G424" i="6" s="1"/>
  <c r="F394" i="6"/>
  <c r="F395" i="6" s="1"/>
  <c r="G392" i="6" s="1"/>
  <c r="F362" i="6"/>
  <c r="F363" i="6" s="1"/>
  <c r="G360" i="6" s="1"/>
  <c r="F330" i="6"/>
  <c r="F331" i="6" s="1"/>
  <c r="G328" i="6" s="1"/>
  <c r="G1609" i="6"/>
  <c r="G1575" i="6"/>
  <c r="G807" i="6"/>
  <c r="F70" i="6"/>
  <c r="F71" i="6" s="1"/>
  <c r="F448" i="6"/>
  <c r="F449" i="6" s="1"/>
  <c r="F245" i="6"/>
  <c r="F246" i="6" s="1"/>
  <c r="F181" i="6"/>
  <c r="F182" i="6" s="1"/>
  <c r="F42" i="6"/>
  <c r="F43" i="6" s="1"/>
  <c r="F296" i="6"/>
  <c r="F297" i="6" s="1"/>
  <c r="G1200" i="6"/>
  <c r="G1203" i="6"/>
  <c r="G1205" i="6"/>
  <c r="G1115" i="6"/>
  <c r="F949" i="6"/>
  <c r="F950" i="6" s="1"/>
  <c r="F760" i="6"/>
  <c r="F761" i="6" s="1"/>
  <c r="F1407" i="6"/>
  <c r="F1408" i="6" s="1"/>
  <c r="G1094" i="6"/>
  <c r="G1097" i="6"/>
  <c r="G1099" i="6"/>
  <c r="F896" i="6"/>
  <c r="F897" i="6" s="1"/>
  <c r="F793" i="6"/>
  <c r="G718" i="6"/>
  <c r="G714" i="6"/>
  <c r="G720" i="6"/>
  <c r="F12" i="6"/>
  <c r="F13" i="6" s="1"/>
  <c r="F665" i="6"/>
  <c r="F666" i="6" s="1"/>
  <c r="G1246" i="6"/>
  <c r="G1188" i="6"/>
  <c r="G1611" i="6"/>
  <c r="F1536" i="6"/>
  <c r="G1535" i="6" s="1"/>
  <c r="G1518" i="6"/>
  <c r="G1577" i="6"/>
  <c r="F1303" i="6"/>
  <c r="F1086" i="6"/>
  <c r="G809" i="6"/>
  <c r="F932" i="6"/>
  <c r="F915" i="6"/>
  <c r="F879" i="6"/>
  <c r="F826" i="6"/>
  <c r="F647" i="6"/>
  <c r="F628" i="6"/>
  <c r="F609" i="6"/>
  <c r="F590" i="6"/>
  <c r="G589" i="6" s="1"/>
  <c r="F571" i="6"/>
  <c r="F552" i="6"/>
  <c r="F531" i="6"/>
  <c r="G346" i="6"/>
  <c r="F230" i="6"/>
  <c r="F150" i="6"/>
  <c r="F1646" i="6"/>
  <c r="F1501" i="6"/>
  <c r="G1207" i="6"/>
  <c r="G1117" i="6"/>
  <c r="F985" i="6"/>
  <c r="G984" i="6" s="1"/>
  <c r="G1227" i="6"/>
  <c r="G1169" i="6"/>
  <c r="G1036" i="6"/>
  <c r="F467" i="6"/>
  <c r="F379" i="6"/>
  <c r="F315" i="6"/>
  <c r="G277" i="6"/>
  <c r="F118" i="6"/>
  <c r="F55" i="6"/>
  <c r="F214" i="6"/>
  <c r="G213" i="6" s="1"/>
  <c r="F166" i="6"/>
  <c r="F28" i="6"/>
  <c r="G684" i="6" l="1"/>
  <c r="G676" i="6"/>
  <c r="G680" i="6"/>
  <c r="G1327" i="6"/>
  <c r="G1329" i="6"/>
  <c r="G723" i="6"/>
  <c r="G241" i="6"/>
  <c r="G238" i="6"/>
  <c r="G243" i="6"/>
  <c r="G996" i="6"/>
  <c r="G993" i="6"/>
  <c r="G998" i="6"/>
  <c r="G1129" i="6"/>
  <c r="G1126" i="6"/>
  <c r="G1131" i="6"/>
  <c r="G1418" i="6"/>
  <c r="G1425" i="6"/>
  <c r="G1422" i="6"/>
  <c r="G1427" i="6"/>
  <c r="G494" i="6"/>
  <c r="G491" i="6"/>
  <c r="G496" i="6"/>
  <c r="G98" i="6"/>
  <c r="G94" i="6"/>
  <c r="G100" i="6"/>
  <c r="G839" i="6"/>
  <c r="G836" i="6"/>
  <c r="G841" i="6"/>
  <c r="G856" i="6"/>
  <c r="G853" i="6"/>
  <c r="G858" i="6"/>
  <c r="G1014" i="6"/>
  <c r="G1011" i="6"/>
  <c r="G1016" i="6"/>
  <c r="G406" i="6"/>
  <c r="G403" i="6"/>
  <c r="G408" i="6"/>
  <c r="G190" i="6"/>
  <c r="G193" i="6"/>
  <c r="G195" i="6"/>
  <c r="G888" i="6"/>
  <c r="G892" i="6"/>
  <c r="G894" i="6"/>
  <c r="G1400" i="6"/>
  <c r="G1403" i="6"/>
  <c r="G1397" i="6"/>
  <c r="G1405" i="6"/>
  <c r="G1065" i="6"/>
  <c r="G1062" i="6"/>
  <c r="G1067" i="6"/>
  <c r="G129" i="6"/>
  <c r="G125" i="6"/>
  <c r="G131" i="6"/>
  <c r="G695" i="6"/>
  <c r="G699" i="6"/>
  <c r="G701" i="6"/>
  <c r="G773" i="6"/>
  <c r="G770" i="6"/>
  <c r="G775" i="6"/>
  <c r="G733" i="6"/>
  <c r="G737" i="6"/>
  <c r="G739" i="6"/>
  <c r="G959" i="6"/>
  <c r="G963" i="6"/>
  <c r="G965" i="6"/>
  <c r="G1147" i="6"/>
  <c r="G1144" i="6"/>
  <c r="G1149" i="6"/>
  <c r="G82" i="6"/>
  <c r="G78" i="6"/>
  <c r="G84" i="6"/>
  <c r="G254" i="6"/>
  <c r="G257" i="6"/>
  <c r="G259" i="6"/>
  <c r="G1460" i="6"/>
  <c r="G1457" i="6"/>
  <c r="G1462" i="6"/>
  <c r="G20" i="6"/>
  <c r="G23" i="6"/>
  <c r="G25" i="6"/>
  <c r="G113" i="6"/>
  <c r="G110" i="6"/>
  <c r="G115" i="6"/>
  <c r="G310" i="6"/>
  <c r="G307" i="6"/>
  <c r="G312" i="6"/>
  <c r="G1496" i="6"/>
  <c r="G1493" i="6"/>
  <c r="G1498" i="6"/>
  <c r="G547" i="6"/>
  <c r="G544" i="6"/>
  <c r="G549" i="6"/>
  <c r="G623" i="6"/>
  <c r="G620" i="6"/>
  <c r="G625" i="6"/>
  <c r="G818" i="6"/>
  <c r="G821" i="6"/>
  <c r="G823" i="6"/>
  <c r="G657" i="6"/>
  <c r="G661" i="6"/>
  <c r="G663" i="6"/>
  <c r="G8" i="6"/>
  <c r="G10" i="6"/>
  <c r="G158" i="6"/>
  <c r="G161" i="6"/>
  <c r="G163" i="6"/>
  <c r="G50" i="6"/>
  <c r="G52" i="6"/>
  <c r="G374" i="6"/>
  <c r="G371" i="6"/>
  <c r="G376" i="6"/>
  <c r="G1641" i="6"/>
  <c r="G1638" i="6"/>
  <c r="G1643" i="6"/>
  <c r="G222" i="6"/>
  <c r="G225" i="6"/>
  <c r="G227" i="6"/>
  <c r="G526" i="6"/>
  <c r="G523" i="6"/>
  <c r="G528" i="6"/>
  <c r="G566" i="6"/>
  <c r="G563" i="6"/>
  <c r="G568" i="6"/>
  <c r="G604" i="6"/>
  <c r="G601" i="6"/>
  <c r="G606" i="6"/>
  <c r="G642" i="6"/>
  <c r="G639" i="6"/>
  <c r="G644" i="6"/>
  <c r="G871" i="6"/>
  <c r="G874" i="6"/>
  <c r="G876" i="6"/>
  <c r="G924" i="6"/>
  <c r="G927" i="6"/>
  <c r="G929" i="6"/>
  <c r="G1295" i="6"/>
  <c r="G1298" i="6"/>
  <c r="G1300" i="6"/>
  <c r="G665" i="6"/>
  <c r="G12" i="6"/>
  <c r="F794" i="6"/>
  <c r="G760" i="6"/>
  <c r="G949" i="6"/>
  <c r="G296" i="6"/>
  <c r="G42" i="6"/>
  <c r="G181" i="6"/>
  <c r="G448" i="6"/>
  <c r="G70" i="6"/>
  <c r="G27" i="6"/>
  <c r="G117" i="6"/>
  <c r="G378" i="6"/>
  <c r="G330" i="6"/>
  <c r="G362" i="6"/>
  <c r="G394" i="6"/>
  <c r="G426" i="6"/>
  <c r="G1500" i="6"/>
  <c r="G229" i="6"/>
  <c r="G551" i="6"/>
  <c r="G627" i="6"/>
  <c r="G878" i="6"/>
  <c r="G931" i="6"/>
  <c r="G482" i="6"/>
  <c r="G810" i="6"/>
  <c r="G1302" i="6"/>
  <c r="G1170" i="6"/>
  <c r="G1365" i="6"/>
  <c r="G1053" i="6"/>
  <c r="G1318" i="6"/>
  <c r="G1386" i="6"/>
  <c r="G1331" i="6"/>
  <c r="G1189" i="6"/>
  <c r="G209" i="6"/>
  <c r="G206" i="6"/>
  <c r="G211" i="6"/>
  <c r="G462" i="6"/>
  <c r="G459" i="6"/>
  <c r="G464" i="6"/>
  <c r="G980" i="6"/>
  <c r="G977" i="6"/>
  <c r="G982" i="6"/>
  <c r="G142" i="6"/>
  <c r="G145" i="6"/>
  <c r="G147" i="6"/>
  <c r="G585" i="6"/>
  <c r="G582" i="6"/>
  <c r="G587" i="6"/>
  <c r="G906" i="6"/>
  <c r="G910" i="6"/>
  <c r="G912" i="6"/>
  <c r="G1078" i="6"/>
  <c r="G1081" i="6"/>
  <c r="G1083" i="6"/>
  <c r="G1531" i="6"/>
  <c r="G1528" i="6"/>
  <c r="G1533" i="6"/>
  <c r="G896" i="6"/>
  <c r="G1102" i="6"/>
  <c r="G1407" i="6"/>
  <c r="G756" i="6"/>
  <c r="G752" i="6"/>
  <c r="G758" i="6"/>
  <c r="G945" i="6"/>
  <c r="G941" i="6"/>
  <c r="G947" i="6"/>
  <c r="G1208" i="6"/>
  <c r="G286" i="6"/>
  <c r="G289" i="6"/>
  <c r="G292" i="6"/>
  <c r="G294" i="6"/>
  <c r="G35" i="6"/>
  <c r="G38" i="6"/>
  <c r="G40" i="6"/>
  <c r="G177" i="6"/>
  <c r="G174" i="6"/>
  <c r="G179" i="6"/>
  <c r="G245" i="6"/>
  <c r="G441" i="6"/>
  <c r="G438" i="6"/>
  <c r="G444" i="6"/>
  <c r="G446" i="6"/>
  <c r="G62" i="6"/>
  <c r="G66" i="6"/>
  <c r="G68" i="6"/>
  <c r="G165" i="6"/>
  <c r="G54" i="6"/>
  <c r="G314" i="6"/>
  <c r="G466" i="6"/>
  <c r="G326" i="6"/>
  <c r="G323" i="6"/>
  <c r="G358" i="6"/>
  <c r="G355" i="6"/>
  <c r="G390" i="6"/>
  <c r="G387" i="6"/>
  <c r="G422" i="6"/>
  <c r="G419" i="6"/>
  <c r="G1118" i="6"/>
  <c r="G1000" i="6"/>
  <c r="G1069" i="6"/>
  <c r="G1133" i="6"/>
  <c r="G1645" i="6"/>
  <c r="G149" i="6"/>
  <c r="G347" i="6"/>
  <c r="G530" i="6"/>
  <c r="G570" i="6"/>
  <c r="G608" i="6"/>
  <c r="G646" i="6"/>
  <c r="G825" i="6"/>
  <c r="G914" i="6"/>
  <c r="G478" i="6"/>
  <c r="G475" i="6"/>
  <c r="G1085" i="6"/>
  <c r="G1578" i="6"/>
  <c r="G1519" i="6"/>
  <c r="G1429" i="6"/>
  <c r="G1612" i="6"/>
  <c r="G278" i="6"/>
  <c r="G133" i="6"/>
  <c r="G498" i="6"/>
  <c r="G703" i="6"/>
  <c r="G102" i="6"/>
  <c r="G777" i="6"/>
  <c r="G843" i="6"/>
  <c r="G1037" i="6"/>
  <c r="G1358" i="6"/>
  <c r="G1361" i="6"/>
  <c r="G1355" i="6"/>
  <c r="G1363" i="6"/>
  <c r="G741" i="6"/>
  <c r="G860" i="6"/>
  <c r="G967" i="6"/>
  <c r="G1018" i="6"/>
  <c r="G1151" i="6"/>
  <c r="G410" i="6"/>
  <c r="G86" i="6"/>
  <c r="G197" i="6"/>
  <c r="G261" i="6"/>
  <c r="G1049" i="6"/>
  <c r="G1046" i="6"/>
  <c r="G1051" i="6"/>
  <c r="G1314" i="6"/>
  <c r="G1311" i="6"/>
  <c r="G1316" i="6"/>
  <c r="G1382" i="6"/>
  <c r="G1376" i="6"/>
  <c r="G1379" i="6"/>
  <c r="G1384" i="6"/>
  <c r="G1464" i="6"/>
  <c r="G1265" i="6"/>
  <c r="G685" i="6" l="1"/>
  <c r="G1054" i="6"/>
  <c r="G363" i="6"/>
  <c r="G950" i="6"/>
  <c r="G985" i="6"/>
  <c r="G395" i="6"/>
  <c r="G427" i="6"/>
  <c r="G1332" i="6"/>
  <c r="G13" i="6"/>
  <c r="G1646" i="6"/>
  <c r="G1501" i="6"/>
  <c r="G1408" i="6"/>
  <c r="G590" i="6"/>
  <c r="G331" i="6"/>
  <c r="G246" i="6"/>
  <c r="G214" i="6"/>
  <c r="G118" i="6"/>
  <c r="G103" i="6"/>
  <c r="G87" i="6"/>
  <c r="G1387" i="6"/>
  <c r="G71" i="6"/>
  <c r="G915" i="6"/>
  <c r="G150" i="6"/>
  <c r="G789" i="6"/>
  <c r="G786" i="6"/>
  <c r="G791" i="6"/>
  <c r="G932" i="6"/>
  <c r="G609" i="6"/>
  <c r="G531" i="6"/>
  <c r="G230" i="6"/>
  <c r="G55" i="6"/>
  <c r="G793" i="6"/>
  <c r="G826" i="6"/>
  <c r="G628" i="6"/>
  <c r="G28" i="6"/>
  <c r="G1465" i="6"/>
  <c r="G262" i="6"/>
  <c r="G742" i="6"/>
  <c r="G778" i="6"/>
  <c r="G704" i="6"/>
  <c r="G134" i="6"/>
  <c r="G198" i="6"/>
  <c r="G411" i="6"/>
  <c r="G861" i="6"/>
  <c r="G1430" i="6"/>
  <c r="G1134" i="6"/>
  <c r="G1319" i="6"/>
  <c r="G1366" i="6"/>
  <c r="G483" i="6"/>
  <c r="G449" i="6"/>
  <c r="G182" i="6"/>
  <c r="G43" i="6"/>
  <c r="G297" i="6"/>
  <c r="G761" i="6"/>
  <c r="G1536" i="6"/>
  <c r="G1086" i="6"/>
  <c r="G467" i="6"/>
  <c r="G1303" i="6"/>
  <c r="G879" i="6"/>
  <c r="G647" i="6"/>
  <c r="G571" i="6"/>
  <c r="G379" i="6"/>
  <c r="G166" i="6"/>
  <c r="G666" i="6"/>
  <c r="G552" i="6"/>
  <c r="G315" i="6"/>
  <c r="G1152" i="6"/>
  <c r="G968" i="6"/>
  <c r="G1070" i="6"/>
  <c r="G897" i="6"/>
  <c r="G1019" i="6"/>
  <c r="G844" i="6"/>
  <c r="G499" i="6"/>
  <c r="G1001" i="6"/>
  <c r="G794" i="6" l="1"/>
  <c r="F554" i="5"/>
  <c r="F555" i="5" s="1"/>
  <c r="F551" i="5"/>
  <c r="F550" i="5"/>
  <c r="F549" i="5"/>
  <c r="F537" i="5"/>
  <c r="F538" i="5" s="1"/>
  <c r="F534" i="5"/>
  <c r="F533" i="5"/>
  <c r="F532" i="5"/>
  <c r="F520" i="5"/>
  <c r="F521" i="5" s="1"/>
  <c r="F517" i="5"/>
  <c r="F516" i="5"/>
  <c r="F515" i="5"/>
  <c r="F503" i="5"/>
  <c r="F504" i="5" s="1"/>
  <c r="F500" i="5"/>
  <c r="F499" i="5"/>
  <c r="F498" i="5"/>
  <c r="F486" i="5"/>
  <c r="F487" i="5" s="1"/>
  <c r="F483" i="5"/>
  <c r="F482" i="5"/>
  <c r="F466" i="5"/>
  <c r="F467" i="5" s="1"/>
  <c r="F463" i="5"/>
  <c r="F462" i="5"/>
  <c r="F459" i="5"/>
  <c r="F458" i="5"/>
  <c r="F446" i="5"/>
  <c r="F445" i="5"/>
  <c r="F442" i="5"/>
  <c r="F441" i="5"/>
  <c r="F440" i="5"/>
  <c r="F428" i="5"/>
  <c r="F429" i="5" s="1"/>
  <c r="F425" i="5"/>
  <c r="F424" i="5"/>
  <c r="F423" i="5"/>
  <c r="F411" i="5"/>
  <c r="F412" i="5" s="1"/>
  <c r="F408" i="5"/>
  <c r="F407" i="5"/>
  <c r="F406" i="5"/>
  <c r="F394" i="5"/>
  <c r="F393" i="5"/>
  <c r="F392" i="5"/>
  <c r="F389" i="5"/>
  <c r="F388" i="5"/>
  <c r="F340" i="5"/>
  <c r="F339" i="5"/>
  <c r="F338" i="5"/>
  <c r="F335" i="5"/>
  <c r="F334" i="5"/>
  <c r="F333" i="5"/>
  <c r="F321" i="5"/>
  <c r="F320" i="5"/>
  <c r="F319" i="5"/>
  <c r="F316" i="5"/>
  <c r="F315" i="5"/>
  <c r="F314" i="5"/>
  <c r="F302" i="5"/>
  <c r="F303" i="5" s="1"/>
  <c r="F299" i="5"/>
  <c r="F298" i="5"/>
  <c r="F297" i="5"/>
  <c r="F294" i="5"/>
  <c r="F293" i="5"/>
  <c r="F292" i="5"/>
  <c r="F280" i="5"/>
  <c r="F281" i="5" s="1"/>
  <c r="F277" i="5"/>
  <c r="F276" i="5"/>
  <c r="F275" i="5"/>
  <c r="F272" i="5"/>
  <c r="F271" i="5"/>
  <c r="F270" i="5"/>
  <c r="F258" i="5"/>
  <c r="F257" i="5"/>
  <c r="F256" i="5"/>
  <c r="F253" i="5"/>
  <c r="F252" i="5"/>
  <c r="F251" i="5"/>
  <c r="F239" i="5"/>
  <c r="F238" i="5"/>
  <c r="F237" i="5"/>
  <c r="F234" i="5"/>
  <c r="F233" i="5"/>
  <c r="F232" i="5"/>
  <c r="F216" i="5"/>
  <c r="F217" i="5" s="1"/>
  <c r="F213" i="5"/>
  <c r="F214" i="5" s="1"/>
  <c r="F210" i="5"/>
  <c r="F209" i="5"/>
  <c r="F208" i="5"/>
  <c r="F207" i="5"/>
  <c r="F194" i="5"/>
  <c r="F195" i="5" s="1"/>
  <c r="F191" i="5"/>
  <c r="F192" i="5" s="1"/>
  <c r="F188" i="5"/>
  <c r="F187" i="5"/>
  <c r="F186" i="5"/>
  <c r="F185" i="5"/>
  <c r="F172" i="5"/>
  <c r="F173" i="5" s="1"/>
  <c r="F169" i="5"/>
  <c r="F170" i="5" s="1"/>
  <c r="F166" i="5"/>
  <c r="F165" i="5"/>
  <c r="F164" i="5"/>
  <c r="F163" i="5"/>
  <c r="F150" i="5"/>
  <c r="F151" i="5" s="1"/>
  <c r="F147" i="5"/>
  <c r="F148" i="5" s="1"/>
  <c r="F144" i="5"/>
  <c r="F143" i="5"/>
  <c r="F142" i="5"/>
  <c r="F141" i="5"/>
  <c r="F127" i="5"/>
  <c r="F128" i="5" s="1"/>
  <c r="F124" i="5"/>
  <c r="F123" i="5"/>
  <c r="F122" i="5"/>
  <c r="F108" i="5"/>
  <c r="F109" i="5" s="1"/>
  <c r="F105" i="5"/>
  <c r="F104" i="5"/>
  <c r="F103" i="5"/>
  <c r="F89" i="5"/>
  <c r="F90" i="5" s="1"/>
  <c r="F86" i="5"/>
  <c r="F85" i="5"/>
  <c r="F84" i="5"/>
  <c r="F72" i="5"/>
  <c r="F68" i="5"/>
  <c r="F67" i="5"/>
  <c r="F66" i="5"/>
  <c r="F53" i="5"/>
  <c r="F54" i="5" s="1"/>
  <c r="F50" i="5"/>
  <c r="F49" i="5"/>
  <c r="F48" i="5"/>
  <c r="F34" i="5"/>
  <c r="F35" i="5" s="1"/>
  <c r="F31" i="5"/>
  <c r="F30" i="5"/>
  <c r="F29" i="5"/>
  <c r="F15" i="5"/>
  <c r="F14" i="5"/>
  <c r="F13" i="5"/>
  <c r="F10" i="5"/>
  <c r="F9" i="5"/>
  <c r="F8" i="5"/>
  <c r="F7" i="5"/>
  <c r="F16" i="5" l="1"/>
  <c r="F295" i="5"/>
  <c r="F51" i="5"/>
  <c r="F55" i="5" s="1"/>
  <c r="F56" i="5" s="1"/>
  <c r="F69" i="5"/>
  <c r="F73" i="5" s="1"/>
  <c r="F74" i="5" s="1"/>
  <c r="F336" i="5"/>
  <c r="F341" i="5"/>
  <c r="F342" i="5" s="1"/>
  <c r="F518" i="5"/>
  <c r="F522" i="5" s="1"/>
  <c r="F535" i="5"/>
  <c r="F539" i="5" s="1"/>
  <c r="F540" i="5" s="1"/>
  <c r="F541" i="5" s="1"/>
  <c r="F552" i="5"/>
  <c r="F556" i="5" s="1"/>
  <c r="F557" i="5" s="1"/>
  <c r="F300" i="5"/>
  <c r="F317" i="5"/>
  <c r="F322" i="5"/>
  <c r="F395" i="5"/>
  <c r="F447" i="5"/>
  <c r="F464" i="5"/>
  <c r="F87" i="5"/>
  <c r="F91" i="5" s="1"/>
  <c r="F125" i="5"/>
  <c r="F129" i="5" s="1"/>
  <c r="F240" i="5"/>
  <c r="F254" i="5"/>
  <c r="F259" i="5"/>
  <c r="F278" i="5"/>
  <c r="F501" i="5"/>
  <c r="F505" i="5" s="1"/>
  <c r="F506" i="5" s="1"/>
  <c r="F507" i="5" s="1"/>
  <c r="F484" i="5"/>
  <c r="F488" i="5" s="1"/>
  <c r="F489" i="5" s="1"/>
  <c r="F490" i="5" s="1"/>
  <c r="F460" i="5"/>
  <c r="F443" i="5"/>
  <c r="F426" i="5"/>
  <c r="F430" i="5" s="1"/>
  <c r="F409" i="5"/>
  <c r="F413" i="5" s="1"/>
  <c r="F390" i="5"/>
  <c r="F273" i="5"/>
  <c r="F235" i="5"/>
  <c r="F106" i="5"/>
  <c r="F110" i="5" s="1"/>
  <c r="F32" i="5"/>
  <c r="F36" i="5" s="1"/>
  <c r="F37" i="5" s="1"/>
  <c r="F11" i="5"/>
  <c r="F17" i="5" s="1"/>
  <c r="F18" i="5" s="1"/>
  <c r="F19" i="5" s="1"/>
  <c r="F145" i="5"/>
  <c r="F167" i="5"/>
  <c r="F189" i="5"/>
  <c r="F211" i="5"/>
  <c r="F448" i="5" l="1"/>
  <c r="F449" i="5" s="1"/>
  <c r="F450" i="5" s="1"/>
  <c r="F323" i="5"/>
  <c r="F324" i="5" s="1"/>
  <c r="F241" i="5"/>
  <c r="F468" i="5"/>
  <c r="F469" i="5" s="1"/>
  <c r="F470" i="5" s="1"/>
  <c r="F260" i="5"/>
  <c r="F261" i="5" s="1"/>
  <c r="F262" i="5" s="1"/>
  <c r="F396" i="5"/>
  <c r="F397" i="5" s="1"/>
  <c r="F398" i="5" s="1"/>
  <c r="F523" i="5"/>
  <c r="F524" i="5" s="1"/>
  <c r="F525" i="5" s="1"/>
  <c r="F526" i="5" s="1"/>
  <c r="F304" i="5"/>
  <c r="F305" i="5" s="1"/>
  <c r="F75" i="5"/>
  <c r="F282" i="5"/>
  <c r="F283" i="5" s="1"/>
  <c r="F284" i="5" s="1"/>
  <c r="F542" i="5"/>
  <c r="F491" i="5"/>
  <c r="F492" i="5" s="1"/>
  <c r="F196" i="5"/>
  <c r="F152" i="5"/>
  <c r="F508" i="5"/>
  <c r="F242" i="5"/>
  <c r="F243" i="5" s="1"/>
  <c r="F130" i="5"/>
  <c r="F131" i="5" s="1"/>
  <c r="F111" i="5"/>
  <c r="F112" i="5" s="1"/>
  <c r="F92" i="5"/>
  <c r="F93" i="5" s="1"/>
  <c r="F20" i="5"/>
  <c r="F21" i="5" s="1"/>
  <c r="G18" i="5" s="1"/>
  <c r="F76" i="5"/>
  <c r="F558" i="5"/>
  <c r="F343" i="5"/>
  <c r="F344" i="5" s="1"/>
  <c r="F218" i="5"/>
  <c r="F174" i="5"/>
  <c r="F431" i="5"/>
  <c r="F432" i="5" s="1"/>
  <c r="F414" i="5"/>
  <c r="F415" i="5" s="1"/>
  <c r="F38" i="5"/>
  <c r="F57" i="5"/>
  <c r="F285" i="5" l="1"/>
  <c r="F286" i="5" s="1"/>
  <c r="G283" i="5" s="1"/>
  <c r="F399" i="5"/>
  <c r="F416" i="5"/>
  <c r="F433" i="5"/>
  <c r="F175" i="5"/>
  <c r="F176" i="5" s="1"/>
  <c r="F219" i="5"/>
  <c r="F220" i="5" s="1"/>
  <c r="F345" i="5"/>
  <c r="F346" i="5" s="1"/>
  <c r="G343" i="5" s="1"/>
  <c r="F559" i="5"/>
  <c r="G11" i="5"/>
  <c r="G16" i="5"/>
  <c r="F94" i="5"/>
  <c r="F113" i="5"/>
  <c r="F132" i="5"/>
  <c r="F244" i="5"/>
  <c r="F263" i="5"/>
  <c r="F451" i="5"/>
  <c r="F471" i="5"/>
  <c r="F153" i="5"/>
  <c r="F197" i="5"/>
  <c r="G487" i="5"/>
  <c r="G484" i="5"/>
  <c r="G518" i="5"/>
  <c r="G521" i="5"/>
  <c r="F58" i="5"/>
  <c r="F39" i="5"/>
  <c r="G489" i="5"/>
  <c r="G523" i="5"/>
  <c r="F77" i="5"/>
  <c r="F325" i="5"/>
  <c r="G20" i="5"/>
  <c r="F509" i="5"/>
  <c r="F306" i="5"/>
  <c r="G491" i="5"/>
  <c r="F543" i="5"/>
  <c r="G525" i="5"/>
  <c r="G492" i="5" l="1"/>
  <c r="G538" i="5"/>
  <c r="G535" i="5"/>
  <c r="G540" i="5"/>
  <c r="F307" i="5"/>
  <c r="F308" i="5" s="1"/>
  <c r="F326" i="5"/>
  <c r="G526" i="5"/>
  <c r="G336" i="5"/>
  <c r="G341" i="5"/>
  <c r="F221" i="5"/>
  <c r="F177" i="5"/>
  <c r="G278" i="5"/>
  <c r="G273" i="5"/>
  <c r="G281" i="5"/>
  <c r="G504" i="5"/>
  <c r="G501" i="5"/>
  <c r="G506" i="5"/>
  <c r="G72" i="5"/>
  <c r="G69" i="5"/>
  <c r="G74" i="5"/>
  <c r="F40" i="5"/>
  <c r="G39" i="5" s="1"/>
  <c r="F59" i="5"/>
  <c r="G542" i="5"/>
  <c r="F198" i="5"/>
  <c r="F154" i="5"/>
  <c r="G508" i="5"/>
  <c r="F472" i="5"/>
  <c r="F452" i="5"/>
  <c r="F264" i="5"/>
  <c r="F245" i="5"/>
  <c r="F133" i="5"/>
  <c r="F114" i="5"/>
  <c r="F95" i="5"/>
  <c r="G21" i="5"/>
  <c r="G76" i="5"/>
  <c r="F560" i="5"/>
  <c r="G345" i="5"/>
  <c r="F434" i="5"/>
  <c r="F417" i="5"/>
  <c r="G416" i="5" s="1"/>
  <c r="F400" i="5"/>
  <c r="G285" i="5"/>
  <c r="G543" i="5" l="1"/>
  <c r="G395" i="5"/>
  <c r="G390" i="5"/>
  <c r="G397" i="5"/>
  <c r="G429" i="5"/>
  <c r="G426" i="5"/>
  <c r="G431" i="5"/>
  <c r="G552" i="5"/>
  <c r="G555" i="5"/>
  <c r="G557" i="5"/>
  <c r="G109" i="5"/>
  <c r="G106" i="5"/>
  <c r="G111" i="5"/>
  <c r="G240" i="5"/>
  <c r="G235" i="5"/>
  <c r="G242" i="5"/>
  <c r="G443" i="5"/>
  <c r="G447" i="5"/>
  <c r="G449" i="5"/>
  <c r="F199" i="5"/>
  <c r="G54" i="5"/>
  <c r="G51" i="5"/>
  <c r="G56" i="5"/>
  <c r="G509" i="5"/>
  <c r="G559" i="5"/>
  <c r="G113" i="5"/>
  <c r="G244" i="5"/>
  <c r="G451" i="5"/>
  <c r="G303" i="5"/>
  <c r="G295" i="5"/>
  <c r="G300" i="5"/>
  <c r="G305" i="5"/>
  <c r="G412" i="5"/>
  <c r="G409" i="5"/>
  <c r="G414" i="5"/>
  <c r="G90" i="5"/>
  <c r="G87" i="5"/>
  <c r="G92" i="5"/>
  <c r="G128" i="5"/>
  <c r="G125" i="5"/>
  <c r="G130" i="5"/>
  <c r="G259" i="5"/>
  <c r="G254" i="5"/>
  <c r="G261" i="5"/>
  <c r="G460" i="5"/>
  <c r="G467" i="5"/>
  <c r="G464" i="5"/>
  <c r="G469" i="5"/>
  <c r="F155" i="5"/>
  <c r="F156" i="5" s="1"/>
  <c r="G32" i="5"/>
  <c r="G35" i="5"/>
  <c r="G37" i="5"/>
  <c r="G77" i="5"/>
  <c r="G286" i="5"/>
  <c r="G399" i="5"/>
  <c r="G433" i="5"/>
  <c r="F178" i="5"/>
  <c r="F222" i="5"/>
  <c r="G346" i="5"/>
  <c r="G94" i="5"/>
  <c r="G132" i="5"/>
  <c r="G263" i="5"/>
  <c r="G471" i="5"/>
  <c r="G58" i="5"/>
  <c r="F327" i="5"/>
  <c r="G307" i="5"/>
  <c r="G400" i="5" l="1"/>
  <c r="G245" i="5"/>
  <c r="G217" i="5"/>
  <c r="G214" i="5"/>
  <c r="G211" i="5"/>
  <c r="G219" i="5"/>
  <c r="G40" i="5"/>
  <c r="G151" i="5"/>
  <c r="G148" i="5"/>
  <c r="G145" i="5"/>
  <c r="G153" i="5"/>
  <c r="G472" i="5"/>
  <c r="G264" i="5"/>
  <c r="G95" i="5"/>
  <c r="G221" i="5"/>
  <c r="G59" i="5"/>
  <c r="G452" i="5"/>
  <c r="G322" i="5"/>
  <c r="G317" i="5"/>
  <c r="G324" i="5"/>
  <c r="G173" i="5"/>
  <c r="G170" i="5"/>
  <c r="G167" i="5"/>
  <c r="G175" i="5"/>
  <c r="G155" i="5"/>
  <c r="G133" i="5"/>
  <c r="G417" i="5"/>
  <c r="G308" i="5"/>
  <c r="G326" i="5"/>
  <c r="G177" i="5"/>
  <c r="F200" i="5"/>
  <c r="G114" i="5"/>
  <c r="G560" i="5"/>
  <c r="G434" i="5"/>
  <c r="G178" i="5" l="1"/>
  <c r="G195" i="5"/>
  <c r="G192" i="5"/>
  <c r="G189" i="5"/>
  <c r="G197" i="5"/>
  <c r="G327" i="5"/>
  <c r="G156" i="5"/>
  <c r="G199" i="5"/>
  <c r="G222" i="5"/>
  <c r="G200" i="5" l="1"/>
  <c r="F534" i="4" l="1"/>
  <c r="F533" i="4"/>
  <c r="F530" i="4"/>
  <c r="F531" i="4" s="1"/>
  <c r="F516" i="4"/>
  <c r="F515" i="4"/>
  <c r="F512" i="4"/>
  <c r="F513" i="4" s="1"/>
  <c r="F498" i="4"/>
  <c r="F497" i="4"/>
  <c r="F494" i="4"/>
  <c r="F495" i="4" s="1"/>
  <c r="F480" i="4"/>
  <c r="F479" i="4"/>
  <c r="F476" i="4"/>
  <c r="F477" i="4" s="1"/>
  <c r="F463" i="4"/>
  <c r="F464" i="4" s="1"/>
  <c r="F460" i="4"/>
  <c r="F461" i="4" s="1"/>
  <c r="F447" i="4"/>
  <c r="F446" i="4"/>
  <c r="F443" i="4"/>
  <c r="F444" i="4" s="1"/>
  <c r="F431" i="4"/>
  <c r="F430" i="4"/>
  <c r="F427" i="4"/>
  <c r="F428" i="4" s="1"/>
  <c r="F414" i="4"/>
  <c r="F413" i="4"/>
  <c r="F410" i="4"/>
  <c r="F411" i="4" s="1"/>
  <c r="F398" i="4"/>
  <c r="F397" i="4"/>
  <c r="F394" i="4"/>
  <c r="F395" i="4" s="1"/>
  <c r="F381" i="4"/>
  <c r="F380" i="4"/>
  <c r="F377" i="4"/>
  <c r="F378" i="4" s="1"/>
  <c r="F364" i="4"/>
  <c r="F363" i="4"/>
  <c r="F360" i="4"/>
  <c r="F361" i="4" s="1"/>
  <c r="F347" i="4"/>
  <c r="F346" i="4"/>
  <c r="F343" i="4"/>
  <c r="F344" i="4" s="1"/>
  <c r="F331" i="4"/>
  <c r="F330" i="4"/>
  <c r="F327" i="4"/>
  <c r="F328" i="4" s="1"/>
  <c r="F315" i="4"/>
  <c r="F316" i="4" s="1"/>
  <c r="F312" i="4"/>
  <c r="F311" i="4"/>
  <c r="F310" i="4"/>
  <c r="F307" i="4"/>
  <c r="F308" i="4" s="1"/>
  <c r="F295" i="4"/>
  <c r="F296" i="4" s="1"/>
  <c r="F292" i="4"/>
  <c r="F291" i="4"/>
  <c r="F290" i="4"/>
  <c r="F287" i="4"/>
  <c r="F288" i="4" s="1"/>
  <c r="F275" i="4"/>
  <c r="F276" i="4" s="1"/>
  <c r="F272" i="4"/>
  <c r="F271" i="4"/>
  <c r="F270" i="4"/>
  <c r="F267" i="4"/>
  <c r="F268" i="4" s="1"/>
  <c r="F255" i="4"/>
  <c r="F256" i="4" s="1"/>
  <c r="F252" i="4"/>
  <c r="F251" i="4"/>
  <c r="F250" i="4"/>
  <c r="F247" i="4"/>
  <c r="F248" i="4" s="1"/>
  <c r="F235" i="4"/>
  <c r="F236" i="4" s="1"/>
  <c r="F232" i="4"/>
  <c r="F231" i="4"/>
  <c r="F230" i="4"/>
  <c r="F227" i="4"/>
  <c r="F228" i="4" s="1"/>
  <c r="F215" i="4"/>
  <c r="F216" i="4" s="1"/>
  <c r="F212" i="4"/>
  <c r="F211" i="4"/>
  <c r="F210" i="4"/>
  <c r="F207" i="4"/>
  <c r="F208" i="4" s="1"/>
  <c r="F195" i="4"/>
  <c r="F196" i="4" s="1"/>
  <c r="F192" i="4"/>
  <c r="F191" i="4"/>
  <c r="F190" i="4"/>
  <c r="F187" i="4"/>
  <c r="F188" i="4" s="1"/>
  <c r="F175" i="4"/>
  <c r="F176" i="4" s="1"/>
  <c r="F172" i="4"/>
  <c r="F171" i="4"/>
  <c r="F170" i="4"/>
  <c r="F167" i="4"/>
  <c r="F168" i="4" s="1"/>
  <c r="F155" i="4"/>
  <c r="F156" i="4" s="1"/>
  <c r="F152" i="4"/>
  <c r="F151" i="4"/>
  <c r="F150" i="4"/>
  <c r="F147" i="4"/>
  <c r="F148" i="4" s="1"/>
  <c r="F135" i="4"/>
  <c r="F136" i="4" s="1"/>
  <c r="F132" i="4"/>
  <c r="F131" i="4"/>
  <c r="F130" i="4"/>
  <c r="F127" i="4"/>
  <c r="F128" i="4" s="1"/>
  <c r="F115" i="4"/>
  <c r="F116" i="4" s="1"/>
  <c r="F112" i="4"/>
  <c r="F111" i="4"/>
  <c r="F110" i="4"/>
  <c r="F107" i="4"/>
  <c r="F108" i="4" s="1"/>
  <c r="F95" i="4"/>
  <c r="F96" i="4" s="1"/>
  <c r="F92" i="4"/>
  <c r="F91" i="4"/>
  <c r="F90" i="4"/>
  <c r="F87" i="4"/>
  <c r="F88" i="4" s="1"/>
  <c r="F75" i="4"/>
  <c r="F76" i="4" s="1"/>
  <c r="F72" i="4"/>
  <c r="F71" i="4"/>
  <c r="F70" i="4"/>
  <c r="F67" i="4"/>
  <c r="F68" i="4" s="1"/>
  <c r="F55" i="4"/>
  <c r="F56" i="4" s="1"/>
  <c r="F52" i="4"/>
  <c r="F51" i="4"/>
  <c r="F50" i="4"/>
  <c r="F47" i="4"/>
  <c r="F48" i="4" s="1"/>
  <c r="F35" i="4"/>
  <c r="F36" i="4" s="1"/>
  <c r="F32" i="4"/>
  <c r="F31" i="4"/>
  <c r="F30" i="4"/>
  <c r="F27" i="4"/>
  <c r="F28" i="4" s="1"/>
  <c r="F15" i="4"/>
  <c r="F16" i="4" s="1"/>
  <c r="F12" i="4"/>
  <c r="F11" i="4"/>
  <c r="F10" i="4"/>
  <c r="F7" i="4"/>
  <c r="F8" i="4" s="1"/>
  <c r="F415" i="4" l="1"/>
  <c r="F416" i="4" s="1"/>
  <c r="F348" i="4"/>
  <c r="F535" i="4"/>
  <c r="F536" i="4" s="1"/>
  <c r="F13" i="4"/>
  <c r="F17" i="4" s="1"/>
  <c r="F18" i="4" s="1"/>
  <c r="F382" i="4"/>
  <c r="F383" i="4" s="1"/>
  <c r="F448" i="4"/>
  <c r="F449" i="4" s="1"/>
  <c r="F53" i="4"/>
  <c r="F57" i="4" s="1"/>
  <c r="F58" i="4" s="1"/>
  <c r="F59" i="4" s="1"/>
  <c r="F213" i="4"/>
  <c r="F217" i="4" s="1"/>
  <c r="F133" i="4"/>
  <c r="F137" i="4" s="1"/>
  <c r="F138" i="4" s="1"/>
  <c r="F139" i="4" s="1"/>
  <c r="F499" i="4"/>
  <c r="F500" i="4" s="1"/>
  <c r="F313" i="4"/>
  <c r="F317" i="4" s="1"/>
  <c r="F93" i="4"/>
  <c r="F97" i="4" s="1"/>
  <c r="F98" i="4" s="1"/>
  <c r="F99" i="4" s="1"/>
  <c r="F273" i="4"/>
  <c r="F277" i="4" s="1"/>
  <c r="F293" i="4"/>
  <c r="F297" i="4" s="1"/>
  <c r="F332" i="4"/>
  <c r="F333" i="4" s="1"/>
  <c r="F432" i="4"/>
  <c r="F433" i="4" s="1"/>
  <c r="F434" i="4" s="1"/>
  <c r="F435" i="4" s="1"/>
  <c r="F481" i="4"/>
  <c r="F482" i="4" s="1"/>
  <c r="F73" i="4"/>
  <c r="F77" i="4" s="1"/>
  <c r="F153" i="4"/>
  <c r="F157" i="4" s="1"/>
  <c r="F173" i="4"/>
  <c r="F177" i="4" s="1"/>
  <c r="F33" i="4"/>
  <c r="F37" i="4" s="1"/>
  <c r="F113" i="4"/>
  <c r="F117" i="4" s="1"/>
  <c r="F193" i="4"/>
  <c r="F197" i="4" s="1"/>
  <c r="F233" i="4"/>
  <c r="F237" i="4" s="1"/>
  <c r="F253" i="4"/>
  <c r="F257" i="4" s="1"/>
  <c r="F258" i="4" s="1"/>
  <c r="F259" i="4" s="1"/>
  <c r="F365" i="4"/>
  <c r="F366" i="4" s="1"/>
  <c r="F399" i="4"/>
  <c r="F400" i="4" s="1"/>
  <c r="F517" i="4"/>
  <c r="F518" i="4" s="1"/>
  <c r="F349" i="4"/>
  <c r="F465" i="4"/>
  <c r="F483" i="4" l="1"/>
  <c r="F484" i="4" s="1"/>
  <c r="F485" i="4" s="1"/>
  <c r="F486" i="4" s="1"/>
  <c r="F140" i="4"/>
  <c r="F141" i="4" s="1"/>
  <c r="G138" i="4" s="1"/>
  <c r="F100" i="4"/>
  <c r="F101" i="4" s="1"/>
  <c r="G98" i="4" s="1"/>
  <c r="F60" i="4"/>
  <c r="F61" i="4" s="1"/>
  <c r="G58" i="4" s="1"/>
  <c r="F537" i="4"/>
  <c r="F538" i="4" s="1"/>
  <c r="F417" i="4"/>
  <c r="F418" i="4" s="1"/>
  <c r="F334" i="4"/>
  <c r="F335" i="4" s="1"/>
  <c r="F501" i="4"/>
  <c r="F502" i="4" s="1"/>
  <c r="F450" i="4"/>
  <c r="F451" i="4" s="1"/>
  <c r="F350" i="4"/>
  <c r="F351" i="4" s="1"/>
  <c r="F318" i="4"/>
  <c r="F319" i="4" s="1"/>
  <c r="F198" i="4"/>
  <c r="F199" i="4" s="1"/>
  <c r="F178" i="4"/>
  <c r="F179" i="4" s="1"/>
  <c r="F278" i="4"/>
  <c r="F279" i="4" s="1"/>
  <c r="F238" i="4"/>
  <c r="F239" i="4" s="1"/>
  <c r="F436" i="4"/>
  <c r="F437" i="4" s="1"/>
  <c r="G434" i="4" s="1"/>
  <c r="F384" i="4"/>
  <c r="F385" i="4" s="1"/>
  <c r="F519" i="4"/>
  <c r="F520" i="4" s="1"/>
  <c r="F466" i="4"/>
  <c r="F467" i="4" s="1"/>
  <c r="F401" i="4"/>
  <c r="F402" i="4" s="1"/>
  <c r="F367" i="4"/>
  <c r="F368" i="4" s="1"/>
  <c r="F218" i="4"/>
  <c r="F219" i="4" s="1"/>
  <c r="F158" i="4"/>
  <c r="F159" i="4" s="1"/>
  <c r="F118" i="4"/>
  <c r="F119" i="4" s="1"/>
  <c r="F78" i="4"/>
  <c r="F79" i="4" s="1"/>
  <c r="F298" i="4"/>
  <c r="F299" i="4" s="1"/>
  <c r="F260" i="4"/>
  <c r="F261" i="4" s="1"/>
  <c r="F38" i="4"/>
  <c r="F19" i="4"/>
  <c r="F120" i="4" l="1"/>
  <c r="F240" i="4"/>
  <c r="G253" i="4"/>
  <c r="G248" i="4"/>
  <c r="G256" i="4"/>
  <c r="F300" i="4"/>
  <c r="F20" i="4"/>
  <c r="F39" i="4"/>
  <c r="G260" i="4"/>
  <c r="G436" i="4"/>
  <c r="G485" i="4"/>
  <c r="G60" i="4"/>
  <c r="G100" i="4"/>
  <c r="G140" i="4"/>
  <c r="F80" i="4"/>
  <c r="F160" i="4"/>
  <c r="F161" i="4" s="1"/>
  <c r="F220" i="4"/>
  <c r="F221" i="4" s="1"/>
  <c r="F369" i="4"/>
  <c r="F370" i="4" s="1"/>
  <c r="F403" i="4"/>
  <c r="F404" i="4" s="1"/>
  <c r="F468" i="4"/>
  <c r="F469" i="4" s="1"/>
  <c r="F521" i="4"/>
  <c r="F522" i="4" s="1"/>
  <c r="F386" i="4"/>
  <c r="F387" i="4" s="1"/>
  <c r="G432" i="4"/>
  <c r="G428" i="4"/>
  <c r="G481" i="4"/>
  <c r="G477" i="4"/>
  <c r="G258" i="4"/>
  <c r="F280" i="4"/>
  <c r="F281" i="4" s="1"/>
  <c r="F180" i="4"/>
  <c r="F181" i="4" s="1"/>
  <c r="F200" i="4"/>
  <c r="F201" i="4" s="1"/>
  <c r="F320" i="4"/>
  <c r="F321" i="4" s="1"/>
  <c r="F352" i="4"/>
  <c r="F353" i="4" s="1"/>
  <c r="F452" i="4"/>
  <c r="F453" i="4" s="1"/>
  <c r="F503" i="4"/>
  <c r="F504" i="4" s="1"/>
  <c r="F336" i="4"/>
  <c r="F337" i="4" s="1"/>
  <c r="F419" i="4"/>
  <c r="G483" i="4"/>
  <c r="F539" i="4"/>
  <c r="F540" i="4" s="1"/>
  <c r="G53" i="4"/>
  <c r="G56" i="4"/>
  <c r="G48" i="4"/>
  <c r="G96" i="4"/>
  <c r="G88" i="4"/>
  <c r="G93" i="4"/>
  <c r="G136" i="4"/>
  <c r="G133" i="4"/>
  <c r="G128" i="4"/>
  <c r="G141" i="4" l="1"/>
  <c r="G61" i="4"/>
  <c r="G437" i="4"/>
  <c r="G101" i="4"/>
  <c r="G444" i="4"/>
  <c r="G448" i="4"/>
  <c r="G450" i="4"/>
  <c r="G308" i="4"/>
  <c r="G316" i="4"/>
  <c r="G313" i="4"/>
  <c r="G318" i="4"/>
  <c r="G176" i="4"/>
  <c r="G168" i="4"/>
  <c r="G173" i="4"/>
  <c r="G178" i="4"/>
  <c r="G328" i="4"/>
  <c r="G332" i="4"/>
  <c r="G334" i="4"/>
  <c r="G495" i="4"/>
  <c r="G499" i="4"/>
  <c r="G501" i="4"/>
  <c r="G344" i="4"/>
  <c r="G348" i="4"/>
  <c r="G350" i="4"/>
  <c r="G188" i="4"/>
  <c r="G193" i="4"/>
  <c r="G196" i="4"/>
  <c r="G198" i="4"/>
  <c r="G268" i="4"/>
  <c r="G273" i="4"/>
  <c r="G276" i="4"/>
  <c r="G278" i="4"/>
  <c r="G539" i="4"/>
  <c r="F420" i="4"/>
  <c r="G382" i="4"/>
  <c r="G378" i="4"/>
  <c r="G517" i="4"/>
  <c r="G513" i="4"/>
  <c r="G464" i="4"/>
  <c r="G461" i="4"/>
  <c r="G395" i="4"/>
  <c r="G399" i="4"/>
  <c r="G365" i="4"/>
  <c r="G361" i="4"/>
  <c r="G213" i="4"/>
  <c r="G216" i="4"/>
  <c r="G208" i="4"/>
  <c r="G156" i="4"/>
  <c r="G148" i="4"/>
  <c r="G153" i="4"/>
  <c r="G519" i="4"/>
  <c r="G401" i="4"/>
  <c r="G218" i="4"/>
  <c r="G535" i="4"/>
  <c r="G531" i="4"/>
  <c r="G336" i="4"/>
  <c r="G503" i="4"/>
  <c r="G452" i="4"/>
  <c r="G352" i="4"/>
  <c r="G320" i="4"/>
  <c r="G200" i="4"/>
  <c r="G180" i="4"/>
  <c r="G280" i="4"/>
  <c r="G486" i="4"/>
  <c r="G386" i="4"/>
  <c r="G521" i="4"/>
  <c r="G468" i="4"/>
  <c r="G403" i="4"/>
  <c r="G369" i="4"/>
  <c r="G220" i="4"/>
  <c r="G160" i="4"/>
  <c r="F81" i="4"/>
  <c r="G537" i="4"/>
  <c r="G384" i="4"/>
  <c r="G466" i="4"/>
  <c r="G367" i="4"/>
  <c r="G158" i="4"/>
  <c r="F40" i="4"/>
  <c r="F41" i="4" s="1"/>
  <c r="F21" i="4"/>
  <c r="F301" i="4"/>
  <c r="G261" i="4"/>
  <c r="F241" i="4"/>
  <c r="G240" i="4" s="1"/>
  <c r="F121" i="4"/>
  <c r="G33" i="4" l="1"/>
  <c r="G28" i="4"/>
  <c r="G36" i="4"/>
  <c r="G38" i="4"/>
  <c r="G116" i="4"/>
  <c r="G108" i="4"/>
  <c r="G113" i="4"/>
  <c r="G118" i="4"/>
  <c r="G16" i="4"/>
  <c r="G8" i="4"/>
  <c r="G13" i="4"/>
  <c r="G18" i="4"/>
  <c r="G76" i="4"/>
  <c r="G68" i="4"/>
  <c r="G73" i="4"/>
  <c r="G78" i="4"/>
  <c r="G20" i="4"/>
  <c r="G80" i="4"/>
  <c r="G161" i="4"/>
  <c r="G221" i="4"/>
  <c r="G404" i="4"/>
  <c r="G353" i="4"/>
  <c r="G337" i="4"/>
  <c r="G321" i="4"/>
  <c r="G228" i="4"/>
  <c r="G233" i="4"/>
  <c r="G236" i="4"/>
  <c r="G238" i="4"/>
  <c r="G293" i="4"/>
  <c r="G296" i="4"/>
  <c r="G288" i="4"/>
  <c r="G298" i="4"/>
  <c r="G40" i="4"/>
  <c r="G540" i="4"/>
  <c r="G120" i="4"/>
  <c r="G300" i="4"/>
  <c r="G370" i="4"/>
  <c r="G469" i="4"/>
  <c r="G522" i="4"/>
  <c r="G387" i="4"/>
  <c r="G415" i="4"/>
  <c r="G411" i="4"/>
  <c r="G417" i="4"/>
  <c r="G419" i="4"/>
  <c r="G281" i="4"/>
  <c r="G201" i="4"/>
  <c r="G504" i="4"/>
  <c r="G181" i="4"/>
  <c r="G453" i="4"/>
  <c r="G420" i="4" l="1"/>
  <c r="G81" i="4"/>
  <c r="G21" i="4"/>
  <c r="G121" i="4"/>
  <c r="G41" i="4"/>
  <c r="G301" i="4"/>
  <c r="G241" i="4"/>
  <c r="F1669" i="3" l="1"/>
  <c r="F1668" i="3"/>
  <c r="F1667" i="3"/>
  <c r="F1655" i="3"/>
  <c r="F1654" i="3"/>
  <c r="F1653" i="3"/>
  <c r="F1641" i="3"/>
  <c r="F1640" i="3"/>
  <c r="F1628" i="3"/>
  <c r="F1627" i="3"/>
  <c r="F1615" i="3"/>
  <c r="F1614" i="3"/>
  <c r="F1602" i="3"/>
  <c r="F1601" i="3"/>
  <c r="F1589" i="3"/>
  <c r="F1588" i="3"/>
  <c r="F1576" i="3"/>
  <c r="F1575" i="3"/>
  <c r="F1563" i="3"/>
  <c r="F1562" i="3"/>
  <c r="F1561" i="3"/>
  <c r="F1549" i="3"/>
  <c r="F1548" i="3"/>
  <c r="F1547" i="3"/>
  <c r="F1535" i="3"/>
  <c r="F1534" i="3"/>
  <c r="F1533" i="3"/>
  <c r="F1521" i="3"/>
  <c r="F1520" i="3"/>
  <c r="F1519" i="3"/>
  <c r="F1507" i="3"/>
  <c r="F1506" i="3"/>
  <c r="F1505" i="3"/>
  <c r="F1493" i="3"/>
  <c r="F1492" i="3"/>
  <c r="F1491" i="3"/>
  <c r="F1477" i="3"/>
  <c r="F1476" i="3"/>
  <c r="F1464" i="3"/>
  <c r="F1463" i="3"/>
  <c r="F1451" i="3"/>
  <c r="F1450" i="3"/>
  <c r="F1438" i="3"/>
  <c r="F1437" i="3"/>
  <c r="F1436" i="3"/>
  <c r="F1424" i="3"/>
  <c r="F1423" i="3"/>
  <c r="F1411" i="3"/>
  <c r="F1410" i="3"/>
  <c r="F1409" i="3"/>
  <c r="F1397" i="3"/>
  <c r="F1396" i="3"/>
  <c r="F1395" i="3"/>
  <c r="F1381" i="3"/>
  <c r="F1380" i="3"/>
  <c r="F1368" i="3"/>
  <c r="F1367" i="3"/>
  <c r="F1355" i="3"/>
  <c r="F1356" i="3" s="1"/>
  <c r="F1352" i="3"/>
  <c r="F1351" i="3"/>
  <c r="F1350" i="3"/>
  <c r="F1338" i="3"/>
  <c r="F1339" i="3" s="1"/>
  <c r="F1335" i="3"/>
  <c r="F1334" i="3"/>
  <c r="F1320" i="3"/>
  <c r="F1319" i="3"/>
  <c r="F1307" i="3"/>
  <c r="F1306" i="3"/>
  <c r="F1294" i="3"/>
  <c r="F1293" i="3"/>
  <c r="F1281" i="3"/>
  <c r="F1280" i="3"/>
  <c r="F1268" i="3"/>
  <c r="F1267" i="3"/>
  <c r="F1255" i="3"/>
  <c r="F1254" i="3"/>
  <c r="F1253" i="3"/>
  <c r="F1241" i="3"/>
  <c r="F1240" i="3"/>
  <c r="F1239" i="3"/>
  <c r="F1227" i="3"/>
  <c r="F1226" i="3"/>
  <c r="F1225" i="3"/>
  <c r="F1213" i="3"/>
  <c r="F1212" i="3"/>
  <c r="F1211" i="3"/>
  <c r="F1199" i="3"/>
  <c r="F1198" i="3"/>
  <c r="F1197" i="3"/>
  <c r="F1185" i="3"/>
  <c r="F1184" i="3"/>
  <c r="F1183" i="3"/>
  <c r="F1171" i="3"/>
  <c r="F1170" i="3"/>
  <c r="F1169" i="3"/>
  <c r="F1157" i="3"/>
  <c r="F1156" i="3"/>
  <c r="F1155" i="3"/>
  <c r="F1143" i="3"/>
  <c r="F1142" i="3"/>
  <c r="F1141" i="3"/>
  <c r="F1129" i="3"/>
  <c r="F1128" i="3"/>
  <c r="F1127" i="3"/>
  <c r="F1115" i="3"/>
  <c r="F1114" i="3"/>
  <c r="F1113" i="3"/>
  <c r="F1101" i="3"/>
  <c r="F1100" i="3"/>
  <c r="F1099" i="3"/>
  <c r="F1086" i="3"/>
  <c r="F1082" i="3"/>
  <c r="F1081" i="3"/>
  <c r="F1069" i="3"/>
  <c r="F1070" i="3" s="1"/>
  <c r="F1066" i="3"/>
  <c r="F1067" i="3" s="1"/>
  <c r="F1054" i="3"/>
  <c r="F1055" i="3" s="1"/>
  <c r="F1051" i="3"/>
  <c r="F1052" i="3" s="1"/>
  <c r="F1039" i="3"/>
  <c r="F1040" i="3" s="1"/>
  <c r="F1041" i="3" s="1"/>
  <c r="F1027" i="3"/>
  <c r="F1028" i="3" s="1"/>
  <c r="F1029" i="3" s="1"/>
  <c r="F1015" i="3"/>
  <c r="F1016" i="3" s="1"/>
  <c r="F1017" i="3" s="1"/>
  <c r="F1003" i="3"/>
  <c r="F1004" i="3" s="1"/>
  <c r="F1005" i="3" s="1"/>
  <c r="F991" i="3"/>
  <c r="F992" i="3" s="1"/>
  <c r="F993" i="3" s="1"/>
  <c r="F979" i="3"/>
  <c r="F980" i="3" s="1"/>
  <c r="F981" i="3" s="1"/>
  <c r="F967" i="3"/>
  <c r="F968" i="3" s="1"/>
  <c r="F969" i="3" s="1"/>
  <c r="F953" i="3"/>
  <c r="F954" i="3" s="1"/>
  <c r="F955" i="3" s="1"/>
  <c r="F941" i="3"/>
  <c r="F942" i="3" s="1"/>
  <c r="F943" i="3" s="1"/>
  <c r="F929" i="3"/>
  <c r="F930" i="3" s="1"/>
  <c r="F926" i="3"/>
  <c r="F925" i="3"/>
  <c r="F913" i="3"/>
  <c r="F914" i="3" s="1"/>
  <c r="F910" i="3"/>
  <c r="F909" i="3"/>
  <c r="F897" i="3"/>
  <c r="F898" i="3" s="1"/>
  <c r="F894" i="3"/>
  <c r="F893" i="3"/>
  <c r="F881" i="3"/>
  <c r="F880" i="3"/>
  <c r="F868" i="3"/>
  <c r="F867" i="3"/>
  <c r="F855" i="3"/>
  <c r="F856" i="3" s="1"/>
  <c r="F852" i="3"/>
  <c r="F851" i="3"/>
  <c r="F839" i="3"/>
  <c r="F840" i="3" s="1"/>
  <c r="F836" i="3"/>
  <c r="F837" i="3" s="1"/>
  <c r="F833" i="3"/>
  <c r="F832" i="3"/>
  <c r="F820" i="3"/>
  <c r="F819" i="3"/>
  <c r="F807" i="3"/>
  <c r="F806" i="3"/>
  <c r="F803" i="3"/>
  <c r="F802" i="3"/>
  <c r="F790" i="3"/>
  <c r="F791" i="3" s="1"/>
  <c r="F787" i="3"/>
  <c r="F788" i="3" s="1"/>
  <c r="F784" i="3"/>
  <c r="F783" i="3"/>
  <c r="F771" i="3"/>
  <c r="F772" i="3" s="1"/>
  <c r="F768" i="3"/>
  <c r="F767" i="3"/>
  <c r="F755" i="3"/>
  <c r="F754" i="3"/>
  <c r="F742" i="3"/>
  <c r="F743" i="3" s="1"/>
  <c r="F739" i="3"/>
  <c r="F740" i="3" s="1"/>
  <c r="F736" i="3"/>
  <c r="F735" i="3"/>
  <c r="F723" i="3"/>
  <c r="F722" i="3"/>
  <c r="F724" i="3" s="1"/>
  <c r="F719" i="3"/>
  <c r="F720" i="3" s="1"/>
  <c r="F707" i="3"/>
  <c r="F708" i="3" s="1"/>
  <c r="F704" i="3"/>
  <c r="F703" i="3"/>
  <c r="F691" i="3"/>
  <c r="F692" i="3" s="1"/>
  <c r="F688" i="3"/>
  <c r="F687" i="3"/>
  <c r="F675" i="3"/>
  <c r="F676" i="3" s="1"/>
  <c r="F672" i="3"/>
  <c r="F671" i="3"/>
  <c r="F659" i="3"/>
  <c r="F660" i="3" s="1"/>
  <c r="F656" i="3"/>
  <c r="F655" i="3"/>
  <c r="F643" i="3"/>
  <c r="F644" i="3" s="1"/>
  <c r="F640" i="3"/>
  <c r="F639" i="3"/>
  <c r="F627" i="3"/>
  <c r="F628" i="3" s="1"/>
  <c r="F624" i="3"/>
  <c r="F623" i="3"/>
  <c r="F611" i="3"/>
  <c r="F610" i="3"/>
  <c r="F598" i="3"/>
  <c r="F599" i="3" s="1"/>
  <c r="F600" i="3" s="1"/>
  <c r="F586" i="3"/>
  <c r="F587" i="3" s="1"/>
  <c r="F588" i="3" s="1"/>
  <c r="F572" i="3"/>
  <c r="F573" i="3" s="1"/>
  <c r="F574" i="3" s="1"/>
  <c r="F560" i="3"/>
  <c r="F559" i="3"/>
  <c r="F547" i="3"/>
  <c r="F548" i="3" s="1"/>
  <c r="F544" i="3"/>
  <c r="F543" i="3"/>
  <c r="F531" i="3"/>
  <c r="F532" i="3" s="1"/>
  <c r="F528" i="3"/>
  <c r="F527" i="3"/>
  <c r="F515" i="3"/>
  <c r="F516" i="3" s="1"/>
  <c r="F512" i="3"/>
  <c r="F511" i="3"/>
  <c r="F499" i="3"/>
  <c r="F500" i="3" s="1"/>
  <c r="F496" i="3"/>
  <c r="F495" i="3"/>
  <c r="F481" i="3"/>
  <c r="F480" i="3"/>
  <c r="F468" i="3"/>
  <c r="F467" i="3"/>
  <c r="F453" i="3"/>
  <c r="F452" i="3"/>
  <c r="F440" i="3"/>
  <c r="F439" i="3"/>
  <c r="F427" i="3"/>
  <c r="F426" i="3"/>
  <c r="F412" i="3"/>
  <c r="F411" i="3"/>
  <c r="F399" i="3"/>
  <c r="F398" i="3"/>
  <c r="F386" i="3"/>
  <c r="F385" i="3"/>
  <c r="F373" i="3"/>
  <c r="F372" i="3"/>
  <c r="F360" i="3"/>
  <c r="F359" i="3"/>
  <c r="F347" i="3"/>
  <c r="F346" i="3"/>
  <c r="F332" i="3"/>
  <c r="F331" i="3"/>
  <c r="F319" i="3"/>
  <c r="F318" i="3"/>
  <c r="F306" i="3"/>
  <c r="F305" i="3"/>
  <c r="F293" i="3"/>
  <c r="F292" i="3"/>
  <c r="F280" i="3"/>
  <c r="F279" i="3"/>
  <c r="F267" i="3"/>
  <c r="F268" i="3" s="1"/>
  <c r="F264" i="3"/>
  <c r="F263" i="3"/>
  <c r="F250" i="3"/>
  <c r="F251" i="3" s="1"/>
  <c r="F247" i="3"/>
  <c r="F246" i="3"/>
  <c r="F231" i="3"/>
  <c r="F232" i="3" s="1"/>
  <c r="F228" i="3"/>
  <c r="F227" i="3"/>
  <c r="F226" i="3"/>
  <c r="F214" i="3"/>
  <c r="F215" i="3" s="1"/>
  <c r="F211" i="3"/>
  <c r="F210" i="3"/>
  <c r="F209" i="3"/>
  <c r="F197" i="3"/>
  <c r="F196" i="3"/>
  <c r="F184" i="3"/>
  <c r="F183" i="3"/>
  <c r="F182" i="3"/>
  <c r="F170" i="3"/>
  <c r="F169" i="3"/>
  <c r="F168" i="3"/>
  <c r="F156" i="3"/>
  <c r="F155" i="3"/>
  <c r="F154" i="3"/>
  <c r="F142" i="3"/>
  <c r="F141" i="3"/>
  <c r="F140" i="3"/>
  <c r="F128" i="3"/>
  <c r="F127" i="3"/>
  <c r="F126" i="3"/>
  <c r="F114" i="3"/>
  <c r="F115" i="3" s="1"/>
  <c r="F111" i="3"/>
  <c r="F110" i="3"/>
  <c r="F109" i="3"/>
  <c r="F97" i="3"/>
  <c r="F98" i="3" s="1"/>
  <c r="F94" i="3"/>
  <c r="F93" i="3"/>
  <c r="F92" i="3"/>
  <c r="F80" i="3"/>
  <c r="F79" i="3"/>
  <c r="F78" i="3"/>
  <c r="F66" i="3"/>
  <c r="F65" i="3"/>
  <c r="F53" i="3"/>
  <c r="F52" i="3"/>
  <c r="F51" i="3"/>
  <c r="F39" i="3"/>
  <c r="F38" i="3"/>
  <c r="F37" i="3"/>
  <c r="F25" i="3"/>
  <c r="F24" i="3"/>
  <c r="F23" i="3"/>
  <c r="F11" i="3"/>
  <c r="F10" i="3"/>
  <c r="F9" i="3"/>
  <c r="F1590" i="3" l="1"/>
  <c r="F1550" i="3"/>
  <c r="F1536" i="3"/>
  <c r="F1478" i="3"/>
  <c r="F1465" i="3"/>
  <c r="F673" i="3"/>
  <c r="F641" i="3"/>
  <c r="F561" i="3"/>
  <c r="F157" i="3"/>
  <c r="F112" i="3"/>
  <c r="F1508" i="3"/>
  <c r="F1509" i="3" s="1"/>
  <c r="F26" i="3"/>
  <c r="F27" i="3" s="1"/>
  <c r="F1603" i="3"/>
  <c r="F1604" i="3" s="1"/>
  <c r="F1616" i="3"/>
  <c r="F1629" i="3"/>
  <c r="F1642" i="3"/>
  <c r="F1643" i="3" s="1"/>
  <c r="F281" i="3"/>
  <c r="F282" i="3" s="1"/>
  <c r="F294" i="3"/>
  <c r="F295" i="3" s="1"/>
  <c r="F307" i="3"/>
  <c r="F308" i="3" s="1"/>
  <c r="F320" i="3"/>
  <c r="F321" i="3" s="1"/>
  <c r="F348" i="3"/>
  <c r="F441" i="3"/>
  <c r="F442" i="3" s="1"/>
  <c r="F454" i="3"/>
  <c r="F455" i="3" s="1"/>
  <c r="F469" i="3"/>
  <c r="F470" i="3" s="1"/>
  <c r="F482" i="3"/>
  <c r="F497" i="3"/>
  <c r="F501" i="3" s="1"/>
  <c r="F545" i="3"/>
  <c r="F549" i="3" s="1"/>
  <c r="F550" i="3" s="1"/>
  <c r="F869" i="3"/>
  <c r="F870" i="3" s="1"/>
  <c r="F882" i="3"/>
  <c r="F883" i="3" s="1"/>
  <c r="F895" i="3"/>
  <c r="F899" i="3" s="1"/>
  <c r="F1130" i="3"/>
  <c r="F1158" i="3"/>
  <c r="F1159" i="3" s="1"/>
  <c r="F1186" i="3"/>
  <c r="F1187" i="3" s="1"/>
  <c r="F1214" i="3"/>
  <c r="F1215" i="3" s="1"/>
  <c r="F1228" i="3"/>
  <c r="F1229" i="3" s="1"/>
  <c r="F1242" i="3"/>
  <c r="F1243" i="3" s="1"/>
  <c r="F1282" i="3"/>
  <c r="F1283" i="3" s="1"/>
  <c r="F1308" i="3"/>
  <c r="F1309" i="3" s="1"/>
  <c r="F1336" i="3"/>
  <c r="F1340" i="3" s="1"/>
  <c r="F756" i="3"/>
  <c r="F757" i="3" s="1"/>
  <c r="F769" i="3"/>
  <c r="F773" i="3" s="1"/>
  <c r="F804" i="3"/>
  <c r="F821" i="3"/>
  <c r="F822" i="3" s="1"/>
  <c r="F823" i="3" s="1"/>
  <c r="F927" i="3"/>
  <c r="F95" i="3"/>
  <c r="F99" i="3" s="1"/>
  <c r="F129" i="3"/>
  <c r="F130" i="3" s="1"/>
  <c r="F513" i="3"/>
  <c r="F517" i="3" s="1"/>
  <c r="F518" i="3" s="1"/>
  <c r="F529" i="3"/>
  <c r="F1056" i="3"/>
  <c r="F1057" i="3" s="1"/>
  <c r="F1058" i="3" s="1"/>
  <c r="F1071" i="3"/>
  <c r="F1072" i="3" s="1"/>
  <c r="F1073" i="3" s="1"/>
  <c r="F1382" i="3"/>
  <c r="F1383" i="3" s="1"/>
  <c r="F1412" i="3"/>
  <c r="F1413" i="3" s="1"/>
  <c r="F1670" i="3"/>
  <c r="F1671" i="3" s="1"/>
  <c r="F1656" i="3"/>
  <c r="F1657" i="3" s="1"/>
  <c r="F1577" i="3"/>
  <c r="F1578" i="3" s="1"/>
  <c r="F1564" i="3"/>
  <c r="F1565" i="3" s="1"/>
  <c r="F1522" i="3"/>
  <c r="F1523" i="3" s="1"/>
  <c r="F1494" i="3"/>
  <c r="F1495" i="3" s="1"/>
  <c r="F1452" i="3"/>
  <c r="F1453" i="3" s="1"/>
  <c r="F1439" i="3"/>
  <c r="F1440" i="3" s="1"/>
  <c r="F1425" i="3"/>
  <c r="F1426" i="3" s="1"/>
  <c r="F1398" i="3"/>
  <c r="F1399" i="3" s="1"/>
  <c r="F1400" i="3" s="1"/>
  <c r="F1369" i="3"/>
  <c r="F1370" i="3" s="1"/>
  <c r="F1353" i="3"/>
  <c r="F1357" i="3" s="1"/>
  <c r="F1321" i="3"/>
  <c r="F1322" i="3" s="1"/>
  <c r="F1295" i="3"/>
  <c r="F1296" i="3" s="1"/>
  <c r="F1269" i="3"/>
  <c r="F1270" i="3" s="1"/>
  <c r="F1256" i="3"/>
  <c r="F1257" i="3" s="1"/>
  <c r="F1200" i="3"/>
  <c r="F1201" i="3" s="1"/>
  <c r="F1172" i="3"/>
  <c r="F1173" i="3" s="1"/>
  <c r="F1144" i="3"/>
  <c r="F1145" i="3" s="1"/>
  <c r="F1116" i="3"/>
  <c r="F1117" i="3" s="1"/>
  <c r="F1102" i="3"/>
  <c r="F1103" i="3" s="1"/>
  <c r="F1104" i="3" s="1"/>
  <c r="F1083" i="3"/>
  <c r="F911" i="3"/>
  <c r="F915" i="3" s="1"/>
  <c r="F916" i="3" s="1"/>
  <c r="F853" i="3"/>
  <c r="F857" i="3" s="1"/>
  <c r="F858" i="3" s="1"/>
  <c r="F737" i="3"/>
  <c r="F744" i="3" s="1"/>
  <c r="F705" i="3"/>
  <c r="F709" i="3" s="1"/>
  <c r="F612" i="3"/>
  <c r="F613" i="3" s="1"/>
  <c r="F614" i="3" s="1"/>
  <c r="F428" i="3"/>
  <c r="F429" i="3" s="1"/>
  <c r="F413" i="3"/>
  <c r="F414" i="3" s="1"/>
  <c r="F400" i="3"/>
  <c r="F401" i="3" s="1"/>
  <c r="F387" i="3"/>
  <c r="F388" i="3" s="1"/>
  <c r="F374" i="3"/>
  <c r="F375" i="3" s="1"/>
  <c r="F361" i="3"/>
  <c r="F362" i="3" s="1"/>
  <c r="F333" i="3"/>
  <c r="F265" i="3"/>
  <c r="F269" i="3" s="1"/>
  <c r="F248" i="3"/>
  <c r="F252" i="3" s="1"/>
  <c r="F229" i="3"/>
  <c r="F233" i="3" s="1"/>
  <c r="F212" i="3"/>
  <c r="F216" i="3" s="1"/>
  <c r="F198" i="3"/>
  <c r="F199" i="3" s="1"/>
  <c r="F185" i="3"/>
  <c r="F186" i="3" s="1"/>
  <c r="F171" i="3"/>
  <c r="F143" i="3"/>
  <c r="F144" i="3" s="1"/>
  <c r="F81" i="3"/>
  <c r="F82" i="3" s="1"/>
  <c r="F67" i="3"/>
  <c r="F68" i="3" s="1"/>
  <c r="F54" i="3"/>
  <c r="F55" i="3" s="1"/>
  <c r="F40" i="3"/>
  <c r="F41" i="3" s="1"/>
  <c r="F12" i="3"/>
  <c r="F13" i="3" s="1"/>
  <c r="F158" i="3"/>
  <c r="F172" i="3"/>
  <c r="F533" i="3"/>
  <c r="F645" i="3"/>
  <c r="F931" i="3"/>
  <c r="F1466" i="3"/>
  <c r="F116" i="3"/>
  <c r="F334" i="3"/>
  <c r="F349" i="3"/>
  <c r="F483" i="3"/>
  <c r="F562" i="3"/>
  <c r="F677" i="3"/>
  <c r="F1087" i="3"/>
  <c r="F575" i="3"/>
  <c r="F589" i="3"/>
  <c r="F601" i="3"/>
  <c r="F602" i="3" s="1"/>
  <c r="F725" i="3"/>
  <c r="F944" i="3"/>
  <c r="F956" i="3"/>
  <c r="F957" i="3" s="1"/>
  <c r="F970" i="3"/>
  <c r="F971" i="3" s="1"/>
  <c r="F982" i="3"/>
  <c r="F994" i="3"/>
  <c r="F1006" i="3"/>
  <c r="F1007" i="3" s="1"/>
  <c r="F1018" i="3"/>
  <c r="F1019" i="3" s="1"/>
  <c r="F1030" i="3"/>
  <c r="F1042" i="3"/>
  <c r="F1591" i="3"/>
  <c r="F1630" i="3"/>
  <c r="F625" i="3"/>
  <c r="F657" i="3"/>
  <c r="F689" i="3"/>
  <c r="F785" i="3"/>
  <c r="F808" i="3"/>
  <c r="F834" i="3"/>
  <c r="F1131" i="3"/>
  <c r="F1479" i="3"/>
  <c r="F1537" i="3"/>
  <c r="F1551" i="3"/>
  <c r="F1617" i="3"/>
  <c r="F1401" i="3" l="1"/>
  <c r="F824" i="3"/>
  <c r="F825" i="3" s="1"/>
  <c r="F826" i="3" s="1"/>
  <c r="F615" i="3"/>
  <c r="F1105" i="3"/>
  <c r="F1552" i="3"/>
  <c r="F1524" i="3"/>
  <c r="F1496" i="3"/>
  <c r="F1310" i="3"/>
  <c r="F1258" i="3"/>
  <c r="F1230" i="3"/>
  <c r="F1202" i="3"/>
  <c r="F1174" i="3"/>
  <c r="F1146" i="3"/>
  <c r="F1118" i="3"/>
  <c r="F841" i="3"/>
  <c r="F1658" i="3"/>
  <c r="F1441" i="3"/>
  <c r="F1341" i="3"/>
  <c r="F1284" i="3"/>
  <c r="F1074" i="3"/>
  <c r="F1020" i="3"/>
  <c r="F972" i="3"/>
  <c r="F884" i="3"/>
  <c r="F885" i="3" s="1"/>
  <c r="F871" i="3"/>
  <c r="F872" i="3" s="1"/>
  <c r="F603" i="3"/>
  <c r="F563" i="3"/>
  <c r="F502" i="3"/>
  <c r="F503" i="3" s="1"/>
  <c r="F456" i="3"/>
  <c r="F457" i="3" s="1"/>
  <c r="F443" i="3"/>
  <c r="F444" i="3" s="1"/>
  <c r="F430" i="3"/>
  <c r="F431" i="3" s="1"/>
  <c r="F415" i="3"/>
  <c r="F416" i="3" s="1"/>
  <c r="F402" i="3"/>
  <c r="F403" i="3" s="1"/>
  <c r="F389" i="3"/>
  <c r="F390" i="3" s="1"/>
  <c r="F376" i="3"/>
  <c r="F377" i="3" s="1"/>
  <c r="F363" i="3"/>
  <c r="F364" i="3" s="1"/>
  <c r="F350" i="3"/>
  <c r="F351" i="3" s="1"/>
  <c r="F335" i="3"/>
  <c r="F336" i="3" s="1"/>
  <c r="F322" i="3"/>
  <c r="F323" i="3" s="1"/>
  <c r="F309" i="3"/>
  <c r="F310" i="3" s="1"/>
  <c r="F296" i="3"/>
  <c r="F297" i="3" s="1"/>
  <c r="F283" i="3"/>
  <c r="F284" i="3" s="1"/>
  <c r="F117" i="3"/>
  <c r="F118" i="3" s="1"/>
  <c r="F69" i="3"/>
  <c r="F70" i="3" s="1"/>
  <c r="F1059" i="3"/>
  <c r="F1008" i="3"/>
  <c r="F1009" i="3" s="1"/>
  <c r="F958" i="3"/>
  <c r="F959" i="3" s="1"/>
  <c r="G954" i="3" s="1"/>
  <c r="F758" i="3"/>
  <c r="F270" i="3"/>
  <c r="F271" i="3" s="1"/>
  <c r="F217" i="3"/>
  <c r="F218" i="3" s="1"/>
  <c r="F187" i="3"/>
  <c r="F188" i="3" s="1"/>
  <c r="F159" i="3"/>
  <c r="F160" i="3" s="1"/>
  <c r="F131" i="3"/>
  <c r="F132" i="3" s="1"/>
  <c r="F83" i="3"/>
  <c r="F84" i="3" s="1"/>
  <c r="F42" i="3"/>
  <c r="F43" i="3" s="1"/>
  <c r="F14" i="3"/>
  <c r="F15" i="3" s="1"/>
  <c r="F1618" i="3"/>
  <c r="F1619" i="3" s="1"/>
  <c r="F1566" i="3"/>
  <c r="F1567" i="3" s="1"/>
  <c r="F1538" i="3"/>
  <c r="F1539" i="3" s="1"/>
  <c r="F1510" i="3"/>
  <c r="F1511" i="3" s="1"/>
  <c r="F1480" i="3"/>
  <c r="F1481" i="3" s="1"/>
  <c r="F1672" i="3"/>
  <c r="F1673" i="3" s="1"/>
  <c r="F1644" i="3"/>
  <c r="F1645" i="3" s="1"/>
  <c r="F1579" i="3"/>
  <c r="F1580" i="3" s="1"/>
  <c r="F1454" i="3"/>
  <c r="F1455" i="3" s="1"/>
  <c r="F1371" i="3"/>
  <c r="F1372" i="3" s="1"/>
  <c r="F1358" i="3"/>
  <c r="F1359" i="3" s="1"/>
  <c r="F1244" i="3"/>
  <c r="F1245" i="3" s="1"/>
  <c r="F1216" i="3"/>
  <c r="F1217" i="3" s="1"/>
  <c r="F1188" i="3"/>
  <c r="F1189" i="3" s="1"/>
  <c r="F1160" i="3"/>
  <c r="F1161" i="3" s="1"/>
  <c r="F1132" i="3"/>
  <c r="F1133" i="3" s="1"/>
  <c r="F792" i="3"/>
  <c r="F693" i="3"/>
  <c r="F661" i="3"/>
  <c r="F629" i="3"/>
  <c r="F1631" i="3"/>
  <c r="F1592" i="3"/>
  <c r="F1427" i="3"/>
  <c r="F1402" i="3"/>
  <c r="F1043" i="3"/>
  <c r="F995" i="3"/>
  <c r="F945" i="3"/>
  <c r="F809" i="3"/>
  <c r="F726" i="3"/>
  <c r="F727" i="3" s="1"/>
  <c r="F616" i="3"/>
  <c r="F617" i="3" s="1"/>
  <c r="F590" i="3"/>
  <c r="F1414" i="3"/>
  <c r="F1415" i="3" s="1"/>
  <c r="F1384" i="3"/>
  <c r="F1385" i="3" s="1"/>
  <c r="F1323" i="3"/>
  <c r="F1324" i="3" s="1"/>
  <c r="F1297" i="3"/>
  <c r="F1298" i="3" s="1"/>
  <c r="F1271" i="3"/>
  <c r="F1272" i="3" s="1"/>
  <c r="F1106" i="3"/>
  <c r="F1107" i="3" s="1"/>
  <c r="F1088" i="3"/>
  <c r="F1089" i="3" s="1"/>
  <c r="F900" i="3"/>
  <c r="F901" i="3" s="1"/>
  <c r="F859" i="3"/>
  <c r="F745" i="3"/>
  <c r="F678" i="3"/>
  <c r="F679" i="3" s="1"/>
  <c r="F576" i="3"/>
  <c r="F551" i="3"/>
  <c r="F484" i="3"/>
  <c r="F471" i="3"/>
  <c r="F253" i="3"/>
  <c r="F200" i="3"/>
  <c r="F1605" i="3"/>
  <c r="F1467" i="3"/>
  <c r="F1031" i="3"/>
  <c r="F983" i="3"/>
  <c r="F932" i="3"/>
  <c r="F933" i="3" s="1"/>
  <c r="F917" i="3"/>
  <c r="F774" i="3"/>
  <c r="F775" i="3" s="1"/>
  <c r="F710" i="3"/>
  <c r="F711" i="3" s="1"/>
  <c r="F646" i="3"/>
  <c r="F647" i="3" s="1"/>
  <c r="F534" i="3"/>
  <c r="F519" i="3"/>
  <c r="F234" i="3"/>
  <c r="F235" i="3" s="1"/>
  <c r="F173" i="3"/>
  <c r="F174" i="3" s="1"/>
  <c r="F145" i="3"/>
  <c r="F146" i="3" s="1"/>
  <c r="F100" i="3"/>
  <c r="F101" i="3" s="1"/>
  <c r="F56" i="3"/>
  <c r="F57" i="3" s="1"/>
  <c r="F28" i="3"/>
  <c r="F29" i="3" s="1"/>
  <c r="G1004" i="3" l="1"/>
  <c r="G1006" i="3"/>
  <c r="F30" i="3"/>
  <c r="F58" i="3"/>
  <c r="F102" i="3"/>
  <c r="F147" i="3"/>
  <c r="F175" i="3"/>
  <c r="F236" i="3"/>
  <c r="F648" i="3"/>
  <c r="F649" i="3" s="1"/>
  <c r="F712" i="3"/>
  <c r="F713" i="3" s="1"/>
  <c r="G710" i="3" s="1"/>
  <c r="F776" i="3"/>
  <c r="F777" i="3" s="1"/>
  <c r="F918" i="3"/>
  <c r="F934" i="3"/>
  <c r="F935" i="3" s="1"/>
  <c r="G932" i="3" s="1"/>
  <c r="F1032" i="3"/>
  <c r="F1033" i="3" s="1"/>
  <c r="F552" i="3"/>
  <c r="F680" i="3"/>
  <c r="F681" i="3" s="1"/>
  <c r="F860" i="3"/>
  <c r="F861" i="3" s="1"/>
  <c r="F902" i="3"/>
  <c r="F1090" i="3"/>
  <c r="F1091" i="3" s="1"/>
  <c r="G1088" i="3" s="1"/>
  <c r="G1102" i="3"/>
  <c r="G1104" i="3"/>
  <c r="F1273" i="3"/>
  <c r="F1274" i="3" s="1"/>
  <c r="F1299" i="3"/>
  <c r="F1300" i="3" s="1"/>
  <c r="G1295" i="3" s="1"/>
  <c r="F1325" i="3"/>
  <c r="F1326" i="3" s="1"/>
  <c r="G1321" i="3" s="1"/>
  <c r="F1386" i="3"/>
  <c r="F1387" i="3" s="1"/>
  <c r="G1382" i="3" s="1"/>
  <c r="F1416" i="3"/>
  <c r="F1417" i="3" s="1"/>
  <c r="G1412" i="3" s="1"/>
  <c r="G614" i="3"/>
  <c r="G612" i="3"/>
  <c r="F728" i="3"/>
  <c r="F946" i="3"/>
  <c r="F1044" i="3"/>
  <c r="F630" i="3"/>
  <c r="F662" i="3"/>
  <c r="F694" i="3"/>
  <c r="F1134" i="3"/>
  <c r="F1162" i="3"/>
  <c r="F1190" i="3"/>
  <c r="F1218" i="3"/>
  <c r="F1246" i="3"/>
  <c r="F1360" i="3"/>
  <c r="F1361" i="3" s="1"/>
  <c r="F1373" i="3"/>
  <c r="F1456" i="3"/>
  <c r="F1581" i="3"/>
  <c r="F1582" i="3" s="1"/>
  <c r="F1646" i="3"/>
  <c r="F1674" i="3"/>
  <c r="F1482" i="3"/>
  <c r="F1512" i="3"/>
  <c r="F1540" i="3"/>
  <c r="F1568" i="3"/>
  <c r="F1620" i="3"/>
  <c r="F16" i="3"/>
  <c r="F44" i="3"/>
  <c r="F85" i="3"/>
  <c r="F133" i="3"/>
  <c r="F161" i="3"/>
  <c r="F189" i="3"/>
  <c r="F219" i="3"/>
  <c r="F272" i="3"/>
  <c r="F71" i="3"/>
  <c r="F119" i="3"/>
  <c r="F285" i="3"/>
  <c r="F298" i="3"/>
  <c r="F311" i="3"/>
  <c r="F324" i="3"/>
  <c r="F337" i="3"/>
  <c r="F352" i="3"/>
  <c r="F365" i="3"/>
  <c r="F378" i="3"/>
  <c r="F391" i="3"/>
  <c r="F404" i="3"/>
  <c r="F417" i="3"/>
  <c r="F432" i="3"/>
  <c r="F445" i="3"/>
  <c r="F458" i="3"/>
  <c r="F459" i="3" s="1"/>
  <c r="G454" i="3" s="1"/>
  <c r="F504" i="3"/>
  <c r="F873" i="3"/>
  <c r="F886" i="3"/>
  <c r="F887" i="3" s="1"/>
  <c r="G823" i="3"/>
  <c r="G821" i="3"/>
  <c r="F520" i="3"/>
  <c r="F535" i="3"/>
  <c r="F984" i="3"/>
  <c r="F1468" i="3"/>
  <c r="F1606" i="3"/>
  <c r="F201" i="3"/>
  <c r="F254" i="3"/>
  <c r="F472" i="3"/>
  <c r="F485" i="3"/>
  <c r="F577" i="3"/>
  <c r="F746" i="3"/>
  <c r="G1106" i="3"/>
  <c r="F591" i="3"/>
  <c r="G616" i="3"/>
  <c r="F810" i="3"/>
  <c r="G956" i="3"/>
  <c r="F996" i="3"/>
  <c r="F997" i="3" s="1"/>
  <c r="F1403" i="3"/>
  <c r="F1428" i="3"/>
  <c r="F1593" i="3"/>
  <c r="F1632" i="3"/>
  <c r="F793" i="3"/>
  <c r="F794" i="3" s="1"/>
  <c r="F759" i="3"/>
  <c r="G958" i="3"/>
  <c r="G1008" i="3"/>
  <c r="F1060" i="3"/>
  <c r="G1059" i="3" s="1"/>
  <c r="F564" i="3"/>
  <c r="F604" i="3"/>
  <c r="G825" i="3"/>
  <c r="F973" i="3"/>
  <c r="F1021" i="3"/>
  <c r="G1020" i="3" s="1"/>
  <c r="F1075" i="3"/>
  <c r="F1285" i="3"/>
  <c r="F1342" i="3"/>
  <c r="F1442" i="3"/>
  <c r="F1659" i="3"/>
  <c r="F842" i="3"/>
  <c r="F1119" i="3"/>
  <c r="F1147" i="3"/>
  <c r="F1175" i="3"/>
  <c r="F1203" i="3"/>
  <c r="F1231" i="3"/>
  <c r="F1259" i="3"/>
  <c r="F1311" i="3"/>
  <c r="F1497" i="3"/>
  <c r="F1525" i="3"/>
  <c r="F1553" i="3"/>
  <c r="G1269" i="3" l="1"/>
  <c r="G1271" i="3"/>
  <c r="G1009" i="3"/>
  <c r="G959" i="3"/>
  <c r="G1414" i="3"/>
  <c r="G882" i="3"/>
  <c r="G884" i="3"/>
  <c r="G1577" i="3"/>
  <c r="G1579" i="3"/>
  <c r="G1323" i="3"/>
  <c r="G826" i="3"/>
  <c r="G617" i="3"/>
  <c r="F1554" i="3"/>
  <c r="F1498" i="3"/>
  <c r="F1260" i="3"/>
  <c r="F1204" i="3"/>
  <c r="F1148" i="3"/>
  <c r="F1660" i="3"/>
  <c r="F1661" i="3" s="1"/>
  <c r="F1343" i="3"/>
  <c r="G1067" i="3"/>
  <c r="G1070" i="3"/>
  <c r="G1072" i="3"/>
  <c r="G968" i="3"/>
  <c r="G970" i="3"/>
  <c r="G599" i="3"/>
  <c r="G601" i="3"/>
  <c r="F760" i="3"/>
  <c r="F795" i="3"/>
  <c r="F1594" i="3"/>
  <c r="G1398" i="3"/>
  <c r="G1400" i="3"/>
  <c r="G992" i="3"/>
  <c r="G994" i="3"/>
  <c r="F747" i="3"/>
  <c r="F748" i="3" s="1"/>
  <c r="F486" i="3"/>
  <c r="F255" i="3"/>
  <c r="F256" i="3" s="1"/>
  <c r="F1607" i="3"/>
  <c r="F536" i="3"/>
  <c r="G603" i="3"/>
  <c r="G1353" i="3"/>
  <c r="G1356" i="3"/>
  <c r="G1083" i="3"/>
  <c r="G1086" i="3"/>
  <c r="G853" i="3"/>
  <c r="G856" i="3"/>
  <c r="G858" i="3"/>
  <c r="G676" i="3"/>
  <c r="G673" i="3"/>
  <c r="G1028" i="3"/>
  <c r="G1030" i="3"/>
  <c r="G930" i="3"/>
  <c r="G927" i="3"/>
  <c r="G772" i="3"/>
  <c r="G769" i="3"/>
  <c r="G708" i="3"/>
  <c r="G705" i="3"/>
  <c r="G644" i="3"/>
  <c r="G641" i="3"/>
  <c r="F1526" i="3"/>
  <c r="F1527" i="3" s="1"/>
  <c r="F1312" i="3"/>
  <c r="F1313" i="3" s="1"/>
  <c r="F1232" i="3"/>
  <c r="F1233" i="3" s="1"/>
  <c r="F1176" i="3"/>
  <c r="F1177" i="3" s="1"/>
  <c r="F1120" i="3"/>
  <c r="F1121" i="3" s="1"/>
  <c r="F843" i="3"/>
  <c r="F1443" i="3"/>
  <c r="F1286" i="3"/>
  <c r="G1016" i="3"/>
  <c r="G1018" i="3"/>
  <c r="F565" i="3"/>
  <c r="G456" i="3"/>
  <c r="G1055" i="3"/>
  <c r="G1052" i="3"/>
  <c r="G1057" i="3"/>
  <c r="G1358" i="3"/>
  <c r="F1633" i="3"/>
  <c r="F1634" i="3" s="1"/>
  <c r="F1429" i="3"/>
  <c r="G996" i="3"/>
  <c r="F811" i="3"/>
  <c r="F592" i="3"/>
  <c r="G591" i="3" s="1"/>
  <c r="G1384" i="3"/>
  <c r="G1297" i="3"/>
  <c r="G678" i="3"/>
  <c r="F578" i="3"/>
  <c r="F473" i="3"/>
  <c r="F474" i="3" s="1"/>
  <c r="F202" i="3"/>
  <c r="F203" i="3" s="1"/>
  <c r="F1469" i="3"/>
  <c r="F985" i="3"/>
  <c r="G774" i="3"/>
  <c r="G646" i="3"/>
  <c r="F521" i="3"/>
  <c r="G1074" i="3"/>
  <c r="G972" i="3"/>
  <c r="G886" i="3"/>
  <c r="F874" i="3"/>
  <c r="F505" i="3"/>
  <c r="G458" i="3"/>
  <c r="F446" i="3"/>
  <c r="F433" i="3"/>
  <c r="G432" i="3" s="1"/>
  <c r="F418" i="3"/>
  <c r="F405" i="3"/>
  <c r="G404" i="3" s="1"/>
  <c r="F392" i="3"/>
  <c r="F379" i="3"/>
  <c r="G378" i="3" s="1"/>
  <c r="F366" i="3"/>
  <c r="F353" i="3"/>
  <c r="G352" i="3" s="1"/>
  <c r="F338" i="3"/>
  <c r="F325" i="3"/>
  <c r="G324" i="3" s="1"/>
  <c r="F312" i="3"/>
  <c r="F299" i="3"/>
  <c r="G298" i="3" s="1"/>
  <c r="F286" i="3"/>
  <c r="F120" i="3"/>
  <c r="G119" i="3" s="1"/>
  <c r="F72" i="3"/>
  <c r="F273" i="3"/>
  <c r="G272" i="3" s="1"/>
  <c r="F220" i="3"/>
  <c r="F190" i="3"/>
  <c r="G189" i="3" s="1"/>
  <c r="F162" i="3"/>
  <c r="F134" i="3"/>
  <c r="G133" i="3" s="1"/>
  <c r="F86" i="3"/>
  <c r="F45" i="3"/>
  <c r="G44" i="3" s="1"/>
  <c r="F17" i="3"/>
  <c r="F1621" i="3"/>
  <c r="G1620" i="3" s="1"/>
  <c r="F1569" i="3"/>
  <c r="F1541" i="3"/>
  <c r="G1540" i="3" s="1"/>
  <c r="F1513" i="3"/>
  <c r="F1483" i="3"/>
  <c r="G1482" i="3" s="1"/>
  <c r="F1675" i="3"/>
  <c r="F1647" i="3"/>
  <c r="G1646" i="3" s="1"/>
  <c r="G1581" i="3"/>
  <c r="F1457" i="3"/>
  <c r="G1456" i="3" s="1"/>
  <c r="F1374" i="3"/>
  <c r="G1360" i="3"/>
  <c r="F1247" i="3"/>
  <c r="F1219" i="3"/>
  <c r="F1191" i="3"/>
  <c r="F1163" i="3"/>
  <c r="F1135" i="3"/>
  <c r="F695" i="3"/>
  <c r="F663" i="3"/>
  <c r="F631" i="3"/>
  <c r="G1402" i="3"/>
  <c r="F1045" i="3"/>
  <c r="G1044" i="3" s="1"/>
  <c r="F947" i="3"/>
  <c r="F729" i="3"/>
  <c r="G728" i="3" s="1"/>
  <c r="G1416" i="3"/>
  <c r="G1386" i="3"/>
  <c r="G1325" i="3"/>
  <c r="G1299" i="3"/>
  <c r="G1273" i="3"/>
  <c r="G1274" i="3" s="1"/>
  <c r="G1107" i="3"/>
  <c r="G1090" i="3"/>
  <c r="F903" i="3"/>
  <c r="G902" i="3" s="1"/>
  <c r="G860" i="3"/>
  <c r="G680" i="3"/>
  <c r="F553" i="3"/>
  <c r="G1032" i="3"/>
  <c r="G934" i="3"/>
  <c r="F919" i="3"/>
  <c r="G776" i="3"/>
  <c r="G712" i="3"/>
  <c r="G648" i="3"/>
  <c r="F237" i="3"/>
  <c r="G236" i="3" s="1"/>
  <c r="F176" i="3"/>
  <c r="F148" i="3"/>
  <c r="G147" i="3" s="1"/>
  <c r="F103" i="3"/>
  <c r="F59" i="3"/>
  <c r="G58" i="3" s="1"/>
  <c r="F31" i="3"/>
  <c r="G1417" i="3" l="1"/>
  <c r="G887" i="3"/>
  <c r="G1300" i="3"/>
  <c r="G459" i="3"/>
  <c r="G1582" i="3"/>
  <c r="G1387" i="3"/>
  <c r="G1361" i="3"/>
  <c r="G1326" i="3"/>
  <c r="G26" i="3"/>
  <c r="G28" i="3"/>
  <c r="G98" i="3"/>
  <c r="G95" i="3"/>
  <c r="G100" i="3"/>
  <c r="G171" i="3"/>
  <c r="G173" i="3"/>
  <c r="G548" i="3"/>
  <c r="G545" i="3"/>
  <c r="G550" i="3"/>
  <c r="G942" i="3"/>
  <c r="G944" i="3"/>
  <c r="F664" i="3"/>
  <c r="G1130" i="3"/>
  <c r="G1132" i="3"/>
  <c r="G1186" i="3"/>
  <c r="G1188" i="3"/>
  <c r="G1242" i="3"/>
  <c r="G1244" i="3"/>
  <c r="G1369" i="3"/>
  <c r="G1371" i="3"/>
  <c r="G1670" i="3"/>
  <c r="G1672" i="3"/>
  <c r="G1508" i="3"/>
  <c r="G1510" i="3"/>
  <c r="G1564" i="3"/>
  <c r="G1566" i="3"/>
  <c r="G12" i="3"/>
  <c r="G14" i="3"/>
  <c r="G81" i="3"/>
  <c r="G83" i="3"/>
  <c r="G157" i="3"/>
  <c r="G159" i="3"/>
  <c r="G212" i="3"/>
  <c r="G215" i="3"/>
  <c r="G217" i="3"/>
  <c r="G67" i="3"/>
  <c r="G69" i="3"/>
  <c r="G281" i="3"/>
  <c r="G283" i="3"/>
  <c r="G307" i="3"/>
  <c r="G309" i="3"/>
  <c r="G333" i="3"/>
  <c r="G335" i="3"/>
  <c r="G361" i="3"/>
  <c r="G363" i="3"/>
  <c r="G387" i="3"/>
  <c r="G389" i="3"/>
  <c r="G413" i="3"/>
  <c r="G415" i="3"/>
  <c r="G441" i="3"/>
  <c r="G443" i="3"/>
  <c r="G497" i="3"/>
  <c r="G500" i="3"/>
  <c r="G502" i="3"/>
  <c r="G980" i="3"/>
  <c r="G982" i="3"/>
  <c r="G198" i="3"/>
  <c r="G200" i="3"/>
  <c r="G469" i="3"/>
  <c r="G471" i="3"/>
  <c r="F812" i="3"/>
  <c r="F813" i="3" s="1"/>
  <c r="G1629" i="3"/>
  <c r="G1631" i="3"/>
  <c r="F844" i="3"/>
  <c r="F845" i="3" s="1"/>
  <c r="G1116" i="3"/>
  <c r="G1118" i="3"/>
  <c r="G1172" i="3"/>
  <c r="G1174" i="3"/>
  <c r="G1228" i="3"/>
  <c r="G1230" i="3"/>
  <c r="G1308" i="3"/>
  <c r="G1310" i="3"/>
  <c r="G1522" i="3"/>
  <c r="G1524" i="3"/>
  <c r="G935" i="3"/>
  <c r="G552" i="3"/>
  <c r="G1091" i="3"/>
  <c r="G1134" i="3"/>
  <c r="G1190" i="3"/>
  <c r="G1246" i="3"/>
  <c r="G984" i="3"/>
  <c r="G251" i="3"/>
  <c r="G248" i="3"/>
  <c r="G253" i="3"/>
  <c r="G740" i="3"/>
  <c r="G737" i="3"/>
  <c r="G743" i="3"/>
  <c r="G745" i="3"/>
  <c r="G1075" i="3"/>
  <c r="G1656" i="3"/>
  <c r="G1658" i="3"/>
  <c r="G54" i="3"/>
  <c r="G56" i="3"/>
  <c r="G143" i="3"/>
  <c r="G145" i="3"/>
  <c r="G232" i="3"/>
  <c r="G229" i="3"/>
  <c r="G234" i="3"/>
  <c r="G911" i="3"/>
  <c r="G914" i="3"/>
  <c r="G916" i="3"/>
  <c r="G898" i="3"/>
  <c r="G895" i="3"/>
  <c r="G900" i="3"/>
  <c r="G724" i="3"/>
  <c r="G720" i="3"/>
  <c r="G726" i="3"/>
  <c r="G1040" i="3"/>
  <c r="G1042" i="3"/>
  <c r="F632" i="3"/>
  <c r="F696" i="3"/>
  <c r="G1158" i="3"/>
  <c r="G1160" i="3"/>
  <c r="G1214" i="3"/>
  <c r="G1216" i="3"/>
  <c r="G1452" i="3"/>
  <c r="G1454" i="3"/>
  <c r="G1642" i="3"/>
  <c r="G1644" i="3"/>
  <c r="G1478" i="3"/>
  <c r="G1480" i="3"/>
  <c r="G1536" i="3"/>
  <c r="G1538" i="3"/>
  <c r="G1616" i="3"/>
  <c r="G1618" i="3"/>
  <c r="G40" i="3"/>
  <c r="G42" i="3"/>
  <c r="G129" i="3"/>
  <c r="G131" i="3"/>
  <c r="G185" i="3"/>
  <c r="G187" i="3"/>
  <c r="G265" i="3"/>
  <c r="G268" i="3"/>
  <c r="G270" i="3"/>
  <c r="G112" i="3"/>
  <c r="G115" i="3"/>
  <c r="G117" i="3"/>
  <c r="G294" i="3"/>
  <c r="G296" i="3"/>
  <c r="G320" i="3"/>
  <c r="G322" i="3"/>
  <c r="G348" i="3"/>
  <c r="G350" i="3"/>
  <c r="G374" i="3"/>
  <c r="G376" i="3"/>
  <c r="G400" i="3"/>
  <c r="G402" i="3"/>
  <c r="G428" i="3"/>
  <c r="G430" i="3"/>
  <c r="G869" i="3"/>
  <c r="G871" i="3"/>
  <c r="G516" i="3"/>
  <c r="G513" i="3"/>
  <c r="G518" i="3"/>
  <c r="F1470" i="3"/>
  <c r="G202" i="3"/>
  <c r="G473" i="3"/>
  <c r="G573" i="3"/>
  <c r="G575" i="3"/>
  <c r="G587" i="3"/>
  <c r="G589" i="3"/>
  <c r="F1430" i="3"/>
  <c r="G1429" i="3" s="1"/>
  <c r="G1633" i="3"/>
  <c r="G1060" i="3"/>
  <c r="F566" i="3"/>
  <c r="G1021" i="3"/>
  <c r="F1287" i="3"/>
  <c r="F1444" i="3"/>
  <c r="G1120" i="3"/>
  <c r="G1176" i="3"/>
  <c r="G1232" i="3"/>
  <c r="G1312" i="3"/>
  <c r="G1526" i="3"/>
  <c r="G30" i="3"/>
  <c r="G102" i="3"/>
  <c r="G175" i="3"/>
  <c r="G649" i="3"/>
  <c r="G713" i="3"/>
  <c r="G777" i="3"/>
  <c r="G918" i="3"/>
  <c r="G1033" i="3"/>
  <c r="G681" i="3"/>
  <c r="G861" i="3"/>
  <c r="G946" i="3"/>
  <c r="G1162" i="3"/>
  <c r="G1218" i="3"/>
  <c r="G1373" i="3"/>
  <c r="G1674" i="3"/>
  <c r="G1512" i="3"/>
  <c r="G1568" i="3"/>
  <c r="G16" i="3"/>
  <c r="G85" i="3"/>
  <c r="G161" i="3"/>
  <c r="G219" i="3"/>
  <c r="G71" i="3"/>
  <c r="G285" i="3"/>
  <c r="G311" i="3"/>
  <c r="G337" i="3"/>
  <c r="G365" i="3"/>
  <c r="G391" i="3"/>
  <c r="G417" i="3"/>
  <c r="G445" i="3"/>
  <c r="G504" i="3"/>
  <c r="G873" i="3"/>
  <c r="G520" i="3"/>
  <c r="F537" i="3"/>
  <c r="G536" i="3" s="1"/>
  <c r="F1608" i="3"/>
  <c r="G255" i="3"/>
  <c r="F487" i="3"/>
  <c r="G577" i="3"/>
  <c r="G747" i="3"/>
  <c r="G997" i="3"/>
  <c r="G1403" i="3"/>
  <c r="F1595" i="3"/>
  <c r="F796" i="3"/>
  <c r="F761" i="3"/>
  <c r="G604" i="3"/>
  <c r="G973" i="3"/>
  <c r="F1344" i="3"/>
  <c r="G1660" i="3"/>
  <c r="F1149" i="3"/>
  <c r="F1205" i="3"/>
  <c r="F1261" i="3"/>
  <c r="F1499" i="3"/>
  <c r="F1555" i="3"/>
  <c r="G903" i="3" l="1"/>
  <c r="G237" i="3"/>
  <c r="G176" i="3"/>
  <c r="G1313" i="3"/>
  <c r="G1177" i="3"/>
  <c r="G1661" i="3"/>
  <c r="G446" i="3"/>
  <c r="G392" i="3"/>
  <c r="G338" i="3"/>
  <c r="G286" i="3"/>
  <c r="G256" i="3"/>
  <c r="G203" i="3"/>
  <c r="G1550" i="3"/>
  <c r="G1552" i="3"/>
  <c r="G1256" i="3"/>
  <c r="G1258" i="3"/>
  <c r="G1144" i="3"/>
  <c r="G1146" i="3"/>
  <c r="G1336" i="3"/>
  <c r="G1341" i="3"/>
  <c r="G791" i="3"/>
  <c r="G788" i="3"/>
  <c r="G785" i="3"/>
  <c r="G793" i="3"/>
  <c r="G482" i="3"/>
  <c r="G484" i="3"/>
  <c r="G1603" i="3"/>
  <c r="G1605" i="3"/>
  <c r="G1282" i="3"/>
  <c r="G1284" i="3"/>
  <c r="G561" i="3"/>
  <c r="G563" i="3"/>
  <c r="G1465" i="3"/>
  <c r="G1467" i="3"/>
  <c r="G521" i="3"/>
  <c r="G120" i="3"/>
  <c r="G919" i="3"/>
  <c r="G1554" i="3"/>
  <c r="G1260" i="3"/>
  <c r="G1148" i="3"/>
  <c r="G795" i="3"/>
  <c r="G748" i="3"/>
  <c r="G486" i="3"/>
  <c r="G1607" i="3"/>
  <c r="G1527" i="3"/>
  <c r="G1233" i="3"/>
  <c r="G1121" i="3"/>
  <c r="G837" i="3"/>
  <c r="G840" i="3"/>
  <c r="G834" i="3"/>
  <c r="G842" i="3"/>
  <c r="G1286" i="3"/>
  <c r="G804" i="3"/>
  <c r="G808" i="3"/>
  <c r="G810" i="3"/>
  <c r="G474" i="3"/>
  <c r="G505" i="3"/>
  <c r="G418" i="3"/>
  <c r="G366" i="3"/>
  <c r="G312" i="3"/>
  <c r="G72" i="3"/>
  <c r="G103" i="3"/>
  <c r="G1494" i="3"/>
  <c r="G1496" i="3"/>
  <c r="G1200" i="3"/>
  <c r="G1202" i="3"/>
  <c r="G756" i="3"/>
  <c r="G758" i="3"/>
  <c r="G1590" i="3"/>
  <c r="G1592" i="3"/>
  <c r="G532" i="3"/>
  <c r="G529" i="3"/>
  <c r="G534" i="3"/>
  <c r="G1439" i="3"/>
  <c r="G1441" i="3"/>
  <c r="G1425" i="3"/>
  <c r="G1427" i="3"/>
  <c r="G592" i="3"/>
  <c r="G578" i="3"/>
  <c r="G874" i="3"/>
  <c r="G433" i="3"/>
  <c r="G405" i="3"/>
  <c r="G379" i="3"/>
  <c r="G353" i="3"/>
  <c r="G325" i="3"/>
  <c r="G299" i="3"/>
  <c r="G273" i="3"/>
  <c r="G190" i="3"/>
  <c r="G134" i="3"/>
  <c r="G45" i="3"/>
  <c r="G1621" i="3"/>
  <c r="G1541" i="3"/>
  <c r="G1483" i="3"/>
  <c r="G1647" i="3"/>
  <c r="G1457" i="3"/>
  <c r="G1219" i="3"/>
  <c r="G1163" i="3"/>
  <c r="F697" i="3"/>
  <c r="F633" i="3"/>
  <c r="G1045" i="3"/>
  <c r="G729" i="3"/>
  <c r="G148" i="3"/>
  <c r="G59" i="3"/>
  <c r="G1498" i="3"/>
  <c r="G1204" i="3"/>
  <c r="G1343" i="3"/>
  <c r="G760" i="3"/>
  <c r="G1594" i="3"/>
  <c r="G844" i="3"/>
  <c r="G1443" i="3"/>
  <c r="G565" i="3"/>
  <c r="G1634" i="3"/>
  <c r="G812" i="3"/>
  <c r="G1469" i="3"/>
  <c r="G985" i="3"/>
  <c r="G220" i="3"/>
  <c r="G162" i="3"/>
  <c r="G86" i="3"/>
  <c r="G17" i="3"/>
  <c r="G1569" i="3"/>
  <c r="G1513" i="3"/>
  <c r="G1675" i="3"/>
  <c r="G1374" i="3"/>
  <c r="G1247" i="3"/>
  <c r="G1191" i="3"/>
  <c r="G1135" i="3"/>
  <c r="F665" i="3"/>
  <c r="G947" i="3"/>
  <c r="G553" i="3"/>
  <c r="G31" i="3"/>
  <c r="G1595" i="3" l="1"/>
  <c r="G1499" i="3"/>
  <c r="G660" i="3"/>
  <c r="G657" i="3"/>
  <c r="G662" i="3"/>
  <c r="G628" i="3"/>
  <c r="G625" i="3"/>
  <c r="G630" i="3"/>
  <c r="G761" i="3"/>
  <c r="G1205" i="3"/>
  <c r="G664" i="3"/>
  <c r="G845" i="3"/>
  <c r="G632" i="3"/>
  <c r="G692" i="3"/>
  <c r="G689" i="3"/>
  <c r="G694" i="3"/>
  <c r="G1430" i="3"/>
  <c r="G1444" i="3"/>
  <c r="G537" i="3"/>
  <c r="G813" i="3"/>
  <c r="G696" i="3"/>
  <c r="G1470" i="3"/>
  <c r="G566" i="3"/>
  <c r="G1287" i="3"/>
  <c r="G1608" i="3"/>
  <c r="G487" i="3"/>
  <c r="G796" i="3"/>
  <c r="G1344" i="3"/>
  <c r="G1149" i="3"/>
  <c r="G1261" i="3"/>
  <c r="G1555" i="3"/>
  <c r="G665" i="3" l="1"/>
  <c r="G697" i="3"/>
  <c r="G633" i="3"/>
  <c r="F1110" i="2" l="1"/>
  <c r="F1109" i="2"/>
  <c r="F1106" i="2"/>
  <c r="F1105" i="2"/>
  <c r="F1092" i="2"/>
  <c r="F1091" i="2"/>
  <c r="F1088" i="2"/>
  <c r="F1087" i="2"/>
  <c r="F1074" i="2"/>
  <c r="F1073" i="2"/>
  <c r="F1070" i="2"/>
  <c r="F1069" i="2"/>
  <c r="F1056" i="2"/>
  <c r="F1057" i="2" s="1"/>
  <c r="F1053" i="2"/>
  <c r="F1054" i="2" s="1"/>
  <c r="F1041" i="2"/>
  <c r="F1040" i="2"/>
  <c r="F1037" i="2"/>
  <c r="F1038" i="2" s="1"/>
  <c r="F1025" i="2"/>
  <c r="F1024" i="2"/>
  <c r="F1021" i="2"/>
  <c r="F1022" i="2" s="1"/>
  <c r="F1009" i="2"/>
  <c r="F1008" i="2"/>
  <c r="F1005" i="2"/>
  <c r="F1006" i="2" s="1"/>
  <c r="F993" i="2"/>
  <c r="F992" i="2"/>
  <c r="F989" i="2"/>
  <c r="F990" i="2" s="1"/>
  <c r="F977" i="2"/>
  <c r="F976" i="2"/>
  <c r="F973" i="2"/>
  <c r="F974" i="2" s="1"/>
  <c r="F961" i="2"/>
  <c r="F960" i="2"/>
  <c r="F957" i="2"/>
  <c r="F956" i="2"/>
  <c r="F953" i="2"/>
  <c r="F952" i="2"/>
  <c r="F951" i="2"/>
  <c r="F938" i="2"/>
  <c r="F937" i="2"/>
  <c r="F934" i="2"/>
  <c r="F933" i="2"/>
  <c r="F930" i="2"/>
  <c r="F929" i="2"/>
  <c r="F928" i="2"/>
  <c r="F915" i="2"/>
  <c r="F914" i="2"/>
  <c r="F911" i="2"/>
  <c r="F910" i="2"/>
  <c r="F907" i="2"/>
  <c r="F906" i="2"/>
  <c r="F905" i="2"/>
  <c r="F891" i="2"/>
  <c r="F892" i="2" s="1"/>
  <c r="F888" i="2"/>
  <c r="F887" i="2"/>
  <c r="F874" i="2"/>
  <c r="F873" i="2"/>
  <c r="F870" i="2"/>
  <c r="F869" i="2"/>
  <c r="F857" i="2"/>
  <c r="F856" i="2"/>
  <c r="F853" i="2"/>
  <c r="F852" i="2"/>
  <c r="F838" i="2"/>
  <c r="F839" i="2" s="1"/>
  <c r="F835" i="2"/>
  <c r="F834" i="2"/>
  <c r="F822" i="2"/>
  <c r="F823" i="2" s="1"/>
  <c r="F819" i="2"/>
  <c r="F818" i="2"/>
  <c r="F806" i="2"/>
  <c r="F807" i="2" s="1"/>
  <c r="F803" i="2"/>
  <c r="F802" i="2"/>
  <c r="F790" i="2"/>
  <c r="F791" i="2" s="1"/>
  <c r="F787" i="2"/>
  <c r="F786" i="2"/>
  <c r="F774" i="2"/>
  <c r="F775" i="2" s="1"/>
  <c r="F771" i="2"/>
  <c r="F772" i="2" s="1"/>
  <c r="F759" i="2"/>
  <c r="F760" i="2" s="1"/>
  <c r="F756" i="2"/>
  <c r="F757" i="2" s="1"/>
  <c r="F744" i="2"/>
  <c r="F745" i="2" s="1"/>
  <c r="F741" i="2"/>
  <c r="F740" i="2"/>
  <c r="F728" i="2"/>
  <c r="F729" i="2" s="1"/>
  <c r="F725" i="2"/>
  <c r="F724" i="2"/>
  <c r="F712" i="2"/>
  <c r="F713" i="2" s="1"/>
  <c r="F709" i="2"/>
  <c r="F708" i="2"/>
  <c r="F696" i="2"/>
  <c r="F697" i="2" s="1"/>
  <c r="F693" i="2"/>
  <c r="F692" i="2"/>
  <c r="F680" i="2"/>
  <c r="F681" i="2" s="1"/>
  <c r="F677" i="2"/>
  <c r="F678" i="2" s="1"/>
  <c r="F665" i="2"/>
  <c r="F666" i="2" s="1"/>
  <c r="F662" i="2"/>
  <c r="F661" i="2"/>
  <c r="F649" i="2"/>
  <c r="F650" i="2" s="1"/>
  <c r="F646" i="2"/>
  <c r="F645" i="2"/>
  <c r="F633" i="2"/>
  <c r="F634" i="2" s="1"/>
  <c r="F630" i="2"/>
  <c r="F629" i="2"/>
  <c r="F617" i="2"/>
  <c r="F618" i="2" s="1"/>
  <c r="F614" i="2"/>
  <c r="F613" i="2"/>
  <c r="F601" i="2"/>
  <c r="F600" i="2"/>
  <c r="F597" i="2"/>
  <c r="F598" i="2" s="1"/>
  <c r="F585" i="2"/>
  <c r="F586" i="2" s="1"/>
  <c r="F573" i="2"/>
  <c r="F574" i="2" s="1"/>
  <c r="F570" i="2"/>
  <c r="F571" i="2" s="1"/>
  <c r="F558" i="2"/>
  <c r="F559" i="2" s="1"/>
  <c r="F555" i="2"/>
  <c r="F556" i="2" s="1"/>
  <c r="F543" i="2"/>
  <c r="F544" i="2" s="1"/>
  <c r="F540" i="2"/>
  <c r="F539" i="2"/>
  <c r="F527" i="2"/>
  <c r="F528" i="2" s="1"/>
  <c r="F524" i="2"/>
  <c r="F523" i="2"/>
  <c r="F511" i="2"/>
  <c r="F512" i="2" s="1"/>
  <c r="F508" i="2"/>
  <c r="F507" i="2"/>
  <c r="F495" i="2"/>
  <c r="F496" i="2" s="1"/>
  <c r="F492" i="2"/>
  <c r="F493" i="2" s="1"/>
  <c r="F480" i="2"/>
  <c r="F481" i="2" s="1"/>
  <c r="F477" i="2"/>
  <c r="F476" i="2"/>
  <c r="F464" i="2"/>
  <c r="F465" i="2" s="1"/>
  <c r="F461" i="2"/>
  <c r="F462" i="2" s="1"/>
  <c r="F449" i="2"/>
  <c r="F450" i="2" s="1"/>
  <c r="F446" i="2"/>
  <c r="F445" i="2"/>
  <c r="F433" i="2"/>
  <c r="F434" i="2" s="1"/>
  <c r="F430" i="2"/>
  <c r="F431" i="2" s="1"/>
  <c r="F418" i="2"/>
  <c r="F419" i="2" s="1"/>
  <c r="F415" i="2"/>
  <c r="F414" i="2"/>
  <c r="F402" i="2"/>
  <c r="F403" i="2" s="1"/>
  <c r="F399" i="2"/>
  <c r="F400" i="2" s="1"/>
  <c r="F387" i="2"/>
  <c r="F388" i="2" s="1"/>
  <c r="F384" i="2"/>
  <c r="F383" i="2"/>
  <c r="F371" i="2"/>
  <c r="F372" i="2" s="1"/>
  <c r="F368" i="2"/>
  <c r="F369" i="2" s="1"/>
  <c r="F354" i="2"/>
  <c r="F355" i="2" s="1"/>
  <c r="F351" i="2"/>
  <c r="F350" i="2"/>
  <c r="F338" i="2"/>
  <c r="F337" i="2"/>
  <c r="F334" i="2"/>
  <c r="F335" i="2" s="1"/>
  <c r="F331" i="2"/>
  <c r="F330" i="2"/>
  <c r="F318" i="2"/>
  <c r="F317" i="2"/>
  <c r="F314" i="2"/>
  <c r="F315" i="2" s="1"/>
  <c r="F311" i="2"/>
  <c r="F310" i="2"/>
  <c r="F298" i="2"/>
  <c r="F297" i="2"/>
  <c r="F294" i="2"/>
  <c r="F295" i="2" s="1"/>
  <c r="F291" i="2"/>
  <c r="F290" i="2"/>
  <c r="F278" i="2"/>
  <c r="F277" i="2"/>
  <c r="F274" i="2"/>
  <c r="F275" i="2" s="1"/>
  <c r="F271" i="2"/>
  <c r="F270" i="2"/>
  <c r="F258" i="2"/>
  <c r="F259" i="2" s="1"/>
  <c r="F255" i="2"/>
  <c r="F254" i="2"/>
  <c r="F241" i="2"/>
  <c r="F242" i="2" s="1"/>
  <c r="F238" i="2"/>
  <c r="F237" i="2"/>
  <c r="F222" i="2"/>
  <c r="F221" i="2"/>
  <c r="F220" i="2"/>
  <c r="F217" i="2"/>
  <c r="F216" i="2"/>
  <c r="F204" i="2"/>
  <c r="F205" i="2" s="1"/>
  <c r="F201" i="2"/>
  <c r="F200" i="2"/>
  <c r="F188" i="2"/>
  <c r="F189" i="2" s="1"/>
  <c r="F185" i="2"/>
  <c r="F184" i="2"/>
  <c r="F170" i="2"/>
  <c r="F171" i="2" s="1"/>
  <c r="F167" i="2"/>
  <c r="F166" i="2"/>
  <c r="F154" i="2"/>
  <c r="F153" i="2"/>
  <c r="F150" i="2"/>
  <c r="F149" i="2"/>
  <c r="F137" i="2"/>
  <c r="F138" i="2" s="1"/>
  <c r="F134" i="2"/>
  <c r="F133" i="2"/>
  <c r="F121" i="2"/>
  <c r="F122" i="2" s="1"/>
  <c r="F118" i="2"/>
  <c r="F117" i="2"/>
  <c r="F103" i="2"/>
  <c r="F102" i="2"/>
  <c r="F101" i="2"/>
  <c r="F100" i="2"/>
  <c r="F99" i="2"/>
  <c r="F96" i="2"/>
  <c r="F97" i="2" s="1"/>
  <c r="F93" i="2"/>
  <c r="F92" i="2"/>
  <c r="F80" i="2"/>
  <c r="F79" i="2"/>
  <c r="F78" i="2"/>
  <c r="F77" i="2"/>
  <c r="F76" i="2"/>
  <c r="F73" i="2"/>
  <c r="F74" i="2" s="1"/>
  <c r="F70" i="2"/>
  <c r="F69" i="2"/>
  <c r="F55" i="2"/>
  <c r="F56" i="2" s="1"/>
  <c r="F52" i="2"/>
  <c r="F51" i="2"/>
  <c r="F48" i="2"/>
  <c r="F47" i="2"/>
  <c r="F46" i="2"/>
  <c r="F33" i="2"/>
  <c r="F32" i="2"/>
  <c r="F29" i="2"/>
  <c r="F28" i="2"/>
  <c r="F14" i="2"/>
  <c r="F13" i="2"/>
  <c r="F10" i="2"/>
  <c r="F9" i="2"/>
  <c r="F1093" i="2" l="1"/>
  <c r="F339" i="2"/>
  <c r="F602" i="2"/>
  <c r="F603" i="2" s="1"/>
  <c r="F1089" i="2"/>
  <c r="F1094" i="2" s="1"/>
  <c r="F155" i="2"/>
  <c r="F223" i="2"/>
  <c r="F81" i="2"/>
  <c r="F1111" i="2"/>
  <c r="F299" i="2"/>
  <c r="F858" i="2"/>
  <c r="F53" i="2"/>
  <c r="F935" i="2"/>
  <c r="F939" i="2"/>
  <c r="F978" i="2"/>
  <c r="F979" i="2" s="1"/>
  <c r="F1010" i="2"/>
  <c r="F1011" i="2" s="1"/>
  <c r="F1042" i="2"/>
  <c r="F1043" i="2" s="1"/>
  <c r="F104" i="2"/>
  <c r="F776" i="2"/>
  <c r="F777" i="2" s="1"/>
  <c r="F15" i="2"/>
  <c r="F34" i="2"/>
  <c r="F761" i="2"/>
  <c r="F762" i="2" s="1"/>
  <c r="F875" i="2"/>
  <c r="F912" i="2"/>
  <c r="F958" i="2"/>
  <c r="F1075" i="2"/>
  <c r="F1107" i="2"/>
  <c r="F1071" i="2"/>
  <c r="F954" i="2"/>
  <c r="F931" i="2"/>
  <c r="F908" i="2"/>
  <c r="F889" i="2"/>
  <c r="F893" i="2" s="1"/>
  <c r="F894" i="2" s="1"/>
  <c r="F895" i="2" s="1"/>
  <c r="F871" i="2"/>
  <c r="F854" i="2"/>
  <c r="F836" i="2"/>
  <c r="F840" i="2" s="1"/>
  <c r="F841" i="2" s="1"/>
  <c r="F842" i="2" s="1"/>
  <c r="F820" i="2"/>
  <c r="F824" i="2" s="1"/>
  <c r="F804" i="2"/>
  <c r="F808" i="2" s="1"/>
  <c r="F809" i="2" s="1"/>
  <c r="F788" i="2"/>
  <c r="F792" i="2" s="1"/>
  <c r="F742" i="2"/>
  <c r="F746" i="2" s="1"/>
  <c r="F747" i="2" s="1"/>
  <c r="F726" i="2"/>
  <c r="F730" i="2" s="1"/>
  <c r="F710" i="2"/>
  <c r="F714" i="2" s="1"/>
  <c r="F715" i="2" s="1"/>
  <c r="F716" i="2" s="1"/>
  <c r="F694" i="2"/>
  <c r="F698" i="2" s="1"/>
  <c r="F663" i="2"/>
  <c r="F667" i="2" s="1"/>
  <c r="F668" i="2" s="1"/>
  <c r="F647" i="2"/>
  <c r="F651" i="2" s="1"/>
  <c r="F631" i="2"/>
  <c r="F635" i="2" s="1"/>
  <c r="F636" i="2" s="1"/>
  <c r="F615" i="2"/>
  <c r="F619" i="2" s="1"/>
  <c r="F525" i="2"/>
  <c r="F529" i="2" s="1"/>
  <c r="F478" i="2"/>
  <c r="F482" i="2" s="1"/>
  <c r="F416" i="2"/>
  <c r="F420" i="2" s="1"/>
  <c r="F352" i="2"/>
  <c r="F356" i="2" s="1"/>
  <c r="F332" i="2"/>
  <c r="F312" i="2"/>
  <c r="F292" i="2"/>
  <c r="F272" i="2"/>
  <c r="F256" i="2"/>
  <c r="F260" i="2" s="1"/>
  <c r="F261" i="2" s="1"/>
  <c r="F239" i="2"/>
  <c r="F243" i="2" s="1"/>
  <c r="F218" i="2"/>
  <c r="F224" i="2" s="1"/>
  <c r="F202" i="2"/>
  <c r="F206" i="2" s="1"/>
  <c r="F186" i="2"/>
  <c r="F190" i="2" s="1"/>
  <c r="F168" i="2"/>
  <c r="F172" i="2" s="1"/>
  <c r="F151" i="2"/>
  <c r="F135" i="2"/>
  <c r="F139" i="2" s="1"/>
  <c r="F140" i="2" s="1"/>
  <c r="F141" i="2" s="1"/>
  <c r="F119" i="2"/>
  <c r="F123" i="2" s="1"/>
  <c r="F94" i="2"/>
  <c r="F71" i="2"/>
  <c r="F49" i="2"/>
  <c r="F30" i="2"/>
  <c r="F11" i="2"/>
  <c r="F16" i="2"/>
  <c r="F373" i="2"/>
  <c r="F404" i="2"/>
  <c r="F435" i="2"/>
  <c r="F466" i="2"/>
  <c r="F497" i="2"/>
  <c r="F560" i="2"/>
  <c r="F279" i="2"/>
  <c r="F319" i="2"/>
  <c r="F385" i="2"/>
  <c r="F447" i="2"/>
  <c r="F509" i="2"/>
  <c r="F541" i="2"/>
  <c r="F575" i="2"/>
  <c r="F587" i="2"/>
  <c r="F682" i="2"/>
  <c r="F1058" i="2"/>
  <c r="F916" i="2"/>
  <c r="F962" i="2"/>
  <c r="F994" i="2"/>
  <c r="F1026" i="2"/>
  <c r="F340" i="2" l="1"/>
  <c r="F341" i="2" s="1"/>
  <c r="F1112" i="2"/>
  <c r="F1113" i="2" s="1"/>
  <c r="F859" i="2"/>
  <c r="F860" i="2" s="1"/>
  <c r="F82" i="2"/>
  <c r="F83" i="2" s="1"/>
  <c r="F105" i="2"/>
  <c r="F300" i="2"/>
  <c r="F301" i="2" s="1"/>
  <c r="F1076" i="2"/>
  <c r="F1077" i="2" s="1"/>
  <c r="F57" i="2"/>
  <c r="F58" i="2" s="1"/>
  <c r="F59" i="2" s="1"/>
  <c r="F60" i="2" s="1"/>
  <c r="F156" i="2"/>
  <c r="F157" i="2" s="1"/>
  <c r="F158" i="2" s="1"/>
  <c r="F876" i="2"/>
  <c r="F877" i="2" s="1"/>
  <c r="F878" i="2" s="1"/>
  <c r="F35" i="2"/>
  <c r="F36" i="2" s="1"/>
  <c r="F37" i="2" s="1"/>
  <c r="F940" i="2"/>
  <c r="F941" i="2" s="1"/>
  <c r="F191" i="2"/>
  <c r="F192" i="2" s="1"/>
  <c r="F1044" i="2"/>
  <c r="F1012" i="2"/>
  <c r="F1013" i="2" s="1"/>
  <c r="F980" i="2"/>
  <c r="F1059" i="2"/>
  <c r="F1060" i="2" s="1"/>
  <c r="F604" i="2"/>
  <c r="F605" i="2" s="1"/>
  <c r="F963" i="2"/>
  <c r="F896" i="2"/>
  <c r="F897" i="2" s="1"/>
  <c r="G894" i="2" s="1"/>
  <c r="F843" i="2"/>
  <c r="F699" i="2"/>
  <c r="F700" i="2" s="1"/>
  <c r="F652" i="2"/>
  <c r="F653" i="2" s="1"/>
  <c r="F576" i="2"/>
  <c r="F577" i="2" s="1"/>
  <c r="F451" i="2"/>
  <c r="F1095" i="2"/>
  <c r="F731" i="2"/>
  <c r="F717" i="2"/>
  <c r="F718" i="2" s="1"/>
  <c r="F467" i="2"/>
  <c r="F436" i="2"/>
  <c r="F437" i="2" s="1"/>
  <c r="F421" i="2"/>
  <c r="F422" i="2" s="1"/>
  <c r="F320" i="2"/>
  <c r="F225" i="2"/>
  <c r="F226" i="2" s="1"/>
  <c r="F142" i="2"/>
  <c r="F357" i="2"/>
  <c r="F244" i="2"/>
  <c r="F207" i="2"/>
  <c r="F1027" i="2"/>
  <c r="F995" i="2"/>
  <c r="F917" i="2"/>
  <c r="F793" i="2"/>
  <c r="F794" i="2" s="1"/>
  <c r="F763" i="2"/>
  <c r="F748" i="2"/>
  <c r="F683" i="2"/>
  <c r="F684" i="2" s="1"/>
  <c r="F620" i="2"/>
  <c r="F621" i="2" s="1"/>
  <c r="F588" i="2"/>
  <c r="F589" i="2" s="1"/>
  <c r="F545" i="2"/>
  <c r="F513" i="2"/>
  <c r="F389" i="2"/>
  <c r="F825" i="2"/>
  <c r="F810" i="2"/>
  <c r="F778" i="2"/>
  <c r="F669" i="2"/>
  <c r="F637" i="2"/>
  <c r="F561" i="2"/>
  <c r="F562" i="2" s="1"/>
  <c r="F498" i="2"/>
  <c r="F405" i="2"/>
  <c r="F406" i="2" s="1"/>
  <c r="F374" i="2"/>
  <c r="F262" i="2"/>
  <c r="F173" i="2"/>
  <c r="F174" i="2" s="1"/>
  <c r="F17" i="2"/>
  <c r="F18" i="2" s="1"/>
  <c r="F530" i="2"/>
  <c r="F483" i="2"/>
  <c r="F342" i="2"/>
  <c r="F280" i="2"/>
  <c r="F124" i="2"/>
  <c r="F106" i="2"/>
  <c r="F1078" i="2" l="1"/>
  <c r="F1079" i="2" s="1"/>
  <c r="F302" i="2"/>
  <c r="F193" i="2"/>
  <c r="F194" i="2" s="1"/>
  <c r="F343" i="2"/>
  <c r="F344" i="2" s="1"/>
  <c r="F19" i="2"/>
  <c r="F20" i="2" s="1"/>
  <c r="G17" i="2" s="1"/>
  <c r="F159" i="2"/>
  <c r="F175" i="2"/>
  <c r="F176" i="2" s="1"/>
  <c r="G173" i="2" s="1"/>
  <c r="F303" i="2"/>
  <c r="F304" i="2" s="1"/>
  <c r="F407" i="2"/>
  <c r="F563" i="2"/>
  <c r="F564" i="2" s="1"/>
  <c r="G561" i="2" s="1"/>
  <c r="F670" i="2"/>
  <c r="F779" i="2"/>
  <c r="F590" i="2"/>
  <c r="F591" i="2" s="1"/>
  <c r="F622" i="2"/>
  <c r="F623" i="2" s="1"/>
  <c r="F685" i="2"/>
  <c r="F764" i="2"/>
  <c r="F795" i="2"/>
  <c r="F796" i="2" s="1"/>
  <c r="F996" i="2"/>
  <c r="F38" i="2"/>
  <c r="F39" i="2" s="1"/>
  <c r="F227" i="2"/>
  <c r="F423" i="2"/>
  <c r="F424" i="2" s="1"/>
  <c r="F438" i="2"/>
  <c r="F439" i="2" s="1"/>
  <c r="G436" i="2" s="1"/>
  <c r="G713" i="2"/>
  <c r="G710" i="2"/>
  <c r="F578" i="2"/>
  <c r="F579" i="2" s="1"/>
  <c r="G576" i="2" s="1"/>
  <c r="F654" i="2"/>
  <c r="F655" i="2" s="1"/>
  <c r="F701" i="2"/>
  <c r="F702" i="2" s="1"/>
  <c r="G699" i="2" s="1"/>
  <c r="F879" i="2"/>
  <c r="G889" i="2"/>
  <c r="G892" i="2"/>
  <c r="F606" i="2"/>
  <c r="F607" i="2" s="1"/>
  <c r="G604" i="2" s="1"/>
  <c r="F1061" i="2"/>
  <c r="F1062" i="2" s="1"/>
  <c r="F1014" i="2"/>
  <c r="F84" i="2"/>
  <c r="F107" i="2"/>
  <c r="F125" i="2"/>
  <c r="F281" i="2"/>
  <c r="F282" i="2" s="1"/>
  <c r="F484" i="2"/>
  <c r="F531" i="2"/>
  <c r="F263" i="2"/>
  <c r="F375" i="2"/>
  <c r="F499" i="2"/>
  <c r="F638" i="2"/>
  <c r="F639" i="2" s="1"/>
  <c r="G715" i="2"/>
  <c r="F811" i="2"/>
  <c r="F826" i="2"/>
  <c r="F942" i="2"/>
  <c r="F390" i="2"/>
  <c r="F391" i="2" s="1"/>
  <c r="F514" i="2"/>
  <c r="F515" i="2" s="1"/>
  <c r="F546" i="2"/>
  <c r="F547" i="2" s="1"/>
  <c r="F749" i="2"/>
  <c r="F750" i="2" s="1"/>
  <c r="F861" i="2"/>
  <c r="F918" i="2"/>
  <c r="F1028" i="2"/>
  <c r="F208" i="2"/>
  <c r="F245" i="2"/>
  <c r="F358" i="2"/>
  <c r="F61" i="2"/>
  <c r="F143" i="2"/>
  <c r="F321" i="2"/>
  <c r="F468" i="2"/>
  <c r="G717" i="2"/>
  <c r="F732" i="2"/>
  <c r="F1096" i="2"/>
  <c r="F1114" i="2"/>
  <c r="F452" i="2"/>
  <c r="F453" i="2" s="1"/>
  <c r="F844" i="2"/>
  <c r="G843" i="2" s="1"/>
  <c r="G896" i="2"/>
  <c r="F964" i="2"/>
  <c r="F965" i="2" s="1"/>
  <c r="F981" i="2"/>
  <c r="F1045" i="2"/>
  <c r="G191" i="2" l="1"/>
  <c r="G189" i="2"/>
  <c r="G193" i="2"/>
  <c r="G186" i="2"/>
  <c r="G586" i="2"/>
  <c r="G588" i="2"/>
  <c r="F1046" i="2"/>
  <c r="F1047" i="2" s="1"/>
  <c r="F982" i="2"/>
  <c r="F983" i="2" s="1"/>
  <c r="F966" i="2"/>
  <c r="F454" i="2"/>
  <c r="F1097" i="2"/>
  <c r="G53" i="2"/>
  <c r="G49" i="2"/>
  <c r="G56" i="2"/>
  <c r="G58" i="2"/>
  <c r="F359" i="2"/>
  <c r="F360" i="2" s="1"/>
  <c r="F209" i="2"/>
  <c r="F210" i="2" s="1"/>
  <c r="F862" i="2"/>
  <c r="G745" i="2"/>
  <c r="G742" i="2"/>
  <c r="G747" i="2"/>
  <c r="F548" i="2"/>
  <c r="F516" i="2"/>
  <c r="F392" i="2"/>
  <c r="F827" i="2"/>
  <c r="G631" i="2"/>
  <c r="G634" i="2"/>
  <c r="G636" i="2"/>
  <c r="F485" i="2"/>
  <c r="F486" i="2" s="1"/>
  <c r="F283" i="2"/>
  <c r="F284" i="2" s="1"/>
  <c r="G281" i="2" s="1"/>
  <c r="F108" i="2"/>
  <c r="G1054" i="2"/>
  <c r="G1057" i="2"/>
  <c r="G602" i="2"/>
  <c r="G598" i="2"/>
  <c r="G694" i="2"/>
  <c r="G697" i="2"/>
  <c r="G647" i="2"/>
  <c r="G650" i="2"/>
  <c r="G571" i="2"/>
  <c r="G574" i="2"/>
  <c r="G718" i="2"/>
  <c r="G434" i="2"/>
  <c r="G431" i="2"/>
  <c r="G419" i="2"/>
  <c r="G416" i="2"/>
  <c r="G60" i="2"/>
  <c r="G30" i="2"/>
  <c r="G34" i="2"/>
  <c r="G791" i="2"/>
  <c r="G788" i="2"/>
  <c r="G618" i="2"/>
  <c r="G615" i="2"/>
  <c r="G556" i="2"/>
  <c r="G559" i="2"/>
  <c r="G299" i="2"/>
  <c r="G292" i="2"/>
  <c r="G295" i="2"/>
  <c r="G301" i="2"/>
  <c r="G171" i="2"/>
  <c r="G168" i="2"/>
  <c r="G11" i="2"/>
  <c r="G15" i="2"/>
  <c r="G339" i="2"/>
  <c r="G332" i="2"/>
  <c r="G335" i="2"/>
  <c r="G341" i="2"/>
  <c r="G1059" i="2"/>
  <c r="G839" i="2"/>
  <c r="G836" i="2"/>
  <c r="G841" i="2"/>
  <c r="G652" i="2"/>
  <c r="F1115" i="2"/>
  <c r="F733" i="2"/>
  <c r="F469" i="2"/>
  <c r="G421" i="2"/>
  <c r="F322" i="2"/>
  <c r="G135" i="2"/>
  <c r="G138" i="2"/>
  <c r="G140" i="2"/>
  <c r="G36" i="2"/>
  <c r="F246" i="2"/>
  <c r="F1029" i="2"/>
  <c r="F919" i="2"/>
  <c r="G793" i="2"/>
  <c r="G749" i="2"/>
  <c r="G620" i="2"/>
  <c r="F943" i="2"/>
  <c r="F812" i="2"/>
  <c r="G638" i="2"/>
  <c r="F500" i="2"/>
  <c r="F376" i="2"/>
  <c r="F264" i="2"/>
  <c r="F532" i="2"/>
  <c r="F533" i="2" s="1"/>
  <c r="F126" i="2"/>
  <c r="F85" i="2"/>
  <c r="F1015" i="2"/>
  <c r="G1014" i="2" s="1"/>
  <c r="G1061" i="2"/>
  <c r="G606" i="2"/>
  <c r="G897" i="2"/>
  <c r="F880" i="2"/>
  <c r="G701" i="2"/>
  <c r="G654" i="2"/>
  <c r="G578" i="2"/>
  <c r="G438" i="2"/>
  <c r="G423" i="2"/>
  <c r="F228" i="2"/>
  <c r="G142" i="2"/>
  <c r="G38" i="2"/>
  <c r="F997" i="2"/>
  <c r="F1080" i="2"/>
  <c r="G795" i="2"/>
  <c r="F765" i="2"/>
  <c r="F686" i="2"/>
  <c r="G685" i="2" s="1"/>
  <c r="G622" i="2"/>
  <c r="G590" i="2"/>
  <c r="F780" i="2"/>
  <c r="F671" i="2"/>
  <c r="G563" i="2"/>
  <c r="F408" i="2"/>
  <c r="G407" i="2" s="1"/>
  <c r="G303" i="2"/>
  <c r="G175" i="2"/>
  <c r="F160" i="2"/>
  <c r="G19" i="2"/>
  <c r="G343" i="2"/>
  <c r="G194" i="2" l="1"/>
  <c r="G607" i="2"/>
  <c r="G796" i="2"/>
  <c r="G655" i="2"/>
  <c r="G591" i="2"/>
  <c r="G439" i="2"/>
  <c r="G176" i="2"/>
  <c r="G20" i="2"/>
  <c r="G151" i="2"/>
  <c r="G155" i="2"/>
  <c r="G157" i="2"/>
  <c r="G772" i="2"/>
  <c r="G775" i="2"/>
  <c r="G777" i="2"/>
  <c r="G757" i="2"/>
  <c r="G760" i="2"/>
  <c r="G762" i="2"/>
  <c r="G1071" i="2"/>
  <c r="G1075" i="2"/>
  <c r="G1077" i="2"/>
  <c r="G528" i="2"/>
  <c r="G525" i="2"/>
  <c r="G530" i="2"/>
  <c r="F920" i="2"/>
  <c r="F323" i="2"/>
  <c r="F324" i="2" s="1"/>
  <c r="G304" i="2"/>
  <c r="G564" i="2"/>
  <c r="G779" i="2"/>
  <c r="G623" i="2"/>
  <c r="G1079" i="2"/>
  <c r="G424" i="2"/>
  <c r="G579" i="2"/>
  <c r="G702" i="2"/>
  <c r="G275" i="2"/>
  <c r="G272" i="2"/>
  <c r="G279" i="2"/>
  <c r="G481" i="2"/>
  <c r="G478" i="2"/>
  <c r="G483" i="2"/>
  <c r="G639" i="2"/>
  <c r="G202" i="2"/>
  <c r="G205" i="2"/>
  <c r="G207" i="2"/>
  <c r="G355" i="2"/>
  <c r="G352" i="2"/>
  <c r="G357" i="2"/>
  <c r="G974" i="2"/>
  <c r="G978" i="2"/>
  <c r="G980" i="2"/>
  <c r="G1042" i="2"/>
  <c r="G1038" i="2"/>
  <c r="G1044" i="2"/>
  <c r="G403" i="2"/>
  <c r="G400" i="2"/>
  <c r="G405" i="2"/>
  <c r="G663" i="2"/>
  <c r="G666" i="2"/>
  <c r="G668" i="2"/>
  <c r="G678" i="2"/>
  <c r="G681" i="2"/>
  <c r="G683" i="2"/>
  <c r="F998" i="2"/>
  <c r="F999" i="2" s="1"/>
  <c r="G223" i="2"/>
  <c r="G218" i="2"/>
  <c r="G225" i="2"/>
  <c r="G871" i="2"/>
  <c r="G875" i="2"/>
  <c r="G877" i="2"/>
  <c r="G1006" i="2"/>
  <c r="G1010" i="2"/>
  <c r="G1012" i="2"/>
  <c r="F86" i="2"/>
  <c r="F127" i="2"/>
  <c r="G532" i="2"/>
  <c r="G256" i="2"/>
  <c r="G259" i="2"/>
  <c r="G261" i="2"/>
  <c r="F377" i="2"/>
  <c r="G376" i="2" s="1"/>
  <c r="F501" i="2"/>
  <c r="G807" i="2"/>
  <c r="G804" i="2"/>
  <c r="G809" i="2"/>
  <c r="F944" i="2"/>
  <c r="F1030" i="2"/>
  <c r="F247" i="2"/>
  <c r="G143" i="2"/>
  <c r="F470" i="2"/>
  <c r="G469" i="2" s="1"/>
  <c r="F734" i="2"/>
  <c r="F1116" i="2"/>
  <c r="G1115" i="2" s="1"/>
  <c r="G844" i="2"/>
  <c r="G344" i="2"/>
  <c r="G159" i="2"/>
  <c r="G670" i="2"/>
  <c r="G764" i="2"/>
  <c r="G39" i="2"/>
  <c r="G227" i="2"/>
  <c r="G879" i="2"/>
  <c r="G1062" i="2"/>
  <c r="F109" i="2"/>
  <c r="G283" i="2"/>
  <c r="G485" i="2"/>
  <c r="G263" i="2"/>
  <c r="G811" i="2"/>
  <c r="F828" i="2"/>
  <c r="F393" i="2"/>
  <c r="G392" i="2" s="1"/>
  <c r="F517" i="2"/>
  <c r="F549" i="2"/>
  <c r="G548" i="2" s="1"/>
  <c r="G750" i="2"/>
  <c r="F863" i="2"/>
  <c r="G209" i="2"/>
  <c r="G359" i="2"/>
  <c r="G61" i="2"/>
  <c r="F1098" i="2"/>
  <c r="G1097" i="2" s="1"/>
  <c r="F455" i="2"/>
  <c r="F967" i="2"/>
  <c r="G966" i="2" s="1"/>
  <c r="G982" i="2"/>
  <c r="G1046" i="2"/>
  <c r="G812" i="2" l="1"/>
  <c r="G533" i="2"/>
  <c r="G486" i="2"/>
  <c r="G408" i="2"/>
  <c r="G360" i="2"/>
  <c r="G450" i="2"/>
  <c r="G447" i="2"/>
  <c r="G452" i="2"/>
  <c r="G512" i="2"/>
  <c r="G509" i="2"/>
  <c r="G514" i="2"/>
  <c r="G823" i="2"/>
  <c r="G820" i="2"/>
  <c r="G825" i="2"/>
  <c r="G726" i="2"/>
  <c r="G729" i="2"/>
  <c r="G731" i="2"/>
  <c r="G939" i="2"/>
  <c r="G931" i="2"/>
  <c r="G935" i="2"/>
  <c r="G941" i="2"/>
  <c r="G496" i="2"/>
  <c r="G493" i="2"/>
  <c r="G498" i="2"/>
  <c r="G264" i="2"/>
  <c r="G122" i="2"/>
  <c r="G119" i="2"/>
  <c r="G124" i="2"/>
  <c r="G1015" i="2"/>
  <c r="G990" i="2"/>
  <c r="G994" i="2"/>
  <c r="G996" i="2"/>
  <c r="G671" i="2"/>
  <c r="G210" i="2"/>
  <c r="G315" i="2"/>
  <c r="G312" i="2"/>
  <c r="G319" i="2"/>
  <c r="G321" i="2"/>
  <c r="G943" i="2"/>
  <c r="G126" i="2"/>
  <c r="G1080" i="2"/>
  <c r="G780" i="2"/>
  <c r="G958" i="2"/>
  <c r="G954" i="2"/>
  <c r="G962" i="2"/>
  <c r="G964" i="2"/>
  <c r="G1089" i="2"/>
  <c r="G1093" i="2"/>
  <c r="G1095" i="2"/>
  <c r="G854" i="2"/>
  <c r="G858" i="2"/>
  <c r="G860" i="2"/>
  <c r="G544" i="2"/>
  <c r="G541" i="2"/>
  <c r="G546" i="2"/>
  <c r="G388" i="2"/>
  <c r="G385" i="2"/>
  <c r="G390" i="2"/>
  <c r="G97" i="2"/>
  <c r="G94" i="2"/>
  <c r="G104" i="2"/>
  <c r="G106" i="2"/>
  <c r="G1107" i="2"/>
  <c r="G1111" i="2"/>
  <c r="G1113" i="2"/>
  <c r="G462" i="2"/>
  <c r="G465" i="2"/>
  <c r="G467" i="2"/>
  <c r="G239" i="2"/>
  <c r="G242" i="2"/>
  <c r="G244" i="2"/>
  <c r="F1031" i="2"/>
  <c r="G372" i="2"/>
  <c r="G369" i="2"/>
  <c r="G374" i="2"/>
  <c r="G81" i="2"/>
  <c r="G71" i="2"/>
  <c r="G74" i="2"/>
  <c r="G83" i="2"/>
  <c r="G880" i="2"/>
  <c r="G228" i="2"/>
  <c r="G998" i="2"/>
  <c r="G686" i="2"/>
  <c r="G1047" i="2"/>
  <c r="G983" i="2"/>
  <c r="G454" i="2"/>
  <c r="G862" i="2"/>
  <c r="G516" i="2"/>
  <c r="G827" i="2"/>
  <c r="G284" i="2"/>
  <c r="G108" i="2"/>
  <c r="G733" i="2"/>
  <c r="G323" i="2"/>
  <c r="G246" i="2"/>
  <c r="F921" i="2"/>
  <c r="G500" i="2"/>
  <c r="G85" i="2"/>
  <c r="G765" i="2"/>
  <c r="G160" i="2"/>
  <c r="G455" i="2" l="1"/>
  <c r="G393" i="2"/>
  <c r="G912" i="2"/>
  <c r="G908" i="2"/>
  <c r="G916" i="2"/>
  <c r="G918" i="2"/>
  <c r="G86" i="2"/>
  <c r="G247" i="2"/>
  <c r="G1116" i="2"/>
  <c r="G1098" i="2"/>
  <c r="G324" i="2"/>
  <c r="G999" i="2"/>
  <c r="G734" i="2"/>
  <c r="G828" i="2"/>
  <c r="G377" i="2"/>
  <c r="G1022" i="2"/>
  <c r="G1026" i="2"/>
  <c r="G1028" i="2"/>
  <c r="G470" i="2"/>
  <c r="G109" i="2"/>
  <c r="G549" i="2"/>
  <c r="G863" i="2"/>
  <c r="G967" i="2"/>
  <c r="G920" i="2"/>
  <c r="G127" i="2"/>
  <c r="G501" i="2"/>
  <c r="G944" i="2"/>
  <c r="G1030" i="2"/>
  <c r="G517" i="2"/>
  <c r="G1031" i="2" l="1"/>
  <c r="G921" i="2"/>
  <c r="F429" i="1" l="1"/>
  <c r="F430" i="1" s="1"/>
  <c r="F426" i="1"/>
  <c r="F427" i="1" s="1"/>
  <c r="F414" i="1"/>
  <c r="F415" i="1" s="1"/>
  <c r="F411" i="1"/>
  <c r="F412" i="1" s="1"/>
  <c r="F399" i="1"/>
  <c r="F400" i="1" s="1"/>
  <c r="F401" i="1" s="1"/>
  <c r="F387" i="1"/>
  <c r="F388" i="1" s="1"/>
  <c r="F389" i="1" s="1"/>
  <c r="F375" i="1"/>
  <c r="F376" i="1" s="1"/>
  <c r="F377" i="1" s="1"/>
  <c r="F363" i="1"/>
  <c r="F364" i="1" s="1"/>
  <c r="F365" i="1" s="1"/>
  <c r="F351" i="1"/>
  <c r="F352" i="1" s="1"/>
  <c r="F353" i="1" s="1"/>
  <c r="F339" i="1"/>
  <c r="F340" i="1" s="1"/>
  <c r="F336" i="1"/>
  <c r="F337" i="1" s="1"/>
  <c r="F324" i="1"/>
  <c r="F325" i="1" s="1"/>
  <c r="F326" i="1" s="1"/>
  <c r="F312" i="1"/>
  <c r="F313" i="1" s="1"/>
  <c r="F314" i="1" s="1"/>
  <c r="F300" i="1"/>
  <c r="F301" i="1" s="1"/>
  <c r="F297" i="1"/>
  <c r="F298" i="1" s="1"/>
  <c r="F285" i="1"/>
  <c r="F284" i="1"/>
  <c r="F281" i="1"/>
  <c r="F282" i="1" s="1"/>
  <c r="F269" i="1"/>
  <c r="F270" i="1" s="1"/>
  <c r="F255" i="1"/>
  <c r="F254" i="1"/>
  <c r="F251" i="1"/>
  <c r="F252" i="1" s="1"/>
  <c r="F239" i="1"/>
  <c r="F240" i="1" s="1"/>
  <c r="F236" i="1"/>
  <c r="F237" i="1" s="1"/>
  <c r="F224" i="1"/>
  <c r="F225" i="1" s="1"/>
  <c r="F208" i="1"/>
  <c r="F207" i="1"/>
  <c r="F209" i="1" s="1"/>
  <c r="F204" i="1"/>
  <c r="F203" i="1"/>
  <c r="F189" i="1"/>
  <c r="F188" i="1"/>
  <c r="F185" i="1"/>
  <c r="F184" i="1"/>
  <c r="F170" i="1"/>
  <c r="F171" i="1" s="1"/>
  <c r="F167" i="1"/>
  <c r="F166" i="1"/>
  <c r="F154" i="1"/>
  <c r="F155" i="1" s="1"/>
  <c r="F151" i="1"/>
  <c r="F152" i="1" s="1"/>
  <c r="F139" i="1"/>
  <c r="F140" i="1" s="1"/>
  <c r="F136" i="1"/>
  <c r="F137" i="1" s="1"/>
  <c r="F124" i="1"/>
  <c r="F125" i="1" s="1"/>
  <c r="F121" i="1"/>
  <c r="F122" i="1" s="1"/>
  <c r="F109" i="1"/>
  <c r="F110" i="1" s="1"/>
  <c r="F106" i="1"/>
  <c r="F107" i="1" s="1"/>
  <c r="F94" i="1"/>
  <c r="F93" i="1"/>
  <c r="F90" i="1"/>
  <c r="F89" i="1"/>
  <c r="F86" i="1"/>
  <c r="F85" i="1"/>
  <c r="F73" i="1"/>
  <c r="F74" i="1" s="1"/>
  <c r="F70" i="1"/>
  <c r="F71" i="1" s="1"/>
  <c r="F58" i="1"/>
  <c r="F59" i="1" s="1"/>
  <c r="F55" i="1"/>
  <c r="F56" i="1" s="1"/>
  <c r="F43" i="1"/>
  <c r="F44" i="1" s="1"/>
  <c r="F40" i="1"/>
  <c r="F41" i="1" s="1"/>
  <c r="F28" i="1"/>
  <c r="F29" i="1" s="1"/>
  <c r="F25" i="1"/>
  <c r="F26" i="1" s="1"/>
  <c r="F13" i="1"/>
  <c r="F14" i="1" s="1"/>
  <c r="F10" i="1"/>
  <c r="F9" i="1"/>
  <c r="F190" i="1" l="1"/>
  <c r="F91" i="1"/>
  <c r="F168" i="1"/>
  <c r="F172" i="1" s="1"/>
  <c r="F11" i="1"/>
  <c r="F256" i="1"/>
  <c r="F257" i="1" s="1"/>
  <c r="F205" i="1"/>
  <c r="F186" i="1"/>
  <c r="F191" i="1" s="1"/>
  <c r="F15" i="1"/>
  <c r="F210" i="1"/>
  <c r="F30" i="1"/>
  <c r="F45" i="1"/>
  <c r="F60" i="1"/>
  <c r="F75" i="1"/>
  <c r="F87" i="1"/>
  <c r="F95" i="1"/>
  <c r="F111" i="1"/>
  <c r="F126" i="1"/>
  <c r="F141" i="1"/>
  <c r="F156" i="1"/>
  <c r="F226" i="1"/>
  <c r="F241" i="1"/>
  <c r="F315" i="1"/>
  <c r="F327" i="1"/>
  <c r="F328" i="1" s="1"/>
  <c r="F354" i="1"/>
  <c r="F355" i="1" s="1"/>
  <c r="F366" i="1"/>
  <c r="F378" i="1"/>
  <c r="F390" i="1"/>
  <c r="F391" i="1" s="1"/>
  <c r="F402" i="1"/>
  <c r="F403" i="1" s="1"/>
  <c r="F416" i="1"/>
  <c r="F431" i="1"/>
  <c r="F271" i="1"/>
  <c r="F286" i="1"/>
  <c r="F302" i="1"/>
  <c r="F341" i="1"/>
  <c r="F173" i="1" l="1"/>
  <c r="F174" i="1" s="1"/>
  <c r="F175" i="1" s="1"/>
  <c r="F176" i="1" s="1"/>
  <c r="G173" i="1" s="1"/>
  <c r="F258" i="1"/>
  <c r="F259" i="1"/>
  <c r="F260" i="1" s="1"/>
  <c r="F261" i="1" s="1"/>
  <c r="F272" i="1"/>
  <c r="F273" i="1" s="1"/>
  <c r="F417" i="1"/>
  <c r="F418" i="1" s="1"/>
  <c r="F404" i="1"/>
  <c r="F405" i="1" s="1"/>
  <c r="F356" i="1"/>
  <c r="F357" i="1" s="1"/>
  <c r="G352" i="1" s="1"/>
  <c r="F242" i="1"/>
  <c r="F329" i="1"/>
  <c r="F227" i="1"/>
  <c r="F157" i="1"/>
  <c r="F142" i="1"/>
  <c r="F127" i="1"/>
  <c r="F112" i="1"/>
  <c r="F96" i="1"/>
  <c r="F392" i="1"/>
  <c r="F76" i="1"/>
  <c r="F77" i="1" s="1"/>
  <c r="F61" i="1"/>
  <c r="F62" i="1" s="1"/>
  <c r="F46" i="1"/>
  <c r="F47" i="1" s="1"/>
  <c r="F31" i="1"/>
  <c r="F32" i="1" s="1"/>
  <c r="F211" i="1"/>
  <c r="F342" i="1"/>
  <c r="F303" i="1"/>
  <c r="F287" i="1"/>
  <c r="F432" i="1"/>
  <c r="F433" i="1" s="1"/>
  <c r="F379" i="1"/>
  <c r="F316" i="1"/>
  <c r="F367" i="1"/>
  <c r="F192" i="1"/>
  <c r="F193" i="1" s="1"/>
  <c r="F16" i="1"/>
  <c r="F17" i="1" s="1"/>
  <c r="G400" i="1" l="1"/>
  <c r="G402" i="1"/>
  <c r="F18" i="1"/>
  <c r="F194" i="1"/>
  <c r="F195" i="1" s="1"/>
  <c r="G192" i="1" s="1"/>
  <c r="G256" i="1"/>
  <c r="G252" i="1"/>
  <c r="G258" i="1"/>
  <c r="F380" i="1"/>
  <c r="F381" i="1" s="1"/>
  <c r="F434" i="1"/>
  <c r="F435" i="1" s="1"/>
  <c r="G171" i="1"/>
  <c r="G168" i="1"/>
  <c r="F33" i="1"/>
  <c r="F48" i="1"/>
  <c r="F63" i="1"/>
  <c r="F78" i="1"/>
  <c r="F419" i="1"/>
  <c r="F274" i="1"/>
  <c r="F275" i="1" s="1"/>
  <c r="G270" i="1" s="1"/>
  <c r="F368" i="1"/>
  <c r="G260" i="1"/>
  <c r="F317" i="1"/>
  <c r="F318" i="1" s="1"/>
  <c r="G354" i="1"/>
  <c r="F288" i="1"/>
  <c r="F289" i="1" s="1"/>
  <c r="F304" i="1"/>
  <c r="F343" i="1"/>
  <c r="G175" i="1"/>
  <c r="F212" i="1"/>
  <c r="F393" i="1"/>
  <c r="F97" i="1"/>
  <c r="F113" i="1"/>
  <c r="F128" i="1"/>
  <c r="F143" i="1"/>
  <c r="F158" i="1"/>
  <c r="F228" i="1"/>
  <c r="F330" i="1"/>
  <c r="F243" i="1"/>
  <c r="G356" i="1"/>
  <c r="G404" i="1"/>
  <c r="G405" i="1" l="1"/>
  <c r="G357" i="1"/>
  <c r="G261" i="1"/>
  <c r="G325" i="1"/>
  <c r="G327" i="1"/>
  <c r="F159" i="1"/>
  <c r="F129" i="1"/>
  <c r="G388" i="1"/>
  <c r="G390" i="1"/>
  <c r="F305" i="1"/>
  <c r="F306" i="1" s="1"/>
  <c r="F290" i="1"/>
  <c r="F291" i="1" s="1"/>
  <c r="G288" i="1" s="1"/>
  <c r="G313" i="1"/>
  <c r="G315" i="1"/>
  <c r="G427" i="1"/>
  <c r="G430" i="1"/>
  <c r="G376" i="1"/>
  <c r="G378" i="1"/>
  <c r="G186" i="1"/>
  <c r="G190" i="1"/>
  <c r="G272" i="1"/>
  <c r="F244" i="1"/>
  <c r="F229" i="1"/>
  <c r="F144" i="1"/>
  <c r="F114" i="1"/>
  <c r="F98" i="1"/>
  <c r="F213" i="1"/>
  <c r="F214" i="1" s="1"/>
  <c r="F344" i="1"/>
  <c r="F345" i="1" s="1"/>
  <c r="G432" i="1"/>
  <c r="G317" i="1"/>
  <c r="F369" i="1"/>
  <c r="G368" i="1" s="1"/>
  <c r="G274" i="1"/>
  <c r="F420" i="1"/>
  <c r="G419" i="1" s="1"/>
  <c r="G329" i="1"/>
  <c r="G392" i="1"/>
  <c r="F79" i="1"/>
  <c r="F64" i="1"/>
  <c r="G63" i="1" s="1"/>
  <c r="F49" i="1"/>
  <c r="F34" i="1"/>
  <c r="G33" i="1" s="1"/>
  <c r="G176" i="1"/>
  <c r="G434" i="1"/>
  <c r="G380" i="1"/>
  <c r="G194" i="1"/>
  <c r="F19" i="1"/>
  <c r="G393" i="1" l="1"/>
  <c r="G275" i="1"/>
  <c r="G14" i="1"/>
  <c r="G11" i="1"/>
  <c r="G16" i="1"/>
  <c r="G44" i="1"/>
  <c r="G41" i="1"/>
  <c r="G46" i="1"/>
  <c r="G74" i="1"/>
  <c r="G71" i="1"/>
  <c r="G76" i="1"/>
  <c r="G340" i="1"/>
  <c r="G337" i="1"/>
  <c r="G342" i="1"/>
  <c r="G205" i="1"/>
  <c r="G209" i="1"/>
  <c r="G211" i="1"/>
  <c r="G318" i="1"/>
  <c r="G282" i="1"/>
  <c r="G286" i="1"/>
  <c r="G301" i="1"/>
  <c r="G298" i="1"/>
  <c r="G303" i="1"/>
  <c r="G29" i="1"/>
  <c r="G26" i="1"/>
  <c r="G31" i="1"/>
  <c r="G59" i="1"/>
  <c r="G56" i="1"/>
  <c r="G61" i="1"/>
  <c r="G412" i="1"/>
  <c r="G415" i="1"/>
  <c r="G417" i="1"/>
  <c r="G364" i="1"/>
  <c r="G366" i="1"/>
  <c r="G344" i="1"/>
  <c r="G213" i="1"/>
  <c r="F99" i="1"/>
  <c r="F115" i="1"/>
  <c r="G114" i="1" s="1"/>
  <c r="F145" i="1"/>
  <c r="F230" i="1"/>
  <c r="G229" i="1" s="1"/>
  <c r="F245" i="1"/>
  <c r="G18" i="1"/>
  <c r="G195" i="1"/>
  <c r="G381" i="1"/>
  <c r="G435" i="1"/>
  <c r="G48" i="1"/>
  <c r="G78" i="1"/>
  <c r="G290" i="1"/>
  <c r="G305" i="1"/>
  <c r="F130" i="1"/>
  <c r="G129" i="1" s="1"/>
  <c r="F160" i="1"/>
  <c r="G330" i="1"/>
  <c r="G64" i="1" l="1"/>
  <c r="G19" i="1"/>
  <c r="G152" i="1"/>
  <c r="G155" i="1"/>
  <c r="G157" i="1"/>
  <c r="G237" i="1"/>
  <c r="G240" i="1"/>
  <c r="G242" i="1"/>
  <c r="G140" i="1"/>
  <c r="G137" i="1"/>
  <c r="G142" i="1"/>
  <c r="G420" i="1"/>
  <c r="G306" i="1"/>
  <c r="G79" i="1"/>
  <c r="G125" i="1"/>
  <c r="G122" i="1"/>
  <c r="G127" i="1"/>
  <c r="G225" i="1"/>
  <c r="G227" i="1"/>
  <c r="G107" i="1"/>
  <c r="G110" i="1"/>
  <c r="G112" i="1"/>
  <c r="F100" i="1"/>
  <c r="G369" i="1"/>
  <c r="G34" i="1"/>
  <c r="G159" i="1"/>
  <c r="G291" i="1"/>
  <c r="G244" i="1"/>
  <c r="G144" i="1"/>
  <c r="G214" i="1"/>
  <c r="G345" i="1"/>
  <c r="G49" i="1"/>
  <c r="G91" i="1" l="1"/>
  <c r="G87" i="1"/>
  <c r="G95" i="1"/>
  <c r="G97" i="1"/>
  <c r="G99" i="1"/>
  <c r="G145" i="1"/>
  <c r="G245" i="1"/>
  <c r="G115" i="1"/>
  <c r="G230" i="1"/>
  <c r="G130" i="1"/>
  <c r="G160" i="1"/>
  <c r="G100" i="1" l="1"/>
</calcChain>
</file>

<file path=xl/sharedStrings.xml><?xml version="1.0" encoding="utf-8"?>
<sst xmlns="http://schemas.openxmlformats.org/spreadsheetml/2006/main" count="44781" uniqueCount="3091">
  <si>
    <t>Cap. A.01 - MOVIMENTI DI TERRA</t>
  </si>
  <si>
    <t>A.01 - SCAVI DI SBANCAMENTO E SPIANAMENTO ESEGUITI A MANO</t>
  </si>
  <si>
    <t>N. Voce  elenco prezzi</t>
  </si>
  <si>
    <t>Descrizione della lavorazione come da Elenco Descrittivo delle Voci</t>
  </si>
  <si>
    <t>U.M.</t>
  </si>
  <si>
    <t>QUANTITA'</t>
  </si>
  <si>
    <t>A.01.001</t>
  </si>
  <si>
    <t>Scavo di sbancamento a sezione ampia fatto a mano, anche all'interno di vani, in  terreno di qualsiasi natura e/o materiale proveniente da crolli di murature, volte, solai in legno, tetti, ecc..., esclusa la roccia dura da mina; da eseguirsi sino ad una profondità di ml 1,00 dall'orlo del cavo. Compreso la rimozione manuale dei grossi elementi crollati, materiali di risulta, il carico sugli automezzi ed il trasporto a rifiuto o per rilevato fino ad una distanza massima di 5000 m; escluso l'onere di discarica.</t>
  </si>
  <si>
    <t>mc</t>
  </si>
  <si>
    <t>N.</t>
  </si>
  <si>
    <t>Elementi dell'Analisi</t>
  </si>
  <si>
    <t>Quantità</t>
  </si>
  <si>
    <t>Prezzo unitario</t>
  </si>
  <si>
    <t>Importo</t>
  </si>
  <si>
    <t>Inc. %</t>
  </si>
  <si>
    <t>Manodopera:</t>
  </si>
  <si>
    <t>1.1</t>
  </si>
  <si>
    <t>a. Operaio qualificato</t>
  </si>
  <si>
    <t>ora</t>
  </si>
  <si>
    <t>1.2</t>
  </si>
  <si>
    <t>b. Operaio comune</t>
  </si>
  <si>
    <t>Totale manodopera</t>
  </si>
  <si>
    <t>Noleggi:</t>
  </si>
  <si>
    <t>2.1</t>
  </si>
  <si>
    <t>a. AUTOCARRO RIBALTABILE 
Nolo a caldo per autocarro ribaltabile da 10,8 mc da 160 a 250 hp</t>
  </si>
  <si>
    <t>Totale noleggi</t>
  </si>
  <si>
    <t>A</t>
  </si>
  <si>
    <t>COSTO DIRETTO (1+2)</t>
  </si>
  <si>
    <t>Spese generali 15% di A</t>
  </si>
  <si>
    <t>B</t>
  </si>
  <si>
    <t>COSTO DIRETTO + SPESE GENERALI (A+3)</t>
  </si>
  <si>
    <t>Utili d'impresa 10% di B</t>
  </si>
  <si>
    <t>C</t>
  </si>
  <si>
    <t>TOTALE PREZZO UNITARIO (IVA esclusa)</t>
  </si>
  <si>
    <t>A.01.002</t>
  </si>
  <si>
    <t>Sovraprezzo allo scavo di sbancamento a sezione ampia fatto a mano, anche all'interno di vani, in terreno di  qualsiasi natura e/o materiale proveniente da crolli di murature, volte, solai in legno, tetti, ecc..., esclusa la roccia da mina, per profondità oltre i mt 1,00 e sino a mt 2,00, per ogni metro o frazione di esso. Compreso il carico sugli automezzi ed il trasporto a rifiuto o per rilevato fino ad una distanza massima di 5000 m; escluso l'onere di discarica.</t>
  </si>
  <si>
    <t>a. Operaio comune</t>
  </si>
  <si>
    <t>A.01.003</t>
  </si>
  <si>
    <t>Sovraprezzo allo scavo di sbancamento a sezione ampia fatto a mano, anche all'interno di vani, in terreno di  qualsiasi natura e/o materiale proveniente da crolli di murature, volte, solai in legno, tetti, ecc, esclusa la roccia da mina, per profondità oltre i mt 2,00 e sino a mt 4,00, per ogni metro o frazione di esso. Compreso il carico sugli automezzi ed il trasporto a rifiuto o per rilevato fino ad una distanza massima di 5000 m; escluso l'onere di discarica.</t>
  </si>
  <si>
    <t>A.01.004</t>
  </si>
  <si>
    <t>Sovraprezzo allo scavo di sbancamento a sezione ampia fatto a mano, anche all'interno di vani, in terreno di  qualsiasi natura e/o materiale proveniente da crolli di murature, volte, solai in legno, tetti, ecc, esclusa la roccia da mina, per profondità oltre i mt 4,00 e sino a mt 6,00, per ogni metro o frazione di esso. Compreso il carico sugli automezzi ed il trasporto a rifiuto o per rilevato fino ad una distanza massima di 5000 m; escluso l'onere di discarica.</t>
  </si>
  <si>
    <t>A.01.005</t>
  </si>
  <si>
    <t>Sovraprezzo allo scavo di sbancamento a sezione ampia fatto a mano, anche all'interno di vani, in terreno di  qualsiasi natura e/o materiale proveniente da crolli di murature, volte, solai in legno, tetti, ecc, esclusa la roccia da mina, per profondità oltre i mt 6,00 e sino a mt 8,00, per ogni metro o frazione di esso. Compreso il carico sugli automezzi ed il trasporto a rifiuto o per rilevato fino ad una distanza massima di 5000 m; escluso l'onere di discarica.</t>
  </si>
  <si>
    <t>A.01.006</t>
  </si>
  <si>
    <t>Scavo a sezione obbligata a mano in terreno di qualsiasi natura e consistenza, esclusa la roccia da mina  per opere di fondazione da eseguirsi fino ad una profondità massima di mt. 1,00  dal piano di calpestio. Compreso l'onere per sbadacchiature e puntellature, il tiro in alto del materiale, il carico sugli automezzi ed il trasporto a rifiuto o per rilevato fino ad una distanza massima di 5000 m; escluso l'onere di discarica.</t>
  </si>
  <si>
    <t>Materiali a piè d'opera:</t>
  </si>
  <si>
    <t>a. ABETE DA LAVORO
Abete in travi scorzate</t>
  </si>
  <si>
    <t>2.2</t>
  </si>
  <si>
    <t>b. ABETE DA LAVORO                                                              Abete da lavoro in tavolame di spessore mm 25</t>
  </si>
  <si>
    <t>Totale materiali a piè d'opera</t>
  </si>
  <si>
    <t>3.1</t>
  </si>
  <si>
    <t>a. SEGA elettrica circolare</t>
  </si>
  <si>
    <t>3.2</t>
  </si>
  <si>
    <t>b. AUTOCARRO RIBALTABILE
Nolo a caldo per autocarro ribaltabile da 10,8 mc da 160 a 250 hp - 0,8/2</t>
  </si>
  <si>
    <t>COSTO DIRETTO (1+2+3)</t>
  </si>
  <si>
    <t>COSTO DIRETTO + SPESE GENERALI (A+4)</t>
  </si>
  <si>
    <t>A.01.007</t>
  </si>
  <si>
    <t>Sovraprezzo allo scavo a sezione obbligata a mano in terreno di qualsiasi natura e consistenza, esclusa la roccia da mina per opere di fondazione e sottofondazione da eseguirsi fino ad una profondità di oltre mt 1,00  e sino a mt 2,00 dal piano di calpestio, compreso l'onere per sbadacchiature e puntellature, il tiro in alto del materiale, gli scarriolamenti a mano,  il carico sugli automezzi ed il trasporto a rifiuto o per rilevato fino ad una distanza massima di 5000 m; escluso l'onere di discarica.</t>
  </si>
  <si>
    <t>A.01.008</t>
  </si>
  <si>
    <t xml:space="preserve">Sovraprezzo allo scavo a sezione obbligata a mano in terreno di qualsiasi natura e consistenza, esclusa la roccia da mina per opere di fondazione e sottofondazione da eseguirsi fino ad una profondità di oltre mt 2,00  e sino a mt 4,00 dal piano di calpestio, compreso l'onere per sbadacchiature e puntellature, il tiro in alto del materiale, gli scarriolamenti a mano,  il carico sugli automezzi ed il trasporto a rifiuto o per rilevato fino ad una distanza massima di 5000 m; escluso l'onere di discarica. </t>
  </si>
  <si>
    <t>A.01.009</t>
  </si>
  <si>
    <t xml:space="preserve">Sovraprezzo allo scavo a sezione obbligata a mano in terreno di qualsiasi natura e consistenza, esclusa la roccia da mina per opere di fondazione e sottofondazione da eseguirsi fino ad una profondità di oltre mt 4,00  e sino a mt 8,00 dal piano di calpestio, compreso l'onere per sbadacchiature e puntellature, il tiro in alto del materiale, gli scarriolamenti a mano,  il carico sugli automezzi ed il trasporto a rifiuto o per rilevato fino ad una distanza massima di 5000 m; escluso l'onere di discarica. </t>
  </si>
  <si>
    <t>A.01.010</t>
  </si>
  <si>
    <t xml:space="preserve">Sovraprezzo allo scavo a sezione obbligata a mano in terreno di qualsiasi natura e consistenza, esclusa la roccia da mina per opere di fondazione e sottofondazione da eseguirsi fino ad una profondità di oltre mt 8,00 dal piano di calpestio, compreso l'onere per sbadacchiature e puntellature, il tiro in alto del materiale, gli scarriolamenti a mano, il carico sugli automezzi ed il trasporto a rifiuto o per rilevato fino ad una distanza massima di 5000 m; escluso l'onere di discarica. </t>
  </si>
  <si>
    <t>A.01.011</t>
  </si>
  <si>
    <t>Scavo di svuotamento di fosse tombali (loculi, cripte, ecc.) fino alla profondità di 1 metro con recupero e cernita  dei  resti  ossei umani, adottando tutte le  precauzioni delle norme igieniche sanitarie ed il trasporto a locale cimitero e sistemazione nella fossa tombale del Comune. Compreso il carico  ed il  trasporto dei detriti terrosi alla discarica fino ad una distanza massima di 5000 m (escluso l'onere di discarica), avendo cura  di  usare adeguati disinfettanti, compreso quanto altro occorra per dare il lavoro finito a perfetta regola d'arte. Esclusa l'osservanza di tutte le  indicazioni per lo smaltimento  di  rifiuti di natura speciale.</t>
  </si>
  <si>
    <t>a. AUTOCARRO RIBALTABILE
Nolo a caldo per autocarro ribaltabile da 10,8 mc da 160 a 250 hp - 0,8/2</t>
  </si>
  <si>
    <t>A.01.100 - SCAVI DI SBANCAMENTO E SPIANAMENTO ESEGUITI CON L'AUSILIO DI MEZZI MECCANICI,                          IN ZONE DISAGIATE</t>
  </si>
  <si>
    <t>A.01.100</t>
  </si>
  <si>
    <t>Scavo di sbancamento a sezione ampia eseguito con mezzo meccanico in terreno di qualsiasi natura e consistenza, esclusa la roccia da mina con le dovute cautele per le possibili presenze di strutture archeologiche, compreso l'onere dell'assistenza di due operai per le indicazioni da fornire all'escavatorista e per la pulizia e rettifica delle pareti dello scavo, compreso il carico sugli automezzi ed il trasporto a rifiuto o per rilevato fino ad una distanza massima di 5000 m; escluso l'onere di discarica. L'intervento sarà eseguito secondo le disposizione della D.L. da effettuare prevalentemente con pala meccanica fino alla profondita di mt 2,00 dal piano di campagna</t>
  </si>
  <si>
    <t>a. Operaio specializzato</t>
  </si>
  <si>
    <t>a. PALA MECCANICA - Pala caricatrice cingolata da 65 hp</t>
  </si>
  <si>
    <t>b. AUTOCARRO RIBALTABILE 
Nolo a caldo per autocarro ribaltabile da 10,8 mc da 160 a 250 hp</t>
  </si>
  <si>
    <t>A.01.101</t>
  </si>
  <si>
    <t xml:space="preserve">Sovraprezzo allo scavo di sbancamento a sezione ampia eseguito con mezzo meccanico in terreno di qualsiasi natura e consistenza, esclusa la roccia da mina, oltre i mt. 2,00 e per ogni metro o frazione di esso; compreso il carico sugli automezzi ed il trasporto a rifiuto o per rilevato fino ad una distanza massima di 5000 m; escluso l'onere di discarica. </t>
  </si>
  <si>
    <t>%</t>
  </si>
  <si>
    <t>A.01.102</t>
  </si>
  <si>
    <t>Scavo di sbancamento a sezione ampia eseguito con mezzo meccanico in roccie sciolte (terreno vegetale, argilla, sabbia, lapillo, pozzolana, ghiaia) con le dovute cautele per le possibili presenze di strutture archeologiche, compreso l'onere dell'assistenza di due operai per le indicazioni da fornire all'escavatorista e per la pulizia e rettifica delle pareti dello scavo. Compreso il carico sugli automezzi ed il trasporto a rifiuto o per rilevato fino ad una distanza massima di 5000 m; escluso l'onere di discarica. L'intervento sarà eseguito secondo le disposizione della D.L. da effettuare prevalentemente con pala meccanica
fino alla profondita di mt 2,00 dal piano di campagna</t>
  </si>
  <si>
    <t>2.3</t>
  </si>
  <si>
    <t>A.01.103</t>
  </si>
  <si>
    <t xml:space="preserve">Sovraprezzo allo scavo di sbancamento a sezione ampia eseguito con mezzo meccanico in terreno di qualsiasi natura e consistenza, esclusa la roccia da mina, oltre i mt. 2,00 e per ogni metro o frazione di esso; compreso il carico sugli automezzi ed il trasporto a rifiuto o per rilevato fino ad una distanza massima di 5000 m; escluso onere di discarica. </t>
  </si>
  <si>
    <t>A.01.200 - RINTERRI</t>
  </si>
  <si>
    <t>A.01.200</t>
  </si>
  <si>
    <t>Rinterro eseguito a mano con materiale proveniente da scavi precedentemente eseguiti, comprendente la selezione dei materiali di idonea granulometria, scevri da sostanze organiche, lo spianamento ed il costipamento della terra e la bagnatura con acqua; il tutto secondo le indicazioni della D.L., compresi gli oneri di avvicinamento del materiale a bordo scavo.</t>
  </si>
  <si>
    <t>COSTO DIRETTO (1)</t>
  </si>
  <si>
    <t>COSTO DIRETTO + SPESE GENERALI (A+2)</t>
  </si>
  <si>
    <t>A.01.201</t>
  </si>
  <si>
    <t>Rinterro eseguito a mano con impiego di materiale misto proveniente da cave di prestito di idonea granulometria e totale assenza di materie organiche, compreso lo spianamento ed il costipamento della terra e la bagnatura con acqua; il tutto secondo le indicazioni della D.L.</t>
  </si>
  <si>
    <t>a. INDENNITA' DI CAVA DI PRESTITO per l'asportazione di materiale per riempimenti o rilevati, da scavare da banchi naturali, comprese le risistemazioni e lo spianamento delle aree risultanti per materiali alluvionali misti</t>
  </si>
  <si>
    <t>A.01.202</t>
  </si>
  <si>
    <t>Rinterro con materiale di risulta proveniente dagli scavi precedentemente eseguiti nell'ambito del cantiere, eseguito con l'ausilio di mezzi meccanici di piccole dimensioni, compreso l'avvicinamento dei materiali a bordo scavo e la compattazione a strati dei materiali impiegati  fino al raggiungimento delle quote del terreno preesistente ed il costipamento prescritto.</t>
  </si>
  <si>
    <t>b. RULLO COMPRESSORE - tipo TANDEM STATICO A DOPPIA TRAZIONE HP 9, peso Kg 500 - compresi l'operatore e i consumi di carburante, lubrificanti, ricambi, manutenzione e assicurazione.</t>
  </si>
  <si>
    <t>A.01.300 - MOVIMENTAZIONI E TRASPORTI</t>
  </si>
  <si>
    <t>A.01.300</t>
  </si>
  <si>
    <t>Carico di materiale sciolto su mezzo di trasporto di piccole dimensioni per movimentazione dello stesso  fino al luogo di deposito provvisorio, adibito all'uopo, o di riutilizzo, entro l'ambito del cantiere: eseguito a mano</t>
  </si>
  <si>
    <t>A.01.301</t>
  </si>
  <si>
    <t>Carico da cumulo in zona ristretta eseguito con mezzi meccanici di piccole dimensioni.</t>
  </si>
  <si>
    <t>a. ESCAVATORI IDRAULICI GOMMATI
Nolo a caldo per escavatore bobcat</t>
  </si>
  <si>
    <t>b. AUTOCARRO RIBALTABILE
Nolo a caldo per autocarro ribaltabile da 8 mc max 150 hp</t>
  </si>
  <si>
    <t>A.01.302</t>
  </si>
  <si>
    <t>Movimentazione, entro l'ambito dell'area di cantiere, di materiale di risulta di qualsiasi natura e consistenza, con l'uso di mezzi meccanici di piccole dimensioni, per trasporto  in luogo di deposito provvisorio, in attesa di viaggio a rifiuto o di nuovo trasporto per reimpiego.</t>
  </si>
  <si>
    <t>A.01.303</t>
  </si>
  <si>
    <t>Scarriolatura di materiale sciolto di qualsiasi natura e consistenza, proveniente da demolizioni,  in luogo di deposito provvisorio, entro l'ambito dell'area di cantiere. Fino a 50 metri.</t>
  </si>
  <si>
    <t>A.01.304</t>
  </si>
  <si>
    <t>Sovraprezzo alla scarriolatura, oltre i primi 50 metri, valutato per ogni metro cubo di materiale trasportato e per ogni ulteriori 10 metri di distanza.</t>
  </si>
  <si>
    <t>A.01.305</t>
  </si>
  <si>
    <t>Tiro in alto o calo in basso dei materiali di impiego, provenienti anche dalle demolizioni, mediante l'impiego di argano elevatore compresi e compensati tutti gli oneri per l'installazione del tiro, il funzionamento e la manodopera per la manovra. Valutazione a volume.</t>
  </si>
  <si>
    <t>a. ARGANO a frizione, provvisto di funi e di tutti gli accessori per il funzionamento, compresa la manodopera per il funzionamento. Con motore da 4 hp.</t>
  </si>
  <si>
    <t>A.01.306</t>
  </si>
  <si>
    <t>Tiro in alto o calo in basso dei materiali di impiego, provenienti anche dalle demolizioni, mediante l'impiego di argano elevatore compresi e compensati tutti gli oneri per l'installazione del tiro, il funzionamento e la manodopera per la manovra. Valutazione a peso.</t>
  </si>
  <si>
    <t>kg</t>
  </si>
  <si>
    <t>a. ARGANO a frizione, provvisto di funi e di tutti gli accessori per il funzionamento, compresa la manodopera per il funzionamento.  Con motore da 4 hp</t>
  </si>
  <si>
    <t>A.01.307</t>
  </si>
  <si>
    <t>Scofanatura a spalla d'uomo o insacchettatura di materiali di qualsiasi natura e consistenza, provenienti da lavori di movimenti terra, su percorsi non carriolabili e trasporto fino al luogo di deposito provvisorio, adibito all'uopo entro l'ambito del cantiere, in attesa del trasporto a rifiuto; compresi gli oneri di superamento dislivelli. Per ogni 50 metri, valutato a volume.</t>
  </si>
  <si>
    <t>A.01.308</t>
  </si>
  <si>
    <t>Scofanatura a spalla d'uomo o insacchettatura di materiali di qualsiasi natura e consistenza, provenienti da lavori di movimenti terra, su percorsi non carriolabili e trasporto fino al luogo di deposito provvisorio, adibito all'uopo entro l'ambito del cantiere, in attesa del trasporto a rifiuto; compresi gli oneri di superamento dislivelli. Per ogni 50 metri, valutato a peso.</t>
  </si>
  <si>
    <t>A.01.309</t>
  </si>
  <si>
    <t>Trasporto a rifiuto di materiale proveniente da lavori di movimento terra effettuata con autocarri, con portata superiore a 50 q, compreso lo spandimento del materiale ed esclusi gli eventuali oneri di discarica autorizzata. Per trasporti fino a 10 km.</t>
  </si>
  <si>
    <t>a. AUTOCARRO RIBALTABILE 
Nolo a caldo per autocarro ribaltabile da 8 mc max 150 hp</t>
  </si>
  <si>
    <t>A.01.310</t>
  </si>
  <si>
    <t>Trasporto a rifiuto di materiale proveniente da lavori di movimento terra effettuata con autocarri, con portata superiore a 50 q, compreso lo spandimento del materiale ed esclusi gli eventuali oneri di discarica autorizzata. Per ogni 5 km in più oltre i primi 10.</t>
  </si>
  <si>
    <t>A.01.311</t>
  </si>
  <si>
    <t>Trasporto a discarica autorizzata controllata di materiali di risulta, provenienti da movimenti terra eseguiti anche a mano o in zone disagiate, con autocarro di portata fino a 50 q, compresi carico, anche a mano, viaggio, scarico, spandimento del materiale ed esclusi gli eventuali oneri di discarica autorizzata. Trasporto a discarica autorizzata controllata di materiali di risulta, provenienti da movimenti terra eseguiti anche a mano o in zone disagiate.</t>
  </si>
  <si>
    <t>A.01.312</t>
  </si>
  <si>
    <t>Trasporto a discarica autorizzata controllata di materiali di risulta, provenienti da movimenti terra eseguiti a mano o in zone disagiate, con motocarro di portata fino a 1 mc, o mezzo di uguali caratteristiche, compresi carico, anche a mano, viaggio di andata e ritorno e scarico con esclusione degli oneri di discarica. Trasporto a discarica autorizzata controllata di materiali di risulta, provenienti da movimenti terra eseguiti a mano o in zone disagiate.</t>
  </si>
  <si>
    <t>A.02 - DEMOLIZIONI TOTALI E PARZIALI DI FABBRICATI ESEGUITE A MANO</t>
  </si>
  <si>
    <t>A.02.001</t>
  </si>
  <si>
    <t>Demolizione totale di murature esterne e/o interne, costituite da pietrame, mattoni pieni o tufo di qualsiasi natura e forma avendo l'accortezza di procedere dall'alto verso il basso ed a filari orizzontali e senza l'ausilio di mezzi meccanici, eliminando inizialmente gli stati critici di crollo e le rimozioni di materiali pregiati da ricollocare in sito. Durante il corso della demolizione, dovrà essere prestata la massima attenzione affinché non si creino zone di instabilità strutturali e dovrà essere prestata ogni cautela al fine di tutelare e salvaguardare i manufatti sottostanti di notevole valore storico. Compreso la puntellatura provvisoria delle parti più degradate, la formazione ed il successivo smontaggio a lavori ultimati dei piani di lavoro, il trasporto fino alla piazzola di accumulo entro un raggio di mt 50; incluso il carico ed il trasporto a rifiuto delle macerie a pubblica discarica entro 10 km di distanza (compreso il ritorno a vuoto), con esclusione dell'onere di discarica, nonché ogni altro onere e magistero per dare l'opera compiuta e finita;</t>
  </si>
  <si>
    <t>A.02.001.a</t>
  </si>
  <si>
    <t>murature non aventi funzione statica portante</t>
  </si>
  <si>
    <t>mq</t>
  </si>
  <si>
    <t>1.3</t>
  </si>
  <si>
    <t>a. ELEVATORE MECCANICO ad azionamento elettrico</t>
  </si>
  <si>
    <t>b. AUTOCARRO RIBALTABILE - Nolo a caldo per autocarro ribaltabile da 15,8 mc oltre 250 hp</t>
  </si>
  <si>
    <t>Totale materiali a piè d'opera e noli</t>
  </si>
  <si>
    <t>A.02.001.b</t>
  </si>
  <si>
    <t>murature aventi funzione statica portante</t>
  </si>
  <si>
    <t>b. AUTOCARRO RIBALTABIE - Nolo a caldo per autocarro ribaltabile da 15,8 mc oltre 250 hp</t>
  </si>
  <si>
    <t>A.02.002</t>
  </si>
  <si>
    <t>Demolizione di parti di fabbricati (murature di pietrame, mattoni pieni, tufo) eseguita prevalentemente a mano e, ove occorra, con l'uso di mezzi meccanici, in qualsiasi condizione, altezza e profondità, compresa ogni cautela per evitare danni alle rimanenti parti di fabbricato da conservare, l'adozione degli accorgimenti atti a tutelare l'incolumità degli operai e del pubblico, le precauzioni e le cautele necessarie per evitare danni ad eventuali fabbricati vicini ed a terzi, le necessarie puntellature delle parti da demolire adeguatamente dimensionate, l'impiego di mezzi segnaletici diurni e notturni, l'onere delle cautele da adottare per demolire a piccoli tratti le strutture collegate a ridosso del fabbricato o le loro parti escluse dalla demolizione, l'innalzamento ed il carico dei materiali su automezzo ed ogni onere per assicurare l'opera eseguita a regola d'arte secondo le normative esistenti. E' incluso il carico ed il trasporto a rifiuto delle macerie a pubblica discarica entro 10 km di distanza (compreso il ritorno a vuoto) con esclusione dell'onere di discarica. Valutato per l'effettivo volume di struttura demolita.</t>
  </si>
  <si>
    <t>b. Operaio qualificato</t>
  </si>
  <si>
    <t>c. Operaio comune</t>
  </si>
  <si>
    <t>a. ABETE DA LAVORO 
Abete in travi scorzate</t>
  </si>
  <si>
    <t>b. ABETE DA LAVORO 
Abete da lavoro in tavolame di spessore mm 25</t>
  </si>
  <si>
    <t>a. AUTOCARRO RIBALTABIE - Nolo a caldo per autocarro ribaltabile da 15,8 mc oltre 250 hp</t>
  </si>
  <si>
    <t xml:space="preserve">A.02.100 - DEMOLIZIONI TOTALI E PARZIALI DI FABBRICATI ESEGUITE CON L'AUSILIO DI MEZZI MECCANICI </t>
  </si>
  <si>
    <t>A.02.100</t>
  </si>
  <si>
    <t>Demolizione totale di fabbricati, sia per la parte interrata che fuori terra, questa per qualsiasi altezza compreso tiro, puntelli, ponti di servizio, schermature ed inoltre ogni onere e magistero per assicurare l'opera eseguita a regola d'arte. Effettuata con mezzi meccanici e con intervento manuale ove occorrente, incluso il carico e il trasporto del materiale di risulta a discarica controllata entro 10 km di distanza (compreso il ritorno a vuoto) con esclusione degli oneri di discarica per fabbricati con strutture verticali in legno, muratura e ferro, vuoto per pieno.</t>
  </si>
  <si>
    <t>a. ABETE DA LAVORO 
Abete da lavoro in tavolame di spessore mm 25</t>
  </si>
  <si>
    <t>a. ESCAVATORE IDRAULICO da 17000 kg</t>
  </si>
  <si>
    <t>b. MARTELLI DEMOLITORI di potenza 1200 l/min e peso 10 kg</t>
  </si>
  <si>
    <t>3.3</t>
  </si>
  <si>
    <t>c. COMPRESSORI AD ARIA di potenza 5000 l/min</t>
  </si>
  <si>
    <t>3.4</t>
  </si>
  <si>
    <t>d. ATTREZZATURA OSSIACETILENICA per tagli</t>
  </si>
  <si>
    <t>3.5</t>
  </si>
  <si>
    <t>e. AUTOCARRO RIBALTABILE                                         Nolo a caldo per autocarro ribaltabile da 15,8 mc oltre 250 hp</t>
  </si>
  <si>
    <t>A.02.101</t>
  </si>
  <si>
    <t>Demolizione parziale di fabbricati con struttura portante in tufo, pietrame in genere, mattoni pieni e solai di qualsiasi natura o in cemento armato. Effettuata a mano e con l'ausilio di mezzi meccanici, in qualsiasi condizione, altezza o profondità, compreso l'onere per puntellamenti o ponteggi, il calo o l'innalzamento dei materiali di risulta con successivo carico sull'automezzo e trasporto alla pubblica discarica entro 10 km di distanza (compreso il ritorno a vuoto), escluso l'onere di discarica. Valutato a metro cubo vuoto per pieno per fabbricati con strutture verticali in legno, muratura e ferro.</t>
  </si>
  <si>
    <t>c. COMPRESORI AD ARIA di potenza 5000 l/min</t>
  </si>
  <si>
    <t>e. AUTOCARRO RIBALTABILE                                      Nolo a caldo per autocarro ribaltabile da 15,8 mc oltre 250 hp</t>
  </si>
  <si>
    <t>A.02.200 - DEMOLIZIONI DI MURATURA ESEGUITE A MANO</t>
  </si>
  <si>
    <t>A.02.200</t>
  </si>
  <si>
    <t>Demolizione di muratura, anche voltata, di spessore superiore ad una testa, eseguita totalmente a mano, compresa la cernita e l'accantonamento del materiale di recupero da riutilizzare; incluso il trasporto alla pubblica discarica entro 10 km di distanza (compreso il ritorno a vuoto) ed escluso l'onere di discarica: muratura in mattoni o tufo.</t>
  </si>
  <si>
    <t>a. AUTOCARRO RIBALTABILE                                          Nolo a caldo per autocarro ribaltabile da 8 mc max 150 hp</t>
  </si>
  <si>
    <t>A.02.201</t>
  </si>
  <si>
    <t>Demolizione di muratura, anche voltata, di spessore superiore ad una testa, eseguita totalmente a mano, compresa la cernita e l'accantonamento del materiale di recupero da riutilizzare; incluso il trasporto alla pubblica discarica entro 10 km di distanza (compreso il ritorno a vuoto) ed escluso l'onere di discarica: muratura in pietrame.</t>
  </si>
  <si>
    <t>A.02.202</t>
  </si>
  <si>
    <t>Demolizione di murature in conci di calcare. Demolizione manuale da eseguire su murature portanti in pietra calcarea da taglio senza l'ausilio di mezzi meccanici procedendo, dall'alto verso il basso, per filari orizzontali; compreso l’onere di eliminare gli stati critici di crollo, di provvedere alla rimozione di eventuali materiali pregiati da riutilizzare successivamente, di prestare la massima attenzione a non provocare instabilità strutturali e di tutelare e salvaguardare i manufatti di valore storico. Incluso il trasporto alla pubblica discarica entro 10 km di distanza (compreso il ritorno a vuoto), escluso l'onere di discarica ed ogni altro onere per dare il lavoro compiuto (ponteggi, puntelli da pagare a parte).</t>
  </si>
  <si>
    <t>a. ARGANO a frizione, provvisto di funi e di tutti gli accessori per il funzionamento, compresa la manodopera per il funzionamento. Con motore da 4 hp</t>
  </si>
  <si>
    <t>b. AUTOCARRO RIBALTABILE                                          Nolo a caldo per autocarro ribaltabile da 8 mc max 150 hp</t>
  </si>
  <si>
    <t>A.02.203</t>
  </si>
  <si>
    <t>Demolizione di muratura di qualsiasi genere, anche voltata, di spessore fino ad una testa, eseguita totalmente a mano, compresa la cernita e l'accantonamento del materiale di recupero da riutilizzare;  incluso il trasporto alla pubblica discarica entro 10 km di distanza (compreso il ritorno a vuoto) ed escluso l'onere di discarica: muratura in mattoni pieni.</t>
  </si>
  <si>
    <t xml:space="preserve">A.02.300 - DEMOLIZIONI DI MURATURA ESEGUITE CON L'AUSILIO DI MEZZI MECCANICI </t>
  </si>
  <si>
    <t>A.02.300</t>
  </si>
  <si>
    <t>Demolizione di muratura, anche voltata, di spessore superiore ad una testa, eseguita con l'ausilio di attrezzi elettromeccanici, senza che venga compromessa la stabilità di strutture o partizioni limitrofe, compresa la cernita e l'accantonamento del materiale di recupero da riutilizzare; incluso il trasporto alla pubblica discarica entro 10 km di distanza (compreso il ritorno a vuoto) ed escluso l'onere di discarica: muratura in mattoni o tufo.</t>
  </si>
  <si>
    <t>A.02.301</t>
  </si>
  <si>
    <t>Demolizione di muratura, anche voltata, di spessore superiore ad una testa, eseguita con l'ausilio di attrezzi elettromeccanici, senza che venga compromessa la stabilità di strutture o partizioni limitrofe, compresa la cernita e l'accantonamento del materiale di recupero da riutilizzare; incluso il trasporto alla pubblica discarica entro 10 km di distanza (compreso il ritorno a vuoto) ed escluso l'onere di discarica: muratura in pietrame.</t>
  </si>
  <si>
    <t>A.02.302</t>
  </si>
  <si>
    <t>Demolizione di muratura di qualsiasi genere, anche voltata, di spessore fino ad una testa, eseguita con l'ausilio di attrezzi elettromeccanici, senza che venga compromessa la stabilità di strutture o partizioni limitrofe, compresa la cernita e l'accantonamento del materiale di recupero da riutilizzare; incluso il trasporto alla pubblica discarica entro 10 km di distanza (compreso il ritorno a vuoto) ed escluso l'onere di discarica: muratura in mattoni pieni.</t>
  </si>
  <si>
    <t>a. MARTELLO DEMOLITORE elettrico</t>
  </si>
  <si>
    <t>b. ARGANO a frizione, provvisto di funi e di tutti gli accessori per il funzionamento, compresa la manodopera per il funzionamento. Con motore da 4 hp</t>
  </si>
  <si>
    <t>c. AUTOCARRO RIBALTABILE                                          Nolo a caldo per autocarro ribaltabile da 8 mc max 150 hp</t>
  </si>
  <si>
    <t>A.02.400 - DEMOLIZIONI DI TRAMEZZATURA</t>
  </si>
  <si>
    <t>A.02.400</t>
  </si>
  <si>
    <t>Demolizione di tramezzi eseguita con ogni cautela con punta di ferro e mazzuolo. Nel prezzo si intendono compresi e compensati gli oneri per la demolizione di intonaci, di rivestimenti e per l'esecuzione ed il rifacimento dei piani di lavoro; il calo a terra o il sollevamento delle macerie a mano o con piccoli mezzi meccanici; il recupero, l'accatastamento e la pulizia del materiale giudicato recuperabile dalla D.L. che rimarrà di proprietà dell'Amm.ne; il trasporto fino alla piazzola di accumulo entro un raggio di mt 50; incluso il trasporto alla pubblica discarica entro 10 km di distanza (compreso il ritorno a vuoto); escluso l'onere di discarica e compreso ogni altro onere per dare l'opera compiuta e finita;</t>
  </si>
  <si>
    <t>A.02.400.a</t>
  </si>
  <si>
    <t>tramezzi ad una testa in mattoni pieni antichi, eseguita a settori o in breccia su manufatti retti o curvi.</t>
  </si>
  <si>
    <t>Materiali a piè d'opera e Noli:</t>
  </si>
  <si>
    <t>a. Materiali a piè d'opera e Noli occorrenti</t>
  </si>
  <si>
    <t>a stima</t>
  </si>
  <si>
    <t>A.02.400.b</t>
  </si>
  <si>
    <t>tramezzi con struttura in legno ed intonaco su supporto di cannucce o listelli.</t>
  </si>
  <si>
    <t>A.02.401</t>
  </si>
  <si>
    <t>Demolizione di tramezzatura. Compreso l'onere per tagli, carico, trasporto e accatastamento dei materiali riutilizzabili e/o di risulta fino ad una distanza di 50 m.  Incluso il trasporto alla pubblica discarica entro 10 km di distanza (compreso il ritorno a vuoto), escluso l'onere di discarica. Di spessore fino a 10 cm.</t>
  </si>
  <si>
    <t>A.02.402</t>
  </si>
  <si>
    <t>Demolizione di tramezzatura. Compreso l'onere per tagli, carico, trasporto e accatastamento dei materiali riutilizzabili e/o di risulta fino ad una distanza di 50 m. Incluso il trasporto alla pubblica discarica entro 10 km di distanza (compreso il ritorno a vuoto), escluso l'onere di discarica. Di spessore da 10,1 a 15 cm.</t>
  </si>
  <si>
    <t>A.02.403</t>
  </si>
  <si>
    <t>Demolizione di tramezzatura. Compreso l'onere per tagli, carico, trasporto e accatastamento dei materiali riutilizzabili e/o di risulta fino ad una distanza di 50 m. Incluso il trasporto alla pubblica discarica entro 10 km di distanza (compreso il ritorno a vuoto), escluso l'onere di discarica. Di spessore da 15,1 a 30 cm.</t>
  </si>
  <si>
    <t>A.02.404</t>
  </si>
  <si>
    <t>Demolizione di tramezzatura. Compreso l'onere per tagli, carico, trasporto ed accatastamento dei materiali riutilizzabili e/o di risulta fino ad una distanza di 50 m. Incluso il trasporto alla pubblica discarica entro 10 km di distanza (compreso il ritorno a vuoto), escluso l'onere di discarica. Di spessore oltre i 30 cm.</t>
  </si>
  <si>
    <t>A.02.405</t>
  </si>
  <si>
    <t>Demolizione di cornici, fasce marcapiano, aggetti, ecc..., di qualsiasi genere forma e materiale, posti a qualsiasi altezza dal piano stradale o di calpestio, eseguiti a mano o con l'impiego di mezzi meccanici; incluso il trasporto alla pubblica discarica entro 10 km di distanza (compreso il ritorno a vuoto), escluso l'onere di discarica. Per un'altezza massima dell'elemento pari a 30 cm.</t>
  </si>
  <si>
    <t>m</t>
  </si>
  <si>
    <t>A.02.500 - DEMOLIZIONI DI PAVIMENTI, SOTTOFONDI E RIVESTIMENTI</t>
  </si>
  <si>
    <t>A.02.500</t>
  </si>
  <si>
    <t>Rimozione di pavimento di pietra naturale in lastre o quadrotti, gradini, soglie e simili, per uno spessore di 3 cm, compresa la malta di allettamento dello spessore sino a 5 cm, compreso l'innaffiamento e l'avvicinamento al luogo adibito a deposito provvisorio, incluso il trasporto a rifiuto  alla pubblica discarica entro 10 km di distanza (compreso il ritorno a vuoto) ed escluso l'eventuale onere per il conferimento a discarica. Valutata per l' effettiva superficie rimossa: senza recupero di materiale</t>
  </si>
  <si>
    <t>A.02.501</t>
  </si>
  <si>
    <t>Rimozione di pavimento di pietra naturale in lastre o quadrotti, gradini, soglie e simili, per uno spessore di 3 cm, compresa la malta di allettamento dello spessore sino a 5 cm, compreso l'innaffiamento e l'avvicinamento al luogo adibito a deposito provvisorio, incluso il trasporto a rifiuto  alla pubblica discarica entro 10 km di distanza (compreso il ritorno a vuoto) ed escluso l'eventuale onere per il conferimento a discarica. Valutata per l'effettiva superficie rimossa: eseguita con particolare cura, esclusivamente a mano e con l'ausilio di piccoli utensili, previo dettagliato rilievo fotografico e grafico, compresi il recupero del materiale, la cernita e l'eventuale catalogazione del materiale da reimpiegare.</t>
  </si>
  <si>
    <t>A.02.502</t>
  </si>
  <si>
    <t>Rimozione di pavimento di pietra naturale in lastre o quadrotti, gradini, soglie e simili, per uno spessore di 5 cm, compresa la malta di allettamento dello spessore fino a 5 cm, compreso l'innaffiamento e l'avvicinamento al luogo adibito a deposito provvisorio, incluso il trasporto a rifiuto  alla pubblica discarica entro 10 km di distanza (compreso il ritorno a vuoto) ed escluso l'eventuale onere per il conferimento a discarica. Valutata per l'effettiva superficie rimossa: senza recupero di materiale.</t>
  </si>
  <si>
    <t>A.02.503</t>
  </si>
  <si>
    <t>Rimozione di pavimento di pietra naturale in lastre o quadrotti, gradini, soglie e simili, per uno spessore di 5 cm, compresa la malta di allettamento dello spessore fino a 5 cm, compreso l'innaffiamento e l'avvicinamento al luogo adibito a deposito provvisorio, incluso il trasporto a rifiuto  alla pubblica discarica entro 10 km di distanza (compreso il ritorno a vuoto) ed escluso l'eventuale onere per il conferimento a discarica. Valutata per l'effettiva superficie rimossa: eseguita con particolare cura, esclusivamente a mano e con l'ausilio di piccoli utensili, previo dettagliato rilievo fotografico e grafico, compresi il recupero del materiale, la cernita e l'eventuale catalogazione del materiale da reimpiegare.</t>
  </si>
  <si>
    <t>A.02.504</t>
  </si>
  <si>
    <t>Rimozione di pavimento in lastroni di pietra, di spessore da 5 cm fino a 10 cm, compresi la rimozione della malta di allettamento dello spessore sino a 5 cm, l'avvicinamento a luogo di deposito provvisorio, incluso il trasporto a rifiuto  alla pubblica discarica entro 10 km di distanza (compreso il ritorno a vuoto) ed escluso l'eventuale onere per il conferimento a discarica. Valutata per l'effettiva superficie rimossa: senza recupero del materiale.</t>
  </si>
  <si>
    <t>A.02.505</t>
  </si>
  <si>
    <t>Rimozione di pavimento in lastroni di pietra, di spessore da 5 cm  fino a 10 cm, compresa la malta di allettamento dello spessore sino a 5 cm, compreso l'innaffiamento e l'avvicinamento al luogo adibito a deposito provvisorio, incluso il trasporto a rifiuto  alla pubblica discarica entro 10 km di distanza (compreso il ritorno a vuoto) ed escluso l'eventuale onere per il conferimento a discarica. Valutata per l'effettiva superficie rimossa: eseguita con particolare cura, esclusivamente a mano e con l'ausilio di piccoli utensili, previo dettagliato rilievo fotografico e grafico, compresi il recupero del materiale, la cernita e l'eventuale catalogazione del materiale da reimpiegare.</t>
  </si>
  <si>
    <t>A.02.506</t>
  </si>
  <si>
    <t>Rimozione di pavimento in lastroni di pietra, di spessore da 11 cm  fino a 18 cm, compresi la rimozione della malta di allettamento dello spessore  sino a 5 cm, l'avvicinamento a luogo di deposito provvisorio, incluso il trasporto a rifiuto  alla pubblica discarica entro 10 km di distanza (compreso il ritorno a vuoto) ed escluso l'eventuale onere per il conferimento a discarica. Valutata per l'effettiva superficie rimossa: senza recupero del materiale.</t>
  </si>
  <si>
    <t>A.02.507</t>
  </si>
  <si>
    <t>Rimozione di pavimento in lastroni di pietra, di spessore da 11 cm  fino a 18 cm, compresa la malta di allettamento dello spessore  sino a 5 cm, compreso l'innaffiamento e l'avvicinamento al luogo adibito a deposito provvisorio, incluso il trasporto a rifiuto  alla pubblica discarica entro 10 km di distanza (compreso il ritorno a vuoto) ed escluso l'eventuale onere per il conferimento a discarica. Valutata per l'effettiva superficie rimossa: eseguita con particolare cura, esclusivamente a mano e con l'ausilio di piccoli utensili, previo dettagliato rilievo fotografico e grafico, compresi il recupero del materiale, la cernita e l'eventuale catalogazione del materiale da reimpiegare.</t>
  </si>
  <si>
    <t>A.02.508</t>
  </si>
  <si>
    <t>Rimozione di pavimento in basoli dello spessore dai 18  sino ai 30 cm, compresa la rimozione della malta di allettamento di spessore  fino a 5 cm, l'avvicinamento a luogo di deposito provvisorio,  incluso il trasporto a rifiuto  alla pubblica discarica entro 10 km di distanza (compreso il ritorno a vuoto) ed escluso l'eventuale onere per il conferimento a discarica. Valutata per l'effettiva superficie rimossa: senza recupero di materiale.</t>
  </si>
  <si>
    <t>A.02.509</t>
  </si>
  <si>
    <t>Rimozione di pavimento in basoli dello spessore dai 18  sino ai 30 cm, compresa la malta di allettamento dello spessore  fino a 5 cm, compreso l'innaffiamento e l'avvicinamento al luogo adibito a deposito provvisorio,  incluso il trasporto a rifiuto  alla pubblica discarica entro 10 km di distanza (compreso il ritorno a vuoto) ed escluso l'eventuale onere per il conferimento a discarica. Valutata per l'effettiva superficie rimossa: eseguita con particolare cura, esclusivamente a mano e con l'ausilio di piccoli utensili, previo dettagliato rilievo fotografico e grafico, compresi il recupero del materiale, la cernita e l'eventuale catalogazione del materiale da reimpiegare.</t>
  </si>
  <si>
    <t>A.02.510</t>
  </si>
  <si>
    <t>Rimozione di pavimento in piastrelle di ceramica, compresa la malta di allettamento dello spessore  sino a 5 cm, l'avvicinamento a luogo di deposito provvisorio; incluso il trasporto a rifiuto  alla pubblica discarica entro 10 km di distanza (compreso il ritorno a vuoto) ed escluso l'eventuale onere per il conferimento a discarica. Valutata per l'effettiva superficie rimossa.</t>
  </si>
  <si>
    <t>A.02.511</t>
  </si>
  <si>
    <t>Rimozione di pavimento in mattoni, marmette ecc..., compresi la malta di allettamento dello spessore  sino a 5 cm, l'avvicinamento a luogo di deposito provvisorio; incluso il trasporto a rifiuto  alla pubblica discarica entro 10 km di distanza (compreso il ritorno a vuoto) ed escluso l'eventuale onere per il conferimento a discarica. Valutata per l'effettiva superficie rimossa.</t>
  </si>
  <si>
    <t>A.02.512</t>
  </si>
  <si>
    <t>Rimozione di pavimento in legno, compreso l'avvicinamento al luogo di deposito provvisorio, in attesa del trasporto ad impianto autorizzato; incluso il trasporto a rifiuto  alla pubblica discarica entro 10 km di distanza (compreso il ritorno a vuoto) ed escluso l'eventuale onere per il conferimento a discarica. Valutata per l'effettiva superficie rimossa e per il seguente tipo: chiodato su travetti portanti, compresa schiodatura e sfilatura dei chiodi.</t>
  </si>
  <si>
    <t>A.02.513</t>
  </si>
  <si>
    <t>Rimozione di pavimento in legno, compreso l'avvicinamento al luogo di deposito provvisorio, in attesa del trasporto ad impianto autorizzato; incluso il trasporto a rifiuto  alla pubblica discarica entro 10 km di distanza (compreso il ritorno a vuoto) ed escluso l'eventuale onere per il conferimento a discarica. Valutata per l'effettiva superficie rimossa e per il seguente tipo: incollato su fondo di cemento o altro materiale.</t>
  </si>
  <si>
    <t>A.02.514</t>
  </si>
  <si>
    <t>Raschiatura di residui tenaci di vecchie colle anche con eventuale impiego di solventi, eseguita a mano e comprese le opere necessarie alla protezione dell'ambiente circostante nonché ogni onere e magistero per realizzare l'opera a regola d'arte.</t>
  </si>
  <si>
    <t>A.02.515</t>
  </si>
  <si>
    <t>Demolizione di vespaio in pietrame, eseguita con l'impiego di mezzi meccanici, compreso l'avvicinamento al luogo di deposito provvisorio, in attesa del trasporto ad impianto autorizzato; incluso il trasporto a rifiuto  alla pubblica discarica entro 10 km di distanza (compreso il ritorno a vuoto) ed escluso l'eventuale onere per il conferimento a discarica. Valutato per l'effettivo volume demolito.</t>
  </si>
  <si>
    <t>a. MOTOCOMPRESSORE D'ARIA rotativo, con resa
d'aria di 3000 l/min - MACCHINA IN MARCIA CON DUE MARTELLI demolitori - compreso l'intervento saltuario del motorista, i consumi di carburante, i lubrificanti, i ricambi e la manutenzione</t>
  </si>
  <si>
    <t>A.02.516</t>
  </si>
  <si>
    <t>Demolizione di sottofondo in malta cementizia, eseguita a mano. Compreso l'avvicinamento del materiale di risulta al luogo di deposito provvisorio, entro l'ambito di cantiere, in attesa del trasporto ad impianto autorizzato.  Incluso il trasporto a rifiuto  alla pubblica discarica entro 10 km di distanza (compreso il ritorno a vuoto) ed escluso l'eventuale onere per il conferimento a discarica.Valutato per l'effettivo volume demolito.</t>
  </si>
  <si>
    <t>A.02.517</t>
  </si>
  <si>
    <t>Demolizione di sottofondo in malta di calce, eseguita a mano. Compreso l'avvicinamento del materiale di risulta al luogo di deposito provvisorio, entro l'ambito di cantiere, in attesa del trasporto ad impianto autorizzato. Incluso il trasporto a rifiuto  alla pubblica discarica entro 10 km di distanza (compreso il ritorno a vuoto) ed escluso l'eventuale onere per il conferimento a discarica. Valutato per l'effettivo volume demolito.</t>
  </si>
  <si>
    <t>A.02.518</t>
  </si>
  <si>
    <t>Rimozione di rivestimento in ceramica, in listelli di laterizio, in klinker e materiali simili, compreso l'avvicinamento a luogo di deposito provvisorio, escluso il trasporto a deposito o a rifiuto nonché l'eventuale onere per il conferimento ad impianto autorizzato.  Incluso il trasporto a rifiuto  alla pubblica discarica entro 10 km di distanza (compreso il ritorno a vuoto) ed escluso l'eventuale onere per il conferimento a discarica. Valutata per l'effettiva superficie rimossa: comprese tutte le opere di protezione necessarie per evitare qualsiasi danno all'ambiente circostante.</t>
  </si>
  <si>
    <t>A.02.519</t>
  </si>
  <si>
    <t>Rimozione di rivestimento in legno, di qualsiasi natura e dimensione degli elementi, compresa la listellatura di supporto, i  letti di coprigiunto o cornice e l'avvicinamento al luogo di deposito provvisorio, in attesa del trasporto ad impianto autorizzato. Incluso il trasporto a rifiuto  alla pubblica discarica entro 10 km di distanza (compreso il ritorno a vuoto) ed escluso l'eventuale onere per il conferimento a discarica. Valutata per l'effettiva superficie rimossa.</t>
  </si>
  <si>
    <t>A.02.520</t>
  </si>
  <si>
    <t>Rimozione di parati monostrato mediante utilizzo di attrezzatura manuale previa imbibizione della superficie, compreso l'avvicinamento a luogo di deposito provvisorio, escluso il trasporto a deposito o a rifiuto nonché l'eventuale onere per il conferimento ad impianto autorizzato. Incluso il trasporto a rifiuto  alla pubblica discarica entro 10 km di distanza (compreso il ritorno a vuoto) ed escluso l'eventuale onere per il conferimento a discarica. Valutata per l'effettiva superficie rimossa.</t>
  </si>
  <si>
    <t>A.02.521</t>
  </si>
  <si>
    <t>Rimozione di rivestimenti esterni in marmo o pietra naturale, per uno spessore massimo di 5 cm, compreso l'avvicinamento al luogo di deposito provvisorio, in attesa del trasporto ad impianto autorizzato.  Incluso il trasporto a rifiuto  alla pubblica discarica entro 10 km di distanza (compreso il ritorno a vuoto) ed escluso l'eventuale onere per il conferimento a discarica. Valutata per l'effettiva superficie rimossa e senza recupero di materiale.</t>
  </si>
  <si>
    <t>A.02.522</t>
  </si>
  <si>
    <t>Rimozione di rivestimenti esterni in marmo o pietra naturale, per uno spessore massimo di 5 cm, compreso l'avvicinamento al luogo di deposito provvisorio, in attesa del trasporto ad impianto autorizzato. Incluso il trasporto a rifiuto  alla pubblica discarica entro 10 km di distanza (compreso il ritorno a vuoto) ed escluso l'eventuale onere per il conferimento a discarica. Valutata per l'effettiva superficie rimossa ed eseguita con particolare cura compresi parziale recupero, cernita ed eventuale numerazione delle lastre da reimpiegare.</t>
  </si>
  <si>
    <t>A.02.523</t>
  </si>
  <si>
    <t>Rimozione di rivestimento di cornicioni in lastre di ardesia, compreso il sottofondo della malta di allettamento, nonché l'eventuale traccia per liberare la presa a muro e l'avvicinamento al luogo di deposito provvisorio, in attesa del trasporto ad impianto autorizzato. Incluso il trasporto a rifiuto  alla pubblica discarica entro 10 km di distanza (compreso il ritorno a vuoto) ed escluso l'eventuale onere per il conferimento a discarica.  Valutata per l'effettiva superficie rimossa.</t>
  </si>
  <si>
    <t>A.02.524</t>
  </si>
  <si>
    <t xml:space="preserve">Rimozione zoccolino battiscopa in cotto, grès o maiolica, di altezza sino a 16 cm, compresa la malta di sottofondo e l'avvicinamento al luogo di deposito provvisorio, incluso il trasporto a rifiuto  alla pubblica discarica entro 10 km di distanza (compreso il ritorno a vuoto) ed escluso l'eventuale onere per il conferimento a discarica. </t>
  </si>
  <si>
    <t>A.02.525</t>
  </si>
  <si>
    <t xml:space="preserve">Rimozione zoccolino battiscopa in marmo o pietra da taglio, di altezza sino a 16 cm, compreso la malta di sottofondo e l'avvicinamento al luogo di deposito provvisorio, incluso il trasporto a rifiuto  alla pubblica discarica entro 10 km di distanza (compreso il ritorno a vuoto) ed escluso l'eventuale onere per il conferimento a discarica. </t>
  </si>
  <si>
    <t>A.02.526</t>
  </si>
  <si>
    <t>Rimozione zoccolino battiscopa, cornice e mantovana in legno, di qualsiasi forma ed altezza, compresa la colla o la malta di sottofondo e l'avvicinamento al luogo di deposito provvisorio, incluso il trasporto a rifiuto  alla pubblica discarica entro 10 km di distanza (compreso il ritorno a vuoto) ed escluso l'eventuale onere per il conferimento a discarica.</t>
  </si>
  <si>
    <t>A.02.527</t>
  </si>
  <si>
    <t>Demolizione di soglie, stipiti o ornie in marmo o pietra naturale, per uno spessore massimo di 4 cm ed una larghezza non superiore a cm 30, compreso l'avvicinamento al luogo di deposito provvisorio, incluso il trasporto a rifiuto  alla pubblica discarica entro 10 km di distanza (compreso il ritorno a vuoto) ed escluso l'eventuale onere per il conferimento a discarica: senza recupero di materiale.</t>
  </si>
  <si>
    <t>A.02.528</t>
  </si>
  <si>
    <t>Demolizione di soglie, stipiti o ornie in marmo o pietra naturale, per uno spessore massimo di 4 cm ed una larghezza non superiore a cm 30, compreso l'avvicinamento al luogo di deposito provvisorio, incluso il trasporto a rifiuto  alla pubblica discarica entro 10 km di distanza (compreso il ritorno a vuoto) ed escluso l'eventuale onere per il conferimento a discarica: eseguita con particolare cura, compresa cernita ed eventuale numerazione delle lastre da riutilizzare.</t>
  </si>
  <si>
    <t>A.02.529</t>
  </si>
  <si>
    <t>Demolizione di correnti o copertine in marmo o pietra naturale, per uno spessore massimo di 3 cm ed una larghezza non superiore a cm 30, compreso l'avvicinamento al luogo di deposito provvisorio, incluso il trasporto a rifiuto  alla pubblica discarica entro 10 km di distanza (compreso il ritorno a vuoto) ed escluso l'eventuale onere per il conferimento a discarica: senza recupero di materiale.</t>
  </si>
  <si>
    <t>A.02.530</t>
  </si>
  <si>
    <t>Demolizione di correnti o copertine in marmo o pietra naturale, per uno spessore massimo di 3 cm ed una larghezza non superiore a cm 30, compreso l'avvicinamento al luogo di deposito provvisorio, incluso il trasporto a rifiuto  alla pubblica discarica entro 10 km di distanza (compreso il ritorno a vuoto) ed escluso l'eventuale onere per il conferimento a discarica: eseguita con particolare cura, compresa la cernita e  l'eventuale numerazione delle lastre da riutilizzare.</t>
  </si>
  <si>
    <t>A.02.600 - DEMOLIZIONE DI SOLAI E CONTROSOFFITTI</t>
  </si>
  <si>
    <t>A.02.600</t>
  </si>
  <si>
    <t xml:space="preserve">Demolizione di solaio a volta in laterizio; compresi i trasporti interni sia orizzontali che verticali, l'innaffiamento, la formazione di canali e scivoli per il carico del materiale di risulta su autocarro, incluso il trasporto a rifiuto  alla pubblica discarica entro 10 km di distanza (compreso il ritorno a vuoto) ed escluso l'eventuale onere per il conferimento a discarica; valutata per la superficie effettiva e per solaio. </t>
  </si>
  <si>
    <t>a. MOTOCOMPRESSORE D'ARIA rotativo, con resa
d'aria di 3000 l/min, compreso l'intervento saltuario del motorista, i consumi di carburante, lubri canti, ricambi, manutenzione MACCHINA IN MARCIA CON DUE MARTELLI demolitori o perforatori</t>
  </si>
  <si>
    <t>A.02.601</t>
  </si>
  <si>
    <t>Demolizione di struttura muraria orizzontale o centinata posta nel solaio tra le strutture portanti in ferro di qualsiasi genere e natura; comprese le opere provvisionali di protezione e di presidio, le puntellature necessarie delle parti da demolire adeguatamente dimensionate, l'onere delle cautele da adottare per demolire a piccoli tratti le strutture collegate a ridosso di fabbricati o a loro parti escluse dalla demolizione, la riparazione dei danni arrecati a terzi. Compresi l'innaffiamento, il calo in basso dei materiali di risulta, il successivo carico su autocarro, il trasporto a rifiuto  alla pubblica discarica entro 10 km di distanza (compreso il ritorno a vuoto) ed escluso l'eventuale onere per il conferimento a discarica .</t>
  </si>
  <si>
    <t>A.02.602</t>
  </si>
  <si>
    <t>Demolizione di controsoffitti in incannucciato o listelli in legno ed intonaco (malta paglia) da eseguirsi a qualsiasi altezza e con ogni cautela compreso smuratura e disancoraggio della relativa struttura portante, pulizia della struttura sottostante. Nel prezzo s'intendono compresi e compensati gli oneri per gli eventuali ponteggi fino ad una altezza di mt 4 le opere provvisionali, il calo, la cernita e l'accatastamento dei materiali giudicati recuperabili dalla D.L., le opere provvisionali di sostegno e protezione, la movimentazione delle macerie fino alla piazzola di accumulo entro un raggio di mt 50, il carico ed il trasporto a rifiuto  alla pubblica discarica entro 10 km di distanza (compreso il ritorno a vuoto) ed escluso l'eventuale onere per il conferimento a discarica, e quant'altro necessario per dare il lavoro finito.</t>
  </si>
  <si>
    <t>A.02.700 - TAGLI A SEZIONE OBBLIGATA</t>
  </si>
  <si>
    <t>A.02.700</t>
  </si>
  <si>
    <t>Taglio a sezione obbligata o apertura in breccia di muratura in pietra di qualsiasi spessore, da eseguire con idonei mezzi secondo le sagome prestabilite, compresi le segnalazioni diurne e notturne, gli accorgimenti atti a tutelare l'incolumità degli operai e di terzi, le eventuali armature per puntellare o per presidiare strutture o fabbricati circostanti, l'innaffiamento ed il carico di materiali su automezzo ed ogni onere e magistero per dare l'opera  finita a regola d'arte; incluso il trasporto a rifiuto  alla pubblica discarica entro 10 km di distanza (compreso il ritorno a vuoto) ed escluso l'eventuale onere per il conferimento a discarica. Valutato per il volume effettivo di struttura da asportare: CON L'IMPIEGO DI SCALPELLO A MANO O DI PICCOLI ATTREZZI ELETTROMECCANICI (carotatrice, troncatrice, trapano o simili) NON A PERCUSSIONE.</t>
  </si>
  <si>
    <t>a. ABETE DA LAVORO                                                       Abete da lavoro in travi scorzate</t>
  </si>
  <si>
    <t>b.  ABETE DA LAVORO                                                        Abete da lavoro in tavolame di spessore mm 25</t>
  </si>
  <si>
    <t>a. PALA CARICATRICE GOMMATA già esistente in
cantiere, compresi l'operatore e i consumi di car-
burante, lubri canti, ricambi, manutenzione e as-
sicurazione potenza HP 135 con benna da 1,8
mc</t>
  </si>
  <si>
    <t>A.02.701</t>
  </si>
  <si>
    <t>Taglio a sezione obbligata o apertura in breccia di muratura di mattoni pieni o semipieni di qualsiasi spessore, da eseguire con idonei mezzi secondo le sagome prestabilite, compresi le segnalazioni diurne e notturne, gli accorgimenti atti a tutelare l'incolumità degli operai e di terzi, le eventuali armature per puntellare o per presidiare strutture o fabbricati circostanti, l'innaffiamento e il carico di materiali su automezzo ed ogni onere e magistero per dare l'opera  finita a regola d'arte; incluso il trasporto a rifiuto  alla pubblica discarica entro 10 km di distanza (compreso il ritorno a vuoto) ed escluso l'eventuale onere per il conferimento a discarica. Valutato per il volume effettivo di struttura da asportare: CON L'IMPIEGO DI SCALPELLO A MANO O DI PICCOLI ATTREZZI ELETTROMECCANICI (carotatrice, troncatrice, trapano o simili) NON A PERCUSSIONE.</t>
  </si>
  <si>
    <t>a. PALA CARICATRICE GOMMATA gi a esistente in
cantiere, compresi l'operatore e i consumi di car-
burante, lubri canti, ricambi, manutenzione e as-
sicurazione potenza HP 135 con benna da 1,8
mc</t>
  </si>
  <si>
    <t>A.02.702</t>
  </si>
  <si>
    <t>Taglio a sezione obbligata o apertura in breccia di muratura in tufo di qualsiasi spessore, da eseguire con idonei mezzi secondo le sagome prestabilite, compresi le segnalazioni diurne e notturne, gli accorgimenti atti a tutelare l'incolumità degli operai e di terzi, le eventuali armature per puntellare o per presidiare strutture o fabbricati circostanti, l'innaffiamento ed il carico di materiali su automezzo ed ogni onere e magistero per dare l'opera  finita a regola d'arte;  incluso il trasporto a rifiuto  alla pubblica discarica entro 10 km di distanza (compreso il ritorno a vuoto) ed escluso l'eventuale onere per il conferimento a discarica. Valutato per il volume effettivo di struttura da asportare: CON L'IMPIEGO DI SCALPELLO A MANO O DI PICCOLI ATTREZZI ELETTROMECCANICI (carotatrice, troncatrice, trapano o simili) NON A PERCUSSIONE.</t>
  </si>
  <si>
    <t>A.02.703</t>
  </si>
  <si>
    <t>Taglio di superfici verticali eseguito con l'ausilio di idonea attrezzatura, per la creazione di giunti, tagli, aperture di vani porta, finestre. Incluso il trasporto a rifiuto  alla pubblica discarica entro 10 km di distanza (compreso il ritorno a vuoto) ed escluso l'eventuale onere per il conferimento a discarica. Strutture in laterizio o tufo: profondità di taglio fino a 100 mm.</t>
  </si>
  <si>
    <t>a. Taglia conglomerati a basamento e disco diamantato</t>
  </si>
  <si>
    <t>A.02.704</t>
  </si>
  <si>
    <t>Taglio di superfici verticali eseguito con l'ausilio di idonea attrezzatura, per la creazione di giunti, tagli, aperture di vani porta, finestre.  Incluso il trasporto a rifiuto  alla pubblica discarica entro 10 km di distanza (compreso il ritorno a vuoto) ed escluso l'eventuale onere per il conferimento a discarica. Strutture in laterizio o tufo: profondità di taglio da 100 mm a 150 mm.</t>
  </si>
  <si>
    <t>A.02.705</t>
  </si>
  <si>
    <t>Taglio di superfici verticali eseguito con l'ausilio di idonea attrezzatura, per la creazione di giunti, tagli, aperture di vani porta, finestre.  Incluso il trasporto a rifiuto  alla pubblica discarica entro 10 km di distanza (compreso il ritorno a vuoto) ed escluso l'eventuale onere per il conferimento a discarica. Strutture in laterizio o tufo: profondità di taglio da 150 mm a 200 mm.</t>
  </si>
  <si>
    <t>A.02.706</t>
  </si>
  <si>
    <t>Taglio di superfici verticali eseguito con l'ausilio di idonea attrezzatura, per la creazione di giunti, tagli, aperture di vani porta, finestre.  Incluso il trasporto a rifiuto  alla pubblica discarica entro 10 km di distanza (compreso il ritorno a vuoto) ed escluso l'eventuale onere per il conferimento a discarica. Strutture in laterizio o tufo: profondità di taglio da 200 mm a 300 mm.</t>
  </si>
  <si>
    <t>A.02.707</t>
  </si>
  <si>
    <t>Taglio fino a 50 cm con seghe elettriche. Costo di un metro lineare di taglio fino a 50 cm di spessore con seghe elettroidrauliche di murature in materiale tenero e friabile per la creazione di giunti, aperture di vani e demolizioni controllate incluso ogni onere derivante dal noleggio delle seghe, dall'usura delle lame e dalla manodopera.  Compreso il trasporto a rifiuto  alla pubblica discarica entro 10 km di distanza (compreso il ritorno a vuoto) ed escluso l'eventuale onere per il conferimento a discarica.</t>
  </si>
  <si>
    <t>A.02.708</t>
  </si>
  <si>
    <t xml:space="preserve">Maggiorazione per ogni 10 cm di spessore superiore </t>
  </si>
  <si>
    <t>A.02.709</t>
  </si>
  <si>
    <t>Taglio a sezione obbligata con sezione a coda di rondine delle dimensioni massime di cm 40x50x30, per l'inserimento nella muratura degli agganci ai cordoli in c.a dei solai, da eseguirsi unicamente a mano, alternati in pianta per non compromettere la statica della struttura muraria, compreso la puntellatura della parte soprastante del vano così creato con doppia basetta metallica ed asta filettata regolabile; compresi la discesa anche a mano del materiale rimosso, la cernita e l'accantonamento del materiale riutilizzabile nell'ambito del cantiere, il trasporto a rifiuto  alla pubblica discarica entro 10 km di distanza (compreso il ritorno a vuoto) ed escluso l'eventuale onere per il conferimento a discarica;</t>
  </si>
  <si>
    <t>A.02.709.a</t>
  </si>
  <si>
    <t>in muratura di pietrame</t>
  </si>
  <si>
    <t>cad</t>
  </si>
  <si>
    <t>a. Basette regolabili di altezza cm 40</t>
  </si>
  <si>
    <t>b. Cunei in legno di abete</t>
  </si>
  <si>
    <t>n</t>
  </si>
  <si>
    <t>A.02.709.b</t>
  </si>
  <si>
    <t>in muratura di mattoni</t>
  </si>
  <si>
    <t>A.02.709.c</t>
  </si>
  <si>
    <t>in muratura di tufo</t>
  </si>
  <si>
    <t>A.03 - RIMOZIONI</t>
  </si>
  <si>
    <t>A.03.001 - RIMOZIONE DI TETTI</t>
  </si>
  <si>
    <t>A.03.001</t>
  </si>
  <si>
    <t>Rimozione totale di manto di copertura a tetto comprendente lo smontaggio di tegole, embrici, coppi su tavolato e piccola orditura in legno, compresi altresì lo smontaggio di converse e canali di gronda, le opere provvisionali di protezione e di presidio, la cernita del materiale riutilizzabile, i trasporti orizzontali e l'accatastamento in cantiere dei materiali ritenuti recuperabili dalla DL e riservati all'Amministrazione; esclusi il ponteggio esterno, il calo in basso, il trasporto a deposito o a rifiuto, nonché l'eventuale onere per il conferimento a discarica. Valutato per l'effettiva superficie rimossa.</t>
  </si>
  <si>
    <t>A.03.002</t>
  </si>
  <si>
    <t>Rimozione totale di manto di copertura a tetto comprendente lo smontaggio delle tegole marsigliesi su piccola orditura in legno, compresi altresì lo smontaggio di converse e canali di gronda, le opere provvisionali di protezione e di presidio, la cernita del materiale riutilizzabile, i trasporti orizzontali e l'accatastamento in cantiere dei materiali ritenuti recuperabili dalla DL e riservati all'Amministrazione; esclusi il ponteggio esterno, il calo in basso, il trasporto a deposito o a rifiuto, nonché l'eventuale onere per il conferimento a discarica. Valutato per l'effettiva superficie rimossa.</t>
  </si>
  <si>
    <t>A.03.003</t>
  </si>
  <si>
    <t>Rimozione di cappelli per comignoli, comprese le opere provvisionali di protezione e di presidio, la cernita dell'eventuale materiale riutilizzabile, i trasporti orizzontali e l'accatastamento in cantiere dei materiali ritenuti recuperabili dalla DL e riservati all'Amministrazione; esclusi il ponteggio esterno, il calo in basso, il trasporto a deposito o a rifiuto, nonché l'eventuale onere per il conferimento a discarica. Valutata per singolo pezzo e per il seguente tipo: in lamiera di ferro o altro materiale metallico.</t>
  </si>
  <si>
    <t>A.03.004</t>
  </si>
  <si>
    <t>Rimozione di cappelli per comignoli, comprese le opere provvisionali di protezione e di presidio, la cernita dell'eventuale materiale riutilizzabile, i trasporti orizzontali e l'accatastamento in cantiere dei materiali ritenuti recuperabili dalla DL e riservati all'Amministrazione; esclusi il ponteggio esterno, il calo in basso, il trasporto a deposito o a rifiuto, nonché l'eventuale onere per il conferimento a discarica. Valutata per singolo pezzo e per il seguente tipo: in laterizio.</t>
  </si>
  <si>
    <t>A.03.005</t>
  </si>
  <si>
    <t>Rimozione di discendenti e canali di gronda in lamiera o pvc, compresa la rimozione di grappe, le opere provvisionali di protezione e di presidio, la cernita del materiale riutilizzabile, i trasporti orizzontali, l'accatastamento in cantiere dei materiali ritenuti recuperabili dalla DL e riservati all'Amministrazione; esclusi il calo in basso, il trasporto a deposito o a rifiuto, nonché l'eventuale onere per il conferimento a
discarica.</t>
  </si>
  <si>
    <t>A.03.006</t>
  </si>
  <si>
    <t>Demolizione di canne fumarie o di areazione, in elementi prefabbricati in calcestruzzo o in mattoni pieni; compreso il calo in basso e l'avvicinamento al luogo di deposito provvisorio ed esclusi il trasporto a deposito o a rifiuto, nonché l'eventuale onere per il conferimento a discarica. Calcolata sulle superfici in vista.</t>
  </si>
  <si>
    <t>A.03.007</t>
  </si>
  <si>
    <t>Smontaggio di capriate, eseguito con particolare cura e comprendente la cernita del materiale riutilizzabile, i trasporti orizzontali, il carico su automezzo o l'accatastamento in cantiere dei materiali ritenuti recuperabili dalla DL e riservati all'Amministrazione; escluso il trasporto a deposito o a rifiuto, nonché gli oneri per il conferimento ad impianto autorizzato. Valutato per l'effettiva lunghezza di disfacimento e per i seguenti tipi: capriate in legno al metro di trave.</t>
  </si>
  <si>
    <t>A.03.008</t>
  </si>
  <si>
    <t>Smontaggio di capriate, eseguito con particolare cura e comprendente la cernita del materiale riutilizzabile, i trasporti orizzontali, il carico su automezzo o l'accatastamento in cantiere dei materiali ritenuti recuperabili dalla DL e riservati all'Amministrazione; escluso il trasporto a deposito o a rifiuto, nonché gli oneri per il conferimento ad impianto autorizzato. Valutato per i kg di struttura e per i seguenti tipi: capriate o travi reticolari in ferro.</t>
  </si>
  <si>
    <t>A.03.009</t>
  </si>
  <si>
    <t>Smontaggio del solo manto di copertura a tetto, eseguito con particolare cura al  fine di non danneggiare le tegole ed il sottostante massetto di posa; comprendente la cernita del materiale riutilizzabile, il calo in basso, i trasporti orizzontali, il carico su automezzo o l'accatastamento in cantiere dei materiali ritenuti recuperabili dalla DL e riservati all'Amministrazione; escluso il trasporto a deposito o a rifiuto, nonché gli oneri per il conferimento ad impianto autorizzato. Valutato per l'effettiva superficie di disfacimento e per i seguenti tipi: con tegole in ardesia naturale.</t>
  </si>
  <si>
    <t>A.03.010</t>
  </si>
  <si>
    <t>Smontaggio del solo manto di copertura a tetto, eseguito con particolare cura al  fine di non danneggiare le tegole ed il sottostante massetto di posa; comprendente la cernita del materiale riutilizzabile, il calo in basso, i trasporti orizzontali, il carico su automezzo o l'accatastamento in cantiere dei materiali ritenuti recuperabili dalla DL e riservati all'Amministrazione; escluso il trasporto a deposito o a rifiuto, nonché gli oneri per il conferimento ad impianto autorizzato. Valutato per l'effettiva superficie di disfacimento e per i seguenti tipi: con tegole marsigliesi.</t>
  </si>
  <si>
    <t>A.03.011</t>
  </si>
  <si>
    <t xml:space="preserve">Smontaggio del solo manto di copertura a tetto, eseguito con particolare cura al  fine di non danneggiare le tegole ed il sottostante massetto di posa; comprendente la cernita del materiale riutilizzabile, il calo in basso, i trasporti orizzontali, il carico su automezzo o l'accatastamento in cantiere dei materiali ritenuti recuperabili dalla DL e riservati all'Amministrazione; escluso il trasporto a deposito o a rifiuto, nonché gli oneri per il conferimento ad impianto autorizzato. Valutato per l'effettiva superficie di disfacimento e per i seguenti tipi: con tegole e coppi in laterizio. </t>
  </si>
  <si>
    <t>A.03.012</t>
  </si>
  <si>
    <t>Smontaggio del solo manto di copertura a tetto, eseguito con particolare cura al  fine di non danneggiare le tegole ed il sottostante massetto di posa; comprendente la cernita del materiale riutilizzabile, il calo in basso, i trasporti orizzontali, il carico su automezzo o l'accatastamento in cantiere dei materiali ritenuti recuperabili dalla DL e riservati all'Amministrazione; escluso il trasporto a deposito o a rifiuto, nonché gli oneri per il conferimento ad impianto autorizzato. Valutato per l'effettiva superficie di disfacimento e per i seguenti tipi: con materiale leggero, con interposti strati a base bituminosa, tipo tegole canadesi o similare.</t>
  </si>
  <si>
    <t>A.03.013</t>
  </si>
  <si>
    <t>Smontaggio della grossa armatura in legno di tetti, compresa la ferramenta, la smuratura delle strutture stesse, la cernita degli elementi riutilizzabili, compresi i trasporti orizzontali, il carico su automezzo o l'avvicinamento dei materiali ritenuti recuperabili dalla D.L. e riservati all'Amministrazione, al luogo di deposito provvisorio nell'ambito del cantiere ed escluso il trasporto ad impianto autorizzato, nonché gli eventuali oneri relativi. Valutato per il volume rimosso e per il seguente tipo: per strutture semplici quali arcarecci, travi, ecc.</t>
  </si>
  <si>
    <t>A.03.014</t>
  </si>
  <si>
    <t>Smontaggio della grossa armatura in legno di tetti, compreso la ferramenta, la smuratura delle strutture stesse, la cernita degli elementi riutilizzabili, compresi i trasporti orizzontali, il carico su automezzo o l'avvicinamento dei materiali ritenuti recuperabili dalla D.L. e riservati all'Amministrazione, al luogo di deposito provvisorio nell'ambito del cantiere ed escluso il trasporto ad impianto autorizzato, nonché gli eventuali oneri relativi. Valutato per il volume rimosso e per il seguente tipo: per strutture composte quali capriate.</t>
  </si>
  <si>
    <t>A.03.015</t>
  </si>
  <si>
    <t>Smontaggio della grossa armatura in ferro di tetti, compreso la smuratura delle strutture stesse, la cernita degli elementi riutilizzabili, compresi i trasporti orizzontali, il carico su automezzo o l'avvicinamento dei materiali ritenuti recuperabili dalla D.L. e riservati all'Amministrazione, al luogo di deposito provvisorio nell'ambito del cantiere ed escluso il trasporto ad impianto autorizzato, nonché gli eventuali oneri relativi. Valutato per i Kg di struttura rimossa e per il seguente tipo: per strutture semplici quali puntoni, travi, terzere ecc.</t>
  </si>
  <si>
    <t>A.03.016</t>
  </si>
  <si>
    <t>Smontaggio della grossa armatura in ferro di tetti, compreso la ferramenta, la smuratura delle strutture stesse, la cernita degli elementi riutilizzabili, compresi i trasporti orizzontali, il carico su automezzo o l'avvicinamento dei materiali ritenuti recuperabili dalla D.L. e riservati all'Amministrazione, al luogo di deposito provvisorio nell'ambito del cantiere ed escluso il trasporto ad impianto autorizzato, nonché gli eventuali oneri relativi. Valutato per i Kg di struttura rimossa e per il seguente tipo: per strutture composte quali capriate.</t>
  </si>
  <si>
    <t>A.03.100 - RIMOZIONE DI SOLAI</t>
  </si>
  <si>
    <t>A.03.100</t>
  </si>
  <si>
    <t>Rimozione di solaio in legno, sia semplice che composto, di qualunque tipo, forma, luce netta e ubicato a qualsiasi altezza, costituito da travi in legno portanti, chiancole, tavolato semplice o doppio, eventuali riempimenti tra le travi, controsoffitti di qualsiasi genere, compreso la rimozione di eventuali staffe di ferro, escluso pavimentazioni e sottofondi da valutarsi a parte, eseguita con particolare cautela, nel prezzo si intendono compresi e compensati gli oneri per gli eventuali ponteggi e opere provvisionali, la cernita, la pulitura ed l'accatastamento del materiale giudicato recuperabile dalla D.L. che rimarrà di proprietà dell'Amm.ne., calo a terra con piccoli mezzi meccanici, e trasporto delle macerie fino alla piazzola di accumulo entro il raggio di mt 50, carico e trasporto alle pubbliche discariche del materiale di risulta, e quant'altro necessario per dare il lavoro finito;</t>
  </si>
  <si>
    <t>A.03.100.a</t>
  </si>
  <si>
    <t>rimozione parziale, escluso le travi portanti</t>
  </si>
  <si>
    <t>A.03.100.b</t>
  </si>
  <si>
    <t>rimozione completa, compreso le travi portanti</t>
  </si>
  <si>
    <t>A.03.101</t>
  </si>
  <si>
    <t>Rimozione di strutture realizzate con qualsiasi tipo di profilato metallico, eseguita a mano e con la massima accuratezza, compresa la smuratura degli elementi di ancoraggio ed eventuale taglio a sezione (a  fiamma o a sega), la cernita del materiale riutilizzabile, i trasporti orizzontali, il carico su automezzo o il deposito provvisorio dei materiali (ritenuti recuperabili dalla D.L. e riservati all'amministrazione e/o di risulta) in apposito luogo individuato all'uopo entro l'ambito del cantiere; escluso il trasporto ad impianto autorizzato, nonche' l'eventuale onere relativo; valutata per l'effettivo peso in chilogrammi della struttura rimossa.</t>
  </si>
  <si>
    <t>A.03.102</t>
  </si>
  <si>
    <t>Rimozione, effettuata a mano e con particolare cautela, dei materiali di riempimento dei rinfranchi delle volte  sino a mettere a nudo la struttura portante delle volte, comprese le opere provvisionali di protezione e di presidio, le puntellature necessarie delle parti da demolire adeguatamente dimensionate e quanto altro occorre per consegnare il lavoro  finito a regola d'arte. Compresa la scarriolatura del materiale di risulta negli ambienti in oggetto; esclusi gli oneri relativi all'avvicinamento dello stesso al luogo di deposito provvisorio, in attesa del trasporto ad impianto autorizzato ed il calo in basso.</t>
  </si>
  <si>
    <t>A.03.103</t>
  </si>
  <si>
    <t>Rimozione, effettuata a mano e con particolare cautela, dei materiali di riempimento dei riporti all'estradosso dei solai in legno  sino a mettere a nudo il tavolato del solaio, comprese le opere provvisionali di protezione e di presidio, le puntellature necessarie delle parti da demolire adeguatamente dimensionate e quanto altro occorre per consegnare il lavoro  finito a regola d'arte. Compresa la scarriolatura del materiale di risulta negli ambienti in oggetto; esclusi gli oneri relativi all'avvicinamento dello stesso al luogo di deposito provvisorio, in attesa del trasporto ad impianto autorizzato ed il calo in basso.</t>
  </si>
  <si>
    <t>A.03.104</t>
  </si>
  <si>
    <t>Smontaggio della grossa armatura in legno di solaio compreso la ferramenta, la smuratura delle strutture stesse, la cernita degli elementi riutilizzabili, compresi i trasporti orizzontali, l'avvicinamento dei materiali ritenuti recuperabili dalla D.L. e riservati all'Amministrazione, al luogo di deposito provvisorio nell'ambito del cantiere ed escluso il trasporto ad impianto autorizzato, nonché gli eventuali oneri relativi.</t>
  </si>
  <si>
    <t>A.03.105</t>
  </si>
  <si>
    <t>Smontaggio di impalcati in legno di solai composti da listelli, travetti e tavolati, compresa la schiodatura, la smuratura, la cernita dell'eventuale materiale di recupero; compresi i trasporti orizzontali, l'avvicinamento dei materiali ritenuti recuperabili dalla D.L. e riservati all'Amministrazione, al luogo di deposito provvisorio nell'ambito del cantiere ed esclusa la grossa orditura portante e il trasporto ad impianto autorizzato, nonché gli eventuali oneri relativi. Valutato per l'effettiva superficie di disfacimento.</t>
  </si>
  <si>
    <t xml:space="preserve">A.03.200 - RIMOZIONE DI CONTROSOFFITTI </t>
  </si>
  <si>
    <t>A.03.200</t>
  </si>
  <si>
    <t>Rimozione di controsoffitti in genere, sia orizzontali che centinati, completi di struttura portante in legno o metallica, compresi i trasporti orizzontali, l'avvicinamento dei materiali ritenuti recuperabili dalla D.L. e riservati all'Amministrazione, al luogo di deposito provvisorio nell'ambito del cantiere ed escluso il trasporto ad impianto autorizzato, nonché gli eventuali oneri relativi. Valutato per l'effettiva superficie di disfacimento e per i seguenti tipi: per controsoffitti in tavelle di laterizio.</t>
  </si>
  <si>
    <t>A.03.201</t>
  </si>
  <si>
    <t>Rimozione di controsoffitti in genere, sia orizzontali che centinati, completi di struttura portante in legno o metallica, compresi i trasporti orizzontali, l'avvicinamento dei materiali ritenuti recuperabili dalla D.L. e riservati all'Amministrazione, al luogo di deposito provvisorio nell'ambito del cantiere ed escluso il trasporto ad impianto autorizzato, nonché gli eventuali oneri relativi. Valutato per l'effettiva superficie di disfacimento e per i seguenti tipi: per controsoffitti in lastre di gesso.</t>
  </si>
  <si>
    <t>A.03.202</t>
  </si>
  <si>
    <t>Rimozione di controsoffitti in genere, sia orizzontali che centinati, completi di struttura portante in legno o metallica, compresi i trasporti orizzontali, l'avvicinamento dei materiali ritenuti recuperabili dalla D.L. e riservati all'Amministrazione, al luogo di deposito provvisorio nell'ambito del cantiere ed escluso il trasporto ad impianto autorizzato, nonché gli eventuali oneri relativi. Valutato per l'effettiva superficie di disfacimento e per i seguenti tipi: per controsoffitti in lastre metalliche, di alluminio o abs.</t>
  </si>
  <si>
    <t>A.03.203</t>
  </si>
  <si>
    <t>Rimozione di controsoffitti in genere, sia orizzontali che centinati, completi di struttura portante in legno o metallica, compresi i trasporti orizzontali, l'avvicinamento dei materiali ritenuti recuperabili dalla D.L. e riservati all'Amministrazione, al luogo di deposito provvisorio nell'ambito del cantiere ed escluso il trasporto ad impianto autorizzato, nonché gli eventuali oneri relativi. Valutato per l'effettiva superficie di disfacimento e per i seguenti tipi: per controsoffitti in lastre di  fibra.</t>
  </si>
  <si>
    <t>A.03.204</t>
  </si>
  <si>
    <t>Smontaggio di impalcati in legno di controsoffitti composti da listelli, travetti e tavolati, compresa la schiodatura, la smuratura e la cernita dell'eventuale materiale di recupero, compresi i trasporti orizzontali, l'avvicinamento dei materiali ritenuti recuperabili dalla D.L. e riservati all'amministrazione, al luogo di deposito provvisorio nell'ambito del cantiere ed escluso il trasporto ad impianto autorizzato, nonché gli eventuali oneri relativi. Valutato per l'effettiva superficie di disfacimento.</t>
  </si>
  <si>
    <t>A.03.205</t>
  </si>
  <si>
    <t>Disfacimento di "cameracanne", compreso la schiodatura e la rimozione della piccola orditura in legno, compresi i trasporti orizzontali, l'avvicinamento dei materiali ritenuti recuperabili dalla D.L. e riservati all'Amministrazione, al luogo di deposito provvisorio nell'ambito del cantiere ed escluso il trasporto ad impianto autorizzato, nonché gli eventuali oneri relativi. Valutato per l'effettiva superficie di disfacimento delle pareti verticali.</t>
  </si>
  <si>
    <t>A.03.300 - RIMOZIONE DI MANTI IMPERMEABILI</t>
  </si>
  <si>
    <t>A.03.300</t>
  </si>
  <si>
    <t>Rimozione di manti impermeabili su superfici orizzontali, verticali o inclinate, a qualsiasi altezza, compreso, il calo in basso e l'avvicinamento al luogo di deposito provvisorio. Rimozione di manti impermeabili bituminosi monostrato.</t>
  </si>
  <si>
    <t>A.03.301</t>
  </si>
  <si>
    <t>Rimozione di manti impermeabili su superfici orizzontali, verticali o inclinate, a qualsiasi altezza, compreso, il calo in basso e l'avvicinamento al luogo di deposito provvisorio. Rimozione di manti impermeabili bituminosi a doppio strato.</t>
  </si>
  <si>
    <t>A.03.302</t>
  </si>
  <si>
    <t>Rimozione di manti impermeabili su superfici orizzontali, verticali o inclinate, a qualsiasi altezza, compreso, il calo in basso e l'avvicinamento al luogo di deposito provvisorio. Rimozione di manti sintetici anche se saldati e fissati meccanicamente.</t>
  </si>
  <si>
    <t>A.03.400 - RIMOZIONE DI STRATI DECOESI DI MURATURA</t>
  </si>
  <si>
    <t>A.03.400</t>
  </si>
  <si>
    <t>Eliminazione dello strato esterno decoeso non più recuperabile dei conci di tufo costituenti muratura fino al raggiungimento della parte integra, lavorazione da eseguirsi a mano con piccoli attrezzi (cazzuola, spatola, ecc.) compreso la pulitura con spazzole o scopetto di saggina, eliminazione delle polveri residue mediante idrolavaggio a bassa pressione ed ogni altro onere e magistero necessario per dare il lavoro finito a perfetta regola d'arte; per uno spessore medio dello strato da eliminare fino a cm 5.</t>
  </si>
  <si>
    <t>A.03.401</t>
  </si>
  <si>
    <t>Eliminazione dello strato esterno decoeso non più recuperabile dei conci di tufo costituenti muratura fino al raggiungimento della parte integra, lavorazione da eseguirsi a mano con piccoli attrezzi (cazzuola, spatola, ecc.) compreso la pulitura con spazzole o scopetto di saggina, eliminazione delle polveri residue mediante idrolavaggio a bassa pressione ed ogni altro onere e magistero necessario per dare il lavoro finito a perfetta regola d'arte; per uno spessore medio dello strato da eliminare da cm 5,1 a cm 15.</t>
  </si>
  <si>
    <t>A.03.500 - RIMOZIONE DI ELEMENTI IN PIETRA</t>
  </si>
  <si>
    <t>A.03.500</t>
  </si>
  <si>
    <t>Smontaggio di paramento in pietra costituito da conci di forma squadrata per uno spessore di circa 30 cm, compresa la numerazione e la pulizia degli elementi da rimontare, l’accatastamento, il trasporto a discarica delle macerie e quanto altro occorre per dare il lavoro compiuto.</t>
  </si>
  <si>
    <t>A.03.501</t>
  </si>
  <si>
    <t>Smontaggio di piccolo elemento in pietra da taglio. Smontaggio di un singolo elemento in pietra da taglio da un apparato decorativo (piccoli elementi fino a mc 0,20), compreso l’eventuale onere della numerazione e della documentazione fotografica, la rimozione delle staffe, le relative assistenze murarie, la pulizia degli elementi ed il loro accatastamento nell’ambito del cantiere.</t>
  </si>
  <si>
    <t>A.03.502</t>
  </si>
  <si>
    <t>Smontaggio di un medio elemento in pietra da taglio. Smontaggio di un singolo elemento in pietra da taglio da un apparato decorativo (elementi di cornici, spalle di aperture, ecc.), compreso l’eventuale onere della numerazione e della documentazione fotografica, la rimozione delle staffe, le relative assistenze murarie, la pulizia degli elementi ed il loro accatastamento nell’ambito del cantiere.</t>
  </si>
  <si>
    <t>A.03.503</t>
  </si>
  <si>
    <t>Smontaggio di un grosso elemento in pietra da taglio. Smontaggio di un singolo elemento in pietra da taglio da un apparato decorativo (mensole di balconi, lastre di calpestio ecc.), compreso l’eventuale onere della numerazione e della documentazione fotografica, la rimozione delle staffe, le relative assistenze murarie, la pulizia degli elementi ed il loro accatastamento nell’ambito del cantiere.</t>
  </si>
  <si>
    <t>A.03.504</t>
  </si>
  <si>
    <t>Rimozione di blocchi in pietra di altezza da 5 fino a 18 cm, lunghezza da m 1,50 fino a m 2,00 e larghezza da cm 30 fino a cm 50. Il prezzo comprende: la catalogazione, la rimozione del materiale di apporto e l'avvicinamento a luogo di deposito provvisorio, le opere provvisionali e di sicurezza. Rimozione per riutilizzo di blocchi in pietra.</t>
  </si>
  <si>
    <t>A.03.505</t>
  </si>
  <si>
    <t>Rimozione di blocchi in pietra di altezza da 5 fino a 18 cm, lunghezza da m 1,50 fino a m 2,00 e larghezza da cm 30 fino a cm 50. Il prezzo comprende: la catalogazione, la rimozione del materiale di apporto e l'avvicinamento a luogo di deposito provvisorio, le opere provvisionali e di sicurezza. Rimozione per smaltimento di blocchi in pietra.</t>
  </si>
  <si>
    <t>A.03.600 - RASCHIATURE E SVERNICIATURE</t>
  </si>
  <si>
    <t>A.03.600</t>
  </si>
  <si>
    <t>Raschiatura di vecchie tinteggiature a calce, a tempera o lavabile da pareti, volte e soffitti, anche a più strati comprese la rimozione di chiodi e delle parti deteriorate, le cautele necessarie a proteggere le restanti parti non interessate dall'intervento ed ogni altro onere e magistero per consegnare il lavoro  finito a regola d'arte.</t>
  </si>
  <si>
    <t>A.03.601</t>
  </si>
  <si>
    <t>Asportazione dalle superfici intonacate di strati di tinta sintetica mediante fonte di calore a  fiamma o elettrica, compreso l'uso di solventi idonei per le parti più tenaci e successiva raschiatura eseguita a mano. Comprese le cautele necessarie a proteggere le restanti parti non interessate dall'intervento ed ogni altro onere e magistero per consegnare il lavoro  finito a regola d'arte.</t>
  </si>
  <si>
    <t>A.03.602</t>
  </si>
  <si>
    <t>Asportazioni di stratificazioni di microrganismi di varia natura, delle ossidazioni o degli aggressivi chimici o naturali, dalle superfici in pietra o in laterizio, di edifici di interesse storico-artistico a mezzo di sabbiatura a secco a pressione controllata con sabbia silicea.</t>
  </si>
  <si>
    <t>A.03.603</t>
  </si>
  <si>
    <t>Pulitura di superfici in laterizio mediante uso di idropulitrice o sabbiatrice con pressione non inferiore a 2030 atmosfere: con acqua.</t>
  </si>
  <si>
    <t>a. IDROPULITRICE-IDROSABBIATRICE con motore elettrico da 7,5 HP, funzionante a freddo a 200 BAR, compresi consumi, dotazioni e ricambi ed escluso l'operatore</t>
  </si>
  <si>
    <t>A.03.604</t>
  </si>
  <si>
    <t>Pulitura di superfici in laterizio mediante uso di idropulitrice o sabbiatrice con pressione non inferiore a 2030 atmosfere: con sabbia micronizzata.</t>
  </si>
  <si>
    <t>A.03.605</t>
  </si>
  <si>
    <t>Pulitura di superfici in laterizio mediante uso di idropulitrice o sabbiatrice con pressione non inferiore a 2030 atmosfere: con acqua e sabbia micronizzata.</t>
  </si>
  <si>
    <t>A.03.606</t>
  </si>
  <si>
    <t>Pulitura di superfici intonacate mediante uso di idropulitrice o sabbiatrice con pressione adatta allo stato dell'intonaco: con acqua.</t>
  </si>
  <si>
    <t>A.03.607</t>
  </si>
  <si>
    <t>Pulitura di superfici intonacate mediante uso di idropulitrice o sabbiatrice con pressione adatta allo stato dell'intonaco: con sabbia micronizzata.</t>
  </si>
  <si>
    <t>A.03.608</t>
  </si>
  <si>
    <t>Pulitura di superfici intonacate mediante uso di idropulitrice o sabbiatrice con pressione adatta allo stato dell'intonaco: con acqua e sabbia micronizzata.</t>
  </si>
  <si>
    <t>A.03.609</t>
  </si>
  <si>
    <t>Lavaggio e sgrassatura per la rimozione di vecchie verniciature su opere in legno, mediante l'uso dei solventi idonei per le parti più tenaci, eseguito a mano e con ogni onere e magistero per dare l'opera  finita a regola d'arte.</t>
  </si>
  <si>
    <t>a. CARTA VETRATA in fogli</t>
  </si>
  <si>
    <t>conf da 5 fg_cad</t>
  </si>
  <si>
    <t>b. ACQUARAGIA minerale</t>
  </si>
  <si>
    <t>litro</t>
  </si>
  <si>
    <t>A.03.610</t>
  </si>
  <si>
    <t>Sverniciatura di opere in legno, compreso l'uso dei solventi idonei per le parti più tenaci, mediante: fonte di calore alla  fiamma o ad aria. Compreso ogni onere e magistero per dare l'opera  finita a regola d'arte.</t>
  </si>
  <si>
    <t>a. ACQUARAGIA minerale</t>
  </si>
  <si>
    <t>a. COMPRESSORE d'aria con motore elettrico da 2000 l/min, funzionante, compresi consumi e dotazioni, escluso il personale addetto</t>
  </si>
  <si>
    <t>A.03.611</t>
  </si>
  <si>
    <t>Sverniciatura di opere in legno, compreso l'uso dei solventi idonei per le parti più tenaci, mediante: soda caustica. Compreso ogni onere e magistero per dare l'opera finita a regola d'arte.</t>
  </si>
  <si>
    <t>A.03.612</t>
  </si>
  <si>
    <t>Sverniciatura di opere in legno, compreso l'uso dei solventi idonei per le parti più tenaci, mediante: sverniciatore chimico.</t>
  </si>
  <si>
    <t>a. SVERNICIATORE EXTRA FORTE, incolore</t>
  </si>
  <si>
    <t>750 ml</t>
  </si>
  <si>
    <t>A.03.613</t>
  </si>
  <si>
    <t>Sverniciatura di opere in legno, compreso l'uso dei solventi idonei per le parti più tenaci, mediante: sabbiatura a secco di inerti silicei eseguita ad aria compressa con l'impiego di idonea attrezzatura.</t>
  </si>
  <si>
    <t>a. SABBIA SILICEA kg/mc 1450</t>
  </si>
  <si>
    <t>a. COMPRESSORE d'aria con motore elettrico da 2000 l/min., funzionante, compresi consumi e dotazioni, escluso il personale addetto</t>
  </si>
  <si>
    <t>A.03.614</t>
  </si>
  <si>
    <t>Preparazione e pulitura della superficie di opere in metallo mediante spazzolatura e leggera carteggiatura manuale per la rimozione di ossidi incoerenti superficiali, da eseguirsi secondo le indicazioni della D.L., compreso ogni altro onere e magistero per dare l'opera  finita a regola d'arte.</t>
  </si>
  <si>
    <t>A.03.615</t>
  </si>
  <si>
    <t>Accurata pulitura della superficie di opere in metallo, in avanzato stato di arruginimento, mediante l'impiego di idonei attrezzi meccanici o manuali, da eseguirsi secondo le indicazioni della D.L., compreso ogni altro onere e magistero per dare l'opera  finita a regola d'arte.</t>
  </si>
  <si>
    <t>A.03.616</t>
  </si>
  <si>
    <t>Sabbiatura a secco totale della superficie di opere in metallo ossidate e successiva pulitura con aria compressa e spazzolatura, da eseguirsi secondo le indicazioni della D.L., compreso ogni altro onere e magistero per dare l'opera  finita a regola d'arte.</t>
  </si>
  <si>
    <t>a. COMPRESSORE d'aria con motore elettrico da 2000 l/min, funzionante, esclusi consumi, dotazioni e il personale addetto</t>
  </si>
  <si>
    <t>A.03.617</t>
  </si>
  <si>
    <t>Lavaggio sgrassante della superficie di opere in metallo verniciate mediante l'impiego di idonei prodotti detergenti e di solventi per le parti più tenaci, da eseguirsi secondo le indicazioni della D.L., compreso ogni altro onere e magistero per dare l'opera  finita a regola d'arte.</t>
  </si>
  <si>
    <t>A.03.618</t>
  </si>
  <si>
    <t>Sverniciatura di opere in metallo, compreso l'uso dei solventi idonei per le parti più tenaci, mediante: fonte di calore alla  fiamma o ad aria.</t>
  </si>
  <si>
    <t>A.03.619</t>
  </si>
  <si>
    <t>Sverniciatura di opere in metallo, compreso l'uso dei solventi idonei per le parti più tenaci, mediante: smerigliatrice meccanica.</t>
  </si>
  <si>
    <t>A.03.620</t>
  </si>
  <si>
    <t>Sverniciatura di opere in metallo, compreso l'uso dei solventi idonei per le parti più tenaci, mediante: sverniciatore chimico.</t>
  </si>
  <si>
    <t>A.03.621</t>
  </si>
  <si>
    <t>Sverniciatura di opere con forma semplice e superficie liscia mediante una mano di sverniciatore chimico: per opere in legno.</t>
  </si>
  <si>
    <t>A.03.622</t>
  </si>
  <si>
    <t>Sverniciatura di opere con forma semplice e superficie liscia mediante una mano di sverniciatore chimico: per opere in metallo.</t>
  </si>
  <si>
    <t>A.03.623</t>
  </si>
  <si>
    <t>Asportazione di carta da parati mediante spatola previa imbibizione, compresa la rimozione di chiodi e delle parti deteriorate, la raschiatura del collante e la pulitura finale, i ponti di servizio, le cautele necessarie a proteggere le restanti parti non interessate dall'intervento ed ogni altro onere e magistero per consegnare il lavoro finito a regola d'arte; esclusa eventuale ripresa del sottostante intonaco danneggiato. Per distacco di un solo strato.</t>
  </si>
  <si>
    <t>A.03.624</t>
  </si>
  <si>
    <t>Asportazione di carta da parati mediante spatola previa imbibizione, compresa la rimozione di chiodi e delle parti deteriorate, la raschiatura del collante e la pulitura finale, i ponti di servizio, le cautele necessarie a proteggere le restanti parti non interessate dall'intervento ed ogni altro onere e magistero per consegnare il lavoro finito a regola d'arte; esclusa eventuale ripresa del sottostante intonaco danneggiato. Per distacco di piu' strati sovrapposti.</t>
  </si>
  <si>
    <t>A.03.700 - RIMOZIONE DI INTONACI</t>
  </si>
  <si>
    <t>A.03.700</t>
  </si>
  <si>
    <t>Spicconatura di intonaco a vivo di muro, di spessore  sino a 5 cm, compreso l'onere delle cautele da adottare per l'esecuzione a piccole zone e spazzolatura delle superfici, l'adozione di tutti gli accorgimenti atti a tutelare le parti escluse dall'operazione ed evitare danni a strutture vicine, il tiro in alto o il calo in basso, i trasporti orizzontali, il carico su automezzo; escluso il trasporto a deposito o a rifiuto, nonché l'eventuale onere per il conferimento ad impianto autorizzato, valutato per l'effettiva superficie di disfacimento: intonaco interno.</t>
  </si>
  <si>
    <t>A.03.701</t>
  </si>
  <si>
    <t>Spicconatura di intonaco a vivo di muro, di spessore  sino a 5 cm, compreso l'onere delle cautele da adottare per l' esecuzione a piccole zone e spazzolatura delle superfici, l'adozione di tutti gli accorgimenti atti a tutelare le parti escluse dall'operazione ed evitare danni a strutture vicine, il tiro in alto o il calo in basso, i trasporti orizzontali, il carico su automezzo; escluso il trasporto a deposito o a rifiuto, nonché l'eventuale onere per il conferimento ad impianto autorizzato, valutato per l'effettiva superficie di disfacimento: intonaco esterno.</t>
  </si>
  <si>
    <t>A.03.702</t>
  </si>
  <si>
    <t>Sovrapprezzo alla spicconatura degli intonaci per l'esecuzione a salvaguardia degli elementi architettonici di pregio presenti.</t>
  </si>
  <si>
    <t>A.03.703</t>
  </si>
  <si>
    <t>Spicconatura di rincocciatura sotto intonaco normale, di spessore medio pari a 3 cm, compreso l'onere delle cautele da adottare per l'esecuzione a piccole zone e spazzolatura delle superfici, l'adozione di tutti gli accorgimenti atti a tutelare le parti escluse dall'operazione ed evitare danni a strutture vicine, il tiro in alto o il calo in basso, i trasporti orizzontali, il carico su automezzo; escluso il trasporto a deposito o a rifiuto, nonché l'eventuale onere per il conferimento ad impianto autorizzato, valutato per l'effettiva superficie di disfacimento di intonaco interno.</t>
  </si>
  <si>
    <t>A.03.704</t>
  </si>
  <si>
    <t>Spicconatura di rincocciatura sotto intonaco normale, di spessore medio pari a 3 cm, compreso l'onere delle cautele da adottare per l'esecuzione a piccole zone e spazzolatura delle superfici, l'adozione di tutti gli accorgimenti atti a tutelare le parti escluse dall'operazione ed evitare danni a strutture vicine, il tiro in alto o il calo in basso, i trasporti orizzontali, il carico su automezzo; escluso il trasporto a deposito
o a rifiuto, nonché l'eventuale onere per il conferimento ad impianto autorizzato, valutato per l'effettiva superficie di disfacimento di intonaco esterno.</t>
  </si>
  <si>
    <t>A.03.705</t>
  </si>
  <si>
    <t>Spicconatura di rincocciatura sotto intonaco normale, di spessore medio pari a 3 cm, compreso l'onere delle cautele da adottare per l'esecuzione a piccole zone e spazzolatura delle superfici, l'adozione di tutti gli accorgimenti atti a tutelare le parti escluse dall'operazione ed evitare danni a strutture vicine, il tiro in alto o il calo in basso, i trasporti orizzontali, il carico su automezzo; escluso il trasporto a deposito
o a rifiuto, nonché l'eventuale onere per il conferimento ad impianto autorizzato, valutato per l'effettiva superficie di disfacimento di intonaco retinato.</t>
  </si>
  <si>
    <t>A.03.706</t>
  </si>
  <si>
    <t>Rimozione del solo strato di  finitura di intonaco (colla o stucco), compreso l'onere delle cautele da adottare per l'esecuzione a piccole zone e spazzolatura delle superfici, l'adozione di tutti gli accorgimenti atti a tutelare le parti escluse dall'operazione ed evitare danni a strutture vicine, il tiro in alto o il calo in basso, i trasporti orizzontali, il carico su automezzo; escluso il trasporto a deposito o a rifiuto, nonché l'eventuale onere per il conferimento ad impianto autorizzato, valutato per l'effettiva superficie di disfacimento.</t>
  </si>
  <si>
    <t>A.03.707</t>
  </si>
  <si>
    <t>Rimozione della velinatura ed eliminazione dell'accesso di prodotto dalle superfici.</t>
  </si>
  <si>
    <t>A.03.708</t>
  </si>
  <si>
    <t>Rimozione di vecchi cordoli di contenimento perimetrali alle porzioni di intonaco mediante attrezzi meccanici ed ove occorre previa operazione con operazioni di estrema cautela onde evitare danneggiamenti all'intonaco. Il prezzo non prevede il costo dei ponteggi.</t>
  </si>
  <si>
    <t>ml</t>
  </si>
  <si>
    <t>A.03.709</t>
  </si>
  <si>
    <t>Mappatura e perimetrazione di parti di intonaco da demolire mediante le seguenti operazioni:
- un preciso e dettagliato rilievo cartografico delle parti esistenti, eseguito sulla base di un’analisi visiva, di auscultazioni al martello e di indagini puntuali dalla direzione dei lavori con l'assistenza di un restauratore specializzato. 
- Il restauratore individua le parti di intonaco da eliminare, previa accurata battitura manuale delle superfici per accertare assenza di zone in fase di distacco. La scelta delle parti che non è necessario e opportuno conservare sarà fatta secondo regole univoche, in base alla compatibilità dei materiali e al livello di degrado raggiunto. 
- Si perimetrano le zone da demolire effettuando una protezione con velinature delle parti che minacciano distacco da non demolire ( QUESTA COMPENSATA A PARTE).</t>
  </si>
  <si>
    <t>a. Restauratore</t>
  </si>
  <si>
    <t>b. Operaio specializzato</t>
  </si>
  <si>
    <t>A.03.800 - RIMOZIONE DI INFISSI, MENSOLE E CANCELLI</t>
  </si>
  <si>
    <t>A.03.800</t>
  </si>
  <si>
    <t>Rimozione di infissi esterni in legno come finestre, sportelli a vetri, persiane ecc., inclusa l'eventuale parte vetrata, compreso telaio, controtelaio, smuratura delle grappe o dei tasselli di tenuta ed eventuale taglio a sezione degli elementi. Compresi i trasporti orizzontali, il carico su automezzo o il deposito provvisorio dei materiali (ritenuti recuperabili dalla D.L. e riservati all'Amministrazione e/o di risulta), in apposito luogo individuato all'uopo entro l'ambito del cantiere; escluso il trasporto a deposito o a rifiuto, nonché l'eventuale onere per il conferimento a impianto autorizzato. Valutata per la superficie effettiva rimossa.</t>
  </si>
  <si>
    <t>A.03.801</t>
  </si>
  <si>
    <t>Rimozione di avvolgibili in legno, compreso lo smontaggio del rullo e dell'avvolgitore e la smuratura dei supporti. Compresi i trasporti orizzontali, il carico su automezzo o il deposito provvisorio dei materiali (ritenuti recuperabili dalla D.L. e riservati all'Amministrazione e/o di risulta), in apposito luogo individuato all'uopo entro l'ambito del cantiere; escluso il trasporto a deposito o a rifiuto, nonché l'eventuale onere per il conferimento ad impianto autorizzato. Valutata per la superficie effettiva rimossa.</t>
  </si>
  <si>
    <t>A.03.802</t>
  </si>
  <si>
    <t>Rimozione di porta interna o esterna in legno, inclusa l'eventuale parte vetrata, compreso telaio, controtelaio, smuratura delle grappe o dei tasselli di tenuta ed eventuale taglio a sezione degli elementi. Compresi i trasporti orizzontali, il carico su automezzo o il deposito provvisorio dei materiali (ritenuti recuperabili dalla D.L. e riservati all'Amministrazione), in apposito luogo individuato all'uopo entro l'ambito del cantiere; escluso il trasporto a deposito o a rifiuto, nonché l'eventuale onere per il conferimento ad impianto autorizzato. Valutata per la superficie effettiva rimossa e per una superficie sino a 3 mq.</t>
  </si>
  <si>
    <t>A.03.803</t>
  </si>
  <si>
    <t>Rimozione di porta interna o esterna in legno, inclusa l'eventuale parte vetrata, compreso telaio, controtelaio, smuratura delle grappe o dei tasselli di tenuta ed eventuale taglio a sezione degli elementi. Compresi i trasporti orizzontali, il carico su automezzo o il deposito provvisorio dei materiali (ritenuti recuperabili dalla D.L. e riservati all'Amministrazione), in apposito luogo individuato all'uopo entro l'ambito del cantiere; escluso il trasporto a deposito o a rifiuto, nonché l'eventuale onere per il conferimento ad impianto autorizzato. Valutata per la superficie effettiva rimossa e per una superficie dai 3,01 ai 5 mq.</t>
  </si>
  <si>
    <t>A.03.804</t>
  </si>
  <si>
    <t>Rimozione di porta interna o esterna in legno, inclusa l'eventuale parte vetrata, compreso telaio, controtelaio, smuratura delle grappe o dei tasselli di tenuta ed eventuale taglio a sezione degli elementi. Compresi i trasporti orizzontali, il carico su automezzo o il deposito provvisorio dei materiali (ritenuti recuperabili dalla D.L. e riservati all'Amministrazione), in apposito luogo individuato all'uopo entro l'ambito del cantiere; escluso il trasporto a deposito o a rifiuto, nonché l'eventuale onere per il conferimento ad impianto autorizzato. Valutata per la superficie effettiva rimossa e per una superficie oltre i 5 mq.</t>
  </si>
  <si>
    <t>A.03.805</t>
  </si>
  <si>
    <t>Rimozione di portone interno o porta di caposcala, compreso telaio, controtelaio, smuratura delle grappe o dei tasselli di tenuta ed eventuale taglio a sezione degli elementi. Compresi i trasporti orizzontali, il carico su automezzo o il deposito provvisorio dei materiali (ritenuti recuperabili dalla D.L. e riservati all'Amministrazione), in apposito luogo individuato all'uopo entro l'ambito del cantiere; escluso il trasporto a deposito o a rifiuto, nonché l'eventuale onere per il conferimento a impianto autorizzato. Valutata per la superficie effettiva rimossa.</t>
  </si>
  <si>
    <t>A.03.806</t>
  </si>
  <si>
    <t>Rimozione di infissi in ferro, inclusa l'eventuale parte vetrata, compreso telaio, controtelaio, smuratura delle grappe o dei tasselli di tenuta ed eventuale taglio a sezione degli elementi. Compresi i trasporti orizzontali, il carico su automezzo o il deposito provvisorio dei materiali (ritenuti recuperabili dalla D.L. e riservati all'Amministrazione), in apposito luogo individuato all'uopo entro l'ambito del cantiere; escluso il trasporto a deposito o a rifiuto, nonché l'eventuale onere per il conferimento ad impianto autorizzato. Valutata per la superficie effettiva rimossa e per una superficie  sino a 3 mq.</t>
  </si>
  <si>
    <t>A.03.807</t>
  </si>
  <si>
    <t>Rimozione di infissi in ferro, inclusa l'eventuale parte vetrata, compreso telaio, controtelaio, smuratura delle grappe o dei tasselli di tenuta ed eventuale taglio a sezione degli elementi. Compresi i trasporti orizzontali, il carico su automezzo o il deposito provvisorio dei materiali (ritenuti recuperabili dalla D.L. e riservati all'Amministrazione), in apposito luogo individuato all'uopo entro l'ambito del cantiere; escluso il trasporto a deposito o a rifiuto, nonché l'eventuale onere per il conferimento ad impianto autorizzato. Valutata per la superficie effettiva rimossa e per una superficie dai 3,01 ai 5 mq.</t>
  </si>
  <si>
    <t>A.03.808</t>
  </si>
  <si>
    <t>Rimozione di infissi in ferro, inclusa l'eventuale parte vetrata, compreso telaio, controtelaio, smuratura delle grappe o dei tasselli di tenuta ed eventuale taglio a sezione degli elementi. Compresi i trasporti orizzontali, il carico su automezzo o il deposito provvisorio dei materiali (ritenuti recuperabili dalla D.L. e riservati all'Amministrazione), in apposito luogo individuato all'uopo entro l'ambito del cantiere; escluso il trasporto a deposito o a rifiuto, nonché l'eventuale onere per il conferimento ad impianto autorizzato. Valutata per la superficie effettiva rimossa e per una superficie oltre i 5 mq.</t>
  </si>
  <si>
    <t>A.03.809</t>
  </si>
  <si>
    <t>Rimozione di porte o cancelli in profilato di ferro, di qualsiasi spessore, compreso telaio, controtelaio, smuratura delle grappe o dei tasselli di tenuta ed eventuale taglio a sezione degli elementi, i trasporti orizzontali, il carico su automezzo o il deposito provvisorio dei materiali (ritenuti recuperabili dalla D.L. e riservati all'Amministrazione), in apposito luogo individuato all'uopo entro l'ambito del cantiere; escluso il trasporto a deposito o a rifiuto, nonché l'eventuale onere per il conferimento ad impianto autorizzato. Valutata per la superficie effettiva rimossa e per superficie sino a 3 mq.</t>
  </si>
  <si>
    <t>A.03.810</t>
  </si>
  <si>
    <t>Rimozione di porte o cancelli in profilato di ferro, di qualsiasi spessore, compreso telaio, controtelaio, smuratura delle grappe o dei tasselli di tenuta ed eventuale taglio a sezione degli elementi, i trasporti orizzontali, il carico su automezzo o il deposito provvisorio dei materiali (ritenuti recuperabili dalla D.L. e riservati all'Amministrazione), in apposito luogo individuato all'uopo entro l'ambito del cantiere; escluso il trasporto a deposito o a rifiuto, nonché l'eventuale onere per il conferimento ad impianto autorizzato. Valutata per la superficie effettiva rimossa e per superficie dai 3,01 ai 5 mq.</t>
  </si>
  <si>
    <t>COSTO DIRETTO (1+2+3+4)</t>
  </si>
  <si>
    <t>COSTO DIRETTO + SPESE GENERALI (A+5)</t>
  </si>
  <si>
    <t>A.03.811</t>
  </si>
  <si>
    <t>Rimozione di porte o cancelli in profilato di ferro, di qualsiasi spessore, compreso telaio, controtelaio, smuratura delle grappe o dei tasselli di tenuta ed eventuale taglio a sezione degli elementi, i trasporti orizzontali, il carico su automezzo o il deposito provvisorio dei materiali (ritenuti recuperabili dalla D.L. e riservati all'Amministrazione), in apposito luogo individuato all'uopo entro l'ambito del cantiere; escluso il trasporto a deposito o a rifiuto, nonché l'eventuale onere per il conferimento ad impianto autorizzato. Valutata per la superficie effettiva rimossa e per superficie oltre i 5 mq.</t>
  </si>
  <si>
    <t>A.03.812</t>
  </si>
  <si>
    <t>Rimozione di sola superficie vetrata, eseguita con la massima cura, compreso lo stucco fermavetro o i distanziatori in legno e metallo, i trasporti orizzontali, il carico su automezzo o il deposito provvisorio dei materiali (ritenuti recuperabili dalla D.L. e riservati all'Amministrazione), in apposito luogo individuato all'uopo entro l'ambito del cantiere; escluso il trasporto a deposito o a rifiuto, nonché l'eventuale onere per il conferimento ad impianto autorizzato. Valutata per la superficie effettiva rimossa e per i seguenti tipi: vetri semplici o semidoppi.</t>
  </si>
  <si>
    <t>A.03.813</t>
  </si>
  <si>
    <t>Rimozione di sola superficie vetrata, eseguita con la massima cura, compreso lo stucco fermavetro o i distanziatori in legno e metallo, i trasporti orizzontali, il carico su automezzo o il deposito provvisorio dei materiali (ritenuti recuperabili dalla D.L. e riservati all'Amministrazione), in apposito luogo individuato all'uopo entro l'ambito del cantiere; escluso il trasporto a deposito o a rifiuto, nonché l'eventuale onere per il conferimento ad impianto autorizzato. Valutata per la superficie effettiva rimossa e per i seguenti tipi: vetri doppi, retinati, stampati, rigati.</t>
  </si>
  <si>
    <t>A.03.814</t>
  </si>
  <si>
    <t>Rimozione di sola superficie vetrata, eseguita con la massima cura, compreso lo stucco fermavetro o i distanziatori in legno e metallo, i trasporti orizzontali, il carico su automezzo o il deposito provvisorio dei materiali (ritenuti recuperabili dalla D.L. e riservati all'Amministrazione), in apposito luogo individuato all'uopo entro l'ambito del cantiere; escluso il trasporto a deposito o a rifiuto, nonché l'eventuale onere per il conferimento ad impianto autorizzato. Valutata per la superficie effettiva rimossa e per i seguenti tipi: cristalli e vetri artistici.</t>
  </si>
  <si>
    <t>A.03.815</t>
  </si>
  <si>
    <t>Rimozione di cancelli, ringhiere, cancellate, ecc... in ferro pieno, inclusa l'eventuale parte vetrata, compreso telaio, controtelaio, smuratura delle grappe o dei tasselli di tenuta ed eventuale taglio a sezione degli elementi. Compreso l'onere per carico trasporto e accatastamento dei materiali riutilizzabili e/o di risulta fino ad una distanza di 50 m. Rimozione di cancelli, ringhiere, cancellate, ecc... in ferro pieno.</t>
  </si>
  <si>
    <t>A.03.816</t>
  </si>
  <si>
    <t>Rimozione di mensole o elementi di architravi in legno incastrate nelle murature compresa demolizione di muratura per l'allargamento dell'alloggiamento. Compreso l'onere per carico trasporto e l'accatastamento dei materiali riutilizzabili e/o di risulta fino ad una distanza di 50 m. Rimozione di mensole architettoniche in legno incastrate nelle murature.</t>
  </si>
  <si>
    <t>A.03.900 - RIMOZIONE DI OPERE DI FERRO</t>
  </si>
  <si>
    <t>A.03.900</t>
  </si>
  <si>
    <t>Rimozione di opere in ferro, completi di pezzi speciali e collari di ancoraggio alla muratura e alle strutture, di qualsiasi dimensione e spessore e con qualsiasi sviluppo, in opera a qualsiasi altezza anche in posizioni non facilmente accessibili. Compreso l'onere per ponteggi, tagli, carico trasporto e accatastamento dei materiali riutilizzabili e/o di risulta fino ad una distanza di 50 m. Rimozione di ringhiere, inferriate e simili.</t>
  </si>
  <si>
    <t>A.03.901</t>
  </si>
  <si>
    <t>Rimozione di recinzioni in pannelli grigliati compresa la smuratura delle grappe e la rimozione della bulloneria di collegamento ed eventuale taglio a sezione degli elementi a  fiamma o a sega. Compresi i trasporti orizzontali, il carico su automezzo o il deposito provvisorio dei materiali (ritenuti recuperabili dalla D.L. e riservati all'Amministrazione e/o di risulta), in apposito luogo individuato all'uopo entro l'ambito del cantiere; escluso il trasporto a deposito o a rifiuto, nonché l'eventuale onere per il conferimento ad impianto autorizzato. Valutata per l'effettivo peso in chilogrammi della struttura rimossa.</t>
  </si>
  <si>
    <t>A.03.902</t>
  </si>
  <si>
    <t>Rimozione di opere in ferro, completi di pezzi speciali e collari di ancoraggio alla muratura e alle strutture, di qualsiasi dimensione e spessore e con qualsiasi sviluppo, in opera a qualsiasi altezza anche in posizioni non facilmente accessibili, compresi eventuali tagli a  fiamma o a sega, i trasporti orizzontali, il carico su automezzo o il deposito provvisorio dei materiali (ritenuti recuperabili dalla DL e riservati all'Amministrazione e/o di risulta), in apposito luogo individuato all'uopo entro l'ambito del cantiere; escluso il trasporto a deposito o a rifiuto, nonché l'eventuale onere per il conferimento ad impianto autorizzato. Valutata per l'effettivo peso in chilogrammi della struttura rimossa e per i seguenti tipi: elementi strutturali con profili NP, HEA, UPN, L, C e similari.</t>
  </si>
  <si>
    <t>A.03.903</t>
  </si>
  <si>
    <t>Rimozione di opere in ferro, completi di pezzi speciali e collari di ancoraggio alla muratura ed alle strutture, di qualsiasi dimensione e spessore e con qualsiasi sviluppo, in opera a qualsiasi altezza anche in posizioni non facilmente accessibili, compresi eventuali tagli a  fiamma o a sega, i trasporti orizzontali, il carico su automezzo o il deposito provvisorio dei materiali (ritenuti recuperabili dalla DL e riservati all'Amministrazione e/o di risulta), in apposito luogo individuato all'uopo entro l'ambito del cantiere; escluso il trasporto a deposito o a rifiuto, nonché l'eventuale onere per il conferimento ad impianto autorizzato. Valutata per l'effettivo peso in chilogrammi della struttura rimossa e per i seguenti tipi: grosse carpenterie in ferro composte da elementi non commerciali.</t>
  </si>
  <si>
    <t>A.03.1000 - RIMOZIONE DI IMPIANTI</t>
  </si>
  <si>
    <t>A.03.1000</t>
  </si>
  <si>
    <t>Rimozione di apparecchi igienico sanitari sia ordinari che per parzialmente abili comprese opere murarie di demolizione eseguite a mano e con la massima accuratezza, rimozione dei relativi accessori e staffe di ancoraggio nonché i trasporti orizzontali, il carico su automezzo o il deposito provvisorio dei materiali (ritenuti recuperabili dalla DL e riservati all'Amministrazione e/o di risulta), in apposito luogo individuato all'uopo entro l'ambito del cantiere; escluso il trasporto a deposito o a rifiuto, nonché l'eventuale onere per il conferimento ad impianto autorizzato; valutata per ogni singolo pezzo e per i seguenti tipi: vaso con cassetta, bidet, lavello, lavabo anche se a
colonna, orinatoio, vuotatoio.</t>
  </si>
  <si>
    <t>A.03.1001</t>
  </si>
  <si>
    <t>Rimozione di apparecchi igienico sanitari sia ordinari che per parzialmente abili comprese opere murarie di demolizione eseguite a mano e con la massima accuratezza, la rimozione dei relativi accessori e staffe di ancoraggio nonché i trasporti orizzontali, il carico su automezzo o il deposito provvisorio dei materiali (ritenuti recuperabili dalla DL e riservati all'Amministrazione e/o di risulta), in apposito luogo individuato all'uopo entro l'ambito del cantiere; escluso il trasporto a deposito o a rifiuto, nonché l'eventuale onere per il conferimento ad impianto autorizzato; valutata per ogni singolo pezzo e per i seguenti tipi: vasca da bagno, piatto doccia.</t>
  </si>
  <si>
    <t>A.03.1002</t>
  </si>
  <si>
    <t>Rimozione di rubinetterie, saracinesche, apparecchi di intercettazione vari, compresa la rimozione dei relativi accessori, di scatole a sifone, pilette, sifoni e staffe di ancoraggio nonché i trasporti orizzontali, il carico su automezzo o il deposito provvisorio dei materiali (ritenuti recuperabili dalla DL e riservati all'Amministrazione e/o di risulta), in apposito luogo individuato all'uopo entro l'ambito del cantiere; escluso il trasporto a deposito o a rifiuto, nonché l'eventuale onere per il conferimento ad impianto autorizzato; valutata per ogni singolo pezzo.</t>
  </si>
  <si>
    <t>A.03.1003</t>
  </si>
  <si>
    <t>Rimozione di rubinetterie, saracinesche, apparecchi di intercettazione vari, compresa la rimozione dei relativi accessori, di scatole a sifone, pilette, sifoni e staffe di ancoraggio nonché i trasporti orizzontali, il carico su automezzo o il deposito provvisorio dei materiali (ritenuti recuperabili dalla DL e riservati all'Amministrazione e/o di risulta), in apposito luogo individuato all'uopo entro l'ambito del cantiere; escluso il trasporto a deposito o a rifiuto, nonché l'eventuale onere per il conferimento ad impianto autorizzato; valutata per l'effettivo peso in kilogrammi di gruppi di rubinetti di tipo civile rimossi.</t>
  </si>
  <si>
    <t>A.03.1004</t>
  </si>
  <si>
    <t>Rimozione di tubazioni in vista di impianti tecnologici di qualsiasi genere (idriche, canalizzazioni elettriche di tipo civile), compresi i trasporti orizzontali, il carico su automezzo o il deposito provvisorio dei materiali (ritenuti recuperabili dalla DL e riservati all'Amministrazione e/o di risulta), in apposito luogo individuato all'uopo entro l'ambito del cantiere; escluso il trasporto a deposito o a rifiuto, nonché l'eventuale onere per il conferimento ad impianto autorizzato; valutata al metro lineare per tubazioni dei seguenti diametri:  sino a 10 cm.</t>
  </si>
  <si>
    <t>A.03.1005</t>
  </si>
  <si>
    <t>Rimozione di tubazioni varie in vista (idriche per usi diversi), compresi i trasporti orizzontali, il carico su automezzo o il deposito provvisorio dei materiali (ritenuti recuperabili dalla DL e riservati all'Amministrazione e/o di risulta), in apposito luogo individuato all'uopo entro l'ambito del cantiere; escluso il trasporto a deposito o a rifiuto, nonché l'eventuale onere per il conferimento ad impianto autorizzato; valutata al metro lineare per tubazioni dei seguenti diametri: oltre i 10 e  sino a 25 cm.</t>
  </si>
  <si>
    <t>A.03.1006</t>
  </si>
  <si>
    <t>Rimozione di tubazioni varie in vista (idriche per usi diversi), compresi i trasporti orizzontali, il carico su automezzo o il deposito provvisorio dei materiali (ritenuti recuperabili dalla DL e riservati all'Amministrazione e/o di risulta), in apposito luogo individuato all'uopo entro l'ambito del cantiere; escluso il trasporto a deposito o a rifiuto, nonché l'eventuale onere per il conferimento ad impianto autorizzato; valutata al metro lineare per tubazioni dei seguenti diametri: oltre i 25 e  sino a 50 cm.</t>
  </si>
  <si>
    <t>A.03.1100 - RIMOZIONE DI APPARECCHIATURE DI IMPIANTI</t>
  </si>
  <si>
    <t>A.03.1100</t>
  </si>
  <si>
    <t>Rimozione di impianto elettrico comprendente i punti luce e le prese con relativi frutti e scatole di derivazione, comprese tutte le precauzioni per evitare danni a persone o cose ed ogni altro magistero per consegnare l'opera  finita a regola d'arte, compresi inoltre i trasporti orizzontali, il carico su automezzo o il deposito provvisorio dei materiali (ritenuti recuperabili dalla DL e riservati all'Amministrazione e/o di risulta), in apposito luogo individuato all'uopo entro l'ambito del cantiere; escluso il trasporto a deposito o a rifiuto, nonché l'eventuale onere per il conferimento ad impianto autorizzato. Valutata per ogni singolo pezzo.</t>
  </si>
  <si>
    <t>A.03.1101</t>
  </si>
  <si>
    <t>Rimozione di apparecchio illuminante in genere (a soffitto o a parete) con relativi accessori, comprese tutte le precauzioni per evitare danni a persone o cose ed ogni altro magistero per consegnare l'opera  finita a regola d'arte, compresi inoltre i trasporti orizzontali, il carico su automezzo o il deposito provvisorio dei materiali (ritenuti recuperabili dalla DL e riservati all'Amministrazione e/o di risulta), in apposito luogo individuato all'uopo entro l'ambito del cantiere; escluso il trasporto a deposito o a rifiuto, nonché l'eventuale onere per il conferimento ad impianto autorizzato. Valutata per ogni singolo pezzo.</t>
  </si>
  <si>
    <t>A.03.1102</t>
  </si>
  <si>
    <t>Rimozione di quadro elettrico o telefonico del tipo a parete non incassato con relativi accessori, comprese tutte le precauzioni per evitare danni a persone o cose ed ogni altro magistero per consegnare l'opera  finita a regola d'arte, compresi inoltre i trasporti orizzontali, il carico su automezzo o il deposito provvisorio dei materiali (ritenuti recuperabili dalla DL e riservati all'Amministrazione e/o di risulta), in apposito luogo individuato all'uopo entro l'ambito del cantiere; escluso il trasporto a deposito o a rifiuto, nonché l'eventuale onere per il conferimento ad impianto autorizzato; valutata per ogni singolo pezzo.</t>
  </si>
  <si>
    <t>A.03.1103</t>
  </si>
  <si>
    <t>Rimozione di caldaia murale esterna, compreso ogni onere per il taglio e la chiusura delle tubazioni di adduzione e scarico, nonché i trasporti orizzontali, il carico su automezzo o il deposito provvisorio dei materiali (ritenuti recuperabili dalla DL e riservati all'Amministrazione e/o di risulta), in apposito luogo individuato all'uopo entro l'ambito del cantiere; escluso il trasporto a deposito o a rifiuto, nonché l'eventuale onere per il conferimento ad impianto autorizzato; valutata per singolo pezzo di caldaia murale rimosso del seguente tipo: della potenzialità  fino 34.000 W.</t>
  </si>
  <si>
    <t>A.03.1104</t>
  </si>
  <si>
    <t>Rimozione di caldaia a basamento, compreso ogni onere per il taglio e la chiusura delle tubazioni di adduzione e scarico, nonché i trasporti orizzontali, il carico su automezzo o il deposito provvisorio dei materiali (ritenuti recuperabili dalla DL e riservati all'Amministrazione e/o di risulta), in apposito luogo individuato all'uopo entro l'ambito del cantiere; escluso il trasporto a deposito o a rifiuto, nonché l'eventuale onere per il conferimento ad impianto autorizzato; valutata per singolo pezzo di caldaia murale rimosso del seguente tipo: della potenzialità di 35.00081.000 W.</t>
  </si>
  <si>
    <t>A.03.1105</t>
  </si>
  <si>
    <t>Rimozione di caldaia a basamento, compreso ogni onere per il taglio e la chiusura delle tubazioni di adduzione e scarico, nonché i trasporti orizzontali, il carico su automezzo o il deposito provvisorio dei materiali (ritenuti recuperabili dalla DL e riservati all'Amministrazione e/o di risulta), in apposito luogo individuato all'uopo entro l'ambito del cantiere; escluso il trasporto a deposito o a rifiuto, nonché l'eventuale onere per il conferimento ad impianto autorizzato; valutata per singolo pezzo di caldaia murale rimosso del seguente tipo: della potenzialità di 93.000-174.000 W.</t>
  </si>
  <si>
    <t>A.03.1106</t>
  </si>
  <si>
    <t>Rimozione di corpi scaldanti compreso ogni onere e magistero per chiusura delle tubazioni di adduzione e scarico, rimozione di mensole e staffe di ancoraggio nonché i trasporti orizzontali, il carico su automezzo o il deposito provvisorio dei materiali (ritenuti recuperabili dalla DL e riservati all'Amministrazione e/o di risulta), in apposito luogo individuato all'uopo entro l'ambito del cantiere; escluso il trasporto a deposito o a rifiuto, nonché l'eventuale onere per il conferimento ad impianto autorizzato; valutata per singolo pezzo di corpo scaldante rimosso del seguente tipo: radiatori in ghisa e ferro  sino a 6 elementi, per radiatore.</t>
  </si>
  <si>
    <t>A.03.1107</t>
  </si>
  <si>
    <t>Rimozione di corpi scaldanti compreso ogni onere e magistero per chiusura delle tubazioni di adduzione e scarico, rimozione di mensole e staffe di ancoraggio nonché i trasporti orizzontali, il carico su automezzo o il deposito provvisorio dei materiali (ritenuti recuperabili dalla DL e riservati all'Amministrazione e/o di risulta), in apposito luogo individuato all'uopo entro l'ambito del cantiere; escluso il trasporto a deposito o a rifiuto, nonché l'eventuale onere per il conferimento ad impianto autorizzato; valutata per singolo pezzo di corpo scaldante rimosso del seguente tipo: radiatori in ghisa e ferro da 7 a 12 elementi, per radiatore.</t>
  </si>
  <si>
    <t>A.03.1108</t>
  </si>
  <si>
    <t>Rimozione di corpi scaldanti compreso ogni onere e magistero per chiusura delle tubazioni di adduzione e scarico, rimozione di mensole e staffe di ancoraggio nonché i trasporti orizzontali, il carico su automezzo o il deposito provvisorio dei materiali (ritenuti recuperabili dalla DL e riservati all'Amministrazione e/o di risulta), in apposito luogo individuato all'uopo entro l'ambito del cantiere; escluso il trasporto a deposito o a rifiuto, nonché l'eventuale onere per il conferimento ad impianto autorizzato; valutata per singolo pezzo di corpo scaldante rimosso del seguente tipo: radiatori in ghisa e ferro da 13 a 20 elementi, per radiatore.</t>
  </si>
  <si>
    <t>A.03.1109</t>
  </si>
  <si>
    <t>Rimozione di corpi scaldanti compreso ogni onere e magistero per chiusura delle tubazioni di adduzione e scarico, rimozione di mensole e staffe di ancoraggio nonché i trasporti orizzontali, il carico su automezzo o il deposito provvisorio dei materiali (ritenuti recuperabili dalla DL e riservati all'Amministrazione e/o di risulta), in apposito luogo individuato all'uopo entro l'ambito del cantiere; escluso il trasporto a deposito o a rifiuto, nonché l'eventuale onere per il conferimento ad impianto autorizzato; valutata per singolo pezzo di corpo scaldante rimosso del seguente tipo: piastre radianti in alluminio  sino a 600 mm.</t>
  </si>
  <si>
    <t>A.03.1110</t>
  </si>
  <si>
    <t>Rimozione di corpi scaldanti compreso ogni onere e magistero per chiusura delle tubazioni di adduzione e scarico, rimozione di mensole e staffe di ancoraggio nonché i trasporti orizzontali, il carico su automezzo o il deposito provvisorio dei materiali (ritenuti recuperabili dalla DL e riservati all'Amministrazione e/o di risulta), in apposito luogo individuato all'uopo entro l'ambito del cantiere; escluso il trasporto a deposito o a rifiuto, nonché l'eventuale onere per il conferimento ad impianto autorizzato; valutata per singolo pezzo di corpo scaldante rimosso del seguente tipo: piastre radianti in alluminio da 600 a 1.000 mm.</t>
  </si>
  <si>
    <t>A.03.1111</t>
  </si>
  <si>
    <t>Rimozione di corpi scaldanti compreso ogni onere e magistero per chiusura delle tubazioni di adduzione e scarico, rimozione di mensole e staffe di ancoraggio nonché i trasporti orizzontali, il carico su automezzo o il deposito provvisorio dei materiali (ritenuti recuperabili dalla DL e riservati all'Amministrazione e/o di risulta), in apposito luogo individuato all'uopo entro l'ambito del cantiere; escluso il trasporto a deposito o a rifiuto, nonché l'eventuale onere per il conferimento ad impianto autorizzato; valutata per singolo pezzo di corpo scaldante rimosso del seguente tipo: piastre radianti in alluminio oltre 1.000 mm.</t>
  </si>
  <si>
    <t>A.03.1112</t>
  </si>
  <si>
    <t>Rimozione di serbatoio non interrato, di qualsiasi tipo e materiale, compreso ogni onere per lo smontaggio degli accessori, il taglio e la chiusura delle tubazioni di adduzione, nonché i trasporti orizzontali, il carico su automezzo o il deposito provvisorio dei materiali (ritenuti recuperabili dalla DL e riservati all'Amministrazione e/o di risulta), in apposito luogo individuato all'uopo entro l'ambito del cantiere; escluso il trasporto a deposito o a rifiuto, nonché l'eventuale onere per il conferimento ad impianto autorizzato; valutata per singolo pezzo di serbatoio rimosso del seguente tipo: capacità  sino 500 litri.</t>
  </si>
  <si>
    <t>A.03.1113</t>
  </si>
  <si>
    <t>Rimozione di serbatoio non interrato, di qualsiasi tipo e materiale, compreso ogni onere per lo smontaggio degli accessori, il taglio e la chiusura delle tubazioni di adduzione, nonché i trasporti orizzontali, il carico su automezzo o il deposito provvisorio dei materiali (ritenuti recuperabili dalla DL e riservati all'Amministrazione e/o di risulta), in apposito luogo individuato all'uopo entro l'ambito del cantiere; escluso il trasporto a deposito o a rifiuto, nonché l'eventuale onere per il conferimento ad impianto autorizzato; valutata per singolo pezzo di serbatoio rimosso del seguente tipo: capacità tra i 500 e i 1000 litri.</t>
  </si>
  <si>
    <t>A.04 - MALTE</t>
  </si>
  <si>
    <t>A.04.001</t>
  </si>
  <si>
    <t>Confezionamento e fornitura di malta di calce idraulica naturale NHL5 (certificata secondo UNI EN 459-1), per murature. Confezionamento (rapporto in volume 1:3) e fornitura in opera di malta di calce NHL5 (conforme alla UNI EN 459-1) impastata a macchina, con sabbie di idonea granulometria in relazione all'impiego richiesto, pronta per l'uso compreso ogni qualsiasi onere derivante dalla produzione, dal sollevamento al piano di lavoro.</t>
  </si>
  <si>
    <t>a. Acqua</t>
  </si>
  <si>
    <t>b. SABBIA 
Sabbia crivellata</t>
  </si>
  <si>
    <t>c. CALCE 
Calce idraulica naturale NHL5 (certificata UNI EN 459-1)</t>
  </si>
  <si>
    <t>a. BETONIERA
Betoniera di capacità 500 l</t>
  </si>
  <si>
    <t>A.04.002</t>
  </si>
  <si>
    <t>Confezionamento e fornitura di malta  di calce idraulica naturale NHL5 (certificata secondo UNI EN 459-1), per rinzaffo. Confezionamento (rapporto in volume 1:2) e fornitura in opera di malta di calce idraulica naturale NHL5 (conforme alla UNI EN 459-1), impastata a macchina, con sabbie di idonea granulometria in relazione all'impiego richiesto, pronta per l'uso compreso ogni qualsiasi onere derivante dalla produzione, dal  sollevamento al piano di lavoro.</t>
  </si>
  <si>
    <t>c. CALCE 
Calce idraulica naturale NHL5                        (certificata UNI EN 459-1)</t>
  </si>
  <si>
    <t>A.04.003</t>
  </si>
  <si>
    <t>Confezionamento e fornitura di malta di calce idraulica naturale NHL5 (certificata secondo UNI EN 459-1), per intonaci. Confezionamento (rapporto in volume 1:1,6) e fornitura in opera di malta di calce  idraulica naturale NHL5 (conforme alla UNI EN 459-1), impastata a macchina, con sabbie di idonea granulometria in relazione all'impiego richiesto, pronta per l'uso compreso ogni qualsiasi onere derivante dalla produzione, dal sollevamento al piano di lavoro.</t>
  </si>
  <si>
    <t>b. SABBIA 
Sabbia crivellata fine</t>
  </si>
  <si>
    <t>c. CALCE 
Calce idraulica naturale  NHL5 (certificata UNI EN 459-1)</t>
  </si>
  <si>
    <t>A.04.004</t>
  </si>
  <si>
    <t>Malta di calce idraulica NHL5 (certificata secondo UNI EN 459-1), malta grossa di pozzolana (1 volume di calce e 5 volumi di pozzolana). Per murature grosse e a secco.</t>
  </si>
  <si>
    <t xml:space="preserve">b. POZZOLANA </t>
  </si>
  <si>
    <t>A.04.005</t>
  </si>
  <si>
    <t xml:space="preserve">Malta di calce idraulica NHL5 (certificata secondo UNI EN 459-1). Per murature di pietrami comuni. </t>
  </si>
  <si>
    <t>b. POZZOLANA vagliata</t>
  </si>
  <si>
    <t>A.04.006</t>
  </si>
  <si>
    <t xml:space="preserve">Malta di calce idraulica NHL5 (certificata secondo UNI EN 459-1). Per murature di laterizi. </t>
  </si>
  <si>
    <t>c. CALCE 
Calce idraulica naturale NHL5                  (certificata UNI EN 459-1)</t>
  </si>
  <si>
    <t>A.04.007</t>
  </si>
  <si>
    <t>Malta finissima di calce idraulica NHL5 (certificata secondo UNI EN 459-1). Per intonaci.</t>
  </si>
  <si>
    <t>A.04.008</t>
  </si>
  <si>
    <t>Confezionamento e fornitura di malta per muratura di calce idraulica naturale NHL5 (certificata secondo UNI EN 459-1). Malta di calce idraulica NHL5 (conforme alla UNI EN 459-1) e sabbia, composta da 300 kg di calce idraulica NHL5 per 1 mc di sabbia.</t>
  </si>
  <si>
    <t>b. SABBIA
Sabbia di cava vagliata</t>
  </si>
  <si>
    <t>100kg</t>
  </si>
  <si>
    <t>a. BETONIERA 
Betoniera di capacità 500 l</t>
  </si>
  <si>
    <t>A.04.009</t>
  </si>
  <si>
    <t>Confezionamento e fornitura di malta per rinzaffo di calce idraulica naturale NHL5 (certificata secondo UNI EN 459-1). Malta di calce idraulica NHL5 (conforme alla UNI EN 459-1) e sabbia, composta da 350 kg di calce idraulica per 1 mc di sabbia.</t>
  </si>
  <si>
    <t>A.04.010</t>
  </si>
  <si>
    <t>Confezionamento e fornitura di malta per intonaco di calce idraulica naturale NHL5 (certificata secondo UNI EN 459-1). Malta di calce idraulica NHL5 (conforme alla UNI EN 459-1) e sabbia, composta da 400 kg di calce idraulica per 1 mc di sabbia.</t>
  </si>
  <si>
    <t>A.04.011</t>
  </si>
  <si>
    <t>Confezionamento e fornitura in opera di malta di calce idraulica naturale  NHL5 (certificata secondo UNI EN 459-1) ed inerti isolanti impastata a macchina con sabbie di idonea granulometria in relazione all'impiego richiesto, pronta per l'uso compreso ogni qualsiasi onere derivante dalla produzione e dal sollevamento al piano di lavoro.</t>
  </si>
  <si>
    <t>b. INERTI isolanti - Polistirene espanso normale</t>
  </si>
  <si>
    <t>A.04.012</t>
  </si>
  <si>
    <t>Confezionamento e fornitura di malta di calce idraulica naturale NHL5 (certificata secondo UNI EN 459-1) e cocciopesto. Confezionamento e fornitura in opera di malta di calce idraulica naturale NHL5 (conforme alla UNI EN 459-1) con cocciopesto costituita da 1 mc di coccio pesto vagliato, da kg 400/mc di calce, impastata a macchina, compreso ogni qualsiasi onere derivante dalla produzione e dal sollevamento al piano di lavoro.</t>
  </si>
  <si>
    <t>b. POLVERE DI COCCIOPESTO vagliata</t>
  </si>
  <si>
    <t>A.04.013</t>
  </si>
  <si>
    <t>Malta normale per murature ordinarie di pietrame e mattoni. Malta di calce idraulica naturale NHL5 (certificata secondo UNI EN 459-1) e sabbia, costituita da kg 400 tipo NHL5 per metro cubo di sabbia.</t>
  </si>
  <si>
    <t>b. SABBIA
Sabbia di cava, pezzatura max 1,6 mm</t>
  </si>
  <si>
    <t>A.04.014</t>
  </si>
  <si>
    <t>Malta grossa per pavimentazioni ed intonaci. Malta di calce idraulica naturale NHL5 (certificata secondo UNI EN 459-1) e sabbia, costituita da kg 500 tipo NHL5 per metro cubo di sabbia.</t>
  </si>
  <si>
    <t>b. SABBIA
Sabbia di cava pezzatura max 1,6 mm</t>
  </si>
  <si>
    <t>A.04.015</t>
  </si>
  <si>
    <t>Malta molto grossa per intonaci ed impermeabilizzazioni. Malta di calce idraulica naturale NHL5 (certificata secondo UNI EN 459-1) e sabbia, costituita da kg 600 tipo NHL5 per metro cubo di sabbia.</t>
  </si>
  <si>
    <t>c. CALCE 
Calce idraulica naturale NHL5 (certificataUNI EN 459-1)</t>
  </si>
  <si>
    <t>A.04.016</t>
  </si>
  <si>
    <t>Malta di calce idraulica naturale NHL5 (certificata secondo UNI EN 459-1) e polvere di marmo.</t>
  </si>
  <si>
    <t>b. POLVERE DI MARMO 
Polvere di marmo</t>
  </si>
  <si>
    <t>A.04.017</t>
  </si>
  <si>
    <t>Malta di calce idraulica naturale NHL5 (certificata secondo UNI EN 459-1) a basso contenuto di sali idrosolubili esclusivamente a base di calce idraulica naturale NHL5 (conforme alla UNI EN 459-1), resistente ai solfati, adatto al consolidamento di murature in pietra o mattone pieno mediante iniezione, caratterizzato da elevata fluidità e stabilità, ottenuto dalla cottura a basse temperature di calcari argillosi (marna naturale), avente come principale costituente mineralogico il silicato bicalcico β, privo di alluminato e silicato tricalcico, da impastare solo ed esclusivamente con acqua in ragione di circa 6 litri per sacco.</t>
  </si>
  <si>
    <t>100 kg</t>
  </si>
  <si>
    <t>a. MALTA PRECONFEZIONATA 
Malta di calce idraulica naturale NHL5 (certificata secondo UNI EN 459-1) a fluidità controllata</t>
  </si>
  <si>
    <t>b. Acqua</t>
  </si>
  <si>
    <t>A.04.018</t>
  </si>
  <si>
    <r>
      <t xml:space="preserve">Speciale miscela inorganica a basso contenuto di sali idrosolubili esclusivamente a base di inerti selezionati e di calce idraulica naturale NHL5 conforme alla UNI EN 459-1, resistente ai solfati, adatta al consolidamento di murature in pietra o mattone pieno mediante iniezione con finezza 0,1,2,3 in relazione alla granulometria massima dell'inerte contenuto, caratterizzata da elevata fluidità e stabilità, ottenuta dalla cottura a basse temperature di calcari argillossi (marna naturale) avente come principale costituente mineralogico il silicato bi-calcico </t>
    </r>
    <r>
      <rPr>
        <sz val="11"/>
        <rFont val="Calibri"/>
        <family val="2"/>
      </rPr>
      <t>β, priva di alluminato e silicato tricalcico, da impastare solo ed esclusivamente con acqua in ragione di 3-5 litri per sacco in relazione alla dimensione massima dell'inerte contenuto.</t>
    </r>
  </si>
  <si>
    <t>A.04.019</t>
  </si>
  <si>
    <t>Malta termoisolante di allettamento a basso peso specifico, di calce idraulica naturale NHL 5, inerti leggeri minerali e sabbie selezionate. E' conforme alla UNI EN 998-2 riguardo le “Specifiche per malte per opere murarie” e soggetta a marcatura CE secondo la normativa vigente. E' disponibile nella classe di resistenza M5 in conformità con quanto previsto per le malte da muratura dalla norma UNI EN 998-2. E' una malta di allettamento ideale per la messa in opera di blocchi per muratura con basso coefficiente di dispersione termica. E’ particolarmente indicato nella costruzione di murature in laterizio porizzato nelle quali si voglia evitare la presenza di ponti termici e la diminuzione della capacità teorica di isolamento del blocco causati dalle tradizionali malte di allettamento. Si miscela solo ed esclusivamente con acqua in ragione di circa 12 litri/sacco. L’impasto si può effettuare a mano, con mescolatrice a coclea o con betoniera tradizionale.                               Granulometria (UNI EN 1015-1) da 0 a 4 mm
Acqua d’impasto 0,47 l/Kg (ca. 12 l/sacco)
Massa volumica (UNI EN 1015-10) 900 ÷ 1000 Kg/m3
34 x 24 x 30 = ca. 15 Kg/m2 34 x 24 x 35 = ca. 18 Kg/m2
Consumo indicativo per blocchi
34 x 24 x 38 = ca. 19 Kg/m2 34 x 24 x 42 = ca. 21 Kg/m2
Resistenza a compressione (UNI EN 1015-11) Classe M5 (&gt; 5 N/mm2)
Conduttività termica (λ) (UNI 1745) 0,28 W/(m x °K)
pH &gt; 10,5
Classe di reazione al fuoco A1</t>
  </si>
  <si>
    <t>a. MALTA PRECONFEZIONATA 
Malta di calce idraulica naturale NHL5 (certificata secondo UNI EN 459-1) per allettamento di blocchi in laterizio porizzato</t>
  </si>
  <si>
    <t>A.04.020</t>
  </si>
  <si>
    <t>Malta pronta strutturale reoplastica antiritiro di calce idraulica naturale NHL 5 (conforme alla UNI EN 459-1) ed inerti selezionati ad alte prestazioni meccaniche per allettamento o ripristino dei giunti nelle murature e pavimentazioni in mattone pieno o laterizio, per rinforzo sottofondazioni, fissaggio di rinforzi metallici o in fibra di vetro o carbonio (barre, tiranti antiespulsivi, chiavi ecc.), o per la realizzazione di sistemi compositi di consolidamento a matrice inorganica in accoppiamento a rinforzi a base di basalto, lino, acciaio, in murature in misto pietra mattone pieno o laterizio, caratterizzata da granulometria compresa tra 0 e 2 mm, peso specifico di 1800 ÷ 1900 Kg/m3, classe CS IV di resistenza a compressione (classificazione secondo UNI EN 998-1) o classe M15 (classificazione secondo UNI EN 998-2) a seconda del tipo di impiego, resistenza meccanica a compressione a fine maturazione maggiore di 16 N/mm2, modulo elastico di circa 16000 N/mm2, resistenza alla diffusione del vapore (m) pari a 15, adesione al laterizio per trazione diretta maggiore di 0,5 N/mm2, adesione al laterizio per taglio maggiore
di 0,7 N/mm2, resistenza allo sfilamento di barre d’acciaio filettate maggiore di 3 N/mm2, pH &gt; 10.5 e classe A1 di reazione al fuoco.</t>
  </si>
  <si>
    <t>a. MALTA PRECONFEZIONATA 
Malta strutturale reoplastica fibrorinforzata premiscelata di calce idraulica naturale certificata NHL5 (certificata UNI EN 459-1) per consolidamento, messa in sicurezza, rinforzo ecc..</t>
  </si>
  <si>
    <t>A.04.021</t>
  </si>
  <si>
    <t>Malta pronta strutturale, reoplastica, antiritiro, fibrorinforzata, ad alta resistenza meccanica, di calce idraulica naturale NHL5, pozzolane artificiali, additivi ed inerti selezionati da utilizzarsi per i sistemi compositi di rinforzo strutturale a matrice inorganica e reti in acciaio o basalto. E' ideale negli interventi di consolidamento, messa in sicurezza, rinforzo ed adeguamento sismico di edifici in mattoni pieni, murature esistenti e manufatti storici anche soggetti a tutela.                  Caratteristiche:
- prodotto minerale aggrappante esente da cemento;
- reversibile e compatibile con le murature storiche;
- compatibile con reti bidirezionali in fibra di basalto per rinforzo strutturale;
- compatibile con reti monodirezionali in fibra di acciaio per rinforzo strutturale;
- classe CS IV secondo EN 998-1;
- resistenza meccanica a compressione a fine maturazione maggiore di 16 N/mm2;
- bassissimo contenuto di sali idrosolubili (non apporta sali alla muratura, contribuisce al risanamento di murature storiche);
- non reattivo in presenza di solfati contenuti nella muratura, compatibile con i supporti tipici delle murature storiche;
- elevata traspirabilità;
- molto lavorabile, versatile e facilmente applicabile;
- soggetto a controllo FPC;
- smaltibile o riciclabile come inerte a fine vita. E' indicato per:
- esecuzione di sistemi compositi di consolidamento a matrice inorganica in accoppiamento a rinforzi (reti e connettori) con fibre di basalto o acciaio;
- posa in opera di reti di rinforzo in acciaio o basalto su malte di calce idraulica naturale NHL5 di regolarizzazione muraria.</t>
  </si>
  <si>
    <t>a. MALTA PRECONFEZIONATA 
Malta strutturale di rinforzo aggrappante, ideale negli interventi di consolidamento</t>
  </si>
  <si>
    <t>A.04.022</t>
  </si>
  <si>
    <t>Betoncino pronto strutturale reoplastico, antiritiro di calce idraulica naturale NHL5 (conforme alla UNI EN 459-1), pozzolane artificiali, additivi ed inerti selezionati, ad alta prestazione meccanica per la realizzazione su murature in misto pietra, mattone pieno o laterizio di sistemi compositi di consolidamento a matrice inorganica in accoppiamento a malte strutturali di regolarizzazione e a rinforzi  in basalto o acciaio, negli interventi di messa in sicurezza, consolidamento ed adeguamento antisismico degli edifici storici anche soggetti a tutela, caratterizzata da granulometria compresa tra 0 e 1 mm, peso specifico di ca. 1700 Kg/m3, classe CS IV di resistenza a compressione (classificazione secondo UNI EN 998-1), resistenza meccanica a compressione a fine maturazione maggiore di 16 N/mm2, modulo elastico di circa 11000 N/mm2, resistenza alla diffusione del vapore (m) pari a 15, adesione al laterizio per trazione diretta maggiore di 1 N/mm2, adesione al laterizio per taglio maggiore di 1,5 N/mm2, pH &gt; 10.5 e classe A1 di reazione al fuoco.</t>
  </si>
  <si>
    <t>A.04.023</t>
  </si>
  <si>
    <t xml:space="preserve">Betoncino leggero fibrorinforzato per realizzazione di rinforzi armati di volte e solai, a base di calce idraulica naturale NHL 5 (secondo definizione UNI EN 459-1) e perlite come inerte leggero selezionato, privo di cemento ed additivi di sintesi, di peso specifico pari a ca. 1000 Kg/m3, classe CSIV di resistenza meccanica a compressione secondo EN 998-1, resistenza caratteristica a compressione pari a 9 N/mm2, resistenza caratteristica a flessione pari a 3 N/mm2, adesione a laterizio maggiore di 0,4 N/mm2, modulo elastico di circa 10000 N/mm2, traspirabilità (μ) pari a 8, pH &gt; 10,5 e classe A1 di reazione al fuoco, adatto alla realizzazione di rinforzi strutturali mediante accoppiamento con reti metalliche elettrosaldate o in fibra di vetro. L’intervento dovrà prevedere la formazione di un massetto consolidante dello spessore minimo di 4 cm da realizzare sull’estradosso di volte o solette in sasso, muratura o legno dopo asportazione di polvere, parti inconsistenti, efflorescenze saline oli ecc. dalla superficie oggetto di intervento avendo cura di impedire una troppo rapida asciugatura del materiale in presenza di elevate temperature. Dove sia necessario si dovrà procedere, dopo pulizia del supporto e prima della realizzazione del betoncino di rinforzo, all’asportazione di eventuale malta di connessione inconsistente o polverulenta e suo reintegro mediante malta a base di calce idraulica naturale NHL5 conforme alle UNI EN 459-1  ed inerte selezionato 0 – 4 mm, priva di cemento ed additivi di sintesi. </t>
  </si>
  <si>
    <t>a. MALTA PRECONFEZIONATA 
Malta strutturale leggera fibrorinforzata NHL5 (certificata secondo UNI EN 459-1), per rinforzi strutturali di volte e solai</t>
  </si>
  <si>
    <t>A.04.024</t>
  </si>
  <si>
    <t>Betoncino pronto  per riempimento e chiusura di giunti di malta o fori sia orizzontali che verticali su murature in laterizio e pietra, a base di leganti idraulici a bassissimo contenuto di sali idrosolubili ed inerti selezionati di granulometria inferiore a 1 mm, contenente calce idraulica naturale NHL5 (conforme alla UNI EN 459-1) caratterizzata da silicato bicalcico come forma mineralogica principale, compatibile con le murature storiche, reversibile, caratterizzato da medio-rapida presa ed indurimento e rifinibile con betoncino di consolidamento a presa normale. Tale riempimento sarà caratterizzato da tempi di inizio presa e fine presa in condizioni normali rispettivamente di 50 e 70 minuti, resistenza meccanica a compressione pari a ca. 7 N/mm2, modulo elastico pari a ca. 7000 MPa, massa volumica pari a circa 1350 Kg/m3, essudazione assente, contenuto di ioni calcio inferiore a 0,7 %, pH dell’impasto fresco maggiore di 10,5, classe A1 di reazione al fuoco e da ritiro inferiore a 0,5 mm/m al fine di scongiurare la comparsa di cavillature tra riempimento del giunto e corpo murario sia a breve che a lunga maturazione.</t>
  </si>
  <si>
    <t>a. BETONCINO DA RESTAURO formulato per rinzaffi di messa in sicurezza di murature</t>
  </si>
  <si>
    <t>A.04.025</t>
  </si>
  <si>
    <t>Malta per ricostruzione di pietra naturale, a base di leganti idraulici e pigmenti minerali inorganici, con spessori fino a 3 cm. Ricostruzione di parte di pietra naturale tipo arenaria, tufo e similari, con malta composta da una miscela di leganti idraulici, pigmenti minerali inorganici con granulometria simile alla pietra arenaria per uno spessore massimo di 3 cm, applicata direttamente su pietra o nel caso di spessori maggiori su fondo per risanamento della pietra arenaria. La parte ricostruita potrà quindi essere rifinita eseguendo le tipiche lavorazioni delle pietre per assimilare la ricostruzione alla pietra originale. Il prodotto dovrà avere le seguenti caratteristiche tecniche e applicative peculiari: peso specifico: circa 1,40 kg/lt; consumo d’acqua: circa 0,13 – 0,16 l/kg; tempo di lavorazione: circa 45 min; tempo di presa: circa 5 ore; resistenza a compressione: circa 10 N/mm²; resistenza a tenso-flessione: circa 4,1 N/mm²; modulo elastico: circa 9.0 KN/mm²; dilatazione termica: circa 7 x 10-6 (1/K); dilatazione idrica: circa 1,6 mm/m. Realizzazione conforme al progetto esecutivo nel rispetto di quanto indicato nelle disposizioni tecniche del Direttore dei Lavori o della Committenza. Sono esclusi dal prezzo i ponteggi esterni. Mentre sono compresi nel prezzo la fornitura dei materiali con il relativo trasporto degli stessi a piè d’opera, l’esecuzione a regola d’arte, la rimozione di parti di pietra naturale ammalorate mediante scalpello a punte dentate fino al raggiungimento della parte di pietra sana (la profondità minima per l'applicazione deve essere di almeno 2 cm fino sugli orli, mentre nel caso di superfici piane è necessario che le cavità da riempire abbiano forma rettangolare in modo da offrire la massima possibilità di adesione dell'impasto al supporto stesso), la bagnatura preventiva delle parti da risanare evitando ristagni d’acqua, l’installazione (nel caso di elementi di pietra naturale sporgenti) di eventuali armature di sostegno con viti e fili in acciaio inox, la rimozione con spazzola morbida di depositi superficiali di varia natura come pulviscolo, sporco, la protezione di tutti gli elementi che non sono da risanare, i campioni richiesti dalla direzione lavori, eventuali protezioni (dopo l’applicazione) da rapida asciugatura causata dal vento e dalla pioggia, la pulizia finale con l'asportazione dei detriti e polvere, il trasporto delle macerie al piano di carico con lo sgombero e trasporto alle pubbliche discariche, i corrispettivi per diritti di discarica, nonché ogni altra prestazione accessoria occorrente per eseguire l’opera a regola d’arte.</t>
  </si>
  <si>
    <t>A.04.026</t>
  </si>
  <si>
    <t>A.04.027</t>
  </si>
  <si>
    <t>Malta pronta per intonaco e risarcitura, di calce idraulica naturale NHL 5  ottenuta dalla cottura e successiva macinazione di particolari marne costituite da carbonato di calcio e argilla ed inerti selezionati per tipologia e purezza di granulometria massima pari a 4 mm, priva di cemento, a basso contenuto di sali idrosolubili, elevata traspirabilità e ritiro controllato. Il rapporto legante inerte e la scelta della curva granulometrica sono volti alla riduzione dei ritiri, ad una elevata tixotropia, alla minimizzazione dell’acqua di impasto ed alla ottimizzazione della lavorabilità, mantenendo elevate le caratteristiche di traspirabilità e di regolazione igrotermica della muratura e degli ambienti tipiche delle malte a base di calce idraulica naturale NHL5. L’aggiunta di terre naturali a seguito di analisi della cromia e chimico-fisiche su prelievi di malta eseguiti in cantiere, garantisce la possibilità di confezionare prodotti con effetti cromati uguali a quelli delle malte storiche. E' una malta con un contenuto estremamente basso di sali solubili, che riduce considerevolmente la formazione di efflorescenze saline sulle murature su cui viene applicata. E' un prodotto solfato resistente, ovvero non presenta alcuna reattività chimica in presenza di solfati. E' conforme alle UNI EN 998-1 riguardo le “Specifiche per malte per opere murarie – Malte per intonaci interni ed esterni ” e soggetto a marchiatura CE in riferimento alla normativa vigente. Consente di realizzare stuccature o reintegro dei giunti di malta di murature storiche in pietra o laterizio, consente la riproduzione o il reintegro di malte storiche “faccia a vista” e la realizzazione o reintegro di intonaci su pareti verticali e soffittature in strati successivi di 15/20 mm ciascuno consentendo la realizzazione di spessori di intonaco maggiori rispetto ai normali intonaci a proiezione meccanica. Si può applicare su murature in laterizio, mattone pieno, misto pietra, all’interno o all’esterno, purché asciutte e adatte a supportare l’intonaco previa asportazione di polvere, efflorescenze saline, parti inconsistenti, oli, disarmanti ecc. Si miscela solo ed esclusivamente con acqua in ragione di circa 5 l/sacco. L’impasto si può effettuare a mano, con betoniera, coclea impastatrice o con adeguati sistemi automatici di miscelazione con acqua. Evitare tempi di miscelazione superiori ai 3 minuti. Si applica a mano o con macchine intonacatrici adatte a malte tradizionali di granulometria massima di 4 mm.                                   Granulometria (UNI EN 1015-1) da 0 a 4 mm
Acqua d’impasto 0,16 l/Kg (ca. 5 l/sacco)
Massa volumica (UNI EN 1015-10) 1750 ÷ 1850 Kg/m3
Resa ca. 18 Kg/(m2 x cm)
Resistenza a compressione (UNI EN 1015-11) Classe CS III (≥ 3,5 e ≤ 7,5 N/mm2)
Modulo elastico a compressione (UNI 6556) ca 8000 N/mm2
Adesione a laterizio (UNI EN 1015-12) &gt; 0,25 N/mm2
Resistenza alla diffusione del vapore (UNI 9233) : = 12
pH &gt; 10,5
Conducibilità H2O di lisciviazione:   S 160
Ca++ 0,16
Na+ 0,001
Contenuto speci ioniche
K+ 0,54
Classe di reazione al fuoco A1</t>
  </si>
  <si>
    <t>a. Malta NHL5 per intonaco e risarcitura di muratura a grana grossa</t>
  </si>
  <si>
    <t>A.04.028</t>
  </si>
  <si>
    <t>Betoncino pronto di calce idraulica naturale NHL 5 ed inerti selezionati adatto alla realizzazione di rinzaffi consolidanti con effetto di collaborazione statica, allettamento o ripristino giunti di murature in pietra o laterizio, caratterizzato da alta resistenza meccanica, ottima elasticità e traspirabilità, basso contenuto di sali idrosolubili ed assenza di reattività chimica in presenza di solfati o a contatto con l’acciaio. Utilizzato come rinzaffo consolidante ed intonaco è conforme alle UNI EN 998-1 riguardo le “Specifiche per malte per opere murarie – Malte per intonaci interni ed esterni”. Utilizzato come malta da allettamento è conforme alla UNI EN 998-2 riguardo le “Specifiche per malte per opere murarie”. E' soggetto a marcatura CE secondo le modalità previste dalla normativa vigente. E' un betoncino utilizzabile per interventi di integrazione statica su murature indebolite mediante la realizzazione di rinzaffi armati o nei casi in cui si debbano ripristinare i giunti di malta di murature in misto pietra, bloccare sassi poco coesi, regolarizzare il supporto in previsione della realizzazione successiva del corpo di intonaco. E' compatibile con le tecniche di consolidamento che prevedano l’utilizzo di idonee reti o rinforzi murari (tipo perni o, barre) in acciaio o in fibra di vetro alcali resistente. Si miscela solo ed esclusivamente con acqua in ragione di circa 4,5 litri/sacco. L’impasto si può effettuare a mano, con betoniera, coclea impastatrice o con adeguati sistemi automatici di miscelazione con acqua. Evitare tempi di miscelazione superiori ai 3 minuti. Si applica a mano o con macchine intonacatrici adeguate all’applicazione di prodotti con granulometria massima di 4 mm. Granulometria (UNI EN 1015-1) da 0 a 4,0 mm
Acqua d’impasto 0,15 l/Kg (ca. 4,5 l/sacco)
Massa volumica (UNI EN 1015-10) 1800 ÷ 1900 Kg/m3
Resa (utilizzo come betoncino di rinforzo su murature) 18 – 19 Kg/(m2 cm)
Utilizzo come rinzaffo o betoncino strutturale:
resistenza a compressione (UNI EN 1015-11)
Classe CS IV (≥ 6 N/mm2)
9 N/mm2 Resistenza a compressione a fine maturazione
TD13RM10 13 N/mm2
TD13R &gt; 0,35 N/mm2 Adesione a laterizio (UNI EN 1015-12)
TD13RM10 &gt; 0,40 N/mm2
TD13R 12000 N/mm2 Modulo elastico a compressione (UNI 6556)
TD13RM10 16000 N/mm2
Resistenza allo sfilamento barra d’acciaio 2,6 N/mm2
Resistenza alla diffusione del vapore (UNI 9233) ; = 12
pH &gt; 10,5
Classe di reazione al fuoco A1</t>
  </si>
  <si>
    <t>A.04.028.a</t>
  </si>
  <si>
    <t>a. Malta di calce per risarciture e integrazione statica (0-4mm)</t>
  </si>
  <si>
    <t>Betoncino pronto di calce idraulica naturale NHL 5 ed inerti selezionati adatto alla realizzazione di rinzaffi consolidanti con effetto di collaborazione statica, allettamento o ripristino giunti di murature in pietra o laterizio, caratterizzato da alta resistenza meccanica, ottima elasticità e traspirabilità, basso contenuto di sali idrosolubili ed assenza di reattività chimica in presenza di solfati o a contatto con l’acciaio. Utilizzato come rinzaffo consolidante ed intonaco è conforme alle UNI EN 998-1 riguardo le “Specifiche per malte per opere murarie – Malte per intonaci interni ed esterni”. Utilizzato come malta da allettamento è conforme alla UNI EN 998-2 riguardo le “Specifiche per malte per opere murarie”. E' soggetto a marcatura CE secondo le modalità previste dalla normativa vigente. E' un betoncino utilizzabile per interventi di integrazione statica su murature indebolite mediante la realizzazione di rinzaffi armati o nei casi in cui si debbano ripristinare i giunti di malta di murature in misto pietra, bloccare sassi poco coesi, regolarizzare il supporto in previsione della realizzazione successiva del corpo di intonaco. E' compatibile con le tecniche di consolidamento che prevedano l’utilizzo di idonee reti o rinforzi murari (tipo perni o barre) in acciaio o in fibra di vetro alcali resistente. Si miscela solo ed esclusivamente con acqua in ragione di circa 4,5 litri/sacco. L’impasto si può effettuare a mano, con betoniera, coclea impastatrice o con adeguati sistemi automatici di miscelazione con acqua. Evitare tempi di miscelazione superiori ai 3 minuti. Si applica a mano o con macchine intonacatrici adeguate all’applicazione di prodotti con granulometria massima di 4 mm.</t>
  </si>
  <si>
    <t>A.04.028.b</t>
  </si>
  <si>
    <t>A.05 - SOLAI, VOLTE, ARCHITRAVI E PIATTABANDE</t>
  </si>
  <si>
    <t>A.05.001</t>
  </si>
  <si>
    <t>Restauro di solaio in legno comprendente pulitura delle travi da depositi incoerenti e materiale coerente, trattamento disinfestante e protettivo delle superfici lignee; fornitura e posa in opera di staffe sagomate (cravatte) in acciaio corten; verifica del masso soprastante, rimozione delle zone decoese e reintegrazione con malta di calce idraulica naturale e pozzolana, comprese opere provvisionali di protezione, puntellature e quanto altro occorre per dare il lavoro finito a perfetta regola d'arte.</t>
  </si>
  <si>
    <t>c. Operaio specializzato</t>
  </si>
  <si>
    <t>1.4</t>
  </si>
  <si>
    <t>d. Operaio comune</t>
  </si>
  <si>
    <t>Materiali per pulizia, disinfezione, ect</t>
  </si>
  <si>
    <t>corpo</t>
  </si>
  <si>
    <t>Castagno in palancole</t>
  </si>
  <si>
    <t>Cravatte in acciaio corten</t>
  </si>
  <si>
    <t>A.05.002</t>
  </si>
  <si>
    <t>Esecuzione di collegamento delle travi in legno, da restaurare e riparare, alla nuova soletta di ripartizione mediante le seguenti lavorazioni:
- esecuzione di fori nelle travi in legno, inclinati, del diametro mm 24 di lunghezza massima cm 25, nel numero di 6+6 per ogni trave;
- pulizia dei fori per l'eliminazione dei residui di polvere con aspiratore ed introduzione di connettori in acciaio inox ad aderenza migliorata del diametro 16-18 mm;
- iniezione di malta autocollante a base di resine, colatura di adesivo a base epossiaminica modificata esente da solventi;
- formazione di bulbo su ciascun connettore con malta NHL5 (certificata secondo UNI EN 459-1), dello spessore del tavolato esistente;
- messa in tensione temporanea delle travi del solaio mediante puntellatura dal sottostante solaio durante la successiva fase di getto e maturazione della nuova soletta armata;
- compreso e compensato ogni altro onere e magistero per dare il lavoro finito a perfetta regola d'arte;
-misurazione effettuata in base alla luce netta della trave in legno;</t>
  </si>
  <si>
    <t>A.05.002.a</t>
  </si>
  <si>
    <t>di solai di piano intermedi</t>
  </si>
  <si>
    <t>A.05.002.b</t>
  </si>
  <si>
    <t>di solai di sottotetto, compreso e compensato il maggiore onere per l'esecuzione in particolare disagio per la movimentazione delle maestranze in presenza delle catene delle capriate, travi, tubazioni di impianti vari, alla mancanza di altezza utile di lavoro per l'esistenza delle falde del tetto</t>
  </si>
  <si>
    <t>A.05.003</t>
  </si>
  <si>
    <t>Restauro del tavolato mediante le seguenti lavorazioni: rimozione del tavolato, scelta rimaneggiamento, pulizia e reimpiego delle tavole recuperabili, integrazione con nuove tavole in legno di abete dello spessore di cm 3-4, per una quantità media del 25% della quadratura totale fissate con chiodi a croce zincati, compreso la movimentazione manuale dei materiali vecchi e nuovi, il tiro in alto o la discesa in basso, compreso e compensato ogni altro onere e magistero per dare il lavoro finito a perfetta regola d'arte;</t>
  </si>
  <si>
    <t>A.05.003.a</t>
  </si>
  <si>
    <t>di solai di piano</t>
  </si>
  <si>
    <t>A.05.003.b</t>
  </si>
  <si>
    <t>di solai di sottotetto, compreso e compensato il maggiore onere per l'esecuzione di particolare disagio della movimentazione operai, dovuto alla presenza delle catene delle capriate, alle travi, alle tubazioni di sottoservizi, ed alla mancanza di altezza utile di lavoro per l'esistenza delle falde del tetto.</t>
  </si>
  <si>
    <t>A.05.004</t>
  </si>
  <si>
    <t>Esecuzione di soletta con getto armato di malta pronta di calce idraulica naturale NHL5 nei solai comprendente:
- fornitura in opera di rete e.s. zincata del diametro 6 mm, maglia 20x20, a piccoli tratti e taglio dei pannelli per l'adeguamento dovuto alla presenza della parte emergente delle travi in legno;
- getto di malta pronta di calce idraulica naturale NHL 5 (certificata secondo UNI EN 459-1) ed inerti selezionati ad alte prestazioni meccaniche caratterizzato da granulometria compresa tra 0 e 4 mm, peso specifico di 1800 ÷ 1900 Kg/mc , classe CS IV di resistenza a compressione (classificazione secondo UNI EN 998-1) o classe M10 (classificazione secondo UNI EN 998-2) a seconda del tipo di impiego, resistenza meccanica a compressione a fine maturazione maggiore di 16 N/mmq, modulo elastico di circa 15000 N/mmq, resistenza alla diffusione del vapore (μ) pari a 15, adesione al laterizio per trazione diretta maggiore di 0,5 N/mmq, adesione al laterizio per taglio maggiore di 0,7 N/mmq, pH &gt; 10,5 e classe A1 di reazione al fuoco e ghiaia eseguito a mano, di altezza media 8-10 cm; rasato in superficie;
- taglio dei tiranti di sospensione delle travi in legno precedentemente posti in opera;
- Compreso e compensato ogni altro onere e magistero per dare il lavoro finito a perfetta regola d'arte;</t>
  </si>
  <si>
    <t>A.05.004.a</t>
  </si>
  <si>
    <t>di solai di piano intermedio</t>
  </si>
  <si>
    <t>A.05.004.b</t>
  </si>
  <si>
    <t>di solai di sottotetto, compreso e compensato il maggiore onere per l'esecuzione di particolare disagio della movimentazione operai dovuto alla presenza delle catene delle capriate, alle travi, alle tubazioni di sottoservizi a livello basso, ed alla mancanza di altezza utile di lavoro per l'esistenza delle falde del tetto, e l’ armatura aggiuntiva in tondi di acciaio sottopassanti i tiranti delle capriate e ad essi ortogonali nel numero di due per ml e di lunghezza media cm 100</t>
  </si>
  <si>
    <t>A.05.005</t>
  </si>
  <si>
    <t>A.05.005.a</t>
  </si>
  <si>
    <t>solaio con sovraccarico variabile fino a 3 kN/mq e luce calcolo fino a 6 m;</t>
  </si>
  <si>
    <t>b. Assistente restauratore</t>
  </si>
  <si>
    <t>a. SOLAIO in legno lamellare armato in essenza di abete, con struttura portante costituita da travi sdraiate in legno lamellare rinforzate inferiormente con l'inserimento di 2 barre in ferro, tondino di armatura FeB44k - sovraccarico variabile fino a 3 kN/mq e luce fino a 6 m</t>
  </si>
  <si>
    <t>a. ELEVATORE MECCANICO - Tiro in alto e calo in basso di materiali a mezzo di elevatore meccanico.</t>
  </si>
  <si>
    <t>A.05.005.b</t>
  </si>
  <si>
    <t>solaio con sovraccarico variabile fino a 4 kN/mq e luce calcolo fino a 6 m;</t>
  </si>
  <si>
    <t>a. SOLAIO in legno lamellare armato in essenza di abete, con struttura portante costituita da travi sdraiate in legno lamellare rinforzate inferiormente con l'inserimento di 2 barre in ferro, tondino di armatura FeB44k - sovraccarico variabile fino a 4 kN/mq e luce fino a 6 m</t>
  </si>
  <si>
    <t>A.05.005.c</t>
  </si>
  <si>
    <t>solaio con sovraccarico variabile fino a 3 kN/mq e luce calcolo fino a 7 m;</t>
  </si>
  <si>
    <t>a. SOLAIO in legno lamellare armato in essenza di abete, con struttura portante costituita da travi sdraiate in legno lamellare rinforzate inferiormente con l'inserimento di 2 barre in ferro, tondino di armatura FeB44k - sovraccarico variabile fino a 3 kN/mq e luce fino a 7 m</t>
  </si>
  <si>
    <t>A.05.005.d</t>
  </si>
  <si>
    <t>solaio con sovraccarico variabile fino a 4 kN/mq e luce calcolo fino a 7 m;</t>
  </si>
  <si>
    <t>a. SOLAIO in legno lamellare armato in essenza di abete, con struttura portante costituita da travi sdraiate in legno lamellare rinforzate inferiormente con l'inserimento di 2 barre in ferro, tondino di armatura FeB44k - sovraccarico variabile fino a 4 kN/mq e luce fino a 7 m</t>
  </si>
  <si>
    <t>A.05.006</t>
  </si>
  <si>
    <t>TOTALE PREZZO UNITARIO (IVA esclusa) a stima</t>
  </si>
  <si>
    <t>A.05.007</t>
  </si>
  <si>
    <t>Sostituzione del tavolato in legno spessore 2 cm, incluse le opere di raccordo con l'assito esistente per dare il lavoro  finito a regola d'arte, compresa battentatura, con tavole di lunghezza massima pari a 13 cm; esclusa la rimozione da computarsi a parte. Per i seguenti tipi: in legno di castagno per solai.</t>
  </si>
  <si>
    <t>a. Morali e correntini in castagno</t>
  </si>
  <si>
    <t>b. Castagno in tavolame</t>
  </si>
  <si>
    <t>c. CHIODI (punte piane), misure varie</t>
  </si>
  <si>
    <t>A.05.008</t>
  </si>
  <si>
    <t>Sostituzione del tavolato in legno spessore 2 cm, incluse le opere di raccordo con l'assito esistente per dare il lavoro  finito a regola d'arte, compresa la collocazione di listelli coprigiunti, con tavole di larghezza massima pari a 25 cm; esclusa rimozione da computarsi a parte. Per i seguenti tipi: in legno di castagno per cassettonati.</t>
  </si>
  <si>
    <t>A.05.009</t>
  </si>
  <si>
    <t>Sostituzione di travi di grossa orditura per solaio in legno incluse le opere di raccordo con l'orditura esistente per dare il lavoro  finito a regola d'arte; esclusa rimozione da computarsi a parte. Per i seguenti tipi: in legno d'abete.</t>
  </si>
  <si>
    <t>a. Legname in travi a spigoli vivi: di abete</t>
  </si>
  <si>
    <t>b. CHIODI (punte piane), misure varie</t>
  </si>
  <si>
    <t>c. PROFILATI NORMALI COMMERCIALI a T-U-L</t>
  </si>
  <si>
    <t>A.05.010</t>
  </si>
  <si>
    <t>Sostituzione di travi di grossa orditura per solaio in legno incluse le opere di raccordo con l'orditura esistente per dare il lavoro  finito a regola d'arte; esclusa la rimozione da computarsi a parte. Per i seguenti tipi: in legno di castagno.</t>
  </si>
  <si>
    <t>a. Legname in travi a spigoli vivi: di castagno</t>
  </si>
  <si>
    <t>A.05.011</t>
  </si>
  <si>
    <t>Sostituzione di travi di piccola orditura per solaio in legno incluse le opere di raccordo con l'orditura esistente per dare il lavoro  finito a regola d'arte, esclusa la rimozione da computarsi a parte. Per i seguenti tipi: in legno d'abete.</t>
  </si>
  <si>
    <t>a. Morali e correntini in abete</t>
  </si>
  <si>
    <t>A.05.012</t>
  </si>
  <si>
    <t>Sostituzione di travi di piccola orditura per solaio in legno incluse le opere di raccordo con l'orditura esistente per dare il lavoro  finito a regola d'arte; esclusa la rimozione da computarsi a parte. Per i seguenti tipi: in legno di castagno.</t>
  </si>
  <si>
    <t>A.05.013</t>
  </si>
  <si>
    <t>Massetto per rinforzo armato mediante betoncino leggero fibrorinforzato premiscelato, fibrorinforzato a base di calce idraulica naturale NHL 5 (secondo definizione UNI EN 459-1) e perlite come inerte leggero selezionato, privo di cemento ed additivi di sintesi, di peso specifico pari a 900 - 1000 Kg/mc, classe MQ di resistenza meccanica a compressione, adesione a laterizio maggiore di 0,2 N/mmq, modulo elastico di circa 6000 N/mmq, traspirabilità (μ) pari a 8, pH &gt; 10,5 e classe A1 di reazione al fuoco, adatto alla realizzazione di rinforzi strutturali mediante accoppiamento con reti metalliche elettrosaldate o in fibra di vetro. L’intervento dovrà prevedere la formazione di un massetto consolidante dello spessore minimo di 4 cm da realizzare sull’estradosso di volte o solette in pietra, muratura o legno dopo accurato lavaggio per l’asportazione di polvere, di parti inconsistenti, efflorescenze saline, oli ecc... dalla superficie oggetto di intervento avendo cura di impedire la rapida asciugatura del materiale in presenza di elevate temperature. Dove sia necessario si dovrà procedere, dopo pulizia del supporto e prima della realizzazione del betoncino di rinforzo, all’asportazione di eventuale malta di connessione inconsistente o polverulenta e suo reintegro mediante malta a base di calce idraulica naturale NHL5 conforme alle UNI EN 459-1 ed inerte selezionato 0 – 4 mm priva di cemento ed additivi di sintesi.</t>
  </si>
  <si>
    <t>A.05.014</t>
  </si>
  <si>
    <t>Maggiorazione per ogni cm di spessore aggiuntivo</t>
  </si>
  <si>
    <t>A.05.015</t>
  </si>
  <si>
    <t>Massetto di sottofondo alleggerito da riempimento termoisolante, coibentante fibrorinforzato a base di calce idraulica naturale conforme alla UNI EN 459-1, classificata come NHL5 e soggetta a marcatura CE secondo la normativa vigente e perlite come inerte leggero minerale, di peso specifico pari a circa 800 Kg/mc, resistenza meccanica a compressione pari a circa 1,2 N/mmq, conduttività termica pari a circa 0,18 W/(m x °K), pH &gt; 10,5, classe A1 di reazione al fuoco. L’applicazione dovrà prevedere la stesura di minimo 3 cm di massetto a ricoprimento degli impianti tecnici (se esistenti) e suo livellamento mediante staggia, frattazzo o rastrello al fine di preparare un supporto omogeneo per la realizzazione del massetto di posa per legno, piastrelle, ecc.</t>
  </si>
  <si>
    <t>A.05.016</t>
  </si>
  <si>
    <t>mq/cm</t>
  </si>
  <si>
    <t>A.05.017</t>
  </si>
  <si>
    <t>Massetto premiscelato a base di calce idraulica naturale conforme alla UNI EN 459-1, di classe NHL5, e soggetta a marcature CE secondo la normativa vigente ed inerti selezionati di granulometria da 0 a 4 mm, compatibile con i sistemi di riscaldamento radiante a pavimento, di massa volumica pari a circa 1900 Kg/mc, resistenza meccanica a compressione a fine maturazione pari a circa 9 N/mmq, conduttività termica stimata pari a circa 1,35 W/(m x °K), tempo di calpestabilità pari a 48 ÷ 72h, pH &gt; 10,5 e classe A1 di reazione al fuoco. L’applicazione dovrà prevedere la stesura di minimo 6 cm di massetto. Rifinibile dopo adeguato periodo di maturazione con piastrelle ceramiche, legno, materiale lapideo, laterizio o altro tipo di pavimentazione.</t>
  </si>
  <si>
    <t>A.05.018</t>
  </si>
  <si>
    <t>A.05.019</t>
  </si>
  <si>
    <t>Massetto premiscelato in cocciopesto a base di calce idraulica naturale con inerti dolomitici e cocciopesto, conforme alla UNI EN 459-1 di classe NHL5 e soggetta a marcature CE secondo la normativa vigente e cocciopesto selezionato di granulometria da 0 a 3 mm, per la formazione di massetti, di massa volumica pari a circa 1550 Kg/mc, resistenza meccanica a compressione a fine maturazione pari a circa 10 N/mm, conduttività termica stimata pari a circa 1,15 W/(m x °K), tempo di calpestabilità pari a 48 h, pH &gt; 10,5 e classe A1 di reazione al fuoco; rifinibile dopo adeguato periodo di maturazione con piastrelle ceramiche, legno, materiale lapideo, laterizio o altro tipo di pavimentazione o da lasciare a vista per un successivo adeguato trattamento di protezione. L’applicazione dovrà prevedere la stesura di minimo 6 cm di massetto.</t>
  </si>
  <si>
    <t>A.05.020</t>
  </si>
  <si>
    <t>Maggiorazione per ogni cm di spessore aggiuntivo.</t>
  </si>
  <si>
    <t>A.05.021</t>
  </si>
  <si>
    <t>A.05.022</t>
  </si>
  <si>
    <t>Rasatura impermeabilizzante bicomponente con malta premiscelata a base di calce idraulica naturale NHL5 certificata UNI EN 459-1, additivi in dispersione acquosa ed inerti selezionati con granulometria massima di 0,6 mm, ad elevato potere di aggrappante, resistente ai cicli di gelo disgelo, impermeabile all'anidride carbonica, al vapore e all’acqua, adatta all'applicazione su supporti murari in misto pietra o in mattone pieno, sia in verticale (impermeabilizzazione di muri controterra) che in orizzontale (impermeabilizzazione prima della posa di piastrelle), su massetti a base di calce o in cocciopesto, su intonaci a base di leganti idraulici che si intendano proteggere da assorbimenti o infiltrazioni d’acqua, caratterizzata da peso specifico pari a ca 1600 Kg/mc, resistenza allo strappo &gt; 1 N/mmq, pH &gt; 10,5. Compresa fornitura e posa in opera di rete in fibra di vetro.</t>
  </si>
  <si>
    <t>a. Additivi in dispersione acquosa</t>
  </si>
  <si>
    <t>lit</t>
  </si>
  <si>
    <t>b. Impermeabilizzante bi-componente di calce idraulica naturale NHL 5 (conforme alla UNI EN 459-1)</t>
  </si>
  <si>
    <t>c. Rete in fibra di vetro</t>
  </si>
  <si>
    <t>A.05.023</t>
  </si>
  <si>
    <t>Restauro strutturale di lesioni in volte di tufo, con lavorazioni di stucchi all'intradosso, mediante sostituzione, dall'estradosso dei conci lesionati, con le seguenti lavorazioni e magisteri:
- esecuzione a piccoli tratti (non superiori ad 1 metro e su lati opposti della volta) di rimozione dei conci di tufo degradati, scarificazione della malta, inserimento di conci di tufo sagomati a mano ed a misura con betoncino pronto di calce idraulica naturale NHL5 (conforme alla UNI EN 459-1) premiscelato ed inerti selezionati ad alte prestazioni meccaniche, caratterizzato da granulometria compresa tra 0 e 4 mm, peso specifico di 1800 ÷ 1900 Kg/mc, classe CS IV di resistenza a compressione (classificazione secondo UNI EN 998-1) o classe M10 (classificazione secondo UNI EN 998-2) a seconda del tipo di impiego, resistenza meccanica a compressione a fine maturazione maggiore di 16 N/mmq, modulo elastico di circa 15000 N/mmq, resistenza alla diffusione del vapore (μ) pari a 15, adesione al laterizio per trazione diretta maggiore di 0,5 N/mmq, adesione al laterizio per taglio maggiore di 0,7 N/mmq, pH&gt;10.5 e classe A1 di reazione al fuoco;
- esecuzione di protezione ed impermeabilizzazione temporanea, da rimuovere a completamento dell'intervento;
- compresi e compensati gli oneri, per il fermo di qualsiasi lavorazione contemporanea nell'arco di due o tre giorni alle murature, per evitare vibrazioni causanti possibili distacchi della malta non stagionata ed ogni altro onere e magistero per dare il lavoro finito a perfetta regola d'arte.</t>
  </si>
  <si>
    <t>A.05.024</t>
  </si>
  <si>
    <t>Consolidamento di volte in conci di tufo, con o senza intonaco intradossale, mediante pulizia della superficie di estradosso già messo a nudo, sigillatura delle lesioni presenti sia nella parte estradossale sia intradossale, con scaglie di pietra e betoncino pronto di calce idraulica naturale NHL 5 (conforme alla UNI EN 459-1) premiscelato ed inerti selezionati ad alte prestazioni meccaniche, caratterizzato da granulometria compresa tra 0 e 4 mm, peso specifico di 1800 ÷ 1900 Kg/mc , classe CS IV di resistenza a compressione (classificazione secondo UNI EN 998-1) o classe M10 (classificazione secondo UNI EN 998-2) a seconda del tipo di impiego, resistenza meccanica a compressione a fine maturazione maggiore di 16 N/mmq , modulo elastico di circa 15000 N/mmq , resistenza alla diffusione del vapore (μ) pari a 15, adesione al laterizio per trazione diretta maggiore di 0,5 N/mmq, adesione al laterizio per taglio maggiore di 0,7 N/mmq, pH &gt; 10,5 e classe A1 di reazione al fuoco, sulla base di campionatura preventiva, in modo da ripristinare la continuità strutturale ed estetica, perforazioni del diametro adeguato nello spessore della volta in numero non inferiore a 5 per mq e armatura degli stessi con tondino ad aderenza migliorata del diametro secondo progetto, risvoltato sulla superficie di estradosso e bloccato con malte idonee iniettate nei fori, fornitura e posa in opera di rete elettrosaldata del diametro di mm 6 e maglia cm 10x10, getto di cappa in cls dello spessore di cm 8. Nel prezzo si intendono compresi e compensati, gli oneri per il risvolto e fissaggio della rete sulle murature d'ambito per uno sviluppo in altezza di cm 60. Compresi e compensati gli oneri per i tagli, gli sfridi, le piegature e le sovrapposizioni della rete e dei ferri, la campionatura delle malte a vista, il trasporto e lo scarico del materiale di risulta a pubblica discarica, ed ogni altro onere e magistero per dare il lavoro finito a perfetta regola d'arte.</t>
  </si>
  <si>
    <t>A.05.025</t>
  </si>
  <si>
    <t>Consolidamento statico di volte in muratura di pietrame o mattoni, prive di affreschi o altri trattamenti decorativi, mediante costruzione di cappa debolmente armata autoportante secondo le seguenti fasi di esecuzione: svuotamento di riempimento di volta in muratura eseguito completamente a mano e con la massima cautela compreso l'onere per il puntellamento dell'intradosso; pulizia e depolverizzazione della superficie di estradosso interessata sino alla messa a nudo degli elementi strutturali; eventuale lavaggio delle superfici interessate anche mediante l'ausilio di idropulitrice; sigillatura e rincocciatura delle lesioni presenti sia nella parte estradossale sia intradossale, con scaglie di pietra e idonea malta da rinzaffo NHL5 (certificata UNI EN 459-1) premiscelata a base di leganti idraulici ad alta pozzolanicità, a basso contenuto di sali solubili dichiarati applicata a spruzzo oppure a cazzuola; regolarizzazione complanare della superficie attraverso la realizzazione sulla superficie d'estradosso della cappa in malta premiscelata a basso contenuto di sali solubili dello spessore variabile da cm 4 a cm 6 (stabilito dal progettista secondo criteri di calcolo statico). Sono inclusi nel prezzo tutti gli oneri principali e gli accessori per l'esecuzione dell'opera a regola d'arte, oltre al risvolto sulle murature perimetrali della malta. Sono invece esclusi gli eventuali ponteggi, il carico e il trasporto dei materiali di risulta ad impianto autorizzato nonché gli oneri relativi.</t>
  </si>
  <si>
    <t>a. MALTA DI RINFORZO AGGRAPPANTE E CONSOLIDANTE A BASE DI CALCE NHL5 (UNI EN 459-1). Malta premiscelata per realizzare sottofondi consolidanti e di adesione su pareti interne ed esterne</t>
  </si>
  <si>
    <t>t</t>
  </si>
  <si>
    <t>b. MALTA PREMISCELATA A BASE DI CALCE IDRAULICA NATURALE NHL 5 (UNI EN 459-1) SPECIFICA PER IL RINZAFFO: malta premiscelata, in polvere, esente da cemento e con un bassissimo tenore di sali idrosolubili</t>
  </si>
  <si>
    <t>A.05.026</t>
  </si>
  <si>
    <t>Consolidamento di estradosso di volte, anche in presenza all'intradosso di affreschi o altri trattamenti decorativi, mediante fornitura e posa in opera sull'intera superficie estradossale di cappa collaborante dello spessore minimo di 4 cm, costituita da malta strutturale fibrorinforzata a base di calce idraulica naturale NHL 5 e rete in materiale composito fibrorinforzato G.F.R.P. (Glass Fiber Reinforced Polymer), maglia 99x99 mm e spessore 4,3 mm, costituita da fibra di vetro e resina termoindurente di tipo vinilestere-epossidico, modulo elastico del composito 24˙000 N/mm2, resistenza media a trazione della singola barra 7 KN, resistenza media a strappo del nodo 3 0,92 kN, temperatura di transizione vetrosa 115°C, riciclabile in conformita ai protocolli CSI. Sono inoltre compresi: la pulitura degli elementi murari, la fornitura e l’applicazione, mediante resina epossidica, del sistema di connessione in acciaio inox.</t>
  </si>
  <si>
    <t xml:space="preserve">a. Rete in G.F.R.P. (Glass Fiber Reinforced Polymer), connettori in acciaio inox ed ancorante epossidico </t>
  </si>
  <si>
    <t>b. Malta strutturale fibro rinforzata a base di calce idraulica naturale NHL5 per la realizzazione della cappa collaborante, di spessore minimo 4
cm.</t>
  </si>
  <si>
    <t>a. Noli e trasporti</t>
  </si>
  <si>
    <t>A.05.027</t>
  </si>
  <si>
    <t>Rinforzo strutturale con applicazione di nastri in materiale composito fibro-rinforzato a matrice polimerica e fibra di carbonio (nastri termosaldati) di grammatura 300g/mq tipo ad alta tenacità di larghezza 100-200-500 mm, consistente nell’applicazione dei nastri impregnati con resine epossidiche, da incollarsi direttamente sulla struttura da rinforzare, previo eventuale trattamento di ripristino e /o integrazioni di parti mancanti delle superfici ammalorate.</t>
  </si>
  <si>
    <t>A.05.028</t>
  </si>
  <si>
    <t>A.05.029</t>
  </si>
  <si>
    <t>Sostituzione di piattabanda in calcestruzzo con piattabanda di legno lamellare di abete: consolidamento della muratura sovrastante con iniezioni di speciale miscela inorganica a basso contenuto di sali idrosolubili esclusivamente a base di inerti selezionati e di calce idraulica naturale NHL5 premiscelata (conforme alla UNI EN 459-1), resistente ai solfati, adatta al consolidamento di murature in pietra o mattone pieno mediante iniezione di calce idraulica naturale a fluidità controllata in relazione alla granulometria massima dell’inerte contenuto, caratterizzata da elevata fluidità e stabilità, ottenuta dalla cottura a basse temperature di calcari argillosi (marna naturale), avente come principale costituente mineralogico il silicato bi-calcico, priva di alluminato e silicato tricalcico, da impastare solo ed esclusivamente con acqua in ragione di circa 3-5 litri per sacco in relazione alla dimensione massima dell’inerte contenuto; demolizione accurata della trave in calcestruzzo armato frammentandola in parti con martello e scalpello; inserimento di una trave in legno di abete trattata con biocida e appoggiata su lastre di piombo dello spessore di mm 3; sigillatura con malta antiritiro della faccia superiore. Eventuale ricostruzione dei cuscinetti di appoggio.</t>
  </si>
  <si>
    <t>A.05.030</t>
  </si>
  <si>
    <t>Esecuzione di piattabanda di luce netta fino a mt 1,00 e larghezza fino a cm 60, realizzata con tavolone di legno di castagno stagionato dello spessore non inferiore a cm 6, trattato con antiparassitario, e tavelloni armati con ferri tondi per c.a. in acciaio inox 304, saturati nelle cavità con malta di cemento antiritiro , con soprastante arco in muratura di tufo posti in opera con malta di calce idraulica naturale NHL5 (certificata secondo UNI EN 459-1) e pozzolana, compresi tagli nella muratura a sezione obbligata, l'esecuzione degli appoggi con mattoni pieni; compreso la rimozione della parte di muratura da sostituire con recupero dei conci di tufo, il taglio a sezione obbligata per la realizzazione degli appoggi, la discesa ed il trasporto a rifiuto dei materiali di risulta e quanto altro occorre per dare il lavoro finito a perfetta regola d’arte.</t>
  </si>
  <si>
    <t>A.05.031</t>
  </si>
  <si>
    <t>Esecuzione di piattabanda di luce netta fino a mt 1,50 e larghezza fino a cm 80, realizzata con tavolone di legno di castagno stagionato dello spessore non inferiore a cm 7, trattato con antiparassitario, e tavelloni armati con ferri tondi per c.a. in acciaio inox 304, saturati nelle cavità con malta di cemento, con soprastante arco in muratura di tufo posti in opera con betoncino pronto di calce idraulica naturale NHL 5 (conforme alla UNI EN 459-1) premiscelato ed inerti selezionati ad alte prestazioni meccaniche, caratterizzato da granulometria compresa tra 0 e 4 mm, peso specifico di1800 ÷ 1900 Kg/mc, classe CS IV di resistenza a compressione (classificazione secondo UNI EN 998-1) o classe M15 (classificazione secondo UNI EN 998-2) a seconda del tipo di impiego, resistenza meccanica a compressione a fine maturazione maggiore di 18 N/mmq, modulo elastico di circa 17000 N/mmq, resistenza alla diffusione del vapore (μ) pari a 15, adesione al laterizio per trazione diretta maggiore di 0,5 N/mmq, adesione al laterizio per taglio maggiore di 0,7 N/mmq, resistenza allo sfilamento di barre d’acciaio maggiore di 3 N/mmq, pH &gt; 10.5 e classe A1 di reazione al fuoco, compresi tagli nella muratura a sezione obbligata, l'esecuzione degli appoggi con mattoni pieni; compreso la rimozione della parte di muratura da sostituire con recupero dei conci di tufo, il taglio a sezione obligata per la realizzazione degli appoggi, la discesa ed il trasporto a rifiuto dei materiali di risulta e quanto altro occorre per dare il lavoro finito a perfetta regola d’arte.</t>
  </si>
  <si>
    <t>A.05.032</t>
  </si>
  <si>
    <t>Esecuzione di piattabanda di luce netta fino a mt 1,80 e larghezza fino a cm 1,20, realizzata con tavolone di legno di castagno stagionato dello spessore non inferiore a cm 8, trattato con antiparassitario, e tavelloni armati con ferri tondi per c.a. in acciaio inox 304, saturati nelle cavità con malta di cemento, con soprastante arco in muratura di tufo posti in opera con betoncino pronto di calce idraulica naturale NHL 5 (conforme alla UNI EN 459-1) premiscelato ed inerti selezionati ad alte prestazioni meccaniche, caratterizzato da granulometria compresa tra 0 e 4 mm, peso specifico di1800 ÷ 1900 Kg/mc, classe CS IV di resistenza a compressione (classificazione secondo UNI EN 998-1) o classe M15 (classificazione secondo UNI EN 998-2) a seconda del tipo di impiego, resistenza meccanica a compressione a fine maturazione maggiore di 18 N/mmq, modulo elastico di circa 17000 N/mmq, resistenza alla diffusione del vapore (μ) pari a 15, adesione al laterizio per trazione diretta maggiore di 0,5 N/mmq, adesione al laterizio per taglio maggiore di 0,7 N/mmq, resistenza allo sfilamento di barre d’acciaio maggiore di 3 N/mmq, pH &gt; 10,5 e classe A1 di reazione al fuoco, compresi tagli nella muratura a sezione obbligata, l'esecuzione degli appoggi con mattoni pieni; compreso la rimozione della parte di muratura da sostituire con recupero dei conci di tufo, il taglio a sezione obligata per la realizzazione degli appoggi, la discesa ed il trasporto a rifiuto dei materiali di risulta e quanto altro occorre per dare il lavoro finito a perfetta regola d'arte.</t>
  </si>
  <si>
    <t>A.06 - PERFORAZIONE DI PARTIZIONI MURARIE</t>
  </si>
  <si>
    <t>A.06.001</t>
  </si>
  <si>
    <t>Perforazione di muratura di qualsiasi genere con sonda meccanica a rotopercursione a secco, per consolidamenti. Per diametro da 32 a 36 mm e lunghezza fino a 2 m, in muratura in tufo.</t>
  </si>
  <si>
    <t>cm</t>
  </si>
  <si>
    <t>a. TRAPANO ELETTRICO 
Trapano elettrico a rotopercussione con mandrino mm 16,28</t>
  </si>
  <si>
    <t>A.06.002</t>
  </si>
  <si>
    <t>Perforazione di muratura di qualsiasi genere con sonda meccanica a rotopercursione a secco, per consolidamenti. Per diametri fino a 32 mm e lunghezza fino a 1,2 m, in muratura di mattoni pieni.</t>
  </si>
  <si>
    <t>A.06.003</t>
  </si>
  <si>
    <t>Perforazione di muratura di qualsiasi genere con sonda meccanica a rotopercursione a secco, per consolidamenti. Per diametri da 32 a 36 mm e lunghezza fino a 1,2 m, in muratura di mattoni pieni.</t>
  </si>
  <si>
    <t>A.06.004</t>
  </si>
  <si>
    <t>Perforazione di muratura di qualsiasi genere con sonda meccanica a rotopercursione a secco, per consolidamenti. Per diametri fino a 32 mm e lunghezza fino a 1,2 m, in muratura di pietrame.</t>
  </si>
  <si>
    <t>A.06.005</t>
  </si>
  <si>
    <t>Perforazione di muratura di tufo o similare, di qualsiasi spessore fino alla lunghezza di m 4,20, con sonda meccanica a rotopercursione a secco o con getto d'acqua, per consolidamenti. Diametro da 41 a 45 mm.</t>
  </si>
  <si>
    <t>a. TRIVELLA DI POTENZA 1600 l/min
Trivella di potenza 1600 l/min</t>
  </si>
  <si>
    <t>b. COMPRESSORI D'ARIA CON MOTORE A SCOPPIO 
Compressori ad aria per 4800 l/min silenziato</t>
  </si>
  <si>
    <t>A.06.006</t>
  </si>
  <si>
    <t>Perforazione di muratura di mattoni o similare, di qualsiasi spessore fino alla lunghezza di m 4,20, con sonda meccanica a rotopercursione a secco o con getto d'acqua, per consolidamenti. Diametro da 36 a 40 mm.</t>
  </si>
  <si>
    <t>a. TRIVELLA DI POTENZA 1600 l/min 
Trivella di potenza 1600 l/min</t>
  </si>
  <si>
    <t>A.06.007</t>
  </si>
  <si>
    <t>Perforazione di muratura di mattoni o similare, di qualsiasi spessore fino alla lunghezza di m 4,20, con sonda meccanica a rotopercursione a secco o con getto d'acqua, per consolidamenti. Diametro da 41 a 45 mm.</t>
  </si>
  <si>
    <t>A.06.008</t>
  </si>
  <si>
    <t>Perforazione di muratura di mattoni o similare, di qualsiasi spessore fino alla lunghezza di m 4,20, con sonda meccanica a rotopercursione a secco o con getto d'acqua, per consolidamenti. Diametro da 46 a 50 mm.</t>
  </si>
  <si>
    <t>A.06.009</t>
  </si>
  <si>
    <t>Perforazione di muratura di pietrame o similare, di qualsiasi spessore fino alla lunghezza di m 4,20, con sonda meccanica a rotopercursione a secco o con getto d'acqua, per consolidamenti. Diametro da 46 a 50 mm.</t>
  </si>
  <si>
    <t>A.06.010</t>
  </si>
  <si>
    <t>Perforazione di muratura in tufo, del diametro fino a mm 65 eseguito con sonda meccanica a rotopercursione con getto d'acqua equipaggiata con corona perforante. Compreso gli oneri per impianto macchinari. Lunghezza da m 5,01 a 10.</t>
  </si>
  <si>
    <t>A.06.011</t>
  </si>
  <si>
    <t>Perforazione di muratura in mattoni pieni, del diametro fino a mm 65 eseguito con sonda meccanica a rotopercursione con getto d'acqua equipaggiata con corona perforante. Compreso gli oneri per impianto macchinari. Lunghezza fino a m 5.</t>
  </si>
  <si>
    <t>A.06.012</t>
  </si>
  <si>
    <t>Perforazione di muratura in mattoni pieni, del diametro fino a mm 65 eseguito con sonda meccanica a rotopercursione con getto d'acqua equipaggiata con corona perforante. Compreso gli oneri per impianto macchinari. Lunghezza da m 10,01 a 15.</t>
  </si>
  <si>
    <t>A.06.013</t>
  </si>
  <si>
    <t>Perforazione di muratura in pietrame, del diametro fino a mm 65 eseguito con sonda meccanica a rotopercursione con getto d'acqua equipaggiata con corona perforante. Compreso gli oneri per impianto macchinari. Lunghezza da m 5,01 a 10.</t>
  </si>
  <si>
    <t>A.06.014</t>
  </si>
  <si>
    <t>Perforazione di muratura, del diametro da mm 66 fino a mm 89 eseguito con sonda meccanica a rotopercursione con getto d'acqua equipaggiata con corona perforante. Compreso gli oneri per impianto macchinari. Lunghezza da m 5,01 a 10.</t>
  </si>
  <si>
    <t>A.06.015</t>
  </si>
  <si>
    <t>Perforazione di muratura, del diametro da mm 66 fino a mm 89 eseguito con sonda meccanica a rotopercursione con getto d'acqua equipaggiata con corona perforante. Compreso gli oneri per impianto macchinari. Lunghezza da m 15,01 a 20.</t>
  </si>
  <si>
    <t>A.06.016</t>
  </si>
  <si>
    <t>Perforazione di muratura, del diametro da mm 66 fino a mm 89 eseguito con sonda meccanica a rotopercursione con getto d'acqua equipaggiata con corona perforante. Compreso gli oneri per impianto macchinari. Lunghezza da m 25,01 a 30.</t>
  </si>
  <si>
    <t>A.06.017</t>
  </si>
  <si>
    <t>Perforazione di muratura, del diametro da mm 91 fino a mm 109 eseguito con sonda meccanica a rotopercursione con getto d'acqua equipaggiata con corona perforante. Compreso gli oneri per impianto macchinari. Lunghezza da m 5,01 a 10.</t>
  </si>
  <si>
    <t>A.06.018</t>
  </si>
  <si>
    <t>Perforazione di muratura, del diametro da mm 91 fino a mm 109 eseguito con sonda meccanica a rotopercursione con getto d'acqua equipaggiata con corona perforante. Compreso gli oneri per impianto macchinari. Lunghezza da m 15,01 a 20.</t>
  </si>
  <si>
    <t>A.06.019</t>
  </si>
  <si>
    <t>Perforazione di muratura, del diametro da mm 91 fino a mm 109 eseguito con sonda meccanica a rotopercursione con getto d'acqua equipaggiata con corona perforante. Compreso gli oneri per impianto macchinari. Lunghezza da m 25,01 a 30.</t>
  </si>
  <si>
    <t>a. PERFORATRICI MICROPALI 
Perforatrice a rotopercursione da max mm 130 di diametro</t>
  </si>
  <si>
    <t>A.06.100 - ESECUZIONE DI TRACCE</t>
  </si>
  <si>
    <t>A.06.100</t>
  </si>
  <si>
    <t>Esecuzione di tracce in muratura di strutture di interesse storico-artistico, eseguite a mano, compresa la chiusura delle stesse e l'avvicinamento del materiale di risulta al luogo di deposito provvisorio, in attesa del trasporto ad impianto autorizzato. Valutata per ml di sviluppo; per tracce in muratura di mattoni pieni o tufo: della sezione sino a 20 cmq.</t>
  </si>
  <si>
    <t>a. MALTA di Calce idraulica naturale NHL5 (certificata UNI EN 459-1)</t>
  </si>
  <si>
    <t>A.06.101</t>
  </si>
  <si>
    <t>Esecuzione di tracce in muratura di strutture di interesse storico-artistico, eseguite a mano, compresa la chiusura delle stesse e l'avvicinamento del materiale di risulta al luogo di deposito provvisorio, in attesa del trasporto ad impianto autorizzato. Valutata per ml di sviluppo; per tracce in muratura di mattoni pieni o tufo: della sezione dai 21 ai 40 cmq.</t>
  </si>
  <si>
    <t>A.06.102</t>
  </si>
  <si>
    <t>Esecuzione di tracce in muratura di strutture di interesse storico-artistico, eseguite a mano, compresa la chiusura delle stesse e l'avvicinamento del materiale di risulta al luogo di deposito provvisorio, in attesa del trasporto ad impianto autorizzato. Valutata per ml di sviluppo; per tracce in muratura di mattoni pieni o tufo: della sezione dai 41 ai 100 cmq.</t>
  </si>
  <si>
    <t>A.06.103</t>
  </si>
  <si>
    <t>Esecuzione di tracce in muratura di strutture di interesse storico-artistico, eseguite a mano, compresa la chiusura delle stesse e l'avvicinamento del materiale di risulta al luogo di deposito provvisorio, in attesa del trasporto ad impianto autorizzato. Valutata per ml di sviluppo; per tracce in muratura di mattoni pieni o tufo: della sezione dai 101 ai 150 cmq.</t>
  </si>
  <si>
    <t>A.06.104</t>
  </si>
  <si>
    <t>Esecuzione di tracce in muratura di strutture di interesse storico-artistico, eseguite a mano, compresa la chiusura delle stesse e l'avvicinamento del materiale di risulta al luogo di deposito provvisorio, in attesa del trasporto ad impianto autorizzato. Valutata per ml di sviluppo; per tracce in muratura di pietrame: della sezione sino a 20 cmq.</t>
  </si>
  <si>
    <t>A.06.105</t>
  </si>
  <si>
    <t>Esecuzione di tracce in muratura di strutture di interesse storico-artistico, eseguite a mano, compresa la chiusura delle stesse e l'avvicinamento del materiale di risulta al luogo di deposito provvisorio, in attesa del trasporto ad impianto autorizzato. Valutata per ml di sviluppo; per tracce in muratura di pietrame: della sezione dai 21 ai 40 cmq.</t>
  </si>
  <si>
    <t>A.06.106</t>
  </si>
  <si>
    <t>Esecuzione di tracce in muratura di strutture di interesse storico-artistico, eseguite a mano, compresa la chiusura delle stesse e l'avvicinamento del materiale di risulta al luogo di deposito provvisorio, in attesa del trasporto ad impianto autorizzato. Valutata per ml di sviluppo; per tracce in muratura di pietrame: della sezione dai 41 ai 100 cmq.</t>
  </si>
  <si>
    <t>A.06.107</t>
  </si>
  <si>
    <t>Esecuzione di tracce in muratura di strutture di interesse storico-artistico, eseguite a mano, compresa la chiusura delle stesse e l'avvicinamento del materiale di risulta al luogo di deposito provvisorio, in attesa del trasporto ad impianto autorizzato. Valutata per ml di sviluppo; per tracce in muratura di pietrame: della sezione dai 101 ai 150 cmq.</t>
  </si>
  <si>
    <t>A.06.200 - INIEZIONI</t>
  </si>
  <si>
    <t>A.06.200</t>
  </si>
  <si>
    <t>Iniezioni di calce idraulica naturale NHL5 (conforme UNI EN 459-1) a fluidità controllata, priva di cemento, a granulometria  finissima. L’impasto di calce idraulica naturale NHL5 (conforme UNI EN 459-1) e acqua può essere iniettato nella muratura per peso proprio, mediante  pompaggio automatico o apparecchiature automatiche dotate di meccanismi di controllo della portata e  della pressione.  L’intervento di iniezione dovrà prevedere, compatibilmente con il supporto murario, circa 2 fori per ogni  metro quadrato di muratura per una profondità tra la metà ed i due terzi dello spessore a  secondo che l’intervento si realizzi da entrambe o da un solo lato rispettivamente. Si  suggerisce la realizzazione dei fori ai vertici ed al centro di ideali quadrati di lato pari a un metro, compatibilmente con le caratteristiche murarie. In relazione all’assorbimento d’acqua della muratura da iniettare valutare la necessità di realizzare  un’iniezione preliminare mediante acqua pulita volta a saturare parzialmente l’assorbimento d’acqua del supporto.  Iniezione per il consolidamento di murature fatiscenti compresi mano d'opera, materiali ed attrezzature necessari, applicazione del tubetto portagomma e rimozione relativa a  fine lavoro, lavaggio della parete con acqua a pressione; valutate al Kg di calce idraulica naturale NHL5 (certificata secondo UNI EN 459-1) iniettata. Con esclusione dell'esecuzione dei necessari fori nella muratura da computarsi a parte.</t>
  </si>
  <si>
    <t>a. Calce idraulica naturale NHL5 (certificata secondo UNI EN 459-1) a fluidità controllata specifico per iniezioni</t>
  </si>
  <si>
    <t>a. ATTREZZATURA PER INIEZIONI di miscele cementizie, a doppio pistone ed azionamento ad aria compressa, completa di miscelatore azionato da motore elettrico, completa di m 50 di tubazione, escluse le valvole per i tubi</t>
  </si>
  <si>
    <t>A.06.300 - RESTAURO E CONSOLIDAMENTO DI MURATURE - OPERE COMPLEMENTARI</t>
  </si>
  <si>
    <t>A.06.300</t>
  </si>
  <si>
    <t>Devitalizzazione e successiva rimozione di muschi e licheni e strati algali da superfici orizzontali (cocciopesto) e verticali (pietra antica) eseguito a mano con l'ausilio di bisturi e spazzole previa imbibizione per mezzo d’impacchi da formulare composto d’alghicida, funghicida, battericida, tensiattivo, adesivizzante, compreso l'allontanamento del materiale di risulta ed il suo trasporto a discarica autorizzata con l'esclusione della tassa per la discarica. Non è compreso l'onere del ponteggio se richiesto.</t>
  </si>
  <si>
    <t>A.06.301</t>
  </si>
  <si>
    <t>Trattamento biocida disinfestante delle parti più esposte alla presenza di vegetazione le operazioni di pulitura approfondita ed eliminazione dei licheni di superficie saranno eseguite a mano mediante operazioni meccaniche (bisturi, raschietti) o mediante l'applicazione di appositi prodotti biocidi a base di sali quaternari di ammonio. I trattamenti biocidi si effettuano con una o due applicazioni a spruzzo, sciacquatura con spazzole di saggina. Si prevede una eventuale rifinitura della pulitura con mezzi meccanici tipo bisturi raschietti.</t>
  </si>
  <si>
    <t>A.06.302</t>
  </si>
  <si>
    <t>Trattamento desalinizzante di murature in tufo o mattoni, previa accurata pulizia da residui vari ed incrostazioni e successivo lavaggio con acqua desalinizzata.</t>
  </si>
  <si>
    <t>A.06.303</t>
  </si>
  <si>
    <t>Intervento veloce di messa in sicurezza di murature dissestate per perdita completa o di parte del paramento con elementi lapidei e nuclei di malta instabili, mediante le seguenti procedure esecutive:
-leggero inumidimento della muratura con acqua nebulizzata a bassa pressione per l’asportazione delle polveri e minuti residui di malta o lapidei, evitando il ruscellamento dell’acqua sulla muratura;
-eventuale sistema di contenimento e/o puntellamento della muratura; da compensare a parte;
-prima applicazione a spruzzo di malta premiscelata tixotropica a base di leganti idraulici, inerti selezionati ed additivi, a rapida presa, consistenza plastica e lavorabile. Immediatamente rifinibile per il riempimento dei giunti tra i vari elementi lapidei, procedendo dal basso verso l’alto e lasciando il prodotto grezzo (senza stenderlo o lisciarlo) intervallando ogni spessore di circa 2-3 cm di 30 minuti;
-seconda applicazione dello stesso prodotto con annegamento tra i due strati di una rete in fibra di vetro per stabilizzazione e rinforzo. Per uno spessore medio di 4 cm.</t>
  </si>
  <si>
    <t>A.06.304</t>
  </si>
  <si>
    <t>Maggiorazione per ogni cm in più di spessore.</t>
  </si>
  <si>
    <t>A.06.400 - RESTAURO DI PARAMENTI MURARI E RISANAMENTI</t>
  </si>
  <si>
    <t>A.06.400</t>
  </si>
  <si>
    <t>Restauro di muratura antica per integrazione di cavità provocate da agenti atmosferici eseguito previa spazzolatura e raschiatura di un primo strato di malta fino al vivo del nucleo interno; pulizia e lavaggio della superficie, piccoli tagli per appresature, ed eventuale consolidamento del nucleo interno con tufo e betoncino pronto di calce idraulica naturale NHL 5 (certificata secondo UNI EN 459-1) premiscelata ed inerti selezionati caratterizzato da granulometria compresa tra 0 e 4 mm, peso specifico di 1800 ÷ 1900 Kg/mc, classe CS IV di resistenza a compressione (classificazione secondo UNI EN 998-1) o classe M5 (classificazione secondo UNI EN 998-2) a seconda del tipo di impiego, modulo elastico di circa 9000 N/mq, resistenza alla diffusione del vapore (μ) pari a 12, adesione al laterizio maggiore di 0,35 N/mq, pH &gt; 10,5 e classe A1 di reazione al fuoco, ripristino del paramento esterno legato con malta pronta di calce idraulica naturale NHL5 premiscelata conforme alla UNI EN 459-1 ed inerti selezionati di granulometria inferiore ai 4 mm, a ritiro controllato e basso rilascio di sali idrosolubili adatta alla realizzazione di intonaci su murature in laterizio, mattone pieno o misto pietra, di peso specifico pari a 1750 ÷ 1850 Kg/mc, di classe CS III di resistenza a compressione (classificazione secondo UNI EN 998-1), resistenza alla diffusione del vapore pari a 12, adesione al laterzio &gt; 0,25 N/mmq, pH &gt; 10,5 e classe A1 di reazione al fuoco, arretrato rispetto all'originale di cm 0,5, compreso la stilatura delle connessure, previa spazzolatura, per una profondità di cm 0,5;</t>
  </si>
  <si>
    <t>A.06.400.a</t>
  </si>
  <si>
    <t>vittata</t>
  </si>
  <si>
    <t>A.06.400.b</t>
  </si>
  <si>
    <t>antica di qualsiasi genere</t>
  </si>
  <si>
    <t>A.06.400.c</t>
  </si>
  <si>
    <t>ad opus incertum con tufelli nuovi</t>
  </si>
  <si>
    <t>A.06.400.d</t>
  </si>
  <si>
    <t>in opera listata mista eseguita con due filari di tufelli nuovi e una fila di mattoncini nuovi</t>
  </si>
  <si>
    <t>A.06.400.e</t>
  </si>
  <si>
    <t>ad opus latericium con mattoncini</t>
  </si>
  <si>
    <t>A.06.400.f</t>
  </si>
  <si>
    <t>ad opus reticulatum con tufelli nuovi</t>
  </si>
  <si>
    <t>A.06.401</t>
  </si>
  <si>
    <t>Revisione e restauro di paramento murario comprendente la scarnitura delle vecchie malte ammalorate, con l'onere della salvaguardia dei tratti in buono stato di conservazione, successivo lavaggio e spazzolatura con spazzole di saggina, sostituzione dei laterizi non recuperabili e l'incremento di quelle completamente mancanti fino al 20% per ogni m² di paramento, stuccatura delle connessure con malta di calce idraulica naturale NHL5 (certificata secondo UNI EN 459-1) ed inerti, appropriati alla malta originaria, spazzolatura finale e predisposizione per i trattamenti di patinatura e protezione;</t>
  </si>
  <si>
    <t>A.06.401.a</t>
  </si>
  <si>
    <t>revisione di paramento murario in mattoncini realizzati a mano fino a 1,5 cm di spessore</t>
  </si>
  <si>
    <t>a. MATTONI PIENI vecchi</t>
  </si>
  <si>
    <t xml:space="preserve">b. MALTA di Calce idraulica naturale NHL5 (certificata UNI EN 459-1) </t>
  </si>
  <si>
    <t>A.06.401.b</t>
  </si>
  <si>
    <t>revisione di paramento murario in mattoncini realizzati a mano oltre lo spessore di 1,5 cm; previa applicazione di malta pronta di calce idraulica naturale NHL 5 (conforme alla UNI EN 459-1) ed inerti  selezionati per tipologia e purezza di granulometria inferiore ai 4 mm, a ritiro controllato e basso rilascio  di sali idrosolubili adatta alla realizzazione sia in interno che in esterno di  intonaci, risarciture di giunti, stilature faccia a vista su murature in laterizio, mattone pieno o misto pietra,  di peso specifico pari a 1750 ÷ 1850 Kg/m3, di classe CS III di resistenza a compressione (classificazione secondo UNI EN 998-1), resistenza alla diffusione del vapore pari a 12, adesione al laterzio &gt; 0,25 N/mm2, pH &gt; 10.5 e classe A1 di reazione al fuoco.</t>
  </si>
  <si>
    <t>A.06.401.c</t>
  </si>
  <si>
    <t>revisione di paramento murario in mattoni pieni comuni</t>
  </si>
  <si>
    <t>a. MATTONI PIENI da cm 5,5x12x25</t>
  </si>
  <si>
    <t>b. MALTA di Calce idraulica naturale NHL5 (certificata UNI EN 459-1)</t>
  </si>
  <si>
    <t>A.06.401.d</t>
  </si>
  <si>
    <t>revisione di paramento murario in mattoni pieni per faccia vista</t>
  </si>
  <si>
    <t>a. MATTONI PIENI da cm 5,5x12x25 per faccia vista</t>
  </si>
  <si>
    <t>A.06.401.e</t>
  </si>
  <si>
    <t>revisione di paramento murario in mattoni forati con paramento a vista</t>
  </si>
  <si>
    <t>a. MATTONI UNI da cm 12x12x25</t>
  </si>
  <si>
    <t>A.06.402</t>
  </si>
  <si>
    <t>Revisione e restauro di paramento in pietra locale ad opera incerta, comprendente scarnitura delle vecchie malte ammalorate con l'onere della salvaguardia dei tratti in buono stato di conservazione, successivo lavaggio e spazzolatura con spazzole di saggina, stuccatura delle connessure con malta di calce idraulica naturale NHL5 (conforme UNI EN 459-1) additivata con resina acrilica per maggior tenuta anche negli strati esigui, spazzolatura finale e predisposizione per i trattamenti di patinatura e protezione;</t>
  </si>
  <si>
    <t>A.06.402.a</t>
  </si>
  <si>
    <t>con sostituzione degli elementi in pietra non recuperabili e l'incremento di quelle completamente mancanti fino al 20% per ogni m² di paramento</t>
  </si>
  <si>
    <t>a. PAVIMENTI
Luserna</t>
  </si>
  <si>
    <t>A.06.402.b</t>
  </si>
  <si>
    <t>senza sostituzione degli elementi in pietra con sola stuccatura delle connessure con malta cementizia e inerti, appropriati alla malta originale</t>
  </si>
  <si>
    <t>A.06.403</t>
  </si>
  <si>
    <t>Esecuzione di copertina per la protezione sommitale di murature, con sagomatura leggermente curva atta a favorire il deflusso delle acque metoriche, di malta pronta idrorepellente di calce idraulica naturale NHL 5 (conforme alla UNI EN 459-1) premiscelata quale unico legante ed inerti puri con curva selezionata di granulometria massima pari a 4 mm, per la realizzazione di rivestimenti di copertura su murature in pietra allo scopo di impedire infiltrazioni di acqua e di aumentarne la resistenza agli agenti atmosferici, avente resistenza alla diffusione del vapore (μ) pari a 10, di classe CS III di resistenza a compressione (classificazione secondo UNI EN 998-1), di classe W2 (classificazione secondo UNI EN 998-1) per l’assorbimento d’acqua per capillarità, pH &gt; 10,5 e classe A1 di reazione al fuoco. Per uno spessore medio di cm 5-8; compreso il reimpiego degli elementi litoidi esistenti ma sconnessi. Per una larghezza della muratura da 30 a 50 cm.</t>
  </si>
  <si>
    <t>A.06.404</t>
  </si>
  <si>
    <t xml:space="preserve">Protezione finale di copertine di cui all’art. A.06.403 del tipo idrorepellente, eseguita con silanosilossani ottenuti con nanotecnologie in soluzione acquosa, tale da ridurre l’assorbimento d’acqua in modo non inferiore al 70%. Detto intervento non deve alterare in maniera significativa l’aspetto cromatico del supporto, deve lasciare inalterata la traspirazione e deve avere elevata resistenza ai raggi UV. </t>
  </si>
  <si>
    <t>A.06.405</t>
  </si>
  <si>
    <t>Protezione finale della copertina di cui all’art. A.06.403 del tipo idro-oleorepellente, eseguita con derivati fluoro-silani ottenuti con nanotecnologie in soluzione acquosa, tale da ridurre l’assorbimento d’acqua in modo non inferiore all' 80%. Detto intervento non deve alterare in maniera significativa l’aspetto cromatico del supporto, deve lasciare inalterata la traspirazione e deve avere elevata resistenza ai raggi UV.</t>
  </si>
  <si>
    <t>A.06.406</t>
  </si>
  <si>
    <t>Ricostruzione di un tratto di muratura antica con tufelli nuovi o di recupero con betoncino pronto di calce idraulica naturale NHL 5 (certificata secondo UNI EN 459-1) premiscelata con inerti selezionati, caratterizzato da granulometria compresa tra 0 e 4 mm, peso specifico di 1800 ÷ 1900 Kg/mc , classe CS IV di resistenza a compressione (classificazione secondo UNI EN 998-1) o classe M5 (classificazione secondo UNI EN 998- 2) a seconda del tipo di impiego, modulo elastico di circa 9000 N/mmq , resistenza alla diffusione del vapore (μ) pari a 12, adesione al laterizio maggiore di 0,35 N/mmq , pH &gt; 10,5 e classe A1 di reazione al fuoco, della stessa composizione delle esistenti o similare a scelta della D.L. per integrazione di tratti mancanti eseguito previa spazzolatura e raschiatura di vecchie malte fino al vivo del nucleo interno, lavaggio della superficie, piccoli tagli per appresature delle superfici di aderenza, consolidamento con tufo e betoncino pronto di calce idraulica naturale NHL 5 (conforme alla UNI EN 459-1) premiscelato ed inerti selezionati, caratterizzato da granulometria compresa tra 0 e 4 mm, peso specifico di 1800 ÷ 1900 Kg/mc, classe CS IV di resistenza a compressione (classificazione secondo UNI EN 998-1) o classe M5 (classificazione secondo UNI EN 998-2) a seconda del tipo di impiego, modulo elastico di circa 9000 N/mmq , resistenza alla diffusione del vapore (μ) pari a 12, adesione al laterizio maggiore di 0,35 N/mmq , pH &gt; 10,5 e classe A1 di reazione al fuoco della stessa composizione delle esistenti o similare (a scelta della D.L.). Ripristino del paramento esterno arretrato rispetto all'originale di cm 0,5, compreso la stilatura delle connessure, previa spazzolatura, per una profondità di cm 0,5.</t>
  </si>
  <si>
    <t>A.06.407</t>
  </si>
  <si>
    <t>Chiusura dei fori d’andito. Pulitura: con particolare attenzione alla pulitura e disinfestazione delle parti interne alla muratura. Lavaggio con acqua, applicata su spugne. Rimozioni con operazioni meccaniche delle tracce di sporco. Rilievo accurato del foro da integrare. Chiusura con le seguenti prescrizioni: i conci utilizzati per la reintegrazione devono essere di dimensioni analoghe a quelli contigui sbozzati a mano per la parte a vista. Le altre facce tagliate con strumenti da taglio meccanici, per rendere l'intervento distinguibile in caso di rimozione. Preventiva eliminazione degli eventuali residui nel foro, pulizia e lavaggio con acqua da residui e polvere; infilaggio in opera del concio con betoncino pronto di calce idraulica naturale NHL 5 (certificato secondo UNI EN 459-1) premiscelato ed inerti selezionati, caratterizzato da granulometria compresa tra 0 e 4 mm, peso specifico di 1800 ÷ 1900 Kg/mc, classe CS IV di resistenza a compressione (classificazione secondo UNI EN 998-1) o classe M5 (classificazione secondo UNI EN 998-2) a seconda del tipo di impiego, modulo elastico di circa 9000 N/mmq, resistenza alla diffusione del vapore (μ) pari a 12, adesione al laterizio maggiore di 0,35 N/mmq , pH &gt; 10,5 e classe A1 di reazione al fuoco e messa in opera secondo gli spessori già esistenti, con stilatura dei giunti. Compreso il sovraprezzo per il maggior tempo da impiegarsi per l'esecuzione a piccoli tratti intervallati sullo stesso paramento murario oggetto dell'intervento. Compreso gli oneri di cui alle note particolari.</t>
  </si>
  <si>
    <t>A.06.408</t>
  </si>
  <si>
    <t>Restauro di cornici in tufo. Pulitura accurata per l’eliminazione dei licheni di superficie, con operazioni meccaniche o con applicazione di prodotti idonei alla rimozione del degrado su supporto di pasta di cellulosa. Rimozione delle parti degradate di cornice, che non assicurano più protezione al paramento, ma si configurano quali elementi di degrado delle pietre inferiori consentendo il dilavamento delle acque meteoriche e reintegrazione con conci di tufo di dimensioni e forma analoghe a quelli contigui, sbozzati a mano per la parte a vista. Le altre facce tagliate con strumenti da taglio meccanici, per rendere l'intervento distinguibile in caso di rimozione. Prentiva eliminazione degli eventuali residui nel foro, pulizia e lavaggio con acqua da residui e polvere; infilaggio in opera del concio con betoncino pronto di calce idraulica naturale NHL 5 (certificata secondo UNI EN 459-1) premiscelato ed inerti selezionati ad alte prestazioni meccaniche, caratterizzato da granulometria compresa tra 0 e 4 mm, peso specifico di 1800÷1900 Kg/mc, classe CS IV di resistenza a compressione (classificazione secondo UNI EN 998-1) o classe M15 (classificazione secondo UNI EN 998-2) a seconda del tipo di impiego, resistenza meccanica a compressione a fine maturazione maggiore di 18 N/mmq, modulo elastico di circa 17000 N/mmq, resistenza alla diffusione del vapore (μ) pari a 15, adesione al laterizio per trazione diretta maggiore di 0,5 N/mmq, adesione al laterizio per taglio maggiore di 0,7 N/mmq, resistenza allo sfilamento di barre d’acciaio maggiore di 3 N/mmq , pH &gt; 10,5 e classe A1 di reazione al fuoco e messa in opera secondo gli spessori già esistenti, con stilatura dei giunti. Compreso il sovraprezzo per il maggior tempo da impiegarsi per l'esecuzione a piccoli tratti intervallati sullo stesso paramento murario oggetto dell'intervento. Compreso gli oneri di cui alle note particolari.</t>
  </si>
  <si>
    <t>A.06.409</t>
  </si>
  <si>
    <t>Restauro e revisione di cornici marcapiani e mostre di finestre semplici per un'altezza massima di sviluppo di 30 cm, comprendente l'ispezione dell'intera superficie, la rimozione dei tratti fatiscenti o pericolanti, la formazione del modine o sagome con listelli di legno, la ripresa dell'ossatura muraria o con chiodature in acciaio e fili di metalli non ferrosi, con l'impiego di malta decorativa ad alta lavorabilità, aggrappo, intervallo di lavorabilità, di  calce idraulica naturale NHL 5 (certificata secondo UNI EN 459-1), inerti selezionati di curva granulometrica controllata e  cellulose, adatta alla ricostruzione di profili murari in altorilievo, elementi architettonici a base di leganti  idraulici, decorazioni e stilature murarie in altorilievo, caratterizzata da elevata elasticità, ritiro controllato e da una controllata velocità di cessione dell’acqua di impasto al fine di scongiurare rischi di asciugatura  veloce dell’impasto (bruciatura) e di consentire adeguate tempistiche di intervento sul materiale applicato prima del completamento della presa e l’inizio dell’indurimento dello stesso.  Misurata a metro lineare sull'intera superficie;</t>
  </si>
  <si>
    <t>A.06.409.a</t>
  </si>
  <si>
    <t>cornici marcapiano realizzate con il seguente ciclo applicativo: 1) strato di fondo con malta di granulometria da 0 a 4 mm e per uno spessore massimo di applicazione di mm 30; 2) strato di rasatura  con malta con granulometria da 0 a 0,8 mm  e per uno spessore massimo di applicazione di 5 mm.</t>
  </si>
  <si>
    <t xml:space="preserve">a. MALTA di Calce idraulica naturale NHL5 (certificata UNI EN 459-1) granulometria da 0 a 4 mm </t>
  </si>
  <si>
    <t>b. MALTA di Calce idraulica naturale NHL5 (certificata UNI EN 459-1) granulometria da 0 a 0,8</t>
  </si>
  <si>
    <t>A.06.409.b</t>
  </si>
  <si>
    <t>cornici marcapiano realizzate con il seguente ciclo applicativo: 1) strato medio con malta con granulometria da 0 a 1,4 mm e per uno spessore massimo di applicazione  di 15 mm; 2) strato di rasatura  con malta con granulometria da 0 a 0,8 mm  e per uno spessore massimo di applicazione di 5 mm.</t>
  </si>
  <si>
    <t xml:space="preserve">a. MALTA di Calce idraulica naturale NHL5 (certificata UNI EN 459-1)  granulometria da 0 a 4 mm </t>
  </si>
  <si>
    <t>b. MALTA di Calce idraulica naturale NHL5 (certificata UNI EN 459-1)  granulometria da 0 a 0,8</t>
  </si>
  <si>
    <t>A.06.409.c</t>
  </si>
  <si>
    <t>cornici marcapiano realizzate con il seguente ciclo applicativo: strato di rasatura  con malta con granulometria da 0 a 0,8 mm  e per uno spessore massimo di applicazione di 5 mm.</t>
  </si>
  <si>
    <t>a. MALTA di Calce idraulica naturale NHL5 (certificata UNI EN 459-1)  granulometria da 0 a 0,8</t>
  </si>
  <si>
    <t>A.06.409.d</t>
  </si>
  <si>
    <t>mostre di finestre realizzate con il seguente ciclo applicativo: 1) strato di fondo con malta di granulometria da 0 a 4 mm e per uno spessore massimo di applicazione di mm 30; 2) strato di rasatura  con malta con granulometria da 0 a 0,8 mm  e per uno spessore massimo di applicazione di 5 mm.</t>
  </si>
  <si>
    <t>A.06.409.e</t>
  </si>
  <si>
    <t>mostre di finestre realizzate con il seguente ciclo applicativo: 1) strato medio con malta con granulometria da 0 a 1,4 mm e per uno spessore massimo di applicazione  di 15 mm; 2) strato di rasatura  con malta con granulometria da 0 a 0,8 mm  e per uno spessore massimo di applicazione di 5 mm.</t>
  </si>
  <si>
    <t>A.06.409.f</t>
  </si>
  <si>
    <t>mostre di finestre realizzate con il seguente ciclo applicativo: strato di rasatura  con malta con granulometria da 0 a 0,8 mm  e per uno spessore massimo di applicazione di 5 mm.</t>
  </si>
  <si>
    <t>A.06.410</t>
  </si>
  <si>
    <t>Esecuzione di fugatura e/o stilatura con malta pronta per allettamento e rifinitura di mattoni faccia a vista con fugature di 6/10 mm di calce idraulica naturale NHL 5 (certificata UNI EN 459-1) premiscelata, a basso contenuto di sali idrosolubili ed inerte con granulometria da 0 a 2 mm, di classe MQ,5 (UNI EN 998-2) di resistenza a compressione, massa volumica pari a 1700÷1800 Kg/mc, pH &gt; 10,5 e classe A1 di reazione al fuoco. Per una profondità massima di cm 2.</t>
  </si>
  <si>
    <t>A.06.411</t>
  </si>
  <si>
    <t>Reintegrazione di lacune. I conci utilizzati per la reintegrazione devono essere di dimensioni analoghe a quelli contigui sbozzati a mano per la parte a vista. Le altre facce tagliate con strumenti da taglio meccanici, per rendere l'intervento distinguibile in caso di rimozione. Preventiva eliminazione degli eventuali residui nel foro, pulizia e lavaggio con acqua da residui e polvere; infilaggio in opera del concio con betoncino pronto di calce idraulica naturale NHL 5 (conforme alla UNI EN 459-1) premiscelato ed inerti selezionati ad alte prestazioni meccaniche, caratterizzato da granulometria compresa tra 0 e 4 mm, peso specifico di 1800 ÷ 1900 Kg/mc, classe CS IV di resistenza a compressione (classificazione secondo UNI EN 998-1) o classe M15 (classificazione secondo UNI EN 998-2) a seconda del tipo di impiego, resistenza meccanica a compressione a fine maturazione maggiore di 18 N/mmq, modulo elastico di circa 17000 N/mmq, resistenza alla diffusione del vapore (μ) pari a 15, adesione al laterizio per trazione diretta maggiore di 0,5 N/mmq, adesione al laterizio per taglio maggiore di 0,7 N/mmq, resistenza allo sfilamento di barre d’acciaio maggiore di 3 N/mmq , pH &gt; 10,5 e classe A1 di reazione al fuoco, e messa in opera secondo gli spessori già esistenti, con stilatura dei giunti. Compreso il sovraprezzo per il maggior tempo da impiegarsi per l'esecuzione a piccoli tratti intervallati sullo stesso paramento murario oggetto dell'intervento. Compreso gli oneri di cui alle note particolari.</t>
  </si>
  <si>
    <t>A.06.411.a</t>
  </si>
  <si>
    <t>con conci di tufo</t>
  </si>
  <si>
    <t>A.06.411.b</t>
  </si>
  <si>
    <t>di muratura in mattoni</t>
  </si>
  <si>
    <t>A.06.412</t>
  </si>
  <si>
    <t>Consolidamento delle murature. Piccole lacune di muratura possono essere reintegrate e restaurate mediante delle stuccature con betoncino pronto di calce idraulica naturale NHL 5 (conforme alla UNI EN 459-1) premiscelato ed inerti selezionati, inserimenti di mattone pieno o misto pietra, o per allettamento o ripristino dei giunti nelle murature in misto pietra o laterizio, caratterizzato da granulometria compresa tra 0 e 4 mm, peso specifico di 1800 ÷ 1900 Kg/mc, classe CS IV di resistenza a compressione (classificazione secondo UNI EN 998-1) o classe M5 (classificazione secondo UNI EN 998- 2) a seconda del tipo di impiego, modulo elastico di circa 9000 N/mmq, resistenza alla diffusione del vapore (μ) pari a 12, adesione al laterizio maggiore di 0,35 N/mmq, pH &gt; 10,5 e classe A1 di reazione al fuoco. Si prevede un eventuale consolidamento delle murature (fessurazioni o giunti strutturali) in corrispondenza delle lacune, con betoncino pronto di calce idraulica naturale NHL 5 (certificata UNI EN 459-1) premiscelato ed inerti selezionati ad alte prestazioni meccaniche, caratterizzato da granulometria compresa tra 0 e 4 mm, peso specifico di 1800 ÷ 1900 Kg/mc, classe CS IV di resistenza a compressione (classificazione secondo UNI EN 998-1) o classe M15 (classificazione secondo UNI EN 998-2) a seconda del tipo di impiego, resistenza meccanica a compressione a fine maturazione maggiore di 18 N/mmq, modulo elastico di circa 17000 N/mmq, resistenza alla diffusione del vapore (μ) pari a 15, adesione al laterizio per trazione diretta maggiore di 0,5 N/mmq, adesione al laterizio per taglio maggiore di 0,7 N/mmq, resistenza allo sfilamento di barre d’acciaio maggiore di 3 N/mmq, pH &gt; 10,5 e classe A1 di reazione al fuoco, aventi caratteristiche tecniche simili e compatibili con le malte esistenti. Talune operazioni di consolidamento possono essere effettuate con microemulsioni acriliche.</t>
  </si>
  <si>
    <t>A.06.413</t>
  </si>
  <si>
    <t>Consolidamento dello strato decoeso di murature di tufo mediante trattamento con esteri etilici dell'acido silico in concentrazioni scalari in base al degrado del supporto e particolari biocidi atti ad evitare nuove biocontaminazioni in miscela solvente alcolica inerte da applicare per impregnazione, per il ristabilimento della coesione mediante impregnazione fino a rifiuto per mezzo di pennelli, siringhe o pipette previo pulitura; inclusi gli oneri relativi alla rimozione degli eccessi del prodotto consolidante, sia in ambienti esterni che interni, compreso gli oneri di cui alle note particolari.</t>
  </si>
  <si>
    <t>A.06.414</t>
  </si>
  <si>
    <t>Consolidamento di supporti decoesi e sfarinati, in pietra sia di natura silicatica che calcarea e di manufatti in genere, mediante applicazione di consolidante a base di silicato di litio in soluzione acquosa, specifico per supporti lapidei e manufatti edili assorbenti. Il consolidamento deve avvenire grazie all’impiego di sostanze inorganiche, che penetreranno all’interno del supporto, migliorando sia le proprietà fisiche (riduzione della porosità e aumento della coesione) sia meccaniche (incremento della resistenza a compressione) dei materiali trattati. Tale consolidante non deve alterare l’aspetto cromatico del supporto, deve presentare un buon grado di penetrazione nei materiali trattati, lasciarne inalterata la traspirazione. Deve essere corredato di scheda di sicurezza a 16 sezioni come richiesto dalla normativa in vigore. Applicato a pennello.</t>
  </si>
  <si>
    <t>A.06.415</t>
  </si>
  <si>
    <t>Consolidamento di supporti decoesi e sfarinati, in pietra sia di natura silicatica che calcarea e di manufatti in genere, mediante applicazione di consolidante a base di silicato di litio in soluzione acquosa, specifico per supporti lapidei e manufatti edili assorbenti. Il consolidamento deve avvenire grazie all’impiego di sostanze inorganiche, che penetreranno all’interno del supporto, migliorando sia le proprietà fisiche (riduzione della porosità e aumento della coesione) sia meccaniche (incremento della resistenza a compressione) dei materiali trattati. Tale consolidante non deve alterare l’aspetto cromatico del supporto, deve presentare un buon grado di penetrazione nei materiali trattati, lasciarne inalterata la traspirazione. Deve essere corredato di scheda di sicurezza a 16 sezioni come richiesto dalla normativa in vigore. Applicato a spruzzo tramite l'utilizzo di apposite apparecchiature in grado di vaporizzare il liquido messo in pressione.</t>
  </si>
  <si>
    <t>A.06.416</t>
  </si>
  <si>
    <t>Consolidamento e stilatura di giunti: mediante rimozione accurata delle sole malte instabili, decoese o non idonee tra i conci della muratura di tufo; eliminazione dei residui e polveri mediante leggero idrolavaggio, ricostituzione della malta nei giunti fino a 2 cm di profondità con malta di calce idraulica naturale NHL5 (certificata UNI EN 459-1) per allettamento e rifinitura di mattoni faccia a vista con fugature di 6/10 mm di calce idraulica naturale NHL 5 premiscelata a basso contenuto di sali idrosolubili e conforme alla UNI EN 459-1 ed inerti con granulometria da 0 a 2 mm, di classe MQ,5 (UNI EN 998-2) di resistenza a compressione, massa volumica pari a 1700 ÷ 1800 Kg/mc, pH &gt; 10,5 e classe A1 di reazione al fuoco, malta della colorazione come l’esistente, previa approvazione della campionatura da parte della Direzione Lavori.</t>
  </si>
  <si>
    <t>A.06.417</t>
  </si>
  <si>
    <t>Consolidamento giunti: rimozione accurata delle sole malte instabili, decoese o non idonee tra i conci della muratura di tufo, eliminazione dei residui e polveri mediante leggero idrolavaggio, ricostituzione della malta nei giunti oltre i 2 cm di profondità e fino a circa 10 cm con betoncino pronto di calce idraulica naturale NHL 5 (certificata UNI EN 459-1) premiscelato ed inerti selezionati, caratterizzato da granulometria compresa tra 0 e 4 mm, peso specifico di 1800 ÷ 1900 Kg/mc, classe CS IV di resistenza a compressione (classificazione secondo UNI EN 998-1) o classe M5 (classificazione secondo UNI EN 998- 2) a seconda del tipo di impiego, modulo elastico di circa 9000 N/mmq, resistenza alla diffusione del vapore (μ) pari a 12, adesione al laterizio maggiore di 0,35 N/mmq, pH &gt; 10,5 e classe A1 di reazione al fuoco.</t>
  </si>
  <si>
    <t>A.06.418</t>
  </si>
  <si>
    <t>Sostituzione di pietre. Questa operazione è prevista per parti non recuperabili di muratura, degradate da dilavamento e fenomeni di erosione, fessurati, etc. Si estrae la pietra da rimuovere con carotaggio, si esegue un dettagliato rilievo e documentazione. Le pietre utilizzate per la sostituzione devono essere di dimensioni analoghe a quelle contigue. Si sbozza a mano la parte a faccia vista. Le altre facce possono essere tagliate con strumenti da taglio elettrici, il che permetterà anche di rendere l’intervento distinguibile in caso di rimozione, successiva eliminazione dei residui di malta esistenti nel foro, pulizia e lavaggio con acqua da residui e polvere; infilaggio in opera del nuovo concio con betoncino pronto di calce idraulica naturale NHL 5 (conforme alla UNI EN 459-1) premiscelato ed inerti selezionati, caratterizzato da granulometria compresa tra 0 e 4 mm, peso specifico di 1800 ÷ 1900 Kg/m 3 , classe CS IV di resistenza a compressione (classificazione secondo UNI EN 998-1) o classe M5 (classificazione secondo UNI EN 998- 2) a seconda del tipo di impiego, modulo elastico di circa 9000 N/mmq, resistenza alla diffusione del vapore (μ) pari a 12, adesione al laterizio maggiore di 0,35 N/mmq, pH &gt; 10,5 e classe A1 di reazione al fuoco e messe in opera secondo gli spessori già esistenti, con stilatura dei giunti. Compreso il sovraprezzo per il maggior tempo da impiegarsi per l'esecuzione a piccoli tratti intervallati sullo stesso paramento murario oggetto dell'intervento. Compreso gli oneri di cui alle note particolari.</t>
  </si>
  <si>
    <t>A.06.418.a</t>
  </si>
  <si>
    <t>di pietre di tufo</t>
  </si>
  <si>
    <t>A.06.418.b</t>
  </si>
  <si>
    <t>di mattoni pieni</t>
  </si>
  <si>
    <t>A.06.419</t>
  </si>
  <si>
    <t>Esecuzione di barriera chimica idonea per l’ eliminazione del fenomeno dell’ umidità di risalita capillare su murature di spessore variabile, altamente idrofobizzante ma che non alteri la traspirabilità del materiale trattato. Il liquido dovrà essere inserito nella muratura tramite apposite cannule di spessore e lunghezza predeterminato dalla ditta produttrice, e la parte terminale dovrà essere corredata di apposito riduttore al fine di garantire una completa bagnatura. Per l’inserimento delle cannule saranno praticati fori di diametro non superiore a 12 mm. Le cannule, di materiale plastico, saranno removibili e smaltibili e verranno rimosse ad intervento concluso. La risarcitura del foro sarà effettuata con malta di calce idraulica naturale NHL5 (certificata UNI EN 459-1). Il liquido dovrà essere costituito da silossani organomodificati solubilizzati in acqua demineralizzata, tramite l’ utilizzo di nanotecnologie di ultimissima generazione, monocomponente, completamente esente da solventi, VOC 0, incolore ed inodore, e non dovrà essere a base di silicati, metilsiliconato di potassio, microemulsioni. Dovrà avere caratteristiche uguali o superiori alle seguenti:
Peso Specifico: 1 Kg/l
Riduzione assorbimento d’acqua: &gt;92%
Contenuto principio Attivo: 11 ± 3%
Alterazione della traspirabilità del materiale trattato &lt; 20%
VOC: 0 (secondo normativa vigente)
Per le modalità applicative consultare la ditta produttrice. Il sistema dovrà essere corredato di apposita malta per il bloccaggio delle cannule.
Il sistema dovrà prevedere una garanzia decennale e dovrà essere coperto da regolare polizza assicurativa;</t>
  </si>
  <si>
    <t>A.06.419.a</t>
  </si>
  <si>
    <t>su murature di spessore cm 10. L’ intervento dovrà essere realizzato con apposito sistema, costituito da flaconi predosati, al fine di diminuire i possibili errori di cantiere, in ragione di n° 6 flaconi a metro lineare contenenti Lt 0, 250 cadauno. L’ intervento verrà realizzato da una sola parte della muratura, indifferentemente interno od esterno dell’ edificio da deumidificare</t>
  </si>
  <si>
    <t>A.06.419.b</t>
  </si>
  <si>
    <t>su murature di spessore cm 20. L’ intervento dovrà essere realizzato con apposito sistema, costituito da flaconi predosati, al fine di diminuire i possibili errori di cantiere, in ragione di n° 6 flaconi a metro lineare contenenti Lt 0, 500 cadauno. L’ intervento verrà realizzato da una sola parte della muratura, indifferentemente interno od esterno dell’ edificio da deumidificare.</t>
  </si>
  <si>
    <t>A.06.419.c</t>
  </si>
  <si>
    <t>su murature di spessore cm 30. L’ intervento dovrà essere realizzato con apposito sistema, costituito da flaconi predosati, al fine di diminuire i possibili errori di cantiere, in ragione di n° 6 flaconi a metro lineare contenenti Lt 0, 750 cadauno. L’ intervento verrà realizzato da una sola parte della muratura, indifferentemente interno od esterno dell’ edificio da deumidificare.</t>
  </si>
  <si>
    <t>A.06.419.d</t>
  </si>
  <si>
    <t>su murature di spessore cm 40. L’ intervento dovrà essere realizzato con apposito sistema, costituito da flaconi predosati, al fine di diminuire i possibili errori di cantiere, in ragione di n° 6 flaconi a metro lineare contenenti Lt 1 cadauno. L’ intervento verrà realizzato da una sola parte della muratura, indifferentemente interno od esterno dell’ edificio da deumidificare.</t>
  </si>
  <si>
    <t>A.06.419.e</t>
  </si>
  <si>
    <t>su murature di spessore cm 50. L’ intervento dovrà essere realizzato con apposito sistema, costituito da flaconi predosati, al fine di diminuire i possibili errori di cantiere, in ragione di n° 6 flacconi a metro lineare contenenti Lt 1 cadauno e successivamente con n° 6 flaconi da Lt 0,250 al metro lineare utilizzando le cannule precedentemente fissate. L’ intervento verrà realizzato da una sola parte della muratura, indifferentemente interno od esterno dell’ edificio da deumidificare.</t>
  </si>
  <si>
    <t>A.06.419.f</t>
  </si>
  <si>
    <t>su murature di spessore cm 60. L’ intervento dovrà essere realizzato su entrambe le facce della muratura andando a trattare la superficie con apposito sistema, costituito da flaconi predosati, al fine di diminuire i possibili errori di cantiere, in ragione di n° 6 flacconi a metro linea re contenenti Lt 0,750 cadauno su una faccia della muratura e con n° 6 flaconi da Lt 0,750 al metro lineare sull’altra faccia della muratura.</t>
  </si>
  <si>
    <t>A.06.419.g</t>
  </si>
  <si>
    <t>su murature di spessore cm 70. L’ intervento dovrà essere realizzato su entrambe le facce della muratura andando a trattare la superficie con apposito sistema, costituito da flaconi predosati, al fine di diminuire i possibili errori di cantiere, in ragione di n° 6 flaconi a metro linea re contenenti Lt 1 cadauno su una faccia della muratura e con n° 6 flaconi da Lt 0,750 al metro lineare sull’altra faccia della muratura</t>
  </si>
  <si>
    <t>A.06.420</t>
  </si>
  <si>
    <t>Scarnitura delle vecchie malte ammalorate, con l'onere della salvaguardia dei tratti in buono stato di conservazione, successivo lavaggio e spazzolatura con spazzole di saggina, stuccatura delle lesioni stesse con malta idraulica naturale NHL5 (certificata secondo UNI EN 459-1) ed inerti, appropriati alla malta originaria additivata con resina acrilica per evitare fuoriuscite anche negli strati esigui, spazzolatura  finale e predisposizione per i trattamenti successivi.</t>
  </si>
  <si>
    <t>a. MALTA PREMISCELATA A BASE DI CALCE IDRAULICA NATURALE (NHL 5-UNI EN 459-1) SPECIFICA PER IL RINZAFFO: malta premiscelata, in polvere, esente da cemento e con un bassissimo tenore di sali idrosolubili</t>
  </si>
  <si>
    <t>A.06.421</t>
  </si>
  <si>
    <t>Rimozione delle malte utilizzate in interventi precedenti, eseguita su superfici litiche verticali ed orizzontali, con l'uso di procedure manuali e meccaniche o di microforature di lunghezza non superiore a 3 cm e di profondità tale da non intaccare il materiale sottostante; realizzate a distanza di cm 3 l'una dall'altra e senza l'uso di attrezzi a percussione; successiva iniezione di disgregante o similare e rimozione  finale della malta decomposta attraverso lavaggio e spazzolatura con spazzole di saggina. Misurata per la superficie visibile della malta interessata dall'intervento e documentata attraverso rilievo fotografico e/o allegati grafici, precedentemente realizzati.</t>
  </si>
  <si>
    <t>A.06.422</t>
  </si>
  <si>
    <t>Pulizia di superfici litiche precedentemente interessate da rimozione delle malte utilizzate in interventi precedenti, eseguita a mano con l'uso di strumenti e tecniche tali da non intaccare il materiale sottostante quali bisturi e microscalpelli o con l'uso di idropulitrici e trattamento  finale della superficie con disincrostante leggero approvato dalla D.L. Da effettuarsi sulle superfici che risulteranno a vista a seguito del completamento del restauro. Misurata per la superficie effettivamente interessata dall'intevento di pulizia.</t>
  </si>
  <si>
    <t>A.06.423</t>
  </si>
  <si>
    <t>Ripresa di murature in tufo mediante sostituzione parziale del materiale con metodo scuci-cuci, eseguita gradatamente in modo da non interrompere la funzionalità statica delle murature, comprendente eventuale puntellamento della struttura, la demolizione in breccia nella zona di intervento, la ricostruzione della muratura mediante il riutilizzo del materiale proveniente dalla precedente demolizione ritenuto reimpiegabile e sua forzatura mediante inserimento di cunei di legno in corrispondenza dell'ultimo  filare da sostituire a ritiro avvenuto con elementi murari allettati con betoncino pronto di calce idraulica naturale NHL 5 (certificata UNI EN 459-1) ed inerti selezionati per la realizzazione di rinzaffi consolidanti su murature in laterizio, mattone pieno o misto pietra, o per allettamento o ripristino dei giunti nelle murature in misto pietra o laterizio, caratterizzato da granulometria compresa tra 0 e 4 mm, peso specifico di 1800 ÷ 1900 Kg/m3, classe CS IV di resistenza a compressione (classificazione secondo UNI EN 998-1) o classe M5 (classificazione secondo UNI EN 998-2); a seconda del tipo di impiego, modulo elastico di circa 9000 N/mm2, resistenza alla diffusione del vapore (μ) pari a 12, adesione al laterizio maggiore di 0,35 N/mm2, pH &gt; 10.5 e classe A1 di reazione al fuoco. Compreso ogni onere e magistero per dare l'opera  finita a perfetta regola d'arte. Le singole operazioni saranno eseguite secondo le indicazioni della D.L.</t>
  </si>
  <si>
    <t xml:space="preserve">a. MALTA PREMISCELATA A BASE DI CALCE IDRAULICA NATURALE NHL5 (certificata UNI EN 459-1) </t>
  </si>
  <si>
    <t xml:space="preserve">a. BETONIERA AUTOCARICANTE semovente su quattro ruote motrici e sterzanti, azionata da motore Diesel -  potenza 50 HP, capacità resa mc 1-1,5 - compreso l'operatore, i consumi e gli oneri di manutenzione </t>
  </si>
  <si>
    <t>A.06.424</t>
  </si>
  <si>
    <t>Ripresa di murature in mattoni pieni mediante sostituzione parziale del materiale con metodo scuci-cuci, eseguita gradatamente in modo da non interrompere la funzionalità statica delle murature, comprendente eventuale puntellamento della struttura, la demolizione in breccia nella zona di intervento, la ricostruzione della muratura mediante il riutilizzo del materiale proveniente dalla precedente demolizione ritenuto reimpiegabile e sua forzatura mediante inserimento di cunei di legno in corrispondenza dell'ultimo  filare da sostituire a ritiro avvenuto con elementi murari allettati con betoncino pronto di calce idraulica naturale NHL 5 (conforme alla UNI EN 459-1) ed inerti selezionati per la realizzazione di rinzaffi consolidanti su murature in laterizio, mattone pieno o misto pietra, o per allettamento o ripristino dei giunti nelle murature in misto pietra o laterizio, caratterizzato da granulometria compresa tra 0 e 4 mm, peso specifico di 1800 ÷ 1900 Kg/m3, classe CS IV di resistenza a compressione (classificazione secondo UNI EN 998-1) o classe M5 (classificazione secondo UNI EN 998-2) a seconda del tipo di impiego, modulo elastico di circa 9000 N/mm2, resistenza alla diffusione del vapore (μ) pari a 12, adesione al laterizio maggiore di 0,35 N/mm2, pH &gt; 10.5 e classe A1 di reazione al fuoco. Compresa la fornitura dell'eventuale materiale integrativo, con caratteristiche analoghe a quello originario, stuccatura delle connessure con malta idraulica e inerti, appropriati alla malta originaria, additivata con resina acrilica per maggior tenuta anche negli strati esigui, spazzolatura  finale e predisposizione per i trattamenti di patinatura e protezione. Compreso ogni onere e magistero per dare l'opera  finita a perfetta regola d'arte. Le singole operazioni saranno eseguite secondo le indicazioni della D.L.</t>
  </si>
  <si>
    <t xml:space="preserve">a. BETONIERA AUTOCARICANTE semovente su quattro ruote motrici e sterzanti, azionata da motore Diesel - potenza 50 HP, capacità resa mc 1-1,5 - compreso l'operatore, i consumi e gli oneri di manutenzione </t>
  </si>
  <si>
    <t>A.06.425</t>
  </si>
  <si>
    <t>Ripresa di murature in mattoni con  finitura sabbiata, mediante sostituzione parziale del materiale con metodo scuci-cuci, eseguita gradatamente in modo da non interrompere la funzionalità statica delle murature, comprendente eventuale puntellamento della struttura, la demolizione in breccia nella zona di intervento, la ricostruzione della muratura mediante il riutilizzo del materiale proveniente dalla precedente demolizione ritenuto reimpiegabile e sua forzatura mediante inserimento di cunei di legno in corrispondenza dell'ultimo  filare da sostituire a ritiro avvenuto con elementi murari allettati con betoncino pronto di calce idraulica naturale NHL 5 (conforme alla UNI EN 459-1) ed inerti selezionati per la realizzazione di rinzaffi consolidanti su murature in laterizio, mattone pieno o misto pietra, o per allettamento o ripristino dei giunti nelle murature in misto pietra o laterizio, caratterizzato da granulometria compresa tra 0 e 4 mm, peso specifico di 1800 ÷ 1900 Kg/m3, classe CS IV di resistenza a
compressione (classificazione secondo UNI EN 998-1) o classe M5 (classificazione secondo UNI EN 998-2); a seconda del tipo di impiego, modulo elastico di circa 9000 N/mm2, resistenza alla diffusione del vapore (μ) pari a 12, adesione al laterizio maggiore di 0,35 N/mm2, pH &gt; 10.5 e classe A1 di reazione al fuoco. Compreso ogni onere e magistero per dare l'opera  finita a perfetta regola d'arte. Le singole operazioni saranno eseguite secondo le indicazioni della D.L.</t>
  </si>
  <si>
    <t>a. BETONIERA AUTOCARICANTE semovente su quattro ruote motrici e sterzanti, azionata da motore Diesel -  potenza 50 HP, capacità resa mc 1-1,5 - compreso l'operatore, i consumi e gli oneri di manutenzione</t>
  </si>
  <si>
    <t>A.06.426</t>
  </si>
  <si>
    <t>Ripresa di murature in pietrame calcareo, mediante sostituzione parziale del materiale con metodo scuci-cuci, eseguita gradatamente in modo da non interrompere la funzionalità statica delle murature, comprendente eventuale puntellamento della struttura, la demolizione in breccia nella zona di intervento, la ricostruzione della muratura mediante il riutilizzo del materiale proveniente dalla precedente demolizione ritenuto reimpiegabile e sua forzatura mediante inserimento di cunei di legno in corrispondenza dell'ultimo  filare da sostituire a ritiro avvenuto con elementi murari allettati con betoncino pronto di calce idraulica naturale NHL 5 (conforme alla UNI EN 459-1) ed inerti selezionati per la realizzazione di rinzaffi consolidanti su murature in laterizio, mattone pieno o misto pietra, o per allettamento o ripristino dei giunti nelle murature in misto pietra o laterizio, caratterizzato da granulometria compresa tra 0 e 4 mm, peso specifico di 1800 ÷ 1900 Kg/m3, classe CS IV di resistenza a compressione (classificazione secondo UNI EN 998-1) o classe M5 (classificazione secondo UNI EN 998-2); a seconda del tipo di impiego, modulo elastico di circa 9000 N/mm2, resistenza alla diffusione del vapore (μ) pari a 12, adesione al laterizio maggiore di 0,35 N/mm2, pH &gt; 10.5 e classe A1 di reazione al fuoco. Compreso altresì ogni onere e magistero per dare l'opera  finita a perfetta regola d'arte. Le singole operazioni saranno eseguite secondo le indicazioni della D.L.</t>
  </si>
  <si>
    <t>b. CIOTTOLAME-PIETRAME</t>
  </si>
  <si>
    <t>a. BETONIERA AUTOCARICANTE semovente su quattro ruote motrici e sterzanti, azionata da motore Diesel, compreso l'operatore, i consumi e gli oneri di manutenzione potenza 50 HP, capacità resa mc 1-1,5</t>
  </si>
  <si>
    <t>A.06.427</t>
  </si>
  <si>
    <t>Consolidamento di strutture murarie caotiche ed incoerenti con perforazioni ed iniezioni di miscele di materiali in sospensione, da eseguirsi nel seguente modo:
a) pulizia e messa a vivo dei conci con spazzola a fili di acciaio;
b) scarnitura profonda dei giunti evitando accuratamente la scalpellinatura degli stessi, la loro preparazione secondo le indicazioni della D.L.;
c) esecuzione di un reticolo di iniezioni di circa 4 al mq realizzate con trapano elettrico e/o sonda a sola rotazione, perforazioni del diametro di mm 20 nel paramento murario;                                                                d) fissaggio dei boccagli con malta di speciale miscela inorganica a basso contenuto di sali idrosolubili esclusivamente a base di inerti selezionati e di calce idraulica naturale NHL5 premiscelata conforme alla UNI EN 459-1, resistente ai solfati, adatta al consolidamento di murature in pietra o mattone pieno mediante iniezione di malta di calce idraulica naturale a fluidità controllata in relazione alla granulometria massima dell’inerte contenuto, caratterizzata da elevata fluidità e stabilità, ottenuta dalla cottura a basse temperature di calcari argillosi (marna naturale), avente come principale costituente mineralogico il silicato bi-calcico, priva di alluminato e silicato tricalcico, da impastare solo ed esclusivamente con acqua in ragione di circa 150 a 250 gr al kg di prodotto secco in relazione alla dimensione massima dell’inerte contenuto;
e) imbimbizione con acqua al fine di inumidire le cavità da iniettare;
F) iniezione a bassa pressione di materiali in sospensione con pompe di speciale miscela inorganica a basso contenuto di sali idrosolubili esclusivamente a base di calce idraulica naturale NHL5 premiscelata conforme alla UNI EN 459-1, resistente ai solfati, adatta al consolidamento di murature in pietra o mattone pieno mediante iniezione, caratterizzata da elevata fluidità e stabilità, ottenuta dalla cottura a basse temperature di calcari argillosi (marna naturale), avente come principale costituente mineralogico il silicato bi-calcico, privo di alluminato e silicato tricalcico, da impastare solo ed esclusivamente con acqua in ragione di circa 6 litri per sacco da 25 Kg con dosaggio minimo di kg 100 a mc di miscela, e/o secondo l'ordine di iniezione indicato dalla D.L.;
g) asportazione dei boccagli di iniezione e della malta di fissaggio.
Sono compresi gli oneri per la sigillatura con malta di calce idraulica naturale NHL 5 premiscelata a basso contenuto di sali idrosolubili e conforme alla UNI EN 459-1 ed inerte con granulometria da 0 a 2 mm, di classe MQ,5 (UNI EN 998-2) di resistenza a compressione, massa volumica pari a 1700 ÷ 1800 Kg/mc , pH &gt; 10,5 e classe A1 di reazione al fuoco, l’eventuale pulizia delle superfici percolate mediante spazzolatura prima dell'essiccazione del materiale d'iniezione, il controllo dei prospetti e la tamponatura di eventuali falle durante le operazioni di iniezione e quanto altro occorra per dare l'opera finita a perfetta regola d'arte. E' esclusa l'eventuale spicconatura di intonaci. Per muratura di spessore da cm 30 a cm 59.</t>
  </si>
  <si>
    <t>A.06.428</t>
  </si>
  <si>
    <t xml:space="preserve">Consolidamento di strutture murarie caotiche ed incoerenti con perforazioni ed iniezioni come all’art. precedente, ma per murature di spessore da cm 60 a 100 </t>
  </si>
  <si>
    <t>A.06.429</t>
  </si>
  <si>
    <t>Consolidamento di pareti, con applicazione di rete non metallica e betoncino pronto di calce idraulica naturale NHL 5 (certificata UNI EN 459-1) premiscelato ed inerti selezionati ad alte prestazioni meccaniche per la realizzazione di rinzaffi consolidanti su murature in laterizio, mattone pieno o misto pietra, o per allettamento o ripristino dei giunti nelle murature, per rinforzo sottofondazioni, cordolature, fissaggio di rinforzi metallici o in fibra di vetro o carbonio (barre, tiranti antiespulsivi, chiavi ecc.) in murature in misto pietra o laterizio, consolidamento strutturale intradossi o estradossi di volte (ringrosso volte), caratterizzato da granulometria compresa tra 0 e 4 mm, peso specifico di 1800 ÷ 1900 Kg/mc , classe CS IV di resistenza a compressione (classificazione secondo UNI EN 998-1) o classe M15 (classificazione secondo UNI EN 998-2) a seconda del tipo di impiego, resistenza meccanica a compressione a fine maturazione maggiore di 18 N/mmq , modulo elastico di circa 17000 N/mmq , resistenza alla diffusione del vapore (μ) pari a 15, adesione al laterizio per trazione diretta maggiore di 0,5 N/mmq, adesione al laterizio per taglio maggiore di 0,7 N/mmq, resistenza allo sfilamento di barre d’acciaio maggiore di 3 N/mmq , pH &gt; 10.5 e classe A1 di reazione al fuoco. con le seguenti modalità di esecuzione:                                                                                     - preparazione delle pareti tramite spicconatura dell'intonaco vecchio;
- scarnitura delle connessure;                                                    - pulitura abbondante e lavaggio della superficie muraria;
- sigillatura dei giunti con malta di calce idraulica naturale,
- perforazioni del diametro di mm 20 nel paramento murario;
- fissaggio dei boccagli con malta di calce idraulica naturale NHL5;
- pulitura del foro mediante lavaggio a pressione controllata con acqua ed aria, iniezione di speciale miscela inorganica a basso contenuto di sali idrosolubili esclusivamente a base di inerti selezionati e di calce idraulica naturale premiscelata conforme alla UNI EN 459-1, resistente ai solfati, adatta al consolidamento di murature in pietra o mattone pieno mediante iniezione di calce idraulica naturale a fluidità controllata in relazione alla granulometria massima dell’inerte contenuto, caratterizzata da elevata fluidità e stabilità, ottenuta dalla cottura a basse temperature di calcari argillosi (marna naturale), avente come principale costituente mineralogico il silicato bi-calcico, priva di alluminato e silicato tricalcico, da impastare solo ed esclusivamente con acqua in ragione di circa 150 a 250 gr al kg di prodotto secco in relazione alla dimensione massima dell’inerte contenuto. Applicazione di rete in fibra di materiale composito a maglia quadra monoliica, realizzata con fibra di vetro
alcalino resistente, pretensionata ed impregnata con reina termoindurente di tipo vinilester epossidico, tessitura con ordito a torciura multipla e trama piatta inserita tra le fibre di ordio, su una sola faccia della muratura di spessore medio mm 3 a maglie quadrate di mm 99x99 compreso gli accessori (forcelle di fissaggio, rinforzi angolari, ecc.),
- applicazione dell'intonaco dello spessore medio di cm 3 con malta pronta di calce idraulica naturale NHL 5 premiscelata (conforme alla UNI EN 459-1) ed inerti selezionati ad alte prestazioni meccaniche, caratterizzata da granulometria compresa tra 0 e 4 mm, peso specifico di 1800 ÷ 1900 Kg/mc, classe CS IV di resistenza a compressione (classificazione secondo UNI EN 998-1) o classe M10 (classificazione secondo UNI EN 998-2) a seconda del tipo di impiego, resistenza meccanica a compressione a fine maturazione maggiore di 16 N/mmq, modulo elastico di circa 15000 N/mmq, resistenza alla diffusione del vapore (μ) pari a 15, adesione al laterizio per trazione diretta maggiore di 0,5 N/mmq, adesione al laterizio per taglio maggiore di 0,7 N/mmq, pH &gt; 10,5 e classe A1 di reazione al fuoco, rifinitura fratazzata. Compreso altresì il carico, il trasporto e lo scarico del materiale di risulta alla discarica e quanto altro occorra per dare l'opera finita a perfetta regola d'arte, con applicazione della rete non metallica su una sola faccia della muratura.</t>
  </si>
  <si>
    <t>A.06.430</t>
  </si>
  <si>
    <t>Consolidamento di pareti di cui all’Art. A.06.429, su entrambe le facce della muratura.</t>
  </si>
  <si>
    <t>A.06.431</t>
  </si>
  <si>
    <t>Consolidamento strutturale di pareti in muratura staticamente compromesse, rigenerazione delle malte degradate dei nuclei murari intervento da eseguirsi con la metodologia sotto descritta.
- (A) Pulitura manuale e con getti d’aria compressa e d’acqua delle zone di frattura;
- (B) imbibizione dei lembi della lesione, sbruffatura con betoncino pronto di calce idraulica naturale NHL 5 premiscelata (certificata secondo UNI EN 459-1) ed inerti selezionati ad alte prestazioni meccaniche caratterizzata da granulometria compresa tra 0 e 4 mm, peso specifico di 1800 ÷ 1900 Kg/mc, classe CS IV di resistenza a compressione (classificazione secondo UNI EN 998-1) o classe M15 (classificazione secondo UNI EN 998-2) a seconda del tipo di impiego, resistenza meccanica a compressione a fine maturazione maggiore di 18 N/mmq, modulo elastico di circa 17000 N/mmq, resistenza alla diffusione del vapore (μ) pari a 15, adesione al laterizio per trazione diretta maggiore di 0,5 N/mmq, adesione al laterizio per taglio maggiore di 0,7 N/mm 2, resistenza allo sfilamento di barre d’acciaio maggiore di 3 N/mmq, pH &gt; 10,5 e classe A1 di reazione al fuoco di malta di composizione e colore analoga a quello originale, fino alla completa sarcitura della sezione, nelle posizioni idonee si avrà cura di inserire i frammenti di laterizio della pezzatura opportuna, frammenti minuti di laterizio dovranno essere mischiati alla malta per agevolare la fase di presa. Nell'esecuzione si avrà cura di conservare un modesto sottoquadro nella superficie posteriore;
- (C) puntellatura delle due superfici murarie previa protezione con tavole di legno ed interposto materassino di schiuma espansa;
- (D) perforazione verticale della sommità con perforatrice meccanica con punta diamantata del diametro di 40 mm con disposizione dei fori a quinconce addensata nella fascia centrale posteriore della struttura, il passo sarà definito in sede di cantiere della D.L. ma non dovrà superare le 5 perforazioni a metro lineare.
- La profondità sarà quella necessaria a consentire l'ammorsatura delle barre nella parte non ribaltata della muratura e sarà definita dalla D.L., in corso d’esecuzione.
- (E) Le barre da inserire saranno d’acciaio inossidabile ad aderenza migliorata o filettata; la malta da sigillare sarà di calce idraulica naturale NHL5 (certificata UNI EN 459-1) e con caratteristiche ad alte prestazioni meccaniche.</t>
  </si>
  <si>
    <t>A.06.432</t>
  </si>
  <si>
    <t>Ricucitura di lesioni in muratura di tufo, mediante scuci e cuci, compreso la rimozione dei conci deteriorati nella zona di intervento, la ricostruzione con nuovi conci di tufo sagomati e sbozzati a mano ed allettati con betoncino pronto di calce idraulica naturale NHL 5 premiscelato (conforme alla UNI EN 459-1) ed inerti selezionati, caratterizzato da granulometria compresa tra 0 e 4 mm, peso specifico di 1800 ÷ 1900 Kg/mc, classe CS IV di resistenza a compressione (classificazione secondo UNI EN 998-1) o classe M5 (classificazione secondo UNI EN 998-2) a seconda del tipo di impiego, modulo elastico di circa 9000 N/mmq, resistenza alla diffusione del vapore (μ) pari a 12, adesione al laterizio maggiore di 0,35 N/mmq, pH &gt; 10,5 e classe A1 di reazione al fuoco, compreso il trasporto nell’ambito del cantiere dei materiali di risulta al sito di deposito fino ad una distanza di 50 mt ed ogni altro onere e magistero per
dare il lavoro finito a perfetta regola d’arte.</t>
  </si>
  <si>
    <t>A.06.433</t>
  </si>
  <si>
    <t>Maggior compenso alla scucitura e ricucitura di lesioni in muratura di cui agli articoli precedenti con mattoni pieni per la sagomatura dei singoli mattoni tagliati a cuneo nella lunghezza, compreso l'incidenza di sfrido nella misura massima del 20% dei mattoni non recuperabili, il tiro in alto ed altro onere e magistero per dare il lavoro finito a perfetta regola d'arte.</t>
  </si>
  <si>
    <t>A.06.434</t>
  </si>
  <si>
    <t>Introduzione in breccia di elementi tufacei (diatoni), intervento di consolidamento di strutture murarie in tufo, composte di paramenti esterni ad opus reticulum ed a sacco all'interno, eseguito mediante introduzione per circa l'80% dello spessore della muratura, di un elemento tufaceo, non a vista di dimensioni pari a circa cm 16x20xL (compatibile con quanto rilevato in sito) all'interno di un'idonea sede preventivamente aperta in breccia mediante taglio a sezione obbligata praticato con idonee macchine (seghe a taglio) al fine di non danneggiare la muratura circostante e completato con cunei e doppi cunei in laterizio e conci di tufo squadrato nelle parti non a vista entrambi tagliati e posti a contrasto secondo esecutivi di progetto e occultato sulla superficie a vista con elementi in tufo, opportunamente sagomati per ripristinare il paramento murario ad opus reticulatum con le cromie dell'esistente e conformemente alle indicazioni fornite dalla Direzione Lavori per lavoro eseguito a qualsiasi altezza o profondità. Nel lavoro sono compresi gli oneri derivanti dalla demolizione in breccia della muratura per la realizzazione della sede di posa con taglio a sezione obbligata, dall'accurata pulizia della superficie di posa, dalla posa in opera di un primo strato di malta costituita da betoncino pronto di calce idraulica naturale NHL 5 premiscelato (conforme alla UNI EN 459-1) ed inerti
selezionati, dalla collocazione dell'elemento lapideo, dallo smontaggio e dal rimontaggio dei singoli conci secondo l’orditura originaria, dalla profilatura dei giunti con materiali omologhi all'esistente, dalle puntellature e dalla successiva rimozione delle stesse, dalla fornitura di tutti i materiali ed attrezzature occorrenti, dal carico, dal trasporto e dallo scarico nei luoghi di cumulo del materiale di risulta per il successivo trasporto a rifiuto. E' inoltre compreso quanto altro necessario per dare il lavoro compiuto a perfetta regola d'arte. Prezzo di applicazione ad elemento ogni 2,5 mq.</t>
  </si>
  <si>
    <t>A.06.435</t>
  </si>
  <si>
    <t>Consoladamento delle murature mediante placcaggio per laminazione diretta con nastri in fibra di materiale composito a matrice polimerica e fibra di carbonio (nastri termosaldati) oppure nastri in materiale composito fibro-rinforzato a fibra di carbonio, di grammatura 300 g/mq tipo alta tenacità di larghezza 100- 200-500 mm applicato secondo le seguenti modalità e fasi di intervento:
-trattamento di ripristino delle superfici ammalorate;
- livellazione delle superfici di incollaggio mediante stucco epossidico (riprofilatura), allo scopo di evitare la formazione di vuoti o bolle d’aria che potrebbero pregiudicare l’aderenza del rinforzo al supporto;
- applicazione del primer bi-componente a base di resina epossidica, nella misura di circa 0,25 Kg/mq per creare un opportuno strato filmogeno di supporto e interfaccia. Il primer deve essere distribuito a rullo sull’intera superficie di incollaggio. Occorre attendere la maturazione del medesimo prima di procedere con la fase successiva.
- Applicazione del primo strato di resina epossidica bi-componente finalizzata all’incollaggio delle fibre di rinforzo (undercoating), per un quantitativo di circa 0,3 Kg/mq.
- Posizionamento dei nastri a fibra di carbonio secondo la direziona di progetto, avendo cura di evitare qualsiasi la formazione di bolle d’aria.
- Applicazione di un secondo strato di resina epossidica (overcoating) nella misura di 0,3 Kg/mq, con rullatura usando appositi rulli scanalati e come tali capaci di eliminare eventuali bolle d’aria e la resina in eccesso.
- Eventuale ripetizione delle fasi precedenti per tutti gli strati previsti progettualmente, sia in semplice sovrapposizione che in direzione ortogonale alla precedente.
- Rimozione a spatola (o altro) delle eventuali parti eccedenti di resina.
- Distribuzione di sabbia fine asciutta sull’ultimo strato di resina fresca, per migliorare l’adesione della successiva intonacatura.
- Eventuale inserimento del piolo in fibra di carbonio, se previsto dal progetto; a seconda delle circostanze determinate dal supporto (da valutare di concerto con la D.L), questa fase deve essere eseguita o all’inizio ovvero alla fine. La temperatura ambientale di lavorazione non deve essere inferiore a +5 °C. Non è
consentita l’applicazione in ambienti particolarmente umidi o in presenza di fenomeni di condensa sulle superfici da rinforzare: le superfici devono essere completamente asciutte e pulite. È compresa la fornitura e la posa in opera di tutti i materiali sopra descritti e quanto altro occorre per dare il lavoro finito a regola d’arte. Lo spessore complessivo di ciascuno strato di rinforzo non deve eccedere 1 mm; maggiori spessori non sono tollerati dalla D.L.  perché forieri di lacune di aderenza. Il materiale di rinforzo deve garantire le caratteristiche minime di seguito riportate:
-Nastro in composito polimerico, a fibra di carbonio, unidirezionale, termosaldato, avente le seguenti caratteristiche:
Quantità di fibra &gt; 300 g/mq
Sforzo caratteristico di rottura &gt; fFk &gt; 450 N/mm
Dilatazione caratteristica di rottura per trazione &gt; 12‰
Il nastro di carbonio deve garantire la perfetta unidirezionalità delle fibre mediante un leggero filo di trama di filo di vetro termosaldato. Il peso del filo di termosaldatura non deve eccedere il 10% del peso del nastro. La trama consenta una più facile manovrabilità e taglio del nastro, senza pregiudicare l’allineamento delle fibre e senza il rischio di sfibrare il nastro stesso.
-Rasante composto da resina d’incollaggio per rasatura del supporto a base di polimeri epossidici (resina base + induritore, da dosare con pesata elettronica), addensato, da applicare a spatola, per uniformare e rendere la superficie idonea all’applicazione del
tessuto.
-Primer composto da resina fluida a base di polimeri epossidici (resina base + induritore, da dosare con pesata elettronica), a bassa viscosità (elevata capacità di penetrazione) per la preparazione delle superfici all’adesione del rinforzo.
-Adesivo impregnante composto da resina d’incollaggio per nastro a base di polimeri epossidici (resina base + induritore, da dosare con pesata elettronica), con funzione adesiva e impregnante, tixotropizzata, per l’applicazione dei rinforzi esterni in composito.
Applicazione: con rullino scanalato
Adesione: asportazione della muratura
Resistenza a trazione &gt; 40 N/mmq
Allungamento a rottura per trazione: 25‰
Modulo elastico a trazione &gt; 3000 N/mmq
Resistenza alle tensioni tangenziali: 3,5 N/mmq.
Compreso tutto quanto necessario per realizzare il lavoro a perfetta regola d'arte. Sono esclusi gli eventuali trattamenti protettivi e le eventuali indagini e prove pre e post intervento.</t>
  </si>
  <si>
    <t>A.06.436</t>
  </si>
  <si>
    <t>Consolidamento delle murature mediante placcaggio con nastri in fibra di carbonio. Fornitura ed applicazione di tessuto in fibre continue bidirezionali di carbonio ad alta tenacità per interventi sempilici di cerchiatura e fasciatura da eseguirsi per rinforzi strutturali di murature, mediante le seguenti operazioni: preparazione del sottofondo con applicazione di Primer epossidico, rasatura della superficie interessata dalle fibre con stucco epossidico per rendere la superficie di applicazione del tessuto compatta, antipolvere e consolidata; applicazione di adesivo e tessuto di carbonio; inglobaggio della fibra con resina per laminazione, con particolare attenzione per impregnarla completamente con l'uso di rullino frangibolle; successiva applicazione di idoneo aggrappante. Compreso e compensato ogni altro onere e magistero per dare il lavoro finito a perfetta regola d'arte. Il nastro di carbonio deve garantire la perfetta bidirezionalità delle fibre mediante un leggero filo di trama di filo di vetro termosaldato. Il peso del filo di termosaldatura non deve eccedere il 10% del peso del nastro. La trama deve consentire una facile manovrabilità e taglio del nastro, senza pregiudicare l’allineamento delle fibre e senza il rischio di sfibrare il nastro stesso.
Il tessuto deve presentare le seguenti caratteristiche minime prestazionali:
1) tensione media di rottura della fibra ³3500 MPa
2) modulo di Young medio ³240 GPa
3) allungamento medio a rottura della fibra ³1,5%
4) quantità totale di fibra presente nel nastro ³200g/mq
5) quantità di fibra nelle due direzioni = 50/50</t>
  </si>
  <si>
    <t>A.06.437</t>
  </si>
  <si>
    <t>Placcaggio di piastre in acciaio delle dimensioni di cm 30x30, spessore mm 20 con quattro coste ortogonali saldate alla piastra, della lunghezza ciascuna di cm 30, spessore mm 10 ed altezza cm 4,5 per ancoraggio di catene, incassate nella muratura, da eseguirsi con le seguenti lavorazioni:
- sfettatura della muratura di tufo max per 8 cm di profondità delle dimensioni atte a contenere la piastra; preciso taglio con smerigliatrice elettrica dell'alloggiamento delle coste di rinforzo; idrolavaggio delle superfici; inghisaggio con malta a ritiro compensato tipo Emaco 55 o similari; applicazione delle piastre; applicazione della rete porta intonaco in fibra di vetro anti alcali del peso minimo di g/mq 90 accavallata sulla muratura laterale per almeno 20 cm per lato.</t>
  </si>
  <si>
    <t>A.06.438</t>
  </si>
  <si>
    <t>Fornitura e posa in opera di capochiave per catene in tondo di acciaio del diametro mm 30 e lunghezza cm 30 forgiati con occhiello, collegati alla catena mediante tenditore ed uniti tra loro ed il tenditore con vite di acciao bullonata; mediante le seguenti lavorazioni: esecuzione di perforazioni nella muratura con angolazione di 30° sia sul piano orizzontale che in quello verticale; inghisaggio dei capochiave con iniezione di malta a ritiro compensato; esecuzione dei ripristini di ringrossi, intonaco con malta pronta di calce idraulica naturale NHL 5 premiscelata conforme alla UNI EN 459-1 ed inerti selezionati di granulometria inferiore ai 4 mm, a ritiro controllato e basso rilascio di sali idrosolubili specifica alla realizzazione di intonaci su murature in laterizio, mattone pieno o misto pietra, di peso specifico pari a 1750 ÷ 1850 Kg/mc , di classe CS III di resistenza a compressione (classificazione secondo UNI EN 998-1), resistenza alla diffusione del vapore pari a 12, adesione al laterzio &gt; 0,25 N/mmq, pH &gt; 10,5 e classe A1 di reazione al fuoco, e finitura d'intonaco con rasante, premiscelato, fino, di calce idraulica naturale NHL 5 (certificata UNI EN 459-1), quale unico legante ed inerti puri con curva selezionata, caratterizzato da basso contenuto di sali idrosolubili ed elevata traspirabilità, da utilizzare come rasatura su intonaci nuovi o esistenti, calcestruzzo e in generale su superfici eterogenee o con basso assorbimento d’acqua, di granulometria massima pari a 0,8 mm, resistenza alla diffusione del vapore μ pari a 10, resistenza allo strappo &gt; 0.6 N/mmq, pH&gt;10,5 e classe A1 di reazione al fuoco.</t>
  </si>
  <si>
    <t>A.06.439</t>
  </si>
  <si>
    <t>Fornitura e posa in opera di pioli in materiale composito: barre in carbonio f 10 e nastri unidirezionali in carbonio da 300g/mq di larghezza 50 mm. Compreso tutto quanto necessario per realizzare il lavoro a regola d'arte. Il sistema consiste in un piolo f 10 mm infisso allo scopo di risvoltare il nastro all’interno della superficie di supporto, così da avere un ancoraggio che ne enfatizzi l’aderenza. Le fasi lavorative sono le seguenti.
a) Esecuzione di un foro f 14-18 mm, della lunghezza prevista dal progetto.
b) Riempimento del foro con resina epossidica.
d) Fornitura di tondino in fibra di carbonio a matrice epossidica, del diametro di 10 mm. Il tondino di rinforzo deve garantire le seguenti caratteristiche minime:
contenuto minimo di carbonioin volume ³30%;
resistenza media a trazione della fibra³3500MPa;
modulo medio di Young della fibra ³230GPa;
allungamento medio a rottura della fibra³1,9%
c) Avvolgimento, al piolo, di 2 nastri in CFRP larghi 50 mm e lunghi ~ 300 mm.
d) Inserimento nel foro del piolo con i nastri avvolti nel foro.
e) Rimozione della resina in eccesso fuoriuscita.
f) Risvolto dei nastri sulla superficie di supporto ovvero sui nastri in CFRP longitudinali.</t>
  </si>
  <si>
    <t>A.07 - OPERE IN PIETRA</t>
  </si>
  <si>
    <t>A.07.001</t>
  </si>
  <si>
    <t xml:space="preserve">Preparazione alla pulizia con il preconsolidamento delle superfici degradate. Preparazione alla pulizia delle superfici lapidee degradate tramite preconsolidamento del materiale lapideo da eseguire con le seguenti modalità :
- preparazione della superficie da trattare mediante la rimozione a pennello dei depositi superficiali;
- l’esecuzione di un congruo numero di piccoli campioni (tasselli) da sottoporre all'approvazione della D.L. ;
- applicazione per impregnazione con pennello e/o con airless di silicato d'etile, al fine di favorire il miglioramento delle proprietà meccaniche del materiale originario ; 
- rimozione degli eccessi della sostanza impregnante. 
Compreso ogni altro onere per dare l'opera compiuta sotto il controllo e le indicazioni di un restauratore professionista. </t>
  </si>
  <si>
    <t>b. Restauratore</t>
  </si>
  <si>
    <t>a. Silicato di etile</t>
  </si>
  <si>
    <t>A.07.002</t>
  </si>
  <si>
    <t>Maggiorazione per la velinatura delle superfici</t>
  </si>
  <si>
    <t>a. Resina acrilica</t>
  </si>
  <si>
    <t>b. Solvente (Alcool etilico denaturato)</t>
  </si>
  <si>
    <t>c. Carta giapponese</t>
  </si>
  <si>
    <t>fogli</t>
  </si>
  <si>
    <t>A.07.003</t>
  </si>
  <si>
    <t xml:space="preserve">Pulizia meccanica di precisione con microscalpelli. Rimozione di stuccature e di elementi estranei agli apparti decorativi tramite pulizia meccanica di precisione delle superfici lapidee da eseguire, con la massima cautela, mediante l’uso di specifici vibroincisori o microscalpelli. Nella lavorazione è compreso ogni onere per dare l'opera compiuta sotto il controllo e le indicazioni di un restauratore. </t>
  </si>
  <si>
    <t>a. Nolo VIBROINCISORE o MICROSCALPELLO</t>
  </si>
  <si>
    <t>A.07.004</t>
  </si>
  <si>
    <t>Esecuzione di impacchi (polpa di carta) per la rimozione di scialbature preesistenti. Rimozione di scialbature, o di sottili strati di pittura, sovrapposte agli elementi lapidei tramite l’applicazione di impacchi di polpa di carta confezionati in soluzione con sostanze chimiche in sospensione, da utilizzare nella formulazione più idonea alle specifiche caratteristiche ed alla natura della sostanza da rimuovere (miscele complessati, solventi, soluzioni leggermente basiche o acide). La lavorazione prevede i seguenti oneri:
- l’esecuzione di un congruo numero di piccoli campioni (tasselli) da sottoporre all’approvazione della D.L.;
- la pulizia di supporto da eseguire manualmente con spazzole di fibra vegetale o con bisturi;
- l’applicazione dell’impacco conformemente alla formulazione ed ai tempi determinati nel corso delle campionature; 
- l’asportazione dell’impacco e la fase finale della pulizia con l’azione combinata di spazzole vegetali, bisturi e leggeri spruzzi di acqua nebulizzata con l’apposito accessorio da giardinaggio.
Compreso ogni onere occorrente per dare la lavorazione compiuta ed eseguita sotto il controllo e le indicazioni di un restauratore professionista.</t>
  </si>
  <si>
    <t>a. PRODOTTI CHIMICI per impacchi</t>
  </si>
  <si>
    <t>b. SUPPORTO per impacco (polpa di cellulosa)</t>
  </si>
  <si>
    <t>A.07.005</t>
  </si>
  <si>
    <t xml:space="preserve">Pulitura di superfici in materiale lapideo con sistema a bassa pressione (0,5 - 1,5 bar) a vortice rotativo elicoidale (sistema Jos) con un consumo medio di acqua che varia dai 10 - 60 litri/ora, impiegando un inerte neutro con granulometria  finissima (5-300) e durezza (2,5-3 mohs); senza l'ausilio di prodotti chimici ed esclusi eventuali ponteggi. Il processo di pulitura non deve produrre modificazioni, microforature o forti abrasioni sulla superficie, non si devono alterare né rimuovere le patine dovute ad invecchiamento. Su superfici senza decori o fregi e in condizioni di media difficoltà. </t>
  </si>
  <si>
    <t>a. IDROPULITRICE-IDROSABBIATRICE con motore
elettrico da 7,5 HP, funzionante a freddo a 200 BAR, compresi consumi, dotazioni e ricambi ed escluso l'operatore</t>
  </si>
  <si>
    <t>A.07.006</t>
  </si>
  <si>
    <t>Pulitura di superfici in materiale lapideo con sistema a bassa pressione (0,5 - 1,5 bar) a vortice rotativo elicoidale (sistema Jos) con un consumo medio di acqua che varia dai 10 - 60 litri/ora, impiegando un inerte neutro con granulometria  finissima (5-300) e durezza (2,5-3 mohs); senza l'ausilio di prodotti chimici ed esclusi eventuali ponteggi. Il processo di pulitura non deve produrre modificazioni, microforature o forti abrasioni sulla superficie, non si devono alterare né rimuovere le patine dovute ad invecchiamento, da eseguirsi secondo le indicazioni della D.L., compreso ogni altro onere e magistero per dare l'opera  finita a regola d'arte. Per superfici con presenza di fregi, cornici, ecc.: in situazioni di basso degrado della superficie.</t>
  </si>
  <si>
    <t>A.07.007</t>
  </si>
  <si>
    <t>Pulitura di superfici in materiale lapideo con sistema a bassa pressione (0,5 - 1,5 bar) a vortice rotativo elicoidale (sistema Jos) con un consumo medio di acqua che varia dai 10 - 60 litri/ora, impiegando un inerte neutro con granulometria  finissima (5-300) e durezza (2,5-3 mohs); senza l'ausilio di prodotti chimici ed esclusi eventuali ponteggi. Il processo di pulitura non deve produrre modificazioni, microforature o forti abrasioni sulla superficie, non si devono alterare né rimuovere le patine dovute ad invecchiamento, da eseguirsi secondo le indicazioni della D.L., compreso ogni altro onere e magistero per dare l'opera  finita a regola d'arte. Per superfici con presenza di fregi, cornici, ecc.: in situazioni di medio degrado della superficie.</t>
  </si>
  <si>
    <t>A.07.008</t>
  </si>
  <si>
    <t xml:space="preserve">Pulitura di superfici con sistema a bassa pressione (0,5 - 1,5 bar) a vortice rotativo elicoidale (sistema Jos) con un consumo medio di acqua che varia dai 10 - 60 litri/ora, impiegando un inerte neutro con granulometria  finissima (5-300) e durezza (2,5-3 mohs); senza l'ausilio di prodotti chimici ed esclusi eventuali ponteggi. Il processo di pulitura non deve produrre modificazioni, microforature o forti abrasioni sulla superficie, non si devono alterare né rimuovere le patine dovute ad invecchiamento, da eseguirsi secondo le indicazioni della D.L., compreso ogni altro onere e magistero per dare l'opera  finita a regola d'arte. Per superfici con presenza di fregi, cornici, ecc.: in situazioni di elevato degrado della superficie. </t>
  </si>
  <si>
    <t>A.07.009</t>
  </si>
  <si>
    <t>Pulitura manuale di marmi interni:
• rimozione di depositi superficiali incoerenti a secco mediante l’uso di spazzole e pennelli morbidi;
• rimozione assorbimento di ossidi di ferro, emersi a causa della lunga permanenza in ambiente estremamente umido mediante l'applicazione di compresse assorbenti a base di sepiolite;
• rimozione di depositi superficiali coerenti, incrostazioni, concrezioni e fissativi alterati mediante applicazione di compresse di polpa di carta imbevute di soluzioni pronte all’uso, formulato su indicazione dell’Istituto Centrale del Restauro (AB57) a base di bicarbonato di ammonio, EDTA, sali quaternari di ammonio, e specifici tensioattivi neutri biodegradabili utilizzato per l’asportazione selettiva e delicata di sporco organico ed inorganico senza intaccare l’originale patina di invecchiamento dei supporti;</t>
  </si>
  <si>
    <t>A.07.009.a</t>
  </si>
  <si>
    <t>in fascia facile</t>
  </si>
  <si>
    <t>a. Bicarbonato di ammonio</t>
  </si>
  <si>
    <t>b. EDTA sale bisodico</t>
  </si>
  <si>
    <t>c. Polpa di carta</t>
  </si>
  <si>
    <t>2.4</t>
  </si>
  <si>
    <t>d. Sali quaternari di ammonio</t>
  </si>
  <si>
    <t>2.5</t>
  </si>
  <si>
    <t>e. Spazzole</t>
  </si>
  <si>
    <t>2.6</t>
  </si>
  <si>
    <t>f. Tensioattivi neutri biodegradabili</t>
  </si>
  <si>
    <t>A.07.009.b</t>
  </si>
  <si>
    <t>in fascia media</t>
  </si>
  <si>
    <t>A.07.009.c</t>
  </si>
  <si>
    <t>in fascia difficile</t>
  </si>
  <si>
    <t>A.07.009.d</t>
  </si>
  <si>
    <t>in fascia estremamente difficile</t>
  </si>
  <si>
    <t>A.07.010</t>
  </si>
  <si>
    <t>Pulitura manuale di marmi esterni:
• rimozione di depositi superficiali incoerenti a secco mediante l’uso di spazzole e pennelli morbidi;
• rimozione assorbimento di ossidi di ferro, emersi a causa della lunga permanenza in ambiente estremamente umido mediante applicazione di compresse assorbenti a base di sepiolite;
• rimozione di depositi superficiali coerenti, incrostazioni, concrezioni e fissativi alterati mediante applicazione di compresse di polpa di carta imbevute di soluzioni pronte all’uso, formulato su indicazione dell’Istituto Centrale del Restauro (AB57) a base di bicarbonato di ammonio, EDTA, sali quaternari di ammonio, e specifici tensioattivi neutri biodegradabili utilizzato per l’asportazione selettiva e delicata di sporco organico ed inorganico senza intaccare l’originale patina di invecchiamento dei supporti;</t>
  </si>
  <si>
    <t>A.07.010.a</t>
  </si>
  <si>
    <t>A.07.010.b</t>
  </si>
  <si>
    <t>A.07.010.c</t>
  </si>
  <si>
    <t>A.07.010.d</t>
  </si>
  <si>
    <t>A.07.011</t>
  </si>
  <si>
    <t>Pulitura manuale di pietre interne:
• rimozione di depositi superficiali incoerenti a secco mediante l’uso di spazzole e pennelli morbidi;
• rimozione assorbimento di ossidi di ferro, emersi a causa della lunga permanenza in ambiente estremamente umido mediante l'applicazione di compresse assorbenti a base di sepiolite;
• rimozione di depositi superficiali coerenti, incrostazioni, concrezioni e fissativi alterati mediante l'applicazione di compresse di polpa di carta imbevute di soluzioni pronte all’uso, formulato su indicazione dell’Istituto Centrale del Restauro (AB57) a base di bicarbonato di ammonio, EDTA, sali quaternari di ammonio, e specifici tensioattivi neutri biodegradabili utilizzato per l’asportazione selettiva e delicata di sporco organico ed inorganico senza intaccare l’originale patina di invecchiamento dei supporti;</t>
  </si>
  <si>
    <t>A.07.011.a</t>
  </si>
  <si>
    <t>A.07.011.b</t>
  </si>
  <si>
    <t>A.07.011.c</t>
  </si>
  <si>
    <t>A.07.011.d</t>
  </si>
  <si>
    <t>A.07.012</t>
  </si>
  <si>
    <t>Pulitura manuale di pietre esterne:
• rimozione di depositi superficiali incoerenti a secco con l’uso di pennelli morbidi;
• rimozione assorbimento di ossidi di ferro, emersi a causa della lunga permanenza in ambiente estremamente umido con applicazione di compresse assorbenti a base di seppiolite e formulati chimici opportunamente da diluire a base di sali inorganici a ph acidulo;
• rimozione di depositi superficiali coerenti, incrostazioni, concrezioni e fissativi alterati con
applicazione di compresse di polpa di carta imbevute di soluzioni pronte all’uso, formulato su indicazione dell’Istituto Centrale del Restauro (AB57) a base di bicarbonato di ammonio, EDTA, sali quaternari di ammonio, e specifici tensioattivi neutri biodegradabili utilizzato per l’asportazione selettiva e delicata di sporco organico ed inorganico senza intaccare l’originale patina di invecchiamento dei supporti;</t>
  </si>
  <si>
    <t>A.07.012.a</t>
  </si>
  <si>
    <t>A.07.012.b</t>
  </si>
  <si>
    <t>A.07.012.c</t>
  </si>
  <si>
    <t>A.07.012.d</t>
  </si>
  <si>
    <t>A.07.013</t>
  </si>
  <si>
    <t>Pulitura di marmi interni non lucidi, ruvidi e/o bocciardati con sistema di aeropulitura. Pulizia di elementi lapidei con sistema di aeropulitura per mezzo di idonea attrezzatura (tipologia Sobjet – Bicarjet) a bassa pressione a controllo centesimale della pressione dell’aria da 0,03 bar, controllo dell’acqua (da 0 a 1,5 litri/minuto), controllo del materiale ( da 300 a 1000 gr/minuto); alimentata ad aria compressa, acqua e miscele eco-compatibili di carbonato di calcio e magnesio con grado di durezza sulla scala Mohs &lt; 3,5 nel pieno rispetto delle raccomandazioni Normal 20/85. L’azione definita aeropulitura avviene mescolando in modo proporzionale i tre componenti al fine di ottenere il massimo risultato, per la rimozione di depositi superficiali coerenti, incrostazioni, croste nere, muffe, licheni, cere, smog e graffiti in genere. La rimozione del contaminante sarà effettuata salvaguardando la superficie trattata, inoltre, i prodotti inerti da utilizzare devono essere: ecocompatibili ed atossici per gli operatori, delicati e neutri, biodegradabili e non devono intaccare l’originale patina di invecchiamento dei supporti trattati. Gli inerti utilizzati devono garantire la compatibilità e la reversibilità nel materiale lapideo trattato. Il tutto per ottenere una superficie pulita a perfetta regola d’arte.</t>
  </si>
  <si>
    <t>A.07.013.a</t>
  </si>
  <si>
    <t>In fascia facile</t>
  </si>
  <si>
    <t>a. Miscele eco-compatibili di carbonato di calcio e magnesio</t>
  </si>
  <si>
    <t>a. Attrezzatura per aeropulitura</t>
  </si>
  <si>
    <t>A.07.013.b</t>
  </si>
  <si>
    <t>In fascia media</t>
  </si>
  <si>
    <t>A.07.013.c</t>
  </si>
  <si>
    <t>In fascia difficile</t>
  </si>
  <si>
    <t>A.07.013.d</t>
  </si>
  <si>
    <t>A.07.014</t>
  </si>
  <si>
    <t>Pulitura di marmi interni lucidi, piombati e/o delicati con sistema di aeropulitura. Pulizia di elementi lapidei con sistema di aeropulitura a bassa pressione per mezzo di idonea attrezzatura (tipologia Sobjet – Bicarjet) a controllo centesimale della pressione dell’aria da 0,03 bar, controllo dell’acqua (da 0 a 1,5 litri/minuto), controllo del materiale ( da 300 a 1000 gr/minuto); alimentata ad aria compressa, acqua e miscele eco-compatibili a base di bicarbonato di sodio con grado di durezza sulla scala Mohs &lt; 2,5 nel pieno rispetto delle raccomandazioni Normal 20/85. L’azione definita aeropulitura avviene mescolando in modo proporzionale i tre componenti al fine di ottenere il massimo risultato, per la rimozione di depositi superficiali coerenti, incrostazioni, croste nere, muffe, licheni, cere, smog e graffiti in genere. La rimozione del contaminante sarà effettuata salvaguardando la superficie trattata, inoltre, i prodotti inerti da utilizzare devono essere: eco-compatibili ed atossici per gli operatori, delicati e neutri, biodegradabili e non devono intaccare l’originale patina di invecchiamento dei supporti trattati. Gli inerti utilizzati devono garantire la compatibilità e la reversibilità nel materiale lapideo trattato. Il tutto per ottenere una superficie pulita a perfetta regola d’arte;</t>
  </si>
  <si>
    <t>A.07.014.a</t>
  </si>
  <si>
    <t>a. Miscele eco-compatibili di bicarbonato di sodio</t>
  </si>
  <si>
    <t>A.07.014.b</t>
  </si>
  <si>
    <t>A.07.014.c</t>
  </si>
  <si>
    <t>A.07.014.d</t>
  </si>
  <si>
    <t>In fascia estremamente difficile</t>
  </si>
  <si>
    <t>A.07.015</t>
  </si>
  <si>
    <t>Pulizia meccanica superfici piane di materiale lapideo da eseguirsi con bisturi, spazzolini e trapani dentistici ed estrazione dei sali mediante impacchi (anche ripetuti se necessario) di polpa di carta e acqua bidistillata, spazzolatura delicata ed accurata utilizzando appositi prodotti biocidi a base di Sali quaternari di ammonio e/o soluzioni pronte all’uso, formulate su indicazione dell’Istituto Centrale del Restauro (AB57) a base di bicarbonato di ammonio, EDTA, sali quaternari di ammonio, e specifici tensioattivi neutri biodegradabili utilizzato per l’asportazione selettiva e delicata di sporco organico ed inorganico senza intaccare l’originale patina di invecchiamento dei supporti. Successivi risciacqui con acqua bidistillata. Rimozione a bisturi delle impurità presenti (radici, muffe, licheni e muschi devitalizzati) e delle incrostazioni presenti.</t>
  </si>
  <si>
    <t>a. Acqua bidistillata</t>
  </si>
  <si>
    <t>b. Bicarbonato di ammonio</t>
  </si>
  <si>
    <t>c. EDTA sale bisodico</t>
  </si>
  <si>
    <t>d. Polpa di carta</t>
  </si>
  <si>
    <t>e. Sali quaternari di ammonio</t>
  </si>
  <si>
    <t>f. Spazzolini</t>
  </si>
  <si>
    <t>2.7</t>
  </si>
  <si>
    <t>g. Tensioattivi neutri biodegradabili</t>
  </si>
  <si>
    <t>A.07.016</t>
  </si>
  <si>
    <t>Pulizia meccanica con bisturi spazzolini e trapani dentistici ed estrazione dei sali mediante impacchi (anche ripetuti se necessario) di polpa di carta e acqua bidistillata, spazzolatura delicata ed accurata utilizzando appositi prodotti biocidi a base di Sali quaternari di ammonio e/o soluzioni pronte all’uso, formulate su indicazione dell’Istituto Centrale del Restauro (AB57) a base di bicarbonato di ammonio, EDTA, sali quaternari di ammonio, e specifici tensioattivi neutri biodegradabili utilizzato per l’asportazione selettiva e delicata di sporco organico ed inorganico senza intaccare l’originale patina di invecchiamento dei supporti. Successivi risciacqui con acqua bidistillata. Rimozione a bisturi delle impurità presenti (radici, muffe, licheni e muschi devitalizzati) e delle incrostazioni presenti. Movimentazione delle opere a parte;</t>
  </si>
  <si>
    <t>A.07.016.a</t>
  </si>
  <si>
    <t>colonne</t>
  </si>
  <si>
    <t>A.07.016.b</t>
  </si>
  <si>
    <t>statue</t>
  </si>
  <si>
    <t>A.07.016.c</t>
  </si>
  <si>
    <t>capitelli</t>
  </si>
  <si>
    <t>A.07.017</t>
  </si>
  <si>
    <t>Pulitura di superficie lapidea interessata da diffuso attacco biologico (licheni) consistenti nell'asportazione meccanica mediante leggera spazzolatura, utilizzando appositi prodotti biocidi a base di Sali quaternari di ammonio e/o soluzioni pronte all’uso, formulate su indicazione dell’Istituto Centrale del Restauro (AB57) a base di bicarbonato di ammonio, EDTA, sali quaternari di ammonio, e specifici tensioattivi neutri biodegradabili utilizzato per l’asportazione selettiva e delicata di sporco organico ed inorganico senza intaccare l’originale patina di invecchiamento dei supporti; unitamente ad un azione meccanica con bisturi, rimozione di residui tenaci con applicazione di piccola quantità di acqua ossigenata a 120 vol. e/o azione meccanica, aspirazione continua del materiale rimosso; eventuale lavaggio con solvente.</t>
  </si>
  <si>
    <t>b. Sali quaternari di ammonio</t>
  </si>
  <si>
    <t>c. Spazzole</t>
  </si>
  <si>
    <t>c. Tensioattivi neutri biodegradabili</t>
  </si>
  <si>
    <t>A.07.018</t>
  </si>
  <si>
    <t>Pulitura di elementi lapidei: intonaci, colonne, statue, capitelli, marmi e pietre non lucide, ruvide e/o bucciardate con sistema di aeropulitura con sistema di aeropulitura per mezzo di idonea attrezzatura a bassa pressione (tipologia Sobjet – Bicarjet) a controllo centesimale della pressione dell’aria da 0,03 bar, controllo dell’acqua (da 0 a 1,5 litri/minuto), controllo del materiale ( da 300 a 1000 gr/minuto); alimentata ad aria compressa, acqua e miscele ecocompatibili di carbonato di calcio e magnesio con grado di durezza sulla scala Mohs &lt; 3,5 nel pieno rispetto delle raccomandazioni Normal 20/85. L’azione definita aeropulitura avviene mescolando in modo proporzionale i tre componenti al fine di ottenere il massimo risultato, per la rimozione di depositi superficiali coerenti, incrostazioni, croste nere, muffe, licheni, cere, smog e graffiti in genere. La rimozione del contaminante sarà effettuata salvaguardando la superficie trattata, inoltre, i prodotti inerti da utilizzare devono essere: ecocompatibili ed atossici per gli operatori, delicati e neutri, biodegradabili e non devono intaccare l’originale patina di invecchiamento dei supporti trattati. Gli inerti utilizzati devono garantire la compatibilità e la reversibilità nel materiale lapideo trattato. Il tutto per ottenere una superficie pulita a perfetta regola d’arte. Movimentazione delle opere a parte;</t>
  </si>
  <si>
    <t>A.07.018.a</t>
  </si>
  <si>
    <t>A.07.018.b</t>
  </si>
  <si>
    <t>A.07.018.c</t>
  </si>
  <si>
    <t>A.07.018.d</t>
  </si>
  <si>
    <t>A.07.019</t>
  </si>
  <si>
    <t>Pulitura di elementi lapidei: colonne, statue, capitelli e marmi e pietre pietre lucide e/o piombate e/o delicate con sistema di aeropulitura a bassa pressione per mezzo di idonea attrezzatura (tipologia Sobjet – Bicarjet) a controllo centesimale della pressione dell’aria da 0,03 bar, controllo dell’acqua (da 0 a 1,5 litri/minuto), controllo del materiale ( da 300 a 1000 gr/minuto); alimentata ad aria compressa, acqua e miscele eco-compatibili a base di bicarbonato di sodio con grado di durezza sulla scala Mohs &lt; 2,5 nel pieno rispetto delle raccomandazioni Normal 20/85. L’azione definita aeropulitura avviene mescolando in modo proporzionale i tre componenti al fine di ottenere il massimo risultato, per la rimozione di depositi superficiali coerenti, incrostazioni, croste nere, muffe, licheni, cere, smog e graffiti in genere. La rimozione del contaminante sarà effettuata salvaguardando la superficie trattata, inoltre, i prodotti inerti da utilizzare devono essere: eco-compatibili ed atossici per gli operatori, delicati e neutri, biodegradabili e non devono intaccare l’originale patina di invecchiamento dei supporti trattati. Gli inerti utilizzati devono garantire la compatibilità e la reversibilità nel materiale lapideo trattato. Il tutto per ottenere una superficie pulita a perfetta
regola d’arte. Movimentazione delle opere a parte;</t>
  </si>
  <si>
    <t>A.07.019.a</t>
  </si>
  <si>
    <t>Pulitura di elementi lapidei: colonne, statue, capitelli e marmi e pietre pietre lucide e/o piombate e/o delicate con sistema di aeropulitura a bassa pressione per mezzo di idonea attrezzatura (tipologia Sobjet – Bicarjet) a controllo centesimale della pressione dell’aria da 0,03 bar, controllo dell’acqua (da 0 a 1,5 litri/minuto), controllo del materiale ( da 300 a 1000 gr/minuto); alimentata ad aria compressa, acqua e miscele eco-compatibili a base di bicarbonato di sodio con grado di durezza sulla scala Mohs &lt; 2,5 nel pieno rispetto delle raccomandazioni Normal 20/85. L’azione definita aeropulitura avviene mescolando in modo proporzionale i tre componenti al fine di ottenere il massimo risultato, per la rimozione di depositi superficiali coerenti, incrostazioni, croste nere, muffe, licheni, cere, smog e graffiti in genere. La rimozione del contaminante sarà effettuata salvaguardando la superficie trattata, inoltre, i prodotti inerti da utilizzare devono essere: eco-compatibili ed atossici per gli operatori, delicati e neutri, biodegradabili e non devono intaccare l’originale patina di invecchiamento dei supporti trattati. Gli inerti utilizzati devono garantire la compatibilità e la reversibilità nel materiale lapideo trattato. Il tutto per ottenere una superficie pulita a perfetta regola d’arte. Movimentazione delle opere a parte;</t>
  </si>
  <si>
    <t>A.07.019.b</t>
  </si>
  <si>
    <t>A.07.019.c</t>
  </si>
  <si>
    <t>A.07.019.d</t>
  </si>
  <si>
    <t>A.07.020</t>
  </si>
  <si>
    <t>Trattamento devitalizzante da attacchi biologici superfici lapidee. Trattamento erbicida e biocida a base di specifici formulati scarsamente solubili in acqua al fine di prevenire in maniera significativa nuovi fenomeni di biodegrado per la devitalizzazione di muffe, alghe, licheni ecc. data l'esposizione all'aperto dei reperti. Movimentazione delle opere a parte.</t>
  </si>
  <si>
    <t>A.07.021</t>
  </si>
  <si>
    <t>Eliminazione di patine biologiche da materiale lapideo. Eliminazione di patine biologiche necrotizzate con sistema riducente Idrazina e Cloridrato di idrosillammonio in sol. 1 a 1 da usare ad impacchi o a impregnazione. Movimentazione delle opere a parte.</t>
  </si>
  <si>
    <t>Materiali a piè d'opera e Noli :</t>
  </si>
  <si>
    <t>A.07.022</t>
  </si>
  <si>
    <t>Consolidamento e fissaggio di marmi interni.
• Consolidamento della superficie marmorea a base di silicato di etile in concentrazioni scalari in base al degrado del supporto e particolari biocidi atti ad evitare nuove biocontaminazioni in miscela solvente alcolica inerte da applicare per impregnazione.
• Riadesione di tarsie e piccole parti di marmo pericolanti o distaccate con resina epossidica bicomponente ove necessario.
• Consolidamento strutturale di fessurazioni e fratturazioni dei singoli elementi marmorei e successivo riassemblaggio in loco degli stessi mediante l’inserzione di perni in acciaio inox o VTR, ove necessario, e riadesione con resina epossidica. Le classi di difficoltà sono stabilite in base ai seguenti parametri:                                                                                    a) pietre e rivestimenti maggiormente esposti a fenomeni di umidità, fenomeni di formazione di croste nere di vario spessore, dovute all’aggregarsi di sporco e/o sostanze carboniose con depositi di varia coerenza, fenomeni di corrosione più o meno estesi (es. statue tra interstizi e pieghe), atti vandalici (scritte e graffiti), formazione di macchie e calcari;
b) tenuta delle imperniature interne soggette a fenomeni di degrado quali: rigonfiamento, esplosione e formazione di macchie di ruggine in superficie ed in profondità;
c) fenomeni di corrosione, esfoliazione, decoesione ecc.
d) scelta di materiali idonei per il consolidamento e per la protezione dei manufatti, sulla quale incidono fattori che vanno dalla diversa esposizione alla luce alla
temperatura, allo stato della superficie lapidea da trattare, alla capacità di assorbimento, di tolleranza ed adattabilità della pietra rispetto al trattamento scelto in virtù dei fattori del microclima.</t>
  </si>
  <si>
    <t>A.07.022.a</t>
  </si>
  <si>
    <t>Consolidamento e fissaggio di marmi interni.
• Consolidamento della superficie marmorea a base di silicato di etile in concentrazioni scalari in base al degrado del supporto e particolari biocidi atti ad evitare nuove biocontaminazioni in miscela solvente alcolica inerte da applicare per impregnazione.
• Riadesione di tarsie e piccole parti di marmo pericolanti o distaccate con resina epossidica bicomponente ove necessario.
• Consolidamento strutturale di fessurazioni e fratturazioni dei singoli elementi marmorei e successivo riassemblaggio in loco degli stessi mediante l’inserzione di perni in acciaio inox o VTR, ove necessario, e riadesione con resina epossidica. Le classi di difficoltà sono stabilite in base ai seguenti parametri:                                                    a) pietre e rivestimenti maggiormente esposti a fenomeni di umidità, fenomeni di formazione di croste nere di vario spessore, dovute all’aggregarsi di sporco e/o sostanze carboniose con depositi di varia coerenza, fenomeni di corrosione più o meno estesi (es. statue tra interstizi e pieghe), atti vandalici (scritte e graffiti), formazione di macchie e calcari;
b) tenuta delle imperniature interne soggette a fenomeni di degrado quali: rigonfiamento, esplosione e formazione di macchie di ruggine in superficie ed in profondità;
c) fenomeni di corrosione, esfoliazione, decoesione ecc.
d) scelta di materiali idonei per il consolidamento e per la protezione dei manufatti, sulla quale incidono fattori che vanno dalla diversa esposizione alla luce alla
temperatura, allo stato della superficie lapidea da trattare, alla capacità di assorbimento, di tolleranza ed adattabilità della pietra rispetto al trattamento scelto in virtù dei fattori del microclima.</t>
  </si>
  <si>
    <t>A.07.022.b</t>
  </si>
  <si>
    <t>Consolidamento e fissaggio di marmi interni.
• Consolidamento della superficie marmorea a base di silicato di etile in concentrazioni scalari in base al degrado del supporto e particolari biocidi atti ad evitare nuove biocontaminazioni in miscela solvente alcolica inerte da applicare per impregnazione.
• Riadesione di tarsie e piccole parti di marmo pericolanti o distaccate con resina epossidica bicomponente ove necessario.
• Consolidamento strutturale di fessurazioni e fratturazioni dei singoli elementi marmorei e successivo riassemblaggio in loco degli stessi mediante l’inserzione di perni in acciaio inox o VTR, ove necessario, e riadesione con resina epossidica. Le classi di difficoltà sono stabilite in base ai seguenti parametri:                                                                         a) pietre e rivestimenti maggiormente esposti a fenomeni di umidità, fenomeni di formazione di croste nere di vario spessore, dovute all’aggregarsi di sporco e/o sostanze carboniose con depositi di varia coerenza, fenomeni di corrosione più o meno estesi (es. statue tra interstizi e pieghe), atti vandalici (scritte e graffiti), formazione di macchie e calcari;
b) tenuta delle imperniature interne soggette a fenomeni di degrado quali: rigonfiamento, esplosione e formazione di macchie di ruggine in superficie ed in profondità;
c) fenomeni di corrosione, esfoliazione, decoesione ecc.
d) scelta di materiali idonei per il consolidamento e per la protezione dei manufatti, sulla quale incidono fattori che vanno dalla diversa esposizione alla luce alla
temperatura, allo stato della superficie lapidea da trattare, alla capacità di assorbimento, di tolleranza ed adattabilità della pietra rispetto al trattamento scelto in virtù dei fattori del microclima.</t>
  </si>
  <si>
    <t>A.07.022.c</t>
  </si>
  <si>
    <t>Consolidamento e fissaggio di marmi interni.
• Consolidamento della superficie marmorea a base di silicato di etile in concentrazioni scalari in base al degrado del supporto e particolari biocidi atti ad evitare nuove biocontaminazioni in miscela solvente alcolica inerte da applicare per impregnazione.
• Riadesione di tarsie e piccole parti di marmo pericolanti o distaccate con resina epossidica bicomponente ove necessario.
• Consolidamento strutturale di fessurazioni e fratturazioni dei singoli elementi marmorei e successivo riassemblaggio in loco degli stessi mediante l’inserzione di perni in acciaio inox o VTR, ove necessario, e riadesione con resina epossidica. Le classi di difficoltà sono stabilite in base ai seguenti parametri:                                                                                  a) pietre e rivestimenti maggiormente esposti a fenomeni di umidità, fenomeni di formazione di croste nere di vario spessore, dovute all’aggregarsi di sporco e/o sostanze carboniose con depositi di varia coerenza, fenomeni di corrosione più o meno estesi (es. statue tra interstizi e pieghe), atti vandalici (scritte e graffiti), formazione di macchie e calcari;
b) tenuta delle imperniature interne soggette a fenomeni di degrado quali: rigonfiamento, esplosione e formazione di macchie di ruggine in superficie ed in profondità;
c) fenomeni di corrosione, esfoliazione, decoesione ecc.
d) scelta di materiali idonei per il consolidamento e per la protezione dei manufatti, sulla quale incidono fattori che vanno dalla diversa esposizione alla luce alla
temperatura, allo stato della superficie lapidea da trattare, alla capacità di assorbimento, di tolleranza ed adattabilità della pietra rispetto al trattamento scelto in virtù dei fattori del microclima.</t>
  </si>
  <si>
    <t>A.07.022.d</t>
  </si>
  <si>
    <t>A.07.023</t>
  </si>
  <si>
    <t>Consolidamento e fissaggio di marmi esterni.
• Consolidamento della superficie marmorea a base di silicato di etile in concentrazioni scalari in base al degrado del supporto e particolari biocidi atti ad evitare nuove biocontaminazioni in miscela solvente alcolica inerte da applicare per impregnazione.
• Riadesione di tarsie e piccole parti di marmo pericolanti o distaccate con resina epossidica bicomponente ove necessario.
• Consolidamento strutturale di fessurazioni e fratturazioni dei singoli elementi marmorei e successivo riassemblaggio in loco degli stessi mediante l’inserzione di perni in acciaio, ove necessario, e riadesione con resina epossidica.
Le classi di difficoltà sono stabilite in base ai seguenti parametri:
a) all’interno: pietre e rivestimenti maggiormente esposti a fenomeni di umidità, fenomeni di formazione di croste nere di vario spessore, dovute all’aggregarsi di sporco e/o sostanze carboniose con depositi di varia coerenza, presenza di deiezioni animali, fenomeni di corrosione più o meno estesi (es. statue tra interstizi e pieghe), atti vandalici (scritte e graffiti), formazione di macchie e calcari;
b) tenuta delle imperniature interne soggette a fenomeni di degrado quali: rigonfiamento, esplosione e formazione di macchie di ruggine in superficie ed in profondità;
c) fenomeni di corrosione, esfoliazione, decoesione ecc.
d) scelta di materiali idonei per il consolidamento e per la protezione dei manufatti, sulla quale incidono fattori che vanno dalla diversa esposizione alla luce, alla temperatura, alla pioggia, allo stato della superficie lapidea da trattare, alla capacità di
assorbimento, di tolleranza ed adattabilità della pietra rispetto al trattamento scelto in virtù dei fattori climatici;</t>
  </si>
  <si>
    <t>A.07.023.a</t>
  </si>
  <si>
    <t>a. Materiali a piè e Noli occorrenti</t>
  </si>
  <si>
    <t>A.07.023.b</t>
  </si>
  <si>
    <t>A.07.023.c</t>
  </si>
  <si>
    <t>A.07.023.d</t>
  </si>
  <si>
    <t>A.07.024</t>
  </si>
  <si>
    <t>Consolidamento e fissaggio di pietre interne.
• Preconsolidamento e consolidamento della superficie lapidea a base di silicato di etile in concentrazioni scalari in base al degrado del supporto e particolari biocidi atti ad evitare nuove biocontaminazioni in miscela solvente alcolica inerte da applicare per impregnazione.
• Riadesione di piccole parti di pietra lapidea pericolanti o distaccate con resina epossidica bicomponente ove necessario.
• Consolidamento strutturale di fessurazioni e fratturazioni dei singoli elementi lapidei lesionali e successivo riassemblaggio in loco degli stessi mediante l’inserzione di perni in acciaio, ove necessario, e riadesione con resina epossidica.
• Le classi di difficoltà sono stabilite in base ai seguenti parametri:
a) all’interno: pietre e rivestimenti maggiormente esposti a fenomeni di umidità, fenomeni di formazione di croste nere di vario spessore, dovute all’aggregarsi di sporco e/o sostanze carboniose con depositi di varia coerenza, presenza di deiezioni animali, fenomeni di corrosione più o meno estesi (es. statue tra interstizi e pieghe), atti vandalici (scritte e graffiti), formazione di macchie e calcari.
b) tenuta delle imperniature interne soggette a fenomeni di degrado quali: rigonfiamento, esplosione e formazione di macchie di ruggine in superficie ed in profondità;
c) fenomeni di corrosione, esfoliazione, decoesione ecc.
d) scelta di materiali idonei per il consolidamento e per la protezione dei manufatti, sulla quale incidono fattori che vanno dalla diversa esposizione alla luce, alla temperatura, allo stato della superficie lapidea da trattare, alla capacità di assorbimento, di tolleranza ed adattabilità della pietra rispetto al trattamento scelto in virtù dei fattori relativi al microclima;</t>
  </si>
  <si>
    <t>A.07.024.a</t>
  </si>
  <si>
    <t>A.07.024.b</t>
  </si>
  <si>
    <t>A.07.024.c</t>
  </si>
  <si>
    <t xml:space="preserve">a. Materiali a piè d'opera occorrenti </t>
  </si>
  <si>
    <t>A.07.024.d</t>
  </si>
  <si>
    <t>A.07.025</t>
  </si>
  <si>
    <t>Consolidamento e fissaggio di pietre esterne.
• Consolidamento della superficie lapidea a base di silicato di etile in concentrazioni scalari in base al degrado del supporto e particolari biocidi atti ad evitare nuove biocontaminazioni in miscela solvente alcolica inerte da applicare per impregnazione.
• Riadesione di piccole parti di pietra lapidea pericolanti o distaccate con resina epossidica bicomponente ove necessario.
• Consolidamento strutturale di fessurazioni e fratturazioni dei singoli elementi lapidei lesionali e successivo riassemblaggio in loco degli stessi mediante l’inserzione di perni in acciaio, ove necessario, e riadesione con resina epossidica. Le classi di difficoltà sono stabilite in base ai seguenti parametri:
a) pietre e rivestimenti maggiormente esposti ad agenti atmosferici altamente inquinanti, i quali veicolando sostanze deteriogene in superficie ed in profondità, creano fenomeni che vanno dalla formazione di croste nere di vario spessore, dovute all’aggregarsi di sostanze carboniose con depositi di varia coerenza, alla presenza di deiezioni animali (guano di piccione altamente corrosivo) al dilavamento delle piogge con fenomeni di corrosione più o meno estesi (es. statue tra interstizi e pieghe), atti vandalici (scritte e graffiti) formazione di macchie e calcari (es. fontane);
b) imperniature interne maggiormente soggette a fenomeni di degrado quali: rigonfiamento, esplosione e formazione di macchie di ruggine in superficie ed in profondità. Ovviamente sulle pietre più porose o più tenere, i fenomeni sono sempre più gravi, perché attaccano completamente il materiale lapideo (es. tufo e piperno) e sono più difficili da pulire (la pulitura ad impacco per esempio) perché residui rimangono sempre all’interno, impossibili da sabbiare anche leggermente perché teneri (possibilità di distacco di materia e permanenza di residui all’interno);
c) fenomeni di corrosione, esfoliazione, decoesione ecc., anche a causa della perdita delle patine superficiali;
d) scelta di materiali idonei per il consolidamento e per la protezione dei manufatti, sulla quale incidono fattori che vanno dalla diversa esposizione alla luce, alla temperatura, alla pioggia, allo stato della superficie lapidea da trattare, alla capacità di assorbimento, di tolleranza ed adattabilità della pietra rispetto al trattamento scelto in virtù dei fattori climatici;</t>
  </si>
  <si>
    <t>A.07.025.a</t>
  </si>
  <si>
    <t>A.07.025.b</t>
  </si>
  <si>
    <t>A.07.025.c</t>
  </si>
  <si>
    <t>A.07.025.d</t>
  </si>
  <si>
    <t>A.07.026</t>
  </si>
  <si>
    <t>Integrazione plastica e cromatica di marmi interni.
• Integrazione plastica e cromatica di piccole parti mancanti, eseguita con malte idonee per colorazione e granulometria, a base di grassello di calce, calce idraulica, sabbia, polvere di marmo e colori naturali.
• Microstuccatura di lesioni e fessurazioni e stuccatura delle giunture degli elementi
assemblati;</t>
  </si>
  <si>
    <t>A.07.026.a</t>
  </si>
  <si>
    <t>A.07.026.b</t>
  </si>
  <si>
    <t>A.07.026.c</t>
  </si>
  <si>
    <t>A.07.026.d</t>
  </si>
  <si>
    <t>A.07.027</t>
  </si>
  <si>
    <t>Integrazione plastica e cromatica di marmi esterni.
• Integrazione plastica e cromatica di piccole parti mancanti, eseguita con malte idonee per colorazione e granulometria, a base di grassello di calce, calce idraulica, sabbia, polvere di marmo e colori naturali.
• Stuccatura e microstuccatura di lesioni e fessurazioni nonché delle giunzioni degli elementi assemblati eseguita con malte idonee per colorazione e granulometria, a base di grassello di calce, calce idraulica, sabbia e polvere di marmo;</t>
  </si>
  <si>
    <t>A.07.027.a</t>
  </si>
  <si>
    <t>A.07.027.b</t>
  </si>
  <si>
    <t>A.07.027.c</t>
  </si>
  <si>
    <t>A.07.027.d</t>
  </si>
  <si>
    <t>A.07.028</t>
  </si>
  <si>
    <t>Integrazione plastica e cromatica di pietre interne.
• Integrazione plastica e cromatica di piccole parti mancanti, eseguita con malte idonee per colorazione e granulometria, a base di grassello di calce, calce idraulica, sabbia, polvere di marmo e colori naturali.
• Microstuccatura di lesioni e fessurazioni e stuccatura delle giunture degli elementi assemblati;</t>
  </si>
  <si>
    <t>A.07.028.a</t>
  </si>
  <si>
    <t>A.07.028.b</t>
  </si>
  <si>
    <t>A.07.028.c</t>
  </si>
  <si>
    <t>A.07.028.d</t>
  </si>
  <si>
    <t>A.07.029</t>
  </si>
  <si>
    <t>Integrazione plastica e cromatica di pietre esterne.
• Integrazione plastica e cromatica di piccole parti mancanti, eseguita con malte idonee per colorazione e granulometria, a base di grassello di calce, calce idraulica, sabbia, polvere di marmo e colori naturali.
• Stuccatura e microstuccatura di lesioni e fessurazioni nonché delle giunzioni degli elementi assemblati eseguita con malte idonee per colorazione e granulometria, a base di grassello di calce, calce idraulica, sabbia e polvere di marmo;</t>
  </si>
  <si>
    <t>A.07.029.a</t>
  </si>
  <si>
    <t>A.07.029.b</t>
  </si>
  <si>
    <t>A.07.029.c</t>
  </si>
  <si>
    <t>A.07.029.d</t>
  </si>
  <si>
    <t>A.07.030</t>
  </si>
  <si>
    <t>Ricostruzione e finitura di parti di pietra naturale tipo Arenaria, Tufo e similari mediante le seguenti lavorazioni:
1. Asportazione di tutte le parti di pietre ammalorate o incoerenti fino al raggiungimento della pietra sana, la zona asportata dovrà avere sempre angoli retti.
2. Imbibizione a sufficienza della superficie di applicazione, asciugando l'acqua in eccesso.
3. Ricostruzione delle parti grossolane di pietra mediante malta a base minerale con leganti idraulici, per superfici fino a cm 5 di spessore inserendo barre in acciaio inox o armatura mediante filo e viti in acciaio inox per ricostruzioni in sporgenza.
Ricostruzione della parte di pietra soprastante mediante malta a base di leganti idraulici e pigmenti minerali inorganici con granulometria simile alla pietra arenaria, fino a cm 3 direttamente su pietra. La parte ricostruita potrà quindi essere rifinita eseguendo le tipiche lavorazioni delle pietre per assimilare la ricostruzione alla pietra originale. A conclusione del ciclo effettuare una velatura, da compensarsi a parte come da indicazioni progettuali.</t>
  </si>
  <si>
    <t>A.07.031</t>
  </si>
  <si>
    <t>Imperneazione di piccoli e grandi frammenti lapidei, con perni in acciaio inox o VTRi del diametro di 6 mm: perforazione eseguita con macchina perforatrice azionata da motori elettrici, con spurgo ad aria o ad acqua, con punta di metallo duro (tipo widia); pulizia dei fori e delle fessure mediante soffiatura o lavaggio con alcool; iniezioni a mezzo stringatura, previo l'inserimento dei perni di acciaio inossidabili, annegati in resina epossidica, stuccatura della testa del foro con malta di resina e detrito della parte perforata (compresi tutti i matriali incorporati).</t>
  </si>
  <si>
    <t>A.07.032</t>
  </si>
  <si>
    <t>Preconsolidamento di superficie lapidea, fortemente disgregata e con accentuate forme di esfoliazione consistente nell'impregnazione del materiale con silicato di etile in concentrazioni scalari in base al degrado del supporto, specifici silano-silossani e particolari biocidi atti ad evitare nuove biocontaminazioni ed impartire proprietà idrorepellenti, in miscela solvente alcolica inerte da applicare a pennello; esecuzione di stuccatura di riempimento ed appoggio scaglie sollevate con malta a base di calce idraulica a basso contenuto salino e polvere di pietra, eventualmente additivata con silicato di etile; fissaggio di scaglie e pezzi di maggiore entità con resina epossidica.</t>
  </si>
  <si>
    <t>A.07.033</t>
  </si>
  <si>
    <t>Consolidamento di superficie lapidea e manufatti, assorbente, già preconsolidata nelle zone più degradate, consistente nella impregnazione del materiale mediante sistema a compresse, immersione, applicazione  a pennello o a spruzzo, di silicato di etile in miscela alcolica, in concentrazioni scalari in base al degrado del supporto, eseguita in più fasi in modo da consentire la massima penetrazione del prodotto per raggiungere il nucleo non disgregato della pietra. Il prodotto non deve alterare la cromina del supporto ed essere traspirante. Prima dell’uso produrre le schede di sicurezza in 16 sezioni come richiesto dalla normativa vigente alla Direzione del lavori.</t>
  </si>
  <si>
    <t>A.07.034</t>
  </si>
  <si>
    <t>Consolidamento di superficie lapidea, già preconsolidata nelle zone più degradate, consistente nella impregnazione del materiale mediante applicazione a pennello di silicato di etile in concentrazioni scalari in base al degrado del supporto, specifici silano-silossani e particolari biocidi atti ad evitare nuove biocontaminazioni ed impartire proprietà idrorepellenti, in miscela solvente alcolica inerte da applicare a pennello; eseguita in più fasi in modo da consentire la massima penetrazione del prodotto.</t>
  </si>
  <si>
    <t>A.07.035</t>
  </si>
  <si>
    <t>Stuccatura di fratture, microfratture, croste sollevate e zone alveolate di superfici lapidee con integrazione e rifacimento di giunti da eseguire mediante applicazione di malta a base di calce idraulica naturale NHL5 a basso contenuto salino e polveri di pietra, sovrapposta a strati sottili stesi in più fasi; protezione di parti molto disgregate con sottile strato di malta applicato a pennello ed a spugna al fine di restituire continuità alla superficie lapidea.</t>
  </si>
  <si>
    <t xml:space="preserve">a.  Malta a base di calce idraulica naturale NHL5 </t>
  </si>
  <si>
    <t>b. Polvere di pietra</t>
  </si>
  <si>
    <t>A.07.036</t>
  </si>
  <si>
    <t>a. Grassello di calce</t>
  </si>
  <si>
    <t>b. Polvere di marmo</t>
  </si>
  <si>
    <t>c. Resina acrilica</t>
  </si>
  <si>
    <t>d. Sapone neutro con azione biocida</t>
  </si>
  <si>
    <t>A.07.037</t>
  </si>
  <si>
    <t>A.07.037.a</t>
  </si>
  <si>
    <t>per superfici piane o colonne</t>
  </si>
  <si>
    <t>A.07.037.b</t>
  </si>
  <si>
    <t>per capitelli o statue</t>
  </si>
  <si>
    <t>A.07.038</t>
  </si>
  <si>
    <t>Protezione superficiale di materiale lapideo già consolidato e stuccato da eseguire per:
• protezione finale idrorepellente, eseguita con silano-silossani ottenuti con nanotecnologie in soluzione acquosa, tale da ridurre l’assorbimento d’acqua in modo non inferiore al 70%. Tale intervento non deve alterare in maniera significativa l’aspetto cromatico del supporto, deve lasciare inalterata la traspirazione e deve avere elevata resistenza ai raggi UV. Applicato a pennello in modo da consentire una buona ed omogenea penetrazione del prodotto previa accurata spolveratura con pennelli;
• protezione finale idro-oleorepellente, eseguita con derivati fluorurati di silano-silossani ottenuti con nanotecnologie in soluzione acquosa, tale da ridurre l’assorbimento d’acqua
in modo non inferiore al 70%. Tale intervento non deve alterare in maniera significativa l’aspetto cromatico del supporto, deve lasciare inalterata la traspirazione e deve avere elevata resistenza ai raggi UV applicato a pennello in modo da consentire una buona ed omogenea penetrazione del prodotto previa accurata spolveratura con pennelli.</t>
  </si>
  <si>
    <t>A.07.039</t>
  </si>
  <si>
    <t>Protezione finale delle superfici di materiale lapideo con stesura di apposite emulsioni acrilico-cerose altamente resistenti alle intemperie, ai raggi UV e all’usura. Movimentazione opere a parte;</t>
  </si>
  <si>
    <t>A.07.039.a</t>
  </si>
  <si>
    <t>a. Emulsione acrilico-cerosa</t>
  </si>
  <si>
    <t>A.07.039.b</t>
  </si>
  <si>
    <t>per capitelli e statue</t>
  </si>
  <si>
    <t>A.07.040</t>
  </si>
  <si>
    <t>Lucidatura e protezione finale di marmi interni
• Lucidatura e protezione finale a base di cera microcristallina;</t>
  </si>
  <si>
    <t>A.07.040.a</t>
  </si>
  <si>
    <t>a. Cera microcristallina</t>
  </si>
  <si>
    <t>A.07.040.b</t>
  </si>
  <si>
    <t>A.07.040.c</t>
  </si>
  <si>
    <t>A.07.040.d</t>
  </si>
  <si>
    <t>A.07.041</t>
  </si>
  <si>
    <t>Lucidatura e protezione finale di marmi esterni:
• protezione finale, eseguita con silicato di metile in giusta diluizione o con opportune resine secondo le indicazioni della direzione dei lavori e della Soprintendenza competente;</t>
  </si>
  <si>
    <t>A.07.041.a</t>
  </si>
  <si>
    <t>a. Silicato di metile</t>
  </si>
  <si>
    <t>A.07.041.b</t>
  </si>
  <si>
    <t>A.07.041.c</t>
  </si>
  <si>
    <t>A.07.041.d</t>
  </si>
  <si>
    <t>A.07.042</t>
  </si>
  <si>
    <t>Lucidatura e protezione finale di pietre interne
• Lucidatura e protezione finale a base di cera microcristallina in soluzione solvente inerte;</t>
  </si>
  <si>
    <t>A.07.042.a</t>
  </si>
  <si>
    <t>a. Cera microcristallina in soluzione solvente inerte</t>
  </si>
  <si>
    <t>A.07.042.b</t>
  </si>
  <si>
    <t>A.07.042.c</t>
  </si>
  <si>
    <t>A.07.042.d</t>
  </si>
  <si>
    <t>A.07.043</t>
  </si>
  <si>
    <t>Protezione finale di pietre esterne.
• Protezione finale idrorepellente, eseguita con silano-silossani ottenuti con nanotecnologie in soluzione acquosa, tale da ridurre l’assorbimento d’acqua in modo non inferiore al 70%. Tale intervento non deve alterare in maniera significativa l’aspetto cromatico del supporto, deve lasciare inalterata la traspirazione e deve avere elevata resistenza ai raggi UV.
• Protezione finale idro-oleorepellente, eseguita con derivati fluorurati di silano-silossani ottenuti con nanotecnologie in soluzione acquosa, tale da ridurre l’assorbimento d’acqua in modo non inferiore al 80%. Tale intervento non deve alterare in maniera significativa l’aspetto cromatico del supporto, deve lasciare inalterata la traspirazione e deve avere elevata resistenza ai raggi UV;</t>
  </si>
  <si>
    <t>A.07.043.a</t>
  </si>
  <si>
    <t xml:space="preserve"> a stima</t>
  </si>
  <si>
    <t>A.07.043.b</t>
  </si>
  <si>
    <t>A.07.043.c</t>
  </si>
  <si>
    <t>a. Materiali a piè d'opera e Noli</t>
  </si>
  <si>
    <t>A.07.043.d</t>
  </si>
  <si>
    <t>A.07.044</t>
  </si>
  <si>
    <t>Protezione superficiale di materiale lapideo già consolidato e stuccato da eseguire:
• protezione finale idrorepellente, eseguita con silano-silossani ottenuti con nanotecnologie in soluzione acquosa, tale da ridurre l’assorbimento d’acqua in modo non inferiore al 70%. Tale intervento non deve alterare in maniera significativa l’aspetto cromatico del supporto, deve lasciare inalterata la traspirazione e deve avere elevata resistenza ai raggi UV;
• protezione finale idro-oleorepellente, eseguita con derivati fluorurati di silano-silossani ottenuti con nanotecnologie in soluzione acquosa, tale da ridurre l’assorbimento d’acqua in modo non inferiore al 70%. Tale intervento non deve alterare in maniera significativa l’aspetto cromatico del supporto, deve lasciare inalterata la traspirazione e deve avere elevata resistenza ai raggi UV.</t>
  </si>
  <si>
    <t>A.07.045</t>
  </si>
  <si>
    <t>Trattamento di finitura calpestabile per massetti in cocciopesto a base di calce idraulica naturale conforme alla UNI EN 459-1, di classe NHL5 e soggetta a marcatura CE secondo la normativa vigente ed inerti selezionati di granulometria da 0 a 0,6 mm, caratterizzato da resistenza allo strappo maggiore 0,6 N/mmq, resistenza all’abrasione secondo UNI EN ISO 5470-1 inferiore a 0,2 grammi dopo 1000 giri del disco abrasivo serie CS10, di modulo elastico pari a circa 5000 N/mmq, massa volumica pari a circa 1500 Kg/mc, pH &gt; 10,5 e di classe A1 di reazione al fuoco, applicabile mediante frattazzo o spatola metallica, e rifinibile mediante cera, olio di lino o trattamenti consolidanti e protettivi specifici. Spessore minimo mm 3.</t>
  </si>
  <si>
    <t>A.07.046</t>
  </si>
  <si>
    <t>Trattamento di finitura in due mani con: impregnante idro-oleorepellente, a base di fluoropolimeri, specificatamente formulato per una facile soluzione al trattamento di fondo delle pavimentazioni in cotto, pietra e manufatti assorbenti laddove è prevista la successiva finitura a cera. Atto a garantire un’ottima idrorepellenza ed oleorepellenza, semplificare ed agevolare le successive operazioni di ceratura. Non deve alterare in nessun modo né il tono né il colore della pavimentazione. Non deve alterare la naturale traspirazione del materiale trattato. Non deve formare film superficiali. Il prodotto in oggetto deve essere corredato di scheda di sicurezza a 16 sezioni come richiesto dalla normativa in vigore. Finitura protettiva con: trattamento di finitura costituito da una emulsione acquosa di cere e polimeri ad elevata resistenza per la finitura delle superfici in cotto, pietra, mattoni e manufatti assorbenti precedentemente trattati con opportuno impregnante antimacchia di base. Il prodotto deve conferire un’elevata idro ed oleorepellenza e presentare, inoltre, una notevole resistenza all’usura dovuta al tempo e al calpestio, donare alle superfici trattate una gradevole lucentezza oppure una calda e più tradizionale satinatura. Il prodotto in oggetto deve essere corredato di scheda di sicurezza a 16 sezioni come richiesto dalla normativa in vigore.</t>
  </si>
  <si>
    <t>A.07.047</t>
  </si>
  <si>
    <t>Maggiorazione per ogni mano aggiuntiva</t>
  </si>
  <si>
    <t>A.07.048</t>
  </si>
  <si>
    <t>Trattamento in due mani con consolidante e protettivo idrorepellente silossano-acrilato tonalizzante in miscela solvente, specifico per materiali lapidei assorbenti e manufatti. Tale protettivo deve innalzare la tonalità del supporto ravvivandone i colori, non modificare in maniera importante la traspirazione, ed essere facilmente applicabile a pennello o a spruzzo. Deve essere reversibile. Deve essere corredato di scheda di sicurezza a 16 sezioni come richiesto dalla normativa in vigore.</t>
  </si>
  <si>
    <t>A.07.049</t>
  </si>
  <si>
    <t>A.07.050</t>
  </si>
  <si>
    <t>A.07.051</t>
  </si>
  <si>
    <t>A.07.052</t>
  </si>
  <si>
    <t>Rasatura impermeabilizzante bicomponente a base di calce naturale e additivi in dispersione acquosa con inerti selezionati di granulometria massima di 0,6 mm, ad elevato potere di aggrappo, resistente ai cicli di gelo disgelo, impermeabile all'anidride carbonica, al vapore e all’acqua, adatta all'applicazione su supporti murari in misto pietra o in mattone pieno, sia in verticale (impermeabilizzazione di muri controterra) che in orizzontale (impermeabilizzazione prima della posa di piastrelle), su massetti a base calce o in cocciopesto, su intonaci a base di leganti idraulici che si intendano proteggere da assorbimenti o infiltrazioni d’acqua, caratterizzata da peso specifico pari a ca 1600 Kg/mc, resistenza allo strappo &gt; 1 N/mmq, pH &gt; 10,5 a base di calce idraulica naturale PREMISCELATA.</t>
  </si>
  <si>
    <t>A.07.100 - RESTAURO, FORNITURA E POSA IN OPERA DI ELEMENTI LAPIDEI</t>
  </si>
  <si>
    <t>A.07.100</t>
  </si>
  <si>
    <t>Restauro di mensole di balconi in blocchi di pietra di piperno nel seguente modo: Pulitura: gli elementi in pietra (di Bellona, piperno, etc.) in buono stato di conservazione saranno puliti con acqua a bassa pressione, brossature con spazzole di saggina con acqua e detergenti, per l’eliminazione delle croste nere e dei depositi superficiali, ed utilizzando appositi prodotti biocidi a base di Sali quaternari di ammonio e/o soluzioni pronte all’uso, formulate su indicazione dell’Istituto Centrale del Restauro (AB57) a base di bicarbonato di ammonio, EDTA, sali quaternari di ammonio, e specifici tensioattivi neutri biodegradabili utilizzato per l’asportazione selettiva e delicata di sporco organico ed inorganico senza intaccare l’originale patina di invecchiamento dei supporti. Eliminazione di vegetazione infestante: in presenza di vegetazione infestante o di licheni, croste nere, occorre provvedere ad una rimozione manuale della vegetazione e meccanica al bisturi dei depositi superficiali. Trattamento biocida: si applicherà un trattamento biocida a base di specifici biocidi scarsamente solubili in acqua al fine di prevenire in maniera significativa nuovi fenomeni di degrado. I tasselli da sostituire, perché in parti mancanti o in cattivo stato di conservazione saranno sostituiti con opportune precauzioni con conci di piperno fissati con perni in acciaio inox. Piccole integrazioni di lacune saranno necessarie con malte a base di idraulica naturale e leganti a base di inerti della stessa pietra. Occorre in ogni caso provvedere ad una corretta stilatura dei giunti fra le pietre.</t>
  </si>
  <si>
    <t>a. Biocida</t>
  </si>
  <si>
    <t>a. EDTA sale bisodico</t>
  </si>
  <si>
    <t>a. Sali quaternari di ammonio</t>
  </si>
  <si>
    <t>a. Spazzole di saggina</t>
  </si>
  <si>
    <t>a. Tensioattivi neutri biodegradabili</t>
  </si>
  <si>
    <t>A.07.101</t>
  </si>
  <si>
    <t>Restauro e consolidamento di davanzali in pietra, comprendente l'eliminazione manuale e meccanica di depositi incoerenti e materiale coerente, di vegetazione infestante, licheni, croste nere; lavaggio con acqua a bassa pressione, brossatura con spazzole di saggina con acqua ed utilizzando appositi prodotti biocidi a base di Sali quaternari di ammonio e/o soluzioni pronte all’uso, formulate su indicazione dell’Istituto Centrale del Restauro (AB57) a base di bicarbonato di ammonio, EDTA, sali quaternari di ammonio, e specifici tensioattivi neutri biodegradabili utilizzato per l’asportazione selettiva e delicata di sporco organico ed inorganico senza intaccare l’originale patina di invecchiamento dei supporti. Successiva integrazione con tasselli delle parti mancanti o in cattivo stato di conservazione; integrazione di lacune con malta a base di opportuni leganti ed inerti della stessa pietra; trattamento protettivo con biocida a base di specifici formulati scarsamente solubili in acqua al fine di prevenire in maniera significativa nuovi fenomeni di biodegrado delle superfici.</t>
  </si>
  <si>
    <t>A.07.102</t>
  </si>
  <si>
    <t>Restauro di basamento in lastre di piperno. Collocazione di elementi mancanti e/o rimozione, e sostituzione di elementi molto degradati, laddove strettamente necessario si sostituiranno gli elementi in piperno mancanti o irrecuperabili. Le parti da rimuovere saranno rimosse con carotaggio, con attenzione a non arrecare danno alle murature, intonaci ed altri elementi, si rileveranno e documenteranno localizzandole su apposita cartografia e con opportuna documentazione fotografica e saranno sostituiti da pezzi di forma e dimensione di pezzi analoghi in buone condizioni, con lavorazione manuale ad opera d’arte. Si assicureranno le parti sostituite con perni di titanio e malte naturali.</t>
  </si>
  <si>
    <t>A.07.103</t>
  </si>
  <si>
    <t>Smontaggio e rimessa in opera di cordoni in pietrarsa, costituenti il bordo delle gradinate in basolato, lavorati a scalpello negli assetti e a puntillo sulla facciavista, in opera con malta di cemento per la realizzazione di rampe e gradini.</t>
  </si>
  <si>
    <t>A.07.104</t>
  </si>
  <si>
    <t>Smontaggio accurato di vecchi cordoni in pietrarsa, non più riutilizzabili e sostituzione con altri della stessa misura, costituenti il bordo delle gradinate lavorati a scalpello negli assetti e a puntillo sulla facciavista, con fronte sagomato come gli esistenti in opera con malta di cemento per la realizzazione di rampe e gradini.</t>
  </si>
  <si>
    <t>A.07.105</t>
  </si>
  <si>
    <t>Nuove soglie in pietra di piperno dello spessore di cm 3, bocciardate o levigate nella faccia a vista, poste in opera con betoncino pronto di calce idraulica naturale NHL 5 premiscelato ed inerti selezionati ad alte prestazioni meccaniche, caratterizzato da granulometria compresa tra 0 e 4 mm, peso specifico di 1800 ÷ 1900 Kg/mc , classe CS IV di resistenza a compressione (classificazione secondo UNI EN 998-1) o classe M15 (classificazione secondo UNI EN 998-2) a seconda del tipo di impiego, resistenza meccanica a compressione a fine maturazione maggiore di 18 N/mmq, modulo elastico di circa 17000 N/mmq, resistenza alla diffusione del vapore (μ) pari a 15, adesione al laterizio per trazione diretta maggiore di 0,5 N/mmq, adesione al laterizio per taglio maggiore di 0,7 N/mmq, resistenza allo sfilamento di barre d’acciaio maggiore di 3 N/mmq, pH &gt; 10,5 e classe A1 di reazione al fuoco, compreso l'eventuale incasso nelle murature laterali di almeno cm 5 e la chiusura della traccia con pietre di tufo e con malta pronta di calce idraulica naturale NHL 5 premiscelata conforme alla UNI EN 459-1 ed inerti selezionati di granulometria inferiore ai 4 mm, a ritiro controllato e basso rilascio di sali idrosolubili adatta alla realizzazione di intonaci su murature in laterizio, mattone pieno o misto pietra, di peso specifico pari a 1750 ÷ 1850 Kg/mc, di classe CS III di resistenza a compressione (classificazione secondo UNI EN 998-1), resistenza alla diffusione del vapore pari a 12, adesione al laterzio &gt; 0,25 N/mmq , pH &gt; 10,5 e classe A1 di reazione al fuoco, compreso e compensato ogni altro onere e magistero per dare il lavoro finito a perfetta regola d'arte e gli oneri di cui alle note particolari.</t>
  </si>
  <si>
    <t>A.07.106</t>
  </si>
  <si>
    <t>Nuovi davanzali in pietra di piperno dello spessore di cm 5-15, come da modello esistente, levigati e lavorati nella faccia a vista secondo le indicazioni della D.L., posti in opera con betoncino pronto di calce idraulica naturale NHL 5 premiscelato ed inerti selezionati ad alte prestazioni meccaniche, caratterizzato da granulometria compresa tra 0 e 4 mm, peso specifico di 1800 ÷ 1900 Kg/mc , classe CS IV di resistenza a compressione (classificazione secondo UNI EN 998-1) o classe M15 (classificazione secondo UNI EN 998-2) a seconda del tipo di impiego, resistenza meccanica a compressione a fine maturazione maggiore di 18 N/mmq, modulo elastico di circa 17000 N/mmq, resistenza alla diffusione del vapore (μ) pari a 15, adesione al laterizio per trazione diretta maggiore di 0,5 N/mmq, adesione al laterizio per taglio maggiore di 0,7 N/mmq, resistenza allo sfilamento di barre d’acciaio maggiore di 3 N/mmq, pH &gt; 10,5 e classe A1 di reazione al fuoco, compreso l'incasso nelle murature laterali di almeno cm 5 e la chiusura della traccia con intonaco, compreso il canaletto di scolo acqua ed il foro con il tubicino in piombo e compensato ogni altro onere e magistero per dare il lavoro finito a perfetta regola d'arte secondo le indicazioni della D.L. e gli oneri di cui alle note particolari.</t>
  </si>
  <si>
    <t>A.07.107</t>
  </si>
  <si>
    <t>Fornitura e posa in opera di copertina in piperno sagomata a bauletto, e bocciardata fine, di larghezza fino a cm 30 ed alezza media cm 12.</t>
  </si>
  <si>
    <t>A.07.108</t>
  </si>
  <si>
    <t>Fornitura e posa in opera di portale semplice con rivestimento dei verticali in lastre dello spessore di cm 3 e larghezza cm 25, architrave squadrata delle dimensioni di cm 25x25, in Pietra di San Lucido, compreso la soglia di tipologia semplice dello spessore di cm 5 e larghezza massima cm 33.</t>
  </si>
  <si>
    <t>A.07.109</t>
  </si>
  <si>
    <t>Fornitura e posa in opera di portale semplice con elementi curvi, in Pietra di San Lucido, delle dimensioni in sezione trasversale dei montanti verticali e degli elementi curvi cm 25x25 compreso la soglia di tipologia semplice dello spessore di cm 5 e larghezza massima cm 33.</t>
  </si>
  <si>
    <t>A.07.110</t>
  </si>
  <si>
    <t>Fornitura e posa in opera di portale con conci d’imposta inferiori delle dimensioni di cm 33x 33x20 e all’imposta degli elementi curvi delle dimensioni di cm 33x33x18, concio in chiave ed elementi curvi, in pietra di San Lucido, delle dimensioni in sezione trasversale dei montanti verticali e degli elementi curvi cm 25x25 compreso la soglia di tipologia semplice dello spessore di cm 5 e larghezza massima cm 33.</t>
  </si>
  <si>
    <t>A.07.111</t>
  </si>
  <si>
    <t>Fornitura e posa in opera di portale semplice per finestre, in pietra di San Lucido, delle dimensioni in sezione trasversale dei montanti verticali e dell’architrave cm 25x25. Escluso eventuali ponteggi che saranno compensati a parte.</t>
  </si>
  <si>
    <t>A.07.112</t>
  </si>
  <si>
    <t>Fornitura e posa in opera di portale con arco ribassato per finestre, in pietra di San Lucido, delle dimensioni in sezione trasversale dei montanti verticali e dell’architrave cm 25x25. Escluso eventuali ponteggi che saranno compensati a parte.</t>
  </si>
  <si>
    <t>A.07.113</t>
  </si>
  <si>
    <t>Fornitura e posa in opera di soglia semplice in pietra di San Lucido dello spessore di cm 3 e larghezza cm 35.</t>
  </si>
  <si>
    <t>A.07.114</t>
  </si>
  <si>
    <t>Fornitura e posa in opera di soglia semplice in pietra di San Lucido dello spessore di cm 5 e larghezza cm 35, lavorata nelle coste a vista a toro o mezzo toro.</t>
  </si>
  <si>
    <t>A.07.115</t>
  </si>
  <si>
    <t>Fornitura e posa in opera di soglia con davanzali lavorata con toro e gola, in pietra di San Lucido dello spessore di cm 25 e larghezza cm 35.</t>
  </si>
  <si>
    <t xml:space="preserve"> CAP. A.08 - CONSOLIDAMENTI</t>
  </si>
  <si>
    <t>A.08.001 - RINFORZI STRUTTURALI A BASE DI FIBRE DI CARBONIO</t>
  </si>
  <si>
    <t>A.08.001</t>
  </si>
  <si>
    <t>Esecuzione di rinforzo strutturale di nastri di fibre di carbonio con resine epossidiche, da incollarsi direttamente sulla struttura da rinforzare, previo eventuale trattamento di ripristino delle superfici ammalorate, fornita e posta in opera. Sono compresi: (1) l'applicazione di primer bicomponente a base di resine epossidiche, per creare un opportuno strato filmogeno di supporto ed interfaccia, distribuito sull'intera superficie di incollaggio; (2) l'eventuale livellamento della superficie mediante stucco epossidico, che ha lo scopo di evitare la formazione di vuoti o bolle d'aria che potrebbero pregiudicare l'aderenza del rinforzo al supporto; (3) la stesa del primo strato di resina epossidica per l'incollaggio delle fibre di rinforzo; (4) l'applicazione dei nastri di materiale composito, secondo le indicazioni di progetto, avendo cura di evitare la formazione di eventuali bolle d'aria; (5) la stesa di un secondo strato di resina epossidica; (6) l'eventuale ripetizione delle fasi (4), (5) e (6) per tutti gli strati previsti progettualmente, sia in semplice sovrapposizione che in direzione ortogonale. E' compresa la fornitura e posa in opera di tutti i materiali sopra descritti e quanto altro occorre per dare il lavoro finito. Sono esclusi: l'eventuale trattamento di ripristino delle superfici ammalorate; i trattamenti filmogeni protettivi necessari; le indagini e le prove pre e post intervento; tutti i sussidi necessari per l'esecuzione dei lavori (bybridge, etc). Il prezzo è ad unità di superficie di rinforzo effettivamente posto in opera;</t>
  </si>
  <si>
    <t>A.08.001.a</t>
  </si>
  <si>
    <t>con tessuto undirezionale del peso di ca. 200 gr/mq. Primo strato.</t>
  </si>
  <si>
    <t>a. PRIMER EPOSSIDICO bicomponente</t>
  </si>
  <si>
    <t>b. ADESIVO EPOSSIDICO bicomponente</t>
  </si>
  <si>
    <t>c. TESSUTO UNIDIREZIONALE in fibra di carbonio da 200 gr/mq</t>
  </si>
  <si>
    <t>Esecuzione di rinforzo strutturale di nastri di fibre di carbonio con resine epossidiche, da incollarsi direttamente sulla struttura da rinforzare, previo eventuale trattamento di ripristino delle superfici ammalorate, fornita e posta in opera. Sono compresi: (1) l'applicazione di primer bicomponente a base di resine epossidiche, per creare un opportuno strato filmogeno di supporto ed interfaccia, distribuito sull'intera superficie di incollaggio; (2) l'eventuale livellamento della superficie mediante stucco epossidico, che ha lo scopo di evitare la formazione di vuoti o bolle d'aria che potrebbero pregiudicare l'aderenza del rinforzo al supporto; (3) la stesa del primo strato di resina epossidica per l'incollaggio delle fibre di rinforzo; (4) l'applicazione dei nastri di materiale composito, secondo le indicazioni di progetto, avendo cura di evitare la formazione di eventuali bolle d'aria; (5) la stesa di un secondo strato di resina epossidica; (6) l'eventuale ripetizione delle fasi (4), (5) e (6) per tutti gli strati previsti progettualmente, sia in semplice sovrapposizione che in direzione ortogonale. E' compresa la fornitura e posa in opera di tutti i materiali sopra descritti e quanto altro occorre per dare il lavoro finito. Sono esclusi: l'eventuale trattamento di ripristino delle superfici ammalorate; i trattamenti filmogeni protettivi necessari; le indagini e le prove pre e post intervento; tutti i sussidi necessari per l'esecuzione dei lavori (bybridge, etc). Il prezzo è ad unità di superficie di rinforzo effettivamente posto in opera.</t>
  </si>
  <si>
    <t>A.08.001.b</t>
  </si>
  <si>
    <t>con tessuto undirezionale del peso di ca. 200 gr/mq. Strati successivi.</t>
  </si>
  <si>
    <t>a. ADESIVO EPOSSIDICO bicomponente</t>
  </si>
  <si>
    <t>b. TESSUTO UNIDIREZIONALE in fibra di carbonio da 200 gr/mq</t>
  </si>
  <si>
    <t>Esecuzione di rinforzo strutturale di nastri di fibre di carbonio con resine epossidiche, da incollarsi direttamente sulla struttura da rinforzare, previo eventuale trattamento di ripristino delle superfici ammalorate, fornita e posta in opera. Sono compresi: (1) l'applicazione di primer bicomponente a base di resine epossidiche, per creare un opportuno strato filmogeno di supporto ed interfaccia, distribuito sull'intera superficie di incollaggio; (2) l'eventuale livellamento della superficie mediante stucco epossidico, che ha lo scopo di evitare la formazione di vuoti o bolle d'aria che potrebbero pregiudicare l'aderenza del rinforzo al supporto; (3) la stesa del primo strato di resina epossidica per l'incollaggio delle fibre di rinforzo; (4) l'applicazione dei nastri di materiale composito, secondo le indicazioni di progetto, avendo cura di evitare la formazione di eventuali bolle d'aria; (5) la stesa di un secondo strato di resina epossidica; (6) l'eventuale ripetizione delle fasi (4), (5) e (6) per tutti gli strati previsti progettualmente, sia in semplice sovrapposizione che in direzione ortogonale. E' compresa la fornitura e posa in opera di tutti i materiali sopra descritti e quanto altro occorre per dare il lavoro finito. Sono esclusi: l'eventuale trattamento di ripristino delle superfici ammalorate; i trattamenti filmogeni protettivi necessari; le indagini e le prove pre e post intervento; tutti i sussidi necessari per l'esecuzione dei lavori (bybridge, etc). Il prezzo è ad unità di superficie di rinforzo
effettivamente posto in opera.</t>
  </si>
  <si>
    <t>A.08.001.c</t>
  </si>
  <si>
    <t>con tessuto undirezionale del peso di ca. 300 gr/mq. Primo strato.</t>
  </si>
  <si>
    <t>c. TESSUTO UNIDIREZIONALE in fibra di carbonio da 300 gr/mq</t>
  </si>
  <si>
    <t>A.08.001.d</t>
  </si>
  <si>
    <t>con tessuto undirezionale del peso di ca. 300 gr/mq. Strati successivi.</t>
  </si>
  <si>
    <t>b. TESSUTO UNIDIREZIONALE in fibra di carbonio da 300 gr/mq</t>
  </si>
  <si>
    <t>A.08.001.e</t>
  </si>
  <si>
    <t>con tessuto undirezionale del peso di ca. 600 gr/mq. Primo strato.</t>
  </si>
  <si>
    <t>c. TESSUTO UNIDIREZIONALE in fibra di carbonio da 600 gr/mq</t>
  </si>
  <si>
    <t>A.08.001.f</t>
  </si>
  <si>
    <t>con tessuto undirezionale del peso di ca. 600 gr/mq. Strati successivi.</t>
  </si>
  <si>
    <t>b. TESSUTO UNIDIREZIONALE in fibra di carbonio da 600 gr/mq</t>
  </si>
  <si>
    <t>A.08.001.g</t>
  </si>
  <si>
    <t>con tessuto bidirezionale del peso di ca. 200 gr/mq. Primo strato.</t>
  </si>
  <si>
    <t>c. TESSUTO BIDIREZIONALE in fibra di carbonio da 200 gr/mq</t>
  </si>
  <si>
    <t>Esecuzione di rinforzo strutturale di nastri di fibre di carbonio con resine epossidiche, da incollarsi direttamente sulla struttura da rinforzare, previo eventuale trattamento di ripristino delle superfici ammalorate, fornita e posta in opera. Sono compresi: (1) l'applicazione di primer bicomponente a base di resine epossidiche, per creare un opportuno strato filmogeno di supporto ed interfaccia, distribuito sull'intera superficie di incollaggio; (2) l'eventuale livellamento della superficie mediante stucco epossidico, che ha lo scopo di evitare la formazione di vuoti o bolle d'aria che potrebbero pregiudicare l'aderenza del rinforzo al supporto; (3) la stesa del primo strato di resina epossidica per l'incollaggio delle fibre di rinforzo; (4) l'applicazione dei nastri di materiale composito, secondo le indicazioni di progetto, avendo cura di evitare la formazione di eventuali bolle d'aria; (5) la stesa di un secondo strato di resina epossidica; (6) l'eventuale ripetizione delle fasi (4), (5) e (6) per tutti gli strati previsti progettualmente, sia in semplice sovrapposizione che in direzione ortogonale. E' compresa la fornitura e posa in opera di tutti i materiali sopra descritti e quanto altro occorre per dare il lavoro finito. Sono esclusi: l'eventuale trattamento di ripristino delle superfici ammalorate; i trattamenti filmogeni protettivi necessari; le indagini e le prove pre e post intervento; tutti i sussidi necessari per l'esecuzione dei lavori (bybridge, etc). Il prezzo è ad unità di superficie di rinforzo;
effettivamente posto in opera.</t>
  </si>
  <si>
    <t>A.08.001.h</t>
  </si>
  <si>
    <t>con tessuto bidirezionale del peso di ca. 200 gr/mq. Strati successivi.</t>
  </si>
  <si>
    <t>b. TESSUTO BIDIREZIONALE in fibra di carbonio da 200 gr/mq</t>
  </si>
  <si>
    <t>Esecuzione di rinforzo strutturale di nastri di fibre di carbonio con resine epossidiche, da incollarsi direttamente sulla struttura da rinforzare, previo eventuale trattamento di ripristino delle superfici ammalorate, fornita e posta in opera. Sono compresi: (1) l'applicazione di primer bicomponente a base di resine epossidiche, per creare un opportuno strato filmogeno di supporto ed interfaccia, distribuito sull'intera superficie di incollaggio; (2) l'eventuale livellamento della superficie mediante stucco epossidico, che ha lo scopo di evitare la formazione di vuoti o bolle d'aria che potrebbero pregiudicare l'aderenza del rinforzo al supporto; (3) la stesa del primo strato di resina epossidica per l'incollaggio delle fibre di rinforzo; (4) l'applicazione dei nastri di materiale composito, secondo le indicazioni di progetto, avendo cura di evitare la formazione di eventuali bolle d'aria; (5) la stesa di un secondo strato di resina epossidica; (6) l'eventuale ripetizione delle fasi (4), (5) e (6) per tutti gli strati previsti progettualmente, sia in semplice sovrapposizione che in direzione ortogonale. E' compresa la fornitura e posa in opera di tutti i materiali sopra descritti e quanto altro occorre per dare il lavoro finito. Sono esclusi: l'eventuale trattamento di ripristino delle superfici ammalorate; i trattamenti filmogeni protettivi necessari; le indagini e le prove pre e post intervento; tutti i sussidi necessari per l'esecuzione dei lavori (bybridge, etc). Il prezzo è ad unità di superficie di rinforzo
effettivamente posto in opera;</t>
  </si>
  <si>
    <t>A.08.001.i</t>
  </si>
  <si>
    <t>con tessuto bidirezionale del peso di ca. 300 gr/mq. Primo strato.</t>
  </si>
  <si>
    <t>c. TESSUTO BIDIREZIONALE in fibra di carbonio da 300 gr/mq</t>
  </si>
  <si>
    <t>A.08.001.j</t>
  </si>
  <si>
    <t>con tessuto bidirezionale del peso di ca. 300 gr/mq. Strati successivi.</t>
  </si>
  <si>
    <t>b. TESSUTO BIDIREZIONALE in fibra di carbonio da 300 gr/mq</t>
  </si>
  <si>
    <t>A.08.001.k</t>
  </si>
  <si>
    <t>con tessuto quadridirezionale del peso di ca. 400 gr/mq. Primo strato.</t>
  </si>
  <si>
    <t>c. TESSUTO QUADRIDIREZIONALE in fibra di carbonio da 400 gr/mq</t>
  </si>
  <si>
    <t>A.08.001.l</t>
  </si>
  <si>
    <t>con tessuto quadridirezionale del peso di ca. 400 gr/mq. Strati successivi.</t>
  </si>
  <si>
    <t>b. TESSUTO QUADRIDIREZIONALE in fibra di carbonio da 400 gr/mq</t>
  </si>
  <si>
    <t>N. A225:I244Voce  elenco prezzi</t>
  </si>
  <si>
    <t>A.08.002</t>
  </si>
  <si>
    <t>Rinforzo e consolidamento sismico con tessuti e/o lamine in materiale composito.
1) A-Nastro di carbonio U-HT ALTA TENACITA' (300 g altezza 10-20-50 cm) - tessuto unidirezionale del peso di ca. 300 gr/mq.
2) B-Nastro di carbonio U-HT 400 g altezza 10-20-50 cm) - tessuto unidirezionale del peso di ca. 400 gr/mq.
Rinforzo strutturale con applicazione di nastri di fibre di carbonio mediante applicazione di nastri di fibre impregnate con resine epossidiche, da incollarsi direttamente sulla struttura da rinforzare, previo eventuale trattamento di ripristino delle superfici ammalorate, da pagarsi a parte. E’ compresa l’esecuzione delle seguenti fasi di intervento:
a) applicazione di primer bicomponente a base di resine epossidiche, in ragione di circa 0,25 kg/mq per creare un opportuno strato filmogeno di supporto ed interfaccia, distribuito a rullo sull’intera superficie di incollaggio, con attesa della avvenuta maturazione del medesimo per il tempo necessario.
b) Eventuale livellazione delle superfici mediante stucco epossidico, avente lo scopo di evitare la formazione di vuoti o bolle d’aria che potrebbero pregiudicare l’aderenza del rinforzo al supporto.
c) Applicazione del primo strato di resina epossidica bicomponente per incollaggio fibre di rinforzo (undercoating), per una resa di circa 0,3 kg/mq.
d) Applicazione dei nastri di fibre di carbonio e/o ibrido secondo le direttrici di progetto, avendo cura di evitare la formazione di bolle d’aria.
e) Applicazione di un secondo strato di resina epossidica (overcoating) in ragione di 0,3 Kg/m2, rullatura con appositi rulli scanalati per eliminare eventuali bolle d’aria e resina in eccesso.
f) Eventuale ripetizione delle fasi d), e) ed f) per tutti gli strati previsti progettualmente, sia in semplice sovrapposizione che in direzione ortogonale alla precedente.                                                                                     g) Rimozione delle eventuali parti eccedenti di resina. La temperatura ambiente di utilizzo del materiale non deve essere inferiore a +5°C e non superiore a 40 °C. Non è consentita l’applicazione in ambienti particolarmente umidi od in presenza di fenomeni di condensa sulle superfici da rinforzare, che devono essere  completamente asciutte e pulite.
Nel periodo invernale (5- 25 °C) utilizzare il catalizzatore INVERNALE.
Nel periodo estivo ( 25-40°C) utilizzare il catalizzatore ESTIVO.
E’ compresa la fornitura e posa in opera di tutti i materiali sopra descritti e quanto altro occorre per dare il lavoro finito a regola d’arte. Lo spessore complessivo di ciascuno strato di rinforzo non dovrà eccedere 1 mm (un millimetro). Sono esclusi dal presente eventuali trattamenti protettivi e le indagini e prove pre e post intervento, da valutarsi separatamente, nonché tutti i sussidi necessari per l’esecuzione dei lavori (impalcature per accesso in quota, ripristino delle superfici ammalorate precedente l’applicazione della fibra, etc.). Il materiale di rinforzo deve garantire le seguenti caratteristiche minime: Il nastro di carbonio deve garantire la perfetta unidirezionalità delle fibre mediante un leggero filo di trama di filo di vetro termosaldato, il peso del filo di termosaldatura non deve eccedere il 10% del peso del nastro, che consenta una facile manovrabilità e taglio del nastro, senza pregiudicare l’allineamento delle fibre e senza il rischio di sfibrare il nastro stesso. Il nastro deve presentare le seguenti caratteristiche minime prestazionali:
-nastro in fibra di carbonio U- HT da 300 gr  (Sezione in fibra di Carbonio 1,77 mmq/cm larghezza)
1- tensione media di rottura della fibra &gt;3500 MPa;
2-modulo di Young medio &gt;240 GPa;
3- allungamento medio a rottura della fibra &gt;1,5%;
4- quantità di fibra di carbonio presente nel nastro &gt; 320 g/mq.</t>
  </si>
  <si>
    <t>A.08.002.a</t>
  </si>
  <si>
    <t>con tessuto undirezionale ad alta tenacità (HT) di ca. 300 gr/mq. Primo strato.</t>
  </si>
  <si>
    <t>b. RESINA EPOSSIDICA bicomponente</t>
  </si>
  <si>
    <t>c. MALTA EPOSSIDICA</t>
  </si>
  <si>
    <t>d. TESSUTO UNIDIREZIONALE ad alta tenacità (HT) da 300 gr/mq - Nastro di carbonio U-HT</t>
  </si>
  <si>
    <t>A.08.002.b</t>
  </si>
  <si>
    <t>con tessuto undirezionale ad alta tenacità (HT) del peso di ca. 300 gr/mq. Strati successivi fino a tre.</t>
  </si>
  <si>
    <t>a. RESINA EPOSSIDICA bicomponente</t>
  </si>
  <si>
    <t>b. MALTA EPOSSIDICA</t>
  </si>
  <si>
    <t>c. TESSUTO UNIDIREZIONALE ad alta tenacità (HT) da 300 gr/mq - Nastro di carbonio U-HT</t>
  </si>
  <si>
    <t>Rinforzo e consolidamento sismico con tessuti e/o lamine in materiale composito.
1) A-Nastro di carbonio U-HT ALTA TENACITA' (300 g altezza 10-20-50 cm) - tessuto unidirezionale del peso di ca. 300 gr/mq.
2) B-Nastro di carbonio U-HT 400 g altezza 10-20-50 cm) - tessuto unidirezionale del peso di ca. 400 gr/mq.
Rinforzo strutturale con applicazione di nastri di fibre di carbonio mediante applicazione di nastri di fibre impregnate con resine epossidiche, da incollarsi direttamente sulla struttura da rinforzare, previo eventuale trattamento di ripristino delle superfici ammalorate, da pagarsi a parte. E’ compresa l’esecuzione delle seguenti fasi di intervento:
a) applicazione di primer bicomponente a base di resine epossidiche, in ragione di circa 0,25 kg/mq per creare un opportuno strato filmogeno di supporto ed interfaccia, distribuito a rullo sull’intera superficie di incollaggio, con attesa della avvenuta maturazione del medesimo per il tempo necessario.
b) Eventuale livellazione delle superfici mediante stucco epossidico, avente lo scopo di evitare la formazione di vuoti o bolle d’aria che potrebbero pregiudicare l’aderenza del rinforzo al supporto.
c) Applicazione del primo strato di resina epossidica bicomponente per incollaggio fibre di rinforzo (undercoating), per una resa di circa 0,3 kg/mq.
d) Applicazione dei nastri di fibre di carbonio e/o ibrido secondo le direttrici di progetto, avendo cura di evitare la formazione di bolle d’aria.
e) Applicazione di un secondo strato di resina epossidica (overcoating) in ragione di 0,3 Kg/m2, rullatura con appositi rulli scanalati per eliminare eventuali bolle d’aria e resina in eccesso.
f) Eventuale ripetizione delle fasi d), e) ed f) per tutti gli strati previsti progettualmente, sia in semplice sovrapposizione che in direzione ortogonale alla precedente.                                                                                     g) Rimozione delle eventuali parti eccedenti di resina. La temperatura ambiente di utilizzo del materiale non deve essere inferiore a +5°C e non superiore a 40 °C. Non è consentita l’applicazione in ambienti particolarmente umidi od in presenza di fenomeni di condensa sulle superfici da rinforzare, che devono essere  completamente asciutte e pulite.
Nel periodo invernale (5- 25 °C) utilizzare il catalizzatore INVERNALE.
Nel periodo estivo ( 25-40°C) utilizzare il catalizzatore ESTIVO.
E’ compresa la fornitura e posa in opera di tutti i materiali sopra descritti e quanto altro occorre per dare il lavoro finito a regola d’arte. Lo spessore complessivo di ciascuno strato di rinforzo non dovrà eccedere 1 mm (un millimetro). Sono esclusi dal presente eventuali trattamenti protettivi e le indagini e prove pre e post intervento, da valutarsi separatamente, nonché tutti i sussidi necessari per l’esecuzione dei lavori (impalcature per accesso in quota, ripristino delle superfici ammalorate precedente l’applicazione della fibra, etc.). Il materiale di rinforzo deve garantire le seguenti caratteristiche minime: Il nastro di carbonio deve garantire la perfetta unidirezionalità delle fibre mediante un leggero filo di trama di filo di vetro termosaldato, il peso del filo di termosaldatura non deve eccedere il 10% del peso del nastro, che consenta una facile manovrabilità e taglio del nastro, senza pregiudicare l’allineamento delle fibre e senza il rischio di sfibrare il nastro stesso. Il nastro deve presentare le seguenti caratteristiche minime prestazionali:
-nastro in fibra di carbonio U- HT da 400 gr  (Sezione in fibra di Carbonio 2,20 mmq/cm larghezza)
1- tensione media di rottura della fibra &gt;3500 MPa;
2-modulo di Young medio &gt;240 GPa;
3- allungamento medio a rottura della fibra &gt;1,5%;
4- quantità di fibra di carbonio presente nel nastro &gt; 400 g/mq.</t>
  </si>
  <si>
    <t>A.08.002.c</t>
  </si>
  <si>
    <t>con tessuto undirezionale ad alta tenacità (HT) di ca. 400 gr/mq. Primo strato.</t>
  </si>
  <si>
    <t>d. TESSUTO UNIDIREZIONALE ad alta tenacità (HT) da 400 gr/mq - Nastro di carbonio U-HT</t>
  </si>
  <si>
    <t>A.08.002.d</t>
  </si>
  <si>
    <t>con tessuto undirezionale ad alta tenacità (HT) del peso di ca. 400 gr/mq. Strati successivi fino a tre.</t>
  </si>
  <si>
    <t>c. TESSUTO UNIDIREZIONALE ad alta tenacità (HT) da 400 gr/mq - Nastro di carbonio U-HT</t>
  </si>
  <si>
    <t>A.08.003</t>
  </si>
  <si>
    <t>Rinforzo e consolidamento sismico con tessuti e/o lamine in materiale composito.
1) A-Nastro di carbonio U-HM ALTO MODULO (300 g altezza 10-20-50 cm) - tessuto unidi-rezionale del peso di ca. 300 gr/mq.
2) B-Nastro di carbonio U-HM ALTO MODULO (400 g altezza 10-20-50 cm) - tessuto unidi-rezionale del peso di ca. 400 gr/mq.
Rinforzo strutturale con applicazione di nastri di fibre di carbonio mediante applicazione di nastri di fibre impregnate con resine epossidiche, da incollarsi direttamente sulla struttura da rinforzare, previo eventuale trattamento di ripristino delle superfici ammalorate, da pagarsi a parte. E’ compresa l’esecuzione delle seguenti fasi di intervento:
a) applicazione di primer bicomponente a base di resine epossidiche, in ragione di circa 0,25 kg/mq per creare un opportuno strato filmogeno di supporto ed interfaccia, distribuito a rullo sull’intera superficie di incollaggio, con attesa della avvenuta maturazione del medesimo per il tempo necessario.
b) Eventuale livellazione delle superfici mediante stucco epossidico, avente lo scopo di evitare la formazione di vuoti o bolle d’aria che potrebbero pregiudicare l’aderenza del rinforzo al supporto.
c) Applicazione del primo strato di resina epossidica bicomponente per incollaggio fibre di rinforzo (undercoating), per una resa di circa 0,3 kg/mq.
d) Applicazione dei nastri di fibre di carbonio e/o ibrido secondo le direttrici di progetto, avendo cura di evitare la formazione di bolle d’aria.
e) Applicazione di un secondo strato di resina epossidica (overcoating) in ragione di 0,3 Kg/m2, rullatura con appositi rulli scanalati per eliminare eventuali bolle d’aria e resina in eccesso.
f) Eventuale ripetizione delle fasi d), e) ed f) per tutti gli strati previsti progettualmente, sia in semplice sovrapposizione che in direzione ortogonale alla precedente.                                                                                     g) Rimozione delle eventuali parti eccedenti di resina. La temperatura ambiente di utilizzo del materiale non deve essere inferiore a +5°C e non superiore a 40 °C. Non è consentita l’applicazione in ambienti particolarmente umidi od in presenza di fenomeni di condensa sulle superfici da rinforzare, che devono essere completamente asciutte e pulite.
Nel periodo invernale (5- 25 °C) utilizzare il catalizzatore INVERNALE.
Nel periodo estivo ( 25-40°C) utilizzare il catalizzatore ESTIVO.
E’ compresa la fornitura e posa in opera di tutti i materiali sopra descritti e quanto altro occorre per dare il lavoro finito a regola d’arte. Lo spessore complessivo di ciascuno strato di rinforzo non dovrà eccedere 1 mm (un millimetro). Sono esclusi dal presente eventuali trattamenti protettivi e le indagini e prove pre e post intervento, da valutarsi separatamente, nonché tutti i sussidi necessari per l’esecuzione dei lavori (impalcature per accesso in quota, ripristino delle superfici ammalorate precedente l’applicazione della fibra, etc.). Il materiale di rinforzo deve garantire le seguenti caratteristiche minime: Il nastro di carbonio deve garantire la perfetta unidirezionalità delle fibre mediante un leggero filo di trama di filo di vetro termosaldato, il peso del filo di termosaldatura non deve eccedere il 10% del peso del nastro, che consenta una facile manovrabilità e taglio del nastro, senza pregiudicare l’allineamento delle fibre e senza il rischio di sfibrare il nastro stesso. Il nastro deve presentare le seguenti caratteristiche minime prestazionali:
- nastro di carbonio U- HM da 300 gr, ad alto modulo (Sezione in fibra di Carbonio 1,65 mmq/cm larghezza) 
1- tensione media di rottura della fibra &gt;3000 MPa;
2- modulo di Young medio &gt;390 GPa;
3- allungamento medio a rottura della fibra &gt; 0,8;
8- quantità di fibra di carbonio presente nel nastro = 300 g/mq.</t>
  </si>
  <si>
    <t>A.08.003.a</t>
  </si>
  <si>
    <t>con tessuto undirezionale ad alto modulo (HM) di ca. 300 gr/mq. Primo strato.</t>
  </si>
  <si>
    <t>d. TESSUTO UNIDIREZIONALE ad alto modulo (HM) da 300 gr/mq - Nastro di carbonio U-HM</t>
  </si>
  <si>
    <t>A.08.003.b</t>
  </si>
  <si>
    <t>con tessuto undirezionale ad alto modulo (HM) del peso di ca. 300 gr/mq. Strati successivi fino a tre.</t>
  </si>
  <si>
    <t>c. TESSUTO UNIDIREZIONALE ad alto modulo (HM) da 300 gr/mq - Nastro di carbonio U-HM</t>
  </si>
  <si>
    <t>Rinforzo e consolidamento sismico con tessuti e/o lamine in materiale composito.
1) A-Nastro di carbonio U-HM ALTO MODULO (300 g altezza 10-20-50 cm) - tessuto unidi-rezionale del peso di ca. 300 gr/mq.
2) B-Nastro di carbonio U-HM ALTO MODULO (400 g altezza 10-20-50 cm) - tessuto unidi-rezionale del peso di ca. 400 gr/mq.
Rinforzo strutturale con applicazione di nastri di fibre di carbonio mediante applicazione di nastri di fibre impregnate con resine epossidiche, da incollarsi direttamente sulla struttura da rinforzare, previo eventuale trattamento di ripristino delle superfici ammalorate, da pagarsi a parte. E’ compresa l’esecuzione delle seguenti fasi di intervento:
a) applicazione di primer bicomponente a base di resine epossidiche, in ragione di circa 0,25 kg/mq per creare un opportuno strato filmogeno di supporto ed interfaccia, distribuito a rullo sull’intera superficie di incollaggio, con attesa della avvenuta maturazione del medesimo per il tempo necessario.
b) Eventuale livellazione delle superfici mediante stucco epossidico, avente lo scopo di evitare la formazione di vuoti o bolle d’aria che potrebbero pregiudicare l’aderenza del rinforzo al supporto.
c) Applicazione del primo strato di resina epossidica bicomponente per incollaggio fibre di rinforzo (undercoating), per una resa di circa 0,3 kg/mq.
d) Applicazione dei nastri di fibre di carbonio e/o ibrido secondo le direttrici di progetto, avendo cura di evitare la formazione di bolle d’aria.
e) Applicazione di un secondo strato di resina epossidica (overcoating) in ragione di 0,3 Kg/m2, rullatura con appositi rulli scanalati per eliminare eventuali bolle d’aria e resina in eccesso.
f) Eventuale ripetizione delle fasi d), e) ed f) per tutti gli strati previsti progettualmente, sia in semplice sovrapposizione che in direzione ortogonale alla precedente.                                                                                     g) Rimozione delle eventuali parti eccedenti di resina. La temperatura ambiente di utilizzo del materiale non deve essere inferiore a +5°C e non superiore a 40 °C. Non è consentita l’applicazione in ambienti particolarmente umidi od in presenza di fenomeni di condensa sulle superfici da rinforzare, che devono essere completamente asciutte e pulite.
Nel periodo invernale (5- 25 °C) utilizzare il catalizzatore INVERNALE.
Nel periodo estivo ( 25-40°C) utilizzare il catalizzatore ESTIVO.
E’ compresa la fornitura e posa in opera di tutti i materiali sopra descritti e quanto altro occorre per dare il lavoro finito a regola d’arte. Lo spessore complessivo di ciascuno strato di rinforzo non dovrà eccedere 1 mm (un millimetro). Sono esclusi dal presente eventuali trattamenti protettivi e le indagini e prove pre e post intervento, da valutarsi separatamente, nonché tutti i sussidi necessari per l’esecuzione dei lavori (impalcature per accesso in quota, ripristino delle superfici ammalorate precedente l’applicazione della fibra, etc.). Il materiale di rinforzo deve garantire le seguenti caratteristiche minime: Il nastro di carbonio deve garantire la perfetta unidirezionalità delle fibre mediante un leggero filo di trama di filo di vetro termosaldato, il peso del filo di termosaldatura non deve eccedere il 10% del peso del nastro, che consenta una facile manovrabilità e taglio del nastro, senza pregiudicare l’allineamento delle fibre e senza il rischio di sfibrare il nastro stesso. Il nastro deve presentare le seguenti caratteristiche minime prestazionali:
- nastro di carbonio U-HM da 400 gr, ad alto modulo (Sezione in fibra di Carbonio 2,20 mmq/cm larghezza) 
1- tensione media di rottura della fibra &gt;3000 MPa;
2- modulo di Young medio &gt;390 GPa;
3- allungamento medio a rottura della fibra &gt; 0,8;
8- quantità di fibra di carbonio presente nel nastro = 400 g/mq.</t>
  </si>
  <si>
    <t>A.08.003.c</t>
  </si>
  <si>
    <t>con tessuto undirezionale ad alto modulo (HM) di ca. 400 gr/mq. Primo strato.</t>
  </si>
  <si>
    <t>d. TESSUTO UNIDIREZIONALE ad alto modulo (HM) da 400 gr/mq - Nastro di carbonio U-HM</t>
  </si>
  <si>
    <t>Rinforzo e consolidamento sismico con tessuti e/o lamine in materiale composito.
1) A-Nastro di carbonio U-HM ALTO MODULO (300 g altezza 10-20-50 cm) - tessuto unidi-rezionale del peso di ca. 300 gr/mq.
2) B-Nastro di carbonio U-HM ALTO MODULO (400 g altezza 10-20-50 cm) - tessuto unidi-rezionale del peso di ca. 400 gr/mq.
Rinforzo strutturale con applicazione di nastri di fibre di carbonio mediante applicazione di nastri di fibre impregnate con resine epossidiche, da incollarsi direttamente sulla struttura da rinforzare, previo eventuale trattamento di ripristino delle superfici ammalorate, da pagarsi a parte. E’ compresa l’esecuzione delle seguenti fasi di intervento:
a) applicazione di primer bicomponente a base di resine epossidiche, in ragione di circa 0,25 kg/mq per creare un opportuno strato filmogeno di supporto ed interfaccia, distribuito a rullo sull’intera superficie di incollaggio, con attesa della avvenuta maturazione del medesimo per il tempo necessario.
b) Eventuale livellazione delle superfici mediante stucco epossidico, avente lo scopo di evitare la formazione di vuoti o bolle d’aria che potrebbero pregiudicare l’aderenza del rinforzo al supporto.
c) Applicazione del primo strato di resina epossidica bicomponente per incollaggio fibre di rinforzo (undercoating), per una resa di circa 0,3 kg/mq.
d) Applicazione dei nastri di fibre di carbonio e/o ibrido secondo le direttrici di progetto, avendo cura di evitare la formazione di bolle d’aria.
e) Applicazione di un secondo strato di resina epossidica (overcoating) in ragione di 0,3 Kg/m2, rullatura con appositi rulli scanalati per eliminare eventuali bolle d’aria e resina in eccesso.
f) Eventuale ripetizione delle fasi d), e) ed f) per tutti gli strati previsti progettualmente, sia in semplice sovrapposizione che in direzione ortogonale alla precedente.                                                                                     g) Rimozione delle eventuali parti eccedenti di resina. La temperatura ambiente di utilizzo del materiale non deve essere inferiore a +5°C e non superiore a 40 °C. Non è consentita l’applicazione in ambienti particolarmente umidi od in presenza di fenomeni di condensa sulle superfici da rinforzare, che devono essere completamente asciutte e pulite.
Nel periodo invernale (5- 25 °C) utilizzare il catalizzatore INVERNALE.
Nel periodo estivo ( 25-40°C) utilizzare il catalizzatore ESTIVO.
E’ compresa la fornitura e posa in opera di tutti i materiali sopra descritti e quanto altro occorre per dare il lavoro finito a regola d’arte. Lo spessore complessivo di ciascuno strato di rinforzo non dovrà eccedere 1 mm (un millimetro). Sono esclusi dal presente eventuali trattamenti protettivi e le indagini e prove pre e post intervento, da valutarsi separatamente, nonché tutti i sussidi necessari per l’esecuzione dei lavori (impalcature per accesso in quota, ripristino delle superfici ammalorate precedente l’applicazione della fibra, etc.). Il materiale di rinforzo deve garantire le seguenti caratteristiche minime: Il nastro di carbonio deve garantire la perfetta unidirezionalità delle fibre mediante un leggero filo di trama di filo di vetro termosaldato, il peso del filo di termosaldatura non deve eccedere il 10% del peso del nastro, che consenta una facile manovrabilità e taglio del nastro, senza pregiudicare l’allineamento delle fibre e senza il rischio di sfibrare il nastro stesso. Il nastro deve presentare le seguenti caratteristiche minime prestazionali:
- nastro di carbonio U- HM da 400 gr, ad alto modulo (Sezione in fibra di Carbonio 2,20 mmq/cm larghezza) 
1- tensione media di rottura della fibra &gt;3000 MPa;
2- modulo di Young medio &gt;390 GPa;
3- allungamento medio a rottura della fibra &gt; 0,8;
8- quantità di fibra di carbonio presente nel nastro = 400 g/mq.</t>
  </si>
  <si>
    <t>A.08.003.d</t>
  </si>
  <si>
    <t>con tessuto undirezionale ad alto modulo (HM) del peso di ca. 400 gr/mq. Strati successivi tre.</t>
  </si>
  <si>
    <t>c. TESSUTO UNIDIREZIONALE ad alto modulo (HM) da 400 gr/mq - Nastro di carbonio U-HM</t>
  </si>
  <si>
    <t>A.08.005</t>
  </si>
  <si>
    <t>Nastro bidirezionale in carbonio. Rinforzo strutturale con applicazione di rete in fibra di carbonio mediante applicazione di rete in fibra impregnata con resine epossidiche, da incollarsi direttamente sulla struttura da rinforzare, previo eventuale trattamento di ripristino delle superfici ammalorate, da pagarsi a parte.
E’ compresa l’esecuzione delle seguenti fasi di intervento:
a) applicazione di primer bicomponente a base di resine epossidiche, in ragione di circa 0,1 kg/mq per creare un opportuno strato filmogeno di supporto ed interfaccia, distribuito a rullo sull’intera superficie di incollaggio, con attesa della avvenuta maturazione del medesimo per il tempo necessario.
b) Eventuale livellazione delle superfici mediante stucco epossidico, avente lo scopo di evitare la formazione di vuoti o bolle d’aria che potrebbero pregiudicare l’aderenza del rinforzo al supporto.
c) Applicazionedel primo strato di resina epossidica bicomponente per incollaggio fibre di rinforzo (undercoating), per una resa di circa 0,15 kg/mq.
d) Applicazione dei nastri di fibre di carbonio e/o ibrido secondo le direttrici di progetto, avendo cura di evitare la formazione di bolle d’aria.
e) Applicazione di un secondo strato di resina epossidica (overcoating) in ragione di 0,15 kg/mq, rullatura con appositi rulli scanalati per eliminare eventuali bolle d’aria e resina in eccesso.
f) Eventuale ripetizione delle fasi d), e) ed f) per tutti gli strati previsti progettualmente, sia in semplice sovrapposizione che in direzione ortogonale alla precedente.
g) Rimozione delle eventuali parti eccedenti di resina.
La temperatura ambiente di utilizzo del materiale non deve essere inferiore a +5°C e non superiore a 40 °C. Non è consentita l’applicazione in ambienti particolarmente umidi od in presenza di fenomeni di condensa sulle superfici da rinforzare, che devono essere  completamente asciutte e pulite.
Nel periodo invernale (5-25 °C) utilizzare il catalizzatore INVERNALE.
Nel periodo estivo (25-40°C) utilizzare il catalizzatore ESTIVO.
E’ compresa la fornitura e posa in opera di tutti i materiali sopra descritti e quanto altro occorre per dare il lavoro finito a regola d’arte.
Lo spessore complessivo di ciascuno strato di rinforzo non dovrà eccedere 1 mm (un millimetro).
Sono esclusi dal presente articolo i trattamenti filmogeni protettivi obbligatori e le indagini e prove pre e post intervento, da valutarsi separatamente, nonché tutti i sussidi necessari perl’esecuzione dei lavori (impalcature per accesso in quota, bybridge, ripristino delle superfici ammalorate precedente l’applicazione della fibra, etc.). La rete deve presentare maglie maggiori o uguali a 5mm (cinque millimetri) con le fibre di carbonio non intrecciate fra loro e mantenute allineate in due direzioni 0° e 90°. La rete di carbonio deve garantire la perfetta unidirezionalità delle fibre nelle due direzioni mediante un leggero filo di vetro termosaldato posto fra le fibre di carbonio, la quantità di filo di termosaldatura non deve eccedere il 20 % del peso della rete, che consenta una facile manovrabilità e taglio della rete, senza pregiudicare l'allineamento delle fibre e senza il rischio di sfibrare la rete stessa.
La rete deve presentare le seguenti caratteristiche minime prestazionali:
1) tensione media di rottura della fibra &gt; 3500 Mpa;
2) modulo di Young medio&gt;240 Gpa;
3) allungamento medio a rottura della fibra &gt;1,5%;
4) quantità totale di fibra presente nel nastro 170 o 200 g/mq;
5) quantità di fibra nelle due direzioni = 50/50.</t>
  </si>
  <si>
    <t xml:space="preserve">c. Nastro bidirezionale carbonio </t>
  </si>
  <si>
    <t>A.08.006</t>
  </si>
  <si>
    <t>Nastro bidirezionale vetro. Rinforzo strutturale con applicazione di rete in fibra di vetro alcali resistente mediante applicazione di rete in fibra impregnata con resine epossidiche, da incollarsi direttamente sulla struttura da rinforzare, previo eventuale trattamento di ripristino delle superfici ammalorate, da pagarsi a parte.
E’ compresa l’esecuzione delle seguenti fasi di intervento:
a) applicazione di primer bicomponente a base di resine epossidiche, in ragione di circa 0,1 kg/mq per creare un opportuno strato filmogeno di supporto ed interfaccia, distribuito a rullo sull’intera superficie di incollaggio, con attesa della avvenuta maturazione del medesimo per il tempo necessario.
b) Eventuale livellazione delle superfici mediante stucco epossidico, avente lo scopo di evitare la formazione di vuoti o bolle d’aria che potrebbero pregiudicare l’aderenza del rinforzo al supporto.
c) Applicazione del primo strato di resina epossidica bicomponente per incollaggio fibre di rinforzo (undercoating), per una resa di circa 0,15 kg/mq.
d) Applicazione dei nastri di fibre di carbonio e/o ibrido secondo le direttrici di progetto, avendo cura di evitare la formazione di bolle d’aria.
e) Applicazione di un secondo strato di resina epossidica (overcoating) in ragione di 0,15 kg/mq, rullatura con appositi rulli scanalati per eliminare eventuali bolle d’aria e resina in eccesso.
f) Eventuale ripetizione delle fasi d), e) ed f) per tutti gli strati previsti progettualmente, sia in semplice sovrapposizione che in direzione ortogonale alla precedente.
g) Rimozione delle eventuali parti eccedenti di resina.
La temperatura ambiente di utilizzo del materiale non deve essere inferiore a +5°C e non superiore a 40 °C. Non è consentita l’applicazione in ambienti particolarmente umidi od in presenza di fenomeni di condensa sulle superfici da rinforzare, che devono essere  completamente asciutte e pulite.
Nel periodo invernale (5-25 °C) utilizzare il catalizzatore INVERNALE.
Nel periodo estivo (25-40°C) utilizzare il catalizzatore ESTIVO.
E’ compresa la fornitura e posa in opera di tutti i materiali sopra descritti e quanto altro occorre per dare il lavoro finito a regola d’arte.
Lo spessore complessivo di ciascuno strato di rinforzo non dovrà eccedere 1 mm (un millimetro).
Sono esclusi dal presente articolo i trattamenti filmogeni protettivi obbligatori e le indagini e prove pre e post intervento, da valutarsi separatamente, nonché tutti i sussidi necessari perl’esecuzione dei lavori (impalcature per accesso in quota, bybridge, ripristino delle superfici ammalorate precedente l’applicazione della fibra, etc.). La rete deve presentare maglie maggiori o uguali a 5 mm con le fibre di vetro non intrecciate fra loro e mantenute allineate in due direzioni 0° e 90°. La rete di vetro deve garantire la perfetta unidirezionalità delle fibre nelle due direzioni mediante un leggero filo di vetro termosaldato posto fra le fibre di vetro, la quantità di filo di termosaldatura non deve eccedere il 20 % del peso della rete, che consenta una facile manovrabilità e taglio della rete, senza pregiudicare l'allineamento delle fibre e senza il rischio di sfibrare la rete stessa.
La rete deve presentare le seguenti caratteristiche minime prestazionali:
1) tensione media di rottura della fibra &gt; 1400 Mpa;
2) modulo di elasticità a trazione medio&gt;74 Gpa;
3) Modulo di Young medio &gt;65 Gpa;
4) allungamento medio a rottura della fibra &gt; 2.0%;
5) quantità totale di fibra presente nel nastro 100/200/300 g/mq;
6) quantità di fibra nelle due direzioni = 50/50.</t>
  </si>
  <si>
    <t>Nastro bidirezionale vetro da 120-AR</t>
  </si>
  <si>
    <t>c. Nastro bidirezionale in fibra di vetro da 120-AR</t>
  </si>
  <si>
    <t>Nastro bidirezionale vetro da 220-AR</t>
  </si>
  <si>
    <t>c. Nastro bidirezionale vetro da 220-AR</t>
  </si>
  <si>
    <t>Nastro bidirezionale vetro da 320-AR</t>
  </si>
  <si>
    <t>c. Nastro bidirezionale vetro da 320-AR</t>
  </si>
  <si>
    <t>A.08.007</t>
  </si>
  <si>
    <t xml:space="preserve">Esecuzione di rinforzo strutturale mediante l'utilizzo di un sistema composito a base di rete bidirezionale in fibra di basalto 360 gr/m2, impregnato con una matrice inorganica di calce idraulica naturale NHL5 (conforme alla UNI EN 459-1) a basso contenuto di sali idrosolubili (calce libera&lt;4%), da applicarsi direttamente alla struttura da rinforzare, previo eventuale trattamento di ripristino delle superfici ammalorate, fornito e posto in opera da appaltatori specializzati e di comprovata esperienza. L'intervento si svolge nelle seguenti fasi: (1) stesura di un primo strato di Malta pronta strutturale reoplastica antiritiro di calce idraulica naturale NHL 5 (conforme alla UNI EN 459-1) ed inerti selezionati ad alte prestazioni meccaniche per allettamento o ripristino dei giunti nelle murature e pavimentazioni in mattone pieno o laterizio, per rinforzo sottofondazioni, fissaggio di rinforzi metallici o in fibra di vetro o carbonio (barre, tiranti antiespulsivi, chiavi ecc.), o per la realizzazione di sistemi compositi di consolidamento a matrice inorganica in accoppiamento a rinforzi a base di basalto, lino, acciaio, in murature in misto pietra mattone pieno o laterizio, caratterizzata da granulometria compresa tra 0 e 2 mm, peso specifico di 1800 ÷ 1900 Kg/m3, classe CS IV di resistenza a compressione (classificazione secondo UNI EN 998-1) o classe M15 (classificazione secondo UNI EN 998-2) a seconda del tipo di impiego, resistenza meccanica a compressione a fine maturazione maggiore di 16 N/mm2, modulo elastico di circa 16000 N/mm2, resistenza alla diffusione del vapore (m) pari a 15, adesione al laterizio per trazione diretta maggiore di 0,5 N/mm2, adesione al laterizio per taglio maggiore di 0,7 N/mm2, resistenza allo sfilamento di barre d’acciaio filettate maggiore di 3 N/mm2, pH &gt; 10.5 e classe A1 di reazione al fuoco, in spessore medio 10mm;  (2) in situazione di malta applicata ancora umida procedere alla posa della rete bi-direzionale bilanciata impregnata PA a 0/90° da 360 g/mq totali in fibra di basalto, avente le seguenti ceratteristiche: Fili x cm (ordito) 1,2 + 1,2 cm.; Fili x cm (trama) 1,2 + 1,2 cm.; Spessore equivalente: 0,081mm.; Peso ordito: 216gr/mq.; Peso trama: 97gr/mq.; Peso totale: 216gr/mq.; Peso totale compreso vetro termoplastico 360 g/m2; Area resistente per unità di larghezza totale (0/90°): mm2/m 81,049; Area resistente per unità di larghezza totale (0/90°): mm2/m 44,855 (Asse 0°); Area resistente per unità di larghezza totale (0/90°): mm2/m 36,194 (Asse 90°); Carico massimo per unità di Larghezza: kN/m 145,58; Carico massimo per unità di larghezza: kN/m 84,05; Carico massimo per unità di larghezza: kN/m 84,05; Lunghezza rotolo: 50 ml.; Larghezza rotolo: 100 cm.; Peso rotolo: 10,8 Kg.; Peso teorico: 220 gr/mq.; Peso reale: 216 g/m2; Tipo di fibra ordito: CEM FIL 5325 + 70 TEX; Tipo di fibra trama: CEM FIL 5325 + 70 TEX; Densità 1°filo: 2,68 gr/cm3; Densità 2°filo:2,54 gr/cm3; Loss on ignition 1°filo: 0,80%; Resistenza meccanica a trazione 1°filo: 1700 MP; Resistenza meccanica a trazione 2°filo: 2600 MPa; Modulo elastico 1°filo: 72Gpa; Modulo elastico 2°filo: 73Gpa; Allungamento % 1°filo: 2,4; Allungamento % 2°filo: 3-4; Spessore reale UNI EN ISO 5084N: 0,67, avendo cura di garantire una completa impregnazione del tessuto ed evitare la formazione di eventuali vuoti; (3) esecuzione del secondo strato di malta pronta strutturale reoplastica antiritiro di calce idraulica naturale NHL 5 (conforme alla UNI EN 459-1) ed inerti selezionati ad alte prestazioni meccaniche, caratterizzata da granulometria compresa tra 0 e 2 mm, peso specifico di 1800 ÷ 1900 Kg/m3, classe CS IV di resistenza a compressione (classificazione secondo UNI EN 998-1) o classe M15 (classificazione secondo UNI EN 998-2) a seconda del tipo di impiego, resistenza meccanica a compressione a fine maturazione maggiore di 16 N/mm2, modulo elastico di circa 16000 N/mm2, resistenza alla diffusione del vapore (m) pari a 15, adesione al laterizio per trazione diretta maggiore di 0,5 N/mm2, adesione al laterizio per taglio maggiore di 0,7 N/mm2, resistenza allo sfilamento di barre d’acciaio filettate maggiore di 3 N/mm2, pH &gt; 10.5 e classe A1 di reazione al fuoco, contenuto calce libera &lt;4%, in spessore 10 mm fino a completa copertura del tessuto di rinforzo. L'intervento potrà essere completato con l'inserimento di connettori/ancoraggio a seconda delle necessità progettuali. </t>
  </si>
  <si>
    <t xml:space="preserve">a. Rete bidirezionale in fibra di basalto da 360 gr/mq </t>
  </si>
  <si>
    <t>b. Malta pronta strutturale reoplastica antiritiro di calce idraulica naturale NHL 5 (secondo UNI EN 459-1)</t>
  </si>
  <si>
    <t>kg/mq</t>
  </si>
  <si>
    <t>A.08.008</t>
  </si>
  <si>
    <t xml:space="preserve">Lamina pultrusa in fibra di carbonio HT. Rinforzo statico di strutture con lamine in fibra di carbonio realizzato mediante incollaggio strutturale alla struttura da risanare con l’utilizzo di resina epossidiche strutturali bicomponente, pre-via accurata pulizia del sottofondo, riprofilatura della superficie da rinforzare mediante malta strutturale, con utilizzo di cementi ed inerti selezionati, eventualmente modificati con resine acriliche, in alternativa, in presenza di buona armatura, può essere utilizzata resina epossidica. E’ compresa la fornitura e posa in opera delle fibre di carbonio e della resina epossidica e di tutti i materiali ed attrezzature necessarie, per dare il lavoro finito a regola d’arte, esclusa la demolizione delle parti degradate e fatiscenti, la riprofilatura e gli oneri per ponteggi ed impalcatura. La temperatura ambiente di utilizzo del materiale non deve essere inferiore a +5°C e non   superiore a 40 °C. Non è consentita l’applicazione in ambienti particolarmente umidi od in  presenza di fenomeni di condensa sulle superfici da rinforzare, che devono essere completamente asciutte e pulite.
Nel periodo invernale (5- 25 °C) utilizzare il catalizzatore INVERNALE
Nel periodo estivo ( 25-40°C) utilizzare il catalizzatore ESTIVO
E’ compresa la fornitura e posa in opera di tutti i materiali sopra descritti e quanto altro occorre per dare il lavoro finito a regola d’arte. 
Sono esclusi dal presente articolo i trattamenti protettivi obbligatori e le indagini e prove pre e post intervento, da valutarsi separatamente, nonché tutti gli oneri necessari per l’esecuzione dei lavori (impalcature per accesso in quota, bybridge, ripristino delle superfici precedente l’applicazione della fibra, etc. ). 
La lamina di rinforzo deve garantire le seguenti caratteristiche minime: 
1) Larghezza della lamina variabile tra 50 mm e 200 mm 
2) Spessore della lamina compreso tra 1mm ed 3 mm 
3) Contenuto in carbonio ≥ 65% in volume 
4) Resistenza media a trazione ≥2000 Mpa
5) Modulo elastico a trazione ≥150 Gpa. </t>
  </si>
  <si>
    <t>A.08.008.a</t>
  </si>
  <si>
    <t>Lamina pultrusa ad alta tenacità spessore 1,4 mm (larghezza 50 mm).</t>
  </si>
  <si>
    <t>a. MALTA EPOSSIDICA</t>
  </si>
  <si>
    <t>b. LAMINA PULTRUSA HT (larghezza 50 mm x 1,4 mm)</t>
  </si>
  <si>
    <t xml:space="preserve">Lamina pultrusa in fibra di carbonio HT. Rinforzo statico di strutture con lamine in fibra di carbonio realizzato mediante incollaggio strut-turale alla struttura da risanare con l’utilizzo di resina epossidiche strutturali bicomponente, pre-via accurata pulizia del sottofondo, riprofilatura della superficie da rinforzare mediante malta strutturale, con utilizzo di cementi ed inerti selezionati, eventualmente modificati con resine acriliche, in alternativa, in presenza di buona armatura, può essere utilizzata resina epossidica. E’ compresa la fornitura e posa in opera delle fibre di carbonio e della resina epossidica e di tutti i materiali ed attrezzature necessarie, per dare il lavoro finito a regola d’arte, esclusa la demolizione delle parti degradate e fatiscenti, la riprofilatura e gli oneri per ponteggi ed impalcatura. La temperatura ambiente di utilizzo del materiale non deve essere inferiore a +5°C e non   superiore a 40 °C. Non è consentita l’applicazione in ambienti particolarmente umidi od in  presenza di fenomeni di condensa sulle superfici da rinforzare, che devono essere completamente asciutte e pulite.
Nel periodo invernale (5-25 °C) utilizzare il catalizzatore INVERNALE
Nel periodo estivo ( 25-40°C) utilizzare il catalizzatore ESTIVO
E’ compresa la fornitura e posa in opera di tutti i materiali sopra descritti e quanto altro occorre per dare il lavoro finito a regola d’arte. 
Sono esclusi dal presente articolo i trattamenti protettivi obbligatori e le indagini e prove pre e post intervento, da valutarsi separatamente, nonché tutti gli oneri necessari per l’esecuzione dei lavori (impalcature per accesso in quota, bybridge, ripristino delle superfici precedente l’applicazione della fibra, etc. ). 
La lamina di rinforzo deve garantire le seguenti caratteristiche minime: 
1) Larghezza della lamina variabile tra 50 mm e 200 mm 
2) Spessore della lamina compreso tra 1mm ed 3 mm 
3) Contenuto in carbonio ≥ 65% in volume 
4) Resistenza media a trazione ≥2000 Mpa
5) Modulo elastico a trazione ≥150 Gpa. </t>
  </si>
  <si>
    <t>Lamina pultrusa ad alta tenacità spessore 1,4 mm (larghezza 100 mm).</t>
  </si>
  <si>
    <t>b. LAMINA PULTRUSA HT (larghezza 100 mm x 1,4 mm)</t>
  </si>
  <si>
    <t>A.08.009</t>
  </si>
  <si>
    <t xml:space="preserve">Lamina pultrusa in fibra di carbonio HM. Rinforzo statico di strutture con lamine in fibra di carbonio realizzato mediante incollaggio strut-turale alla struttura da risanare con l’utilizzo di resina epossidiche strutturali bicomponente, pre-via accurata pulizia del sottofondo, riprofilatura della superficie da rinforzare mediante malta strutturale, con utilizzo di cementi ed inerti selezionati, eventualmente modificati con resine acri-liche, in alternativa, in presenza di buona armatura, può essere utilizzata resina epossidica. E’ compresa la fornitura e posa in opera delle fibre di carbonio e della resina epossidica e di tutti i materiali ed attrezzature necessarie, per dare il lavoro finito a regola d’arte, esclusa la demolizio-ne delle parti degradate e fatiscenti, la riprofilatura e gli oneri per ponteggi ed impalcatura. La temperatura ambiente di utilizzo del materiale non deve essere inferiore a +5°C e non   superiore a 40 °C. Non è consentita l’applicazione in ambienti particolarmente umidi od in  presenza di fenomeni di condensa sulle superfici da rinforzare, che devono essere comple-tamente asciutte e pulite.
Nel periodo invernale (5- 25 °C) utilizzare il catalizzatore INVERNALE
Nel periodo estivo ( 25-40°C) utilizzare il catalizzatore ESTIVO
E’ compresa la fornitura e posa in opera di tutti i materiali sopra descritti e quanto altro occorre per dare il lavoro finito a regola d’arte. 
Sono esclusi dal presente articolo i trattamenti protettivi obbligatori e le indagini e prove pre e post intervento, da valutarsi separatamente, nonché tutti gli oneri necessari per l’esecuzione dei lavori (impalcature per accesso in quota, bybridge, ripristino delle superfici precedente l’applicazione della fibra, etc. ). 
La lamina di rinforzo deve garantire le seguenti caratteristiche minime: 
1) Larghezza della lamina variabile tra 50 mm e 200 mm 
2) Spessore della lamina compreso tra 1mm ed 3 mm 
3) Contenuto in carbonio ≥ 65% in volume 
4) Resistenza media a trazione ≥2000 Mpa
5) Modulo elastico a trazione ≥150 Gpa. </t>
  </si>
  <si>
    <t>Lamina pultrusa ad alto modulo elastico spessore 1,4 mm (larghezza 90 mm).</t>
  </si>
  <si>
    <t>b. LAMINA PULTRUSA HM (larghezza 90 mm x 1,4 mm)</t>
  </si>
  <si>
    <t>A.08.010</t>
  </si>
  <si>
    <t>Tondino in carbonio. Fornitura di tondino in fibra di carbonio e matrice epossidica del diametro di 10 mm, per consolidamenti strutturali, compreso ogni onere per la messa in opera. Il tondino di rinforzo deve garantire le seguenti caratteristiche minime:
1) contenuto minimo di carbonio in volume &gt;30%;
2) resistenza media a trazione della fibra &gt;3500MPa;
3) modulo medio di Young della fibra &gt;230GPa; 
4) allungamento medio a rottura della fibra &gt;1,9%.</t>
  </si>
  <si>
    <t>a. Tondino in carbonio (diametro 10 mm)</t>
  </si>
  <si>
    <t xml:space="preserve">Schema di staffatura per ancoraggio rinforzi con tessuti unidirezionali e bidirezionali. Sistema combinato di nastro unidirezionale in carbonio U-HT da 300 gr/mq e barra pultrusa per ancoraggio di rinforzi in carbonio messi in opera su murature o calcestruzzo. Sequenza applicazione (la sequenza indicata e la dimensione della staffa può essere eventualmente variata a seconda delle situazioni specifiche):
1) Applicare il nastro di rinforzo U-HT da 300 g/mq, mediante resina epossidica bicomponente, sulla muratura su cui è stato previamente praticato un foro di diametro 18 mm svasato in testa (22 mm), profondità variabile, avendo cura di non tagliare la fibra di rinforzo in corrispondenza del foro scostando le fibre di rinforzo attorno al foro stesso.
2) Inserire nel foro della resina epossidica tipo bicomponente analoga a quella utilizzata per l’applicazione del rinforzo. 
3) Ritagliare o utilizzare un nastro di rinforzo U-HT (da 300 gr/mq) di larghezza 5 cm, lungo due volte lo sviluppo del foro, più 30 cm (se il foro è di 15 cm il nastro sarà 2 x 15 cm + 30 cm = 60 cm). Questo nastro, previamente impregnato con la resina epossidica, viene appoggiato sul foro e spinto all’interno del foro stesso mediante una barra pultrusa in carbonio od in altro materiale, di diametro 8-10 mm e di lunghezza equivalente al foro = 15 cm. I lembi del nastro che sporgono dal foro per 15 cm per parte vengono risvoltati e laminati sul rinforzo in carbonio posto sul muro. Durante l’inserimento si ha la fuoriuscita della resina in eccesso nel foro. Applicare sui lembi del nastro risvoltato di un rinforzo U-HT (da 300 gr/mq), con le fibre disposte ortogonalmente al rinforzo di cui al punto 1. </t>
  </si>
  <si>
    <t>a. Barra pultrusa in carbonio ad aderenza migliorata</t>
  </si>
  <si>
    <t>A.08.100 - RINFORZI STRUTTURALI CON BARRE DI VETRORESINA</t>
  </si>
  <si>
    <t>A.08.100</t>
  </si>
  <si>
    <t>Provvista e messa in opera di barre di vetroresina    del diametro  mm da 14,00 a 16,00 per armature in genere, compreso   armatura di perforazioni  e opere similari;  compreso:  tagli, sfridi, posa in opera e ogni altro onere occorrente per dare il lavoro finito a regola d'arte.</t>
  </si>
  <si>
    <t>a. BARRE DI VETRORESINA, spessore 14-16 mm</t>
  </si>
  <si>
    <t>b. Incidenza perforazioni, ancoraggio, sigillatura, etc….</t>
  </si>
  <si>
    <t>A.08.200 - OPERE DI CONSOLIDAMENTO SU STRUTTURE ORIZZONTALI E VERTICALI</t>
  </si>
  <si>
    <t>A.08.200</t>
  </si>
  <si>
    <t>Regolarizzazione della supeficie da trattare compresa la pulizia da parti incoerenti e polvere, con Betoncino pronto di calce idraulica naturale NHL 5 (certificato secondo UNI EN 459-1) ed inerti selezionati per la realizzazione di rinzaffi consolidanti su murature in laterizio, mattone pieno o misto pietra, o per allettamento o ripristino dei giunti nelle murature in misto pietra o laterizio, caratterizzato da granulometria compresa tra 0 e 4 mm, peso specifico di 1800 ÷ 1900 Kg/m3, classe CS IV di resistenza a compressione (classificazione secondo UNI EN 998-1) o classe M5 (classificazione secondo UNI EN 998-2) a seconda del tipo di impiego, modulo elastico di circa 9000 N/mm2, resistenza alla diffusione del vapore (μ) pari a 12, adesione al laterizio maggiore di 0,35 N/mm2, pH &gt; 10.5 e classe A1 di reazione al fuoco.</t>
  </si>
  <si>
    <t>a.  Betoncino di calce idraulica naturale NHL5 (certificato secondo UNI EN 459-1)_(Spessore medio cm.1,5)</t>
  </si>
  <si>
    <t>Kg/mq</t>
  </si>
  <si>
    <t>A.08.201</t>
  </si>
  <si>
    <t>Esecuzione di connessione/ancoraggio strutturale su soffitto esistente in mattoni disposti a foglio mediante la posa in opera di barra unidirezionale in fibra di basalto (diametro 10 mm) avente le seguenti caratteristiche prestazionali meccaniche: fili per ordito pari a 54, spessore tessuto 2,5 mm, area resistente per unità di larghezza, 2492 mm2/m, carico massimo per unità di larghezza 8473 KN/m, resistenza meccanica a trazione 3400 MPa,installata in apposito perforo in comunicazione con il soprastante elemento strutturale, previo eventuale trattamento di ripristino delle superfici ammalorate, fornite e poste in opera compreso il relativo fissaggio superiore e inferiore con malta pronta a base di calce idraulica naturale NHL5 (certificata UNI EN 459-1). Sono compresi: (1) la realizzazione di perforo foro di opportuno diametro in funzione della barra e del tipo di materiale componente l'elemento da rinforzare; (2) la pulitura del perforo mediante aria compressa e bagnatura con acqua e alcool; (3) l'installazione della barra di basalto da 10 mm all’interno del perforo; (4) iniezione di speciale miscela inoganica a basso contenuto di sali idrosolubili esclusivamente a base di calce idraulica naturale NHL5 (conforme alla UNI EN 459-1), resistente ai solfati, adatto al consolidamento di murature in pietra o mattone pieno mediante iniezione, caratterizzato da elevata fluidità e stabilità, ottenuto dalla cottura a basse temperature di calcari argillosi (marna naturale), avente come principale costituente mineralogico il silicato bi-calcico β, privo di alluminato e silicato tricalcico, densità apparente (UNI EN 459-2) ca 1,2 kg/dm3, fluidità (ASTM C-939 con 34% acqua impasto) 23’’ (t= 0); 26’’ (t=60’), acqua di impasto (in relazione alla fluidità richiesta) 280 – 340 g/Kg, resistenza a compressione 3,5 N/mm2 (7g) - 9 N/mm2 (28g), resistenza a flessione 2 N/mm2 (7g) - 3 N/mm2 (28g), modulo elastico secante (D.M. 31/08/72, UNI 6556) ca. 9000 N/mm2, tempo di presa (UNI EN 459-2) &gt; 120’, resa (miscela da iniettare ottenibile per Kg polvere)ca. 0,65 l/Kg, essudazione (UNI 8998) assente, stabilità (UNI EN 459-2)&lt; 1 mm, finezza (passante 0,09 mm)&lt; 1 %,CaO libero (UNI EN 459-2) 4 - 5 %, pH&gt; 10,5, per l'installazione della parte rigida della barra;(5)il fissaggio alla parte inferiore del soffitto in muratura con malta pronta strutturale neoplastica, antiritiro, fibrorinforzata, di calce idraulica naturale NHL5 (conforme alla UNI EN 459-1), pozzolane artificiali, additivi ed inerti selezionati, ad alta prestazione meccanica per la realizzazione su murature in misto pietra, mattone pieno o laterizio di sistemi compositi di consolidamento a matrice inorganica in accoppiamento a malte strutturali di regolarizzazione e a rinforzi in basalto o acciaio, negli interventi di messa in sicurezza, consolidamento ed adeguamento antisismico degli edifici storici anche soggetti a tutela, caratterizzata da granulometria compresa tra 0 e 1 mm, peso specifico di ca. 1700 Kg/m3, classe CS IV di resistenza a compressione (classificazione secondo UNI EN 998-1), resistenza meccanica a compressione a fine maturazione maggiore di 16 N/mm2, modulo elastico di circa 11000 N/mm2, resistenza alla diffusione del vapore (m) pari a 15, adesione al laterizio per trazione diretta maggiore di 1 N/mm2, adesione al laterizio per taglio maggiore di 1,5 N/mm2, pH &gt; 10.5 e classe A1 di reazione al fuoco.</t>
  </si>
  <si>
    <t>a. Miscela per iniezioni di consolidamento</t>
  </si>
  <si>
    <t>b. Malta pronta strutturale neoplastica, antiritiro, fibrorinforzata, di calce idraulica naturale NHL5 (secondo UNI EN 459-1)</t>
  </si>
  <si>
    <t xml:space="preserve">c.  Barra unidirezionale in fibra di basalto (diametro 10 mm) </t>
  </si>
  <si>
    <t>A.08.202</t>
  </si>
  <si>
    <t>Sigillatura di distacchi fra parete e soffitto con ripresa di malta. Compreso: la pulizia e la preparazione delle pareti lesionate; la stuccatura eseguita con idonea malta rispondente, quando più possibile, alle caratteristiche originarie, la rifinitura  finale; il tutto eseguito secondo le indicazioni della D.L.</t>
  </si>
  <si>
    <t>a. MALTA PREMISCELATA A BASE DI CALCE IDRAULICA NATURALE (NHL5-UNI EN 459-1) SPECIFICA PER IL RINZAFFO: malta premiscelata, in polvere, esente da cemento e con un bassissimo tenore di sali idrosolubili</t>
  </si>
  <si>
    <t>A.08.203</t>
  </si>
  <si>
    <t>Sigillatura di distacchi fra parete e pavimento con ripresa di malta. Compreso: la pulizia e la preparazione delle pareti lesionate; la stuccatura eseguita con idonea malta rispondente, quando più possibile, alle caratteristiche originarie, la rifinitura finale; il tutto eseguito secondo le indicazioni della D.L.</t>
  </si>
  <si>
    <t>A.08.204</t>
  </si>
  <si>
    <t>Sigillatura di piccole lesioni su tamponature con ripresa di malta. Compreso: la pulizia e la preparazione delle pareti lesionate; la stuccatura eseguita con idonea malta rispondente, quando possibile, alle caratteristiche originarie, la rifinitura  finale; il tutto eseguito secondo le indicazioni della D.L.</t>
  </si>
  <si>
    <t>A.08.205</t>
  </si>
  <si>
    <t>Rabboccatura e stilatura di vecchia muratura di tufo con malta di calce idraulica. Sono compresi: la pulizia e la depolverizzazione superficiale, la posa della malta e la successiva stilatura, la rifinitura  finale; il tutto eseguito secondo le indicazioni della D.L.</t>
  </si>
  <si>
    <t>A.08.206</t>
  </si>
  <si>
    <t>Rabboccatura e stilatura di vecchia muratura di pietra con malta di calce idraulica. Sono compresi: la pulizia e la depolverizzazione superficiale, la posa della malta e la successiva stilatura, la rifinitura  finale; il tutto eseguito secondo le indicazioni della D.L.</t>
  </si>
  <si>
    <t>A.08.207</t>
  </si>
  <si>
    <t>Rabboccatura e stilatura di vecchia muratura di mattoni con malta di calce idraulica. Sono compresi: la pulizia e la depolverizzazione superficiale, la posa della malta e la successiva stilatura, la rifinitura  finale; il tutto eseguito secondo le indicazioni della D.L.</t>
  </si>
  <si>
    <t>A.08.208</t>
  </si>
  <si>
    <t>Revisione in opera di orditura lignea principale preesistente da eseguirsi secondo le seguenti lavorazioni: rimozione di eventuali parti aggiunte, di qualsiasi natura e materiale, che alterino la struttura originaria; verifica della stabilità e dell'integrità degli appoggi comprese eventuali integrazioni; pulizia eseguita manualmente con adeguati prodotti approvati dalla D.L. ed eliminazione di vernici e residui resinosi; trattamento per la disinfestazione e protezione da insetti xilofagi da effettuarsi in opera; trattamento  finale con impregnante e  finitura incolore a base di cere naturali.</t>
  </si>
  <si>
    <t>A.08.209</t>
  </si>
  <si>
    <t>Preparazione del supporto per l'applicazione di materiali compositi (tessuti) su strutture in muratura, effettuato mediante stesura di malta strutturale polimerica bicomponente fibrorinforzata a basso modulo elastico (ovvero malta strutturale in calce e pozzolana priva di cemento compatibile con murature antiche) per uno spessore di 2 cm previa:                                           - pulizia e depolveratura della superficie tramite bruschino e/o aspirapolvere;                                                     - stesura di formulato epossidico a miglioramento dell'adesione fra esistente e malta di riporto;                     - arrotondamento di eventuali spigoli con raggio minimo pari ad 1 cm.</t>
  </si>
  <si>
    <t>a. MALTA STRUTTURALE POLIMERICA BICOMPONENTE FIBRORINFORZATA a basso modulo elastico</t>
  </si>
  <si>
    <t>A.08.210</t>
  </si>
  <si>
    <t xml:space="preserve">Sistema resine all'acqua su Muratura. 
Preparazione del supporto:
- Pulizia ed eliminazione del materiale incoerente.
- Spazzolatura manuale o meccanica  e/o sabbiatura con inerti micronizzati compreso di aspirazione meccanica.
La successiva applicazione dei rinforzi con base di calce è la seguente:
1-Primo strato di matrice a base calce. 
Realizzare un strato di spessore massimo pari a: minimo 3 mm – massimo 10 mm,  compreso ogni onere necessario per la posa in opera della malta. Spessori oltre 10 mm per ripristino  e dare planarità al supporto; verranno pagati a parte e rientrano nella fase 0.
La malta a base di calce aerea e garantire le seguenti ca-ratteristiche minime: 
-Resistenza a compressione a 28 gg: &gt;6,5 N/mm2 secondo EN 12190.
-Resistenza a flessione a 28 gg: &gt; 3,0N/mm2 secondo EN 196/1.
-Adesione al supporto: &gt;1 N/mm2
-Massa volumica: 1700 kg/m3
Tipo:  Calce di Ripristino/ F. 
Attendere al massimo 2 ore e non fare indurire completamente lo strato di malta della fase 1 e passare alla fase 2.
2-Primo strato di  promotore di adesione.
Mescolare il componente A  Fase liquida ed il componente B  fase solida in rapporto in peso di  1 /2  ( ad esempio 500 g di A con 1000 g di B ), in un  contenitore  di volume adeguato, a bocca larga con diametro maggiore di almeno  200 mm, e mescolare con miscelatore meccanico a bassa velocità, fino ad ottenere la perfetta miscelazione dei due componenti. Per l’applicazione la temperatura deve  essere maggiore di 5°C ed inferiore a  40°C, la superficie del supporto, come ottenuto nella fase 1,  deve essere ancora umida, ma non bagnata a “velo d’acqua”; in quest'ultimo caso attendere per almeno 30-60 minuti la naturale presa della calce, fino a raggiungere uno stato umido, non del tutto indurito. Applicare a rullo o pennello un primo strato di promotore di adesione in ragione di 500g/m2. La resina, promotore di adesione,  deve essere a base d'acqua, traspirante, classificabile come reazione al fuoco di classe 1, interpenetrata ed avente le seguenti caratteristiche meccaniche: prova di adesione per  trazione del rinforzo  nel piano di ancoraggio = Rottura della fibra o rottura lato supporto  con distacco laterizio senza  sfilamento della fibra.
3-Applicazione del rinforzo.
Applicazione di un tessuto di rinforzo,  il rinforzo può essere eseguito utilizzando reti in vetro alcali resistenti. La procedura è analoga per l’applicazione della rete termosaldata  in carbonio che deve avere le seguenti caratteristiche meccaniche:
Peso del carbonio nella rete (0°-90°): 200 g/m2
Dimensione della maglia: 8 x 8  mm
Sezione della fibra in direzione 0°-90°: 0,56 mm2
Carico di rottura medio (0°-90°): 2000 N/mm2
Deformazione a rottura %: ≥ 1,2 
Tipo Rottura: Tranciamento fibra
Rullatura della rete con rulli speciali frangibolle.
Proseguire con la fase 4  fresco su fresco.
4-Applicazione del  secondo strato strato di promotore di adesione.
Procedere alla preparazione della resina e relative istruzioni come da fase 2. Applicare a rullo o pennello il secondo strato  di promotore di adesione in ragione di 500g/m2. La resina, promotore di adesione ,  deve essere a base acqua, traspirante, classificabile come reazione al fuoco di classe 1, interpenetrata. Rullatura della rete con rulli speciali frangibolle.
Proseguire con la fase 5  fresco su fresco. Per eventuale applicazione di più strati sovrapposti ripetere, per ogni strato,  quanto previsto nella fase 3 e 4.
5-Secondo strato di matrice a base calce. 
Realizzare un strato di spessore massimo pari a: minimo 3 mm – massimo 10 mm,  compreso ogni onere necessario per la posa in opera della malta. La malta deve essere dello stesso tipo della Fase 1 con le stesse caratteristiche, certificazioni,  e condizioni applicative. </t>
  </si>
  <si>
    <t>1° Strato di MALTA epossidica</t>
  </si>
  <si>
    <t>1° Strato di PRIMER</t>
  </si>
  <si>
    <t>RETE DI RINFORZO in vetro alcali resistente</t>
  </si>
  <si>
    <t>2° Strato di PRIMER</t>
  </si>
  <si>
    <t>2° Strato di MALTA epossidica</t>
  </si>
  <si>
    <t>A.08.211</t>
  </si>
  <si>
    <t>Rinforzo murature con Cavi ibridi carbonio-aramide. Rimozione puntuale dei giunti di malta tra i mattoni per una sede di circa 2 x 3 cm, pulizia della sede ricavata mediante aria compressa, procedere con il posizionamento provvisorio del cavo in carbonio HT e successiva imbibizione del cavo in carbonio mediante applicazione a pennello della resina epossidica bicomponente in modo da impregnare completamente il cavo. Fissaggio definitivo del cavo con resina epossidica bicomponente, alle pareti della sede giunto. A resina ancora fresca eseguire spolvero di sabbia quarzifera (perfettamente asciutta). Dopo circa 24 h eseguire la ristilatura, mediante posa in opera di malta a base di calce aerea, mediante applicazione manuale con idonea spatola inox fino al completo riempimento della sede del giunto, successiva regolarizzazione della malta in fase plastica tramite spugne inumidite in acqua deionizzata, avendo la cura di formare un leggero incavo posto sotto la quota di superficie dei conci murari. Di seguito si riporta un riepilogo delle fasi di lavorazione:
1- scarnitura dei letti di malta di profondità pari a 20-25 mm avendo cura di non danneggiare il paramento murario;
2- pulizia con aria compressa;
3- posizionamento del cavo in carbonio;
4- impregnazione del cavo in carbonio con resina epossidica;
5- fissaggio del cavo lungo il giunto di malta con resina epossidica in cartucce;
6- spolvero di sabbia su resina fresca;
7- ristilatura con malta a base calce.
Rimozione con massima cura dei giunti di malta utilizzando scalpelli di piccole dimensioni o altri utensili idonei, evitando accuratamente di intaccare il manufatto originale per una sede di 2 cm di altezza e 3 cm di profondità. Eseguire una pulitura a secco con pennelli a setole morbide e una successiva depolverizzazione con aria compressa. Posizionare il cavo in carbonio sul fondo della sede con l’impiego di chiodi ferra ponte nel passo necessario a garantire un fissaggio provvisorio. Miscelare la resina bicomponente e con pennello di dimensioni idonee impregnare imbibendolo completamente il cavo in carbonio bagnando anche le pareti interne della sede giunto, eventualmente può essere impiegata la resina in cartuccia con miscelatore static mixer e pistola pneumatica per la distribuzione omogenea della resina. Fissaggio del cavo con resina epossidica bicomponente, alle pareti della sede giunto e rimozione dei chiodi ferra ponte. A resina ancora fresca eseguire spolvero di sabbia quarzifera (perfettamente asciutta) Dopo circa 24 h eseguire la Ristilatura , mediata posa in opera di malta a base calce previamente miscelata in betoniera oppure con trapano mescolatore a basso numero di giri con circa 8/9 litri d’acqua per confezione da 25 kg, facendo riposare il prodotto miscelato per alcuni minuti. Procedere con la realizzazione della nuova stilatura interstiziale dei giunti mediante l’impiego della malta utilizzando piccole spatole evitando di intaccare le superfici adiacenti, proteggendole eventualmente con nastro in carta gommata. Regolarizzare la malta ancora umida tramite spugne inumidite in acqua deionizzata, avendo la cura di formare un leggero incavo posto sotto la quota di superficie del paramento. Le temperature ideali per eseguire senza rischio le applicazioni, vanno dai + 5°ai + 30°C.
Il cavo deve garantire le seguenti caratteristiche meccaniche:
cavo in carbonio HT
Peso totale del cavo: 45 g/m
Carico di rottura: &gt;  45 kN
Sezione di fibra di carbonio: 22 mmq
Sezione fibra aramidica: 3,5 mmq
Filato in carbonio tipo HT</t>
  </si>
  <si>
    <t>a. Cavo in carbonio HT</t>
  </si>
  <si>
    <t>A.08.212</t>
  </si>
  <si>
    <t xml:space="preserve">Rinforzo murature con Cavi ibridi carbonio-aramide. Rimozione puntuale dei giunti di malta tra i mattoni per una sede di circa 2 x 3 cm, pulizia della sede ricavata mediante aria compressa, procedere con il posizionamento provvisorio del cavo in aramidica HT e successiva imbibizione del cavo in aramidica mediante applicazione a pennello della resina epossidica bicomponente in modo da impregnare completamente il cavo. Fissaggio definitivo del cavo con resina epossidica bicomponente, alle pareti della sede giunto. A resina ancora fresca eseguire spolvero di sabbia quarzifera (perfettamente asciutta). Dopo circa 24 h eseguire la ristilatura, mediante posa in opera di malta a base calce aerea, mediante applicazione manuale con idonea spatola inox fino al completo riempimento della sede del giunto, successiva regolarizzazione della malta in fase plastica tramite spugne inumidite in acqua deionizzata, avendo la cura di formare un leggero incavo posto sotto la quota di superficie dei conci murari. Di seguito si riporta un riepilogo delle fasi di lavorazione:
1- scarnitura dei letti di malta di profondità pari a 20-25 mm avendo cura di non danneggiare il paramento murario;
2- pulizia con aria compressa;
3- posizionamento del cavo in carbonio;
4- impregnazione del cavo in carbonio con resina epossidica;
5- fissaggio del cavo lungo il giunto di malta con resina epossidica in cartucce;
6- spolvero di sabbia su resina fresca;
7- ristilatura con malta a base calce.
Rimozione con massima cura dei giunti di malta utilizzando scalpelli di piccole dimensioni o altri utensili idonei, evitando accuratamente di intaccare il manufatto originale per una sede di 2 cm di altezza e 3 cm di profondità. Eseguire una pulitura a secco con pennelli a setole morbide e una successiva depolverizzazione con aria compressa. Posizionare il cavo in carbonio sul fondo della sede con l’impiego di chiodi ferra ponte nel passo necessario a garantire un fissaggio provvisorio. Miscelare la resina bicomponente e con pennello di dimensioni idonee impregnare imbibendolo completamente il cavo in carbonio bagnando anche le pareti interne della sede giunto, eventualmente può essere impiegata la resina in cartuccia con miscelatore static mixer e pistola pneumatica per la distribuzione omogenea della resina. Fissaggio del cavo con resina epossidica bicomponente, alle pareti della sede giunto e rimozione dei chiodi ferra ponte. A resina ancora fresca eseguire spolvero di sabbia quarzifera (perfettamente asciutta) Dopo circa 24 h eseguire la Ristilatura , mediata posa in opera di malta a base calce previamente miscelata in betoniera oppure con trapano mescolatore a basso numero di giri con circa 8/9 litri d’acqua per confezione da 25 kg, facendo riposare il prodotto miscelato per alcuni minuti. Procedere con la realizzazione della nuova stilatura interstiziale dei giunti mediante l’impiego della malta utilizzando piccole spatole evitando di intaccare le superfici adiacenti, proteggendole eventualmente con nastro in carta gommata. Regolarizzare la malta ancora umida tramite spugne inumidite in acqua deionizzata, avendo la cura di formare un leggero incavo posto sotto la quota di superficie del paramento. Le temperature ideali per eseguire senza rischio le applicazioni, vanno dai + 5°ai + 30°C.
Il cavo deve garantire le seguenti caratteristiche meccaniche:                                                                                           cavo in aramidica HT
Peso totale del cavo 40 g/m
Carico di rottura  &gt;  35 kN
Sezione di fibra di carbonio 20 mmq
Sezione fibra aramidica 3.5 mmq
Filato in carbonio tipo HT
</t>
  </si>
  <si>
    <t>a. Cavo in aramidica HT</t>
  </si>
  <si>
    <t>A.08.213</t>
  </si>
  <si>
    <t>Rinforzo murature con Cavi ibridi vetro-aramide. Rimozione puntuale dei giunti di malta tra i mattoni per una sede di circa 2 x 3 cm, pulizia della sede ricavata mediante aria compressa, procedere con il posizionamento provvisorio del cavo in vetro HT e successiva imbibizione del cavo in vetro mediante applicazione a pennello della resina epossidica bicomponente  in modo da impregnare completamente il cavo. Fissaggio definitivo del cavo con resina epossidica bicomponente, alle pareti della sede giunto. A resina ancora fresca eseguire spolvero di sabbia quarzifera (perfettamente asciutta). Dopo circa 24 h eseguire la ristilatura, mediante posa in opera di malta a base calce aerea, mediante applicazione manuale con idonea spatola inox fino al completo riempimento della sede del giunto, successiva regolarizzazione della malta in fase plastica tramite spugne inumidite in acqua deionizzata, avendo la cura di formare un leggero incavo posto sotto la quota di superficie dei conci murari. Di seguito si riporta un riepilogo delle fasi di lavorazione:
1- scarnitura dei letti di malta di profondità pari a 20-25 mm avendo cura di non danneggiare il paramento murario;
2- pulizia con aria compressa;
3- posizionamento del cavo in carbonio;
4- impregnazione del cavo in carbonio con resina epossidica;
5- fissaggio del cavo lungo il giunto di malta con resina epossidica in cartucce;
6- spolvero di sabbia su resina fresca;
7- ristilatura con malta a base calce.
Rimozione con massima cura dei giunti di malta utilizzando scalpelli di piccole dimensioni o altri utensili idonei, evitando accuratamente di intaccare il manufatto originale per una sede di 2 cm di altezza e 3 cm di profondità. Eseguire una pulitura a secco con pennelli a setole morbide e una successiva depolverizzazione con aria compressa. Posizionare il cavo in carbonio sul fondo della sede con l’impiego di chiodi ferra ponte nel passo necessario a garantire un fissaggio provvisorio. Miscelare la resina bicomponente e con pennello di dimensioni idonee impregnare imbibendolo completamente il cavo in carbonio bagnando anche le pareti interne della sede giunto, eventualmente può essere impiegata la resina in cartuccia con miscelatore static mixer e pistola pneumatica per la distribuzione omogenea della resina. Fissaggio del cavo con resina epossidica bicomponente, alle pareti della sede giunto e rimozione dei chiodi ferra ponte. A resina ancora fresca eseguire spolvero di sabbia quarzifera (perfettamente asciutta) Dopo circa 24 h eseguire la Ristilatura , mediata posa in opera di malta a base calce previamente miscelata in betoniera oppure con trapano mescolatore a basso numero di giri con circa 8/9 litri d’acqua per confezione da 25 kg, facendo riposare il prodotto miscelato per alcuni minuti. Procedere con la realizzazione della nuova stilatura interstiziale dei giunti mediante l’impiego della malta utilizzando piccole spatole evitando di intaccare le superfici adiacenti, proteggendole eventualmente con nastro in carta gommata. Regolarizzare la malta ancora umida tramite spugne inumidite in acqua deionizzata, avendo la cura di formare un leggero incavo posto sotto la quota di superficie del paramento. Le temperature ideali per eseguire senza rischio le applicazioni, vanno dai + 5°ai + 30°C.
Il cavo deve garantire le seguenti caratteristiche meccaniche:
cavo in vetro HT
Peso totale del cavo: 60 g/m
Carico di rottura: &gt;  20 kN
Sezione di fibra di vetro 22 mmq
Sezione fibra aramidica 3,5 mmq.</t>
  </si>
  <si>
    <t>a. Cavo in vetro HT</t>
  </si>
  <si>
    <t>A.08.214</t>
  </si>
  <si>
    <t>Rinforzo di pareti di qualsiasi genere, anche ad una testa, mediante applicazione di rete preformata in materiale composito fibrorinforzato GFRP (Glass Fiber Reinforced Polymer) alcalino-resistente con temperatura di transizione vetrosa di 115° C, costituita da fibra di vetro e resina termoindurente di tipo vinilestere-epossidica, rapporto in peso fibra/resina pari a 70/30%, spessore 3 mm, modulo elastico medio a trazione del composito 25.000 N/mm², resistenza media a trazione della singola barra 5,3 kN, resistenza media a strappo del nodo 0,45 kN, e connettori preformati ad "L" in GFRP aventi sezioni 70 mm 2 e lunghezza opportuna in relazione allo spessore murario, completi di distributore di tensioni in GFRP, applicati alla parete con inserimento per almeno 2/3 dello spessore murario (per l'intervento su 2 lati, sovrapposizione tra gli stessi di almeno 15 cm) e solidarizzati tramite ancorante chimico vinilestere, privo di stirene. Sono inoltre compresi: l'abbondante lavaggio della superficie muraria; l'esecuzione di perfori in numero di 4/m² e l'incidenza dei rinforzi d'angolo in materiale composito fibrorinforzato GFRP di sezione 33x33 cm, con caratteristiche meccaniche e geometriche conformi alla rete di rinforzo, computati in ragione del 20% circa rispetto alla superficie totale da rinforzare; l'applicazione di malta pronta di calce idraulica naturale NHL 5 premiscelata (conforme alla UNI EN 459-1) ed inerti selezionati ad alte prestazioni meccaniche, caratterizzata da granulometria compresa tra 0 e 4 mm, peso specifico di 1800 ÷ 1900 Kg/m3, resistenza a compressione a fine maturazione di 13 N/mm2, modulo elastico di circa 16000 N/mm2, resistenza alla diffusione del vapore (μ) pari a 12, adesione al laterizio per trazione diretta maggiore di 0,4 N/mm2, pH &gt; 10,5 e classe A1 di reazione al fuoco, con rifinitura frattazzata, per uno spessore medio di 3 cm. Materiali in GFRP riciclabili in conformità ai protocolli CSI. Da prevedersi a parte la rimozione dell'intonaco esistente. Intervento conteggiato a misura effettiva sulla parete esterna, per spessori della muratura fino a 60 cm.</t>
  </si>
  <si>
    <t>A.08.214.a</t>
  </si>
  <si>
    <t>su un lato della parete - maglia 33x33 mm, spessore 3 mm, numero di barre/metro/lato 30, in GFRP -Intonaco da 15 Mpa</t>
  </si>
  <si>
    <t xml:space="preserve">a. Sistema composto da: rete  completa di angolari, connettori + distributore delle tensioni (n° 4/m²) ed ancorante
chimico vinilestere </t>
  </si>
  <si>
    <t>b. Sfrido, sovrapposizioni e lavorazioni</t>
  </si>
  <si>
    <t>c. Intonaco strutturale di calce idraulica NHL
5, consumo 19 kg/m2 per cm di spessore</t>
  </si>
  <si>
    <t>a. Noli di macchinari</t>
  </si>
  <si>
    <t>A.08.214.b</t>
  </si>
  <si>
    <t>su un lato della parete - maglia 66x66 mm, spessore 3 mm, numero di barre/metro/lato 15, in GFRP - Intonaco da 10 Mpa</t>
  </si>
  <si>
    <t xml:space="preserve">a. Sistema composto da: rete completa di angolari, connettori + distributore delle tensioni
(n° 4/m²) ed ancorante chimico vinilestere </t>
  </si>
  <si>
    <t>A.08.214.c</t>
  </si>
  <si>
    <t>su un lato della parete - maglia 99x99 mm, spessore 3 mm, numero di barre/metro/lato 10, in GFRP - Intonaco da 10 Mpa</t>
  </si>
  <si>
    <t xml:space="preserve">a. Sistema composto da: rete completa di angolari, connettori + distributore delle tensioni (n° 4/m²) ed ancorante chimico vinilestere </t>
  </si>
  <si>
    <t>A.08.214.d</t>
  </si>
  <si>
    <t>su due lati della parete - maglia 33x33 mm, spessore 3 mm, numero di barre/metro/lato 30, in GFRP - Intonaco da 15 Mpa</t>
  </si>
  <si>
    <t>A.08.214.e</t>
  </si>
  <si>
    <t>su due lati della parete - maglia 66x66 mm, spessore 3 mm, numero di barre/metro/lato 15, in GFRP - Intonaco da 10 Mpa</t>
  </si>
  <si>
    <t>A.08.214.f</t>
  </si>
  <si>
    <t>su due lati della parete - maglia 99x99 mm, spessore 3 mm, numero di barre/metro/lato 10, in GFRP - Intonaco da 10 Mpa</t>
  </si>
  <si>
    <t>A.08.215</t>
  </si>
  <si>
    <t>Rinforzo di pareti di qualsiasi genere, anche ad una testa, mediante applicazione di  rete preformata in materiale composito fibrorinforzato GFRP (Glass Fiber Reinforced Polymer) alcalino-resistente con temperatura di transizione vetrosa di 115° C, costituita da fibra di vetro e resina termoindurente di tipo vinilestere-epossidica, rapporto in peso fibra/resina pari a 70/30%, spessore 4,3 mm, modulo elastico medio a trazione del composito 24.000 N/mm², resistenza media a trazione della singola barra 7 kN, resistenza media a strappo del nodo 0,92 kN, e connettori preformati ad "L" in GFRP aventi sezioni 70 mm2 e lunghezza opportuna in relazione allo spessore murario, completi di distributore di tensioni in GFRP, applicati alla parete con inserimento per almeno 2/3 dello spessore murario (per l'intervento su 2 lati, sovrapposizione tra gli stessi di almeno 15 cm) e solidarizzati tramite ancorante chimico vinilestere, privo di stirene. Sono inoltre compresi: l'abbondante lavaggio della superficie muraria; l'esecuzione di perfori in numero di 4/m² e l'incidenza dei rinforzi d'angolo in materiale composito fibrorinforzato GFRP di sezione 33x33 cm, con caratteristiche meccaniche e geometriche conformi alla rete di rinforzo, computati in ragione del 20% circa rispetto alla superficie totale da rinforzare; l'applicazione di malta pronta di calce idraulica naturale NHL 5 premiscelata (conforme alla UNI EN 459-1) ed inerti selezionati ad alte prestazioni meccaniche, caratterizzata da granulometria compresa tra 0 e 4 mm, peso specifico di 1800 ÷ 1900 Kg/m3, resistenza a compressione a fine maturazione di 13 N/mm2, modulo elastico di
circa 16000 N/mm2, resistenza alla diffusione del vapore (μ) pari a 12, adesione al laterizio per trazione diretta maggiore di 0,4 N/mm2, pH &gt; 10,5 e classe A1 di reazione al fuoco, con rifinitura frattazzata, per uno spessore medio di 3 cm. Materiali in GFRP riciclabili in conformità ai protocolli CSI. Da prevedersi a parte la rimozione dell'intonaco esistente. Intervento conteggiato a misura effettiva sulla parete esterna, per spessori della muratura fino a 60 cm.</t>
  </si>
  <si>
    <t>A.08.215.a</t>
  </si>
  <si>
    <t>su un lato della parete - maglia 66x66 mm, spessore 4,3 mm, numero di barre/metro/lato 15, in GFRP - Intonaco da 15 MPa</t>
  </si>
  <si>
    <t>a. Sistema composto da: rete completa di
angolari, connettori + distributore delle tensioni (n° 4/m²) ed ancorante chimico vinilestere</t>
  </si>
  <si>
    <t>A.08.215.b</t>
  </si>
  <si>
    <t>su un lato della parete - maglia 99x99 mm, spessore 4,3 mm, numero di barre/metro/lato 10, in GFRP - Intonaco da 10 Mpa</t>
  </si>
  <si>
    <t xml:space="preserve">a. Sistema composto da: rete completa di
angolari, connettori + distributore delle tensioni (n° 4/m²) ed ancorante chimico vinilestere </t>
  </si>
  <si>
    <t>A.08.215.c</t>
  </si>
  <si>
    <t>su due lati della parete - maglia 66x66 mm, spessore 4,3 mm, numero di barre/metro/lato 15, in GFRP - Intonaco da 15 MPa</t>
  </si>
  <si>
    <t>c. Intonaco strutturale di calce idraulica naturale NHL 5, consumo 19 kg/m2 per cm di spessore</t>
  </si>
  <si>
    <t>A.08.215.d</t>
  </si>
  <si>
    <t>su due lati della parete - maglia 99x99 mm, spessore 4,3 mm, numero di barre/metro/lato 10, in GFRP - Intonaco da 10 MPa</t>
  </si>
  <si>
    <t>A.08.216</t>
  </si>
  <si>
    <t>Rinforzo di murature in pietrame da mantenere "a vista", mediante la tecnica della ristilatura armata con armatura sottofuga, che prevede: eventuale rimozione dell'intonaco esistente (non inclusa), scarifica e pulizia dei giunti di malta per una profondità di 6/7 cm seguendo lo schema precedentemente individuato; applicazione, sulle facce da mantenere "a vista" di un trefolo in acciaio inox AISI 316 a 49 fili, diametro 3 mm, da annegare nella malta di ristilatura; inserimento in perfori, iniettati con ancorante chimico vinilestere privo di stirene, da eseguire in numero non inferiore a 5/m2, di idonei connettori costituiti da barra in acciaio inox di diametro 8 mm e lunghezza opportuna, da inserire nella muratura fino ad una profondità pari a 2/3 dello spessore murario per interventi su un lato, oppure fino a raggiungimento del paramento opposto per interventi su entrambi i lati, completi di sistema di aggancio ai trefoli; stilatura del lato rinforzato della muratura con idonea malta strutturale a base di calce idraulica naturale NHL, resistenza a compressione 10 Mpa, modulo elastico 8000 MPa, da eseguirsi con strumentazione idonea secondo le indicazioni della D.L.. E' inoltre compresa l'accessoristica in acciaio inox. Applicazione su murature di spessore fino a 80 cm</t>
  </si>
  <si>
    <t>A.08.216.a</t>
  </si>
  <si>
    <t>su murature in pietrame a singolo lato, con trefoli disposti a formare una maglia di circa 40x40 cm,
secondo la tecnica "Reticolatus"</t>
  </si>
  <si>
    <t>a. Sistema completo di trefolo,
connettori, morsetti e rinforzi angolari in
acciaio inox, su singolo lato</t>
  </si>
  <si>
    <t>c. Malta strutturale di calce idraulica NHL 5 per la ristilatura, consumo indicativo 30 kg/m2</t>
  </si>
  <si>
    <t>A.08.216.b</t>
  </si>
  <si>
    <t>a. Sistema completo di trefolo, connettori, morsetti e rinforzi angolari in acciaio inox, su doppio lato</t>
  </si>
  <si>
    <t>c. Malta strutturale di calce idraulica NHL 5
per la ristilatura, consumo indicativo 30
kg/m2 per lato</t>
  </si>
  <si>
    <t>A.08.217</t>
  </si>
  <si>
    <t>Rinforzo di murature in pietrame aventi una delle facce da mantenere "a vista", mediante abbinamento delle tecniche di intonaco armato e ristilatura armata con armatura sottofuga, che prevede: eventuale rimozione degli intonaci esistenti (non inclusa); applicazione sulla faccia da intonacare di rete completa di angolari preformati in materiale composito fibrorinforzato GFRP (Glass Fiber Reinforced Polymer) alcalino-resistenti, con temperatura di transizione vetrosa di 115° C, costituiti da fibra di vetro e resina termoindurente di tipo vinilestere-epossidica, rapporto in peso fibra/resina pari a 70/30%, spessore 4,3 mm, modulo elastico medio a trazione medio 24.000 N/mm2, resistenza media a trazione della singola barra 5,3 kN, resistenza media a strappo del nodo 0,92 kN, riciclabili in conformità ai protocolli CSI; scarifica e pulizia dei giunti di malta sulla faccia a vista, per una profondità di 6/7 cm, seguendo lo schema precedentemente individuato; inserimento in perfori, da eseguire in numero non inferiore a 5/m2, di idonei connettori costituiti da barra in acciaio inox di diametro 8 mm e lunghezza opportuna in relazione allo spessore murario, completi di sistema di aggancio ai trefoli sul lato a vista e di distributore di tensioni in GFRP sul lato opposto; applicazione sulla faccia da mantenere "a vista" di trefolo in acciaio inox AISI 316 a 49 fili, diametro 3 mm, da annegare nella malta di ristilatura; stilatura della "faccia a vista" della muratura da eseguirsi con strumentazione idonea secondo le indicazioni della D.L. ed intonacatura per uno spessore di 3 cm con finitura a frattazzo sul lato opposto, con malta strutturale a base di calce idraulica naturale NHL, resistenza a compressione 10 MPa, modulo elastico 8000 MPa. E' inoltre compresa l'accessoristica in acciaio inox. Applicazione su murature di spessore fino a 80 cm.</t>
  </si>
  <si>
    <t>A.08.217.a</t>
  </si>
  <si>
    <t>su murature in pietrame, con trefoli disposti a formare una maglia di circa 40x40 cm secondo la tecnica "Reticolatus", e rete a maglia 99x99 mm, spessore 4,3 mm</t>
  </si>
  <si>
    <t>a. Sistema completo di trefolo, connettori, morsetti e rinforzi angolari in acciaio inox; rete completa di angolari e distributori di tensioni in GFRP</t>
  </si>
  <si>
    <t>c. Malta strutturale di calce idraulica NHL 5,
consumo indicativo 30 kg/m2 per la ristilatura e 19 kg/m2xcm per l'intonacatura</t>
  </si>
  <si>
    <t>A.08.217.b</t>
  </si>
  <si>
    <t>su murature in pietrame, con trefoli disposti a formare una maglia di circa 30x30 cm secondo la tecnica "Reticolatus", e rete a maglia 66x66 mm, spessore 4,3 mm</t>
  </si>
  <si>
    <t>a. Sistema completo di
trefolo, connettori, morsetti e rinforzi angolari in acciaio inox; rete completa di angolari e distributori di tensioni in GFRP</t>
  </si>
  <si>
    <t>c. Malta strutturale di calce idraulica NHL 5, consumo indicativo 30 kg/m2 per la ristilatura e 19 kg/m2xcm per l'intonacatura</t>
  </si>
  <si>
    <t>A.08.218</t>
  </si>
  <si>
    <t>Realizzazione di cordolo di collegamento e di ripartizione dei carichi in strutture con muri in mattoni e\o in pietra e/o mista, con l’impiego di  nastro unidirezionale in fibra di acciaio al carbonio ad alta resistenza a matrice mista interposta in tre successivi strati di mattoni pieni. Compreso la regolarizzazione del piano di posa  della muratura che ospiterà il primo strato  di mattoni  in laterizio; compreso la fornitura dei nastri e la loro stesura sul supporto murario pulito  con l’impiego di resina bicomponente, esente da solventi ad alta penetrazione per consolidare e rendere antipolvere l'interfaccia d'applicazione;  compreso la stesura a spatola di malta idraulica,  impastata con resina epossidica bicomponente al fine di ottenere una malta con alto potere di adesione e con elevate caratteristiche chimico-fisiche; compreso  l’impregnazione a fresco di tessuto di armatura in fibre di acciaio al carbonio unidirezionali da 1530 gr/m2; il tessuto  dello spessore nominale di 0.24 mm, con resistenza  di 380 N/mm, modulo elastico 73.5 GPa e della larghezza di mm 100, dovrà essere steso con rullo o spatola nella direttrice di progetto ed incorporato nella malta facendo attenzione a non creare bolle d’aria secondo direttive date dalla D.L.; compreso il risvolto del tessuto sulla muratura e la fornitura e l’ancoraggio da eseguire con apposite piastre metalliche opportunamente trattate con prodotti anticorrosione (verniciatura e/o zincatura) secondo disposizioni della D.L.; compreso la saturazione del tessuto  composto ad n. 4 (quattro)  fasce con la malta tricomponente impastata con resina epossidica bi-componente;  compreso la realizzazione del secondo strato di mattoni per lo spessore di circa 1 metro ed il  posizionamento  di un secondo strato di rinforzo di n. 4 (quattro) nastri in acciaio come sopra descritto, nonché  l’applicazione del terzo e ultimo strato di mattoni pieni di laterizio. I mattoni saranno allettati con malta per murature pronta all'uso e specifica per realizzare interventi di consolidamento di strutture murarie, caratterizzato da elevate resistenze meccaniche e quindi risulta particolarmente efficace in interventi di tipo strutturale quali intonaci armati e cappe armate sia in congiunzione con reti e barre metalliche tradizionali che con i filati in tessuto di acciaio, scelta a discrezione della D.L. La disposizione dei nastri dovrà essere eseguita secondo indicazioni della D.L. E’ compreso, altresì, la regolarizzazione del supporto finale, l’eventuale pre-tensionamento del rinforzo con apposite piastre in acciaio fissate alla muratura con barre e/o tasselli filettati, le piastre d’ancoraggio adeguatamente fissate al supporto, il risvolto sulla muratura del timpano e quant’altro occorre per dare il lavoro finito a perfetta regola d’arte.   I prodotti forniti dovranno essere di azienda che opera con regime di qualità secondo la normativa ISO 9000, allegandone copia. Il prezzo si riferisce a spessori murari  fino a ml 1.00. Compreso ogni altro possibile onere e magistero per dare il lavoro finito a perfetta regola d’arte.</t>
  </si>
  <si>
    <t>a. Tessuto  realizzato con trefoli in acciaio INOX</t>
  </si>
  <si>
    <t>b. Malta  per cordoli armati-spes 5 mm</t>
  </si>
  <si>
    <t>Kg</t>
  </si>
  <si>
    <t>c. Resina epossidica fluida bicomponente</t>
  </si>
  <si>
    <t>d. Mattoni in laterizio - n. 3 strati alletatti con malta idraulica</t>
  </si>
  <si>
    <t xml:space="preserve">e. Primer  resina boicomponente </t>
  </si>
  <si>
    <t>f. Materiali di consumo a stima</t>
  </si>
  <si>
    <t>Realizzazione di intonaci armati per interventi antisismici previa  demolizione dell'intonaco esistente e delle parti decoese e scarifica dei giunti di allettamento; lavaggio e bagnatura della superficie a saturazione ed eventuale ricostruzione/ripresa  di parti di murature mancanti o particolarmente danneggiate. Successiva applicazione sul supporto asciutto a spatola, cazzuola o a spruzzo,  di un primo strato uniforme di malta pronta all'uso a base di calce idraulica naturale, fibrorinforzata (UNI EN 998-2) tipo M15, caratterizzata da materiali naturali riciclabili, certificata  UNI EN 459 009/CPD/A46/0003 e con dichiarazione conformità marchio CE. Successiva messa in opera della rete in fibra di vetro a maglie 30x40 mm  predisponendo tagli in  corrispondenza delle aperture e sovrapposizione delle fasce  di 15-20 cm inglobandola nella malta di rinzaffo. La rete, con contenuto di zirconio, Zr &gt;17%;dovrà avere  allungamento tipico a  rottura (orditura): 4,5%; allungamento tipico a rottura (trama): 4,5 %; peso del tessuto apprettato UNI 9311/4: 430 g/m2 carico di rottura a trazione del singolo filo (orditura): 7,3 KN; carico di rottura a trazione del singolo filo (trama): 5,2 KN; resistenza unitaria per unità di larghezza della rete UNI 9311/5 (orditura): 168±1 N/mm; resistenza unitaria per unità di larghezza della rete UNI 9311/5 (trama): 168±1 N/mm. Esecuzione di fori (Ø 20 mm), passanti (ove previsto il rinforzo su entrambe le facce della muratura) o per una profondità di 2/3 della muratura (nel caso di rinforzo su una sola faccia del paramento) nel numero previsto da progetto (in numero comunque non inferiore a 3 ogni mq), da realizzarsi in zone compatte della muratura, preferibilmente con utensili a rotazione. Pulizia del foro ed inserimento di connettori in acciaio inox AISI 304 ad aderenza migliorata  e inghisaggio del connettore con resina o malte da ancoraggio con  applicazione del ripartitore in acciaio inox per una  maggiore resistenza al taglio, da sistemare tra il connettore e la rete da stabilizzare, con malta. 
Successivamente al rapprendimento del primo strato di malta applicare altro strato successivo a cazzuola o a macchina fino a raggiungere lo spessore desiderato. Per spessori di intonaco superiori a 3 cm,  l'applicazione deve essere realizzata in più mani, applicando strati successivi sul precedente strato non fratazzato. A completamento della stagionatura dell'intonaco (attendere almeno 1 settimana per ogni centimetro di spessore, e come minimo almeno 3 settimane) eseguire la rasatura  per sigillare le eventuali lesioni da ritiro che possono generarsi soprattutto nel caso di intonaci in grossi spessori ricorrendo, nella fattispecie, all' armatura della rasatura pre-tinteggiatura con la rete in fibra di vetro da 160 g/mq adatta per  rinforzare rasature di intonaci e di isolanti termici. E' compresa la fornitura e posa in opera di tutti i materiali sopra descritti e quanto altro occorre per dare il lavoro finito. Sono esclusi: l'eventuale bonifica delle zone ammalorate e ripristino del substrato, le demolizioni di intonaco, le prove di accettazione materiali ove previste; le indagini e le prove pre e post intervento.</t>
  </si>
  <si>
    <t xml:space="preserve">a. Rete in fibra di vetro certificata </t>
  </si>
  <si>
    <t xml:space="preserve">b. Connettori in acciaio AISI 304 </t>
  </si>
  <si>
    <t xml:space="preserve">c. Ripartitore in acciaio inox </t>
  </si>
  <si>
    <t>d. Malta di calce fibrorinforzata M15</t>
  </si>
  <si>
    <t>e. Malta/resina per ancoraggi ad alta resistenza</t>
  </si>
  <si>
    <t>Consolidamento di pavimentazioni, solai in legno o laterocemento esistenti, realizzato mediante fornitura e posa in opera sull'intera superficie di rete preformata in materiale composito fibrorinforzato C.F.R.P. (Carbon Fiber Reinforced Polymer) di ampiezza maglia 99x99 mm con temperatura di transizione vetrosa di 90° C, costituita da fibre di carbonio ad alta tenacità impregnate con resina termoindurente di tipo poliestere bisfenolica, rapporto in peso fibra/resina pari a 55/45%, spessore medio 3 mm, rigidezza assiale media a trazione della singola barra EA=750 kN, resistenza media a trazione della singola barra 8,2 kN, resistenza media a strappo del nodo 0,38 kN e allungamento a rottura 1,0 %. Materiale riciclabile in conformità ai protocolli CSI. Sono inoltre compresi: la fornitura e posa in opera di connettori per il collegamento della soletta collaborante al solaio esistente in ragione di 8 connessioni/m2 e di betoncino strutturale premiscelato, a base di calce idraulica naturale NHL 5 ed inerti selezionati, reoplastico ed antiritiro, privo di cemento ed additivi di sintesi, resistenza meccanica a compressione a fine maturazione &gt; 18 MPa, modulo elastico di circa 17.000 MPa, traspirabilità (μ) pari a 15, pH &gt; 10,5 e classe A1 di reazione al fuoco, per la realizzazione della soletta collaborante dello spessore minimo di 4 cm. E' da ritenersi escluso quanto non espressamente menzionato nella presente voce.</t>
  </si>
  <si>
    <t>Per solai in laterocemento, con connettori in acciaio galvanizzato cl. 9.8 con spessore di rivestimento &gt; 5 μm, diametro 12 mm e lunghezza 100 mm</t>
  </si>
  <si>
    <t>a. Sistema composto da rete e connettori, in ragione di 8 pz/m2.</t>
  </si>
  <si>
    <t>b. Sfrido, sovrapposizioni e lavorazioni.</t>
  </si>
  <si>
    <t>c. Betoncino strutturale a base di calce
idraulica naturale NHL 5, per spessore 4
cm.</t>
  </si>
  <si>
    <t>Per solai in legno, con connettori in acciaio galvanizzato cl. 5.8 con spessore di rivestimento &gt; 5 μm, diametro 12 mm e lunghezza 150 mm</t>
  </si>
  <si>
    <t>a. Sistema composto da rete e connettori, in ragione di 8 pz/m2</t>
  </si>
  <si>
    <t>c. Betoncino strutturale a base di calce
idraulica naturale NHL 5, per spessore 4
cm</t>
  </si>
  <si>
    <t>A.08.219</t>
  </si>
  <si>
    <t>Consolidamento di pavimentazioni, solai in legno o laterocemento esistenti, realizzato mediante fornitura e posa in opera sull'intera superficie di rete preformata alcalino-resistente in materiale composito fibrorinforzato G.F.R.P. (Glass Fiber Reinforced Polymer) di ampiezza maglia 99x99 mm con temperatura di transizione vetrosa di 115° C, costituita da fibre di vetro impregnate con resina termoindurente di tipo epossidico-vinilestere, rapporto in peso fibra/resina pari a 70/30%, spessore medio 3 mm, rigidezza assiale media a trazione della singola barra EA=275 kN, resistenza media a trazione della singola barra 5,3 kN, resistenza media a strappo del nodo 0,45 kN e allungamento a rottura 1,9 %. Materiale riciclabile in conformità ai protocolli CSI. Sono inoltre compresi: la fornitura e posa in opera di connettori per il collegamento della soletta collaborante al solaio esistente in ragione di 8 connessioni/m2 e di betoncino strutturale premiscelato, a base di calce idraulica naturale NHL 5 ed inerti selezionati, reoplastico ed antiritiro, privo di cemento ed additivi di sintesi, resistenza meccanica a compressione a fine maturazione &gt; 18 MPa, modulo elastico di circa 17.000 MPa, traspirabilità (μ) pari a 15, pH &gt; 10,5 e classe A1 di reazione al fuoco, per la realizzazione della soletta collaborante dello spessore minimo di 4 cm. E' da ritenersi escluso quanto non espressamente menzionato nella presente voce.</t>
  </si>
  <si>
    <t>c. Betoncino strutturale a base di calce idraulica naturale NHL 5, per spessore 4 cm</t>
  </si>
  <si>
    <t>A.08.220</t>
  </si>
  <si>
    <t>Intervento di antisfondellamento di solai esistenti, realizzato mediante fornitura e posa in opera sull'intera superficie intradossale di rete preformata alcalino-resistente in materiale composito fibrorinforzato G.F.R.P. (Glass Fiber Reinforced Polymer) di ampiezza maglia principale 66x66 mm e maglia secondaria 33x66 mm, con temperatura di transizione vetrosa di 115° C, costituita da fibre di vetro impregnate con resina termoindurente di tipo epossidico-vinilestere, rapporto in peso fibra/resina pari a 70/30%, spessore medio 3 mm, rigidezza assiale media a trazione della singola barra principale EA=275 kN, resistenza media a trazione della singola barra principale 5,3 kN, resistenza media a strappo del nodo principale 0,45 kN e allungamento a rottura 1,9 %. Materiale riciclabile in conformità ai protocolli CSI. Sono inoltre compresi: la fornitura e posa in opera di connettori in acciaio inox cl. A2 o superiore per il collegamento del presidio al solaio esistente in ragione di 4 connessioni/m2, e di elementi angolari in acciaio inox cl. A2 o superiore per il collegamento della rete alle pareti verticali parallele all'orditura del solaio, posati con passo di 1 m circa. E' da ritenersi escluso quanto non espressamente menzionato nella presente voce.</t>
  </si>
  <si>
    <t>A.08.220.a</t>
  </si>
  <si>
    <t>Per solai in legno, con connettori diametro 6 mm e lunghezza 80 mm, comprensivi di rondella in acciaio inox, con resistenza all’estrazione assiale ammissibile su legno abete da costruzione ≥ 1,1 kN (profondità di inserimento 60 mm)</t>
  </si>
  <si>
    <t xml:space="preserve">a. Sistema composto da rete, connettori in ragione di 4 pz/m2 ed angolari </t>
  </si>
  <si>
    <t>A.08.220.b</t>
  </si>
  <si>
    <t>Per solai di qualsiasi tipologia, con connettori passanti diametro 8 mm e lunghezza 300 mm, comprensivi di doppia rondella+dado in acciaio inox, con tensione caratteristica di rottura della barra 1084 MPa e modulo elastico medio della barra 189,4 GPa.</t>
  </si>
  <si>
    <t>a. Sistema composto da rete, connettori in ragione di 4 pz/m2 ed angolari</t>
  </si>
  <si>
    <t>A.08.221</t>
  </si>
  <si>
    <t>Intervento di antisfondellamento di solai esistenti, realizzato mediante fornitura e posa in opera sull'intera superficie intradossale di rete preformata alcalino-resistente in materiale composito fibrorinforzato G.F.R.P. (Glass Fiber Reinforced Polymer) di ampiezza maglia principale 99x99 mm e maglia secondaria 33x99 mm, con temperatura di transizione vetrosa di 115° C, costituita da fibre di vetro impregnate con resina termoindurente di tipo epossidico-vinilestere, rapporto in peso fibra/resina pari a 70/30%, spessore medio 3 mm, rigidezza assiale media a trazione della singola barra principale EA=275 kN, resistenza media a trazione della singola barra principale 5,3 kN, resistenza media a strappo del nodo principale 0,45 kN e allungamento a rottura 1,9 %. Materiale riciclabile in conformità ai protocolli CSI. Sono inoltre compresi: la fornitura e posa in opera di connettori in acciaio inox cl. A2 o superiore per il collegamento del presidio al solaio esistente in ragione di 4 connessioni/m2, e di elementi angolari in acciaio inox cl. A2 o superiore per il collegamento della rete alle pareti verticali parallele all'orditura del solaio, posati con passo di 1 m circa. E' da ritenersi escluso quanto non espressamente menzionato nella presente voce.</t>
  </si>
  <si>
    <t>A.08.221.a</t>
  </si>
  <si>
    <t>Per solai in legno, con connettori diametro 6 mm e lunghezza 80 mm, comprensivi di rondella in acciaio inox, con resistenza all’estrazione assiale ammissibile su legno abete da costruzione ≥ 1,1 kN (profondità di inserimento 60 mm).</t>
  </si>
  <si>
    <t>A.08.221.b</t>
  </si>
  <si>
    <t>A.08.300 - CONSOLIDAMENTO DI VOLTE</t>
  </si>
  <si>
    <t>A.08.300</t>
  </si>
  <si>
    <t>Consolidamento di volte in muratura all'estradosso oppure all'intradosso, realizzato mediante fornitura e posa in opera sull'intera superficie di rete preformata in materiale composito fibrorinforzato C.F.R.P. (Carbon Fiber Reinforced Polymer) di ampiezza maglia 66x66 mm con temperatura di transizione vetrosa di 90° C, costituita da fibre di carbonio ad alta tenacità impregnate con resina termoindurente di tipo poliestere bisfenolica, rapporto in peso fibra/resina pari a 55/45%, spessore medio 3 mm, rigidezza assiale media a trazione della singola barra EA=750 kN, resistenza media a trazione della singola barra 8,2 kN, resistenza media a strappo del nodo 0,38 kN e allungamento a rottura 1,0 %. Materiale riciclabile in conformità ai protocolli CSI. Sono inoltre compresi: la fornitura e posa in opera di connettori per il collegamento del sistema di rinforzo alla volta esistente in ragione di 4 connessioni/m2 e di betoncino strutturale premiscelato, a base di calce idraulica naturale NHL 5 ed inerti selezionati, privo di cemento ed additivi di sintesi, resistenza meccanica a compressione a fine maturazione di circa 13 MPa, modulo elastico di circa 16.000 MPa, traspirabilità (μ) pari a 12, pH &gt; 10,5 e classe A1 di reazione al fuoco, per la realizzazione della cappa collaborante dello spessore minimo di 3 cm. E' da ritenersi escluso quanto non espressamente menzionato nella presente voce.</t>
  </si>
  <si>
    <t>A.08.300.a</t>
  </si>
  <si>
    <t>Per volte in muratura, con connettori in CFRP costituiti da barra preformta di diametro 10 mm in fibra di carbonio ad alta tenacità con modulo elastico E=240 Gpa, con fiocco su un lato, profondità di ancoraggio 20 cm, incluso l'ancorante chimico vinilestere per l'inghisaggio</t>
  </si>
  <si>
    <t>a. Sistema composto da rete e barre sfioccate in CFRP, in ragione di 4 pz/m2, incluso l'ancorante chimico vinilestere per l'inghisaggio.</t>
  </si>
  <si>
    <t>c. Betoncino strutturale a base di calce idraulica naturale NHL 5, per spessore 3 cm</t>
  </si>
  <si>
    <t>A.08.300.b</t>
  </si>
  <si>
    <t>Per volte in foglio, con connettori in acciaio inox AISI 316, costituiti da piastrina circolare diametro 38 mm e spessore 1,2 mm, e piolo M8x29 mm, incluso l'ancorante chimico vinilestere per l'incollaggio</t>
  </si>
  <si>
    <t>A.08.301</t>
  </si>
  <si>
    <t>A.08.301.a</t>
  </si>
  <si>
    <t>Per volte in muratura, con connettori in GFRP preformati ad "L" di sezione 10x7 mm, profondità di ancoraggio 20 cm, inclusi il distributore di tensioni e l'ancorante chimico vinilestere per l'inghisaggio</t>
  </si>
  <si>
    <t>a. Sistema composto da rete e connettori in GFRP, in ragione di 4 pz/m2 inclusi il distributore di tensioni e l'ancorante chimico vinilestere per l'inghisaggio</t>
  </si>
  <si>
    <t>A.08.301.b</t>
  </si>
  <si>
    <t>a. Sistema composto da rete in GFRP e connettori
in acciaio inox, in ragione di 4 pz/m2 incluso l'ancorante chimico vinilestere per l'incollaggio.</t>
  </si>
  <si>
    <t>A.09 - TETTI E MANTI DI COPERTURA</t>
  </si>
  <si>
    <t>A.09.001</t>
  </si>
  <si>
    <t>Ricomposizione in sito di manto di tegole antiche provenienti dalla scomposizione di tetti già esistenti con integrazione al 50% di tegole e coppi artigianali.</t>
  </si>
  <si>
    <t>a. TEGOLE e COPPI artigianali</t>
  </si>
  <si>
    <t>b. ABETE DA LAVORO                                                       Abete da lavoro in tavolame di spessore mm 25</t>
  </si>
  <si>
    <t>c. FILO DI FERRO                                                                  Filo di ferro zincato</t>
  </si>
  <si>
    <t>d. MINUTERIE METALLICHE                                                      Chiodi per carpenterie 20x100</t>
  </si>
  <si>
    <t>A.09.002</t>
  </si>
  <si>
    <t>Riparazione di manto di copertura di tetti a qualsiasi altezza e di qualsiasi pendenza e forma, con il reimpiego di manufatti di recupero e sostituzione dei manufatti mancanti, forniti e posti in opera, con altri identici a quelli esistenti per forma, materiale e colore. Sono compresi: la pulizia dei manufatti di recupero, l'esecuzione anche in malta dei raccordi, la posa in opera dei pezzi speciali occorrenti. Con sostituzione fino al 20% di tegole nuove.</t>
  </si>
  <si>
    <t>a. TEGOLA CANADESE standard</t>
  </si>
  <si>
    <t>b. ABETE DA LAVORO                                                        Abete da lavoro in tavolame di spessore mm 25</t>
  </si>
  <si>
    <t>c. FILO DI FERRO                                                              Filo di ferro zincato</t>
  </si>
  <si>
    <t>d. MINUTERIE METALLICHE                                             Chiodi per carpenterie 20x100</t>
  </si>
  <si>
    <t>A.09.003</t>
  </si>
  <si>
    <t>Riparazione di manto di copertura di tetti a qualsiasi altezza e di qualsiasi pendenza e forma, con il reimpiego di manufatti di recupero e sostituzione dei manufatti mancanti, forniti e posti in opera, con altri identici a quelli esistenti per forma, materiale e colore. Sono compresi: la pulizia dei manufatti di recupero, l'esecuzione anche in malta dei raccordi, la posa in opera dei pezzi speciali occorrenti. Con sostituzione fino al 40% di tegole nuove.</t>
  </si>
  <si>
    <t>d. MINUTERIE METALLICHE                                                   Chiodi per carpenterie 20x100</t>
  </si>
  <si>
    <t>A.09.004</t>
  </si>
  <si>
    <t>Riparazione di manto di copertura di tetti a qualsiasi altezza e di qualsiasi pendenza e forma, con il reimpiego di manufatti di recupero e sostituzione dei manufatti mancanti, forniti e posti in opera, con altri identici a quelli esistenti per forma, materiale e colore. Sono compresi: la pulizia dei manufatti di recupero, l'esecuzione anche in malta dei raccordi, la posa in opera dei pezzi speciali occorrenti. Con sostituzione fino al 60% di tegole nuove.</t>
  </si>
  <si>
    <t>c. FILO DI FERRO                                                             Filo di ferro zincato</t>
  </si>
  <si>
    <t>d. MINUTERIE METALLICHE                                                 Chiodi per carpenterie 20x100</t>
  </si>
  <si>
    <t>A.09.005</t>
  </si>
  <si>
    <t>Riparazione di manto di copertura di tetti in tegole marsigliesi in laterizio, di qualsiasi pendenza e forma, eseguita a qualsiasi altezza e con il reimpiego di manufatti di recupero e la sostituzione dei manufatti mancanti con altri identici a quelli esistenti per forma, materiale e colore, forniti e posti in opera. Sono compresi: la pulizia dei manufatti di recupero; l'esecuzione, anche in malta, dei raccordi; la posa in opera dei pezzi speciali occorrenti. Con sostituzione del 20% dei pezzi.</t>
  </si>
  <si>
    <t>a. TEGOLE MARSIGLIESI in laterizio</t>
  </si>
  <si>
    <t>b. ABETE DA LAVORO                                                          Abete da lavoro in tavolame di spessore mm 25</t>
  </si>
  <si>
    <t>c. FILO DI FERRO                                                                    Filo di ferro zincato</t>
  </si>
  <si>
    <t>d. MINUTERIE METALLICHE                                              Chiodi per carpenterie 20x100</t>
  </si>
  <si>
    <t>A.09.006</t>
  </si>
  <si>
    <t>Riparazione di manto di copertura di tetti in tegole marsigliesi in laterizio, di qualsiasi pendenza e forma, eseguita a qualsiasi altezza e con il reimpiego di manufatti di recupero e la sostituzione dei manufatti mancanti con altri identici a quelli esistenti per forma, materiale e colore, forniti e posti in opera. Sono compresi: la pulizia dei manufatti di recupero; l'esecuzione, anche in malta, dei raccordi; la posa in opera dei pezzi speciali occorrenti. Con sostituzione del 40% dei pezzi.</t>
  </si>
  <si>
    <t>A.09.007</t>
  </si>
  <si>
    <t>Riparazione di manto di copertura di tetti in tegole marsigliesi in laterizio, di qualsiasi pendenza e forma, eseguita a qualsiasi altezza e con il reimpiego di manufatti di recupero e la sostituzione dei manufatti mancanti con altri identici a quelli esistenti per forma, materiale e colore, forniti e posti in opera. Sono compresi: la pulizia dei manufatti di recupero; l'esecuzione, anche in malta, dei raccordi; la posa in opera dei pezzi speciali occorrenti. Con sostituzione del 60% dei pezzi.</t>
  </si>
  <si>
    <t>c. FILO DI FERRO                                                                 Filo di ferro zincato</t>
  </si>
  <si>
    <t>A.09.008</t>
  </si>
  <si>
    <t>Riparazione di manto di copertura di tetti di coppi, di qualsiasi pendenza e forma, eseguita a qualsiasi altezza e con il reimpiego di manufatti di recupero e la sostituzione dei manufatti mancanti con altri identici a quelli esistenti per forma, materiale e colore, forniti e posti in opera. Sono compresi: la pulizia dei manufatti di recupero; l'esecuzione, anche in malta, dei raccordi; la posa in opera dei pezzi speciali occorrenti. Con sostituzione del 20% dei pezzi.</t>
  </si>
  <si>
    <t>a. TEGOLE CURVE (coppi), in laterizio</t>
  </si>
  <si>
    <t>c. FILO DI FERRO                                                                   Filo di ferro zincato</t>
  </si>
  <si>
    <t>d. MINUTERIE METALLICHE                                                    Chiodi per carpenterie 20x100</t>
  </si>
  <si>
    <t>A.09.009</t>
  </si>
  <si>
    <t>Riparazione di manto di copertura di tetti di coppi, di qualsiasi pendenza e forma, eseguita a qualsiasi altezza e con il reimpiego di manufatti di recupero e la sostituzione dei manufatti mancanti con altri identici a quelli esistenti per forma, materiale e colore, forniti e posti in opera. Sono compresi: la pulizia dei manufatti di recupero; l'esecuzione, anche in malta, dei raccordi; la posa in opera dei pezzi speciali occorrenti. Con sostituzione del 40% dei pezzi.</t>
  </si>
  <si>
    <t>A.09.010</t>
  </si>
  <si>
    <t>Riparazione di manto di copertura di tetti di coppi di qualsiasi pendenza e forma, eseguita a qualsiasi altezza e con il reimpiego di manufatti di recupero e la sostituzione dei manufatti mancanti con altri identici a quelli esistenti per forma, materiale e colore, forniti e posti in opera. Sono compresi: la pulizia dei manufatti di recupero; l'esecuzione, anche in malta, dei raccordi; la posa in opera dei pezzi speciali occorrenti. Con sostituzione del 60% dei pezzi.</t>
  </si>
  <si>
    <t>b. ABETE DA LAVORO                                                      Abete da lavoro in tavolame di spessore mm 25</t>
  </si>
  <si>
    <t>c. FILO DI FERRO                                                            Filo di ferro zincato</t>
  </si>
  <si>
    <t>d. MINUTERIE METALLICHE                                               Chiodi per carpenterie 20x100</t>
  </si>
  <si>
    <t>A.09.011</t>
  </si>
  <si>
    <t>Riparazione di manto di copertura di tetti in embrici e coppi "alla romana", a qualsiasi altezza e di qualsiasi pendenza e forma, con il reimpiego di manufatti di recupero e sostituzione dei manufatti mancanti, forniti e posti in opera, con altri identici a quelli esistenti per forma, materiale e colore. Sono compresi: la pulizia dei manufatti di recupero, l'esecuzione, anche in malta, dei raccordi, la posa in opera dei pezzi speciali occorrenti. Con sostituzione del 20% di embrici e coppi.</t>
  </si>
  <si>
    <t>a. EMBRICI E COPPI "alla romana"                                      Coppi e sottocoppi per tetti alla romana in cotto rosso</t>
  </si>
  <si>
    <t>c. FILO DI FERRO                                                               Filo di ferro zincato</t>
  </si>
  <si>
    <t>A.09.012</t>
  </si>
  <si>
    <t>Riparazione di manto di copertura di tetti in embrici e coppi "alla romana", a qualsiasi altezza e di qualsiasi pendenza e forma, con il reimpiego di manufatti di recupero e sostituzione dei manufatti mancanti, forniti e posti in opera, con altri identici a quelli esistenti per forma, materiale e colore. Sono compresi: la pulizia dei manufatti di recupero, l'esecuzione, anche in malta, dei raccordi, la posa in opera dei pezzi speciali occorrenti. Con sostituzione del 40% di embrici e coppi.</t>
  </si>
  <si>
    <t>A.09.013</t>
  </si>
  <si>
    <t>Riparazione di manto di copertura di tetti in embrici e coppi "alla romana", a qualsiasi altezza e di qualsiasi pendenza e forma, con il reimpiego di manufatti di recupero e sostituzione dei manufatti mancanti, forniti e posti in opera, con altri identici a quelli esistenti per forma, materiale e colore. Sono compresi: la pulizia dei manufatti di recupero, l'esecuzione, anche in malta, dei raccordi, la posa in opera dei pezzi speciali occorrenti. Con sostituzione del 60% di embrici e coppi.</t>
  </si>
  <si>
    <t>b. ABETE DA LAVORO                                               Abete da lavoro in tavolame di spessore mm 25</t>
  </si>
  <si>
    <t>A.09.014</t>
  </si>
  <si>
    <t>Fornitura e posa di tetto ventilato e ancorato a secco a 2 falde. Fornitura e posa di tetto ventilato e ancorato a secco senza l’utilizzo di malta o schiume secondo le direttive della norma UNI 9460:2008, con camera di ventilazione pari a cmq/m 560 non invasivo, reversibile, adattabile a coppi di recupero, costituito da un sistema di sopralzo puntiforme dei coppi canale a mezzo di piedini distanziatori in polipropilene copolimero additivato ai raggi UVA, di forma trapezoidale con dimensioni di base cm 8 per cm 5,5 e altezza cm 3,5 nel punto più basso, la cui struttura è costituita da alette interne per la continuità del passaggio d’aria; inseriti nel retro del coppo e muniti di staffa di aggancio per il coppo successivo e dentelli antiscivolo senza foratura della membrana impermeabilizzante, del peso unitario gr 36,4. Supporto griglia di partenza dei coppi sulla linea di gronda costituito da griglia in acciaio zincato di forma triangolare dello spessore di 12/10 punzonata a fori quadri cm 1,5x1,5 e verniciata a polveri epossidiche colorazione RAL 8011 di lunghezza m 1,14, con superficie d’ingresso d’aria pari a cmq/m 475, comprensiva di ganci in acciaio zincato preverniciato lunghi cm 12 e cm 13 rispettivamente per i primi coppi di coperta e per i primi coppi di canale di apposita conformazione per l’inserimento nella griglia di partenza; elemento di colmo di ventilazione in acciaio zincato di forma trapezoidale, dello spessore di 10/10 punzonato parte a fori quadri cm 1,5x1,5 e parte a fori tondi Ø di cm 0,4, verniciato a polveri epossidiche di colorazione marrone RAL 8011, di lunghezza m 1,14, con fuoriuscita d’aria pari a cmq/m 725, munito di apposite bandelle rigide, lunghe m 1,14 dello spessore di 10/10 a protezione di eventuali infiltrazioni. Completano il sistema ganci in lamiera zincata preverniciata di cm 9 per l’ancoraggio dei coppi di coperta in falda.</t>
  </si>
  <si>
    <t>A.09.014.a</t>
  </si>
  <si>
    <t>Con posa dei coppi. Esclusa la loro fornitura</t>
  </si>
  <si>
    <t xml:space="preserve">a. Sopralzo puntiforme dei coppi canale a mezzo di piedini distanziatori in polipropilene  </t>
  </si>
  <si>
    <t>cad/mq</t>
  </si>
  <si>
    <t>b. Supporto griglia di partenza dei coppi sulla linea di gronda</t>
  </si>
  <si>
    <t xml:space="preserve">c. Gancio di ancoraggio per i primi coppi canale </t>
  </si>
  <si>
    <t xml:space="preserve">d. Gancio di ancoraggio per i primi coppi coperta  </t>
  </si>
  <si>
    <t xml:space="preserve">e. Gancio di ancoraggio per i coppi coperta </t>
  </si>
  <si>
    <t xml:space="preserve">f. Colmo di ventilazione conformato con funzione antipassero e smaltimento dell’aria proveniente dall’intercapedine di falda </t>
  </si>
  <si>
    <t>A.09.014.b</t>
  </si>
  <si>
    <t>Esclusa la fornitura ed esclusa la posa dei coppi</t>
  </si>
  <si>
    <t>A.09.014.c</t>
  </si>
  <si>
    <t>Con fornitura e con posa dei coppi</t>
  </si>
  <si>
    <t xml:space="preserve">f. Coppi standard (cm 18x45)  </t>
  </si>
  <si>
    <t xml:space="preserve">g. Colmo di ventilazione conformato con funzione antipassero e smaltimento dell’aria proveniente dall’intercapedine di falda </t>
  </si>
  <si>
    <t>A.09.015</t>
  </si>
  <si>
    <t xml:space="preserve">Fornitura e posa di tetto ventilato e ancorato a secco a 2 falde. Fornitura e posa di tetto ventilato e ancorato a secco senza l’utilizzo di malta o schiume secondo le direttive della norma UNI 9460:2008,  con camera di ventilazione pari a cmq/m 560 non invasivo, reversibile, adattabile a coppi di recupero, costituito da un sistema di sopralzo puntiforme dei coppi canale a mezzo di piedini distanziatori in polipropilene copolimero additivato ai raggi UVA, di forma trapezoidale con dimensioni di base cm 8 per cm 5,5 e altezza cm 3,5 nel punto più basso, la cui struttura è costituita da alette interne per la continuità del passaggio d’aria; inseriti nel retro del coppo e muniti di staffa di aggancio per il coppo successivo e dentelli antiscivolo senza foratura della membrana impermeabilizzante, del peso unitario gr 36,4. Supporto griglia di partenza dei coppi sulla linea di gronda costituito da griglia in acciaio zincato di forma triangolare dello spessore di 12/10 punzonata a fori quadri cm 1,5x1,5 e verniciata a polveri epossidiche colorazione RAL 8011 di lunghezza m 1,14, con superficie d’ingresso d’aria pari a cmq/m 475, comprensiva di ganci in acciaio zincato preverniciato lunghi cm 12 e cm 13 rispettivamente per i primi coppi di coperta e per i primi coppi di canale di apposita conformazione per l’inserimento nella griglia di partenza; elemento di colmo di ventilazione in acciaio zincato di forma trapezoidale, dello spessore di 10/10 punzonato parte a fori quadri cm 1,5x1,5 e parte a fori tondi Ø di cm 0,4, verniciato a polveri epossidiche di colorazione marrone RAL 8011, di lunghezza m 1,14, con fuoriuscita d’aria pari a cmq/m 725, munito di apposite bandelle rigide, lunghe m 1,14 dello spessore di 10/10 a protezione di eventuali infiltrazioni. Elemento di rompitratta di lunghezza m 1,24 per falde lunghe e/o molto pendenti in acciaio zincato spessore 15/10 con un bordo rialzato su tutta la lunghezza. Completano il sistema ganci in lamiera zincata preverniciata di cm 9 per l’ancoraggio dei coppi di coperta in falda.
</t>
  </si>
  <si>
    <t>A.09.015.a</t>
  </si>
  <si>
    <t xml:space="preserve">d. Gancio di ancoraggio per i primi coppi coperta </t>
  </si>
  <si>
    <t xml:space="preserve">g. Elemento rompitratta per falde lunghe e/o molto pendenti  </t>
  </si>
  <si>
    <t>Fornitura e posa di tetto ventilato e ancorato a secco a 2 falde. Fornitura e posa di tetto ventilato e ancorato a secco senza l’utilizzo di malta o schiume secondo le direttive della norma UNI 9460:2008, con camera di ventilazione pari a cmq/m 560 non invasivo, reversibile, adattabile a coppi di recupero, costituito da un sistema di sopralzo puntiforme dei coppi canale a mezzo di piedini distanziatori in polipropilene copolimero additivato ai raggi UVA, di forma trapezoidale con dimensioni di base cm 8 per cm 5,5 e altezza cm 3,5 nel punto più basso, la cui struttura è costituita da alette interne per la continuità del passaggio d’aria; inseriti nel retro del coppo e muniti di staffa di aggancio per il coppo successivo e dentelli antiscivolo senza foratura della membrana impermeabilizzante, del peso unitario gr 36,4. Supporto griglia di partenza dei coppi sulla linea di gronda costituito da griglia in acciaio zincato di forma triangolare dello spessore di 12/10 punzonata a fori quadri cm 1,5x1,5 e verniciata a polveri epossidiche colorazione RAL 8011 di lunghezza m 1,14, con superficie d’ingresso d’aria pari a cmq/m 475, comprensiva di ganci in acciaio zincato preverniciato lunghi cm 12 e cm 13 rispettivamente per i primi coppi di coperta e per i primi coppi di canale di apposita conformazione per l’inserimento nella griglia di partenza; elemento di colmo di ventilazione in acciaio zincato di forma trapezoidale, dello spessore di 10/10 punzonato parte a fori quadri cm 1,5x1,5 e parte a fori tondi Ø di cm 0,4, verniciato a polveri epossidiche di colorazione marrone RAL 8011, di lunghezza m 1,14, con fuoriuscita d’aria pari a cmq/m 725, munito di apposite bandelle rigide, lunghe m 1,14 dello spessore di 10/10 a protezione di eventuali infiltrazioni. Elemento di rompitratta di lunghezza m 1,24 per falde lunghe e/o molto pendenti in acciaio zincato spessore 15/10 con un bordo rialzato su tutta la lunghezza. Completano il sistema ganci in lamiera zincata preverniciata di cm 9 per l’ancoraggio dei coppi di coperta in falda.</t>
  </si>
  <si>
    <t>A.09.015.b</t>
  </si>
  <si>
    <t xml:space="preserve">Fornitura e posa di tetto ventilato e ancorato a secco a 2 falde. Fornitura e posa di tetto ventilato e ancorato a secco senza l’utilizzo di malta o schiume secondo le direttive della norma UNI 9460:2008, con camera di ventilazione pari a cmq/m 560 non invasivo, reversibile, adattabile a coppi di recupero, costituito da un sistema di sopralzo puntiforme dei coppi canale a mezzo di piedini distanziatori in polipropilene copolimero additivato ai raggi UVA, di forma trapezoidale con dimensioni di base cm 8 per cm 5,5 e altezza cm 3,5 nel punto più basso, la cui struttura è costituita da alette interne per la continuità del passaggio d’aria; inseriti nel retro del coppo e muniti di staffa di aggancio per il coppo successivo e dentelli antiscivolo senza foratura della membrana impermeabilizzante, del peso unitario gr 36,4. Supporto griglia di partenza dei coppi sulla linea di gronda costituito da griglia in acciaio zincato di forma triangolare dello spessore di 12/10 punzonata a fori quadri cm 1,5x1,5 e verniciata a polveri epossidiche colorazione RAL 8011 di lunghezza m 1,14, con superficie d’ingresso d’aria pari a cmq/m 475, comprensiva di ganci in acciaio zincato preverniciato lunghi cm 12 e cm 13 rispettivamente per i primi coppi di coperta e per i primi coppi di canale di apposita conformazione per l’inserimento nella griglia di partenza; elemento di colmo di ventilazione in acciaio zincato di forma trapezoidale, dello spessore di 10/10 punzonato parte a fori quadri cm 1,5x1,5 e parte a fori tondi Ø di cm 0,4, verniciato a polveri epossidiche di colorazione marrone RAL 8011, di lunghezza m 1,14, con fuoriuscita d’aria pari a cmq/m 725, munito di apposite bandelle rigide, lunghe m 1,14 dello spessore di 10/10 a protezione di eventuali infiltrazioni. Elemento di rompitratta di lunghezza m 1,24 per falde lunghe e/o molto pendenti in acciaio zincato spessore 15/10 con un bordo rialzato su tutta la lunghezza. Completano il sistema ganci in lamiera zincata preverniciata di cm 9 per l’ancoraggio dei coppi di coperta in falda.
</t>
  </si>
  <si>
    <t>A.09.015.c</t>
  </si>
  <si>
    <t xml:space="preserve">g. Coppi standard (cm 18x45)  </t>
  </si>
  <si>
    <t>2.8</t>
  </si>
  <si>
    <t xml:space="preserve">h. Elemento rompitratta per falde lunghe e/o molto pendenti  </t>
  </si>
  <si>
    <t>A.09.016</t>
  </si>
  <si>
    <t>Fornitura e posa di tetto ventilato e ancorato a secco a 2 falde con abbaino. Fornitura e posa di tetto ventilato e ancorato a secco senza l’utilizzo di malta o schiume secondo le direttive della norma UNI 9460:2008, con camera di ventilazione pari a cmq/m 560 non invasivo, reversibile, adattabile a coppi di recupero, costituito da un sistema di sopralzo puntiforme dei coppi canale a mezzo di piedini distanziatori in polipropilene copolimero additivato ai raggi UVA, di forma trapezoidale con dimensioni di base cm 8 per cm 5,5 e altezza cm 3,5 nel punto più basso, la cui struttura è costituita da alette interne per la continuità del passaggio d’aria; inseriti nel retro del coppo e muniti di staffa di aggancio per il coppo successivo e dentelli antiscivolo senza foratura della membrana impermeabilizzante, del peso unitario gr 36,4.Supporto griglia di partenza dei coppi sulla linea di gronda costituito da griglia in acciaio zincato di forma triangolare dello spessore di 12/10 punzonata a fori quadri cm 1,5x1,5 e verniciata a polveri epossidiche colorazione RAL 8011 di lunghezza m 1,14, con superficie d’ingresso d’aria pari a cmq/m 475, comprensiva di ganci in acciaio zincato preverniciato lunghi cm 12 e cm 13 rispettivamente per i primi coppi di coperta e per i primi coppi di canale di apposita conformazione per l’inserimento nella griglia di partenza; elemento di colmo di ventilazione in acciaio zincato di forma trapezoidale, dello spessore di 10/10 punzonato parte a fori quadri cm 1,5x1,5 e parte a fori tondi Ø di cm 0,4, verniciato a polveri epossidiche di colorazione marrone RAL 8011, di lunghezza m 1,14, con fuoriuscita d’aria pari a cmq/m 725, munito di apposite bandelle rigide, lunghe m 1,14 dello spessore di 10/10 a protezione di eventuali infiltrazioni; elemento di compluvio ventilato di lunghezza m 0,84, conformato ad “L” in acciaio zincato spessore 15/10 punzonato a fori tondi del Ø di cm 0,5 con ingresso d’aria pari a cm2/m 400 compreso di ganci in filo d’acciaio zincato Ø mm 3 da cm 23. Completano il sistema ganci in lamiera zincata preverniciata di cm 9 per l’ancoraggio dei coppi di coperta in falda.</t>
  </si>
  <si>
    <t>A.09.016.a</t>
  </si>
  <si>
    <t>g. Elemento ad L per compluvio ventilato</t>
  </si>
  <si>
    <t>h. Gancio di ancoraggio per i coppi al compluvio</t>
  </si>
  <si>
    <t>A.09.016.b</t>
  </si>
  <si>
    <t>A.09.016.c</t>
  </si>
  <si>
    <t xml:space="preserve">f. Coppi standard (cm 18x45) </t>
  </si>
  <si>
    <t>h. Elemento ad L per compluvio ventilato</t>
  </si>
  <si>
    <t>2.9</t>
  </si>
  <si>
    <t>i. Gancio di ancoraggio per i coppi al compluvio</t>
  </si>
  <si>
    <t>A.09.017</t>
  </si>
  <si>
    <t>Fornitura e posa di tetto ventilato e ancorato a secco a 2 falde con abbaino e rompitratta. Fornitura e posa di tetto ventilato e ancorato a secco senza l’utilizzo di malta o schiume secondo le direttive della norma UNI 9460:2008, con camera di ventilazione pari a cmq/m 560 non invasivo, reversibile, adattabile a coppi di recupero, costituito da un sistema di sopralzo puntiforme dei coppi canale a mezzo di piedini distanziatori in polipropilene copolimero additivato ai raggi UVA, di forma trapezoidale con dimensioni di base cm 8 per cm 5,5 e altezza cm 3,5 nel punto più basso, la cui struttura è costituita da alette interne per la continuità del passaggio d’aria; inseriti nel retro del coppo e muniti di staffa di aggancio per il coppo successivo e dentelli antiscivolo senza foratura della membrana impermeabilizzante, del peso unitario gr 36,4. Supporto griglia di partenza dei coppi sulla linea di gronda costituito da griglia in acciaio zincato di forma triangolare dello spessore di 12/10 punzonata a fori quadri cm 1,5x1,5 e verniciata a polveri epossidiche colorazione RAL 8011 di lunghezza m 1,14, con superficie d’ingresso d’aria pari a cmq/m 475, comprensiva di ganci in acciaio zincato preverniciato lunghi cm 12 e cm 13 rispettivamente per i primi coppi di coperta e per i primi coppi di canale di apposita conformazione per l’inserimento nella griglia di partenza; elemento di colmo di ventilazione in acciaio zincato di forma trapezoidale, dello spessore di 10/10 punzonato parte a fori quadri cm 1,5x1,5 e parte a fori tondi Ø di cm 0,4, verniciato a polveri epossidiche di colorazione marrone RAL 8011, di lunghezza m 1,14, con fuoriuscita d’aria pari a cmq/m 725, munito di apposite bandelle rigide, lunghe m 1,14 dello spessore di 10/10 a protezione di eventuali infiltrazioni; elemento di compluvio ventilato di lunghezza m 0,84, conformato ad “L” in acciaio zincato spessore 15/10 punzonato a fori tondi del Ø di cm 0,5 con ingresso d’aria pari a cm2/m 400 compreso di ganci in filo d’acciaio zincato Ø mm 3 da cm 23. Elemento di rompitratta di lunghezza m 1,24 per falde lunghe e/o molto pendenti in acciaio zincato spessore 15/10 con un bordo rialzato su tutta la lunghezza.
Completano il sistema ganci in lamiera zincata preverniciata di cm 9 per l’ancoraggio dei coppi di coperta in falda.</t>
  </si>
  <si>
    <t>A.09.017.a</t>
  </si>
  <si>
    <t>A.09.017.b</t>
  </si>
  <si>
    <t>A.09.017.c</t>
  </si>
  <si>
    <t xml:space="preserve">i. Elemento rompitratta per falde lunghe e/o molto pendenti  </t>
  </si>
  <si>
    <t>2.10</t>
  </si>
  <si>
    <t>l. Gancio di ancoraggio per i coppi al compluvio</t>
  </si>
  <si>
    <t>A.09.018</t>
  </si>
  <si>
    <t>Fornitura e posa di tetto ventilato e ancorato a secco 4 falde a padiglione. Fornitura e posa di tetto ventilato e ancorato a secco senza l’utilizzo di malta o schiume secondo le direttive della norma UNI 9460:2008, con camera di ventilazione pari a cmq/m 560 non invasivo, reversibile, adattabile a coppi di recupero, costituito da un sistema di sopralzo puntiforme dei coppi canale a mezzo di piedini distanziatori in polipropilene copolimero additivato ai raggi UVA, di forma trapezoidale con dimensioni di base cm 8 per cm 5,5 e altezza cm 3,5 nel punto più basso, la cui struttura è costituita da alette interne per la continuità del passaggio d’aria; inseriti nel retro del coppo e muniti di staffa di aggancio per il coppo successivo e dentelli antiscivolo senza foratura della membrana impermeabilizzante, del peso unitario gr 36,4. Supporto griglia di partenza dei coppi sulla linea di gronda costituito da griglia in acciaio zincato di forma triangolare dello spessore di 12/10 punzonata a fori quadri cm 1,5x1,5 e verniciata a polveri epossidiche colorazione RAL 8011 di lunghezza m 1,14, con superficie d’ingresso d’aria pari a cmq/m 475, comprensiva di ganci in acciaio zincato preverniciato lunghi cm 12 e cm 13 rispettivamente per i primi coppi di coperta e per i primi coppi di canale di apposita conformazione per l’inserimento nella griglia di partenza; elemento di colmo di ventilazione in acciaio zincato di forma trapezoidale, dello spessore di 10/10 punzonato parte a fori quadri cm 1,5x1,5 e parte a fori tondi Ø di cm 0,4, verniciato a polveri epossidiche di colorazione marrone RAL 8011, di lunghezza m 1,14, con fuoriuscita d’aria pari a cmq/m 725, munito di apposite bandelle rigide, lunghe m 1,14 dello spessore di 10/10 a protezione di eventuali infiltrazioni; elemento di displuvio ventilato di lunghezza m 1,14, conformato ad omega in acciaio zincato spessore 10/10 punzonato a fori tondi Ø di cm 0,4. Completano il sistema ganci in lamiera zincata preverniciata di cm 9 per l’ancoraggio dei coppi di coperta in falda.</t>
  </si>
  <si>
    <t>A.09.018.a</t>
  </si>
  <si>
    <t>a. Sopralzo puntiforme dei coppi canale a mezzo di piedini distanziatori in polipropilene</t>
  </si>
  <si>
    <t xml:space="preserve">g. Elemento ad omega per displuvio ventilato </t>
  </si>
  <si>
    <t>A.09.018.b</t>
  </si>
  <si>
    <t>A.09.018.c</t>
  </si>
  <si>
    <t xml:space="preserve">h. Elemento ad omega per displuvio ventilato </t>
  </si>
  <si>
    <t>A.09.019</t>
  </si>
  <si>
    <t>Fornitura e posa di tetto ventilato e ancorato a secco 4 falde a padiglione e rompitratta. Fornitura e posa di tetto ventilato e ancorato a secco senza l’utilizzo di malta o schiume secondo le direttive della norma UNI 9460:2008, con camera di ventilazione pari a cmq/m 560 non invasivo, reversibile, adattabile a coppi di recupero, costituito da un sistema di sopralzo puntiforme dei coppi canale a mezzo di piedini distanziatori in polipropilene copolimero additivato ai raggi UVA, di forma trapezoidale con dimensioni di base cm 8 per cm 5,5 e altezza cm 3,5 nel punto più basso, la cui struttura è costituita da alette interne per la continuità del passaggio d’aria; inseriti nel retro del coppo e muniti di staffa di aggancio per il coppo successivo e dentelli antiscivolo senza foratura della membrana impermeabilizzante, del peso unitario gr 36,4. Supporto griglia di partenza dei coppi sulla linea di gronda costituito da griglia in acciaio zincato di forma triangolare dello spessore di 12/10 punzonata a fori quadri cm 1,5x1,5 e verniciata a polveri epossidiche colorazione RAL 8011 di lunghezza m 1,14, con superficie d’ingresso d’aria pari a cmq/m 475, comprensiva di ganci in acciaio zincato preverniciato lunghi cm 12 e cm 13 rispettivamente per i primi coppi di coperta e per i primi coppi di canale di apposita conformazione per l’inserimento nella griglia di partenza; elemento di colmo di ventilazione in acciaio zincato di forma trapezoidale, dello spessore di 10/10 punzonato parte a fori quadri cm 1,5x1,5 e parte a fori tondi Ø di cm 0,4, verniciato a polveri epossidiche di colorazione marrone RAL 8011, di lunghezza m 1,14, con fuoriuscita d’aria pari a cmq/m 725, munito di apposite bandelle rigide, lunghe m 1,14 dello spessore di 10/10 a protezione di eventuali infiltrazioni; elemento di displuvio ventilato di lunghezza m 1,14, conformato ad omega in acciaio zincato spessore 10/10 punzonato a fori tondi Ø di cm 0,4. Elemento di rompitratta di lunghezza m 1,24 per falde lunghe e/o molto pendenti in acciaio zincato spessore 15/10 con un bordo rialzato su tutta la lunghezza.
Completano il sistema ganci in lamiera zincata preverniciata di cm 9 per l’ancoraggio dei coppi di coperta in falda.</t>
  </si>
  <si>
    <t>A.09.019.a</t>
  </si>
  <si>
    <t>A.09.019.b</t>
  </si>
  <si>
    <t>A.09.019.c</t>
  </si>
  <si>
    <t xml:space="preserve">i. Elemento ad omega per displuvio ventilato </t>
  </si>
  <si>
    <t>A.09.020</t>
  </si>
  <si>
    <t xml:space="preserve">Fornitura e posa di tetto ventilato e ancorato a secco 4 falde a piramide. Fornitura e posa di tetto ventilato e ancorato a secco senza l’utilizzo di malta o schiume secondo le direttive della norma UNI 9460:2008, con camera di ventilazione pari a cmq/m 560 non invasivo, reversibile, adattabile a coppi di recupero, costituito da un sistema di sopralzo puntiforme dei coppi canale a mezzo di piedini distanziatori in polipropilene copolimero additivato ai raggi UVA, di forma trapezoidale con dimensioni di base cm 8 per cm 5,5 e altezza cm 3,5 nel punto più basso, la cui struttura è costituita da alette interne per la continuità del passaggio d’aria; inseriti nel retro del coppo e muniti di staffa di aggancio per il coppo successivo e dentelli antiscivolo senza foratura della membrana impermeabilizzante, del peso unitario gr 36,4. Supporto griglia di partenza dei coppi sulla linea di gronda costituito da griglia in acciaio zincato di forma triangolare dello spessore di 12/10 punzonata a fori quadri cm 1,5x1,5 e verniciata a polveri epossidiche colorazione RAL 8011 di lunghezza m 1,14, con superficie d’ingresso d’aria pari a cmq/m 475, comprensiva di ganci in acciaio zincato preverniciato lunghi cm 12 e cm 13 rispettivamente per i primi coppi di coperta e per i primi coppi di canale di apposita conformazione per l’inserimento nella griglia di partenza; l’elemento di displuvio ventilato di lunghezza m 1,14, conformato ad omega in acciaio zincato spessore 10/10 punzonato a fori tondi Ø di cm 0,4. Completano il sistema ganci in lamiera zincata preverniciata di cm 9 per l’ancoraggio dei coppi di coperta in falda.
</t>
  </si>
  <si>
    <t>A.09.020.a</t>
  </si>
  <si>
    <t>d. Gancio di ancoraggio per i primi coppi coperta</t>
  </si>
  <si>
    <t xml:space="preserve">f. Elemento ad omega per displuvio ventilato </t>
  </si>
  <si>
    <t>A.09.020.b</t>
  </si>
  <si>
    <t>A.09.020.c</t>
  </si>
  <si>
    <t>c. Coppi standard (cm 18x45)</t>
  </si>
  <si>
    <t xml:space="preserve">d. Gancio di ancoraggio per i primi coppi canale </t>
  </si>
  <si>
    <t>e. Gancio di ancoraggio per i primi coppi coperta</t>
  </si>
  <si>
    <t xml:space="preserve">f. Gancio di ancoraggio per i coppi coperta </t>
  </si>
  <si>
    <t>A.09.021</t>
  </si>
  <si>
    <t>Fornitura e posa di tetto ventilato e ancorato a secco 4 falde a piramide e rompitratta. Fornitura e posa di tetto ventilato e ancorato a secco senza l’utilizzo di malta o schiume secondo le direttive della norma UNI 9460:2008, con camera di ventilazione pari a cmq/m 560 non invasivo, reversibile, adattabile a coppi di recupero, costituito da un sistema di sopralzo puntiforme dei coppi canale a mezzo di piedini distanziatori in polipropilene copolimero additivato ai raggi UVA, di forma trapezoidale con dimensioni di base cm 8 per cm 5,5 e altezza cm 3,5 nel punto più basso, la cui struttura è costituita da alette interne per la continuità del passaggio d’aria; inseriti nel retro del coppo e muniti di staffa di aggancio per il coppo successivo e dentelli antiscivolo senza foratura della membrana impermeabilizzante, del peso unitario gr 36,4. Supporto griglia di partenza dei coppi sulla linea di gronda costituito da griglia in acciaio zincato di forma triangolare dello spessore di 12/10 punzonata a fori quadri cm 1,5x1,5 e verniciata a polveri epossidiche colorazione RAL 8011 di lunghezza m 1,14, con superficie d’ingresso d’aria pari a cmq/m 475, comprensiva di ganci in acciaio zincato preverniciato lunghi cm 12 e cm 13 rispettivamente per i primi coppi di coperta e per i primi coppi di canale di apposita conformazione per l’inserimento nella griglia di partenza; l’elemento di displuvio ventilato di lunghezza m 1,14, conformato ad omega in acciaio zincato spessore 10/10 punzonato a fori tondi Ø di cm 0,4. Elemento di rompitratta di lunghezza m 1,24 per falde lunghe e/o molto pendenti in acciaio zincato spessore 15/10 con un bordo rialzato su tutta la lunghezza.
Completano il sistema ganci in lamiera zincata preverniciata di cm 9 per l’ancoraggio dei coppi di coperta in falda.</t>
  </si>
  <si>
    <t>A.09.021.a</t>
  </si>
  <si>
    <t xml:space="preserve">f. Elemento rompitratta per falde lunghe e/o molto pendenti  </t>
  </si>
  <si>
    <t>A.09.021.b</t>
  </si>
  <si>
    <t>A.09.021.c</t>
  </si>
  <si>
    <t xml:space="preserve">c. Coppi standard (cm 18x45) </t>
  </si>
  <si>
    <t>A.09.022</t>
  </si>
  <si>
    <t>Fornitura e posa di tetto ventilato e ancorato a secco a falde complesse (soluzione angolare ad L). Fornitura e posa di tetto ventilato e ancorato a secco senza l’utilizzo di malta o schiume secondo le direttive della norma UNI 9460:2008, con camera di ventilazione pari a cmq/m 560 non invasivo, reversibile, adattabile a coppi di recupero, costituito da un sistema di sopralzo puntiforme dei coppi canale a mezzo di piedini distanziatori in polipropilene copolimero additivato ai raggi UVA, di forma trapezoidale con dimensioni di base cm 8 per cm 5,5 e altezza cm 3,5 nel punto più basso, la cui struttura è costituita da alette interne per la continuità del passaggio d’aria; inseriti nel retro del coppo e muniti di staffa di aggancio per il coppo successivo e dentelli antiscivolo senza foratura della membrana impermeabilizzante, del peso unitario gr 36,4. Supporto griglia di partenza dei coppi sulla linea di gronda costituito da griglia in acciaio zincato di forma triangolare dello spessore di 12/10 punzonata a fori quadri cm 1,5x1,5 e verniciata a polveri epossidiche colorazione RAL 8011 di lunghezza m 1,14, con superficie d’ingresso d’aria pari a cmq/m 475, comprensiva di ganci in acciaio zincato preverniciato lunghi cm 12 e cm 13 rispettivamente per i primi coppi di coperta e per i primi coppi di canale di apposita conformazione per l’inserimento nella griglia di partenza; elemento di colmo di ventilazione in acciaio zincato di forma trapezoidale, dello spessore di 10/10 punzonato parte a fori quadri cm 1,5x1,5 e parte a fori tondi Ø di cm 0,4, verniciato a polveri epossidiche di colorazione marrone RAL 8011, di lunghezza m 1,14, con fuoriuscita d’aria pari a cmq/m 725, munito di apposite bandelle rigide, lunghe m 1,14 dello spessore di 10/10 a protezione di eventuali infiltrazioni; elemento di displuvio ventilato di lunghezza m 1,14, conformato ad omega in acciaio zincato spessore 10/10 punzonato a fori tondi Ø di cm 0,4; elemento di compluvio ventilato di lunghezza m 0,84, conformato ad “L” in acciaio zincato spessore 15/10 punzonato a fori tondi del Ø di cm 0,5 con ingresso d’aria pari a cm2/m 400 compreso di ganci in filo d’acciaio zincato Ø mm 3 da cm 23. Completano il sistema ganci in lamiera zincata preverniciata di cm 9 per l’ancoraggio dei coppi di coperta in falda.</t>
  </si>
  <si>
    <t>A.09.022.a</t>
  </si>
  <si>
    <t xml:space="preserve">i. Gancio di ancoraggio per il displuvio </t>
  </si>
  <si>
    <t>A.09.022.b</t>
  </si>
  <si>
    <t>A.09.022.c</t>
  </si>
  <si>
    <t xml:space="preserve">e. Gancio di ancoraggio per i primi coppi coperta </t>
  </si>
  <si>
    <t>i. Elemento ad L per compluvio ventilato</t>
  </si>
  <si>
    <t xml:space="preserve">l. Gancio di ancoraggio per il displuvio </t>
  </si>
  <si>
    <t>A.09.023</t>
  </si>
  <si>
    <t>Fornitura e posa di tetto ventilato e ancorato a secco a falde complesse (soluzione angolare ad L) e rompitratta. Fornitura e posa di tetto ventilato e ancorato a secco senza l’utilizzo di malta o schiume secondo le direttive della norma UNI 9460:2008, con camera di ventilazione pari a cmq/m 560 non invasivo, reversibile, adattabile a coppi di recupero, costituito da un sistema di sopralzo puntiforme dei coppi canale a mezzo di piedini distanziatori in polipropilene copolimero additivato ai raggi UVA, di forma trapezoidale con dimensioni di base cm 8 per cm 5,5 e altezza cm 3,5 nel punto più basso, la cui struttura è costituita da alette interne per la continuità del passaggio d’aria; inseriti nel retro del coppo e muniti di staffa di aggancio per il coppo successivo e dentelli antiscivolo senza foratura della membrana impermeabilizzante, del peso unitario gr 36,4. Supporto griglia di partenza dei coppi sulla linea di gronda costituito da griglia in acciaio zincato di forma triangolare dello spessore di 12/10 punzonata a fori quadri cm 1,5x1,5 e verniciata a polveri epossidiche colorazione RAL 8011 di lunghezza m 1,14, con superficie d’ingresso d’aria pari a cmq/m 475, comprensiva di ganci in acciaio zincato preverniciato lunghi cm 12 e cm 13 rispettivamente per i primi coppi di coperta e per i primi coppi di canale di apposita conformazione per l’inserimento nella griglia di partenza; elemento di colmo di ventilazione in acciaio zincato di forma trapezoidale, dello spessore di 10/10 punzonato parte a fori quadri cm 1,5x1,5 e parte a fori tondi Ø di cm 0,4, verniciato a polveri epossidiche di colorazione marrone RAL 8011, di lunghezza m 1,14, con fuoriuscita d’aria pari a cmq/m 725, munito di apposite bandelle rigide, lunghe m 1,14 dello spessore di 10/10 a protezione di eventuali infiltrazioni; elemento di displuvio ventilato di lunghezza m 1,14, conformato ad omega in acciaio zincato spessore 10/10 punzonato a fori tondi Ø di cm 0,4; elemento di compluvio ventilato di lunghezza m 0,84, conformato ad “L” in acciaio zincato spessore 15/10 punzonato a fori tondi del Ø di cm 0,5 con ingresso d’aria pari a cm2/m 400 compreso di ganci in filo d’acciaio zincato Ø mm 3 da cm 23. Elemento di rompitratta di lunghezza m 1,24 per falde lunghe e/o molto pendenti in acciaio zincato spessore 15/10 con un bordo rialzato su tutta la lunghezza. Completano il sistema ganci in lamiera zincata preverniciata di cm 9 per l’ancoraggio dei coppi di coperta in falda.</t>
  </si>
  <si>
    <t>A.09.023.a</t>
  </si>
  <si>
    <t>l. Ganci per l’ancoraggio all’elemento di compluvio</t>
  </si>
  <si>
    <t>A.09.023.b</t>
  </si>
  <si>
    <t>A.09.023.c</t>
  </si>
  <si>
    <t xml:space="preserve">e. Gancio di ancoraggio per i primi coppi coperta  </t>
  </si>
  <si>
    <t>l. Elemento ad L per compluvio ventilato</t>
  </si>
  <si>
    <t>2.11</t>
  </si>
  <si>
    <t>m. Ganci per l’ancoraggio all’elemento di compluvio</t>
  </si>
  <si>
    <t>A.09.024</t>
  </si>
  <si>
    <t>Fornitura e posa di tetto ventilato e ancorato a secco a falda unica. Fornitura e posa di tetto ventilato e ancorato a secco senza l’utilizzo di malta o schiume secondo le direttive della norma UNI 9460:2008, con camera di ventilazione pari a cmq/m 560 non invasivo, reversibile, adattabile a coppi di recupero, costituito da un sistema di sopralzo puntiforme dei coppi canale a mezzo di piedini distanziatori in polipropilene copolimero additivato ai raggi UVA, di forma trapezoidale con dimensioni di base cm 8 per cm 5,5 e altezza cm 3,5 nel punto più basso, la cui struttura è costituita da alette interne per la continuità del passaggio d’aria; inseriti nel retro del coppo e muniti di staffa di aggancio per il coppo successivo e dentelli antiscivolo senza foratura della membrana impermeabilizzante, del peso unitario gr 36,4. Supporto griglia di partenza dei coppi sulla linea di gronda costituito da griglia in acciaio zincato di forma triangolare dello spessore di 12/10 punzonata a fori quadri cm 1,5x1,5 e verniciata a polveri epossidiche colorazione RAL 8011 di lunghezza m 1,14, con superficie d’ingresso d’aria pari a cmq/m 475, comprensiva di ganci in acciaio zincato preverniciato lunghi cm 12 e cm 13 rispettivamente per i primi coppi di coperta e per i primi coppi di canale di apposita conformazione per l’inserimento nella griglia di partenza. Completano il sistema ganci in lamiera zincata preverniciata di cm 9 per l’ancoraggio dei coppi di coperta in falda.</t>
  </si>
  <si>
    <t>A.09.024.a</t>
  </si>
  <si>
    <t xml:space="preserve">Con posa dei coppi. Esclusa la loro fornitura </t>
  </si>
  <si>
    <t>A.09.024.b</t>
  </si>
  <si>
    <t>A.09.024.c</t>
  </si>
  <si>
    <t>A.09.025</t>
  </si>
  <si>
    <t>Fornitura e posa di tetto ventilato e ancorato a secco a falda unica e rompitratta. Fornitura e posa di tetto ventilato e ancorato a secco senza l’utilizzo di malta o schiume secondo le direttive della norma UNI 9460:2008, con camera di ventilazione pari a cmq/m 560 non invasivo, reversibile, adattabile a coppi di recupero, costituito da un sistema di sopralzo puntiforme dei coppi canale a mezzo di piedini distanziatori in polipropilene copolimero additivato ai raggi UVA, di forma trapezoidale con dimensioni di base cm 8 per cm 5,5 e altezza cm 3,5 nel punto più basso, la cui struttura è costituita da alette interne per la continuità del passaggio d’aria; inseriti nel retro del coppo e muniti di staffa di aggancio per il coppo successivo e dentelli antiscivolo senza foratura della membrana impermeabilizzante, del peso unitario gr 36,4. Supporto griglia di partenza dei coppi sulla linea di gronda costituito da griglia in acciaio zincato di forma triangolare dello spessore di 12/10 punzonata a fori quadri cm 1,5x1,5 e verniciata a polveri epossidiche colorazione RAL 8011 di lunghezza m 1,14, con superficie d’ingresso d’aria pari a cmq/m 475, comprensiva di ganci in acciaio zincato preverniciato lunghi cm 12 e cm 13 rispettivamente per i primi coppi di coperta e per i primi coppi di canale di apposita conformazione per l’inserimento nella griglia di partenza. Elemento di rompitratta di lunghezza m 1,24 per falde lunghe e/o molto pendenti in acciaio zincato spessore 15/10 con un bordo rialzato su tutta la lunghezza. Completano il sistema ganci in lamiera zincata preverniciata di cm 9 per l’ancoraggio dei coppi di coperta in falda.</t>
  </si>
  <si>
    <t>A.09.025.a</t>
  </si>
  <si>
    <t>A.09.025.b</t>
  </si>
  <si>
    <t>A.09.025.c</t>
  </si>
  <si>
    <t>A.09.026</t>
  </si>
  <si>
    <t>Trattamento protettivo delle tegole e dei coppi con applicazione di soluzione incolore confezionata a base di un complesso organico e derivati di idrocarburi leggeri, esente da siliconi, irorepellente, di profonda penetrazione, da applicarsi in due mani.</t>
  </si>
  <si>
    <t>A.09.027</t>
  </si>
  <si>
    <t>Rimontaggio di piccola orditura del tetto composta dai morali di abete cm 5x8, posti a cm 60 fra gli assi, dai correntini di abete da cm 3,5 x 3,5. E' compresa la fornitura del legno lavorato con parziale recupero del materiale riutilizzabile. Rimontaggio di piccola orditura del tetto per tegole alla marsigliese.</t>
  </si>
  <si>
    <t>a. ABETE IN MORALI                                                         Abete in morali a spigolo</t>
  </si>
  <si>
    <t>b. MINUTERIE METALLICHE                                             Chiodi per carpentiere 16x60</t>
  </si>
  <si>
    <t>A.09.028</t>
  </si>
  <si>
    <t>Rimontaggio di piccola orditura del tetto composta dai morali di abete cm 5x8, posti a cm 60 fra gli assi, dai correntini di abete da cm 3,5 x 3,5. E' compresa la fornitura del legno lavorato con parziale recupero del materiale riutilizzabile. Rimontaggio di piccola orditura del tetto per tegole alla romana.</t>
  </si>
  <si>
    <t>a. ABETE IN MORALI                                                        Abete in morali a spigolo</t>
  </si>
  <si>
    <t>A.09.029</t>
  </si>
  <si>
    <t>Rimontaggio in opera di grossa orditura di tetto.</t>
  </si>
  <si>
    <t>a. ABETE DA LAVORO                                                         Abete da lavoro in tavolame di spessore mm 25</t>
  </si>
  <si>
    <t>b. MINUTERIE METALLICHE                                             Chiodi per carpentiere 20x100</t>
  </si>
  <si>
    <t>A.09.030</t>
  </si>
  <si>
    <t>Sostituzione di travetti di piccola orditura su tetto posto a qualsiasi altezza e per qualsiasi pendenza, forniti e posti in opera nuovi o di recupero se ritenuti idonei. Sono compresi: la rimozione del manto,la sostituzione dei travetti, forniti e posti in opera, con altri di uguale dimensione, essenza e caratteristiche; il raccordo con l'orditura esistente, il ripristino del manto. Sostituzione di travetti di piccola orditura su tetto.</t>
  </si>
  <si>
    <t>a. ABETE DA LAVORO                                                        Abete da lavoro in tavolame di spessore mm 25</t>
  </si>
  <si>
    <t>b. ABETE IN MORALI                                                         Abete in morali a spigolo</t>
  </si>
  <si>
    <t>c. MINUTERIE METALLICHE                                             Chiodi per carpentiere 20x100</t>
  </si>
  <si>
    <t>A.09.031</t>
  </si>
  <si>
    <t xml:space="preserve">Provvista e messa in opera di listelli in legname per rimontaggio del manto di copertura inclusa la fornitura dei listelli da cm 6x4 circa, i tagli sfridi del legname  ed il loro fissaggio sulla guaina e sul tavolato, previo trattamento antiparassitario. Compreso ogni onere per dare il lavoro finito a perfetta regola d'arte. </t>
  </si>
  <si>
    <t>a. LISTELLI in legname da 6x4 cm</t>
  </si>
  <si>
    <t>b. Trattamento antiparassitario</t>
  </si>
  <si>
    <t xml:space="preserve">c. Viti e staffe di fissaggio  </t>
  </si>
  <si>
    <t>A.09.032</t>
  </si>
  <si>
    <t>Fornitura e posa in opera di lastra sottocoppo, realizzata con fibre naturali bitumate, con profilo ondulato, per favorire il perfetto alloggiamento dei coppi di copertura. Dimensioni delle lastre con larghezza di cm 97, lunghezza di cm 200, spessore di mm 2,6 ed altezza dell'onda di mm 35, peso 3 kg/mq idonee per coppi di larghezza da 19,5 a 21,5 cm. Le lastre devono riportare la marchiatura CE a norma UNI EN 14964. Queste devono essere sormontate lateralmente di un onda e sovrapposte di cm 10/15 nel senso trasversale. Compreso fornitura e messa in opera di   ganci fermacoppo  per evitare il rischio di scivolamenti o asportazioni delle tegole a causa del vento, compreso chiodi, e quanto altro necessario per fare il lavoro finito a perfetta regola d’arte.</t>
  </si>
  <si>
    <t>a. Lastra sottocoppo</t>
  </si>
  <si>
    <t>b. Chiodi in acciaio galvanizzato (pz/mq 5; confezione da 200 pz costo per confezione € 33,00; costo per 1 chiodo €/pz 0,165)</t>
  </si>
  <si>
    <t>c. Rondelle per chiodi (pz/mq 5; confezione da 60 pz costo per confezione € 5,6; costo per 1 rondella €/pz 0,09)</t>
  </si>
  <si>
    <t>d. Ganci fermacoppo</t>
  </si>
  <si>
    <t>a. Autocarro con gru da 8500 kg</t>
  </si>
  <si>
    <t>A.09.033</t>
  </si>
  <si>
    <t>Fornitura e posa in opera di lastra sottocoppo, realizzata con fibre naturali bitumate, con profilo ondulato, per favorire il perfetto alloggiamento dei coppi di copertura. Dimensioni delle lastre con larghezza di cm 97, lunghezza di cm 200, spessore di mm 2,6 ed altezza dell'onda di mm 35, peso 3 kg/mq. Le lastre devono riportare la marchiatura CE a norma UNI EN 14964. Queste devono essere sormontate lateralmente di un onda e sovrapposte di cm 10/15 nel senso trasversale.</t>
  </si>
  <si>
    <t>A.09.034</t>
  </si>
  <si>
    <t>a. GANCI FERMACOPPI in acciaio inox od in alluminio per il fissaggio dei coppi alla listellatura sottostante</t>
  </si>
  <si>
    <t>A.09.035</t>
  </si>
  <si>
    <t>Tavolame in legno legno lamellare per appoggio pacchetto di copertura di spessore mm 20-60, fornito e posto in opera, per appoggio del manto di tegole. E' compresa la necessaria chiodatura e gli sfridi. E' inoltre compreso quanto altro occorre per dare l'opera finita.</t>
  </si>
  <si>
    <t>a. TAVOLAME IN LEGNO LAMELLARE per appoggio pacchetto di copertura</t>
  </si>
  <si>
    <t>A.09.036</t>
  </si>
  <si>
    <t>Applicazione di liquido antiparassitario per la prevenzione e la conservazione delle strutture lignee mediante accurata pulizia delle superfici da trattare con scortecciatore o cartavetro, stesura a tre passate intervallate per favorire il massimo assorbimento del prodotto ed ogni altro onere e magistero per realizzare l'intervento a perfetta regola d'arte con vernice antitarlo funghicida.</t>
  </si>
  <si>
    <t>a. PRODOTTI CHIMICI DIVERSI
Vernice antitarlo funghicida</t>
  </si>
  <si>
    <t>lt</t>
  </si>
  <si>
    <t>A.09.037</t>
  </si>
  <si>
    <t>Applicazione di liquido antiparassitario per la prevenzione e la conservazione delle strutture lignee mediante accurata pulizia delle superfici da trattare con scortecciatore o cartavetro, stesura a tre passate intervallate per favorire il massimo assorbimento del prodotto ed ogni altro onere e magistero per realizzare l'intervento a perfetta regola d'arte con vernice antitarlo a finitura cerata.</t>
  </si>
  <si>
    <t>a. PRODOTTI CHIMICI DIVERSI
Vernice antitarlo a finitura cerata</t>
  </si>
  <si>
    <t>A.09.038</t>
  </si>
  <si>
    <t>Applicazione di strato di cera solida sciolta con opportuni diluenti e stesura finale con panno.</t>
  </si>
  <si>
    <t>a. PRODOTTI CHIMICI DIVERSI
Vernice antitarlo a base di cera solida sciolta</t>
  </si>
  <si>
    <t>A.09.039</t>
  </si>
  <si>
    <t>Applicazione di mordente di noce diluito con olio di lino cotto mediante due passate su legname in vista.</t>
  </si>
  <si>
    <t>a. PRODOTTI CHIMICI DIVERSI
Vernice antitarlo a base di mordente di noce</t>
  </si>
  <si>
    <t>b. VERNICI
Olio di lino cotto</t>
  </si>
  <si>
    <t>A.09.040</t>
  </si>
  <si>
    <t>Travi con Classe di resistenza GL28 con n° 2 barre di acciaio.</t>
  </si>
  <si>
    <t>a. TRAVE con Classe di resistenza GL28 con n° 2 barre di acciaio.</t>
  </si>
  <si>
    <t>A.09.041</t>
  </si>
  <si>
    <t>Travi con Classe di resistenza GL28 con n° 4 barre di acciaio.</t>
  </si>
  <si>
    <t>a. TRAVE con Classe di resistenza GL28 con n° 4 barre di acciaio.</t>
  </si>
  <si>
    <t>A.09.042</t>
  </si>
  <si>
    <t>Travetti inclinati  con classe di resistenza GL28 con n° 4 barre di acciaio, per tetto: trave di legno lamellare armato, con quattro barre in acciaio, posta sopra il vecchio travetto e sbordante in gronda. Per agganciare la struttura pre-esistente a quella delle travi armate si impiegano delle viti a tutto filetto inclinandole ad X l'un l'altra. La vite perforerà i due puntoni fermandoli e stabilizzandoli. Le viti verranno posizionate ad una distanza definita dal tecnico che seguirà i calcoli statici ed in modo sfalsato così da non creare disturbo tra loro e le barre di ferro del travetto.</t>
  </si>
  <si>
    <t>a. TRAVE DI LEGNO LAMELLARE ARMATO con 4 barre in acciaio</t>
  </si>
  <si>
    <t>A.09.043</t>
  </si>
  <si>
    <t>Cordolo posato in sommità alla muratura di legno lamellare armato con quattro barre in acciaio con Classe di resistenza GL28. Per agganciare la struttura pre-esistente a quella delle travi armate mediante l'impiego di fiorettature con barre filettate d=20 mm agganciate alla muratura con resina epossidica. Le connessioni verranno posizionate ad una distanza definita dal tecnico che seguirà i calcoli statici ed in modo sfalsato così da non creare disturbo tra loro e con le barre di ferro del travetto.</t>
  </si>
  <si>
    <t>a. CORDOLO DI LEGNO LAMELLARE ARMATO con 4 barre in acciaio</t>
  </si>
  <si>
    <t>A.09.044</t>
  </si>
  <si>
    <t>A.09.045</t>
  </si>
  <si>
    <t>Realizzazione di cordolo in acciaio. Fornitura e posa in opera di piastra di acciaio dello spessore minimo 8 mm, larghezza variabile da cm 60 a cm 100, convenientemente connesso alle sottostanti sezioni murarie con barre di acciaio di diametro 16 mm e ancorate alla muratura a mezzo di miscela fluida di calce idraulica naturale NHL5 a fluidità controllata premiscelata per iniezioni, alle stesse testate delle murature. Compresa la predisposizione di fazzoletti in acciaio saldati alla sottostante piastra, atti a contenere le connessioni per le travi di sostegno della copertura attraverso l’utilizzo di travi armate tipo Armalam con l’armatura in barre filettate fuoriuscente dal legno e predisposizione di opportuni fori nei fazzoletti di acciaio. I profilati metallici dovranno essere realizzati in officina in moduli aventi la lunghezza massima di un metro che verranno accoppiati sull'ala superiore e quindi accuratamente saldati lungo lo sviluppo orizzontale delle piastre. Compreso altresì tutti gli oneri necessari per la realizzazione, di fazzoletti per l'aggancio della capriata, le saldature, i fori necessari per l'aggancio delle barre precedentemente ancorate alla muratura, la bulloneria necessaria per il collegamento di un eventuale dormiente, i tagli gli sfridi, per avere il lavoro finito a perfetta regola d'arte secondo le indicazioni impartite dalla D.L.</t>
  </si>
  <si>
    <t>A.09.046</t>
  </si>
  <si>
    <t>Realizzazione di cordolo in muratura di mattoni pieni armata (spessore minimo cm 100) da eseguire, previa la demolizione della muratura in pietrame esistente (da pagare a parte), la predisposizione della sede di appoggio tramite la pulitura e la rasatura, con malta di calce idraulica naturale NHL5 per allettamento, fugatura e stilatura di giunti, dell'ultimo strato di pietre, mediante: la fornitura e la posa in opera di mattoni pieni all’interno e muratura di rivestimento esterna della stessa tipologia dell’esistente, apparecchiati secondo le disposizioni della D.L.;                                                                                    - la fornitura e la posa, nella parte centrale fra i mattoni, di una barra in acciaio tipo Diw-Dag ad aderenza migliorata Æ26 provvista d’idonei distanziatori;
- la preparazione ed il successivo getto di malta strutturale fibrorinforzata pronta, di calce idraulica naturale NHL5 premiscelata conforme alla UNI EN 459-1 ed inerti selezionati di granulometria inferiore ai 4 mm, a ritiro controllato e basso rilascio di sali idrosolubili specifica alla realizzazione di integrazione statica, di peso specifico pari a 1750 ÷ 1850 Kg/mc, di classe CS III di resistenza a compressione (classificazione secondo UNI EN 998-1), resistenza alla diffusione del vapore pari a 12, adesione al laterzio &gt; 0,25 N/mmq, pH &gt; 10,5 e classe A1 di reazione al fuoco; il tutto eseguito in conformità con gli esecutivi di progetto, compreso ogni onere necessario per dare l'opera compiuta a perfetta regola d'arte.</t>
  </si>
  <si>
    <t>A.09.047</t>
  </si>
  <si>
    <t>Realizzazione di cordolo in legno armato realizzato con travi in legno lamellare armato di base 14-16 cm e altezza variabile da 40 fino a 100 cm, posate in piano, realizzate con 4 barre d’armatura Æ18 con una delle seguenti tipologie per il collegamento fra i singoli moduli di trave:
A) con le barre in acciaio filettate Æ18 fuoriuscenti dagli elementi lignei, posizionamento di piastre forate di collegamento e realizzazione di unioni bullonate fra i singoli elementi di trave;
B) unione a maschio e femmina con lavorazione di testa dei singoli elementi di trave con barra che fuoriesce su un lato e fresatura sul lato opposto per accogliere le barre del tronco di trave adiacente. L’unione deve essere poi completata mediante l’incollaggio delle barre nella fresatura con resina epossidica. Le travi in legno devono essere opportunamente connesse alle sottostanti sezioni murarie con barre d’acciaio Æ16 mm e ancorate alla muratura a mezzo di miscela fluida di calce idraulica naturale NHL5 premiscelata, a fluidità controllata specifica per iniezioni, conforme alla UNI EN 459-1 di peso specifico pari a 1750 ÷ 1850 Kg/mc, di classe CS III di resistenza a compressione (classificazione secondo UNI EN 998-1),resistenza alla diffusione del vapore pari a 12, adesione al laterzio &gt; 0,25 N/mmq, pH &gt; 10,5 e classe A1 di reazione al fuoco. Compreso altresì tutti gli oneri necessari per la realizzazione dei fori necessari per l'aggancio delle barre precedentemente ancorate alla muratura, la bulloneria necessaria per le unioni bullonate o la resina per le unioni tipo maschio-femmina delle travi , i tagli e gli sfridi, per dare il lavoro finito a perfetta regola d'arte secondo le indicazioni impartite dalla D.L.</t>
  </si>
  <si>
    <t>A.10.001</t>
  </si>
  <si>
    <t>Isolamento termoacustico in pannelli isolanti in fibra di legno vergine prodotti con scarti di segherie di conifera svizzera, densità ca. 150 kg/m³, conduttività termica dichiarata λD = 0,039 W/mK, permeabilità al vapore acqueo µ = 5, capacità termica massica media 2.400 J/kgK, classe di reazione al fuoco E secondo UNI EN 13501-1, certificato per la bioedilizia, certificato CE secondo UNI EN 1317). Il prodotto sarà compostabile e con saldo di CO2 negativo. Fornito e posto in opera con operaio specializzato con giunti accostati a secco, su supporto realizzato secondo le indicazioni della ditta produttrice. Tutti i certificati, i rapporti di prova del prodotto devono essere consegnati alla direzione lavori.</t>
  </si>
  <si>
    <t>A.10.001.a</t>
  </si>
  <si>
    <t>Pannello di fibra di legno densità 150 kg/mc. Fornitura e posa in opera dello spessore di 40 mm.</t>
  </si>
  <si>
    <t>a. ISOLAMENTO TERMICO -  Pannello di fibra di legno densità 150 kg/mc. Fornitura e posa in opera dello spessore di 40 mm-Dimensione (mm): 1100 x 600</t>
  </si>
  <si>
    <t>A.10.001.b</t>
  </si>
  <si>
    <t>Pannello di fibra di legno densità 150 kg/mc. Fornitura e posa in opera dello spessore di 60 mm.</t>
  </si>
  <si>
    <t>a. ISOLAMENTO TERMICO -  Pannello di fibra di legno densità 150 kg/mc. Fornitura e posa in opera dello spessore di 60 mm-Dimensione (mm): 1100 x 600</t>
  </si>
  <si>
    <t>A.10.001.c</t>
  </si>
  <si>
    <t>Pannello di fibra di legno densità 150 kg/mc. Fornitura e posa in opera dello spessore di 80 mm.</t>
  </si>
  <si>
    <t>a. ISOLAMENTO TERMICO -  Pannello di fibra di legno densità 150 kg/mc. Fornitura e posa in opera dello spessore di 80 mm-Dimensione (mm): 1100 x 600</t>
  </si>
  <si>
    <t>A.10.001.d</t>
  </si>
  <si>
    <t>Pannello di fibra di legno densità 150 kg/mc. Fornitura e posa in opera dello spessore  di 100 mm.</t>
  </si>
  <si>
    <t>a. ISOLAMENTO TERMICO -  Pannello di fibra di legno densità 150 kg/mc. Fornitura e posa in opera dello spessore di 100 mm-Dimensione (mm): 1100 x 600</t>
  </si>
  <si>
    <t>A.10.002</t>
  </si>
  <si>
    <t>Isolamento termoacustico in pannelli isolanti in fibra di legno vergine prodotti con scarti di segherie di conifera svizzera, densità ca. 230 kg/m³, conduttività termica dichiarata λD = 0,046 W/mK, permeabilità al vapore acqueo µ = 5, capacità termica massica media 2.400 J/kgK, classe di reazione al fuoco E secondo UNI EN 13501-1, certificato per la bioedilizia, certificato CE secondo UNI EN 13171). Il prodotto sarà compostabile e con saldo di CO2 negativo. Pannello ad alta resistenza meccanica, CS 100 kPa, ideale per la distribuzione dei carichi e la planarità delle strutture tetto con passafuori. Tutti i certificati, i rapporti di prova del prodotto devono essere consegnati alla direzione lavori.</t>
  </si>
  <si>
    <t>A.10.002.a</t>
  </si>
  <si>
    <t>Pannello di fibra di legno densità 150 Kg/mc per singolo strato; spessore 19 mm-Dimensione (mm): 1200 x 1500.</t>
  </si>
  <si>
    <t>a. ISOLAMENTO TERMICO - Pannello di fibra di legno densità 150 Kg/mc per singolo strato; spessore 19 mm-Dimensione (mm): 1200 x 1500</t>
  </si>
  <si>
    <t>A.10.003</t>
  </si>
  <si>
    <t>Collante traspirante a base di calce idraulica naturale per la bioedilizia certificata NHL5, inerti selezionati con granulometria massima di 0,5 mm e cellulose. Non contiene cemento Portland. E' particolarmente adatto per l’incollaggio e la successiva rasatura armata di pannelli isolanti traspiranti in sughero, lana di roccia, legno mineralizzato, calcio silicei ecc. E' conforme alla linee guida europee ETAG 004. Si utilizza nella messa in opera di pannelli isolanti traspiranti in sughero, lana di roccia, legno mineralizzato, calcio silicei, e nella successiva preparazione del supporto in previsione della stesura della finitura. Le caratteristiche fisiche del prodotto ed in particolare l’alta traspirabilità, consentono elevati vantaggi in termini di regolazione igrometrica degli ambienti. Si miscela solo ed esclusivamente con acqua, in ragione di circa 7,5 litri/sacco. L’impasto può essere effettuato a mano, con frusta e trapano a basso numero di giri o mediante macchina intonacatrice che provveda al dosaggio automatico dell’acqua, alla miscelazione ed al pompaggio
dell’impasto.                                                               Granulometria (UNI EN 1015-1) da 0 a 0,6 mm.
Acqua d’impasto 0,25 l/Kg (ca. 7,5 l/sacco).
Massa volumica (UNI EN 1015-10) ca. 1600 Kg/m3; per incollaggio: ca. 4-5 Kg/m2.
Resa per rasatura: ca. 3 Kg/m2.
Modulo elastico a compressione (UNI 6556) ca 5300 N/mm2.
Adesione a laterizio (UNI EN 1015-12) &gt; 0,5 N/mm2.
Adesione a pannello in sughero (ETAG 004) &gt; resistenza a trazione del pannello.
Adesione a pannello calci siliceo (ETAG 004) &gt; resistenza a trazione del pannello.
Adesione a pannello in lana di roccia (ETAG 004) &gt; resistenza a trazione del pannello.
Resistenza alla diffusione del vapore (UNI 9233);  μ = 12, pH &gt; 10,5.
Classe di reazione al fuoco A1.</t>
  </si>
  <si>
    <t xml:space="preserve">a. ACQUA </t>
  </si>
  <si>
    <t>b. Rasante fino di calce idraulica naturale NHL 5</t>
  </si>
  <si>
    <t>A.10.004</t>
  </si>
  <si>
    <t>Impermeabilizzazione di coperture esistenti rivestite con vecchie guaine bitumose, con l’ausilio di  resina impermeabilizzante monocomponente poliuretanica igroindurente e ad elevata riflettanza, applicata con pennello, rullo o spruzzo in doppia mano, con interposizione tra le due mani di resina,  di rete in fibra di vetro, previa pulizia dei supporti,  volta all'eliminazione totale di polvere, grasso, vecchie vernici, parti inconsistenti in distacco, non dotate di sufficienti caratteristiche meccaniche e qualsiasi altro materiale che possa pregiudicare il buon ancoraggio, con  eventuale ripristino localizzato della guaina o sua asportazione. Il prodotto dovrà essere marcato CE, come rivestimento protettivo tipo C, secondo la EN 1504-2, principi di intervento MC e IR e a marchio CE secondo la ETAG 005-6.</t>
  </si>
  <si>
    <t>a. Resina poliuretanica igroindurente - 1° mano</t>
  </si>
  <si>
    <t>b. Resina poliuretanica igroindurente - 2° mano</t>
  </si>
  <si>
    <t>a. Nolo di macchinari</t>
  </si>
  <si>
    <t>A.11 - INFISSI</t>
  </si>
  <si>
    <t>A.11.001</t>
  </si>
  <si>
    <t>Restauro portoni e portoncini d'ingresso mediante smontaggio della ferramenta e serramenta, scartavetratura delle pitture per riportare la superficie a legno, consolidamento e reintegrazione delle lacune con sostituzione di parti lignee non recuperabili con essenze della stessa natura dell'esistente, applicazione di due mani di impregnante ed una mano di finitura oltre ad un’ulteriore mano di effetto cera per quanto riguarda l’esterno e ripristino del colore originario con colori a smalto per quanto riguarda l’interno; rimessa a squadro con staffe e/o sostituzioni di eventuali perni, sverniciatura delle parti metalliche (anche di recupero da altri infissi simili non recuperabili), leggera spazzolatura, trattamento con convertitore di ruggine, rimontaggio delle ferramenta e serramenta, rimontaggio in opera dell'infisso. Installazione di una nuova serratura a toppa con cilindro per consentire l’apertura di una delle due ante dall’esterno - Analisi un portone di ml 4,70 x 2,10.</t>
  </si>
  <si>
    <t>a. FISSATIVO VINILICO per interni</t>
  </si>
  <si>
    <t>b. IMPREGNANTE ALL'ACQUA per esterni</t>
  </si>
  <si>
    <t>c. FISSATIVO ALL'ACQUA per esterni</t>
  </si>
  <si>
    <t>d. STUCCO</t>
  </si>
  <si>
    <t>e. VERNICE COPPALE per esterni</t>
  </si>
  <si>
    <t>f. VERNICE LUCIDA ALL'ACQUA per interni ed esterni</t>
  </si>
  <si>
    <t>g. MATERIALE VARIO di ferramenta</t>
  </si>
  <si>
    <t>h. VARIE, lacero attrezzi, sfridi, acqua, energia e arrotondamento</t>
  </si>
  <si>
    <t>A.11.002</t>
  </si>
  <si>
    <t>Restauro portoni e portoncini d'ingresso mediante smontaggio della ferramenta e serramenta, scartavetratura delle pitture per riportare la superficie a legno, consolidamento e reintegrazione delle lacune con sostituzione di parti lignee non recuperabili con essenze della stessa natura dell'esistente, applicazione di due mani di impregnante ed una mano di finitura oltre ad un’ulteriore mano di effetto cera per quanto riguarda l’esterno e ripristino del colore originario con colori a smalto per quanto riguarda l’interno; rimessa a squadro con staffe e/o sostituzioni di eventuali perni, sverniciatura delle parti metalliche (anche di recupero da altri infissi simili non recuperabili), leggera spazzolatura, trattamento con convertitore di ruggine, rimontaggio delle ferramenta e serramenta, rimontaggio in opera dell'infisso. Installazione di una nuova serratura a toppa con cilindro per consentire l’apertura di una delle due ante dall’esterno - Analisi un portone di ml 4,70 x 2,10;</t>
  </si>
  <si>
    <t>A.11.002.a</t>
  </si>
  <si>
    <t>con integrazione di parti mancanti o con sostituzione di parti ammalorate fino al 10%</t>
  </si>
  <si>
    <t>A.11.002.b</t>
  </si>
  <si>
    <t>con integrazione di parti mancanti o con sostituzione di parti ammalorate fino al 30%</t>
  </si>
  <si>
    <t>A.11.002.c</t>
  </si>
  <si>
    <t>con integrazione di parti mancanti o con sostituzione di parti ammalorate fino al 50%</t>
  </si>
  <si>
    <t>A.11.003</t>
  </si>
  <si>
    <t>Recupero degli infissi esterni in legno esistenti comprendente le seguenti lavorazioni: Smontaggio della ferramenta e serramenta esistente; carteggiatura critica degli strati di pittura, lavaggio con acqua e solvente, consolidamento e reintegrazione delle lacune, sostituzione di parti lignee non recuperabili con legname stagionato di essenza della stessa natura dell'esistente; rimessa a squadro con staffe e/o sostituzione di eventuali cunei (perni) in legno, il rinzeppamento e l'incavicchiamento degli incastri con le parti lavorate ben rifinite e levigate; stuccaggio di piccole lacune con stucco di polvere di legno e legante naturale delle superfici; scartavetratura; mano di fondo con due mani di impregante a base di olio di aleurites diluitocon 5-10% di balsamo di agrumi. Sverniciatura con idoneo solvente delle parti metalliche, ferramenta e serramenta, (anche di recupero da altri infissi simili non recuperabili), revisione leggera spazzolatura evitando di portare a nudo il metallo, trattamento con convertitore di ruggine e rimontaggio in opera. Per infissi senza scuretti.</t>
  </si>
  <si>
    <t>A.11.004</t>
  </si>
  <si>
    <t>Recupero degli infissi esterni in legno esistenti comprendente le seguenti lavorazioni: smontaggio della ferramenta e serramenta esistente; carteggiatura critica degli strati di pittura, lavaggio con acqua e solvente, consolidamento e reintegrazione delle lacune, sostituzione di parti lignee non recuperabili con legname stagionato di essenza della stessa natura dell'esistente; rimessa a squadro con staffe e/o sostituzione di eventuali cunei (perni) in legno, il rinzeppamento e l'incavicchiamento degli incastri con le parti lavorate ben rifinite e levigate; stuccaggio di piccole lacune con stucco di polvere di legno e legante naturale delle superfici; scartavetratura; mano di fondo con due mani di impregante a base di olio di aleurites diluitocon 5-10% di balsamo di agrumi. Sverniciatura con idoneo solvente delle parti metalliche, ferramenta e serramenta, (anche di recupero da altri infissi simili non recuperabili), revisione leggera spazzolatura evitando di portare a nudo il metallo, trattamento con convertitore di ruggine e rimontaggio in opera. Per infissi con scuretti.</t>
  </si>
  <si>
    <t>A.11.005</t>
  </si>
  <si>
    <t>Piccola rimozione di infissi costituita da ritocchi, smontaggio e rimontaggio dei ferramenti con nuove viti, con il rinzeppamento dei fori e lubrificazione ferramenti.</t>
  </si>
  <si>
    <t>a. PICCOLA FERRAMENTA costituita da zanche, cravatte ecc…, data in opera compreso opere murarie - 1/1,265</t>
  </si>
  <si>
    <t>a. LEVIGATRICE PER LEGNO da 300-600 kw/h</t>
  </si>
  <si>
    <t>b. ARGANO a frizione, provvisto di funi e di tutti gli accessori per il funzionamento, compresa la manodopera per il funzionamento. Con motore da 4 hp.</t>
  </si>
  <si>
    <t>A.11.006</t>
  </si>
  <si>
    <t>Controllo e verifica della funzionalità di infisso interno od esterno di qualunque materiale, compreso eventuali elementi oscuranti ed anche relativamente ad inferriate correlate ove presenti. Compreso ogni onere.</t>
  </si>
  <si>
    <t>A.11.007</t>
  </si>
  <si>
    <t>Revisione semplice di bussole o di sportelli a vetri di finestre con piccole ritoccature, regolazione di funzionamento e lubrificazione delle cerniere.</t>
  </si>
  <si>
    <t>a. REVISIONE SEMPLICE di bussole o di sportelli a vetri di finestra</t>
  </si>
  <si>
    <t>A.11.008</t>
  </si>
  <si>
    <t>Piccola riparazione di infissi costituita da ritocchi, smontaggio e rimontaggio dei ferramenti con nuove viti, con il rinzeppamento dei fori e lubrificazione ferramenti.</t>
  </si>
  <si>
    <t>a. PICCOLA RIPARAZIONE di infissi costituita da ritocchi</t>
  </si>
  <si>
    <t>A.11.009</t>
  </si>
  <si>
    <t>Media riparazione di infissi, in tutto come alla voce precedente, ma con tassellature ed eventali sverzature.</t>
  </si>
  <si>
    <t>a. MEDIA RIPARAZIONE di infissi, in tutto come alla voce precedente, ma con tassellature ed eventali sverzature</t>
  </si>
  <si>
    <t>A.11.010</t>
  </si>
  <si>
    <t>Grande riparazione di infissi di qualunque genere con lo smontaggio e il rimontaggio dei vari elementi che compongono l'infisso, per l'eventuale sostituzione dei pezzi, che saranno pagati a parte, nonché l'incollaggio, il rinzeppamento e l'incavicchiamento degli incastri con le parti lavorate ben rifinite.</t>
  </si>
  <si>
    <t>a. GRANDE RIPARAZIONE di infissi di qualunque genere</t>
  </si>
  <si>
    <t xml:space="preserve">Totale materiali a piè d'opera </t>
  </si>
  <si>
    <t>A.11.011</t>
  </si>
  <si>
    <t>Compenso addizionale alle riparazioni quando trattasi d'infissi di persiane alla romana o di portoni di accesso a fabbricati:</t>
  </si>
  <si>
    <t>A.11.011.a</t>
  </si>
  <si>
    <t>persiane alla romana</t>
  </si>
  <si>
    <t>A.11.012</t>
  </si>
  <si>
    <t>Montanti e traverse di qualunque larghezza e spessore, anche scorniciati, da rinnovarsi negli infissi con gli occorrenti battenti, scanalature ecc.:</t>
  </si>
  <si>
    <t>A.11.012.a</t>
  </si>
  <si>
    <t>di abete</t>
  </si>
  <si>
    <t>a. MONTANTI E TRAVERSE di abete</t>
  </si>
  <si>
    <t>A.11.012.b</t>
  </si>
  <si>
    <t>per sportelli di persiane in castagno</t>
  </si>
  <si>
    <t>a. MONTANTI E TRAVERSE PER SPORTELLI di persiane in castagno</t>
  </si>
  <si>
    <t>A.11.013</t>
  </si>
  <si>
    <t>Tavole di spessore fino a 2 cm, con eventuali giunzioni a maschio e femmina, piallate, levigate e poste in opera, anche per predelle di portoncini e altro, fino alla larghezza di 20 cm:</t>
  </si>
  <si>
    <t>A.11.013.a</t>
  </si>
  <si>
    <t>a. TAVOLE DI ABETE per infissi</t>
  </si>
  <si>
    <t>A.11.013.b</t>
  </si>
  <si>
    <t>di castagno</t>
  </si>
  <si>
    <t>a. TAVOLE DI CASTAGNO per infissi</t>
  </si>
  <si>
    <t>A.11.013.c</t>
  </si>
  <si>
    <t>di douglas</t>
  </si>
  <si>
    <t>a. TAVOLE DI DOUGLAS per infissi</t>
  </si>
  <si>
    <t>A.11.014</t>
  </si>
  <si>
    <t>Aumento per tavole di larghezza maggiore di 20 cm fino a 30 cm</t>
  </si>
  <si>
    <t>A.11.015</t>
  </si>
  <si>
    <t>Telai a cassettone di legno piallato, connessi a calettatura doppia, anche a due battentature, di cui una a scozia, completi di codette, incatenati:</t>
  </si>
  <si>
    <t>A.11.015.a</t>
  </si>
  <si>
    <t>per infissi interni in abete della sezione fino a 45x96 mm</t>
  </si>
  <si>
    <t>a. TELAI A CASSETTONE PER INFISSI INTERNI in abete della sezione fino a 45x96 mm</t>
  </si>
  <si>
    <t>A.11.015.b</t>
  </si>
  <si>
    <t>per infissi esterni in castagno o pino del nord, sezione 45x96 mm</t>
  </si>
  <si>
    <t>a. TELAI A CASSETTONE PER INFISSI ESTERNI in castagno o pino del nord, sezione 45x96 mm</t>
  </si>
  <si>
    <t>A.11.015.c</t>
  </si>
  <si>
    <t>per infissi esterni in douglas</t>
  </si>
  <si>
    <t>a. TELAI A CASSETTONE PER INFISSI ESTERNI in douglas</t>
  </si>
  <si>
    <t>A.11.016</t>
  </si>
  <si>
    <t>Aumento percentuale fino alla sezione di 45x180 mm</t>
  </si>
  <si>
    <t>A.11.017</t>
  </si>
  <si>
    <t>Nuovi specchi negli infissi interni ed esterni anche per sostituzione di specchi e vetri fino allo spessore di 25 mm, anche con bugnature ordinarie come sarà richiesto:</t>
  </si>
  <si>
    <t>A.11.017.a</t>
  </si>
  <si>
    <t>a. NUOVI SPECCHI negli infissi di abete</t>
  </si>
  <si>
    <t>A.11.017.b</t>
  </si>
  <si>
    <t>di pino del nord</t>
  </si>
  <si>
    <t>a. NUOVI SPECCHI negli infissi di pino del nord</t>
  </si>
  <si>
    <t>A.11.017.c</t>
  </si>
  <si>
    <t>di compensato di pioppo da 6 mm</t>
  </si>
  <si>
    <t>a. NUOVI SPECCHI negli infissi di compensato di pioppo da 6 mm</t>
  </si>
  <si>
    <t>A.11.018</t>
  </si>
  <si>
    <t>Smontaggio e rimontaggio di mostre di porte da recuperare di qualunque genere.</t>
  </si>
  <si>
    <t>a. SMONTAGGIO E RIMONTAGGIO DI MOSTRE DI PORTE da recuperare di qualunque genere</t>
  </si>
  <si>
    <t>A.11.019</t>
  </si>
  <si>
    <t>Cambiamento di mano delle bussole, compresa la tassellatura ed ogni altra opera occorrente, compresa la fornitura delle ferramenta.</t>
  </si>
  <si>
    <t>a. CAMBIAMENTO DI MANO DELLE BUSSOLE</t>
  </si>
  <si>
    <t>A.11.020</t>
  </si>
  <si>
    <t>Accessori per la riparazione di persiane avvolgibili, compresa la rimozione di quelli esistenti fuori uso:</t>
  </si>
  <si>
    <t>A.11.020.a</t>
  </si>
  <si>
    <t>rullo avvolgitore in lamiera zincata del tipo ottagonale</t>
  </si>
  <si>
    <t>a. RULLO AVVOLGITORE in lamiera zincata del tipo ottagonale</t>
  </si>
  <si>
    <t>A.11.020.b</t>
  </si>
  <si>
    <t>cappellotti zincati per le testate dei rulli</t>
  </si>
  <si>
    <t>a. CAPPELLOTTI ZINCATI per le testate dei rulli</t>
  </si>
  <si>
    <t>A.11.020.c</t>
  </si>
  <si>
    <t>cinte di manovra in nylon</t>
  </si>
  <si>
    <t>a. CINTE DI MANOVRA in nylon</t>
  </si>
  <si>
    <t>A.11.020.d</t>
  </si>
  <si>
    <t>avvolgitore automatico completo di mascherina cromata e cassetta</t>
  </si>
  <si>
    <t>a. AVVOLGITORE AUTOMATICO completo di mascherina cromata e cassetta</t>
  </si>
  <si>
    <t>A.11.020.e</t>
  </si>
  <si>
    <t>puleggia per rullo</t>
  </si>
  <si>
    <t>a. PULEGGIA PER RULLO</t>
  </si>
  <si>
    <t>A.11.020.f</t>
  </si>
  <si>
    <t>apparecchio a sporgere completo di guide articolate in ferro zincato del tipo a semplice comando laterale</t>
  </si>
  <si>
    <t>a. APPARECCHIO A SPORGERE completo di guide articolate in ferro zincato del tipo a semplice comando laterale</t>
  </si>
  <si>
    <t>A.11.020.g</t>
  </si>
  <si>
    <t>apparecchio a sporgere completo di guide articolate in ferro zincato del tipo a leva con manovra centrale</t>
  </si>
  <si>
    <t>a. APPARECCHIO A SPORGERE completo di guide articolate in ferro zincato del tipo a leva con manovra centrale</t>
  </si>
  <si>
    <t>A.11.020.h</t>
  </si>
  <si>
    <t>supporti per rulli di avvolgibili del tipo a cuscinetto a sfere con muratura della zanca</t>
  </si>
  <si>
    <t>a. SUPPORTI PER RULLI AVVOLGIBILI del tipo a cuscinetto a sfere con muratura della zanca</t>
  </si>
  <si>
    <t>A.11.020.i</t>
  </si>
  <si>
    <t>guide in metallo zincato (20x20 mm)</t>
  </si>
  <si>
    <t>a. GUIDE in metallo zincato (20x20 mm)</t>
  </si>
  <si>
    <t>A.11.020.j</t>
  </si>
  <si>
    <t>a. GUIDE in alluminio con guarnizioni anodizzate (17÷19x28÷30 mm)</t>
  </si>
  <si>
    <t>A.11.021</t>
  </si>
  <si>
    <t>Riparazione di ringhiera di scale in legno, eseguita senza rimozione della stessa anche con sostituzione di elementi mancanti o non idonei.</t>
  </si>
  <si>
    <t>a. RIPARAZIONE DI RINGHIERA di scale in legno, eseguita senza rimozione della stessa anche con sostituzione di elementi mancanti o non idonei</t>
  </si>
  <si>
    <t>A.11.022</t>
  </si>
  <si>
    <t>Riparazione di ringhiera di scale in legno, eseguita con rimozione della stessa e rimessa in opera successiva.</t>
  </si>
  <si>
    <t>a. RIPARAZIONE DI RINGHIERA di scale in legno, eseguita con rimozione della stessa e rimessa in opera successiva</t>
  </si>
  <si>
    <t>A.11.023</t>
  </si>
  <si>
    <t>Correzioni di imperfezioni o deformazioni nei telai in legno senza rimozione degli stessi e con intervento a pialla, sega e cacciavite</t>
  </si>
  <si>
    <t>a. CORREZIONI DI IMPERFEZIONI O DEFORMAZIONI NEI TELAI IN LEGNO senza rimozione degli stessi e con intervento a pialla, sega e cacciavite</t>
  </si>
  <si>
    <t>A.11.100 - RIPARAZIONE DI INFISSI IN FERRO</t>
  </si>
  <si>
    <t>A.11.100</t>
  </si>
  <si>
    <t>Riparazione di serramenti in ferro:</t>
  </si>
  <si>
    <t>A.11.100.a</t>
  </si>
  <si>
    <t>mediante fissaggio o sostituzione delle cerniere etc., e limatura di eventuali sormonti</t>
  </si>
  <si>
    <t>a. RIPARAZIONE DI SERRAMENTI IN FERRO mediante fissaggio o sostituzione delle cerniere etc., e limatura di eventuali sormonti</t>
  </si>
  <si>
    <t>A.11.100.b</t>
  </si>
  <si>
    <t>mediante sostituzione delle ferramenta di sostegno e chiusura e rimessa in quadro dell'infisso</t>
  </si>
  <si>
    <t>a. RIPARAZIONE DI SERRAMENTI IN FERRO mediante sostituzione delle ferramenta di sostegno e chiusura e rimessa in quadro dell'infisso</t>
  </si>
  <si>
    <t>A.11.101</t>
  </si>
  <si>
    <t>Riparazione di telai in ferro, senza la rimozione degli stessi con interventi per riduzione sormonti con l'infisso od altri a lima, cacciavite e martello.</t>
  </si>
  <si>
    <t>a. RIPARAZIONE DI TELAI IN FERRO</t>
  </si>
  <si>
    <t xml:space="preserve"> Cap. A.12 - OPERE DI RIPRISTINO SU INTONACI</t>
  </si>
  <si>
    <t>A.12.001</t>
  </si>
  <si>
    <t>Pulitura della superficie dell'intonaco con acqua e soluzioni pronte all’uso, formulate su indicazione dell’Istituto Centrale del Restauro (AB57) a base di bicarbonato di ammonio, EDTA, sali quaternari di ammonio, e specifici tensioattivi neutri biodegradabili utilizzato per l’asportazione selettiva e delicata di sporco organico ed inorganico senza intaccare l’originale patina di invecchiamento dei supporti (pulitore all’acqua neutro biodegradabile per intonaci e supporti sensibili agli acidi ).</t>
  </si>
  <si>
    <t>e. Tensioattivi neutri biodegradabili</t>
  </si>
  <si>
    <t>A.12.002</t>
  </si>
  <si>
    <t>Pulizia da radici e microrganismi autotrofi ed eterotrofi mediante l’utilizzo di appositi prodotti biocidi a base di sali quaternari di ammonio (prodotto specifico all’acqua per l’eliminazione e la prevenzione della crescita di microrganismi. Non nocivo per l’ambiente e l’applicatore). Disinfestazione ed estirpazione in profondità di radici e piante infestanti mediante applicazione di idoneo erbicida.</t>
  </si>
  <si>
    <t>A.12.003</t>
  </si>
  <si>
    <t>Intevento di rimozione di vecchi intonaci costituenti interventi di integrazioni o strati soprastanti l’intonaco originario, da eseguirsi previa indagine conoscitiva delle eventuali presenze di intonaci originari antichi, dipinti o non, con mezzi meccanici manuali avendo cura di preservare e consolidare i brandelli di intonaco antico messo a luce e recuperato. L’intervento si intende comprensivo di riconfigurazione materica e cromatica delle zone liberate dell’intonaco secondo i criteri di riconoscibilità e identicità con frammenti recuperati e le eventuali pitture murali a vista. Intervento da eseguirsi alla presenza di un restauratore.</t>
  </si>
  <si>
    <t>A.12.004</t>
  </si>
  <si>
    <t>Scarnificazione di giunti di malte nelle murature antiche per una profondità di circa cm 5-10 rimozione dai giunti dei residui di polvere, detriti, ecc. con l’uso di spazzole di saggina e riempimento degli stessi con betoncino pronto di calce idraulica naturale NHL 5 premiscelato ed inerti selezionati ad alte prestazioni meccaniche, caratterizzato da granulometria compresa tra 0 e 4 mm, peso specifico di 1800 ÷ 1900 Kg/mc, classe CS IV di resistenza a compressione (classificazione secondo UNI EN 998-1) o classe M15 (classificazione secondo UNI EN 998-2) a seconda del tipo di impiego, resistenza meccanica a compressione a fine maturazione maggiore di 18 N/mmq, modulo elastico di circa 17000 N/mmq, resistenza alla diffusione del vapore (μ) pari a 15, adesione al laterizio per trazione diretta maggiore di 0,5 N/mmq, adesione al laterizio per taglio maggiore di 0,7 N/mmq, resistenza allo sfilamento di barre d’acciaio maggiore di 3 N/mmq, pH &gt; 10,5 e classe A1 di reazione al fuoco, idonea a migliorare l’aderenza del successivo strato d’intonaco e per rinforzare la superficie delle murature: su pareti verticali.</t>
  </si>
  <si>
    <t>A.12.005</t>
  </si>
  <si>
    <t>Scarnificazione di giunti di malte nelle murature antiche per una profondità di circa cm 5 a 10 e riempimento degli stessi con betoncino pronto di calce idraulica naturale NHL 5 premiscelato ed inerti selezionati ad alte prestazioni meccaniche, caratterizzato da granulometria compresa tra 0 e 4 mm, peso specifico di 1800 ÷ 1900 Kg/mc , classe CS IV di resistenza a compressione (classificazione secondo UNI EN 998-1) o classe M15 (classificazione secondo UNI EN 998-2) a seconda del tipo di impiego, resistenza meccanica a compressione a fine maturazione maggiore di 18 N/mmq, modulo elastico di circa 17000 N/mmq, resistenza alla diffusione del vapore (μ) pari a 15, adesione al laterizio per trazione diretta maggiore di 0,5 N/mmq, adesione al laterizio per taglio maggiore di 0,7 N/mmq, resistenza allo sfilamento di barre d’acciaio maggiore di 3 N/mmq, pH &gt; 10,5 e classe A1 di reazione al fuoco, idonea a migliorare l’aderenza del successivo strato d’intonaco e per rinforzare la superficie delle murature: su pareti orizzontali e volte.</t>
  </si>
  <si>
    <t>A.12.006</t>
  </si>
  <si>
    <t>Rinzaffo aggrappante di calce idraulica naturale NHL 5 premiscelata conforme alla UNI EN 459-1 quale unico legante ed inerti con curva selezionata di granulometria massima pari a 2 mm, caratterizzato da basso contenuto di sali idrosolubili ed elevata traspirabilità, da utilizzare come rasatura su intonaci nuovi o esistenti, omogenei o eterogenei e/o come ponte di aderenza su supporti a superficie liscia o poco assorbenti in previsione della realizzazione successiva dell’intonaco civile, di resistenza alla diffusione del vapore pari a μ = 10, resistenza allo strappo &gt; 0,6 N/mmq, pH&gt;10.5 e classe A1 di reazione al fuoco. Successive applicazioni andranno eseguite a 24/48 ore dal trattamento.</t>
  </si>
  <si>
    <t>Fornitura  e  posa  in  opera  di  intonaco per interni ed esterni per arriccio e rinzaffo  con  grassello di calce spenta minimo 3 mesi,  tanto di tipo di  CL/90 S  quanto DL/85 S,  miscelata  con  sabbia silicea  lavata e setacciata con granulometria dal 6 mm - 0,1  mm,  nel rispetto delle percentuali dall’analisi granulometrica dei supporti esistenti ovvero, nelle proporzioni medie  del:  30% grossa; 30% medio/grossa; 30% medio/fine; 30%  e 10% fine (filler) –  e con acqua d’impasto non superiore  allo 10% (Direttiva Europea 89/106 CE, Norma UNI EN 459-1),  compreso pulizia  e  rimbocco  di  piccole cavità  e/o  crepe,  strato  di  sottofondo realizzato  senza  l'ausilio  di  fasce  guida,  seguendo pertanto  l'andamento  della superficie  muraria,  regolarizzando  cavità  e  sporgenze, il tutto  costituito da strato  di  arricciatura  e  stabilizzatura  a  frattazzo,  escluso strato finale del tonachino  e compresi  e  compensati  gli  oneri  per  l'esecuzione  della campionatura,  la  formazione  degli  spigoli  vivi  o smussati,  le  lesene,  le  nervature  di  volta,  i  riquadri  dei  vani  di  porte  e  finestre,  il raccordo con elementi  lapidei o  lignei di  facciata,  e quant'altro necessario per dare il lavoro finito a regola d'arte.</t>
  </si>
  <si>
    <t xml:space="preserve">a. Grassello di calce CL/90S DL85 S (stag 3 mesi ) </t>
  </si>
  <si>
    <t>b. sabbia silicea  granulometria del 6 mm  &lt;&gt; 0,1  mm</t>
  </si>
  <si>
    <t xml:space="preserve">c. Acqua </t>
  </si>
  <si>
    <t>b. Betoniera</t>
  </si>
  <si>
    <t>c. Attrezzatura</t>
  </si>
  <si>
    <t>A.12.009</t>
  </si>
  <si>
    <t>Trattamento antisale specifico per murature, da applicare prima del rinzaffo antisale su superifici umide sia verticali che orizzontali e volte, fino a completo imbibizione del supporto.</t>
  </si>
  <si>
    <t>A.12.010</t>
  </si>
  <si>
    <t>Rinzaffo antisale traspirante di calce idraulica naturale NHL 5 (certificata secondo UNI EN 459-1) premiscelata - caratterizzato da elevata traspirabilità, porosità totale pari a ca. il 35% ed assenza di reattività chimica in presenza di solfati, adatto al trattamento risanante di murature interessate da umidità di risalita e/o medio alta presenza di sali. Su pareti verticali, già trattate con emulsione specifica per trattameno antisale.</t>
  </si>
  <si>
    <t>A.12.012</t>
  </si>
  <si>
    <t>Rinzaffo antisale traspirante e resistente ai solfati, di calce idraulica naturale NHL 5  (certificata secondo UNI EN 459-1) premiscelato caratterizzato da elevata traspirabilità, porosità totale pari a ca. il 35% ed assenza di reattività chimica in presenza di solfati, adatto al trattamento risanante di murature interessate da umidità di risalita e/o medio alta presenza di Sali. Su superfici orizzontali e volte.</t>
  </si>
  <si>
    <t>A.12.013</t>
  </si>
  <si>
    <t>Intonaco di malta pronta di calce idraulica naturale NHL 5 premiscelata conforme alla UNI EN 459-1 ed inerti selezionati di granulometria inferiore ai 4 mm, a ritiro controllato e basso rilascio di sali idrosolubili adatta alla realizzazione di intonaci su murature in laterizio, mattone pieno o misto pietra, di peso specifico pari a 1750÷1850 Kg/mc, di classe CS III di resistenza a compressione (classificazione secondo UNI EN 998-1), resistenza alla diffusione del vapore pari a 12, adesione al laterzio &gt; 0,25 N/mmq, pH &gt; 10,5 e classe A1 di reazione al fuoco. L’applicazione prevede uno spessore minimo di cm 2.</t>
  </si>
  <si>
    <t>A.12.014</t>
  </si>
  <si>
    <t>Kg/                                     (mq/cm)</t>
  </si>
  <si>
    <t>A.12.015</t>
  </si>
  <si>
    <t>Intonaco di malta di cocciopesto a base di calce idraulica naturale NHL5 premiscelata conforme alla UNI EN 459-1 e cocciopesto selezionato di granulometria da 1 a 3 mm, a ritiro controllato e basso rilascio di sali idrosolubili, adatta alla realizzazione di intonaci su murature nuove o vecchie in laterizio, mattone pieno o misto pietra, o utilizzabile come malta da fugatura, riempimento giunti e allettamento, di peso specifico pari a circa 1600 Kg/mc, di classe CS III o MQ,5 di resistenza a compressione a seconda se impiegata come malta da intonaco o da muratura (classificazione secondo UNI EN 998-1 e UNI EN 998-2 rispettivamente), resistenza alla diffusione del vapore (μ) pari a 12, adesione al laterzio &gt; 0,25 N/mmq, pH &gt; 10,5 e classe A1 di reazione al fuoco. L’applicazione prevede uno spessore minimo di cm 2.</t>
  </si>
  <si>
    <t>A.12.016</t>
  </si>
  <si>
    <t xml:space="preserve">a. Grassello di calce CL/90S  (stag 6 mesi ) </t>
  </si>
  <si>
    <t xml:space="preserve">b. Inerti silicei ( sabbia lavta e vagliata) </t>
  </si>
  <si>
    <t xml:space="preserve">c. Terre colorate </t>
  </si>
  <si>
    <t xml:space="preserve">d. Acqua </t>
  </si>
  <si>
    <t>A.12.019</t>
  </si>
  <si>
    <t>Intonaco pronto fibrorinforzato di calce idraulica naturale NHL 5, inerti accuratamente selezionati di granulometria massima pari a 1,4 mm e perlite. E' conforme alle UNI EN 998-1 riguardo le “Specifiche per malte per opere murarie – Malte per intonaci interni ed esterni ” e soggetto a marchiatura CE in riferimento alle normative vigenti. Si può applicare su qualsiasi superficie regolare ed omogenea, interna o esterna, adatta a supportare l’intonaco previa asportazione di polvere, efflorescenze saline, parti inconsistenti, oli, disarmanti ecc. E' caratterizzato per l’estrema facilità di applicazione e l’elevata resa ed adesione in fase plastica al supporto nonché per l’elevata traspirabilità e capacità di regolazione igrotermica degli ambienti. Consente di realizzare intonaci su pareti verticali e soffittature in strati di 20/25 mm. Spessori maggiori dovranno essere eseguito in più mani e nel rispetto delle regole dell’arte e dei tempi di attesa tra una mano e l’altra. Si miscela solo ed esclusivamente con acqua in ragione di circa 6,5 l/sacco. Nel caso in cui l’impasto venga effettuato manualmente, evitare tempi di miscelazione superiori ai 3 minuti. Si applica preferibilmente con macchine intonacatrici a spruzzo che provvedono automaticamente al dosaggio dell’acqua di impasto senza l’aggiunta di altri leganti o inerti.                                                 Granulometria (UNI EN 1015-1) da 0 a 1,4 mm
Acqua d’impasto 0,21 l/Kg (ca. 6,5 l/sacco)
Massa volumica (UNI EN 1015-10) 1200 ÷ 1300 Kg/m3
Resa ca. 12,5 Kg/(m2 x cm)
Resistenza a compressione (UNI EN 1015-11)           Classe CS II (≥ 1,5 e ≤ 5 N/mm2)
Adesione a laterizio (UNI EN 1015-12) ≥ 0,20 N/mm2
Resistenza alla diffusione del vapore (UNI 9233)                  μ = 11
pH &gt; 10,5
Classe di reazione al fuoco A1</t>
  </si>
  <si>
    <t>a. Intonaco pronto fibrorinforzato ed alleggerito di calce idraulica naturale NHL 5 ed inerti leggeri</t>
  </si>
  <si>
    <t>A.12.020</t>
  </si>
  <si>
    <t>A.12.021</t>
  </si>
  <si>
    <t>A.12.022</t>
  </si>
  <si>
    <t>A.12.023</t>
  </si>
  <si>
    <t>Intonaco minerale termocoibente realizzato con calce idraulica naturale NHL5 premiscelata (secondo UNI EN 459-1), perliti e silici espanse selezionate, di massa volumica pari a 350 Kg/mc, di classe T1 di conducibilità termica (0,066 W/(m x °K)), (classificazione secondo UNI EN 998-1), resistenza alla diffusione del vapore (μ) pari a 4, pH &gt; 10,5 e di classe A1 di reazione al fuoco, di spessore compreso tra 3 e 5 cm, previa applicazione di rinzaffo con ponte di aderenza di calce idraulica naturale NHL5. Tali intonaci dovranno essere rifiniti, dopo adeguato periodo di maturazione, mediante rasanti di calce idraulica naturale NHL5 traspirante, resistente ai sali ed idoneo per supporti nuovi e/o esistenti e successiva finitura minerale o pitture traspiranti. L’applicazione prevede uno spessore minimo di cm 3.</t>
  </si>
  <si>
    <t>a. Termointonaco minerale di Calce Idraulica Naturale NHL5 per il restauro e la bioedilizia</t>
  </si>
  <si>
    <t>A.12.024</t>
  </si>
  <si>
    <t>A.12.025</t>
  </si>
  <si>
    <t>a. Intonaco fonoassorbente di NHL5 per migliorare il confort interno</t>
  </si>
  <si>
    <t>A.12.026</t>
  </si>
  <si>
    <t>A.12.027</t>
  </si>
  <si>
    <t>A.12.028</t>
  </si>
  <si>
    <t>A.12.029</t>
  </si>
  <si>
    <t>Intonaco di malta idrorepellente traspirante di cocciopesto a base di calce idraulica naturale NHL5 premiscelata (conforme alla UNI EN 459-1) e cocciopesto selezionato di granulometria da 1 a 3 mm, a ritiro controllato e basso rilascio di sali idrosolubili, adatta alla realizzazione di intonaci protettivi o risananti su murature nuove o vecchie in laterizio, mattone pieno o misto pietra, di peso specifico pari a circa 1600 Kg/mc, di classe CS III di resistenza a compressione (classificazione secondo UNI EN 998-1), resistenza alla diffusione del vapore (μ) pari a 12, adesione al laterizio &gt; 0,25 N/mmq, pH &gt; 10,5 e classe A1 di reazione al fuoco. L’applicazione prevede uno spessore minimo di cm 2.</t>
  </si>
  <si>
    <t>A.12.017</t>
  </si>
  <si>
    <t>Intonaco deumidificante macroporoso con malta pronta di calce idraulica naturale NHL 5 (conforme alla UNI EN 459-1) altamente traspirante con funzione di regolatore igrometrico certificato secondo direttive WTA adatta alla realizzazione di intonaci su murature in laterizio, mattone pieno o misto pietra, di peso specifico pari a 1750 ÷ 1850 Kg/mc, di classe CS III di resistenza a compressione (classificazione secondo UNI EN 998-1), resistenza alla diffusione del vapore pari a 12, adesione al laterizio &gt; 0,25 N/mmq , pH &gt; 10,5 e classe A1 di reazione al fuoco. Su pareti verticali Intonaco deumidificante macroporoso di calce idraulica naturale NHL 5 (secondo UNI EN 459-1) premiscelato caratterizzato da elevata traspirabilità, porosità totale pari al 70 % ed assenza di reattività chimica in presenza di solfati, adatto al trattamento risanante di murature interessate da umidità di risalita e medio alta presenza di sali. L’applicazione prevede uno spessore minimo di cm 2. Su pareti verticali.</t>
  </si>
  <si>
    <t>A.12.018</t>
  </si>
  <si>
    <t>Intonaco deumidificante macroporoso di malta pronta di calce idraulica naturale NHL 5 premiscelata conforme alla UNI EN 459-1 ed inerti selezionati di granulometria inferiore ai 4 mm, a ritiro controllato e basso rilascio di sali idrosolubili adatta alla realizzazione di intonaci su murature in laterizio, mattone pieno o misto pietra, di peso specifico pari a 1750 ÷ 1850 Kg/mc, di classe CS III di resistenza a compressione (classificazione secondo UNI EN 998-1), resistenza alla diffusione del vapore pari a 12, adesione al laterizio &gt; 0,25 N/mmq , pH &gt; 10,5 e classe A1 di reazione al fuoco Intonaco macroporoso con malta pronta di calce idraulica naturale NHL 5 altamente traspirante con funzione di regolatore igrometrico certificato secondo direttive WTA, porosità totale pari al 70 %, adatto al trattamento risanante di murature interessate da umidità di risalita e medio alta presenza di sali. L’applicazione prevede uno spessore minimo di cm 2. Su superfici orizzontali e volte.</t>
  </si>
  <si>
    <t>A.12.033</t>
  </si>
  <si>
    <t>Intonaco desalinizzante e deumidificante realizzato in tre fasi di lavoro:
-rinzaffo con malta di calce idraulica naturale NHL 5 premiscelata, caratterizzata da elevata traspirabilità, bassissimo tenore di sali idrosolubili,  adatto per murature  interessate da fenomeni di umidità di risalita capillare anche  con medio/alta presenza di sali;
-intonaco con malta di calce idraulica naturale con caratteristiche di  elevata traspirabilità, assenza di reattività chimica in presenza di solfati, adatto al trattamento risanante di murature interessate da umidità di risalita e con medio/alta presenza di sali, con spessore minimo di -cm-2, impiegando prodotti a Marchio CE come malta da risanamento tipo R ai sensi della UNI EN 998-2; 
- rasante fino con malta di calce idraulica naturale NHL 5 quale unico legante ed inerti puri con curva selezionata, premiscelata, caratterizzata da basso con tenuto di sali idrosolubili ed elevata traspirabilità, da utilizzare come rasatura su intonaci nuovi o esistenti. I prodotti dovranno avere  idonea certificazione ed assentiti dalla D.L. dietro presentazione di scheda tecnica. Compreso ogni onere e magistero per dare il lavoro compiuto a perfetta regola d’arte secondo indicazioni della Direzione lavori. Esclusa l’eventuale finitura colorata ed i ponteggi.</t>
  </si>
  <si>
    <t xml:space="preserve">a. Malta rinzaffo antisale </t>
  </si>
  <si>
    <t>b. Malta di calce idraulica naturale NHL5</t>
  </si>
  <si>
    <t xml:space="preserve">c. Malta per rasatura di intonaci </t>
  </si>
  <si>
    <t>d. Incidenza materiali di consumo</t>
  </si>
  <si>
    <t>a. Nolo di mezzi d'opera particolari</t>
  </si>
  <si>
    <t>A.12.030</t>
  </si>
  <si>
    <t>a. Trattamento pronto antisale al solvente ad alta penetrazione, liquido, incolore, adatto all'immobilizzazione dei sali ed al risanamento dei supporti lapidei e/o murari ad alto contenuto salino senza modifiche della permeabilità al vapore originaria</t>
  </si>
  <si>
    <t>b. Rinzaffo antisale traspirante di calce idraulica naturale NHL5, resistente ai solfati</t>
  </si>
  <si>
    <t>c. Malta pronta di calce idraulica naturale NHL5</t>
  </si>
  <si>
    <t xml:space="preserve">d. Rasante polivalente, ponte di aderenza e regolatore di assorbimento di calce idraulica naturale NHL5 </t>
  </si>
  <si>
    <t>A.12.032</t>
  </si>
  <si>
    <t>c. Intonaco deumidificante macroporoso di calce idraulica naturale NHL5</t>
  </si>
  <si>
    <t>Intonaco deumidificante idrofobizzato risanante e ripristino zoccolature esterne di calce idraulica naturale NHL5</t>
  </si>
  <si>
    <t>a. Intonaco deumidificante idrofobizzato risanante e ripristino zoccolature esterne di calce idraulica naturale NHL5</t>
  </si>
  <si>
    <t>A.12.031</t>
  </si>
  <si>
    <t>Revisione completa di intonaci  di calce ammalorati e restauro, previa verifica   a bussatura, mappaggio delle aree,  consolidamento delle parti  pericolanti, spazzolatura e raschiatura,  pulizia, ristuccatura, rimodellamento   delle   parti con malta di calce  e   tonachino finale per dare le superfici   pronte per la pitturazione, compreso   l'eventuale uso di perni per i fissaggi  di parti stuccate, l'uso di sagome e controsagome per piccole parti modanate, il trasporto a rifiuto dei   materiali di risulta e ogni altro onere   e magistero, operando secondo direttive   della D.L.. Escluso ponteggi.</t>
  </si>
  <si>
    <t xml:space="preserve">a. Acqua </t>
  </si>
  <si>
    <t>b. Calce idraulica</t>
  </si>
  <si>
    <t>c. Terra colorata</t>
  </si>
  <si>
    <t>d. Sabbia</t>
  </si>
  <si>
    <t>e. Cocciopesto</t>
  </si>
  <si>
    <t>a. Noleggio macchinari</t>
  </si>
  <si>
    <t>A.12.036</t>
  </si>
  <si>
    <t>Consolidamento e protezione superficiale di intonaci, pietre e laterizi, previa spazzolatura e rimozione di depositi superficiali ed eventuale fissaggio delle parti pericolanti, da valutarsi a parte, mediante applicazione di materiale con silicato di etile in concentrazioni scalari in base al degrado del supporto e specifici silano-silossani per impartire proprietà idrorepellenti ed additivati con particolari biocidi atti ad evitare nuove biocontaminazioni, in miscela solvente alcolica inerte da applicare a pennello, in almeno due mani o sino a saturazione secondo le indicazioni della direzione dei lavori e della soprintendenza competente.</t>
  </si>
  <si>
    <t>A.12.037</t>
  </si>
  <si>
    <t>Consolidamento corticale dell’intonaco: si consolideranno quelle parti di intonaco che non occorre demolire, ma che lo necessitano per decoesione rispetto alla superficie. Eliminate eventuali contaminazioni di sali, o attesa la conveniente asciugatura della parete in caso di presenza di umidità per infiltrazioni, si applicherà a pennello un prodotto consolidante a base di resine acriliche micronizzate in microemulsione acquosa. Tale consolidante, diluibile a seconda delle necessità, prodotto in nanotecnologie permette grazie al ridottissimo diametro particellare (μm 0,03) una profonda penetrazione e quindi un importante consolidamento sia superificiale sia più profondo.</t>
  </si>
  <si>
    <t>A.12.038</t>
  </si>
  <si>
    <t>Consolidamento di intonaci in profondità: si eseguiranno fori in corrispondenza delle zone di distacco, aspirazione delle polveri, lavaggio e umidificazione delle parti da consolidare, iniezioni di speciale miscela inorganica a basso contenuto di sali idrosolubili esclusivamente a base di inerti selezionati e di calce idraulica naturale NHL5, premiscelata, a fluidità controllata, conforme alla UNI EN 459-1, resistente ai solfati, adatta al consolidamento di murature in pietra o mattone pieno in relazione alla granulometria massima dell’inerte contenuto, caratterizzata da elevata fluidità e stabilità, ottenuta dalla cottura a basse temperature di calcari argillosi (marna naturale), avente come principale costituente mineralogico il silicato bi-calcico, priva di alluminato e silicato tricalcico, da impastare solo ed esclusivamente con acqua in ragione di circa 3-5 litri per sacco in relazione alla dimensione massima dell’inerte contenuto, previsto in circa 6/8 iniezioni per metro quadrato trattato; da valutare per ciascun distacco, compreso la stuccatura di crepe anche di piccola entità e l'eliminazione dell'eccesso di prodotto dalle superfici. Questa operazione sarà svolta da un restauratore specializzato.</t>
  </si>
  <si>
    <t>A.12.039</t>
  </si>
  <si>
    <t>A.12.040</t>
  </si>
  <si>
    <t>Reintegrazione delle parti mancanti di intonaco con malta pronta di calce idraulica naturale NHL 5 premiscelata conforme alla UNI EN 459-1 ed inerti selezionati di granulometria inferiore ai 4 mm, a ritiro controllato e basso rilascio di sali idrosolubili adatta alla realizzazione di intonaci su murature in laterizio, mattone pieno o misto pietra, di peso specifico pari a 1750 ÷ 1850 Kg/mc, di classe CS III di resistenza a compressione (classificazione secondo UNI EN 998-1), resistenza alla diffusione del vapore pari a 12, adesione al laterzio &gt; 0,25 N/mmq, pH&gt;10,5 e classe A1 di reazione al fuoco, eseguita in sottosquadro.</t>
  </si>
  <si>
    <t>A.12.041</t>
  </si>
  <si>
    <t>Consolidamento e/o protezione finale della superficie dell'intonaco con rasante fino di calce idraulica naturale NHL 5 (certificata secondo UNI EN 459-1) quale unico legante ed inerti puri con curva selezionata, premiscelato, caratterizzato da basso contenuto di sali idrosolubili ed elevata traspirabilità, da utilizzare come rasatura su intonaci nuovi o esistenti, calcestruzzo e in generale su superfici eterogenee o con basso assorbimento d’acqua, di granulometria massima pari a 0,8 mm, resistenza alla diffusione del vapore μ pari a 10, resistenza allo strappo &gt; 0.6 N/mmq, pH&gt;10,5 e classe A1 di reazione al fuoco.</t>
  </si>
  <si>
    <t>A.12.042</t>
  </si>
  <si>
    <t>Protezione finale della superficie dell'intonaco tramite protettivo, idrorepellente di profondità specifico per materiali lapidei assorbenti, traspirante, neutro, a base di silossani oligomeri diluiti in miscela solvente inerte.</t>
  </si>
  <si>
    <t>a. Protettivo idrorepellente a base di silossani oligomeri diluiti in miscela inerte</t>
  </si>
  <si>
    <t>A.12.043</t>
  </si>
  <si>
    <t>Regolarizzazione delle planarità sulle parti di intonaco non demolite, che si presentano leggermente in aggetto. Esse si regolarizzano tramite leggera carteggiatura con mezzi meccanici e quelle sottolivello si regolarizzano con stuccatura. Questa operazione deve essere svolta sotto il controllo del restauratore.</t>
  </si>
  <si>
    <t>A.12.044</t>
  </si>
  <si>
    <t>Fissaggio e consolidamento della pellicola pittorica e dell'intonachino mediante iniezioni di resina acrilica in emulsione ed impregnazione della stessa in soluzione ad una profondità di circa 5/6 mm, previa pulitura della superficie pittorica.</t>
  </si>
  <si>
    <t>A.12.045</t>
  </si>
  <si>
    <t>Reintegrazione pittorica, di piccole mancanze ed usure della pellicola pittorica e delle stuccature delle lacune che verranno trattate in accordo con la D.L., esclusivamente sotto tono e con terre ventilate senza legante per evitare alterazioni e per rendere leggibile l'insieme delle decorazioni esistenti.</t>
  </si>
  <si>
    <t>A.12.046</t>
  </si>
  <si>
    <t>Rifacimento cordoli di contenimento perimetrali alle porzioni di intonaco esistente con betoncino pronto di calce idraulica naturale NHL 5 (conforme alla UNI EN 459-1) premiscelato ed inerti selezionati ad alte prestazioni meccaniche, caratterizzato da granulometria compresa tra 0 e 4 mm, peso specifico di 1800 ÷ 1900 Kg/mc , classe CS IV di resistenza a compressione (classificazione secondo UNI EN 998-1) o classe M15 (classificazione secondo UNI EN 998-2) a seconda del tipo di impiego, resistenza meccanica a compressione a fine maturazione maggiore di 18 N/mmq, modulo elastico di circa 17000 N/mmq, resistenza alla diffusione del vapore (μ) pari a 15, adesione al laterizio per trazione diretta maggiore di 0,5 N/mmq, adesione al laterizio per taglio maggiore di 0,7 N/mmq, resistenza allo sfilamento di barre d’acciaio maggiore di 3 N/mmq, pH &gt; 10.5 e classe A1 di reazione al fuoco, eseguiti con leggera inclinazione dalla muratura al bordo dell'intonaco.</t>
  </si>
  <si>
    <t>A.12.047</t>
  </si>
  <si>
    <t>A.12.048</t>
  </si>
  <si>
    <t>Consolidamento e riconfigurazione di superficie di intonaco. Consolidamento e riconfigurazione di superficie di intonaco da eseguirsi tramite: stuccatura di fessurazioni con betoncino pronto di calce idraulica naturale NHL 5 (conforme alla UNI EN 459-1) premiscelato  ed inerti selezionati per la realizzazione di rinzaffi consolidanti su murature in laterizio, mattone pieno o misto pietra, o per allettamento o ripristino dei giunti nelle murature in misto pietra o laterizio, caratterizzato da granulometria compresa tra 0 e 4 mm, peso specifico di 1800 ÷1900 Kg/mc, classe CS IV di resistenza a compressione (classificazione secondo UNI EN 998-1) o classe M5 (classificazione secondo UNI EN 998- 2) a seconda del tipo di impiego, modulo elastico di circa 9000 N/mmq, resistenza alla diffusione del vapore (μ) pari a 12, adesione al laterizio maggiore di 0,35 N/mmq, pH &gt; 10,5 e classe A1 di reazione al fuoco, e integrazione di eventuali soluzioni di continuità con elementi simili a quelli esistenti, la fermatura di elementi smossi la pulitura di detriti induriti, il trattamento superficie con biocida disinfestante al fine di eliminare flora microflora batterica ecc.. Iniezioni con consolidanti statici composti da speciale miscela inorganica a basso contenuto di sali idrosolubili esclusivamente a base di inerti selezionati in relazione alla granulometria massima dell’inerte contenuto e di calce idraulica naturale NHL5 premiscelata conforme alla UNI EN 459-1, resistente ai solfati, adatta al consolidamento di murature in pietra o mattone pieno mediante iniezione di calce idraulica naturale a fluidità controllata, caratterizzata da elevata fluidità e stabilità, ottenuta dalla cottura a basse temperature di calcari argillosi (marna naturale), avente come principale costituente mineralogico il silicato bi-calcico, priva di alluminato e silicato tricalcico, da impastare solo ed esclusivamente con acqua in ragione di circa 3-5 litri per sacco in relazione alla dimensione massima dell’inerte contenuto. Con almeno 4 fori al mq, incluso la finitura delle superfici secondo le indicazioni della D.L.; ristabilimento della coesione del materiale costitutivo, decoeso e polverulento con impregnazioni di materiali idonei per il consolidamento, integrazioni di lacune con malta confezionata con malta di calce idraulica naturale NHL 5 premiscelata, fugatura e stilatura di giunti con malta a basso contenuto di sali idrosolubili e conforme alla UNI EN 459-1 ed inerte con granulometria da 0 a 2 mm, di classe MQ,5 (UNI EN 998-2) di resistenza a compressione, massa volumica pari a 1700 ÷ 1800 Kg/mc, pH &gt; 10.5 e classe A1 di reazione al fuoco a più strati inclusa la finitura stabilizzata delle superfici secondo le indicazioni della D.L. protezione con prodotto idrorepellente dato a pennello o a spruzzo per fissare la velatura compreso ogni altro onere e magistero per dare l'opera compiuta a perfetta regola d'arte, compresa la documentazione fotografica.</t>
  </si>
  <si>
    <t>A.12.049</t>
  </si>
  <si>
    <t>Consolidamento di tratti di intonaco e di elementi architettonici a stucco distaccati dal loro supporto murario mediante esecuzione di fori del diametro pari a 8 - 10 mm e della lunghezza massima di 15 cm, posa in opera ove necessario di spirali di metalli non ferrosi ed iniezione di miscela fluida composta da calce idraulica, pozzolana ventilata, acqua, resina acrilica in emulsione, gluconato di sodio al 30%. Stima effettuata per ogni foro di iniezione.</t>
  </si>
  <si>
    <t>a. MALTA PREMISCELATA A BASE DI CALCE IDRAULICA NATURALE (NHL5 UNI EN 459-1) SPECIFICA PER IL RINZAFFO: malta premiscelata, in polvere, esente da cemento e con un bassissimo tenore di sali idrosolubili</t>
  </si>
  <si>
    <t>A.12.050</t>
  </si>
  <si>
    <t>Intervento di fugatura e/o stilatura con malta pronta per rifinitura di mattoni faccia a vista con fugature di 6/10 mm di calce idraulica naturale NHL 5 premiscelata a basso contenuto di sali idrosolubili e conforme alla UNI EN 459-1 ed inerte con granulometria da 0 a 2 mm, di classe MQ,5 (UNI EN 998-2) di resistenza a compressione, massa volumica pari a 1700÷1800 Kg/mc, pH &gt; 10,5 e classe A1 di reazione al fuoco. Per pareti verticali.</t>
  </si>
  <si>
    <t>A.12.051</t>
  </si>
  <si>
    <t>Intervento di fugatura e/o stilatura con malta pronta per allettamento di mattoni faccia a vista con fugature di 6/10 mm di calce idraulica naturale NHL 5 premiscelata a basso contenuto di sali idrosolubili e conforme alla UNI EN 459-1 ed inerte con granulometria da 0 a 2 mm, di classe MQ,5 (UNI EN 998-2) di resistenza a compressione, massa volumica pari a 1700÷1800 Kg/mc, pH &gt; 10,5 e classe A1 di reazione al fuoco. Per pareti verticali.</t>
  </si>
  <si>
    <t>a. Malta di calce idraulica naturale NHL5 per allettamento</t>
  </si>
  <si>
    <t>A.12.052</t>
  </si>
  <si>
    <t>Rincocciatura di paramento murario sottointonaco fino allo spessore di cm 10 con scaglie di mattoni, elementi litoidi di pezzame vario e malta di calce  preconfezionata con l'aggiunta di cocciopesto, compresa la sbuffatura  delle pareti  con malta di calce al fine di renderle idonee all'apposizione dell'intonaco, ed ogni  altro onere e magistero per dare il lavoro finito a perfetta regola d'arte. Escluso ponteggi.</t>
  </si>
  <si>
    <t>a. MALTA preconfezionata di calce</t>
  </si>
  <si>
    <t>b. Mattoni pieni</t>
  </si>
  <si>
    <t>c. Acqua</t>
  </si>
  <si>
    <t>A.12.053</t>
  </si>
  <si>
    <t>Rincocciatura di pareti verticali interne ed esterne, per rettificare e regolarizzare le superfici da intonacare, eseguita mediante rinzaffo con malta di calce idraulica NHL5 (certificata secondo UNI EN 459-1) a più strati, per uno spessore medio di 3 cm, e scaglie di laterizio e di pietre, dato in opera sino a m 4.00 di altezza dal sottostante piano di appoggio delle pareti. Applicato su superfici piane o curve in muratura di pietrame, anche per l'esecuzione a piccole zone. Con malta di calce idraulica NHL5 (certificata secondo UNI EN 459-1), composta da kg 400 di calce idraulica e mc 1.00 di sabbia.</t>
  </si>
  <si>
    <t>a. MALTA di Calce idraulica naturale NHL5 certificata UNI EN 459-1</t>
  </si>
  <si>
    <t>A.12.054</t>
  </si>
  <si>
    <t>Esecuzione di scialbatura su intonaci. Esecuzione di scialbo su intonaci esistenti per superfici interne od esterne, piane, curve od inclinate, eseguita con pittura costituita da latte di calce grassa di fossa lungamente stagionata e perfettamente estinta, terre naturali, olii siccativi e colle naturali, resistente all’aggressione alcalina, altamente traspirante, diffusiva, inorganica, applicata rigorosamente a pennello a due mani intervallate almeno quattro ore una dall’altra, nei colori a scelta della D.L. su supporto preventivamente primerizzato con primer a base di acqua di calce e caseina compresa la pulitura preliminare eseguita a mano con l’ausilio di spazzole e palette, spolveratura e quanto altro occorra per dare l’opera completa a perfetta regola d’arte e secondo le indicazioni della D.L.</t>
  </si>
  <si>
    <t>A.12.055</t>
  </si>
  <si>
    <t>Rasante fino di calce idraulica naturale NHL 5 (conforme a UNI EN 459-1), quale unico legante ed inerti puri con curva selezionata, caratterizzato da basso contenuto di sali idrosolubili ed elevata traspirabilità, da utilizzare come rasatura su intonaci nuovi o esistenti, calcestruzzo e in generale su superfici eterogenee o con basso assorbimento d’acqua, di granulometria massima pari a 0,8 mm, resistenza alla diffusione del vapore μ pari a 10, resistenza allo strappo &gt; 0.6 N/mm2, pH&gt;10.5 e classe A1 di reazione al fuoco. Successive applicazioni andranno eseguite a 24/48 ore dal trattamento.</t>
  </si>
  <si>
    <t>A.12.056</t>
  </si>
  <si>
    <t>Rasante finissimo di calce idraulica naturale NHL 5 ed inerti con curva selezionata e granulometria massima di 0,5 mm. Ha un’elevata resistenza all’abrasione ed adesione al supporto ed una notevole durabilità agli agenti atmosferici, non forma barriera al vapore, è traspirante, ha un basso contenuto di sali idrosolubili e non contiene resine di sintesi o solventi. Si utilizza come rasante su tutti i tipi di supporto la cui natura (assorbimento d’acqua, rugosità, elasticità), nel caso di comuni finiture può condurre a fenomeni di scarsa adesione. Si utilizza come rasante su solai a lastra, intonaci degradati purché consistenti e nei casi dove si renda necessario rasare una superficie costituita da intonaci eterogenei di diversa composizione eD invecchiamento. E' adatto per la realizzazione di rasature armate mediante reti in fibra di vetro. E' applicabile su qualunque superficie dove si richieda una migliore preparazione del fondo per un successivo trattamento di finitura. L’utilizzo di questo rasante polivalente consolida le superfici favorendo l’aggrappo degli strati successivi di finitura e contribuisce a regolarizzare l’assorbimento d’acqua del supporto. Può essere successivamente dipinto o lasciato a vista. E' compatibile con la successiva applicazione di idropitture naturali o rivestimenti minerali colorati nella massa in polvere o in pasta. Si prepara miscelandolo solo ed esclusivamente con acqua, in ragione di circa 7 litri/sacco. La preparazione può essere fatta a mano, utilizzando frusta e trapano a bassa velocità di rotazione, o
macchina intonacatrice. La consistenza dovrà essere tale da permettere un’agevole applicazione sui supporti, senza colature ed eccessivo spessore. Evitare tempi di miscelazione superiori ai 3 minuti. Granulometria (UNI EN 1015-1) da 0 a 0,5 mm
Acqua d’impasto 0,23 l/Kg (7 l/sacco)
Massa volumica (UNI EN 1015-10) ca. 1600 Kg/m3
Resa ca. 3 Kg/m2
Resistenza alla diffusione del vapore (UNI 9233) μ = 10
Adesione a calcestruzzo (UNI EN 1015-12) &gt; 0,6 N/mm2
pH &gt; 10,5
Classe di reazione al fuoco A1</t>
  </si>
  <si>
    <t>b. Rasante polivalente e regolare di assorbimento</t>
  </si>
  <si>
    <t>A.12.057</t>
  </si>
  <si>
    <t>Rasante/aggrappante di calce idraulica naturale NHL 5 ed inerti puri con curva selezionata e granulometria massima di 2 mm. Ha un elevato aggrappo, resistenza all’abrasione e durabilità nel tempo, è traspirante, non forma barriera al vapore e non contiene resine di sintesi o solventi. Esercita una elevata azione protettiva nei confronti dell’intonaco di fondo migliorandone la durabilità e la resistenza agli agenti atmosferici. Si utilizza come aggrappante/ponte di aderenza su tutti i tipi di muratura ove si renda necessario aumentare l’aggrappo dell’intonaco in parete a causa di supporti a superficie liscia o poco assorbente. Si utilizza come rasante su tutti i tipi di supporto la cui natura (assorbimento d’acqua, rugosità, elasticità), nel caso di comuni malte, può condurre a fenomeni di scarsa adesione. Si utilizza come rasante su solai a lastra, intonaci degradati purché consistenti e nei casi dove si renda necessario rasare una superficie costituita da intonaci sconnessi di diversa composizione e invecchiamento. E' adatto per la realizzazione di rasature armate mediante reti in fibra di vetro. E' applicabile su qualunque superficie dove si richieda una migliore preparazione del fondo per un successivo trattamento di finitura. L’utilizzo del rasante polivalente consolida le superfici favorendo l’aggrappo degli strati successivi e contribuisce a regolarizzare l’assorbimento d’acqua del supporto. Può essere successivamente dipinto o lasciato a vista. E' compatibile con la successiva applicazione di idropitture naturali o rivestimenti minerali colorati nella massa in polvere o in pasta. Si prepara miscelandolo solo ed esclusivamente con acqua, in ragione di circa 7 litri /sacco. La preparazione può essere fatta a mano, utilizzando sistemi di miscelazione a basso numero di giri, o
macchina intonacatrice. La consistenza dovrà essere tale da permettere un’agevole applicazione sui supporti, senza colature ed eccessivo spessore. Evitare tempi di miscelazione superiori ai 3 minuti. Granulometria (UNI EN 1015-1) da 0 a 2 mm
Acqua d’impasto ca. 0,23 l/Kg (7 l/sacco)
Massa volumica (UNI EN 1015-10) ca. 1600 Kg/m3
Resa 3÷6 Kg/m3
Resistenza alla diffusione del vapore (UNI 9233)               μ = 10
Resistenza al distacco (UNI EN 1015-12) &gt; 0,6 N/mm2
pH &gt; 10,5
Classe di reazione al fuoco A1</t>
  </si>
  <si>
    <t>b. Rasante polivalente, ponte di aderenza e regolatore di assorbimento</t>
  </si>
  <si>
    <t>A.12.058</t>
  </si>
  <si>
    <t>Rasante minerale universale per restauro caratterizzato da ottima lavorabilità e plasticità, da utilizzarsi sia come intonaco che come rasatura per il rifacimento o la regolarizzazione ed il livellamento di pareti verticali o soffitti in spessori da 3 a 30 mm in unica mano. E’ a base di calce idraulica naturale NHL5 conforme alla EN 459-1 ed inerti con curva selezionata e granulometria massima di 0,8 mm. Ha un ridotto ritiro in fase plastica, una buona resistenza all’abrasione ed adesione al supporto anche nel caso di supporti lisci e poco assorbenti ed una notevole durabilità agli agenti atmosferici, non forma barriera al vapore, è traspirante, ha un basso contenuto di sali idrosolubili e non contiene resine di sintesi o solventi. Si utilizza in tutti i casi in cui, con un unico prodotto ed in mano unica, si debbano regolarizzare murature o intonaci eterogenei con diversi assorbimenti d’acqua purché consistenti e ben aggrappati o livellare superfici di intonaco esistenti. Come intonaco è applicabile in spessori fino a 30 mm su vecchie murature dopo la rimozione totale o parziale dell’intonaco esistente, su intonaci esistenti anche irregolari a base di leganti idraulici con o senza pittura o tonachino di rivestimento purché consistente e ben aderente.
Come rasante è utilizzabile in spessore di almeno 3 mm su intonaci esistenti con o senza pittura o finitura minerale purché a base di leganti idraulici, consistente ed ben aderente, ed in generale su tutti i tipi di supporto la cui natura (assorbimento d’acqua, rugosità, elasticità), nel caso di comuni malte può condurre a fenomeni di scarsa adesione.
E' adatto per la realizzazione di rasature armate mediante reti in fibra di vetro ed è compatibile con sistemi radianti di riscaldamento a parete. Può essere successivamente dipinto. E’ compatibile con la successiva applicazione di idropitture naturali preferibilmente a base calce o silicati o di rivestimenti minerali permeabili al vapore e colorati nella massa in polvere o in pasta. Si prepara miscelandolo solo ed esclusivamente con acqua, in ragione di circa 7,5 litri/sacco. La preparazione può essere fatta a mano, con miscelatore continuo orizzontale, mediante frusta e trapano a bassa velocità di rotazione o macchina intonacatrice. La consistenza dovrà essere tale da ottenere un impasto plastico e tixotropico così da permettere un’agevole applicazione e lavorazione sia con la staggia che con la cazzuola o frattazzo. Evitare tempi di miscelazione superiori ai 3 minuti. Granulometria (UNI EN 1015-1) da 0 a 0,8 mm
Acqua d’impasto 0,3 l/Kg (7,5 l/sacco)
Spessore minimo 3 mm
Spessore massimo (per strato) 30 mm
Massa volumica malta plastica (UNI EN 1015-11) ca. 1750 Kg/m3
Massa volumica (UNI EN 1015-10) ca. 1400 Kg/m3
Resa (Kg polvere / m3 di malta plastica) 1350
Resa (Kg polvere / m2 cm di malta plastica) 13,5
Resistenza alla diffusione del vapore (UNI 9233)      3 = 10
Resistenza a compressione (UNI EN 1015-11) CS II    ( 1,5 ÷ 5 N/mm2)
Adesione (UNI EN 1015-12) &gt; 0,2 N/mm2
Conducibilità termica (valore tabulato secondo EN 1745:2002 Prosp.A.12) λ(10,dry) = 0,54 W/(m °K)
Calore specifico ca. 1000 J/(Kg °K)
pH &gt; 10,5
Classe di reazione al fuoco A1</t>
  </si>
  <si>
    <t>b. Intonaco e Rasante per il rinnovamento murario</t>
  </si>
  <si>
    <t>A.12.059</t>
  </si>
  <si>
    <t>Rasatura bioecologica con malta minerale per interni in polvere a base di calce, dello spessore pari a 4 mm. Esecuzione di rasatura a base di sabbia, calce aerea, leganti idraulici e additivi per una migliore lavorabilità e adesione, applicata con spatola di acciaio in due o più mani su superfici interne prive di eccessive irregolarità o per rivestimenti a cappotto, livellata ad inizio presa con successiva lamatura e frattazzatura finale. Grazie alle sue particolari capacità di assorbimento, può assorbire l’umidità in eccesso dell’aria ed in questo modo è in grado di diminuire il rischio della formazione di condensa. L’elevata alcalinità crea inoltre un ambiente che limita notevolmente le condizioni adatte alla proliferazione dei microorganismi. Il prodotto dovrà avere le seguenti caratteristiche tecniche e applicative peculiari &gt; granulometria: 0-0,6 mm; capacità di regolarizzazione dell’umidità; riduzione della formazione di condensa; previene le muffe grazie alla sua alcalinità e la sua composizione minerale; buona lavorabilità a mano; resistenza a compressione: CS I (0,4 - 2,0 N/mm²); resistenza al fuoco: A 1 (DIN4102); coefficiente di resistenza al passaggio del vapore µ: 8 – 12; assorbimento acqueo: W 0; resistenza allo strappo: ≥ 0,08 N/mm²; conducibilità termica in base a EN 1745 λ10,dry: ≤ 0,83 W/(mK) per P= 50% -- ≤ 0,93 W/(mK) per P= 90%. Realizzazione conforme al progetto esecutivo nel rispetto di quanto indicato nelle disposizioni tecniche del Direttore dei Lavori o della Committenza. Sono esclusi dal prezzo la mano di fissativo con Fondo speciale consolidante per interni, traspirante a base di silicato, l’eventuale intonachino finale, gli angolari di protezione in alluminio. Mentre sono compresi nel prezzo la fornitura dei materiali con il relativo trasporto degli stessi a piè d’opera, l’esecuzione a regola d’arte mediante l’utilizzo di apposita staggia in alluminio e frattazzo in inox, l’eventuale rete d’armatura in fibra di vetro a maglia 4x4 con peso di 160 g/m² resistente allo strappo e all’alcalinità (da annegare al primo strato di rasatura ancora fresco, con l’aiuto di un frattazzo o di una spatola procedendo allo srotolamento dei rotoli di rete dall’alto verso il basso avendo cura di sovrapporli per almeno 100 mm evitando l’eventuale formazione di bolle e piegature), la rimozione con spazzola morbida di depositi superficiali di varia natura come pulviscolo o sporco, la protezione di tutti gli elementi presenti che non sono da rasare con la relativa rimozione al termine delle lavorazioni, i ponteggi interni fino ad un’altezza di 3,5 m, i campioni richiesti dalla direzione lavori prima della fase esecutiva, la rifinitura corretta di punti particolari come nicchie, mensole e angoli, la pulizia finale con l'asportazione dei detriti e polvere, il trasporto delle macerie al piano di carico con lo sgombero e trasporto alle pubbliche discariche, i corrispettivi per diritti di discarica, nonché ogni altra prestazione accessoria occorrente per eseguire l’opera a regola d’arte.</t>
  </si>
  <si>
    <t>Tonachino di malta  colorata  a base di  grassello di calce per finiture di intonaci  di base realizzati con malta grossa  arriccio – rinzaffo, costituito da grassello di calce CL/90S  stagionato 10 mesi, miscelata con  inerti misti di silice quarzosa bianca e calcare duro e ossidi naturali (terre colorate),  di  granulometria  compresa fra 1,40 mm- 0,80 mm (granulometria medio fine) e 0,80-0,50mm (granulometria  fine) e 0,30 di terre colorate e nelle percentuali dell’analisi granulometrica nelle proporzioni medie degli inerti  15% grossa,  40% media grossa,  35% medio fine e  10% filler (fine), acqua d’impasto non superiore del 6% sul totale  del peso (direttiva Europea  89/106 CE, UNI EN 459-1).  La scelta del colore e della granulometria è a discrezione della D.L. previo campionature  in situ. Compreso pulizia e rimbocco di cavità e di crepe senza l’ausilio di fasce  giuda, seguendo l’andamento della superfici murarie, regolarizzando  piccole cavità e sporgenze,  applicato a cazzuola e steso a fratazzo, compresi e compensati gli oneri per le esecuzione delle campionature, la formazioni di spigoli  vivi o smussati o lesene, le nervature di volte, i riquadri dei vani do porte e finestre, il raccordo con elementi lapidei o lignei di facciate, l’uso di forme o modine,  e quant’altro necessario per dare il lavoro finito a regola d’arte.</t>
  </si>
  <si>
    <t>a. Grassello di calce CL/90S  (stag 10 mesi)</t>
  </si>
  <si>
    <t xml:space="preserve">b. Silice quarzosa bianca </t>
  </si>
  <si>
    <t>c. Calcare duro</t>
  </si>
  <si>
    <t>d. Terre colorate</t>
  </si>
  <si>
    <t xml:space="preserve">e. Acqua </t>
  </si>
  <si>
    <t>A.12.060</t>
  </si>
  <si>
    <t>Finiture liscia, su intonaci di calce idraulica naturale, a base di calce idraulica naturale conforme alla UNI EN 459-1, di classe NHL5 e soggetta a marcatura CE secondo la normativa vigente ed inerti selezionati di granulometria da 0 a 0,6 mm, caratterizzato da resistenza allo strappo maggiore 0,5 N/mmq, resistenza all’abrasione secondo UNI EN ISO 5470-1 inferiore a 0,2 grammi dopo 1000 giri del disco abrasivo serie CS10, di modulo elastico pari a circa 6000 N/mmq, massa volumica pari a circa 1500 Kg/mc, pH &gt; 10,5 e di classe A1 di reazione al fuoco, applicabile in una o più mani di massimo 1 mm di spessore e nel rispetto dei tempi di attesa tra una mano e l’altra, mediante frattazzo o spatola metallica su superfici consistenti o preliminarmente rasate con rasante. Il prodotto dovrà essere sottoposto a lamatura al fine di schiacciare l’inerte nell’impasto ed ottenere delle superfici lisce da lasciare a vista o da trattare, dopo adeguato periodo di asciugatura e maturazione, con velature o pitture a calce, o mediante cera, olio di lino o trattamenti consolidanti e protettivi.</t>
  </si>
  <si>
    <t>A.12.061</t>
  </si>
  <si>
    <t>Finitura decorativa a spessore con malta colorata nella massa, a base di inerti scelti a granulometria variabile (0÷0,8 mm, 0÷2 mm, 0÷4 mm a seconda del tipo di finitura desiderato), calce leganti idraulici naturali e terre colorate e pigmenti naturali, applicata in mano unica su rasatura di calce idraulica naturale NHL5 (certificata secondo UNI EN 459-1) e stesa a frattazzo, spatola o spugna a seconda del grado di finitura desiderato, di resistenza alla diffusione del vapore pari a 10 (μ), resistenza al distacco pari a circa 0,6 N/mmq, pH&gt;10,5 e classe A1 di reazione al fuoco.</t>
  </si>
  <si>
    <t>A.12.062</t>
  </si>
  <si>
    <t>Finitura di superfici con intonaco minerale colorato costituito da silicato liquido di potassio a norma DIN 18363 e pigmenti minerali resistenti a raggi U.V., altamente traspirante con resistenza al passaggio del vapore sd 0,05 m e idrorepellente con coefficiente di assorbimento acqueo w &lt; 0,1 kg/m².h0,5, da applicarsi sull'intonaco di fondo asciutto e assorbente, con frattazzo inox, previa applicazione a pennello di fissativo liquido a base di  silicato di potassio a norma DIN 18363.2.4.1 per uniformare gli assorbimenti del fondo e da rifinirsi in base all’effetto desiderato con frattazzo di acciaio inox o in plastica evitando l’applicazione nelle ore di maggiore grado di temperatura o con forte esposizione al vento;</t>
  </si>
  <si>
    <t>con granulometria mm 1</t>
  </si>
  <si>
    <t>con granulometria mm 1,5</t>
  </si>
  <si>
    <t>con granulometria mm 2</t>
  </si>
  <si>
    <t>A.12.063</t>
  </si>
  <si>
    <t>Finitura finissima di calce idraulica naturale NHL 5 (certificata UNI EN 459-1), quale unico legante ed inerti puri leggeri con curva selezionata, caratterizzato da bassa conduttività termica, basso contenuto di sali idrosolubili ed elevata traspirabilità, da utilizzare come finitura avente lo scopo di aumentare la vivibilità e salubrità degli ambienti favorendo:
1. il comfort termico degli ambienti;
2. la stazionarietà dell’aria ambiente;
3. la salubrità e durabilità delle superfici grazie alla naturale azione anticondensa ed antimuffa
su intonaci nuovi o esistenti a base di leganti idraulici, calcestruzzo, cartongesso e in generale su superfici eterogenee o con basso assorbimento d’acqua, di granulometria massima pari a 0,35 mm, resistenza alla diffusione del vapore (5) pari a 10, adesione a cls &gt; 0.2 N/mm2, pH&gt;10.5 e classe A1 di
reazione al fuoco. Successive applicazioni andranno eseguite a 24/48 ore dal trattamento.</t>
  </si>
  <si>
    <t>b. Finitura termica
di calce idraulica naturale NHL 5</t>
  </si>
  <si>
    <t>A.14 - RESTAURO, FORNITURA E POSA IN OPERA DI ELEMENTI LAPIDEI</t>
  </si>
  <si>
    <t>A.14.001</t>
  </si>
  <si>
    <t>Restauro della pavimentazione in pietra di San Lucido o similare, di scale comprendente l'inserimento di tassellature delle parti mancanti, rilavorazione a bocciarda fine delle superfici e sigillatura delle lesioni con betoncino pronto di calce idraulica naturale NHL 5 premiscelato ed inerti selezionati ad alte prestazioni meccaniche, caratterizzato da granulometria compresa tra 0 e 4 mm, peso specifico di 1800 ÷ 1900 Kg/mc, classe CS IV di resistenza a compressione (classificazione secondo UNI EN 998-1) o classe M15 (classificazione secondo UNI EN 998-2) a seconda del tipo di impiego, resistenza meccanica a compressione a fine maturazione maggiore di 18 N/mmq , modulo elastico di circa 17000 N/mmq , resistenza alla diffusione del vapore (μ) pari a 15, adesione al laterizio per trazione diretta maggiore di 0,5 N/mmq, adesione al laterizio per taglio maggiore di 0,7 N/mmq , resistenza allo sfilamento di barre d’acciaio maggiore di 3 N/mmq, pH &gt; 10,5 e classe A1 di reazione al fuoco.</t>
  </si>
  <si>
    <t>A.14.002</t>
  </si>
  <si>
    <t>Pavimentazione in coccio pesto a base di calce idraulica naturale conforme alla UNI EN 459-1 di classe NHL5 e soggetta a marcature CE secondo la normativa vigente e cocciopesto selezionato di granulometria da 0 a 3 mm, per la formazione di massetti, di massa volumica pari a circa 1550 Kg/mc, resistenza meccanica a compressione a fine maturazione pari a circa 10 N/mm,conduttività termica stimata pari a circa 1,15 W/(m x °K), tempo di calpestabilità pari a 48 h, pH &gt; 10,5 e classe A1 di reazione a fuoco, rifinibile dopo adeguato periodo di maturazione con da lasciare a vista per un successivo adeguato trattamento di protezione. L’applicazione dovrà prevedere la stesura di minimo 6 cm di massetto.</t>
  </si>
  <si>
    <t>a. Pavimento in coccio pesto</t>
  </si>
  <si>
    <t>A.14.003</t>
  </si>
  <si>
    <t>A.14.004</t>
  </si>
  <si>
    <t>Fornitura e posa in opera di pavimento in graniglia di forma quadrata, artigianale, come da indicazioni nei grafici di progetto, posta in opera con betoncino pronto di calce idraulica naturale NHL 5 premiscelato ed inerti selezionati ad alte prestazioni meccaniche, caratterizzato da granulometria compresa tra 0 e 4 mm, peso specifico di 1800 ÷ 1900 Kg/mc , classe CS IV di resistenza a compressione (classificazione secondo UNI EN 998-1) o classe M15 (classificazione secondo UNI EN 998-2) a seconda del tipo di impiego, resistenza meccanica a compressione a fine maturazione maggiore di 18 N/mmq, modulo elastico di circa 17000 N/mmq, resistenza alla diffusione del vapore (μ) pari a 15, adesione al laterizio per trazione diretta maggiore di 0,5 N/mmq, adesione al laterizio per taglio maggiore di 0,7 N/mmq, resistenza allo sfilamento di barre d’acciaio maggiore di 3 N/mmq, pH &gt; 10,5 e classe A1 di reazione al fuoco, nonchè ogni altro onere e magistero per dare il lavoro finito a perfetta regola d'arte.</t>
  </si>
  <si>
    <t>A.14.005</t>
  </si>
  <si>
    <t>Fornitura e posa in opera di nuovo pavimento in cotto artigianale tipo napoletano delle dimensioni come l'esistente, per reintegro pavimentazione, messo in opera con betoncino pronto di calce idraulica naturale NHL 5 tipo premiscelato ed inerti selezionati ad alte prestazioni meccaniche, caratterizzato da granulometria compresa tra 0 e 4 mm, peso specifico di 1800 ÷ 1900 Kg/mc , classe CS IV di resistenza a compressione (classificazione secondo UNI EN 998-1) o classe M15 (classificazione secondo UNI EN 998-2) a seconda del tipo di impiego, resistenza meccanica a compressione a fine maturazione maggiore di 18 N/mmq, modulo elastico di circa 17000 N/mmq, resistenza alla diffusione del vapore (μ) pari a 15, adesione al laterizio per trazione diretta maggiore di 0,5 N/mmq, adesione al laterizio per taglio maggiore di 0,7 N/mmq, resistenza allo sfilamento di barre d’acciaio maggiore di 3 N/mmq, pH &gt; 10,5 e classe A1 di reazione al fuoco, compreso il taglio, lo sfrido, la suggellatura dei giunti come indicato dalla D.L., nonché il tiro in alto dei materiali ed ogni altro onere e magistero per dare il lavoro finito a perfetta regola d'arte.</t>
  </si>
  <si>
    <t>A.14.006</t>
  </si>
  <si>
    <t>Fornitura e posa in opera di nuovo pavimento in pietra di San Lucido o similare lavorato come l'esistente, dello spessore cm 3, per reintegro pavimentazione esistente o nuova pavimentazione, con malta di allettamento di calce e pozzolana, compreso il taglio la suggellatura, lo sfrido, gli incastri a muro per una profondità minima di cm 5, il ripristino dell'intonaco sugli incastri a muro, la suggellatura dei giunti con betoncino pronto di calce idraulica naturale NHL 5 tipo premiscelato ed inerti selezionati ad alte prestazioni meccaniche, caratterizzato da granulometria compresa tra 0 e 4 mm, peso specifico di 1800 ÷ 1900 Kg/mc , classe CS IV di resistenza a compressione (classificazione secondo UNI EN 998-1) o classe M15 (classificazione secondo UNI EN 998-2) a seconda del tipo di impiego, resistenza meccanica a compressione a fine maturazione maggiore di 18 N/mmq, modulo elastico di circa 17000 N/mmq, resistenza alla diffusione del vapore (μ) pari a 15, adesione al laterizio per trazione diretta maggiore di 0,5 N/mmq, adesione al laterizio per taglio maggiore di 0,7 N/mmq, resistenza allo sfilamento di barre d’acciaio maggiore di 3 N/mmq, pH &gt; 10,5 e classe A1 di reazione al fuoco, il trattamento superficiale di pulizia, nonché il tiro in alto dei materiali ed ogni altro onere e magistero per dare il lavoro finito a perfetta regola d'arte.</t>
  </si>
  <si>
    <t>A.14.007</t>
  </si>
  <si>
    <t>Battuto con detriti di tufo (taglime) e latte di calce per pavimentazione vialetti e simili, pedonali, di spessore reso cm 5.</t>
  </si>
  <si>
    <t>A.14.008</t>
  </si>
  <si>
    <t>Fornitura e posa in opera di adesivo chiaro per piastrelle ceramiche, cotto, pietre naturali (marmo, granito) a base di calce idraulica naturale conforme alla UNI EN 459-1, di classe NHL5 e soggetta a marcatura CE secondo la normativa vigente ed inerti selezionati di granulometria da 0 a 0,5 mm, di adesione al calcestruzzo maggiore di 0,7 N/mmq, di modulo elastico a compressione pari a circa 5200 N/mmq, resistenza alla diffusione del vapore μ = 11, pH &gt; 10,5, di classe A1 di reazione al fuoco, da applicarsi mediante frattazzo sagomato su massetti o intonaco a base di legante idraulico le cui superfici, orizzontali o verticali, risultino consistenti e consentano la stesura di uno spessore uniforme di prodotto.</t>
  </si>
  <si>
    <t>A.14.009</t>
  </si>
  <si>
    <t>Nuove soglie in pietra di San Lucido o similare dello spessore di cm 3, bocciardate o levigate nella faccia a vista, poste in opera con betoncino pronto di calce idraulica naturale NHL 5 premiscelato ed inerti selezionati ad alte prestazioni meccaniche, caratterizzato da granulometria compresa tra 0 e 4 mm, peso specifico di 1800 ÷ 1900 Kg/mc , classe CS IV di resistenza a compressione (classificazione secondo UNI EN 998-1) o classe M15 (classificazione secondo UNI EN 998-2) a seconda del tipo di impiego, resistenza meccanica a compressione a fine maturazione maggiore di 18 N/mmq, modulo elastico di circa 17000 N/mmq, resistenza alla diffusione del vapore (μ) pari a 15, adesione al laterizio per trazione diretta maggiore di 0,5 N/mmq, adesione al laterizio per taglio maggiore di 0,7 N/mmq, resistenza allo sfilamento di barre d’acciaio maggiore di 3 N/mmq, pH &gt; 10,5 e classe A1 di reazione al fuoco, compreso l'eventuale incasso nelle murature laterali di almeno cm 5 e la chiusura della traccia con pietre di tufo e con malta pronta di calce idraulica naturale NHL 5 premiscelata conforme alla UNI EN 459-1 ed inerti selezionati di granulometria inferiore ai 4 mm, a ritiro controllato e basso rilascio di sali idrosolubili adatta alla realizzazione di intonaci su murature in laterizio, mattone pieno o misto pietra, di peso specifico pari a 1750 ÷ 1850 Kg/mc , di classe CS III di resistenza a compressione (classificazione secondo UNI EN 998-1), resistenza alla diffusione del vapore pari a 12, adesione al laterzio &gt; 0,25 N/mmq , pH &gt; 10,5 e classe A1 di reazione al fuoco, compreso e compensato ogni altro onere e magistero per dare il lavoro finito a perfetta regola d'arte e gli oneri di cui alle note particolari.</t>
  </si>
  <si>
    <t>A.14.010</t>
  </si>
  <si>
    <t>Fornitura e posa in opera di lastre per pavimentazioni esterne, in pietra di San Lucido o similare dello spessore di cm 4 filo sega delle dimensioni di cm 60x30.</t>
  </si>
  <si>
    <t>A.14.011</t>
  </si>
  <si>
    <t>Maggiorazione per bocciardatura alle lastre per pavimentazioni esterne di cui all’art. A.15.010.</t>
  </si>
  <si>
    <t>A.14.012</t>
  </si>
  <si>
    <t>Realizzazione di pavimento o rivestimento continuo e decorativo con spessore 2/3 mm max, nanotecnologico a base di leganti idraulici, privo di solventi, su massetto a finitura liscia avente certificazione R10 ed R11 a seconda della richiesta della DL; da non utilizzare a copertura di pavimentazione e di intonaci di interesse storico-artistico e laddove non sia necessaria la reversibilità delle condizioni originarie. Dopo un'accurata verifica dell'integrità del supporto, eseguire la rimozione di parti incoerenti e ripristinare con idonee malte compatibili con le successive lavorazioni. Su supporto asciutto, aspirazione delle polveri, ed applicazione a rullo di primer nanotecnologico con un consumo di circa 0,100 kg/mq (variabili in funzione dell'assorbimento del supporto). Successivamente dopo circa 3 h applicare a spatola una mano di rasante nanotecnologico a grana media, opportunamente impastato con apposito liquido e pigmentato con specifico formulato nel colore scelto dalla Spett. Direzione Lavori o dalla Committenza. Il rasante nanotecnologico a grana media dovrà avere caratteristiche uguali o superiori alle seguenti:
Aria contenuta: 6 % nella malta fresca
PH del materiale impastato: 12,5
Consumo: Kg/mq 1,5 circa
Sovrapplicabile: dopo 2,5 ore
Potlife: 50 minuti
Peso specifico: Kg 1,8 (malta fresca)
Bleeding: Assente
Resistenza alla compressione: 16,3 MPa
Una volta che la superficie sarà asciutta, applicare a spatola una mano di rasante nanotecnologico a grana fine, opportunamente impastato con apposito liquido e pigmentato con specifico formulato nel colore scelto dalla Spett. Direzione Lavori o dalla Committenza. Il rasante nanotecnologico a grana fine dovrà avere caratteristiche uguali o superiori alle
seguenti:
Aria contenuta: 15 % nella malta fresca
PH del materiale impastato: 12
Consumo: Kg/mq 0,5 circa
Sovrapplicabile: dopo 2 ore
Potlife: 40 minuti
Peso specifico: Kg 1,55 (malta fresca)
Bleeding: Assente
Resistenza alla compressione: 20,4 MPa
Appena il supporto sarà asciutto, procedere con levigatura meccanica della superficie fino
al raggiungimento dell'effetto desiderato, ed aspirare le polveri di risulta. Applicare quindi una mano di stabilizzatore nanotecnologico di Ph, pronto all'uso, esente da solventi, tramite rullo in poliammide al 100%. Successivamente, dopo circa 1,5 h, applicare due mani di finitura protettiva trasparente, nanotecnologica, pronta all'uso ed esente da solventi, tramite rullo in poliammide al 100%, disponibile nella versione lucida o satinata, secondo la preferenza della Spett. Direzioni Lavori o Committenza. Il prodotto a 24 ore a contatto permanente con le seguenti sostanze caffé, vino rosso, olio, urina umana, aceto di vino, cola, igenizzante per wc, pulitore anticalcare, candeggina, ammoniaca, succo di limone, succo di pomodoro non deve presentare evidenti alterazioni.</t>
  </si>
  <si>
    <t>a. Pavimento continuo in nanotecnologia con leganti idraulici</t>
  </si>
  <si>
    <t>A.14.013</t>
  </si>
  <si>
    <t>Realizzazione di pavimento o rivestimento continuo e decorativo con spessore 2/3 mm max, nanotecnologico a base di leganti idraulici, privo di solventi, con aspetto naturale della finitura, su massetto ruvido avente certificazione R10 ed
R11 a seconda della richiesta della DL; da non utilizzare a copertura di pavimentazione e di intonaci di interesse storico-artistico e laddove non sia necessaria la reversibilità delle condizioni originarie. Dopo un'accurata verifica dell'integrità del supporto, eseguire la rimozione di parti incoerenti e ripristinare con idonee malte compatibili con le successive lavorazioni. Su supporto asciutto, aspirazione delle polveri, ed applicazione a rullo di primer nanotecnologico con un consumo di circa 0,100 kg/mq (variabili in funzione dell'assorbimento del supporto). Successivamente, dopo circa 3 h,   applicare a spatola una mano di rasante nanotecnologico a grana grossa, opportunamente impastato con apposito liquido. Il rasante nanotecnologico a grana grossa dovrà avere caratteristiche uguali o superiori alle seguenti:
Aria contenuta: 8,5% nella malta fresca
PH del materiale impastato: 12,5
Consumo: Kg/mq 1,5 circa
Sovrapplicabile: dopo 2,5 ore
Potlife: 50 minuti
Peso specifico: Kg 1,9 (malta fresca)
Bleeding: Assente
Resistenza alla compressione: 14,4 MPa
Una volta che la superficie sarà asciutta, applicare a spatola una mano di rasante
nanotecnologico a grana media, opportunamente impastato con apposito liquido e pigmentato con specifico formulato nel colore scelto dalla Spett. Direzione Lavori o dalla Committenza. Il rasante nanotecnologico a grana media dovrà avere caratteristiche uguali o superiori alle
seguenti:
Aria contenuta: 6 % nella malta fresca
PH del materiale impastato: 12,5
Consumo: Kg/mq 1,5 circa
Sovrapplicabile: dopo 2,5 ore
Potlife: 50 minuti
Peso specifico: Kg 1,8 (malta fresca)
Bleeding: Assente
Resistenza alla compressione: 16,3 MPa
Una volta che la superficie sarà asciutta, applicare a spatola una mano di rasante
nanotecnologico a grana fine, opportunamente impastato con apposito liquido e pigmentato con specifico formulato nel colore scelto dalla Spett. Direzione Lavori o dalla Committenza. Il rasante nanotecnologico a grana fine dovrà avere caratteristiche uguali o superiori alle
seguenti:
Aria contenuta: 15 % nella malta fresca
PH del materiale impastato: 12
Consumo: Kg/mq 0,5 circa
Sovrapplicabile: dopo 2 ore
Potlife: 40 minuti
Peso specifico: Kg 1,55 (malta fresca)
Bleeding: Assente
Resistenza alla compressione: 20,4 MPa
Appena il supporto sarà asciutto, procedere con levigatura meccanica della superficie fino al raggiungimento dell'effetto desiderato, ed aspirare le polveri di risulta. Applicare quindi una mano di stabilizzatore nanotecnologico di Ph, pronto all'uso, esente da solventi, tramite rullo in poliammide al 100%. Successivamente, dopo circa 1,5 h, applicare due mani di finitura protettiva trasparente, nanotecnologica, pronta all'uso ed esente da solventi, tramite rullo in poliammide al 100%, disponibile nella versione lucida o satinata, secondo la preferenza della Spett. Direzioni Lavori o Committenza. Il prodotto a 24 ore a contatto permanente con le seguenti sostanze caffé, vino rosso, olio, urina umana, aceto di vino, cola, igenizzante per wc, pulitore anticalcare, candeggina, ammoniaca, succo di limone, succo di pomodoro non deve presentare evidenti alterazioni.</t>
  </si>
  <si>
    <t>A.14.014</t>
  </si>
  <si>
    <t>Realizzazione di pavimento o rivestimento continuo e decorativo con spessore 2/3 mm max, nanotecnologico a base di leganti idraulici, privo di solventi, su supporti in ceramica e/o inassorbenti avente certificazione R10 ed R11 a seconda della richiesta della DL; da non utilizzare a copertura di pavimentazione e di intonaci di interesse storico-artistico e laddove non sia necessaria la reversibilità delle condizioni originarie. Dopo un'accurata verifica dell'adesione della pavimentazione in ceramica al substrato, si procederà ad una pulizia del supporto, mediante lavaggio con soluzione basica da diluire con acqua pulita in rapporto 1:1 e successivo risciacquo. Al fine di ristabilire un Ph neutro del supporto, ripetere l'operazione con soluzione acida diluita con acqua pulita in rapporto 1:4 e successivamente risciacquare. Su supporto asciutto applicazione del primer di adesione pronto all'uso, privo di solventi e contenente cariche di quarzo sferoidale selezionate, vagliate e lavate, il quale primer dovrà avere caratteristiche uguali o superiori alle seguenti:
Residuo secco ≥ 65%
Adesione al supporto dopo 3 giorni ≥ 3MPa
L'applicazione dovrà essere eseguita con rullo a pelo raso in unica mano con un consumo
di circa 0,150 kg/mq.
Successivamente, dopo circa 1,5 h, applicare a spatola una mano di rasante nanotecnologico a grana grossa, opportunamente impastato con apposito liquido, stendere la rete in fibra di vetro e ricoprirla subito con lo stesso rasante fresco su fresco, non prima di averla sormontata di almeno 10 cm. Il rasante nanotecnologico a grana grossa dovrà avere caratteristiche uguali o superiori alle seguenti:
Aria contenuta: 8,5% nella malta fresca
PH del materiale impastato: 12,5
Consumo (considerando la rete): Kg/mq 2,5 circa
Sovrapplicabile: dopo 2,5 ore
Potlife: 50 minuti
Peso specifico: Kg 1,9 (malta fresca)
Bleeding: Assente
Resistenza alla compressione: 14,4 MPa
Una volta che la superficie sarà asciutta, applicare a spatola una mano di rasante nanotecnologico a grana media, opportunamente impastato con apposito liquido e pigmentato con specifico formulato nel colore scelto dalla Spett. Direzione Lavori o dalla Committenza. Il rasante nanotecnologico a grana media dovrà avere caratteristiche uguali o superiori alle seguenti:
Aria contenuta: 6 % nella malta fresca
PH del materiale impastato: 12,5
Consumo: Kg/mq 1,5 circa
Sovrapplicabile: dopo 2,5 ore
Potlife: 50 minuti
Peso specifico: Kg 1,8 (malta fresca)
Bleeding: Assente
Resistenza alla compressione: 16,3 MPa
Una volta che la superficie sarà asciutta, applicare a spatola una mano di rasante
nanotecnologico a grana fine, opportunamente impastato con apposito liquido e pigmentato con specifico formulato nel colore scelto dalla Spett. Direzione Lavori o dalla Committenza. Il rasante nanotecnologico a grana fine dovrà avere caratteristiche uguali o superiori alle seguenti:
Aria contenuta: 15 % nella malta fresca
PH del materiale impastato: 12
Consumo: Kg/mq 0,5 circa
Sovrapplicabile: dopo 2 ore
Potlife: 40 minuti
Peso specifico: Kg 1,55 (malta fresca)
Bleeding: Assente
Resistenza alla compressione: 20,4 MPa
Appena il supporto sarà asciutto, procedere con levigatura meccanica della superficie fino al raggiungimento dell'effetto desiderato, ed aspirare le polveri di risulta. Applicare quindi una mano di stabilizzatore nanotecnologico di Ph, pronto all'uso, esente da solventi, tramite rullo in poliammide al 100%. Successivamente, dopo circa 1,5 h, applicare due mani di finitura protettiva trasparente, nanotecnologica, pronta
all'uso ed esente da solventi, tramite rullo in poliammide al 100%, disponibile nella versione lucida o satinata, secondo la preferenza della Spett. Direzioni Lavori o Committenza.  Il prodotto a 24 ore a contatto permanente con le seguenti sostanze caffé, vino rosso, olio, urina umana, aceto di vino, cola, igenizzante per wc, pulitore anticalcare, candeggina, ammoniaca, succo di limone, succo di pomodoro non deve presentare evidenti alterazioni.</t>
  </si>
  <si>
    <t>A.14.015</t>
  </si>
  <si>
    <t>a. Pavimento con spessore 2/4 mm max, a base di leganti idraulici e inerti selezionati (coccio pesto, polveri di marmo)</t>
  </si>
  <si>
    <t>A.15 - OPERE METALLICHE</t>
  </si>
  <si>
    <t>A.15.001 - OPERE IN ACCIAIO CORTEN</t>
  </si>
  <si>
    <t>A.15.001</t>
  </si>
  <si>
    <t xml:space="preserve">Strutture in acciaio Corten Fe510  da eseguire con profilati. Fornitura e posa in opera di acciaio autoprotettivo tipo Corten per lʹesecuzione di strutture  reticolari, cancellate ecc.  dato in opera compreso: verifica del calcolo strutturale a carico di tecnico dell'impresa,  lʹonere per il varo, il montaggio, prove materiali previste dalle norme il tiro in alto, il fissaggio con apposite bullonature  ed ogni altro onere  per dare il lavori finiti a regola d'arte (per opere di puntellatura e recinzioni).  </t>
  </si>
  <si>
    <t>a. Operaio specializzato, per lavorazioni in officina</t>
  </si>
  <si>
    <t>a.  Acciaio Corten</t>
  </si>
  <si>
    <t>b. Incidenza saldatura, piegatura, taglio, tasselli, grappe, etc….</t>
  </si>
  <si>
    <t>A.15.002</t>
  </si>
  <si>
    <t>Realizzazione, fornitura e collocazione di lamiera in acciaio tipo CORTEN tipo A secondo UNI EN 10155, per la riquadratura di finestre e balconi e per il rivestimento di pareti. Gli elementi di lamiera saranno di almeno mm 3 di spessore e dati già preossidati. Nel prezzo è compreso e compensato l'onere tutto per l'opera morta, da realizzare con profili di ferro incassati nella muratura, compresi nel prezzo, il lavoro in officina per assemblare gli elementi di lamiera, le saldature, tasselli e viti per il fissaggio, i ponteggi, il trasporto e il sollevamento in alto, gli sfridi, e quant'altro occorre per garantire una perfetta tenuta all'azione del vento e della pioggia e per per rendere l'opera completa e finita a perfetta regola d'arte e secondo i disegni esecutivi dell'appalto e forniti dalla Direzione dei lavori.</t>
  </si>
  <si>
    <t>a. Lamiera in Acciaio tipo Corten</t>
  </si>
  <si>
    <t>b. Incidenza saldatura, tasselli, grappe, etc….</t>
  </si>
  <si>
    <t>c. Incidenza opera morta in acciaio</t>
  </si>
  <si>
    <t>A.16 - OPERE A VERDE</t>
  </si>
  <si>
    <t>A.16.001 - MANUTENZIONE ORDINARIA DI AREE VERDI E DI PERCORSI DI VISITA</t>
  </si>
  <si>
    <t>A.16.001</t>
  </si>
  <si>
    <t>Diserbo manuale e pulizia, comprendente il taglio delle essenze arboree, completa eliminazione delle radici incuneate, sigillatura del foro con malta di calce pura NHL5 della stessa cromia dell’esistente, eseguito a qualsiasi altezza, operazione da eseguirsi con piccoli attrezzi e la massima cautela, compreso l'allontanamento del materiale di risulta ed il suo trasporto a discarica autorizzata con esclusione della tassa per la discarica;</t>
  </si>
  <si>
    <t>A.16.001.a</t>
  </si>
  <si>
    <t>di aree le cui superfici di calpestio sono in terreno</t>
  </si>
  <si>
    <t>a. Operaio comune (giardiniere)</t>
  </si>
  <si>
    <t>A.16.001.b</t>
  </si>
  <si>
    <t>di superfici piane in pietra antica</t>
  </si>
  <si>
    <t>A.16.001.c</t>
  </si>
  <si>
    <t>di superfici in cocciopesto o supporto in pietra antica</t>
  </si>
  <si>
    <t>A.16.002</t>
  </si>
  <si>
    <t>Rimozione di muschi e licheni da superfici in pietra antica, devitalizzazione con sistema microbiocida di muschi e licheni e strati algali e successiva eliminazione con pulizia con bisturi e impacchi. Operazione da eseguirsi con piccoli attrezzi e la massima cautela, compreso l'allontanamento del materiale di risulta ed il suo trasporto a discarica autorizzata con l'esclusione della tassa per la discarica.</t>
  </si>
  <si>
    <t>A.16.003</t>
  </si>
  <si>
    <t>Rimozione di muschi e licheni da superfici in terreno compatto calpestabile, eseguito a mano con l'ausilio di spazzole previa bagnatura della superfice da pulire, operazione da eseguirsi con piccoli attrezzi e la cautela richiesta dal sito, compreso l'allontanamento del materiale di risulta ed il suo trasporto a discarica autorizzata con l'esclusione della tassa per la discarica.</t>
  </si>
  <si>
    <t>A.16.004</t>
  </si>
  <si>
    <t>Potatura di siepi su tre lati in forma obbligata o in forma libera con tosasiepi e rifinitura manuale, intervento comprensivo di ogni attrezzo, attrezzatura, mezzo meccaniconecessario, nonché raccolta, carico, trasporto e conferimento del materiale di risulta, escluso l’onere di smaltimento. Siepi con perimetro sezione media fino a 200.</t>
  </si>
  <si>
    <t xml:space="preserve">ora </t>
  </si>
  <si>
    <t>b. Operaio comune (giardiniere) - Addetto raccolta materiale di risulta</t>
  </si>
  <si>
    <t>a. TOSASIEPE                                                                            Nolo a freddo di tosasiepe, completo di ogni accessorio di funzionamento, trasporto in loco, carburante, lubrificante ecc...</t>
  </si>
  <si>
    <t xml:space="preserve">b. AUTOCARRO RIBALTABILE                                              Nolo a freddo di autocarro ribaltabile, compreso trasporto il carburante, lubrificante, ecc.: della portata fino a 40 q.li </t>
  </si>
  <si>
    <t>A.16.005</t>
  </si>
  <si>
    <t>Potatura di siepi su tre lati in forma obbligata o in forma libera con tosasiepi e rifinitura manuale, intervento comprensivo di ogni attrezzo, attrezzatura, mezzo meccaniconecessario, nonché raccolta, carico, trasporto e conferimento del materiale di risulta,escluso l’onere di smaltimento. Siepi con perimetro sezione media da 200 cm a 400 cm.</t>
  </si>
  <si>
    <t>a. TOSASIEPE                                                                   Nolo a freddo di tosasiepe, completo di ogni accessorio di funzionamento, trasporto in loco, carburante, lubrificante ecc…</t>
  </si>
  <si>
    <t xml:space="preserve">b. AUTOCARRO RIBALTABILE                                               Nolo a freddo di autocarro ribaltabile, compreso trasporto il carburante, lubrificante, ecc.: della portata fino a 40 q.li </t>
  </si>
  <si>
    <t>A.16.006</t>
  </si>
  <si>
    <t>Potatura di siepi su tre lati in forma obbligata o in forma libera con tosasiepi e rifinitura manuale, intervento comprensivo di ogni attrezzo, attrezzatura, mezzo meccanico necessario, nonché raccolta, carico, trasporto e conferimento del materiale di risulta, escluso l’onere di smaltimento. Siepi con perimetro sezione media da 400 cm a 600 cm.</t>
  </si>
  <si>
    <t>a. TOSASIEPE                                                                     Nolo a freddo di tosasiepe, completo di ogni accessorio di funzionamento, trasporto in loco, carburante, lubrificante ecc…</t>
  </si>
  <si>
    <t xml:space="preserve">b. AUTOCARRO RIBALTABILE                                                   Nolo a freddo di autocarro ribaltabile, compreso trasporto il carburante, lubrificante, ecc.: della portata fino a 40 q.li </t>
  </si>
  <si>
    <t>A.16.007</t>
  </si>
  <si>
    <t>Potatura di contenimento e rinnovo di cespugli e arbusti isolati o a macchia, con taglio della vegetazione annuale, rimozione della vegetazione di due-tre anni, priva di vigore ed eccessiva, intervento comprensivo di ogni attrezzo, attrezzatura, mezzo meccanico necessario, nonché raccolta, carico, trasporto e conferimento del materiale di risulta, escluso l’onere per lo smaltimento. Per arbusti isolati altezza fino a 1,5 m.</t>
  </si>
  <si>
    <t>a. TOSASIEPE                                                                        Nolo a freddo di tosasiepe, completo di ogni accessorio di funzionamento, trasporto in loco, carburante, lubrificante ecc…</t>
  </si>
  <si>
    <t>A.16.008</t>
  </si>
  <si>
    <t>Potatura di contenimento e rinnovo di cespugli e arbusti isolati o a macchia, con taglio della vegetazione annuale, rimozione della vegetazione di due-tre anni, priva di vigore ed eccessiva, intervento comprensivo di ogni attrezzo, attrezzatura, mezzo meccanico necessario, nonché raccolta, carico, trasporto e conferimento del materiale di risulta, escluso l’onere per lo smaltimento. Per arbusti isolati altezza oltre 1,5 m.</t>
  </si>
  <si>
    <t>a. TOSASIEPE                                                                             Nolo a freddo di tosasiepe, completo di ogni accessorio di funzionamento,trasporto in loco, carburante, lubrificante ecc…</t>
  </si>
  <si>
    <t xml:space="preserve">b. AUTOCARRO RIBALTABILE                                                    Nolo a freddo di autocarro ribaltabile, compreso trasporto il carburante, lubrificante, ecc.: della portata fino a 40 q.li </t>
  </si>
  <si>
    <t>A.16.009</t>
  </si>
  <si>
    <t>Potatura di contenimento e rinnovo di cespugli e arbusti isolati o a macchia, con taglio della vegetazione annuale, rimozione della vegetazione di due-tre anni, priva di vigore edeccessiva, intervento comprensivo di ogni attrezzo, attrezzatura, mezzo meccanico necessario, nonché raccolta, carico, trasporto e conferimento del materiale di risulta, escluso l’onere per lo smaltimento. Per macchie altezza oltre a 1,5 m.</t>
  </si>
  <si>
    <t>a. TOSASIEPE                                                                              Nolo a freddo di tosasiepe, completo di ogni accessorio di funzionamento, trasporto in loco, carburante, lubrificante ecc…</t>
  </si>
  <si>
    <t xml:space="preserve">b. AUTOCARRO RIBALTABILE                                                                   Nolo a freddo di autocarro ribaltabile, compreso trasporto il carburante, lubrificante, ecc.: della portata fino a 40 q.li </t>
  </si>
  <si>
    <t>A.16.010</t>
  </si>
  <si>
    <t>Scerbatura manuale di siepi, arbusti e cespugli, con eliminazione di ogni ripullulo di specie estranee, zappatura primaverile al piede con sagomatura del terreno in forma adatta ad accogliere le acque piovane, intervento comprensivo di ogni attrezzo, mezzo meccanico necessario, nonché raccolta e conferimento del materiale di risulta, escluso l’onere di smaltimento.</t>
  </si>
  <si>
    <t>b. Operaio comune (giardiniere) - Addetto alla scerbatura e raccolta materiale di risulta</t>
  </si>
  <si>
    <t xml:space="preserve">a. AUTOCARRO RIBALTABILE                                                             Nolo a freddo di autocarro ribaltabile, compreso trasporto il carburante, lubrificante, ecc.: della portata fino a 40 q.li </t>
  </si>
  <si>
    <t>A.16.011</t>
  </si>
  <si>
    <t>Estirpazione di piccole specie arbustive, di altezza fino ad 1 m, secche o altamente compromesse; intervento comprensivo di ogni onere, attrezzatura, incluso rimozione del ceppo, ripristino dell’area d’intervento al fine di evitare fonti di pericolo; riporto di terreno vegetale per colmare la buca, nonché raccolta, carico, trasporto e conferimento del materiale di risulta, escluso l’onere di smaltimento.</t>
  </si>
  <si>
    <t>a. Operaio qualificato super (giardiniere)</t>
  </si>
  <si>
    <t>b. Operaio comune (giardiniere)</t>
  </si>
  <si>
    <t>a. TERRA DI COLTIVO, proveniente da strato colturale attivo, ciottoli e sassi ecc, per riporti e fornitura di modesta entità</t>
  </si>
  <si>
    <t xml:space="preserve">a. AUTOCARRO RIBALTABILE                                               Nolo a freddo di autocarro ribaltabile, compreso trasporto il carburante, lubrificante, ecc.: della portata fino a 40 q.li </t>
  </si>
  <si>
    <t>A.16.012</t>
  </si>
  <si>
    <t>Estirpazione di piccole specie arbustive, di altezza da 1 m fino a 2 m, secche o altamente compromesse; intervento comprensivo di ogni onere, attrezzatura, incluso rimozione del ceppo, ripristino dell’area d’intervento al fine di evitare fonti di pericolo; riporto di terreno vegetale per colmare la buca, nonché raccolta, carico, trasporto e conferimento del materiale di risulta, escluso l’onere di smaltimento.</t>
  </si>
  <si>
    <t>a. TERRA DI COLTIVO, proveniente da strato colturale attivo, per ciottoli e sassi ecc, per riporti e fornitura di modesta entità</t>
  </si>
  <si>
    <t>a. AUTOCARRO RIBALTABILE                                                 Nolo a freddo di autocarro ribaltabile, compreso trasporto il carburante, lubrificante, ecc.: della portata fino a 40 q.li</t>
  </si>
  <si>
    <t>A.16.013</t>
  </si>
  <si>
    <t>Concimazione manuale di arbusti e cespugli isolati, con concimi granulari specifici (chimico ternario con azoto a lenta cessione e/o organici) in rapporto alle esigenze riscontrate, distribuiti uniformemente sull’area di proiezione della chioma o nella tazza di pertinenza. Per arbusti isolati.</t>
  </si>
  <si>
    <t>b. Operaio comune (giardiniere) - Addetto concimazione</t>
  </si>
  <si>
    <t>a. CONCIME complesso ternario con azoto a lenta cessione, per superfici erbose intensamente sfruttate, in sacchi</t>
  </si>
  <si>
    <t>a. AUTOCARRO RIBALTABILE                                                  Nolo a freddo di autocarro ribaltabile, compreso trasporto il carburante, lubrificante, ecc.: della portata fino a 40 q.li</t>
  </si>
  <si>
    <t>A.16.014</t>
  </si>
  <si>
    <t>Concimazione manuale di siepi, arbusti e cespugli a macchia, con concimi granulari specifici (chimico ternario con azoto a lenta cessione e/o organici) in rapporto alle esigenze riscontrate, distribuiti uniformemente sull’area di proiezione della chioma o nella tazza dipertinenza. Per siepi e macchie.</t>
  </si>
  <si>
    <t xml:space="preserve">a. AUTOCARRO RIBALTABILE                                                    Nolo a freddo di autocarro ribaltabile, compreso trasporto il carburante, lubrificante, ecc.: della portata fino a 40 q.li </t>
  </si>
  <si>
    <t>A.16.015</t>
  </si>
  <si>
    <t>Concimazione fogliare di tappezzanti, con concimi idrosolubili a base di microelementi (N-AP015P-K) e macro elementi (betaine, aminoacidi, alghe, carboidrati naturali e vitamine) per accellerare il processo di assorbimento degli elementi nutritivi evitandone il dilavamento, in rapporto alle esigenze riscontrate, distribuiti uniformemente sull’area di pertinenza della specie con mezzi manuali (pompa irroratrice a zaino con lancia). Per tappezzanti o erbaceea macchia.</t>
  </si>
  <si>
    <t>a. CONCIME BIOLOGICO IDROSOLUBILE per applicazione fogliare a base di micro e macroelementi</t>
  </si>
  <si>
    <t xml:space="preserve">a. AUTOCARRO RIBALTABILE                                                          Nolo a freddo di autocarro ribaltabile, compreso trasporto il carburante, lubrificante, ecc.: della portata fino a 40 q.li </t>
  </si>
  <si>
    <t>A.16.016</t>
  </si>
  <si>
    <t xml:space="preserve">Zappettatura primaverile di siepi, arbusti e cespugli a macchia, con concimi granulari specifici (chimico ternario con azoto a lenta cessione e/o organici) in rapporto alle esigenze riscontrate, distribuiti uniformemente sull’area di proiezione della chioma o nella tazza di pertinenza, intevento comprensivo di ogni attrezo, mezzo meccanico necessari, nonché raccolta e conferimento del materiale di risulta, escluso l'onere di smaltimento. Per siepi e macchie. </t>
  </si>
  <si>
    <t>b. Operaio comune (giardiniere) - Addetto concimazione e zappettatura</t>
  </si>
  <si>
    <t>A.16.017</t>
  </si>
  <si>
    <t>Rimozione di Hedera helix e/o di altre specie rampicanti o invasive da fusti e branche di alberature, per recupero superficie fotosintetizzante, mediante asportazione manuale o con piccoli attrezzi manuali, incluso rimozione del ceppo nonché raccolta, carico, trasporto e conferimento del materiale di risulta, escluso l’onere di smaltimento. Per alberature di altezza fino a 10 m.</t>
  </si>
  <si>
    <t>c. Operaio comune (giardiniere) - Addettoalla rimozione manuale e raccolta materiale di risulta</t>
  </si>
  <si>
    <t>a. MOTOSEGA                                                                       Nolo a freddo di motosega, completo di ogni accessorio di funzionamento, trasporto in loco, carburante, lubrificante ecc…</t>
  </si>
  <si>
    <t>b. AUTOCARRO RIBALTABILE                                                                             Nolo a freddo di autocarro con ribaltabile, compreso trasporto fino a 40 q.li, dotato di grù/caricatore idraulica attrezzata</t>
  </si>
  <si>
    <t>A.16.018</t>
  </si>
  <si>
    <t>Spollonatura al piede di esemplari adulti o di recente impianto, con taglio al colletto di polloni e ricacci nonché eliminazione dei succhioni fino alla prima impalcatura, intervento comprensivo di raccolta, carico, trasporto e conferimento del materiale di risulta, escluso l’onere di smaltimento.</t>
  </si>
  <si>
    <t xml:space="preserve">b. Operaio comune (giardiniere) </t>
  </si>
  <si>
    <t>a. MOTOSEGA                                                                        Nolo a freddo di motosega, completo di ogni accessorio di funzionamento, trasporto in loco, carburante, lubrificante ecc…</t>
  </si>
  <si>
    <t>b. AUTOCARRO RIBALTABILE                                                           Nolo a freddo di autocarro ribaltabile, compreso trasporto il carburante, lubrificante, ecc.: della portata fino a 40 q.li</t>
  </si>
  <si>
    <t>A.16.019</t>
  </si>
  <si>
    <t xml:space="preserve">Abbattimento manuale o con mezzi meccanici di piante arbustive, anche a portamento cespuglioso, e/o di piccoli alberi, di altezza fino a 2-3 m, secchi o  altamente compromessi; intervento comprensivo di ogni onere, attrezzatura, incluso rimozione del ceppo, ripristino dell’area d’intervento al fine di evitare fonti di pericolo; riporto di terreno vegetale per colmare la buca, nonché raccolta, carico, trasporto e conferimento del materiale di risulta, escluso l’onere di smaltimento. </t>
  </si>
  <si>
    <t>a. AUTOCARRO RIBALTABILE                                                       Nolo a freddo di autocarro con ribaltabile, compreso trasporto fino a 40 q.li, dotato di grù/caricatore idraulica attrezzata</t>
  </si>
  <si>
    <t>A.16.020</t>
  </si>
  <si>
    <t>Estirpazione o frantumazione di ceppaia di qualsiasi natura, radicate in piena terra di facile accesso a mezzi meccanici, da eseguirsi con idonea macchina operatrice e rifinitura con mezzi manuali, incluso ripristino dell’area d’intervento al fine di evitare fonti di pericolo, riporto di terreno vegetale per colmare la buca, raccolta e conferimento del materiale di risulta, escluso l’onere di smaltimento. Diametro del colletto fino a 30 cm.</t>
  </si>
  <si>
    <t>b. Operaio comune (giardiniere) - Addetto scavi e pulizia</t>
  </si>
  <si>
    <t>a. MOTOSEGA                                                                                         Nolo a freddo di motosega, completo di ogni accessorio di funzionamento, trasporto in loco, carburante, lubrificante ecc…</t>
  </si>
  <si>
    <t>b. AUTOCARRO RIBALTABILE                                                 Nolo a freddo di autocarro con ribaltabile, compreso trasporto fino a 40 q.li, dotato di grù/caricatore idraulica attrezzata</t>
  </si>
  <si>
    <t>A.16.021</t>
  </si>
  <si>
    <t>Estirpazione di ceppaia di qualsiasi natura, radicate in prossimità di ruderi, manufatti, muri, inserite all’interno di cordoli, piccole aiuole, escluso preliminare diserbo chimico puntuale per devitalizzare la radice; compreso l'asportazione del residuo secco; ripristino dell’area  d’intervento al fine di evitare fonti di pericolo e danni alle strutture; riporto di terreno vegetale per colmare la buca, nonché raccolta, carico, trasporto e conferimento del materiale di risulta, escluso l’onere di smaltimento. Diametro del colletto fino a 30 cm.</t>
  </si>
  <si>
    <t>a. TERRA DI COLTIVO, proveniente da strato colturale attivo, per ciottoli e sassi ecc.., per riporti e fornitura di modesta entità</t>
  </si>
  <si>
    <t>a. MOTOSEGA                                                                         Nolo a freddo di motosega, completo di ogni accessorio di funzionamento, trasporto in loco, carburante, lubrificante ecc…</t>
  </si>
  <si>
    <t>b. AUTOCARRO RIBALTABILE                                                     Nolo a freddo di autocarro con ribaltabile, compreso trasporto fino a 40 q.li, dotato di grù/caricatore idraulica attrezzata</t>
  </si>
  <si>
    <t>A.16.022</t>
  </si>
  <si>
    <t>Taglio di tappeti erbosi, a bassa manutenzione, con tosaerba a lama rotante, in aree in piano o in lieve pendio, in presenza anche di alberi o arbusti ed altri ostacoli; intervento comprensivo di rifinitura meccanica di cordoli, di recinzioni, di manufatti e del piede delle piante e di ogni altro attrezzo o mezzo meccanico necessario, nonché raccolta immediata del materiale di risulta, escluso l’onere di smaltimento. Tappeti erbosi a bassa manutenzione (4-6 tagli all’anno) per intervento; per aiuole di superfici da 500 a 2000 mq.</t>
  </si>
  <si>
    <t>a. Operaio qualificato super (giardiniere) - Addetto mezzi meccanici manuali e macchinari</t>
  </si>
  <si>
    <t>b. Operaio comune (giardiniere) - Addetto pulizie e rifiniture manuali</t>
  </si>
  <si>
    <t>a. RASAERBA SEMOVENTE                                                                      Nolo a freddo di rasaerba semovente atto ad ospitare operatore a bordo senza raccoglitore d'erba: larghezza di taglio tra 0,9-1,2 m</t>
  </si>
  <si>
    <t>b. DECESPUGLIATORE A SPALLA                                                           Nolo a freddo di decespugliatore a spalla con disco rotante, trasporto in loco, carburante, lubrificante ecc…</t>
  </si>
  <si>
    <t>c. AUTOCARRO RIBALTABILE                                                Nolo a freddo di autocarro con ribaltabile, compreso trasporto fino a 40 q.li, dotato di grù/caricatore idraulica attrezzata</t>
  </si>
  <si>
    <t>A.16.023</t>
  </si>
  <si>
    <t>Taglio di tappeti erbosi, ad alta manutenzione, con tosaerba a lama rotante, in aree di pregio, in piano o in lieve pendio, dotate di impianto irriguo e/o regolarmente concimate, in presenza anche di alberi o arbusti ed altri ostacoli; intervento comprensivo di rifinitura meccanica di cordoli, di recinzioni, di manufatti e del piede delle piante e di ogni altro attrezzo o mezzo meccanico necessario, nonché raccolta immediata del materiale di risulta, escluso l’onere di smaltimento. Tappeti erbosi ad alta manutenzione con interventi settimanali (12-18 tagli anno) per intervento; per aiuole di superfici fino a 500 mq.</t>
  </si>
  <si>
    <t>A.16.024</t>
  </si>
  <si>
    <t>Taglio di tappeti erbosi, ad alta manutenzione, con tosaerba a lama rotante, in aree di pregio, in piano o in lieve pendio, dotate di impianto irriguo e/o regolarmente concimate, inpresenza anche di alberi o arbusti ed altri ostacoli; intervento comprensivo di rifinitura meccanica di cordoli, di recinzioni, di manufatti e del piede delle piante e di ogni altro attrezzo o mezzo meccanico necessario, nonché raccolta immediata del materiale di risulta, escluso l’onere di smaltimento. Tappeti erbosi ad alta manutenzione con interventi settimanali (12-18 tagli anno) per intervento; per aiuole di superfici da 500 a 2000 mq.</t>
  </si>
  <si>
    <t>b. AUTOCARRO RIBALTABILE                                                    Nolo a freddo di autocarro con ribaltabile, compreso trasporto fino a 40 q.li, dotato di grù/caricatore idraulica attrezzata</t>
  </si>
  <si>
    <t>A.16.025</t>
  </si>
  <si>
    <t>Taglio di tappeti erbosi, ad alta manutenzione, con tosaerba a lama rotante, in aree di pregio, in piano o in lieve pendio, dotate di impianto irriguo e/o regolarmente concimate, in presenza anche di alberi o arbusti ed altri ostacoli; intervento comprensivo di rifinitura meccanica di cordoli, di recinzioni, di manufatti e del piede delle piante e di ogni altro attrezzo o mezzo meccanico necessario, nonché raccolta immediata del materiale di risulta, escluso l’onere di smaltimento. Tappeti erbosi ad alta manutenzione con interventi settimanali (12-18 tagli anno) per intervento; per aiuole di superfici oltre i 2000 mq.</t>
  </si>
  <si>
    <t>b. AUTOCARRO RIBALTABILE                                                   Nolo a freddo di autocarro con ribaltabile, compreso trasporto fino a 40 q.li, dotato di grù/caricatore idraulica attrezzata</t>
  </si>
  <si>
    <t>A.16.026</t>
  </si>
  <si>
    <t>Asportazione di foglie e di altri piccoli residui vegetali da tappeti erbosi, da eseguirsi a mano o con macchina aspiratrice/soffiatrice, compresi carico e trasporto a centri di smaltimento, escluso l’onere di smaltimento. Per un numero minimo di 3 di interventi annui.</t>
  </si>
  <si>
    <t>b. Operaio comune (giardiniere) - Addetto rifinitura a mano</t>
  </si>
  <si>
    <t>a. MACCHINA PULITRICE                                                             Nolo a freddo di macchina pulitrice, aspiratrice/scopatrice, compreso trasporto in loco, carburante, lubrificante ecc…</t>
  </si>
  <si>
    <t>b. AUTOCARRO RIBALTABILE                                               Nolo a freddo di autocarro ribaltabile, compreso trasporto il carburante, lubrificante, ecc.: della portata fino a 40 q.li t</t>
  </si>
  <si>
    <t>A.16.027</t>
  </si>
  <si>
    <t>Diserbo chimico selettivo di vegetazione erbacea in aree con copertura dominante a prato, per inibire la crescita delle dicotiledoni e consentire il sopravvento delle graminacee; da effettuarsi, previa recinzione e controllo dell’area di cantiere, da personale qualificato, munito di patentino per la distribuzione di diserbanti chimici e sotto diretta sorveglianza della D.L.. Intervento eseguito mediante applicazione di diserbante tipo p.a. MCPA-MCPP-DICAMBA, ad azione nulla su qualsiasi vita animale, con pompa a basso volume e lancia a getto regolabile e a media micronizzazione, per evitare dispersione nell’ambiente.</t>
  </si>
  <si>
    <t>a. DISERBANTE CHIMICO tipo MCPA-MCPP-DICAMBA</t>
  </si>
  <si>
    <t>stima</t>
  </si>
  <si>
    <t>b. RECINZIONE e SEGNALETICA</t>
  </si>
  <si>
    <t>a. TRATTORE A 4 RUOTE MOTRICI                                  Nolo a freddo di trattore a 4 ruote motrici, di potenza da 50 a 80 kW (63 - 100 cv), compreso traporto in loco, carburante, lubrificante ecc…</t>
  </si>
  <si>
    <t>A.16.028</t>
  </si>
  <si>
    <t>Irrigazione nei periodi di maggiore siccità, con frequenza stabilita dalla D.L., di tappeti erbosi, non serviti da impianto irriguo automatico, mediante irrigatore regolabile e mobile, con grilli a turbina, nonché innaffiamento manuale di siepi, macchie arbustive, escluso l’onere dei relativi consumi idrici.</t>
  </si>
  <si>
    <t xml:space="preserve">a. Operaio comune (giardiniere) </t>
  </si>
  <si>
    <t>a. TUBAZIONI ED IRRIGATORI                                               Nolo di tubazioni ed irrigatori a turbina</t>
  </si>
  <si>
    <t>A.16.029</t>
  </si>
  <si>
    <t>Azionamento, controllo e piccole riparazioni dell’impianto irriguo automatico, con pulizia di filtri e ugelli degli irrigatori da residui calcarei, nonché pulizia dei pozzetti da erba e terriccio e quant’altro occorrente per garantire la funzionalità dell’impianto, escluso l’onere di sostituzione di componenti.</t>
  </si>
  <si>
    <t>A.16.030</t>
  </si>
  <si>
    <t>Pulizia periodica di peschiere, vasche o fontane da materiale affiorante in superficie (fogliame), altri residui vegetali nonché eventuali rifiuti solidi urbani (carte, lattine, bottiglie, buste in plastica), incluso trasporto a discarica autorizzata del materiale da rifiuto, escluso l'onere di smaltimento.</t>
  </si>
  <si>
    <t xml:space="preserve">a. AUTOCARRO RIBALTABILE                                                Nolo a freddo di autocarro ribaltabile, compreso trasporto il  carburante, il lubrificante, ecc.: della portata fino a 40 q.li </t>
  </si>
  <si>
    <t>A.16.031</t>
  </si>
  <si>
    <t>Pulizia di viali, pedonali e carrabili, cunette, spiazzi ed aree di parcheggio, con asportazione di fogliame, ramaglie, terriccio e ogni altro rifiuto vegetale, da eseguirsi a macchina e con rifinitura manuale; intervento comprensivo di ogni onere, attrezzo, attrezzatura e mezzo meccanico, nonché raccolta, trasporto e conferimento del materiale di risulta, escluso l’onere di smaltimento.</t>
  </si>
  <si>
    <t>a. MACCHINA PULITRICE                                                    Nolo a freddo di macchina pulitrice, aspiratrice/scopatrice, ... Compreso trasporto in loco, carburante, lubrificante ecc…</t>
  </si>
  <si>
    <t xml:space="preserve">b. AUTOCARRO RIBALTABILE                                               Nolo a freddo di autocarro ribaltabile, compreso trasporto il carburante, il lubrificante, ecc.: della portata fino a 40 q.li </t>
  </si>
  <si>
    <t>A.16.032</t>
  </si>
  <si>
    <t>Fornitura e stesura di pozzolana comune vagliata eseguita meccanicamente e/o manualmente, per colmatura di buche e dislivelli che determinino un'ineguaglianza sensibile al carreggio o per il ricarico del rivestimento superficiale di percorsi in terreno naturale e/o stabilizzato. Con stesa e livellamento meccanico e rifinitura manuale.</t>
  </si>
  <si>
    <t>a. POZZOLANA comune vagliata</t>
  </si>
  <si>
    <t>a. AUTOCARRO RIBALTABILE                                                     Nolo a freddo di autocarro ribaltabile, compreso trasporto il carburante, il lubrificante ecc.: della portata da 40 qli a 120 qli</t>
  </si>
  <si>
    <t>b. PALA MECCANICA GOMMATA O CINGOLATA                                                  Nolo a freddo di pala meccanica gommata o cingolata, compreso il trasporto in loco, il carburante, il lubrificante: potenza fino a 60 kW (75 cv)</t>
  </si>
  <si>
    <t>c. RULLO COMPATTATORE VIBRANTE                         Nolo a freddo di rullo compattatore vibrante compreso il trasporto in loco, il carburante, il lubrificante ecc.: da 8.000 kg a 15.000 kg</t>
  </si>
  <si>
    <t>A.16.100 - MANUTENZIONE E RECUPERO DI PATRIMONIO ARBOREO ESISTENTE</t>
  </si>
  <si>
    <t>A.16.100</t>
  </si>
  <si>
    <t>a. TERRA DI COLTIVO, proveniente da strato colturale attivo, per ciottoli e sassi ecc..., per riporti e fornitura di modesta entità</t>
  </si>
  <si>
    <t>a. AUTOCARRO RIBALTABILE                                                  Nolo a freddo di autocarro ribaltabile, compreso il trasporto in loco, il carburante, il lubrificante, ecc.: della portata fino a 40 q.li t</t>
  </si>
  <si>
    <t>A.16.101</t>
  </si>
  <si>
    <t>Potatura di contenimento e di equilibratura di monumentali latifoglie sempreverdi, nel rispetto dell’ estetica e morfologia della pianta, con eventuali tagli di risanamento; intervento comprensivo di ogni onere, mezzo meccanico ed attrezzatura necessari, disinfezione con idonei materiali dei tagli ovunque eseguiti di diametro superiore a 7 cm, nonché raccolta, carico, trasporto e conferimento del materiale di risulta, escluso l’onere di smaltimento. Per esemplari di altezza media da 10 fino a 20 m.</t>
  </si>
  <si>
    <t>b. Operaio qualificato super (giardiniere)</t>
  </si>
  <si>
    <t xml:space="preserve">c. Operaio comune (giardiniere) </t>
  </si>
  <si>
    <t>a. MOTOSEGA                                                                          Nolo a freddo di motosega, completo di ogni accessorio di funzionamento, trasporto in loco, carburante, lubrificante ecc…</t>
  </si>
  <si>
    <t>b. PIATTAFORMA AEREA O CESTELLO                                          Nolo a freddo di piattaforma aerea o cestello installata su trattore o su autocarro, compreso il carburante, il lubrificante ecc.: piattaforma con sollevamento fino a 20 mt</t>
  </si>
  <si>
    <t>c. AUTOCARRO RIBALTABILE                                                     Nolo a freddo di autocarro ribaltabile, compreso il trasporto in loco, il carburante, il lubrificante ecc...: della portata da 40 qli a 120 qli, dotato di grù/caricatore idraulica attrezzata.</t>
  </si>
  <si>
    <t>A.16.102</t>
  </si>
  <si>
    <t>Potatura di contenimento e di equilibratura di monumentali latifoglie sempreverdi, nel rispetto dell’ estetica e morfologia della pianta, con eventuali tagli di risanamento; intervento comprensivo di ogni onere, mezzo meccanico ed attrezzatura necessari, disinfezione con idonei materiali dei tagli ovunque eseguiti di diametro superiore a 7 cm, nonché raccolta, carico, trasporto e conferimento del materiale di risulta, escluso l’onere di smaltimento. Per esemplari monumentali di altezza media da 20 m fino a 30 m.</t>
  </si>
  <si>
    <t>a. MOTOSEGA                                                                               Nolo a freddo di motosega, completo di ogni accessorio di funzionamento, trasporto in loco, carburante, lubrificante ecc…</t>
  </si>
  <si>
    <t>b. PIATTAFORMA AEREA O CESTELLO                                          Nolo a freddo di piattaforma aerea o cestello installata su trattore o su autocarro, compreso il carburante, il lubrificante ecc.: piattaforma con sollevamento fino a 30 mt</t>
  </si>
  <si>
    <t>A.16.103</t>
  </si>
  <si>
    <t>Potatura a tutta cima e del taglio di ritorno di monumentali latifoglie decidue, nel rispetto dell’estetica e morfologia della pianta, e di equilibratura con eventuali tagli di risanamento, contemporanea rimonda del secco; intervento comprensivo di ogni onere, mezzo meccanico ed attrezzatura necessari, disinfezione con idonei materiali dei tagli ovunque eseguiti di diametro superiore a 7 cm, nonché raccolta, carico, trasporto e conferimento del materiale di risulta, escluso l’onere di smaltimento. Per esemplari di altezza media da 10 fino a 20 m.</t>
  </si>
  <si>
    <t>a. MOTOSEGA                                                                                Nolo a freddo di motosega, completo di ogni accessorio di funzionamento, trasporto in loco, carburante, lubrificante ecc…</t>
  </si>
  <si>
    <t>b. PIATTAFORMA AEREA O CESTELLO                                          Nolo a freddo di piattaforma aerea o cestello installata su trattore o su autocarro,…compreso il carburante, il lubrificante ecc.: piattaforma con sollevamento fino a 20 mt</t>
  </si>
  <si>
    <t>A.16.104</t>
  </si>
  <si>
    <t>Potatura a tutta cima e del taglio di ritorno di monumentali latifoglie decidue, nel rispetto dell’estetica e morfologia della pianta, e di equilibratura con eventuali tagli di risanamento, contemporanea rimonda del secco; intervento comprensivo di ogni onere, mezzo meccanico ed attrezzatura necessari, disinfezione con idonei materiali dei tagli ovunque eseguiti di diametro superiore a 7 cm, nonché raccolta, carico, trasporto e conferimento del materiale di risulta, escluso l’onere di smaltimento. Per esemplari monumentali di altezza media da 20 m fino a 30 m.</t>
  </si>
  <si>
    <t>a. MOTOSEGA                                                                       Nolo a freddo di motosega, completo di ogni accessorio di funzionamento,trasporto in loco, carburante, lubrificante ecc…</t>
  </si>
  <si>
    <t>A.16.105</t>
  </si>
  <si>
    <t>Potatura di alleggerimento e risanamento di monumentali latifoglie sempreverdi e decidue, con eventuale rimonda del secco; intervento comprensivo di ogni onere, mezzo meccanico ed attrezzatura necessari, disinfezione con idonei materiali dei tagli ovunque eseguiti di diametro superiore a 7 cm, nonché raccolta, carico, trasporto e conferimento del materiale di risulta, escluso l’onere di smaltimento. Per esemplari di altezza media da 10 fino a 20 m.</t>
  </si>
  <si>
    <t>A.16.106</t>
  </si>
  <si>
    <t>Potatura di alleggerimento e risanamento di monumentali latifoglie sempreverdi e decidue, con eventuale rimonda del secco; intervento comprensivo di ogni onere, mezzo meccanico ed attrezzatura necessari, disinfezione con idonei materiali dei tagli ovunque eseguiti di diametro superiore a 7 cm, nonché raccolta, carico, trasporto e conferimento del materiale di risulta, escluso l’onere di smaltimento. Per esemplari monumentali di altezza media da 20 m fino a 30 m.</t>
  </si>
  <si>
    <t>a. MOTOSEGA                                                                                   Nolo a freddo di motosega, completo di ogni accessorio di funzionamento, trasporto in loco, carburante, lubrificante ecc…</t>
  </si>
  <si>
    <t>A.16.107</t>
  </si>
  <si>
    <t>Potatura di contenimento e/o sagomatura di monumentali latifoglie decidue, disposte a filare, con eventuale rialzo della chioma e tagli di risanamento, contemporanea rimonda del secco; intervento comprensivo di ogni onere, mezzo meccanico ed attrezzatura necessari, disinfezione con idonei materiali dei tagli ovunque eseguiti di diametro superiore a 7 cm, nonché raccolta, carico, trasporto e conferimento del materiale di risulta, escluso l’onere di smaltimento. Per esemplari di altezza media da 10 fino a 20 m.</t>
  </si>
  <si>
    <t>A.16.108</t>
  </si>
  <si>
    <t>Potatura di contenimento e di rimonda di monumentali conifere, (es. Cupressus) con asportazione delle parti morte e deperienti, pulizia dell’interno della chioma; taglio degli eventuali rami non vegeti; intervento comprensivo di ogni onere, mezzo meccanico ed attrezzatura necessari, disinfezione con idonei materiali dei tagli ovunque eseguiti di diametro superiore a 7 cm, nonché raccolta, carico, trasporto e conferimento del materiale di risulta, escluso l’onere di smaltimento. Per esemplari di altezza media da 10 fino a 20 m.</t>
  </si>
  <si>
    <t>A.16.109</t>
  </si>
  <si>
    <t>Potatura di contenimento e di rimonda di monumentali conifere, (es. Cupressus) con asportazione delle parti morte e deperienti, pulizia dell’interno della chioma; taglio degli eventuali rami non vegeti; intervento comprensivo di ogni onere, mezzo meccanico ed attrezzatura necessari, disinfezione con idonei materiali dei tagli ovunque eseguiti di diametro superiore a 7 cm, nonché raccolta, carico, trasporto e conferimento del materiale di risulta, escluso l’onere di smaltimento. Per esemplari monumentali di altezza media da 20 m fino a 30 m.</t>
  </si>
  <si>
    <t>b. PIATTAFORMA AEREA O CESTELLO                                          Nolo a freddo di piattaforma aerea o cestello installata su trattore o su autocarro,…compreso il carburante, il lubrificante ecc.: piattaforma con sollevamento fino a 30 mt</t>
  </si>
  <si>
    <t>A.16.110</t>
  </si>
  <si>
    <t>Potatura di rimonda del secco di monumentali conifere (es. Cedrus), con taglio dei rami non vegeti ed eventuale rialzo della chioma, intervento comprensivo di ogni onere, mezzo meccanico ed attrezzatura, nonché raccolta, carico, trasporto e conferimento del materiale di risulta, escluso l’onere di smaltimento. Per esemplari di altezza media da 10 fino a 20 m.</t>
  </si>
  <si>
    <t>c. Operaio comune (giardiniere) - Addetto depezzamento e raccolta materiale di risulta</t>
  </si>
  <si>
    <t>a. MOTOSEGA                                                                                    Nolo a freddo di motosega, completo di ogni accessorio di funzionamento, trasporto in loco, carburante, lubrificante ecc…</t>
  </si>
  <si>
    <t>A.16.111</t>
  </si>
  <si>
    <t>Potatura di rimonda del secco di monumentali conifere (es. Pinus pinea) e di equilibratura della chioma, con spalcatura di rami e branche; intervento comprensivo di ogni onere, mezzo meccanico ed attrezzatura, disinfezione con idonei materiali dei tagli ovunque eseguiti di diametro superiore a 7 cm, nonché raccolta, carico, trasporto e conferimento del materiale di risulta, escluso l’onere di smaltimento. Per esemplari di altezza media da 10 fino a 20 m.</t>
  </si>
  <si>
    <t>a. MOTOSEGA                                                                             Nolo a freddo di motosega, completo di ogni accessorio di funzionamento, trasporto in loco, carburante, lubrificante ecc…</t>
  </si>
  <si>
    <t>A.16.112</t>
  </si>
  <si>
    <t>Potatura di rimonda del secco di monumentali conifere (es. Pinus pinea) e di equilibratura della chioma, con spalcatura di rami e branche; intervento comprensivo di ogni onere, mezzo meccanico ed attrezzatura, disinfezione con idonei materiali dei tagli ovunque eseguiti di diametro superiore a 7 cm, nonché raccolta, carico, trasporto e conferimento del materiale di risulta, escluso l’onere di smaltimento. Per esemplari  monumentali di altezza media da 20 fino a 30 m.</t>
  </si>
  <si>
    <t>A.16.113</t>
  </si>
  <si>
    <t>Sovrapprezzo per potature di alberature monumentali in condizioni di difficile accessibiltà dei mezzi meccanici (autocarro con cestello elevatore o piattaforma elevatrice) da eseguire con tecnica tree-climbing. Per esemplari monumentali di altezza media da 10 m fino a 20 m.</t>
  </si>
  <si>
    <t>c. Operaio comune (giardiniere)</t>
  </si>
  <si>
    <t>b. AUTOCARRO RIBALTABILE                                                     Nolo a freddo di autocarro ribaltabile, compreso il trasporto in loco, il carburante, il lubrificante ecc...: della portata da 40 qli a 120 qli, dotato di grù/caricatore idraulica attrezzata.</t>
  </si>
  <si>
    <t>A.16.114</t>
  </si>
  <si>
    <t>Sovrapprezzo per potature di alberature monumentali in condizioni di difficile accessibiltà dei mezzi meccanici (autocarro con cestello elevatore o piattaforma elevatrice) da eseguire con tecnica tree-climbing. Per esemplari monumentali di altezza media da 20 m fino a 30 m.</t>
  </si>
  <si>
    <t>A.16.115</t>
  </si>
  <si>
    <t>Potatura di risanamento e ringiovanimento di alberature di medio e basso fusto da frutto o da fiore in fase di maturità o senescenza, per garantire la ripresa vegetativa e la fioritura, con eliminazione delle parti secche o prive di vigore e compreso l’eventuale taglio di rami o branche principali; intervento comprensivo di ogni onere, mezzo meccanico ed attrezzatura necessari, nonché raccolta, carico, trasporto e conferimento del materiale di risulta, escluso l’onere di smaltimento. Per esemplari di altezza media fino a 5 m.</t>
  </si>
  <si>
    <t>a. MOTOSEGA                                                                           Nolo a freddo di motosega, completo di ogni accessorio di funzionamento, trasporto in loco, carburante, lubrificante ecc…</t>
  </si>
  <si>
    <t>A.16.116</t>
  </si>
  <si>
    <t>Potatura di risanamento e ringiovanimento di alberature di medio e basso fusto da frutto o da fiore in fase di maturità o senescenza, per garantire la ripresa vegetativa e la fioritura, con eliminazione delle parti secche o prive di vigore e compreso l’eventuale taglio di rami o branche principali; intervento comprensivo di ogni onere, mezzo meccanico ed attrezzatura necessari, nonché raccolta, carico, trasporto e conferimento del materiale di risulta, escluso l’onere di smaltimento. Per esemplari di altezza media da 5 m fino a 12 m.</t>
  </si>
  <si>
    <t>b. PIATTAFORMA AEREA O CESTELLO                                          Nolo a freddo di piattaforma aerea o cestello installata su trattore o su autocarro, compreso il carburante, il lubrificante ecc.: piattaforma con sollevamento fino a 12 mt</t>
  </si>
  <si>
    <t>A.16.117</t>
  </si>
  <si>
    <t>Potatura di contenimento di latifoglie sempreverdi e decidue di medio e basso fusto, con eliminazione delle parti secche o prive di vigore e taglio dei rami non vegeti; intervento comprensivo di ogni onere, mezzo meccanico ed attrezzatura necessari, nonché raccolta, carico, trasporto e conferimento del materiale di risulta, escluso l’onere di smaltimento. Per esemplari di altezza media di altezza fino a 5 m.</t>
  </si>
  <si>
    <t>a. MOTOSEGA                                                                                 Nolo a freddo di motosega, completo di ogni accessorio di funzionamento, trasporto in loco, carburante, lubrificante ecc…</t>
  </si>
  <si>
    <t>A.16.118</t>
  </si>
  <si>
    <t>Potatura di contenimento di latifoglie sempreverdi e decidue di medio e basso fusto, con eliminazione delle parti secche o prive di vigore e taglio dei rami non vegeti; intervento comprensivo di ogni onere, mezzo meccanico ed attrezzatura necessari, nonché raccolta, carico, trasporto e conferimento del materiale di risulta, escluso l’onere di smaltimento. Per esemplari di altezza media da 5 a 12 m.</t>
  </si>
  <si>
    <t>A.16.119</t>
  </si>
  <si>
    <t>Potatura di contenimento di sempreverdi di medio e basso fusto con eventuale rimonda del secco e taglio dei rami non vegeti; intervento comprensivo di ogni onere, mezzo meccanico ed attrezzatura necessari, nonché raccolta, carico, trasporto e conferimento del materiale di risulta, escluso l’onere di smaltimento. Per esemplari di altezza media di altezza fino a 5 m.</t>
  </si>
  <si>
    <t>a. MOTOSEGA                                                                                  Nolo a freddo di motosega, completo di ogni accessorio di funzionamento, trasporto in loco, carburante, lubrificante ecc…</t>
  </si>
  <si>
    <t>A.16.120</t>
  </si>
  <si>
    <t>Potatura di contenimento di sempreverdi di medio e basso fusto con eventuale rimonda del secco e taglio dei rami non vegeti; intervento comprensivo di ogni onere, mezzo meccanico ed attrezzatura necessari, nonché raccolta, carico, trasporto e conferimento del materiale di risulta, escluso l’onere di smaltimento. Per esemplari di altezza media da 5 a 12 m.</t>
  </si>
  <si>
    <t>A.16.121</t>
  </si>
  <si>
    <t>Soppressione, per salvaguardia pubblica incolumità, di branche o rami di alberature, a qualunque altezza situati, non più vegeti, gravemente lesi, potenzialmente pericolosi, formatesi nell’anno o preesistenti, compresa disinfezione con idonei materiali dei tagli di diametro superiore a 7 cm, nonché raccolta, carico, trasporto e conferimento del materiale di risulta, escluso l’onere di smaltimento. Per esemplari di altezza fino a 15 m.</t>
  </si>
  <si>
    <t>A.16.122</t>
  </si>
  <si>
    <t>c. Operaio comune (giardiniere) - Addetto alla rimozione manuale e raccolta materiale di risulta</t>
  </si>
  <si>
    <t>A.16.123</t>
  </si>
  <si>
    <t>Rimozione di Hedera helix e/o di altre specie rampicanti o invasive da fusti e branche di alberature, per recupero superficie fotosintetizzante, mediante asportazione manuale o con piccoli attrezzi manuali, incluso rimozione del ceppo nonché raccolta, carico, trasporto e conferimento del materiale di risulta, escluso l’onere di smaltimento. Per alberature di altezza da 10 m a 20 m.</t>
  </si>
  <si>
    <t>c. AUTOCARRO RIBALTABILE                                                                             Nolo a freddo di autocarro con ribaltabile, compreso trasporto fino a 40 q.li, dotato di grù/caricatore idraulica attrezzata</t>
  </si>
  <si>
    <t>A.16.124</t>
  </si>
  <si>
    <t>Rimozione di Hedera helix e/o di altre specie rampicanti o invasive da fusti e branche di alberature, per recupero superficie fotosintetizzante, mediante asportazione manuale o con piccoli attrezzi manuali, incluso rimozione del ceppo nonché raccolta, carico, trasporto e conferimento del materiale di risulta, escluso l’onere di smaltimento. Per alberature di altezza da 20 m a 30 m.</t>
  </si>
  <si>
    <t>a. MOTOSEGA                                                                                               Nolo a freddo di motosega, completo di ogni accessorio di funzionamento, trasporto in loco, carburante, lubrificante ecc…</t>
  </si>
  <si>
    <t>A.16.125</t>
  </si>
  <si>
    <t>Abbattimento manuale o con mezzi meccanici di piante arbustive, anche a portamento cespuglioso, e/o di piccoli alberi, di altezza fino a 2-3 m, secchi o altamente compromessi; intervento comprensivo di ogni onere, attrezzatura, incluso rimozione del ceppo, ripristino dell’area d’intervento al fine di evitare fonti di pericolo; riporto di terreno vegetale per colmare la buca, nonché raccolta, carico, trasporto e conferimento del materiale di risulta, escluso l’onere di smaltimento.</t>
  </si>
  <si>
    <t>a. AUTOCARRO RIBALTABILE                                                                             Nolo a freddo di autocarro con ribaltabile, compreso trasporto fino a 40 q.li, dotato di grù/caricatore idraulica attrezzata</t>
  </si>
  <si>
    <t>A.16.126</t>
  </si>
  <si>
    <t>Abbattimento di alberi adulti a chioma espansa e/o piramidale in condizioni di buona accessibilità o di difficoltà medio-bassa; intervento comprensivo di ogni onere, macchina operatrice, attrezzatura, nonché raccolta, carico, trasporto e conferimento del materiale dirisulta, escluso l’onere di smaltimento e della rimozione del ceppo. Esemplari di altezza fino a 10 m.</t>
  </si>
  <si>
    <t>A.16.127</t>
  </si>
  <si>
    <t>Abbattimento di alberi adulti a chioma espansa e/o piramidale in condizioni di buona accessibilità o di difficoltà medio-bassa; intervento comprensivo di ogni onere, macchina operatrice, attrezzatura, nonché raccolta, carico, trasporto e conferimento del materiale di risulta, escluso l’onere di smaltimento e della rimozione del ceppo. Esemplari di altezza da10 m a 20 m.</t>
  </si>
  <si>
    <t>A.16.128</t>
  </si>
  <si>
    <t>Abbattimento di alberi adulti a chioma espansa e/o piramidale in condizioni di buona accessibilità o di difficoltà medio-bassa; intervento comprensivo di ogni onere, macchina operatrice, attrezzatura, nonché raccolta, carico, trasporto e conferimento del materiale dirisulta, escluso l’onere di smaltimento e della rimozione del ceppo. Esemplari di altezza da20 m a 30 m.</t>
  </si>
  <si>
    <t>a. MOTOSEGA                                                                      Nolo a freddo di motosega, completo di ogni accessorio di funzionamento, trasporto in loco, carburante, lubrificante ecc…</t>
  </si>
  <si>
    <t>A.16.129</t>
  </si>
  <si>
    <t>Abbattimento di alberi adulti a chioma espansa e/o piramidali in condizioni di accessibilità ridotta o di difficoltà medio-alta; eseguito da personale specializzato in tree-climbing e comprensivo di ogni onere, mezzo meccanico, attrezzatura, nonché raccolta, carico, trasporto e conferimento del materiale di risulta, escluso l’onere di smaltimento e della rimozione del ceppo. Esemplari di altezza da 10 m a 20 m.</t>
  </si>
  <si>
    <t>a. MOTOSEGA                                                                            Nolo a freddo di motosega, completo di ogni accessorio di funzionamento, trasporto in loco, carburante, lubrificante ecc…</t>
  </si>
  <si>
    <t>A.16.130</t>
  </si>
  <si>
    <t>c. Operaio comune (giardiniere) - Addetto scavi e pulizia</t>
  </si>
  <si>
    <t>a. TERRA DI COLTIVO, proveniente da strato colturale attivo, per ciottoli e sassi ecc,per riporti e fornitura di modesta entità</t>
  </si>
  <si>
    <t>a. MOTOSEGA                                                                              Nolo a freddo di motosega, completo di ogni accessorio di funzionamento, trasporto in loco, carburante, lubrificante ecc…</t>
  </si>
  <si>
    <t>A.16.131</t>
  </si>
  <si>
    <t>Estirpazione o frantumazione di ceppaia di qualsiasi natura, radicate in piena terra di facile accesso a mezzi meccanici, da eseguirsi con idonea macchina operatrice e rifinitura con mezzi manuali, incluso ripristino dell’area d’intervento al fine di evitare fonti di pericolo, riporto di terreno vegetale per colmare la buca, raccolta e conferimento del materiale di risulta, escluso l’onere di smaltimento. Diametro del colletto da 30 a 50 cm.</t>
  </si>
  <si>
    <t>b. TRATTORE A 4 RUOTE MOTRICI                                  Nolo a freddo di trattore a 4 ruote motrici, di potenza da 50 a 80 kW (63 - 100 cv), compreso traporto in loco, carburante, lubrificante ecc…</t>
  </si>
  <si>
    <t>A.16.132</t>
  </si>
  <si>
    <t>Estirpazione o frantumazione di ceppaia di qualsiasi natura, radicate in piena terra di facile accesso a mezzi meccanici, da eseguirsi con idonea macchina operatrice e rifinitura con mezzi manuali, incluso ripristino dell’area d’intervento al fine di evitare fonti di pericolo, riporto d’idoneo di terreno vegetale per colmare la buca, raccolta e conferimento del materiale di risulta, escluso l’onere di smaltimento. Diametro del colletto da 50 a 100 cm.</t>
  </si>
  <si>
    <t>b. TRATTORE A 4 RUOTE MOTRICI                                  Nolo a freddo di trattore a 4 ruote motrici, di potenza da 50 a 80 kW (63 - 100 cv), compreso traporto in loco, carburante, lubrificante ecc.</t>
  </si>
  <si>
    <t>A.16.133</t>
  </si>
  <si>
    <t>Estirpazione o frantumazione di ceppaia di qualsiasi natura, radicate in piena terra di facile accesso a mezzi meccanici, da eseguirsi con idonea macchina operatrice e rifinitura con mezzi manuali, incluso ripristino dell’area d’intervento al fine di evitare fonti di pericolo, riporto d’idoneo di terreno vegetale per colmare la buca, raccolta e conferimento del materiale di risulta, escluso l’onere di smaltimento. Diametro del colletto oltre 100 cm.</t>
  </si>
  <si>
    <t>A.16.134</t>
  </si>
  <si>
    <t>Concimazione con idonea attrezzatura (iniettore alimentato da motocompressore), con concimi complessi organo minerali a cessione graduale di azoto (NPK + magnesio e microelementi e frazione organica ad alta reattività biologica) specifici per mantenimento di alberature ornamentali decidue o sempreverdi, eseguita in rapporto alle necessità riscontrate e su indicazione della D.L., con distribuzione uniformemente nell'area di proiezione della chioma o nella tazza di pertinenza. Incluso il costo del concime, in forma granulare e/o liquida esclusi trattamenti speciali con fertilizzanti con tecniche di endoterapia.</t>
  </si>
  <si>
    <t>a. CONCIME ORGANICO LIQUIDO a base di alghe, aminoacidi e azoto</t>
  </si>
  <si>
    <t>b. CONCIME MINERALE Npk (20-20-20) idrosolubile concentrato con microelementi</t>
  </si>
  <si>
    <t>a. MOTOCOMPRESSORE                                                                 Nolo a freddo di motocompressore, compreso il carburante, il lubrificante, l'assistenza ecc...: da 2.000 litri</t>
  </si>
  <si>
    <t>b. PALO INIETTORE MANUALE                                                Nolo di palo iniettore manuale</t>
  </si>
  <si>
    <t>A.16.135</t>
  </si>
  <si>
    <t>Intervento fitosanitario endoterapico (I.F.E.) a piante arboree (latifoglie e conifere) eseguita con iniettori volumetrici a pressione con metodo gravitazionale o con microinfusione per il controllo di insetti, funghi e fisiopatie non parassitarie mediante l'impiego di principi attivi registrati e autorizzati per tale uso nelle diluizioni e dosi come da prescrizioni tecniche. Piante di circonferenza da cm 30 a cm 90, per 1-2 fori: per oltre 10 piante. Per patologie di rilevante entità e facile accessibiltà.</t>
  </si>
  <si>
    <t>a. PRODOTTO A BASE DI PRINCIPIO ATTIVO registrato e autorizzato nelle diluzioni e dosi daprescrizioni tecniche. Per gravi attacchi patogeni da fungo tipo Coryneum (Seiridium) cardinale Wag; attacchi micotici tipo ganoderma Karst, Polyporus Fr, Corylus Quel.; Trametes Fr; attacchi di insetti endofiti o xilofagi tipo Cerambix cerdo L., Zeuzera pirinaecc.; per n° 3 fori all'altezza del colletto</t>
  </si>
  <si>
    <t>a. UTENSILI PORTATILI ELETTRICI                                                                             Nolo a freddo di utensili portatili elettrici, esclusa l'energia: mole angolari, trapani e simili</t>
  </si>
  <si>
    <t>b. INIETTORE VOLUMETRICO                                                                   Nolo a freddo di iniettore volumetrico per intervento fitosanitario endoterapicoa pressione - Per esecuzione del foro</t>
  </si>
  <si>
    <t>A.16.136</t>
  </si>
  <si>
    <t>Intervento fitosanitario endoterapico (I.F.E.) a piante arboree (latifoglie e conifere) eseguita con iniettori volumetrici a pressione con metodo gravitazionale o con microinfusione per il controllo di insetti, funghi e fisiopatie non parassitarie mediante l'impiego di principi attivi registrati e autorizzati per tale uso nelle diluizioni e dosi come da prescrizioni tecniche. Piante di circonferenza da cm 60 oltre a cm 90, per 3 fori: per oltre 10 piante. Per patologie di rilevante entità e facile accessibiltà.</t>
  </si>
  <si>
    <t>a. PRODOTTO A BASE DI PRINCIPIO ATTIVO registrato e autorizzato nelle diluzioni e dosi daprescrizioni tecniche. Per gravi attacchi patogeni da fungo tipo Coryneum (Seiridium) cardinale Wag; attacchi micotici tipo ganoderma Karst, Polyporus Fr, Corylus Quel.;Trametes Fr; attacchi di insetti endofiti o xilofagi tipo Cerambix cerdo L., Zeuzera pirinaecc.; per n° 3 fori all'altezza del colletto</t>
  </si>
  <si>
    <t>a. UTENSILI PORTATILI ELETTRICI                                                  Nolo a freddo di utensili portatili elettrici, esclusa l'energia: mole angolari, trapani e simili</t>
  </si>
  <si>
    <t>b. INIETTORE VOLUMETRICO                                                  Nolo a freddo di iniettore volumetrico per intervento fitosanitario endoterapicoa pressione - Per esecuzione del foro</t>
  </si>
  <si>
    <t>A.16.137</t>
  </si>
  <si>
    <t>Intervento fitosanitario endoterapico (I.F.E.) a piante arboree (latifoglie e conifere) eseguita con iniettori volumetrici a pressione con metodo gravitazionale o con microinfusione per il controllo di insetti, funghi e fisiopatie non parassitarie mediante l'impiego di principi attivi registrati e autorizzati per tale uso nelle diluizioni e dosi come da prescrizioni tecniche. Piante di circonferenza da cm 90 oltre a cm 120, per 4 fori: per oltre 10 piante. Per patologie di rilevante entità e facile accessibiltà.</t>
  </si>
  <si>
    <t>a. PRODOTTO A BASE DI PRINCIPIO ATTIVO registrato e autorizzato nelle diluzioni e dosi daprescrizioni tecniche. Per gravi attacchi patogeni da fungo tipo Coryneum (Seiridium)cardinale Wag; attacchi micotici tipo ganoderma Karst, Polyporus Fr, Corylus Quel.;Trametes Fr; attacchi di insetti endofiti o xilofagi tipo Cerambix cerdo L., Zeuzera pirinaecc.; per n° 4 fori all'altezza del colletto</t>
  </si>
  <si>
    <t>a. UTENSILI PORTATILI ELETTRICI                                                       Nolo a freddo di utensili portatili elettrici, esclusa l'energia: mole angolari, trapani e simili</t>
  </si>
  <si>
    <t>b. INIETTORE VOLUMETRICO                                               Nolo a freddo di iniettore volumetrico per intervento fitosanitario endoterapico a pressione - Per esecuzione del foro</t>
  </si>
  <si>
    <t>A.16.138</t>
  </si>
  <si>
    <t>Intervento fitosanitario endoterapico (I.F.E.) a piante arboree (latifoglie e conifere) eseguita con iniettori volumetrici a pressione con metodo gravitazionale o con microinfusione per il controllo di insetti, funghi e fisiopatie non parassitarie mediante l'impiego di principi attivi registrati e autorizzati per tale uso nelle diluizioni e dosi come da prescrizioni tecniche. Piante di circonferenza da cm 120 oltre, per 6 fori: per oltre 10 piante. Per patologie di rilevante entità e facile accessibiltà.</t>
  </si>
  <si>
    <t>a. UTENSILI PORTATILI ELETTRICI                                                     Nolo a freddo di utensili portatili elettrici, esclusa l'energia: mole angolari, trapani e simili</t>
  </si>
  <si>
    <t>b. INIETTORE VOLUMETRICO                                                 Nolo a freddo di iniettore volumetrico per intervento fitosanitario endoterapico a pressione - Per esecuzione del foro</t>
  </si>
  <si>
    <t>A.16.139</t>
  </si>
  <si>
    <t>Intervento fitosanitario su specie erbacee o arbustive (Vinca major e minor) per il controllo di oidio e ruggini ecc, eseguito per distribuzione fogliare con motocarriola o motoirroratrici senza seduta, mediante l'impiego di principi attivi registrati e autorizzati per tale uso (fungicida sistemico ad ampio spettro di azione appartenente al gruppo dei triazoli adazione preventiva, curativa e bloccante) a contenuto impatto ambientale, nelle diluizioni e dosi come da prescrizioni tecniche. Per macchie e tappezzanti in condizioni di facile accessibilità.</t>
  </si>
  <si>
    <t>a. FUNGICIDA SISTEMICO per oidio e ruggini, registrato e autorizzato, a contenuto impattoambientale, nelle diluzioni e dosi da prescrizioni tecniche a base di triazoli inibitori. Permacchie e tappezzanti 0,20-0.40 lt mq: dosaggio 50 ml/hl</t>
  </si>
  <si>
    <t>a. MOTOIRRORATRICE                                                                  Nolo a freddo di motoirroratrice senza seduta, compreso trasporto in loco, carburante, lubrificante ecc.: da 7 a 15 kW (9 - 19 cv)</t>
  </si>
  <si>
    <t>A.16.140</t>
  </si>
  <si>
    <t>Intervento fitosanitario su esemplari arbustivi (Buxus sempervirens e Laurus nobilis) per il controllo di afidi e cocciniglia (Aonidia lauri), eseguita per distribuzione fogliare con motocarriola o motoirroratrici senza seduta, mediante l'impiego di principi attivi registrati e autorizzati per tale uso ed ammessi in agricoltura biologica (concimi minerali potassici con azione tensioattiva e detergente contro esudati organici di insetti dannosi quali Psilla, neanidi di cocciniglia, afidi ecc), nelle diluizioni e dosi come da prescrizioni tecniche. Per cespugli o piante isolate di h fino a 2-2,5 m: per oltre 10 piante in condizioni di facile accessibiltà.</t>
  </si>
  <si>
    <t>a. CONCIME MINERALE BIOLOGICO per uso fogliare ad alto potere detergente contro gli esudatiorganici registrato e autorizzato nelle diluzioni e dosi da prescrizioni tecniche a base disoluzione di sali potassici a basso tenore di cloruri. Per attacchi da Psilla (Trioza alcris;Asphagidella bux), afidi, Cocciniglia (Aonidia lauri) ecc; Per arbusti isolati di mediagrandezza circa 5 lt pianta; dosaggio 400ml/hl</t>
  </si>
  <si>
    <t>a. MOTOIRRORATRICE                                                            Nolo a freddo di motoirroratrice senza seduta compreso trasporto in loco, carburante, lubrificante ecc.: da 7 a 15 kW (9 - 19 cv)</t>
  </si>
  <si>
    <t>A.16.141</t>
  </si>
  <si>
    <t>Intervento fitosanitario su esemplari arbustivi (Buxus sempervirens e Laurus nobilis) per il controllo di afidi e cocciniglia (Aonidia lauri), eseguita per distribuzione fogliare con motocarriola o motoirroratrici senza seduta, mediante l'impiego di principi attivi registrati e autorizzati per tale uso ed ammessi in agricoltura biologica (concimi minerali potassici con azione tensioattiva e detergente contro esudati organici di insetti dannosi quali Psilla, neanidi di cocciniglia, afidi ecc), nelle diluizioni e dosi come da prescrizioni tecniche. Per macchie o siepi di media grandezza in condizioni di facile accessibiltà.</t>
  </si>
  <si>
    <t>a. CONCIME MINERALE BIOLOGICO per uso fogliare ad alto potere detergente contro gli esudatiorganici registrato e autorizzato nelle diluzioni e dosi da prescrizioni tecniche a base disoluzione di sali potassici a basso tenore di cloruri. Per attacchi da afidi, Cocciniglia(Aonidia lauri) ecc; Per mecchia o siepi di media grandezza circa 0,5 lt/mq; dosaggio 400ml/hl</t>
  </si>
  <si>
    <t>a. MOTOIRRORATRICE                                                                   Nolo a freddo di motoirroratrice senza seduta, compreso trasporto, carburante, lubrificante ecc.: da 7 a 15 kW (9 - 9 cv)</t>
  </si>
  <si>
    <t>A.16.142</t>
  </si>
  <si>
    <t>Intervento fitosanitario su esemplari arbustivi (Buxus sempervirens e Laurus nobilis) per il controllo di insetti fitofagi quali Psilla (Asphagidella bux; Trioza alacris) e /o similiari, eseguita per distribuzione fogliare con motocarriola o motoirroratrici senza seduta, mediante l'impiego di principi attivi registrati e autorizzati per tale uso ed ammessi in agricoltura biologica (bioinsetticida a base di azadiractina ed altri limonidi estratti dall'alberodi neem, miscelato con concime minerale potassico per applicazioni fogliari con azione tensioattiva e detergente contro esudati organici), nelle diluizioni e dosi come da prescrizioni tecniche. Per cespugli o piante isolate di h fino a 2-2,5 m: per oltre 10 piante in condizioni di facile accessibiltà.</t>
  </si>
  <si>
    <t>a. INSETTICIDA E NEMATODICIDA BIOLOGICO registrato e autorizzato nelle diluzioni e dosi daprescrizioni tecniche a base di azadiractina ed altri limonoidi estratti dall'albero di Neem.Per attacchi da Psilla (Trioza alcris; Asphagidella bux); per arbusti isolati di mediagrandezza circa 5 lt pianta; dosaggio 250 ml/hl</t>
  </si>
  <si>
    <t>b. CONCIME MINERALE BIOLOGICO per uso fogliare ad alto potere detergente contro gli esudatiorganici registrato e autorizzato nelle diluzioni e dosi da prescrizioni tecniche a base disoluzione di sali potassici a basso tenore di cloruri. Per attacchi da Psilla (Trioza alcris;Asphagidella bux), afidi, Cocciniglia (Aonidia lauri) ecc; Per arbusti isolati di mediagrandezza 5 lt pianta; dosaggio 400 ml/ hl</t>
  </si>
  <si>
    <t>a. MOTOIRRORATRICE                                                            Nolo a freddo di motoirroratrice senza seduta, compreso trasporto in loco, carburante, lubrificante ecc.: da 7 a 15 kW (9 - 19 cv)</t>
  </si>
  <si>
    <t>A.16.143</t>
  </si>
  <si>
    <t>Intervento fitosanitario su esemplari arbustivi (Buxus sempervirens e Laurus nobilis) per il controllo di insetti fitofagi quali Psilla (Asphagidella bux; Trioza alacris) e /o similiari, eseguita per distribuzione fogliare con motocarriola o motoirroratrici senza seduta, mediante l'impiego di principi attivi registrati e autorizzati per tale uso ed ammessi in agricoltura biologica (bioinsetticida a base di azadiractina ed altri limonidi estratti dall'alberodi neem, miscelato con concime minerale potassico per applicazioni fogliari con azione tensioattiva e detergente contro esudati organici), nelle diluizioni e dosi come da prescrizioni tecniche. Per macchie o siepi di media grandezza in condizioni di facile accessibiltà.</t>
  </si>
  <si>
    <t>a. INSETTICIDA E NEMATODICIDA BIOLOGICO registrato e autorizzato nelle diluzioni e dosi daprescrizioni tecniche a base di azadiractina ed altri limonoidi estratti dall'albero di Neem.Per attacchi da Psilla (Trioza alcris; Asphagidella bux); Per macchie o siepi di mediagrandezza circa 0.50 lt/mq; dosaggio 250 ml/hl</t>
  </si>
  <si>
    <t>b. CONCIME MINERALE BIOLOGICO per uso fogliare ad alto potere detergente contro gli esudatiorganici registrato e autorizzato nelle diluzioni e dosi da prescrizioni tecniche a base disoluzione di sali potassici a basso tenore di cloruri. Per attacchi da Psilla (Trioza alacris;Asphagidella bux), afidi, Cocciniglia (Aonidia lauri) ecc; per siepi e macchie di mediagrandezza circa 0.50 lt/ mq; dosaggio 400 ml/ hl</t>
  </si>
  <si>
    <t>a. MOTOIRRORATRICE                                                                Nolo a freddo di motoirroratrice senza seduta, compreso trasporto in loco, carburante,lubrificante ecc.: da 7 a 15 kW (9 - 19 cv)</t>
  </si>
  <si>
    <t>A.16.144</t>
  </si>
  <si>
    <t>Intervento fitosanitario su esemplari arbustivi (es. Buxus sempervirens e Laurus nobilis) per il controllo di malattie fungine quali verticillosi (Verticillium dahliae, Verticillium albo-atrum), batteriche, ruggini, cancri rameali (Pachysandra) ecc, eseguita per distribuzione fogliiare con motocarriola o motoirroratrici senza seduta, mediante l'impiego di principi attivi registrati e autorizzati per tale uso ed ammessi in agricoltura biologica (anticrittogamico insospensione concentrata a base di idrossido e ossicloruro di rame), nelle diluizioni e dosi come da prescrizioni tecniche. Per cespugli o piante isolate di h fino a 2-2,5 m: per oltre 10 piante in condizioni di facile accessibiltà.</t>
  </si>
  <si>
    <t>a. ANTIGRITTOGAMICO per malattie fungine e batteriche, cancri rameali, ruggini registrato eautorizzato, ammesso in agricoltura biologica, nelle diluzioni e dosi da prescrizioni tecnichea base di soluzione di idrossido e ossicloruro di rame. Per attacchi da Verticilliosi(Verticillium dahliae e Verticillium albo-atrum), cancri rameali (Pachysandra) ecc; Perarbusti isolati di medie dimensioni 5 lt pianta: dosaggio 400 ml/hl</t>
  </si>
  <si>
    <t>a. MOTOIRRORATRICE                                                                     Nolo a freddo di motoirroratrice senza seduta, compreso trasporto in loco, carburante, lubrificante ecc.: da 7 a 15 kW (9 - 19 cv)</t>
  </si>
  <si>
    <t>A.16.145</t>
  </si>
  <si>
    <t>Intervento fitosanitario su esemplari arbustivi (es. Buxus sempervirens e Laurus nobilis) per il controllo di malattie fungine quali verticillosi (Verticillium dahliae, Verticillium albo-atrum), batteriche, ruggini, cancri rameali (Pachysandra) ecc, eseguita per distribuzione fogliare con trattice attrezzata con botte munita di pompa irroratrice o atomizzatore e lance diprecisione, mediante l'impiego di principi attivi registrati e autorizzati per tale uso ed ammessi in agricoltura biologica (anticrittogamico in sospensione concentrata a base di idrossido e ossicloruro di rame), nelle diluizioni e dosi come da prescrizioni tecniche. Per macchie o siepi di notevoli dimensioni in condizioni di facile accessibiltà.</t>
  </si>
  <si>
    <t>a. ANTIGRITTOGAMICO per malattie fungine e batteriche, cancri rameali, ruggini registrato eautorizzato, ammesso in agricoltura biologica, nelle diluzioni e dosi da prescrizioni tecnichea base di soluzione di idrossido e ossicloruro di rame. Per attacchi da Verticilliosi(Verticillium dahliae e Verticillium albo-atrum), cancri rameali (Pachysandra) ecc; per siepi o macchie circa 0.50 lt/mq dosaggio 400 ml/hl</t>
  </si>
  <si>
    <t>a. TRATTORE A 4 RUOTE MOTRICI                                  Nolo a freddo di trattore a 4 ruote motrici, di potenza da 50 a 80 kW (63 - 100 cv), compreso traporto in loco, carburante, lubrificante ecc.</t>
  </si>
  <si>
    <t>A.16.146</t>
  </si>
  <si>
    <t>Interventi di lotta per il controllo di insetti fitofagi (Cerambix cerdo), larve di lepidotteri, afidi ecc, su latifoglie quali Quercus spp, mediante l'impiego di prodotti registrati e autorizzati per tale uso ed ammessi in agricoltura biologica, a base di nematodi (bioinsetticida a basedi nematode entomapatogeno Steinernema carpocapsae indicato contro larve svernanti di diversi lepitotteri), nelle diluizioni e dosi come da prescrizioni tecniche, da iniettare mediante pompa a spalla o macchine irroratrici con filtri superiori a 50 mesh, a pressione inferiore a 18 atm nei fori rilevabili sul tessuto corticale della pianta, previa, se si opera in giornate non umide o piovose, adeguata bagnatura dell'esemplare prima e dopo l'applicazione del prodotto per evitare l'essiccamento del nematode. Intervento da eseguirsi in combinazione con altri trattamenti di lotta integrata. Per esemplari monumentali di altezza media da 10 fino a 20 m, in presenza di attacchi virulenti.</t>
  </si>
  <si>
    <t xml:space="preserve">a. Bioinsetticida registrato e autorizzato nelle diluzioni e dosi da prescrizioni tecniche abase di nematode entomopatogeno Steinernema carpocapsae. Per attacchi larve snervantici carpocapsa e di altri lepidotteri; Per alberature monumentali in presenza di attacchivirulenti dosaggio 50 milioni di individui in 15-20 lt pianta </t>
  </si>
  <si>
    <t>conf</t>
  </si>
  <si>
    <t>a. PIATTAFORMA AEREA O CESTELLO                                          Nolo a freddo di piattaforma aerea o cestello installata su trattore o su autocarro, compreso il carburante, il lubrificante ecc.: piattaforma con sollevamento fino a 20 mt</t>
  </si>
  <si>
    <t>b. TRATTORE CON CARRO BOTTE O AUTOBOTTE                                                Nolo a freddo di trattore con carro botte o autobotte per trasporto in loco, compreso carburante, lubrificante ecc: botte capacità fino a 4 mc</t>
  </si>
  <si>
    <t>A.16.147</t>
  </si>
  <si>
    <t>Interventi di lotta per il controllo di insetti fitofagi (Cerambix cerdo), larve di lepidotteri, afidi ecc, su latifoglie quali Quercus spp, mediante l'impiego di prodotti ad azione fagodeterrente, regolatore di crescita e con azione di riduzione di fecondità delle femmine, registrati e autorizzati per tale uso ed ammessi in agricoltura biologica (insetticida nematodicida a base di azadiractina ed altri limonidi estratti dall'albero di neemi), nelle diluizioni e dosi come da prescrizioni tecniche, da iniettare per via radicale, con paloiniettore o manualmente, previa esecuzione di buche ordinatamente distribuite in corrispondenza della proiezione della chioma dell'esemplare. Intervento da eseguirsi in combinazione con altri trattamenti di lotta integrata. Su alberature monumentali di notevoli dimensioni in aree con suoli fortemente costipati.</t>
  </si>
  <si>
    <t>b. Operaio comune (giardiniere) - Addetto per tracciamento buche ed assistenza</t>
  </si>
  <si>
    <t>a. INSETTICIDA E NEMATODICIDA BIOLOGICO registrato e autorizzato nelle diluzioni e dosi daprescrizioni tecniche a base di azadiractina ed altri limonoidi estratti dall'albero di Neem. Per attacchi di nematodi afidi larve di lepidotteri; per alberature monumentali di notevoledimensione 40 lt pianta; dosaggio 300 ml/hl</t>
  </si>
  <si>
    <t>b. MATERIALI DIVERSI (secchi,dosatore, nastro segnaletico, picchetti, lenza)</t>
  </si>
  <si>
    <t>a. MOTOTRIVELLA                                                                    Nolo a freddo di mototrivella manuale, compreso carburante, lubrificante, trasporto in loco ecc…</t>
  </si>
  <si>
    <t>A.16.148</t>
  </si>
  <si>
    <t>Interventi di lotta contro attacco di insetti fitofagi di Thaumetopea pityocampa Schif."Processionaria", su conifere quali pini o cedri, comprensivo, in inverno- inizio primavera, in presenza di larve svernanti, di eliminazione dei nidi con asportazione manuale delle parti attaccate e relativa bruciatura in appositi contenitori del materiale infetto; in estate, di asportazione dei vecchi nidi vuoti contenenti peli urticanti e di monitoraggio, su insetti allo stadio adulto, nel periodo di volo e di ovideposizione, mediante posizionamento di trappolea "imbuto" con feromone sessuale femminile, per cattura massale dei maschi e per appronatre eventuali interventi di lotta biotecnologica (e/o chimica) contro le giovani larve; in autunno, asportazione dei prenidi e trattamento fitoiatrico di copertura con aspersione di bioinsetticida a base di batteri di Bacillus Thuringiensis ssp. Kurstaki, mediante pompa con lance di precisione a basso volume. Intervento eseguito da personale qualificato munito di patentino per la distribuzione di fitofarmaci e sotto diretta sorveglianza della D.L., la sera o nei giorni di chiusura della villa, in n° 1-2 cicli di trattamento (distanziati 7-10 gg). Per esemplari di altezza media fino a 15 m in presenza di alto grado di infestazione.</t>
  </si>
  <si>
    <t>a. BIOINSETTICIDA a base di batteri di bacillus thuringiensis. Per ciclo trattamento 40-50 ltpianta. Dosaggio 300-400 gr/100lt) (qt=2*0,1500)</t>
  </si>
  <si>
    <t>b. TRAPPOLE A PIE' D'OPERA                                          Trappole a piè d'opera incluso 2 capsule di feromone sessuale</t>
  </si>
  <si>
    <t>n°</t>
  </si>
  <si>
    <t>A.16.149</t>
  </si>
  <si>
    <t>Interventi di lotta contro attacco di insetti fitofagi di Thaumetopea pityocampa Schif."Processionaria", su conifere quali pini o cedri, comprensivo, in inverno- inizio primavera, in presenza di larve svernanti, di eliminazione dei nidi con asportazione manuale delle parti attaccate e relativa bruciatura in appositi contenitori del materiale infetto; in estate, di asportazione dei vecchi nidi vuoti contenenti peli urticanti e di monitoraggio, su insetti allo stadio adulto, nel periodo di volo e di ovideposizione, mediante posizionamento di trappolea "imbuto" con feromone sessuale femminile, per cattura massale dei maschi e per appronatre eventuali interventi di lotta biotecnologica (e/o chimica) contro le giovani larve; in autunno, asportazione dei prenidi e trattamento fitoiatrico di copertura con aspersione di bioinsetticida a base di batteri di Bacillus Thuringiensis ssp. Kurstaki, mediante pompa con lance di precisione a basso volume. Intervento eseguito da personale qualificato munito di patentino per la distribuzione di fitofarmaci e sotto diretta sorveglianza della D.L., la sera o nei giorni di chiusura della villa, in n° 1-2 cicli di trattamento (distanziati 7-10 gg). Per esemplari di altezza media da 15 m fino a 30 m in presenza di alto grado di infestazione.</t>
  </si>
  <si>
    <t>a. BIOINSETTICIDA a base di batteri di bacillus thuringiensis. Per ciclo trattamento 40-50 ltpianta. Dosaggio 300-400 gr/100lt) (qt=2*0,20)</t>
  </si>
  <si>
    <t>b. PIATTAFORMA AEREA O CESTELLO                                          Nolo a freddo di piattaforma aerea o cestello installata sutrattore o su autocarro, compreso il carburante, il lubrificante ecc.: piattaforma con sollevamento fino a 30 mt</t>
  </si>
  <si>
    <t>A.16.150</t>
  </si>
  <si>
    <t>Trattamento fitoiatrico di copertura preventivo contro attacco di insetti fitofagi di Thaumetopoea pityocampa Schif., "Processionaria", su conifere quali pini o cedri, con aspersione di bioinsetticida a base di batteri di Bacillus Thuringiensis ssp. kurstaki, mediante pompa con lance di precisione e a basso volume; intervento eseguito da personale qualificato munito di patentino per la distribuzione di fitofarmaci e sotto diretta sorveglianza della D.L., la sera o nei giorni di chiusura della villa, in n° 1-2 cicli di trattamento (distanziati 7-10 gg). Per esemplari di altezza media fino a 20 m.</t>
  </si>
  <si>
    <t>a. BIOINSETTICIDA a base di batteri di bacillus thuringiensis. Per ciclo trattamento 25-30 ltpianta. Dosaggio 100-200 gr/100lt) (qt=2*0,05)</t>
  </si>
  <si>
    <t>A.16.151</t>
  </si>
  <si>
    <t>Trattamento fitoiatrico di copertura preventivo su esemplari di Cipresso, Thuja ed altre conifere ornamentali, contro attacco di Coryneum (Seiridium) cardinale Wag, con aspersione di anticrittogamico a largo spettro sistemico e a base rameica (ossicloruro e idrossido di rame), mediante pompa con lance di precisione e a basso volume; intervento eseguito da personale qualificato munito di patentino per la distribuzione di fitofarmaci e sotto diretta sorveglianza della D.L., la sera o nei giorni di chiusura della villa, in n° 1-2 ciclidi trattamento (distanziati 25 gg). Per esemplari di altezza da 10 fino a 30 m, in presenza dibasso grado di infestazione.</t>
  </si>
  <si>
    <t>a. ANTICRITTOGAMICO RAMEICO  contro malattie fungine e batteriche, registrato ed autorizzatoper tale uso, ammesso in agricoltura biologica, nelle diluizioni e dosi da prescrizionitecniche, a base di ossicloruro tetraramico e idrossido. Per lievi attacchi di Seiridiumcardinale Wag.; Per alberi di medie dimensioni 50-60 lt pianta; dosaggio 500-700 gr/100lt(qt=2*0,36)</t>
  </si>
  <si>
    <t>A.16.152</t>
  </si>
  <si>
    <t>Trattamento fitoiatrico di copertura su esemplari di Cipresso, Thuja ed altre conifere ornamentali, contro attacco di Coryneum (Seiridium) cardinale Wag, con aspersione di anticrittogamico a largo spettro sistemico e a base rameica (ossicloruro e idrossido di rame), mediante pompa con lance di precisione e a basso volume; intervento eseguito da personale qualificato munito di patentino per la distribuzione di fitofarmaci e sotto diretta sorveglianza della D.L., la sera o nei giorni di chiusura della villa, in n° 1-2 cicli di trattamento (distanziati 25 gg). Per esemplari di altezza da 10 fino a 30 m in presenza di alto grado di infestazione.</t>
  </si>
  <si>
    <t>a. ANTICRITTOGAMICO RAMEICO contro malattie fungine e batteriche, registrato ed autorizzatoper tale uso, ammesso in agricoltura biologica, nelle diluizioni e dosi da prescrizionitecniche, a base di ossicloruro tetraramico e idrossido. Per rilevanti attacchi da Seridiumcardinale Wag.; Per alberi di medie-grandi dimensioni 100-120 lt pianta; dosaggio 900-1200 gr/100lt (qt=2*1)</t>
  </si>
  <si>
    <t>A.16.153</t>
  </si>
  <si>
    <t>Verifica visiva dei sintomi/danni esterni delle piante arboree monumentali o di pregio paesaggistico mediante applicazione del metodo VTA (Visual Tree Assesment), secondo protocollo ISA (International Society of Arboriculture), sia per indagine ex novo che per ricontrollo, comprensiva di cartellinatura dell'esemplare, individuazione su base cartografica, fornita dal committente (in forma digitale), documentazione fotografica e di relazione tecnica, a firma di tecnico abilitato, descrittiva dei danni e degli interventi manutentivi consigliati. Per quantità superiori a 10.</t>
  </si>
  <si>
    <t xml:space="preserve">a. Operaio specializzato super (giardiniere) </t>
  </si>
  <si>
    <t>A.16.154</t>
  </si>
  <si>
    <t>Verifica statica visiva e strumentale su piante arboree mediante applicazione del metodo (Visual Tree Assesment), secondo protocollo ISA (International Society ofArboriculture) sia per indagine ex novo che per ricontrollo, attraverso lo svolgimento delle tre fasi di indagine: verifica visiva dei sintomi e dei danni esterni; valutazione tecnica dei sintomi e dei danni in rapporto alla stabilità dell’albero; misurazioni strumentali necessarie e sufficienti per verificare la stabilità dell’albero in modo preciso ed esauriente (mediante il martello ad impulso elettronico, il dendrodensimetro, il frattometro). In merito quanti e quali strumenti utilizzare e il numero di prove e delle posizioni ove effettuare indagini strumentali è a discrezione del tecnico valutatore. Comprensiva di documentazione fotografica e tecnica, a firma di tecnico abilitato, descrittiva dei risultati della verifica e degli interventi manutentivi consigliati, di cartellinatura dell'esemplare con individuazione su base cartografica, fornita dal committente (in forma digitale). Per rilievi eseguiti senza ausilio di piattaforma aerea, per quantità di esemplari superiori a n° 5.</t>
  </si>
  <si>
    <t>a. CONTRASSEGNO NUMERICO</t>
  </si>
  <si>
    <t>caduno</t>
  </si>
  <si>
    <t>a. RESISTOGRAFO                                                                 Nolo a freddo di resistografo</t>
  </si>
  <si>
    <t>A.16.155</t>
  </si>
  <si>
    <t>Sovrapprezzo alla voce precedente per verifica visiva e strumentale mediante applicazione del metodo VTA (Visual Tree Assesment), secondo protocollo ISA (International Society of Arboriculture), eseguita su piante monumentali e/o di pregio paesaggistico o in caso di difficile accessibilità. Per rilievi eseguiti senza ausilio di piattaforma aerea.</t>
  </si>
  <si>
    <t>A.16.156</t>
  </si>
  <si>
    <t>Verifica statica visiva e strumentale su piante monumentali o di pregio paesaggistico mediante applicazione del metodo VTA (Visual Tree Assesment), secondo protocollo ISA(International Society of Arboriculture) sia per indagine ex novo che per ricontrollo, attraverso lo svolgimento delle tre fasi di indagine: verifica visiva dei sintomi e dei danni esterni; valutazione tecnica dei sintomi e dei danni in rapporto alla stabilità dell’albero; misurazioni strumentali necessarie e sufficienti per verificare la stabilità dell’albero in modo preciso ed esauriente (mediante il martello ad impulso elettronico, il dendrodensimetro, il frattometro). In merito quanti e quali strumenti utilizzare e il numero di prove e delle posizioni ove effettuare indagini strumentali è a discrezione del tecnico valutatore. Comprensiva di documentazione fotografica e tecnica, a firma di tecnico abilitato, descrittiva dei risultati della verifica e degli interventi manutentivi consigliati, di cartellinatura dell'esemplare con individuazione su base cartografica, fornita dal committente (in forma digitale). Per rilievi in quota, con ausilio di piattaforma aerea fino a 20 m, per quantità di esemplari superiori o uguale a n° 5.</t>
  </si>
  <si>
    <t>A.16.157</t>
  </si>
  <si>
    <t>Sovrapprezzo alla voce precedente per verifica visiva e strumentale mediante applicazione del metodo VTA (Visual Tree Assesment), secondo protocollo ISA (International Society of Arboriculture), eseguita su piante monumentali e/o di pregio paesaggistico o in caso di difficile accessibilità. Per rilievi eseguiti con ausilio di piattaforma aerea.</t>
  </si>
  <si>
    <t>A.16.158</t>
  </si>
  <si>
    <t>Indagine eseguita da tecnico specializzato (fitopatologo) sullo stato vegetativo e fitosanitario di alberature storiche e/o di nuovo impianto, al fine di individuare eventuali agenti patogeni (funghi, insetti, fisiopatie) mediante osservazione visiva, monitoraggio ed effettuazione di indagini diagnostiche in laboratori specializzati ed accreditati, su campioni vegetali, eseguiti nelle stagioni opportune (autunno, primavera), inclusi eventuali accertamenti sulle caratteristiche fisicho-chimiche del suolo in prossimità delle alberature sottoposte ad indagine (porosità, permeabilità, ph, presenza di parassiti/o sostanze tossiche, attività microbiotica, sostanza organica ecc), per individuare altre cause concorrenti al deperimento o stress dell'esemplare, mediante prelievi di campionature di terreno da analizzare in laboratorio. Per almeno n° 6 analisi di laboratorio su prelievi vegetali e/o suolo, inclusa redazione di relazione scientifica con dati del monitoraggio approntato.</t>
  </si>
  <si>
    <t>a. Tecnico specializzato per campionamenti ed indagini</t>
  </si>
  <si>
    <t>b. Operaio specializzato super (giardiniere)</t>
  </si>
  <si>
    <t>a. PIATTAFORMA AEREA O CESTELLO                                          Nolo a freddo di piattaforma aerea o cestello installata su  trattore o su autocarro, compreso il carburante, il lubrificante ecc.: piattaforma con sollevamento fino a 30 mt</t>
  </si>
  <si>
    <t>Indagini e spedizioni:</t>
  </si>
  <si>
    <t>4.1</t>
  </si>
  <si>
    <t>a. INDAGINI                                                                       Indagini su 8 prelievi di materiale vegetali e/o di suolo per ricerca di agenti patogeni</t>
  </si>
  <si>
    <t>4.2</t>
  </si>
  <si>
    <t>b. SPEDIZIONE O TRASPORTO                                                   Per spedizione o trasporto delle campionature in laboratorio certificato</t>
  </si>
  <si>
    <t>Totale indagini e spedizioni</t>
  </si>
  <si>
    <t>A.16.159</t>
  </si>
  <si>
    <t>Messa a dimora di specie arbustive tappezzanti densità di 9-12 piante al mq compresa la fornitura di 40 lt di ammendante per mq, la preparazione del terreno, l'impianto degli arbusti, una bagnatura con 30 l di acqua al mq, esclusa la fornitura di arbusti e gli oneri di manutenzione e garanzia per piante su terreno nudo.</t>
  </si>
  <si>
    <t>a. AMMENDANTE O TERRICCIATO ottenuta da comptazione aerobica controllata contenentetorba 70%, concimato, ph neutro in sacche da 80 lt</t>
  </si>
  <si>
    <t>b. ATTREZZATURA MINUTA</t>
  </si>
  <si>
    <t>a. MOTOTRIVELLA                                                                 Nolo a freddo di mototrivella manuale, compreso carburante, lubrificante, trasporto in loco ecc…</t>
  </si>
  <si>
    <t>A.16.160</t>
  </si>
  <si>
    <t>Bonifica da infestanti, di aree in piano o in lieve pendio, a bassa incidenza di strutture e reperti archeologici e a densa copertura arborea e/o arbustiva, mediante taglio di rovi, arbusti, estirpazione di erbe infestanti, con salvaguardia delle specie d’impianto e della eventuale rinnovazione arborea e arbustiva naturale ed eseguita con attrezzatura manuale meccanica o meno (decespugliatore, motosega, falciatrice). Intervento comprensivo di pulizia da fogliame, rami ed altri residui vegetali secchi, nonché raccolta, carico, trasporto e conferimento del materiale di risulta, escluso l’onere di smaltimento. Su aree a media densità di infestanti (altezza superiore a 1 m e copertura terreno inferiore al 50%).</t>
  </si>
  <si>
    <t>b. DECESPUGLIATORE A SPALLA                                                       Nolo a freddo di decespugliatore a spalla, compreso trasporto in loco, carburante, lubrificante ecc…</t>
  </si>
  <si>
    <t>c. TRATTORE A 4 RUOTE MOTRICI                                                                                Nolo a freddo di trattore a 4 ruote motrici. Compreso trasporto in loco, carburante, lubrificante ecc…Macchina oltre 80 KW (100 cv)</t>
  </si>
  <si>
    <t>d. AUTOCARRO RIBALTABILE                                                                             Nolo a freddo di autocarro con ribaltabile, compreso trasporto fino a 40 q.li, dotato di grù/caricatore idraulica attrezzata</t>
  </si>
  <si>
    <t>A.16.161</t>
  </si>
  <si>
    <t>Bonifica da infestanti, di aree in piano o in lieve pendio, a bassa incidenza di strutture e reperti archeologici e a densa copertura arborea e/o arbustiva, mediante taglio di rovi, arbusti, estirpazione di erbe infestanti, con salvaguardia delle specie d’impianto e della eventuale rinnovazione arborea e arbustiva naturale ed eseguita con attrezzatura manuale meccanica o meno (decespugliatore, motosega, falciatrice). Intervento comprensivo di pulizia da fogliame, rami ed altri residui vegetali secchi, nonché raccolta, carico, trasporto e conferimento del materiale di risulta, escluso l’onere di smaltimento. Su aree ad alta densità di infestanti (altezza superiore a 1 m e copertura terreno superiore al 50%).</t>
  </si>
  <si>
    <t>a. MOTOSEGA                                                                                     Nolo a freddo di motosega, completo di ogni accessorio di funzionamento, trasporto in loco, carburante, lubrificante ecc…</t>
  </si>
  <si>
    <t>b. DECESPUGLIATORE A SPALLA                                                                            Nolo a freddo di decespugliatore a spalla, compreso trasporto in loco, carburante, lubrificante ecc…</t>
  </si>
  <si>
    <t>A.16.162</t>
  </si>
  <si>
    <t>Bonifica da infestanti, di pendii o scarpate con pendenza media superiore al 50%, a bassa incidenza di strutture e reperti archeologici e a densa copertura arborea e/o arbustiva, mediante taglio di rovi, arbusti, estirpazione di erbe infestanti, con salvaguardia delle specie d’impianto e della eventuale rinnovazione arborea e arbustiva naturale ed eseguita con attrezzatura manuale meccanica o meno (decespugliatore, motosega, falciatrice). Intervento comprensivo di pulizia da fogliame, rami ed altri residui vegetali secchi, nonché raccolta, carico, trasporto e conferimento del materiale di risulta, escluso l’onere di  smaltimento. Su aree a media densità di infestanti (altezza superiore a 1 m e copertura terreno inferiore al 50%).</t>
  </si>
  <si>
    <t>a. Operaio qualificato super  (giardiniere)</t>
  </si>
  <si>
    <t>a. MOTOSEGA                                                                                                   Nolo a freddo di motosega, completo di ogni accessorio di funzionamento, trasporto in loco, carburante, lubrificante ecc…</t>
  </si>
  <si>
    <t>b. DECESPUGLIATORE A SPALLA                                                              Nolo a freddo di decespugliatore a spalla, compreso trasporto in loco, carburante, lubrificante ecc…</t>
  </si>
  <si>
    <t>A.16.163</t>
  </si>
  <si>
    <t>Bonifica da infestanti, di pendii o scarpate con pendenza media superiore al 50%, a bassa incidenza di strutture e reperti archeologici e a densa copertura arborea e/o arbustiva, mediante taglio di rovi, arbusti, estirpazione di erbe infestanti, con salvaguardia delle specie d’impianto e della eventuale rinnovazione arborea e arbustiva naturale ed eseguita con attrezzatura manuale meccanica o meno (decespugliatore, motosega, falciatrice). Intervento comprensivo di pulizia da fogliame, rami ed altri residui vegetali secchi, nonché raccolta, carico, trasporto e conferimento del materiale di risulta, escluso l’onere di smaltimento. Su aree ad alta densità di infestanti (altezza superiore a 1 m e copertura terreno superiore al 50%).</t>
  </si>
  <si>
    <t>b. DECESPUGLIATORE A SPALLA                                                    Nolo a freddo di decespugliatore a spalla, compreso trasporto in loco, carburante, lubrificante ecc…</t>
  </si>
  <si>
    <t>A.16.164</t>
  </si>
  <si>
    <t>Estirpazione di ceppaie di rovi, arbusti invasivi di diametro inferiore a 10 cm, in aree da bonificare, intervento comprensivo di raccolta, carico, trasporto e conferimento del materiale di risulta, escluso l’onere di smaltimento.</t>
  </si>
  <si>
    <t>A.16.165</t>
  </si>
  <si>
    <t>Diserbo chimico puntuale di specie legnose (arbustive ed arboree) ad alto indice di pericolosità (I.P.) e senza meristemoidi residuali (polloni radicali), su superfici, ambiti murari e/o strutture monumentali prive di intonaci, rivestimenti o altri apparati decorativi, con degradazione biologica della specie infestante e senza azioni di estirpazione meccanica; effettuato, previa recinzione e controllo dell'area di cantiere, da personale qualificato munito di patentino per la distribuzione di diserbanti chimici e sotto diretta sorveglianza della D.L.; comprensivo di eventuali opere provvisorie di sostegno, per garantire stabilità alle strutture. Intervento operato a circa 50 cm dal colletto, previo taglio della pianta (da computarsi a parte), mediante incisioni a croce di sufficiente profondità perpendicolari alla superficie di taglio, successiva spennellatura di diserbante sistemico a base di p.a. Picloram. Pulizia e spazzolatura delle connessure da terriccio e da altri depositi incoerenti, eseguito con cautela e secondo le disposizioni della D.L.. Monitoraggio sul manufatto per controllare eventuali fenomeni di reinfestazione e/o di instabilità. Su superfici e strutture ad altezza inferiore a 2,50 m.</t>
  </si>
  <si>
    <t xml:space="preserve">a. Operaio specializzato super  (giardiniere) </t>
  </si>
  <si>
    <t xml:space="preserve">a. Diserbante sistemico tipo p.a. Picloram </t>
  </si>
  <si>
    <t>b. Recinzione area</t>
  </si>
  <si>
    <t>a. MOTOSEGA                                                                Nolo a freddo di motosega, completo di ogni accessorio di funzionamento, compreso trasporto in loco, carburante, lubrificante ecc... Per operare incisioni sul colletto</t>
  </si>
  <si>
    <t>A.16.166</t>
  </si>
  <si>
    <t>Diserbo chimico puntuale di specie legnose (arbustive ed arboree) ad alto indice di pericolosità (I.P.) e senza meristemoidi residuali (polloni radicali), su superfici, ambiti murari e/o strutture monumentali prive di intonaci, rivestimenti o altri apparati decorativi, con degradazione biologica della specie infestante e senza azioni di estirpazione meccanica; effettuato da personale qualificato munito di patentino per la distribuzione di diserbanti chimici e sotto diretta sorveglianza della D.L.; comprensivo di eventuali opere provvisorie di sostegno, per garantire stabilità alle strutture. Intervento operato ad un’altezza di 50 cm dal colletto, previo taglio della pianta (da computarsi a parte), mediante incisioni a croce di sufficiente profondità perpendicolari alla superficie di taglio, successiva spennellatura di diserbante sistemico a base di p.a. Picloram. Pulizia e spazzolatura delle connessure da terriccio e da altri depositi incoerenti, con cautela e secondo le disposizionidella D.L.. Monitoraggio sul manufatto per controllare eventuali fenomeni di reinfestazionee/o di instabilità. Su superfici ad altezza superiore a 2,50 m con ausilio di macchine telescopiche o di castelletto antiribaltante.</t>
  </si>
  <si>
    <t>a. DISERBANTE SISTEMICO tipo p.a. Picloram</t>
  </si>
  <si>
    <t>a. MOTOSEGA                                                                        Nolo a freddo di motosega, completo di ogni accessorio di funzionamento, trasporto in loco, carburante, lubrificante ecc... Per operare incisioni sul colletto</t>
  </si>
  <si>
    <t>A.16.167</t>
  </si>
  <si>
    <t>Diserbo chimico puntuale di specie legnose (arbustive ed arboree) ad alto indice di pericolosità (I.P.) e con meristemoidi residuali (polloni radicali), su superfici di calpestio, ambiti murari e/o strutture monumentali prive di intonaci, rivestimenti o altri apparati decorativi, con degradazione biologica della specie infestante e senza azioni di estirpazione meccanica; effettuato da personale qualificato munito di patentino per la distribuzione di diserbanti chimici e sotto diretta sorveglianza della D.L.; comprensivo di eventuali opere provvisorie di sostegno, per garantire stabilità alle strutture. Intervento operato mediante esecuzione di fori sull’individuo a circa 50 cm dal colletto, successiva immissione del diserbante sistemico a base di p.a. Picloram e sutura dei fori con tappo di silicone. Pulizia e spazzolatura delle connessure da terriccio e da altri depositi incoerenti, con cautela e secondo le disposizioni della D.L.. Monitoraggio sul manufatto per controllare eventuali fenomeni di reinfestazione e/o di instabilità. Su superfici e strutture ad altezza inferiore a2,50 m.</t>
  </si>
  <si>
    <t>b. RECINZIONE AREA</t>
  </si>
  <si>
    <t>a. UTENSILI PORTATILI ELETTRICI                                           Nolo a freddo di utensili portatili elettrici, esclusa l'energia: mole angolari, trapani e simili - Per eseguire i fori per iniettare diserbante (4-6 fori)</t>
  </si>
  <si>
    <t>A.16.168</t>
  </si>
  <si>
    <t>Diserbo chimico puntuale di specie legnose (arbustive ed arboree) ad alto indice di pericolosità (I.P.) e con meristemoidi residuali (polloni radicali), su superfici di calpestio, ambiti murari e/o strutture monumentali prive di intonaci, rivestimenti o altri apparati decorativi, con degradazione biologica della specie infestante e senza azioni di estirpazione meccanica; effettuato da personale qualificato munito di patentino per la distribuzione di diserbanti chimici e sotto diretta sorveglianza della D.L.; comprensivo di eventuali opere provvisorie di sostegno, per garantire stabilità alle strutture. Intervento operato mediante esecuzione di fori sull’individuo a circa 50 cm dal colletto, successiva immissione del diserbante sistemico a base di p.a. Picloram e sutura dei fori con tappo di silicone. Pulizia e spazzolatura delle connessure da terriccio e da altri depositi incoerenti, con cautela e secondo le disposizioni della D.L.. Monitoraggio sul manufatto per controllare eventuali fenomeni di reinfestazione e/o di instabilità. Su superfici ad altezza superiore a 2,50 m con l'ausilio di macchine telescopiche o di castelletto antiribaltante.</t>
  </si>
  <si>
    <t xml:space="preserve">a. DISERBANTE SISTEMICO tipo p.a. Picloram </t>
  </si>
  <si>
    <t>a. UTENSILI PORTATILI ELETTRICI                                   Nolo a freddo di utensili portatili elettrici, esclusa l'energia: mole angolari, trapani e simili - Per eseguire i fori per iniettare diserbante (4-6 fori)</t>
  </si>
  <si>
    <t>A.16.169</t>
  </si>
  <si>
    <t>Diserbo chimico puntuale di specie legnose (arbustive ed arboree) infestanti o indesiderate, radicate in aree a verde da bonificare, all’interno di cordoli, eseguito in successione al diserbo o al taglio meccanico, per determinare la degradazione biologica della specie vegetale, senza estirpazione meccanica del ceppo. Intervento operato, previa recinzione e controllo dell’area di cantiere, da personale qualificato munito di patentino per la distribuzione di diserbanti chimici e sotto diretta sorveglianza della D.L.., mediante esecuzione di fori sull’individuo a circa 50 cm dal colletto, successiva immissione del diserbante sistemico a base di p.a. Picloram e suturadei fori con tappo di silicone, per evitare dispersioni nell'ambiente del diserbante.</t>
  </si>
  <si>
    <t>a. UTENSILI PORTATILI ELETTRICI                                                Nolo a freddo di utensili portatili elettrici, esclusa l'energia: mole angolari, trapani e simili - Per esecuzione fori per iniettare diserbante (4-6 fori)</t>
  </si>
  <si>
    <t>A.16.200 - PAVIMENTAZIONI PER ESTERNI E DI PERCORSI DA VISITA</t>
  </si>
  <si>
    <t>A.16.200</t>
  </si>
  <si>
    <t>Fornitura e posa in opera di nuova pavimentazione in pietra ricostruita per esterni laddove non è possibile recuperare quella preesistente, con permeabilità elevata (50 l/sec×m2 ) e peso ridotto, garantendo un adeguato drenaggio delle acque. La pavimentazione sarà costituita da elementi monostrato in pietra ricostruita permeabili delle dimensioni mm 750 x mm 500 e mm 375 x 250 mm, spessore mm 110, colore porfido. La lastra è realizzata con graniglie o altro materiale riciclato selezionati, esenti da impurità, derivanti da sfridi di lavorazione del porfido. La graniglia di porfido utilizzata nell’impasto conferisce la tipica colorazione della roccia che rimane inalterata durante l'intera vita della pavimentazione. L’eventuale colorazione dovrà essere ottenuta con pigmenti inorganici. Gli elementi dovranno essere prodotti seguendo i requisiti previsti dalle Norme Europee UNI EN 1339 (750 x 500 mm) e UNI EN 1338 (375 x 250 mm): Resistenza all’abrasione ≤20 mm in Classe 4 e Marcatura I; Resistenza agli agenti climatici (assorbimento d’acqua) ≤6% in Classe 2 e Marcatura B; Resistenza alla rottura (750 x 500 mm) ≥20 kN Classe 140 e Marcatura 14; Resistenza alla flessione (750 x 500 mm) ≥3.5 Mpa Classe 1 e Marcatura S; Carico di rottura (375x250mm) ≥250 N/mm; Resistenza a trazione indiretta (375x250mm) ≥3,6 Mpa; Resistenza allo scivolamento/slittamento valore USRV 79; Durabilità della resistenza allo scivolamento/slittamento soddisfacente durante la loro vita utile con una normale manutenzione; Resistenza gelo/disgelo con sale antighiaccio con perdita di massa a valore medio di 0,02 Kg/mq in Classe 3 e Marcatura D. La prova di permeabilità è eseguita seguendo la Norma UNI CEN ISO/TS 17892-11, Permeabilità &gt;50 l/secxm2, Coefficiente di permeabilità kT=4.24x10-3 m/s, Coefficiente di permeabilità k10=3.27x10-3 m/s .</t>
  </si>
  <si>
    <t xml:space="preserve">a. Operaio specializzato  </t>
  </si>
  <si>
    <t>a. Pavimentazione in pietra ricostruita per esterni - 75X50X11 - 37,5X25X11</t>
  </si>
  <si>
    <t>A.16.201</t>
  </si>
  <si>
    <t>Fornitura e posa in opera di nuova pavimentazione in pietra ricostruita per esterni laddove non è possibile recuperare quella preesistente, con permeabilità elevata (50 l/sec×m2) e peso ridotto, garantendo un adeguato drenaggio delle acque. La pavimentazione sarà costituita da lastre monostrato in pietra ricostruita permeabili delle dimensioni mm 1000x200, spessore mm 85, colore porfido o sabbia. La lastra è realizzata con graniglie o altro materiale riciclato selezionati, esenti da impurità, derivanti da sfridi di lavorazione del porfido. La graniglia di porfido utilizzata nell’impasto conferisce la tipica colorazione della roccia che rimane inalterata durante l'intera vita della pavimentazione. L’eventuale colorazione dovrà essere ottenuta con pigmenti inorganici. Le lastre dovranno essere prodotte seguendo i requisiti previsti dalla Norma Europea Vigente UNI EN 1339, resistenza all’abrasione ≤20 mm in Classe 4 e Marcatura I, Resistenza alle intemperie ≤6% in Classe 2 e Marcatura B, Resistenza alla rottura &gt;300 N/mm, Resistenza allo scivolamento/slittamento valore USRV 79. La prova di permeabilità è eseguita seguendo la Norma UNI CEN ISO/TS 17892-11, Permeabilità &gt;50 l/secxm2, Coefficiente di permeabilità kT=4.24x10-3 m/s, Coefficiente di permeabilità k10=3.27x10-3 m/s.</t>
  </si>
  <si>
    <t>A.16.202</t>
  </si>
  <si>
    <t>Fornitura e posa in opera di nuova pavimentazione in lastre di pietra ricostruita per esterni, laddove non è possibile recuperare quella preesistente. La pavimentazione sarà costituita da lastre in pietra ricostruita, delle dimensioni mm 1000x200, spessore mm 85, colore BIANCO, finitura doppio strato in granella di quarzo o di marmo. Lo strato di usura dell’elemento, dello spessore compreso tra i 5 mm e gli 8 mm, dovrà essere realizzato con graniglie esenti da impurità fornite da cave certificate UNI 12620. L’eventuale colorazione dovrà essere ottenuta con pigmenti inorganici. Le lastre dovranno essere prodotte seguendo i requisiti previsti dalla Norma Europea UNI EN 1339: Resistenza all’abrasione ≤20 mm per la Finitura al quarzo in Classe 4 e Marcatura I o ≤23 mm per la Finitura in marmo in Classe 3 e Marcatura H; Resistenza agli agenti climatici (assorbimento d’acqua) ≤6% in Classe 2 e Marcatura B, Resistenza a Flessione ≥ 3,5 MPa in Classe 1 Marcatura S, Carico di rottura 3,0 KN in Classe 30 e Marcatura 3; Resistenza allo scivolamento/slittamento (Finitura Quarzo) valore USRV 68; Caratteristiche antisdrucciolo Norma DIN 51130 (Finitura Marmo) Angolo di Scivolamento 32,9° Classificazione C (34,9), Caratteristiche antiscivolo di zone bagnate con calpestio a piedi scalzi Norma DIN 51097 (Finitura Marmo) Angolo di Scivolamento 32,9°. Classificazione C; Durabilità della resistenza allo scivolamento/slittamento Soddisfacente durante la loro vita utile con una normale manutenzione.</t>
  </si>
  <si>
    <t>a. Pavimentazione il lastre di pietra ricostruita di colore biano (100X20X8,5)</t>
  </si>
  <si>
    <t>A.16.203</t>
  </si>
  <si>
    <t>Fornitura e posa in opera di nuova pavimentazione in pietra ricostruita bianca per esterni, laddove non è possibile recuperare quella preesistente. La pavimentazione sarà costituita da elementi monostrato in pietra ricostruita, delle dimensioni mm 1000 x 200, spessore mm 30, colore BIANCO. La superficie sarà caratterizzata da una lavorazione composta da nr.48 coste e nr.50 solcature. Tale texture superficiale permetterà di abbassare l’effetto albedo diminuendo la radiazione luminosa incidente che viene riflessa. Il prodotto dovrà essere realizzato con sabbie selezionate, esenti da impurità per una maggiore resistenza, il tutto fornite da cave certificate UNI EN 12620. La colorazione dovrà essere ottenuta con pigmenti inorganici. Gli elementi possono essere valorizzati da un trattamento idrorepellente che aiuta a preservare le superfici e a mantenerle pulite nel tempo, limitando le manutenzioni. La base degli elementi è levigata garantendo così la planarità della superficie di appoggio. Gli elementi dovranno essere prodotti seguendo i requisiti previsti dalla Norma Europea UNI EN 1339: Resistenza all’abrasione ≤20 in Classe 4 e Marcatura I; Resistenza agli agenti climatici (assorbimento d’acqua) ≤6%in Classe 2 e Marcatura B; Resistenza alla flessione (eseguita su provino di 250x200 mm) ≥2 MPa; Resistenza allo Scivolamento/Slittamento, soddisfacente in quanto la superficie superiore non è lucidata o levigata; Durabilità della resistenza allo scivolamento/slittamento, soddisfacente durante la loro vita utile con normale manutenzione; Resistenza gelo/disgelo con sale antighiaccio con perdita di massa a valore medio di 0,02 Kg/mq in classe 3 e Marcatura D.</t>
  </si>
  <si>
    <t>a. Pavimentazione costituita da elementi monostrato in pietra ricostruita (mm 100x200, spessore 30 mm)</t>
  </si>
  <si>
    <t>A.16.204</t>
  </si>
  <si>
    <t>Fornitura e posa in opera di nuova pavimentazione costituita da lastre in legante idraulico mineralizzato e inerti vibro-compressi, laddove non è possibile recuperare quella preesistente. Lo strato di usura dell’elemento, dello spessore compreso tra i 5 mm e gli 8 mm, dovrà essere realizzato con graniglie selezionate di marmo già colorate in natura, il tutto fornito da cave certificate UNI EN 12620.  Il trattamento al quale è sottoposto il massello “risaltato”, elimina superficialmente un sottile strato di cemento, mettendo a vista le miscele primarie di marmi che donano alla pavimentazione un alto contenuto estetico. Il massello dovrà essere prodotto in conformità ai  seguenti requisiti previsti dalla Norma Europea UNI EN 1339, Resistenza all’abrasione ≤20 mm per la Finitura al Quarzo in Classe 4 e Marcatura I o ≤23 mm per la Finitura in Marmo in Classe 3 e Marcatura H; Resistenza agli agenti climatici (assorbimento d’acqua) ≤6% in Classe 2 e Marcatura B; Resistenza alla flessione ≥4 Mpa in Classe 2 e Marcatura T; Resistenza a rottura ≥25 KN in Classe 250 e Marcatura 25; Caratteristiche antisdrucciolo/scivolosità secondo norma DIN 51130 Angolo di scivolamento &gt;40° Classificazione R13 e Caratteristiche scivolosità a piedi non calzati secondo norma DIN 51097; Angolo di scivolamento &gt;30,8°; Classificazione C (30,8°); Durabilità della resistenza allo scivolamento/slittamento; Soddisfacente durante la loro vita utile con normale manutenzione; Resistenza gelo/disgelo con sale antighiaccio con perdita di massa a valore medio di 0,02 Kg/mq in Classe 3 e Marcatura D;</t>
  </si>
  <si>
    <t>A.16.204.a</t>
  </si>
  <si>
    <t>pavimentazione costituita da elementi in legante idraulico mineralizzato e inerti vibro-compressi, delle dimensioni di mm 1000x1000, spessore mm 90, colori BIANCO, GRIGIO, ANTRACITE O TERRA D’UMBRIA con finitura doppio strato in GRANIGLIA DI MARMO (colore BIANCO) o in GRANIGLIA DI QUARZO (colori GRIGIO, ANTRACITE E TERRA D’UMBRIA);</t>
  </si>
  <si>
    <t>a. Pavimentazione costituita da masselli in legante idraulico mineralizzato ed inerti vibro-compressi, dimensioni di mm 1000x1000, spessore mm 90</t>
  </si>
  <si>
    <t>A.16.204.b</t>
  </si>
  <si>
    <t>pavimentazione costituita da elementi in legante idraulico mineralizzato e inerti vibro-compressi, delle dimensioni di mm 1000x500, spessore mm 90, colori BIANCO, GRIGIO, ANTRACITE O TERRA D’UMBRIA con finitura doppio strato in GRANIGLIA DI MARMO (colore BIANCO) o in GRANIGLIA DI QUARZO (colori GRIGIO, ANTRACITE E TERRA D’UMBRIA);</t>
  </si>
  <si>
    <t xml:space="preserve">a. Operaio specializzato </t>
  </si>
  <si>
    <t>a. Pavimentazione costituita da masselli in legante idraulico mineralizzato ed inerti vibro-compressi, dimensioni di mm 1000x500, spessore mm 90</t>
  </si>
  <si>
    <t>A.16.204.c</t>
  </si>
  <si>
    <t>pavimentazione costituita da elementi in legante idraulico mineralizzato e inerti vibro-compressi, delle dimensioni di mm 500x500 e mm 500x250, spessore mm 90, colori BIANCO, GRIGIO, ANTRACITE O TERRA D’UMBRIA con finitura doppio strato in GRANIGLIA DI MARMO (colore BIANCO) o in GRANIGLIA DI QUARZO (colori GRIGIO, ANTRACITE E TERRA D’UMBRIA).</t>
  </si>
  <si>
    <t>a. Pavimentazione costituita da masselli in legante idraulico mineralizzato ed inerti vibro-compressi, dimensioni di mm 500x500 e 500x250, spessore mm 90</t>
  </si>
  <si>
    <t>A.16.205</t>
  </si>
  <si>
    <t>Fornitura e posa in opera di pozzetto di scarico in legante idraulico mineralizzato ed inerti vibro - compressi di dimensioni mm 350x200x300 con predisposizione di nr. 4 fori di ingresso/uscita Ø 100 mm comprensivo di chiusino grigliato in ghisa di colore nero movibile per ispezione, tutti gli elementi saranno in classe C250; compressi compreso lo scavo necessario per la posa in opera del pozzetto.</t>
  </si>
  <si>
    <t>a. Pozzetto di scarico</t>
  </si>
  <si>
    <t>b. Idrosetting</t>
  </si>
  <si>
    <t>A.16.206</t>
  </si>
  <si>
    <t>Fornitura e posa in opera di canaletta di drenaggio per la raccolta ed il convogliamento di acque superficiali da strade pedonali e ciclabili banchine, delle dimensioni mm 400x200x200, diametro foro Ø 100, larghezza fessura mm 18, colore grigio e bianco. Il canaletto dovrà essere prodotto in conformità ai seguenti requisiti previsti dalla Norma Europea UNI EN 1433, capacità portante: A15; durabilità: classe 2, Marcatura W (assorbimento acqua in % di massa: valore medio ≤ 6,5, nessun risultato individuale ≥ 7,0); tenuta all’acqua: nessuna perdita. La sigillatura tra due moduli contigui dovrà essere realizzata mediante l’applicazione di sigillante per giunture idrauliche sulla faccia del canaletto sigillando e controllando anche il giunto internamente ed esternamente. Il prezzo è comprensivo dello scavo per la posa in opera della canaletta.</t>
  </si>
  <si>
    <t>a. Canaletto bianco carrara</t>
  </si>
  <si>
    <t>A.16.207</t>
  </si>
  <si>
    <t>Rialzo e riempimento di chiusini.</t>
  </si>
  <si>
    <t>A.16.208</t>
  </si>
  <si>
    <t>Rialzo di chiusini.</t>
  </si>
  <si>
    <t>A.16.209</t>
  </si>
  <si>
    <t>Fornitura e posa in opera di cordonata stradale bocciardata. Il contenimento della pavimentazione sarà costituito da manufatto idoneo a contenere e/o separare tratti rettilinei e/o curvi, in legante idraulico mineralizzato e inerti vibrocompressi, “bocciardata” delle dimensioni mm 1000 x mm 250, spessore mm 120/150, con finitura BOCCIARDATA, ad effetto riquadro, sia sulla superficie superiore, sia sul lato inclinato, tale da garantire un elevato ed esteso pregio estetico. Il cordolo dovrà avere incastri laterali idonei ad eseguire il montaggio a regola d’arte.  Il prodotto dovrà essere realizzato con graniglie e sabbie selezionate, esenti da impurità per una maggiore resistenza, il tutto fornito da cave certificate UNI 12620.  La colorazione dovrà essere ottenuta con pigmenti inorganici. Il cordolo dovrà essere prodotto in conformità ai seguenti requisiti previsti dalla Norma Europea UNI EN 1340: Resistenza all’abrasione ≤23 mm in Classe 3 e Marcatura H; Resistenza agli agenti climatici (assorbimento d’acqua) ≤6%  in Classe 2 e Marcatura B; Resistenza alla rottura ≥5,0 Mpa Classe 2 e Marcatura T; Resistenza allo scivolamento/slittamento Soddisfacente in quanto la superficie superiore non è lucidata o levigata; Durabilità della resistenza allo scivolamento/slittamento; Soddisfacente durante la loro vita utile con normale manutenzione; Resistenza al gelo/disgelo con sale antighiaccio con perdita di massa a valore medio di 0,02 Kg/mq in Classe 3 e Marcatura D.</t>
  </si>
  <si>
    <t>a. Cordolo stradale testa di moro bocciardato</t>
  </si>
  <si>
    <t>A.16.210</t>
  </si>
  <si>
    <t>Fornitura e posa in opera di cordonata per aiuole, doppio strato.  Il contenimento della pavimentazione sarà costituito da manufatto idoneo a contenere e/o separare tratti rettilinei e/o curvi, in legante idraulico mineralizzato e inerti vibrocompresso, con dimensioni mm 1000, altezza mm 250, spessore mm 80/80. Il cordolo dovrà avere incastri laterali idonei ad eseguire il montaggio a regola d’arte. Il prodotto dovrà essere realizzato con graniglie e sabbie selezionate, esenti da impurità per una maggiore resistenza, il tutto fornito da cave certificate UNI 12620. La colorazione dovrà essere ottenuta con pigmenti inorganici. Il cordolo dovrà essere prodotto in conformità ai seguenti requisiti previsti dalla Norma Europea UNI EN 1340: Resistenza all’abrasione ≤23 mm in Classe 3 e Marcatura H; Resistenza agli agenti climatici (assorbimento d’acqua) ≤6%  in Classe 2 e Marcatura B; Resistenza alla rottura ≥5,0 Mpa Classe 2 e Marcatura T; Resistenza allo scivolamento/slittamento; Soddisfacente in quanto la superficie superiore non è lucidata o levigata; Durabilità della resistenza allo scivolamento/slittamento; Soddisfacente durante la loro vita utile con normale manutenzione; Resistenza al gelo/disgelo con sale antighiaccio con perdita di massa a valore medio di 0,02 Kg/mq in Classe 3 e Marcatura D.</t>
  </si>
  <si>
    <t>a. Cordolo 100/25/8 cm, bianco quarzo</t>
  </si>
  <si>
    <t>A.16.300 - ARREDO DI AREE VERDI E DI PERCORSI DA VISITA</t>
  </si>
  <si>
    <t>A.16.300</t>
  </si>
  <si>
    <t>Fornitura e posa in opera di nuova panchina costituita da lastre in pietra ricostruita a testa levigata (lati e testa), laddove non è possibile recuperare quelle preesistenti. La panchina sarà costituita da 5 lastre monostrato in pietra ricostruita delle dimensioni mm 1000x500, spessore mm 90: l’elemento in testa sarà bisellato e levigato superficialmente e sui 4 lati, i quattro elementi sottostanti saranno bisellati e levigati sui 4 lati; la panchina a testa levigata, bisellate delle dimensioni mm 1000x500, spessore mm 90; avrà dimensioni finali di 1000x500x450 mm.   Le singole lastre dovranno essere realizzate con graniglie e sabbie selezionate, esenti da impurità per una maggiore resistenza, il tutto fornito da cave certificate UNI 12620. L’eventuale colorazione dovrà essere ottenuta con pigmenti inorganici. Le panchine dovranno essere prodotte seguendo i requisiti previsti dalla Norma UNI 11306:2009: Punti di cesoiamento e schiacciamento: Assenti; Intrappolamento delle dita, piedi, testa e collo: Assenti; Prova di ribaltamento Conforme alla norma; Resistenza strutturale Conforme alla norma; Resistenza agli agenti climatici (assorbimento d’acqua) (secondo UNI EN 1339) ≤6% in classe 2 marcatura B; Prova di gelo e disgelo con sale antighiaccio perdita in massa (secondo UNI EN 1339) valore medio 0,02 Kg/mq in Classe 3 e Marcatura D.</t>
  </si>
  <si>
    <t>PUNTOLINEA TESTA LEVIGATA - MODULO FORMATO 100X50X9</t>
  </si>
  <si>
    <t>a lastra</t>
  </si>
  <si>
    <t>PUNTOLINEA TESTA LEVIGATA LATI E TESTA  -MODULO FORMATO 100X50X9</t>
  </si>
  <si>
    <t>A.12.007</t>
  </si>
  <si>
    <t>A.12.008</t>
  </si>
  <si>
    <t>A.12.011</t>
  </si>
  <si>
    <t>A.12.034</t>
  </si>
  <si>
    <t>A.12.035</t>
  </si>
  <si>
    <t>Intonaco con malta pronta idrorepellente di calce idraulica naturale NHL 5 (conforme alla UNI EN 459-1) premiscelata quale unico legante ed inerti puri con curva selezionata di granulometria massima pari a 4 mm, per la realizzazione di intonaci protettivi eseguiti preferenzialmente su pareti esterne e particolarmente adatti al trattamento di murature soggette a problematiche di umidità di risalita per capillarità, di resistenza alla diffusione del vapore (μ) pari a 10, di classe CS III di resistenza a compressione (classificazione secondo UNI EN 998-1), di classe W2 (classificazione secondo UNIEN 998-1) per l’assorbimento d’acqua per capillarità, pH &gt; 10,5 e classe A1 di reazione al fuoco.L’applicazione prevede uno spessore cm 3: particolarmente adatto per il risanamento di murature degradate dall’umidità in quanto associa alla traspirabilità della calce idraulica naturale NHL 5 spiccate caratteristiche di idrorepellenza.</t>
  </si>
  <si>
    <t>a. Intonaco di malta pronta di calce idraulica naturale NHL 5 ed inerti dolomitici in curva appropriata con granulometria massima di 4 mm</t>
  </si>
  <si>
    <t>A.12.062.a</t>
  </si>
  <si>
    <t>A.12.062.b</t>
  </si>
  <si>
    <t>A.12.062.c</t>
  </si>
  <si>
    <t>Intonaco per superfici esterne con  malte colorate a base di grassello di calce stagionato 6 mesi, per uniformare/integrare  porzioni o intere zone dell’intonaco originale,  a base di grassello di calce, nel rispetto delle percentuali dell’analisi granulometrica dei supporti esistenti ovvero, nelle proporzioni medie, del 25 % grossa – 30% media grossa fine - 35% medio fine - 10%  filler fine, con acqua d’impasto non superiore del 8% sul totale  del peso- (direttiva Europea  89/106 CE, UNI EN 459-1) ed inerti misti  silicei,  a  granulometrica  assortita da  6,00 mm - 0,10 mm, e  nelle scale delle  tonalità del giallo rosso marrone bianco verde blu azzurro, costituito da uno strato di base (arriccio- rinzaffo) e da quello successivo finale  di finitura colorata  con  finitura leggermente ruvida. Compreso pulizia e rimbocco di cavità e di crepe, strato finale di finitura senza l’ausilio di fasce  giuda, seguendo l’andamento della superfici murarie,  regolarizzando  soluzioni di continuità e sporgenze, applicato a cazzuola e steso a fratazzo, compresi e compensati gli oneri per l’esecuzioni delle campionature, la formazioni di spigoli  vivi o smussati o lesene, le nervature di volte, i riquadri dei vani di porte e finestre, il raccordo con elementi lapidei o lignei di facciate,  e quant’altro necessario per dare il lavoro finito a regola d’arte.</t>
  </si>
  <si>
    <t>A.13 - OPERE DA PITTORE, FINITURE E TINTEGGIATURE</t>
  </si>
  <si>
    <t>A.13.001</t>
  </si>
  <si>
    <t>Smerigliatura accurata del film pittorico esistente, che non trova alcuna conferma in fonti filologiche, né può considerarsi valido ai fini di una progettazione critica dei toni della facciata.</t>
  </si>
  <si>
    <t>A.13.002</t>
  </si>
  <si>
    <t>Raschiatura parziale di tinte e pitture eseguite con spatola e raschietto, limitata alle sole parti staccate o in fase di distacco, senza interessare gli strati più superficiali di altre coloriture aderenti al supporto o dell’intonaco, ed è fatta sotto la direzione del restauratore.</t>
  </si>
  <si>
    <t>A.13.003</t>
  </si>
  <si>
    <t>Rimozione accurata del film pittorico esistente, che non trova alcuna conferma in fonti filologiche, né può considerarsi valido ai fini di una progettazione critica dei toni della facciata con sistema delicato di aeropulitura a secco per mezzo di idonea attrezzatura a bassa pressione a controllo centesimale della pressione dell’aria da 0,03 bar, controllo del materiale ( da 300 a 1000 gr/minuto); alimentata ad aria compressa e miscele ecocompatibili di carbonato di calcio e magnesio con grado di durezza sulla scala Mohs &lt; 3,5 nel pieno rispetto delle raccomandazioni Normal 20/85. L’azione definita aeropulitura avviene mescolando in modo proporzionale i componenti al fine di ottenere il massimo risultato, per la rimozione di depositi superficiali coerenti, incrostazioni, croste nere, muffe, licheni, cere, smog e graffiti in genere. La rimozione del contaminante sarà effettuata salvaguardando la superficie trattata, inoltre, i prodotti inerti da utilizzare devono essere: eco-compatibili ed atossici per gli operatori, delicati e neutri, biodegradabili e non devono intaccare l’originale patina di invecchiamento dei supporti trattati. Gli inerti utilizzati devono garantire la compatibilità e la reversibilità nel materiale lapideo trattato. Il tutto per ottenere una superficie pulita a perfetta regola d’arte;</t>
  </si>
  <si>
    <t>A.13.003.a</t>
  </si>
  <si>
    <t>intervento effettuato in fascia facile</t>
  </si>
  <si>
    <t>A.13.003.b</t>
  </si>
  <si>
    <t>intervento effettuato in fascia media</t>
  </si>
  <si>
    <t>A.13.003.c</t>
  </si>
  <si>
    <t>intervento effettuato in fascia difficile</t>
  </si>
  <si>
    <t>A.13.004</t>
  </si>
  <si>
    <t>Rimozione accurata del film pittorico esistente, che non trova alcuna conferma in fonti filologiche, né può considerarsi valido ai fini di una progettazione critica dei toni della facciata con sistema delicato di aeropulitura a secco per mezzo di idonea attrezzatura a bassa pressione a controllo centesimale della pressione dell’aria da 0,03 bar, controllo del materiale ( da 300 a 1000 gr/minuto); alimentata ad aria compressa e miscele ecocompatibili a base di bicarbonato di sodio con grado di durezza sulla scala Mohs &lt; 2,5 nel pieno rispetto delle raccomandazioni Normal 20/85. L’azione definita aeropulitura avviene mescolando in modo proporzionale i tre componenti al fine di ottenere il massimo risultato, per la rimozione di depositi superficiali coerenti, incrostazioni, croste nere, muffe, licheni, cere, smog e graffiti in genere. La rimozione del contaminante sarà effettuata salvaguardando la superficie trattata, inoltre, I prodotti inerti da utilizzare devono essere: eco-compatibili ed atossici per gli operatori, delicati e neutri, biodegradabili e non devono intaccare l’originale patina di invecchiamento dei supporti trattati. Gli inerti utilizzati devono garantire la compatibilità e la reversibilità nel materiale lapideo trattato. Il tutto per ottenere una superficie pulita a perfetta regola d’arte;</t>
  </si>
  <si>
    <t>A.13.004.a</t>
  </si>
  <si>
    <t>a. Miscele eco-compatibili a base di bicarbonato di sodio</t>
  </si>
  <si>
    <t>A.13.004.b</t>
  </si>
  <si>
    <t>A.13.004.c</t>
  </si>
  <si>
    <t>A.13.005</t>
  </si>
  <si>
    <t>Rimozione accurata, parziale, di tinte e pitture eseguite con sistema delicato di aeropulitura a secco per mezzo di idonea attrezzatura a bassa pressione a controllo centesimale della pressione dell’aria da 0,03 bar, controllo del materiale ( da 300 a 1000 gr/minuto); alimentata ad aria compressa e miscele eco-compatibili di carbonato di calcio e magnesio con grado di durezza sulla scala Mohs &lt; 3,5 nel pieno rispetto delle raccomandazioni Normal 20/85. L’azione definita aeropulitura avviene mescolando in modo proporzionale i componenti al fine di ottenere il massimo risultato, per la rimozione di depositi superficiali coerenti, incrostazioni, croste nere, muffe, licheni, cere, smog e graffiti in genere. La rimozione del contaminante sarà effettuata salvaguardando la superficie trattata, inoltre, i prodotti inerti da utilizzare devono essere: eco-compatibili ed atossici per gli operatori, delicati e neutri, biodegradabili e non devono intaccare l’originale patina di invecchiamento dei supporti trattati. Gli inerti utilizzati devono garantire la compatibilità e la reversibilità nel materiale lapideo trattato. Il tutto per ottenere una superficie pulita a perfetta regola d’arte;</t>
  </si>
  <si>
    <t>A.13.005.a</t>
  </si>
  <si>
    <t>a. Miscele eco-compatibili a base di carbonato di calcio e magnesio</t>
  </si>
  <si>
    <t>A.13.005.b</t>
  </si>
  <si>
    <t>A.13.005.c</t>
  </si>
  <si>
    <t>A.13.006</t>
  </si>
  <si>
    <t>Rimozione accurata parziale di tinte e pitture eseguite con sistema delicato di aeropulitura a secco per mezzo di idonea attrezzatura a bassa pressione a controllo centesimale della pressione dell’aria da 0,03 bar, controllo del materiale (da 300 a 1000 gr/minuto); alimentata ad aria compressa e miscele eco-compatibili a base di bicarbonato di sodio con grado di durezza sulla scala Mohs &lt; 2,5 nel pieno rispetto delle raccomandazioni Normal 20/85. L’azione definita aeropulitura avviene mescolando in modo proporzionale i tre componenti al fine di ottenere il massimo risultato, per la rimozione di depositi superficiali coerenti, incrostazioni, croste nere, muffe, licheni, cere, smog e graffiti in genere. La rimozione del contaminante sarà effettuata salvaguardando la superficie trattata, inoltre, i prodotti inerti da utilizzare devono essere: eco-compatibili ed atossici per gli operatori, delicati e neutri, biodegradabili e non devono intaccare l’originale patina di invecchiamento dei supporti trattati. Gli inerti utilizzati devono garantire la compatibilità e la reversibilità nel materiale lapideo trattato. Il tutto per ottenere una superficie pulita a perfetta regola d’arte;</t>
  </si>
  <si>
    <t>A.13.006.a</t>
  </si>
  <si>
    <t>A.13.006.b</t>
  </si>
  <si>
    <t>A.13.006.c</t>
  </si>
  <si>
    <t>A.13.007</t>
  </si>
  <si>
    <t>Scialbatura con latte a base di grassello di calce stagionato da 24-36 mesi. Applicata a pennello in minimo di due o tre mani, compreso gli oneri di cui alle note particolari. Si verifica la necessità di lavaggio ad acqua di alcune parti.</t>
  </si>
  <si>
    <t>A.13.008</t>
  </si>
  <si>
    <t>Trattamento per fondi misti ed intonaci vecchi mediante l'applicazione di fissativo naturale composto da una miscela di latte, albume d'uovo, caseina, acqua di calce, oli essenziali; totalmente traspirante e biodegradabile.</t>
  </si>
  <si>
    <t>A.13.009</t>
  </si>
  <si>
    <t>Trattamento per fissaggio di fondi misti ed intonaci vecchi polverosi mediante l'applicazione di fissativo naturale composto da legante di purissimo silicato liquido di potassio secondo norma DIN 18363 2.4.1, di preparazione alle attintature.</t>
  </si>
  <si>
    <t>A.13.010</t>
  </si>
  <si>
    <t>Trattamento di fondi misti ed intonaci vecchi con problematiche di micro cavillature e/o rappezzi, per uniformare le differenze di assorbimento nella struttura dell’intonaco, mediante l'applicazione di fissativo naturale composto da legante di purissimo silicato liquido di potassio secondo norma DIN 18363 2.4.1.</t>
  </si>
  <si>
    <t>A.13.011</t>
  </si>
  <si>
    <t>Trattamento di fondi misti con pittura riempitiva data preferibilmente a pennello con una mano di pittura composta da inerti di granulometria 0,5 mm a base di silicati a norma DIN 18363 2.4.1, in grado di chiudere cavillature da ritiro o regolarizzare le riprese di intonaco. Il prodotto deve avere un coefficiente di resistenza al passaggio del vapore acqueo Sd pari a 0,02 m, una densità pari a 1,7 kg/lt e un valore pH pari a 11,4 e in caso di assorbimento del supporto dovrà essere diluito con liquido a base di silicato potassio a norma DIN 18363.2.4.1 secondo le indicazioni riportate in scheda tecnica. Escluse eventuali rasature di preparazione.</t>
  </si>
  <si>
    <t>A.13.012</t>
  </si>
  <si>
    <t>A.13.013</t>
  </si>
  <si>
    <t>Fondo speciale consolidante per interni, traspirante a base di silicato, per il fissaggio di spore o per la regolarizzazione degli assorbimenti del supporto. Esecuzione di fondo speciale, a base di sol di silice, per il fissaggio di spore su superfici interne aggredite da muffe e funghi, eseguito in una o più mani a pennello o a rullo, fino a completa saturazione del supporto interessato. Viene utilizzato inoltre come fondo dei Pannelli anticondensa minerale a base di silicato di calcio mediante applicazione a pennello o a spruzzo.  Il prodotto dovrà avere le seguenti caratteristiche tecniche e applicative peculiari: peso specifico: 1,10 g/cm³; valore pH: 11; tonalità: lattiginoso; legante delle spore fungine per ridurne la dispersione nell’aria; regolarizza gli assorbimenti; silicato-alcalino; traspirante, non filmogeno, microporoso; senza additivazione di solventi o plastificanti.  Realizzazione conforme al progetto esecutivo nel rispetto di quanto indicato nelle disposizioni tecniche del Direttore dei Lavori o della Committenza. Sono esclusi dal prezzo l’applicazione finale del liquido igienizzante speciale per superfici con muffe, i ponteggi esterni. Mentre sono compresi la fornitura dei materiali con il relativo trasporto degli stessi a piè d’opera, l’esecuzione a regola d’arte, l’asportazione di muffe e funghi dal supporto, il lavaggio accurato della zona interessata mediante l’ausilio di acqua calda, la protezione accurata di tutti gli elementi che non sono da trattare, l’idonea impermeabilizzazione di eventuali pavimenti e rivestimenti, la prova preventiva come campionatura richiesta dalla Direzione Lavori, la pulizia finale con l'asportazione di detriti e polvere, il trasporto delle macerie al piano di carico con lo sgombero e trasporto alle pubbliche discariche, i corrispettivi per diritti di discarica, nonché ogni altra prestazione accessoria occorrente per eseguire l’opera a regola d’arte.</t>
  </si>
  <si>
    <t>A.13.014</t>
  </si>
  <si>
    <t>Impregnante di fondo per interni all’acqua, trasparente ai silicati ad alta penetrazione a base di una combinazione tra sol di silice e hydrosol. Esecuzione di impregnante isolante all’acqua per interni, traspirante, inodore composto da una miscela di sol di silice e hydrosol, con elevata capacità coprente, applicato con una mano a pennello, a rullo o a spruzzo, adatto per il fissaggio e per uniformare diversi assorbimenti di supporti minerali, organici o misti, sabbiosi in superficie o eccessivamente assorbenti. Il prodotto dovrà avere le seguenti caratteristiche tecniche e applicative peculiari: uniformante con elevata capacità consolidante; promotore di adesione; elevata capacità di penetrazione; traspirante, microporoso; silicizzante; esente da solventi; inodore; peso specifico: 1,03 g/cm³; additivazione organica: &lt; 5%; Sd: &lt; 0,01 m; valore pH: ca. 9. Realizzazione conforme progetto esecutivo nel rispetto di quanto indicato nelle disposizioni tecniche del Direttore dei Lavori o della Committenza. Sono esclusi dal prezzo il ripristino di intonaco degradato in via di distacco. Mentre sono compresi nel prezzo la fornitura dei materiali con il relativo trasporto degli stessi a piè d’opera, l’esecuzione a regola d’arte, la rimozione con spazzola morbida di depositi superficiali di varia natura come pulviscolo, sporco, con eventuale lavaggio delle zone interessate, la preparazione della superficie da pitturare mediante contenute lisciature, il controllo che il supporto sia perfettamente asciutto, la protezione di tutti gli elementi che non sono da tinteggiare, i ponteggi interni fino ad un’altezza di 3,5 m, i campioni richiesti dalla direzione lavori, l’applicazione corretta di punti particolari come nicchie, mensole e angoli, gli eventuali ritocchi finali eseguiti in fasi successive comprensivi di eventuali protezioni, la pulizia finale con l'asportazione dei detriti e polvere, il trasporto delle macerie al piano di carico con lo sgombero e trasporto alle pubbliche discariche, i corrispettivi per diritti di discarica, nonché ogni altra prestazione accessoria occorrente per eseguire l’opera a regola d’arte.</t>
  </si>
  <si>
    <t>A.13.015</t>
  </si>
  <si>
    <t xml:space="preserve">a. Rivestimento continuo e decorativo con spessore 2/4 mm max, a base di leganti idraulici e inerti selezionati (coccio pesto, polveri di marmo) </t>
  </si>
  <si>
    <t>A.13.016</t>
  </si>
  <si>
    <t>Esecuzione di mano preliminare alle tinteggiature su supporti fortemente assorbenti con una mano di legante a base di combinazione di silicato di potassio a Norma DIN 18363 2.4.1 avente contenuto organico &lt; del 5%, peso specifico pari a 1,03 kg/lt ed un pH pari a 11,3.</t>
  </si>
  <si>
    <t>A.13.017</t>
  </si>
  <si>
    <t>Esecuzione di mano preliminare alle tinteggiature su supporti con rifinitura in stuccatura gessosa o cartongesso con una mano di prodotto ai silicati conforme alla Norma DIN 18363 avente peso specifico pari a 1,45 kg/lt ed un coefficiente di resistenza al passaggio del vapore Sd &lt; 0,03m ed idonea ad eguagliare differenze di assorbimento del sottofondo.</t>
  </si>
  <si>
    <t>A.13.018</t>
  </si>
  <si>
    <t>Esecuzione di una mano preliminare alle tinteggiature di un impregnante trasparente ai silicati per interni, preferibilmente a pennello, oppure anche a rullo o spruzzo, ad alta penetrazione a base di una combinazione tra sol di silice e hydrosol per il fissaggio e per uniformare diversi assorbimenti di supporti minerali, organici o misti che risultano sabbiosi in superficie o eccessivamente assorbenti.</t>
  </si>
  <si>
    <t>A.13.019</t>
  </si>
  <si>
    <t>Tinteggiatura di superfici esterne o interne con pittura a base di grassello di calce stagionato da 24-36 mesi. Applicata a pennello in minimo due o tre mani di sottotinta con latte di calce, inclusi gli oneri per l'individuazione delle miscele pigmento-leganti più idonee secondo le indicazioni della D.L.: successiva stesura di tinta a velatura costituita da latte di calce pigmentata con coloranti inorganici, compreso la ripresa delle superfici dove occorre e gli oneri di cui alle note particolari. Si verifica la necessità di lavaggio ad acqua di alcune parti.</t>
  </si>
  <si>
    <t>A.13.020</t>
  </si>
  <si>
    <t>Tinteggiatura di pareti, volte e soffitti, sia all'interno che all'esterno, su intonaci di pura calce naturale non additivati, con due mani di pittura totalmente naturale composta da grassello di calce naturale stagionato da 24-36 mesi, filtrato e macinato, bentonite, argilla, borato di calcio naturale, allume di rocca; altamente traspirante (11,9 di valore medio della MU sec. norm. ASTM, dopo applicazione su strato d'intonaco a calce con MU iniziale di 10,6) e priva di parti organiche.</t>
  </si>
  <si>
    <t>A.13.021</t>
  </si>
  <si>
    <t>Tinteggiatura murale di pareti, volte e soffitti sia all’esterno che all’interno su intonaci, con pittura alla calce e silicato con terre coloranti, carbonato di calcio micronizzato, silicato di potassio ed additivi vegetali e con caratteristiche di traspirabilità e resistenza all'attacco dei microrganismi, compresa applicazione preventiva di adeguato fissativo.</t>
  </si>
  <si>
    <t>A.13.022</t>
  </si>
  <si>
    <t>Maggior compenso alle tinteggiature per l’onere derivante dalla differente tinta tra fondi e paraste, marcapiani, fasce, capitelli, ecc.</t>
  </si>
  <si>
    <t>A.13.023</t>
  </si>
  <si>
    <t>Fornitura e posa in opera di due mani di tinteggio coprente a base di silicati per legno e derivati del legno, resistente ai raggi U.V. ad effetto opaco, da applicarsi previa applicazione a due mani del fondo per legno su fondo pulito ed asciutto (umidità del legno inferiore al 18%), eventuali superfici danneggiate dagli agenti atmosferici, dovranno essere carteggiate fino al legno sano, legni resinosi ed oleosi sono da pulire con diluente Nitro. Il sistema soddisfa i requisiti in riferimento ai valori dell’assorbimento d’acqua secondo la normativa DIN EN 927-2 mc ≤ 175 g/m² e presenta un peso specifico di 1, 4 g/cm³, contenuto in solido del 55%. La mano di fondo e di finitura devono essere applicate senza diluizione sulla superficie preventivamente trattata con le due mani di fondo per legno. L’applicazione può avvenire a pennello, rullo o spruzzo airless.</t>
  </si>
  <si>
    <t>A.13.024</t>
  </si>
  <si>
    <t>Fornitura e posa in opera di due mani di colore al silicato per legno in ambienti interni, per eseguire tinteggi coprenti e velature. Il supporto in legno idoneo all’applicazione deve essere solido, completamente asciutto, pulito e privo di polvere. La mano di fondo deve essere applicata dopo l’asciugatura della superficie preventivamente trattata con fondo impregnante incolore. Per ottenere una tinteggiatura dal massimo potere coprente si consiglia una doppia mano di fondo impregnante incolore. Il tinteggio di colore al silicato per legno in ambienti interni deve essere effettuato dopo la totale asciugatura della mano di fondo, al più presto dopo 24 ore e può essere applicato a pennello, rullo o spruzzo airless. Il tinteggio finale deve essere effettuato dopo l’asciugatura del primo tinteggio, dopo almeno 24 ore. Per ottenere dei tinteggi coprenti si deve applicare il colore al silicato per legno non diluito. Per ottenere dei tinteggi velanti si può diluire con diluente ai silicati. Si consiglia un rapporto di miscelazione da 1:1 a 1:20. Il colore al silicato per legno presenta le seguenti caratteristiche: opaco, minerale, ottima resistenza alla luce e ai raggi UV, ottima aderenza, traspirante, non filmogeno, ecologico, privo di solventi e sostanze plastificanti, nessuna emissione nociva per la salute.</t>
  </si>
  <si>
    <t>A.13.025</t>
  </si>
  <si>
    <t>Fornitura e posa in opera di speciale tinteggio incolore all’acqua per superfici interne ed esterne in legno, per bloccare migrazioni di sostanze coloranti presenti nel legno. Il supporto in legno idoneo all’applicazione deve essere esente da vecchie vernici, solido, completamente asciutto (umidità del legno in base a BFS Foglio Nr. 18 &lt; 18%), pulito e privo di polvere. Il tinteggio incolore all’acqua andrà applicato senza diluizione a pennello o rullo e può essere applicato come fondo nel caso di tinteggio coprente a base di silicati per legno in interni e tra una mano e l’altra nel caso di applicazioni in esterni.</t>
  </si>
  <si>
    <t>A.13.026</t>
  </si>
  <si>
    <t xml:space="preserve">Fornitura e posa in opera a pennello, rullo o spruzzo di una mano (o due mani per finiture colorate) di tinteggiatura ai silicati conforme alle normativa DIN 18363 2.4.1.e certificata con marchio Nature Plus n. 0602-1609-035-4 composta da sol di silice e pigmenti inorganici derivanti da prodotti naturali, assolutamente privi di solventi o sostanze dannose alla salute e in base alla normativa DIN EN 13300 con un valore di resistenza al passaggio del vapore acqueo Sd &lt; 0,01 m, a granulometria fine (fine (&lt;100 µm), in Classe I di resistenza allo sfregamento a umido e classificata molto opaca, da applicarsi su superfici interne asciutte, solide e prive di spolveramento (su gesso e cartongesso applicare una mano di Consolidante per superfici in gesso), diluire il prodotto con acqua rispettando le indicazioni da scheda tecnica, esclusi i ponteggi ed eventuali rasature o preparazione del fondo. </t>
  </si>
  <si>
    <t>A.13.027</t>
  </si>
  <si>
    <t>Tinteggiatura bioecologica per interni a base di silicato liquido di potassio, lavabile in classe II secondo DIN EN 13300, composta da legante e pigmenti inorganici derivanti da prodotti naturali. Esecuzione di pittura murale lavabile bioecologica per interni, a base di silicato liquido di potassio lavabile in classe II secondo DIN EN 13300 e composta da legante e pigmenti inorganici derivanti da prodotti naturali, assolutamente privi di solventi o sostanze nocive alla salute, applicata a due mani a pennello, a rullo o a spruzzo su tutte le usuali superfici comprese quelle in ambienti interni altamente frequentati. Il prodotto dovrà avere le seguenti caratteristiche tecniche ed applicative peculiari: non addizionato con solventi; esente da plastificanti; traspirante a basso impatto ambientale; resistenza all’abrasione: Classe II (DIN EN 13300); alta copertura (classe 1 DIN EN 13300 – secondo ISO 6504-3) , non infiammabile (classe A2-s1,d0 secondo DIN 13501-1); innocuo per le sostanze alimentari; riduce la formazione di muffe grazie alla sua alcalinità; idoneo per persone allergiche (secondo certificazione); additivazione organica: &lt; 5%; peso specifico: 1,46 g/cm³; resistenza alla diffusione del vapore: sd &lt; 0,01 m; quantità di vapore: V &gt; 2000 g/m²d; grado di brillantezza a 85° (ISO 2813): molto opaco; granulometria massima (EN 21524): fine; grado di copertura: (resa di 7 m²/l): classe 1 DIN EN 13300 – secondo ISO 6504-3; resistenza all’abrasione ad umido (ISO 119988): classe 2; contenuto COV: 0-1 g/l (bianco e colorato); idonea: in luoghi di produzione e stoccaggio di alimenti; marchi assegnati (ambiente, salute e funzionalità): Nature Plus e EPD (Environmental Product Declarations). Realizzazione conforme al progetto esecutivo nel rispetto di quanto indicato nelle disposizioni tecniche del Direttore dei Lavori o della Committenza. Sono esclusi dal prezzo il consolidamento con fissativo da applicare prima della stesura della pittura, l’eventuale rimozione di muffe con l’uso di prodotti specifici, il ripristino di intonaco degradato in via di distacco. Mentre sono compresi nel prezzo la fornitura dei materiali con il relativo trasporto degli stessi a piè d’opera, l’esecuzione a regola d’arte, la rimozione con spazzola morbida di depositi superficiali di varia natura come pulviscolo, sporco, con eventuale lavaggio delle zone interessate, la preparazione della superficie da pitturare mediante contenute raschiature, scrostature, eventuali riprese di spigoli, la levigatura con apposita carta vetrata e se necessario (nel caso di nuove stuccature) di un ulteriore lisciatura previa imprimitura con sistemi atti ad assicurare la perfetta riuscita del lavoro, la protezione di tutti gli elementi che non sono da tinteggiare, i ponteggi interni fino ad un’altezza di 3,5 m, i campioni richiesti dalla Direzione Lavori, la sistemazione di microcavillature dovute al ritiro dell’intonaco con un passaggio aggiuntivo di tinteggiatura nella zona interessata, la rifinitura corretta di punti particolari come nicchie, mensole e angoli, gli eventuali ritocchi finali comprensivi di eventuali protezioni, la pulizia finale con l'asportazione dei detriti e polvere, il trasporto delle macerie al piano di carico con lo sgombero e trasporto alle pubbliche discariche, i corrispettivi per diritti di discarica, nonché ogni altra prestazione accessoria occorrente per eseguire l’opera a regola d’arte.</t>
  </si>
  <si>
    <t>A.13.028</t>
  </si>
  <si>
    <t>Tinteggiatura bioecologica per interni a base di silicato liquido di potassio, con effetto fotocatalitico di riduzione delle sostanze e odori inquinanti, lavabile in classe I secondo DIN EN 13300. Esecuzione di pittura murale bioecologica per interni, a base di silicato liquido di potassio con elevato punto di bianco e resistenza allo sfregamento (lavabile in classe I secondo DIN EN 13300), applicata a due mani a pennello, a rullo o a spruzzo su tutte le usuali superfici comprese quelle in ambienti interni altamente frequentati.  Il prodotto dovrà avere le seguenti caratteristiche tecniche e applicative peculiari: non addizionato con solventi; esente da plastificanti; non infiammabile (classe A2-s1,d0 secondo DIN 13501-1); innocuo per le sostanze alimentari; potere contro la formazione di muffe grazie alla sua alcalinità; idoneo per persone allergiche (secondo specifica certificazione); con effetto catalitico (trasforma gas dannosi e odori in sostanze inerti come anidride carbonica ed acqua); effetto battericida; resistente ai mezzi di disinfezione; additivazione organica: &lt; 5%; peso specifico: 1,55 g/cm³; resistenza alla diffusione del vapore: sd &lt; 0,01 m; quantità di vapore: V &gt; 2000 g/m²d; grado di brillantezza a 85° (ISO 2813): molto opaco; granulometria massima (EN 21524): fine; grado di copertura: (con una resa di 6,5 m²/l): classe 1; resistenza all’abrasione ad umido (ISO 119988) con perdita di spessore dopo abrasione = 5,0 µ : classe 1 secondo DIN EN 13300; contenuto COV: 0-1 g/l (bianco e colorato); idonea: in luoghi di produzione e stoccaggio di alimenti e certificazione EPD (Environmental Product Declarations). Realizzazione conforme al progetto esecutivo nel rispetto di quanto indicato nelle disposizioni tecniche del Direttore dei Lavori o della Committenza. Sono esclusi dal prezzo il consolidamento con fissativo da applicare prima della stesura della pittura, l’eventuale rimozione di muffe con l’uso di prodotti specifici, il ripristino di intonaco degradato in via di distacco. Mentre sono compresi nel prezzo la fornitura dei materiali con il relativo trasporto degli stessi a piè d’opera, l’esecuzione a regola d’arte, la rimozione con spazzola morbida di depositi superficiali di varia natura come pulviscolo, sporco, con eventuale lavaggio delle zone interessate,  la preparazione della superficie da pitturare mediante contenute raschiature, scrostature, eventuali riprese di spigoli, la levigatura con apposita carta vetrata e se necessario (nel caso di nuove stuccature) di un ulteriore lisciatura previa imprimitura con sistemi atti ad assicurare la perfetta riuscita del lavoro, la protezione di tutti gli elementi che non sono da tinteggiare, i ponteggi interni fino ad un’altezza di 3,5 m, i campioni richiesti dalla Direzione Lavori, la sistemazione di microcavillature dovute al ritiro dell’intonaco con un passaggio aggiuntivo di tinteggiatura nella zona interessata, la rifinitura corretta di punti particolari come nicchie, mensole e angoli, gli eventuali ritocchi finali comprensivi di eventuali protezioni, la pulizia finale con l'asportazione dei detriti e polvere, il trasporto delle macerie al piano di carico con lo sgombero e trasporto alle pubbliche discariche, i corrispettivi per diritti di discarica, nonché ogni altra prestazione accessoria occorrente per eseguire l’opera a regola d’arte.</t>
  </si>
  <si>
    <t>A.13.029</t>
  </si>
  <si>
    <t>Tinteggiatura bioecologica per interni, altamente traspirante a base di sol di silice pronta all’uso secondo normativa DIN 18363 2.4.1 e DIN EN 13300. Esecuzione di pittura murale bioecologica per interni composta da sol di silicato e pigmenti inorganici derivanti da prodotti naturali, privi di solventi o sostanze nocive alla salute, applicata a due mani a pennello, a rullo o a spruzzo su tutte le usuali superfici comprese quelle in cartongesso. Il prodotto dovrà avere le seguenti caratteristiche tecniche e applicative peculiari: elevato potere coprente; aspetto uniforme; eccezionali caratteristiche di lavorabilità; ottima resa; altamente traspirante; non infiammabile; esente da tensioni; ecologico da tutti i punti di vista; aspetto opaco e vellutato; esente da solventi e plastificanti e totalmente atossico; additivazione organica: &lt; 5%; peso specifico: 1,45 g/cm³; pH: circa 11; resistenza alla diffusione del vapore: sd &lt; 0,01 m; diffusione vapore acqueo: V &gt; 2000 g/m²d; grado di riflessione a 85° (ISO 2813): molto opaco; granulometria massima (EN 21524): fine; consumo: classe 1 secondo ISO 6504-3; resistenza all’abrasione ad umido (ISO 6504-3): classe 3 (corrispondente a lavabile in base alla normativa DIN 53778). Realizzazione conforme al progetto esecutivo nel rispetto di quanto indicato nelle disposizioni tecniche del Direttore dei Lavori o della Committenza. Sono esclusi dal prezzo il consolidamento con fissativo da applicare prima della stesura della pittura, il ripristino di intonaco degradato in via di distacco. Mentre sono compresi nel prezzo la fornitura dei materiali con il relativo trasporto degli stessi a piè d’opera, l’esecuzione a regola d’arte, la rimozione con spazzola morbida di depositi superficiali di varia natura come pulviscolo, sporco, con eventuale lavaggio delle zone interessate,  la preparazione della superficie da pitturare mediante contenute raschiature, scrostature, eventuali riprese di spigoli, la levigatura con apposita carta vetrata e se necessario (nel caso di nuove stuccature) di un ulteriore lisciatura previa imprimitura con sistemi atti ad assicurare la perfetta riuscita del lavoro, la protezione di tutti gli elementi che non sono da tinteggiare, i ponteggi interni fino ad un’altezza di 3,5 m, i campioni richiesti dalla Direzione Lavori, la sistemazione di microcavillature dovute al ritiro dell’intonaco con un passaggio aggiuntivo di tinteggiatura nella zona interessata, la rifinitura corretta di punti particolari come nicchie, mensole ed angoli, gli eventuali ritocchi finali comprensivi di eventuali protezioni, la pulizia finale con l'asportazione dei detriti e polvere, il trasporto delle macerie al piano di carico con lo sgombero e trasporto alle pubbliche discariche, i corrispettivi per diritti di discarica, nonché ogni altra prestazione accessoria occorrente per eseguire l’opera a regola d’arte.</t>
  </si>
  <si>
    <t>A.13.030</t>
  </si>
  <si>
    <t>Tinteggiatura ai silicati per interni, altamente traspirante e specifica contro la formazione di muffe, con ossido di zinco e biossido di titanio fotocatalitico.  Esecuzione di pittura disinfettante per interni, adatta ad ambienti che presentano un elevato rischio di formazione di muffe, con effetto catalitico e antimicrobico naturale, composta da ossido di zinco e biossido di titanio fotocatalitico, applicata a due mani a pennello o a rullo su tutte le usuali superfici comprese quelle in ambienti interni altamente frequentati o destinati al deposito di prodotti alimentari. Il prodotto dovrà avere le seguenti caratteristiche tecniche e applicative peculiari: altamente traspirante e regolatore d’umidità; senza additivazione di funghicidi; meccanicamente estremamente resistente ed altamente resistente ad abrasione; resistente ai mezzi di disinfezione; senza additivazione di solventi; esente da plastificanti, libero da sostanze che provocano l’effetto fogging;  adatto a persone allergiche (in base a certificazione TÜV); idoneo per ambienti interni, nei quali vengono immagazzinati prodotti alimentari; facile lavorabilità; elevata copertura; non infiammabile (certificato in base a DIN 4102-A2); pH: ca. 11,4; additivazione organica: &lt; 5%; peso specifico: ca. 1,5 g/cm³; valore di traspirabilità: sd&lt; 0,01 m (in base a DIN EN ISO 7783-2); grado di riflessione a 85° (in base a ISO 2813): molto opaco; granulometria massima (in base a EN 21524): fine; capacità coprente (in base a ISO 6504-3) (con una resa di 4,5 m²/lt): classe 1; resistenza ad abrasione umido (in base a EN ISO 11998): classe 1 in base a certificato. Realizzazione conforme al progetto esecutivo nel rispetto di quanto indicato nelle disposizioni tecniche del Direttore dei Lavori o della Committenza. Sono esclusi dal prezzo il consolidamento con fissativo da applicare prima della stesura della pittura, l’eventuale rimozione di muffe con l’uso di prodotti specifici, il ripristino di intonaco degradato in via di distacco. Mentre sono compresi nel prezzo la fornitura dei materiali con il relativo trasporto degli stessi a piè d’opera, l’esecuzione a regola d’arte, la rimozione con spazzola morbida di depositi superficiali di varia natura come pulviscolo, sporco, con eventuale lavaggio delle zone interessate,  la preparazione della superficie da pitturare mediante contenute raschiature, scrostature, eventuali riprese di spigoli, la levigatura con apposita carta vetrata e se necessario (nel caso di nuove stuccature) di un ulteriore lisciatura previa imprimitura con sistemi atti ad assicurare la perfetta riuscita del lavoro, la protezione di tutti gli elementi che non sono da tinteggiare, i ponteggi interni fino ad un’altezza di 3,5 m, i campioni richiesti dalla direzione lavori, la sistemazione di microcavillature dovute al ritiro dell’intonaco con un passaggio aggiuntivo di tinteggiatura nella zona interessata, la rifinitura corretta di punti particolari come nicchie, mensole e angoli, gli eventuali ritocchi finali comprensivi di eventuali protezioni, la pulizia finale con l'asportazione dei detriti e polvere, il trasporto delle macerie al piano di carico con lo sgombero e trasporto alle pubbliche discariche, i corrispettivi per diritti di discarica, nonché ogni altra prestazione accessoria occorrente per eseguire l’opera a regola d’arte.</t>
  </si>
  <si>
    <t>A.13.031</t>
  </si>
  <si>
    <t>Tinteggiatura per interni al sol di silicato, adatto per supporti con particolari intensità di colore. Esecuzione di pittura per interni a base di silicati, composta da una miscela di sol-silicato con tecnologia “Makro Fill” e pigmenti inorganici derivanti da prodotti naturali, privi di solventi e sostanze dannose alla salute, applicata a due mani a pennello, a rullo o a spruzzo su tutte le usuali superfici escluse quelle con presenza di umidità, sali, smalti e legno. Il prodotto dovrà avere le seguenti caratteristiche tecniche e applicative peculiari: tecnologia “MacroFill” per la massima diffusione della luce; tonalità intense e resistenti alla luce; superficie molto opaca; ottimale per superfici con luce radente; resistente all’abrasione nelle tonalità bianco e colorate; altamente coprente e alta resa; elevata permeabilità al vapore; non infiammabile (Classe DIN 4102-A2 certificata); riduce la formazione di muffe; esenta da tensioni; basso impatto ambientale; certificato Nature Plus n°0602-1009-035-3; additivazione organica: &lt; 5%; peso specifico: 1,42 g/cm³; pH: circa 11; resistenza alla diffusione del vapore: sd &lt; 0,01 m; diffusione vapore acqueo: V &gt; 2000 g/m²d; grado di brillantezza a 85° (ISO 2813): molto opaco; granulometria massima (EN 21524): fine; grado di copertura: (resa di 7 m²/l): classe 1 DIN EN 13300 – secondo ISO 6504-3; resistenza all’abrasione ad umido: classe 2 (corrispondente a: resistente ad abrasione e lavabile secondo DIN 53778); contenuto COV: 0-1 g/l (bianco e colorato); idoneità all’utilizzo in luoghi di produzione e stoccaggio di alimenti; idoneità per soggetti allergici. Realizzazione conforme al progetto esecutivo nel rispetto di quanto indicato nelle disposizioni tecniche del Direttore dei Lavori o della Committenza. Sono esclusi dal prezzo il consolidamento con fissativo da applicare prima della stesura della pittura, il ripristino di intonaco degradato in via di distacco. Mentre sono compresi nel prezzo la fornitura dei materiali con il relativo trasporto degli stessi a piè d’opera, l’esecuzione a regola d’arte, la rimozione con spazzola morbida di depositi superficiali di varia natura come pulviscolo, sporco, con eventuale lavaggio delle zone interessate,  la preparazione della superficie da pitturare mediante contenute raschiature, scrostature, eventuali riprese di spigoli, la levigatura con apposita carta vetrata e se necessario (nel caso di nuove stuccature) di un ulteriore lisciatura previa imprimitura con sistemi atti ad assicurare la perfetta riuscita del lavoro, la protezione di tutti gli elementi che non sono da tinteggiare, i ponteggi interni fino ad un’altezza di 3,5 m, i campioni richiesti dalla direzione lavori, la sistemazione di microcavillature dovute al ritiro dell’intonaco con un passaggio aggiuntivo di tinteggiatura nella zona interessata, la rifinitura corretta di punti particolari come nicchie, mensole e angoli, gli eventuali ritocchi finali comprensivi di eventuali protezioni, la pulizia finale con l'asportazione dei detriti e polvere, il trasporto delle macerie al piano di carico con lo sgombero e trasporto alle pubbliche discariche, i corrispettivi per diritti di discarica, nonché ogni altra prestazione accessoria occorrente per eseguire l’opera a regola d’arte.</t>
  </si>
  <si>
    <t>A.13.032</t>
  </si>
  <si>
    <t>Tinteggiatura riempitiva a base di silicati per la chiusura di cavillature da ritiro inferiori a 0,5 mm o per regolarizzazione di riprese di intonaco. Esecuzione di pittura riempitiva a base di silicati conforme alle norme DIN 18363 2.4.1, contenente inerti minerali di granulometria fino a 0,5 mm e fibre di vetro, applicata con una mano a pennello, su intonaci e/o supporti minerali assorbenti esterni, per uniformare differenze strutturali di stuccature o riprese d’intonaci di finitura e come ponte d’adesione su vecchi tinteggi organici ben ancorati al supporto. Il prodotto dovrà avere le seguenti caratteristiche tecniche e applicative peculiari &gt; peso specifico: 1,70 kg/lt; resistenza al passaggio del vapore Sd: 0,02 m (classe I secondo DIN EN ISO 7783-2); granulometria max: 0,5 mm; valore pH: 11,4; resistente ai raggi UV; non infiammabile; tonalità: bianco; contenuto COV: &lt; 2 g/l (bianco e colorato). Realizzazione conforme al progetto esecutivo nel rispetto di quanto indicato nelle disposizioni tecniche del Direttore dei Lavori o della Committenza. Sono esclusi dal prezzo l’eventuale rimozione di muffe con l’uso di prodotti specifici, il ripristino di intonaco degradato in via di distacco, eventuali rasature di preparazione, i ponteggi esterni. Mentre sono compresi nel prezzo la fornitura dei materiali con il relativo trasporto degli stessi a piè d’opera, l’esecuzione a regola d’arte, la rimozione con spazzola morbida di depositi superficiali di varia natura come pulviscolo, sporco, la protezione di tutti gli elementi che non sono da tinteggiare, la verifica che eventuali stuccature siano perfettamente asciutte, la formazione di campioni richiesti dalla Direzione Lavori, la rifinitura corretta di punti particolari come nicchie, mensole e angoli, gli eventuali ritocchi finali comprensivi di eventuali protezioni dalla pioggia, dal sole e dal vento durante e dopo l’applicazione, la pulizia finale con l'asportazione dei detriti e polvere, il trasporto delle macerie al piano di carico con lo sgombero e trasporto alle pubbliche discariche, i corrispettivi per diritti di discarica, nonché ogni altra prestazione accessoria occorrente per eseguire l’opera a regola d’arte.</t>
  </si>
  <si>
    <t>A.13.033</t>
  </si>
  <si>
    <t>Tinteggiatura per esterni a base di silicato liquido di potassio, composta da sostanze minerali pure e pigmenti minerali inorganici resistenti alla luce. Esecuzione di pittura a base di silicati conforme alle norme VOB/C DIN 18363 2.4.1, con ottima resistenza alle intemperie ed alle radiazioni UV in tutti i suoi componenti, applicata a due mani a pennello, rullo o spruzzo, su intonaci e/o supporti minerali assorbenti esterni. Il prodotto dovrà avere le seguenti caratteristiche tecniche e applicative peculiari &gt; peso specifico: 1,45 g/cm³; resistenza al passaggio del vapore Sd: 0,003 m (classe I secondo DIN EN ISO 7783-2); coefficiente di assorbimento acqueo w: 0,1 kg/m²h0,5 (classe III secondo DIN EN 1062-3); diffusione del vapore acqueo: V &gt; 2000g/m²d; grado di brillantezza a 85°: 1,5 opaco (&lt;10) secondo DIN EN ISO 2813; non infiammabile (classe A2-s1,d0 secondo DIN 13501-1); certificazione EPD (Environmental Product Declarations), tempi di asciugatura tra le mani: 12 ore; contenuto COV: &lt; 2 g/l (bianco e colorato); potere ostacolante la formazione di alghe e muffe; facilmente applicabile a pennello grazie alla sua formula tissotropica. Realizzazione conforme al progetto esecutivo nel rispetto di quanto indicato nelle disposizioni tecniche del Direttore dei Lavori o della Committenza. Sono esclusi dal prezzo il consolidamento con fissativo da applicare prima della stesura della pittura, l’eventuale rimozione di muffe con l’uso di prodotti specifici, il ripristino di intonaco degradato in via di distacco, i ponteggi esterni. Mentre sono compresi nel prezzo la fornitura dei materiali con il relativo trasporto degli stessi a piè d’opera, l’esecuzione a regola d’arte, la rimozione con spazzola morbida di depositi superficiali di varia natura come pulviscolo, sporco, con eventuale lavaggio delle zone interessate,  la preparazione della superficie da pitturare mediante contenute raschiature, scrostature, eventuali riprese di spigoli, la levigatura con apposita carta vetrata e se necessario (nel caso di nuove stuccature) di un ulteriore lisciatura previa imprimitura con sistemi atti ad assicurare la perfetta riuscita del lavoro, la protezione di tutti gli elementi che non sono da tinteggiare, la verifica che eventuali stuccature siano perfettamente asciutte, la formazione di campioni richiesti dalla Direzione Lavori, la sistemazione di microcavillature dovute al ritiro dell’intonaco con un passaggio aggiuntivo di tinteggiatura nella zona interessata, la rifinitura corretta di punti particolari come nicchie, mensole e angoli, gli eventuali ritocchi finali comprensivi di eventuali protezioni dalla pioggia, dal sole e dal vento durante e dopo l’applicazione, la pulizia finale con l'asportazione dei detriti e polvere, il trasporto delle macerie al piano di carico con lo sgombero e trasporto alle pubbliche discariche, i corrispettivi per diritti di discarica, nonché ogni altra prestazione accessoria occorrente per eseguire l’opera a regola d’arte.</t>
  </si>
  <si>
    <t>A.13.034</t>
  </si>
  <si>
    <t>Tinteggiatura ai silicati per esterni, a base di sol di silice e silicato liquido di potassio, altamente resistente agli agenti atmosferici.  Esecuzione di pittura specifica per facciate esterne a base di sol di silice, silicato liquido di potassio, puri pigmenti minerali inorganici e riempitivi stabili agli agenti atmosferici, con funzione protettiva all’acqua, applicata a due mani a pennello o a rullo su supporti minerali, cementizi ed organici, adempiendo alla normativa DIN 18.363, 2.4.1, esente da solventi ed ammorbidenti, alcalino senza sostanze conservanti, resistente ad alghe e funghi grazie all’ideale bilancio dell’umidità, antistatico, stabile agli UV e agli acidi.  Il prodotto dovrà avere le seguenti caratteristiche tecniche e applicative peculiari: peso specifico: 1,65 g/cm³; additivazione organica: &lt; 5%; valore ph: ca.11; resistenza del pigmento alla luce: A1 (in base al codice Fb Normativa BSF – Nr. 26); traspirabilità al vapore: V &gt; 2000 g/m²d; resistenza al passaggio del vapore Sd: &lt; 0,01 m classe I (DIN EN 7783-2); valore di resistenza all’assorbimento acqueo W: &lt; 0,1 kg/m²h0,5 (DIN EN 1062-3); grado di riflessione alla luce a 85°: opaca (&lt;10) in base alla normativa ISO 2813; tempi di asciugatura tra le mani: 12 ore; contenuto COV: &lt; 2 g/l (bianco e colorato); non infiammabile (classe A2-s1,d0 secondo DIN 13501-1) e certificazione EPD (Environmental Product Declarations). Realizzazione conforme progetto esecutivo nel rispetto di quanto indicato nelle disposizioni tecniche del Direttore dei Lavori o della Committenza. Sono esclusi dal prezzo il consolidamento con fissativo idrorepellente da applicare prima della stesura della pittura, l’eventuale rimozione di muffe e residui di olio disarmante con l’uso di prodotti specifici, il ripristino di parti degradate in via di distacco, la saturazione di microcavillature da ritiro, i ponteggi esterni. Mentre sono compresi nel prezzo la fornitura dei materiali con il relativo trasporto degli stessi a piè d’opera, l’esecuzione a regola d’arte, la rimozione con spazzola morbida di depositi superficiali di varia natura come pulviscolo, sporco, con eventuale lavaggio parziale delle zone interessate, la preparazione della superficie da pitturare mediante contenute raschiature, scrostature, eventuali riprese di spigoli, la levigatura con apposita carta vetrata e se necessario (nel caso di nuove stuccature) di un ulteriore lisciatura previa imprimitura con sistemi atti ad assicurare la perfetta riuscita del lavoro, la protezione di tutti gli elementi che non sono da tinteggiare, i ponteggi interni fino ad un’altezza di 3,5 m, i campioni richiesti dalla direzione lavori, la rifinitura corretta di punti particolari come nicchie, mensole e angoli, gli eventuali ritocchi finali, eventuali protezioni (dopo l’applicazione) da rapida asciugatura, dal vento e dalla pioggia, la pulizia finale con l'asportazione dei detriti e polvere, il trasporto delle macerie al piano di carico con lo sgombero e trasporto alle pubbliche discariche, i corrispettivi per diritti di discarica, nonché ogni altra prestazione accessoria occorrente per eseguire l’opera a regola d’arte.</t>
  </si>
  <si>
    <t>A.13.035</t>
  </si>
  <si>
    <t>Tinteggiatura ai silicati per esterni a base di sol di silice e silicato liquido di potassio, per supporti organici, minerali e/o misti con effetto fotocatalitico.  Esecuzione di pittura idrorepellente per facciate esterne a base di sol di silice, silicato liquido di potassio, puri pigmenti minerali inorganici e riempitivi stabili agli agenti atmosferici, applicata a due mani a pennello o a rullo su supporti minerali, cementizi ed organici, adempiendo alla normativa DIN 18.363, 2.4.1, esente da solventi e plastificanti, con effetto fotocatalitico di riduzione delle sostanze inquinanti e di autopulizia. Il prodotto dovrà avere le seguenti caratteristiche tecniche e applicative peculiari: stabile agli UV e agli acidi; altamente resistente agli agenti atmosferici; alcalino e perciò senza sostanze conservanti; non infiammabile (DIN 4102-A2); adesione universale; trasforma gas dannosi e odori in sostanze atossiche come anidride carbonica e acqua; azione antibatterica, antimuffa e antialga; autopulente e resistente alla luce; traspirante, non filmogeno, microporoso, idrorepellente; esente da solventi e plastificanti; peso specifico: 1,65 g/cm³; additivazione organica: &lt; 5%; valore ph: ca.11; resistenza del pigmento alla luce: A1 (in base al codice Fb Normativa BSF – Nr. 26); traspirabilità al vapore: V &gt; 2000 g/m²d; resistenza al passaggio del vapore Sd: &lt; 0,01 m classe I (DIN EN 7783-2); valore di resistenza all’assorbimento acqueo W: &lt; 0,1 kg/m²h0,5 (DIN EN 1062-3); grado di riflessione alla luce a 85°: opaca (&lt;10) in base alla normativa ISO 2813; tempi di asciugatura tra le mani: 12 ore; contenuto COV: &lt; 2 g/l (bianco e colorato); non infiammabile (classe A2-s1,d0 secondo DIN 13501-1) e certificazione EPD (Environmental Product Declarations). Realizzazione conforme al progetto esecutivo nel rispetto di quanto indicato nelle disposizioni tecniche del Direttore dei Lavori o della Committenza. Sono esclusi dal prezzo il consolidamento con fissativo idrorepellente da applicare prima della stesura della pittura, l’eventuale rimozione di muffe e residui di olio disarmante con l’uso di prodotti specifici, il ripristino di parti degradate in via di distacco, la saturazione di microcavillature da ritiro, i ponteggi esterni. Mentre sono compresi nel prezzo la fornitura dei materiali con il relativo trasporto degli stessi a piè d’opera, l’esecuzione a regola d’arte, la rimozione con spazzola morbida di depositi superficiali di varia natura come pulviscolo, sporco, con eventuale lavaggio parziale delle zone interessate, la preparazione della superficie da pitturare mediante contenute raschiature, scrostature, eventuali riprese di spigoli, la levigatura con apposita carta vetrata e se necessario (nel caso di nuove stuccature) di un ulteriore lisciatura previa imprimitura con sistemi atti ad assicurare la perfetta riuscita del lavoro, la protezione di tutti gli elementi che non sono da tinteggiare, i ponteggi interni fino ad un’altezza di 3,5 m, i campioni richiesti dalla direzione lavori, la rifinitura corretta di punti particolari come nicchie, mensole e angoli, gli eventuali ritocchi finali, eventuali protezioni (dopo l’applicazione) da rapida asciugatura, dal vento e dalla pioggia, la pulizia finale con l'asportazione dei detriti e polvere, il trasporto delle macerie al piano di carico con lo sgombero e trasporto alle pubbliche discariche, i corrispettivi per diritti di discarica, nonché ogni altra prestazione accessoria occorrente per eseguire l’opera a regola d’arte.</t>
  </si>
  <si>
    <t>A.13.036</t>
  </si>
  <si>
    <t>Tinteggiatura a pennello di pittura per facciate, particolarmente adatta ad edifici storici, esente da biossido di titanio al sol di silice, riempitivi e pigmenti inorganici assolutamente resistenti alla luce a normativa DIN 18363 2.4.1. Applicazione preliminare a pennello, rullo o spruzzo di liquido a base di silicati per la diluizione e il fissaggio di fondi minerali spolveranti a base di una combinazione di sol di silice e silicato liquido di potassio a norma DIN 18363 2.4.1., per il consolidamento di supporti spolveranti e/o assorbenti. La pittura deve avere le seguenti caratteristiche: valore passaggio vapore: V~2000 g/(m² . d), resistenza al passaggio del vapore: S d = 0,01 m (Classe I) in base a DIN EN ISO 7783-2, valore resistenza assorbimento acqueo (24 h): w = &lt; 0,10 kg/mq h 0,5 e da applicarsi a due mani, di cui la prima mano da diluirsi con massimo il 5 % di un liquido a base di una combinazione di sol di silice e silicato liquido di potassio in base all’assorbimento del fondo e senza diluizione la seconda mano; escluse eventuali rasature di preparazione.</t>
  </si>
  <si>
    <t>A.13.037</t>
  </si>
  <si>
    <t>Tinteggiatura protettiva per calcestruzzo con pittura al sol di silice data a a pennello, rullo o spruzzo, rispondente alla normativa europea sul ripristino del calcestruzzo EN 1504-2/2.2. con funzione protettiva all’acqua, agli agenti atmosferici e ai cloruri, avente resistenza al passaggio del vapore sd (H2O) 0,02m, coefficiente di assorbimento acqueo: w = 0,08 [kg/m 2 h0,5 ], resistenza allo strappo T NORM 2,1 N/mmq ed ininfiammabile in base alla normativa DIN 4102 in classe A2. Esecuzione, con due mani, eseguita a regola d’arte procedendo con le seguenti modalità:
- la prima mano diluita con liquido a base di silicato di potassio e sol di silice, per ridurre e regolarizzare l’assorbimento del supporto nei rapporti illustrati nella scheda tecnica fornita dal produttore;
- la seconda mano senza diluizione.
Previa applicazione a pennello; rullo o spruzzo di una mano di liquido a base di silicato di potassio e sol di silice per ridurre e regolarizzare l’assorbimento del supporto, questato compensato a parte.</t>
  </si>
  <si>
    <t>A.13.038</t>
  </si>
  <si>
    <t>Fornitura e posa in opera di due mani di velatura ai silicati per esterni da applicarsi a pennello, rullo o spruzzo airless su superfici in legno precedentemente trattate con fondo impregnante per finiture e da diluirsi con diluente in base all’effetto desiderato in rapporto da 1:1 fino 1:20. Il supporto deve essere solido, asciutto (umidità del legno inferiore al 18%), pulito e privo di polvere. Vecchi strati di vernice devono essere rimossi completamente; superfici danneggiate dagli agenti atmosferici devono essere carteggiate fino al legno sano, i legni resinosi ed oleosi sono da pulire con diluente Nitro. Il colore semitrasparente presenta le seguenti caratteristiche: ottima resistenza ai raggi UV, effetto opaco, minerale, coprente, ottima aderenza, elevata resistenza agli agenti atmosferici, non crea pellicola e soddisfa i requisiti in riferimento ai valori dell’assorbimento d’acqua secondo la normativa DIN EN 927-2.</t>
  </si>
  <si>
    <t>A.13.039</t>
  </si>
  <si>
    <t>A.13.040</t>
  </si>
  <si>
    <t>Tinteggiatura per velature ai silicati per interni ed esterni a base di sol di silice e pigmenti minerali resistenti ai raggi UV. Esecuzione di pittura per velature a base di una miscela particolare di sol di silice e pigmenti minerali resistenti ai raggi UV (DIN 18363 2.4.1 e DIN EN 1062-1), estremamente traspirante ed idrorepellente e stabile agli agenti atmosferici, applicata a due mani a pennello o a rullo su superfici esterne ed interne. Il prodotto dovrà avere le seguenti caratteristiche tecniche e applicative peculiari: peso specifico: 1,2 – 1,3 g/cm³; resistenza al passaggio del vapore Sd (H2O): 0,01 m; coefficiente di assorbimento acqueo w &lt; 0,5 kg/m²h0,5; resistenza alla luce del pigmento: B1; tempi di asciugatura tra le mani: 12 ore; opaca minerale; resistente alle intemperie. Realizzazione conforme al progetto esecutivo nel rispetto di quanto indicato nelle disposizioni tecniche del Direttore dei Lavori o della Committenza. Sono esclusi dal prezzo la rimozione completa di porzioni in fase di distacco, l’eventuale rimozione di muffe e residui di olio disarmante con l’uso di prodotti specifici, il ripristino di parti degradate, la saturazione di microcavillature da ritiro, la rasatura parziale di preparazione, il fissativo consolidante, i ponteggi esterni. Mentre sono compresi nel prezzo la fornitura dei materiali con il relativo trasporto degli stessi a piè d’opera, l’esecuzione a regola d’arte, la rimozione con spazzola morbida di depositi superficiali di varia natura come pulviscolo, sporco, la protezione di tutti gli elementi che non sono da tinteggiare, i campioni richiesti dalla direzione lavori, la rifinitura corretta di punti particolari come nicchie, mensole e angoli, gli eventuali ritocchi finali, eventuali protezioni (dopo l’applicazione) da rapida asciugatura causata dal vento e dalla pioggia, la pulizia finale con l'asportazione dei detriti e polvere, il trasporto delle macerie al piano di carico con lo sgombero e trasporto alle pubbliche discariche, i corrispettivi per diritti di discarica, nonché ogni altra prestazione accessoria occorrente per eseguire l’opera a regola d’arte.</t>
  </si>
  <si>
    <t>A.13.041</t>
  </si>
  <si>
    <t>Tinteggiatura semicoprente idrorepellente per esterni, a base di sol di silicato per velature su pietre naturali. Esecuzione di pittura semicoprente per velature, a base di una miscela particolare di sol di silice e pigmenti minerali resistenti ai raggi UV (DIN 18363 2.4.1), estremamente traspirante ed idrorepellente e stabile agli agenti atmosferici, applicata a una o più mani a pennello su superfici esterne in pietra naturale per uniformare eventuali stuccature con la colorazione originale della pietra stessa. Accertarsi prima dell’applicazione che il supporto sia idoneo ed in buono stato di conservazione, secondo le prescrizioni contenute nelle schede tecniche del produttore. Il prodotto dovrà avere le seguenti caratteristiche tecniche e applicative peculiari: peso specifico: 1,15 kg/lt; resistenza al passaggio del vapore acqueo Sd (H2O): &lt; 0,01 m; tempi di asciugatura tra le mani: 12 ore. Realizzazione conforme al progetto esecutivo nel rispetto di quanto indicato nelle disposizioni tecniche del Direttore dei Lavori o della Committenza. Sono esclusi dal prezzo il ripristino di parti degradate, i ponteggi esterni. Mentre sono compresi nel prezzo la fornitura dei materiali con il relativo trasporto degli stessi a piè d’opera, l’esecuzione a regola d’arte, la rimozione con spazzola morbida di depositi superficiali di varia natura come pulviscolo, sporco, la protezione di tutti gli elementi che non sono da tinteggiare, i campioni richiesti dalla direzione lavori, la rifinitura corretta di punti particolari come nicchie, mensole e angoli, gli eventuali ritocchi finali, eventuali protezioni (dopo l’applicazione) da rapida asciugatura causata dal vento e dalla pioggia, la pulizia finale con l'asportazione dei detriti e polvere, il trasporto delle macerie al piano di carico con lo sgombero e trasporto alle pubbliche discariche, i corrispettivi per diritti di discarica, nonché ogni altra prestazione accessoria occorrente per eseguire l’opera a regola d’arte.</t>
  </si>
  <si>
    <t>A.13.042</t>
  </si>
  <si>
    <t>Protettivo idrorepellente a base di fluoropolimeri, completamente invisibile, traspirante, reversibile, specifico per tutte le finiture a calce, grassello ecc. Da applicare con vaporizzatore in bassa pressione o con pennello. Il prodotto deve essere corredato di scheda di sicurezza a 16 sezioni come richiesta dalla normativa vigente.</t>
  </si>
  <si>
    <t>A.13.043</t>
  </si>
  <si>
    <t>Protettivo idrorepellente incolore a base di silossani micromolecolari, a solvente per supporti minerali. Esecuzione di protettivo idrorepellente, a base di silossani micromolecolari, applicato tramite un'unica mano a pennello o a spruzzo a bassa pressione, su supporti minerali, mattoni, pietre porose e non tinteggiate. Grazie alle ridotte dimensioni delle molecole il protettivo idrorepellente incolore penetra in profondità all’interno della porosità dei materiali. Una volta che il solvente è evaporato, il principio attivo si deposita sulle pareti dei pori e sviluppa la sua idrorepellenza reagendo chimicamente con l’umidità dell’aria e del supporto, lasciando i pori aperti senza modificare così la permeabilità al vapore della superficie trattata. Il prodotto dovrà avere le seguenti caratteristiche tecniche e applicative peculiari: peso specifico: 0,8 kg/l; non filmogeno, totale permeabilità al vapore, elevata alcalino resistenza, resistente alle intemperie; tonalità: liquido trasparente. Realizzazione conforme al progetto esecutivo nel rispetto di quanto indicato nelle disposizioni tecniche del Direttore dei Lavori o della Committenza. Sono esclusi dal prezzo i ponteggi esterni. Mentre sono compresi nel prezzo la fornitura dei materiali con il relativo trasporto degli stessi a piè d’opera, l’esecuzione a regola d’arte, la rimozione di polvere e sporco, l’applicazione del prodotto sul supporto fino a completa saturazione, la rimozione con spugna di eventuali residui, la protezione di tutti gli elementi che non sono da tinteggiare, i campioni richiesti dalla Direzione Lavori, la pulizia finale con l'asportazione dei detriti e polvere, la protezione da fonti di calore e da irraggiamento solare diretto, il trasporto delle macerie al piano di carico con lo sgombero e trasporto alle pubbliche discariche, i corrispettivi per diritti di discarica, nonché ogni altra prestazione accessoria occorrente per eseguire l’opera a regola d’arte.</t>
  </si>
  <si>
    <t>A.13.044</t>
  </si>
  <si>
    <t>Fissativo isolante per interni ai silicati a basso impatto ambientale per rendere omogenei gli assorbimenti. Esecuzione di fondo isolante ai silicati conforme alla normativa DIN 18363, applicato ad una mano a pennello o a rullo, idoneo ad uguagliare differenze di assorbimento del sottofondo soprattutto in caso di cartongesso o stuccature gessose. Accertarsi prima dell’applicazione che il supporto sia idoneo ed in buono stato di conservazione, secondo le prescrizioni contenute nelle schede tecniche del produttore. In genere su supporti in cartongesso è consigliabile dare una mano di fondo. Il prodotto dovrà avere le seguenti caratteristiche tecniche e applicative peculiari: peso specifico: 1,45 kg/l; resistenza al passaggio del vapore Sd (H2O): 0,03 m; tonalità: bianco. Realizzazione conforme al progetto esecutivo nel rispetto di quanto indicato nelle disposizioni tecniche del Direttore dei Lavori o della Committenza. Sono esclusi dal prezzo l’eventuale rimozione di muffe con l’uso di prodotti specifici, la saturazione di microcavillature da ritiro. Mentre sono compresi nel prezzo la fornitura dei materiali con il relativo trasporto degli stessi a piè d’opera, l’esecuzione a regola d’arte, la rimozione con spazzola morbida di depositi superficiali di varia natura come pulviscolo, sporco, con eventuale lavaggio parziale delle zone interessate, la protezione di tutti gli elementi che non sono da tinteggiare, i campioni richiesti dalla direzione lavori, i ponteggi interni fino ad un’altezza massima di 3,50 m, la pulizia finale con l'asportazione dei detriti e polvere, il trasporto delle macerie al piano di carico con lo sgombero e trasporto alle pubbliche discariche, i corrispettivi per diritti di discarica, nonché ogni altra prestazione accessoria occorrente per eseguire l’opera a regola d’arte.</t>
  </si>
  <si>
    <t>A.13.045</t>
  </si>
  <si>
    <t>Liquido neutralizzante a base di acido esafluorosilicico idoneo per la pulizia di supporti minerali. Applicazione di liquido neutralizzante, a base acquosa, esente da solventi, eseguito in una o più mani a pennello partendo dal basso verso l’alto, idoneo per la neutralizzazione di superfici alcaline (sia nel caso di rifacimenti parziali che di rasature totali di intonaci), per l’eliminazione di depositi calcarei superficiali che conferiscono un aspetto scuro e vetroso impedendo una buona adesione alle zone da tinteggiare, per la pulizia di intonaci interessati da sporco di varia natura sensibile a soluzioni acide. Il prodotto dovrà avere le seguenti caratteristiche tecniche e applicative peculiari: peso specifico: 1,1 kg/l; pH: 1. Realizzazione conforme al progetto esecutivo nel rispetto di quanto indicato nelle disposizioni tecniche del Direttore dei Lavori o della Committenza. Sono esclusi dal prezzo i ponteggi esterni. Mentre sono compresi la fornitura dei materiali con il relativo trasporto degli stessi a piè d’opera, l’esecuzione a regola d’arte, l’applicazione del prodotto sul supporto perfettamente asciutto, la rimozione della schiuma bianca formatasi per reazione chimica mediante accurato lavaggio con acqua, la protezione accurata di tutti gli elementi che non sono da trattare, i campioni richiesti dalla Direzione Lavori, la pulizia finale con l'asportazione dei detriti e polvere, il trasporto delle macerie al piano di carico con lo sgombero e trasporto alle pubbliche discariche, i corrispettivi per diritti di discarica, nonché ogni altra prestazione accessoria occorrente per eseguire l’opera a regola d’arte.</t>
  </si>
  <si>
    <t>A.13.046</t>
  </si>
  <si>
    <t>Detergente igienizzante per interni, con elevata traspirabilità, in soluzione acquosa a base di sostanze ossidanti per la prevenzione e pulizia di superfici interessate da microorganismi. Applicazione di detergente ecologico traspirabile, in soluzione acquosa con effetto igienizzante, su superfici interne con presenza di microorganismi, eseguito in unica mano a pennello. Prima dell’applicazione è necessario effettuare una pulizia delle superfici da trattare mediante Fondo speciale consolidante traspirante a base di silicato. Il prodotto dovrà avere le seguenti caratteristiche tecniche e applicative peculiari: peso specifico: 1,0 g/cm³; pH: 2; tonalità: trasparente giallognolo; con elevato potere ossidante; esente da residui; esente da solventi; inodore. Realizzazione conforme al progetto esecutivo nel rispetto di quanto indicato nelle disposizioni tecniche del Direttore dei Lavori o della Committenza. Sono esclusi dal prezzo l’applicazione preventiva di Fondo speciale consolidante traspirante a base di silicato, la preparazione del fondo in oggetto, i ponteggi esterni. Mentre sono compresi la fornitura dei materiali con il relativo trasporto degli stessi a piè d’opera, l’esecuzione a regola d’arte, il controllo che il supporto sia perfettamente asciutto prima dell’applicazione, la protezione accurata di tutti gli elementi che non sono da trattare, l’idonea impermeabilizzazione di eventuali pavimenti e rivestimenti, la prova preventiva come campionatura richiesta dalla Direzione Lavori, la pulizia finale con l'asportazione di detriti e polvere, il trasporto delle macerie al piano di carico con lo sgombero e trasporto alle pubbliche discariche, i corrispettivi per diritti di discarica, nonché ogni altra prestazione accessoria occorrente per eseguire l’opera a regola d’arte.</t>
  </si>
  <si>
    <t>A.13.047</t>
  </si>
  <si>
    <t>Trattamento per l’eliminazione di tutti i tipi di graffiti ed imbrattamenti vandalici (spray, vernici, inchiostri, pennarelli etc.) presenti sulle superfici da ripulire, con prodotto privo di solventi clorurati dannosi per l'ambiente e per gli operatori a base di particolari solventi, emulsionanti e tensioattivi biodegradabili, con prodotto specifico per pietre naturali e manufatti edili assorbenti anche di interesse storico artistico e/o monumentale, superfici metalliche non verniciate e vetrificate. Per la formulazione del prodotto in gel, questi deve essere utilizzato in combinazione con un prodotto liquido compatibile per facilitarne l’utilizzo su superfici particolarmente porose e con graffiti ed imbrattamenti stratificati, particolarmente tenaci e penetrati. Il prodotto, dopo il trattamento, non deve alterare, l'aspetto e la consistenza del supporto. Prima dell’uso essere corredato di scheda di sicurezza a 16 sezioni come richiesto dalla normativa in vigore.</t>
  </si>
  <si>
    <t>Trattamento, con prodotto detergente, per la rimozione delle alonature persistenti e dei residui che possono restare dopo una prima operazione di rimozione di tutti i tipi di graffiti ed imbrattamenti vandalici (spray, vernici, inchiostri, pennarelli etc.) presenti sulle superfici da ripulire.</t>
  </si>
  <si>
    <t>A.13.048</t>
  </si>
  <si>
    <t>b. Assistente Restauratore</t>
  </si>
  <si>
    <t>a. Operaio specializzato (giardiniere)</t>
  </si>
  <si>
    <t>Trattamento, per uniformare fondi con problemi di cavillature da ritiro o diverse riprese di intonaco. Il prodotto deve avere un coefficiente di resistenza al passaggio del vapore acqueo Sd preferibilmente a pennello, con una mano di fondo di tinteggiatura riempitiva con inerti di granulometria 1 mm a base di silicati a norma DIN 18363 2.4.1, con resistenza al vapore pari a 0,02 m, una densità pari a 1,7 kg/lt e un valore pH pari a 11,4. Il prodotto deve essere diluito con il silicato liquido di potassio a norma DIN 18363.2.4.1 secondo le indicazioni riportate in scheda tecnica del produttore. Escluse eventuali rasature di preparazione.</t>
  </si>
  <si>
    <t>a. Grassello di calce stagionato da 24-36 mesi</t>
  </si>
  <si>
    <t>Trattamento di finitura calpestabile per massetti di cui agli artt. A.05.017 e A.05.019, con prodotto premiscelato a base di calce idraulica naturale colorato con terre naturali, a base di calce idraulica naturale conforme alla UNI EN 459-1, di classe NHL5 e soggetta a marcatura CE secondo la normativa vigente ed inerti selezionati di granulometria da 0 a 0,6 mm, caratterizzato da resistenza allo strappo maggiore di 0,6 N/mmq, resistenza all’abrasione secondo UNI EN ISO 5470-1 inferiore a 0,2 grammi dopo 1000 giri del disco abrasivo serie CS10, di modulo elastico pari a circa 5000 N/mmq, massa volumica pari a circa 1500 Kg/mc, pH &gt; 10,5 e di classe A1 di reazione al fuoco, applicabile mediante frattazzo o spatola metallica e rifinibile mediante cera, olio di lino o trattamenti consolidanti e protettivi. Grado di finitura levigata.</t>
  </si>
  <si>
    <t>Trattamento in due mani con protettivo costituito da un polimero acril-ceroso in emulsione acquosa per il trattamento delle pavimentazioni in cotto. Il prodotto deve conferire un’elevata idro ed oleo repellenza e deve inoltre avere una elevata resistenza all’usura sia del tempo che dell’alto traffico. Il prodotto in oggetto deve essere corredato di scheda di sicurezza a 16 sezioni come richiesto dalla normativa in vigore.</t>
  </si>
  <si>
    <t>A.08.004</t>
  </si>
  <si>
    <t>A.08.005.a</t>
  </si>
  <si>
    <t>A.08.005.b</t>
  </si>
  <si>
    <t>A.08.005.c</t>
  </si>
  <si>
    <t>A.08.007.a</t>
  </si>
  <si>
    <t>A.08.007.b</t>
  </si>
  <si>
    <t>su murature in pietrame a doppio lato, con trefoli disposti a formare una maglia di circa 40x40 cm, secondo la tecnica "Reticolatus"</t>
  </si>
  <si>
    <t>A.08.222</t>
  </si>
  <si>
    <t>A.08.222.a</t>
  </si>
  <si>
    <t>A.08.222.b</t>
  </si>
  <si>
    <t>A.08.223</t>
  </si>
  <si>
    <t>A.08.223.a</t>
  </si>
  <si>
    <t>A.08.223.b</t>
  </si>
  <si>
    <t>A.10.005</t>
  </si>
  <si>
    <t>A.13.049</t>
  </si>
  <si>
    <t>A.13.050</t>
  </si>
  <si>
    <t>A.07.001 - PULIZIA, CONSOLIDAMENTO E PROTEZIONE DI MATERIALI LAPIDEI</t>
  </si>
  <si>
    <t>A.10 - OPERE DI PROTEZIONE TERMICA E DI IMPERMEABILIZZAZIONE ORIZZONTALE PER COPERTURE E LASTRICI SOLARI</t>
  </si>
  <si>
    <t>A.11.001 - RIPARAZIONE DI INFISSI IN LEGNO</t>
  </si>
  <si>
    <t>a. PALA CARICATRICE GOMMATA - potenza HP 72 con benna da 0,75 mc - compresi l'operatore e i consumi di carburante, lubrificanti, ricambi, manutenzione e assicurazione.</t>
  </si>
  <si>
    <t>a. Malta per ricostruzione di pietra naturale, a base di leganti idraulici e pigmenti minerali inorganici, con spessori fino a 3 cm</t>
  </si>
  <si>
    <t>Malta pronta per intonaco e risarcitura, di calce aerea  conforme alla UNI EN 459-1 e soggetta a marcatura CE ottenuta dalla cottura e successiva macinazione di puro carbonato di calcio ed inerti selezionati per tipologia e purezza di granulometria massima pari a 3 mm, priva di cemento o altri leganti idraulici, ad elevata traspirabilità e ritiro controllato. Il rapporto legante inerte e la scelta della curva granulometrica sono volti alla riduzione dei ritiri, ad una elevata tixotropia, alla minimizzazione dell’acqua di impasto ed alla ottimizzazione della lavorabilità, mantenendo elevate le caratteristiche di traspirabilità e di regolazione igrotermica della muratura e degli ambienti. E’ compatibile con l’aggiunta di pigmenti e terre colorate in fase di miscelazione con l’acqua in cantiere al fine di adattare la cromia agli intonaci esistenti. E' conforme alle UNI EN 998-1 riguardo le “Specifiche per malte per opere murarie – Malte per intonaci interni ed esterni ” e soggetto a marchiatura CE in riferimento alla normativa vigente. Consente di realizzare stuccature o reintegro dei giunti di malta di murature storiche in pietra o laterizio, consente la riproduzione o il reintegro di malte storiche “faccia a vista” e la realizzazione o
reintegro di intonaci su pareti verticali e soffittature in strati successivi di 15/20 mm ciascuno
consentendo la realizzazione di spessori di intonaco maggiori rispetto ai normali intonaci a proiezione meccanica. Si può applicare su murature in laterizio, mattone pieno, misto pietra, all’interno o all’esterno, purché asciutte e adatte a supportare l’intonaco previa asportazione di polvere, efflorescenze saline, parti inconsistenti, oli, disarmanti ecc. Si miscela solo ed esclusivamente con acqua in ragione di circa 5 l/sacco. L’impasto si può effettuare a mano, con betoniera, coclea impastatrice o con adeguati sistemi automatici di miscelazione con acqua. Evitare tempi di miscelazione superiori ai 3 minuti. Si applica a mano o con macchine intonacatrici adatte a malte tradizionali di granulometria massima di 3 mm.                         Granulometria (UNI EN 1015-1) da 0 a 3 mm
Acqua d’impasto 0,170 l/Kg (ca. 5 l/sacco)
Massa volumica malta fresca (UNI EN 1015-6) 2100 Kg/m3
Massa volumica malta fresca (UNI EN 1015-10) 1750 Kg/m3
Resa ca. 17 Kg/(m2 x cm)
Resistenza a compressione (UNI EN 1015-11) Classe CS II (≥ 1,5 e ≤ 5 N/mm2)
Modulo elastico a compressione (UNI 6556) ca 6500 N/mm2
Adesione a laterizio (UNI EN 1015-12) &gt; 0,2 N/mm2
Resistenza alla diffusione del vapore (UNI 9233) 7 = 12
pH &gt; 10,5
Classe di reazione al fuoco A1</t>
  </si>
  <si>
    <t>a. Malta di calce aerea per intonaco e risarcitura</t>
  </si>
  <si>
    <r>
      <t>Betoncino pronto di calce idraulica naturale NHL 5 ed inerti selezionati con resistenza a compressione UNI EN 1015-11 Classe M5 (</t>
    </r>
    <r>
      <rPr>
        <sz val="11"/>
        <rFont val="Calibri"/>
        <family val="2"/>
      </rPr>
      <t>≥5N/mmq)</t>
    </r>
  </si>
  <si>
    <r>
      <t>Betoncino pronto di calce idraulica naturale NHL 5 ed inerti selezionati con resistenza a compressione UNI EN 1015-11 Classe M10 (</t>
    </r>
    <r>
      <rPr>
        <sz val="11"/>
        <rFont val="Calibri"/>
        <family val="2"/>
      </rPr>
      <t>≥10N/mmq)</t>
    </r>
  </si>
  <si>
    <t>Fornitura ed applicazione di tessuto in fibre continue bidirezionali di carbonio ad alta tenacità per interventi semplici di cerchiatura e fasciatura da eseguirsi per rinforzi strutturali di murature, mediante le seguenti operazioni: preparazione del sottofondo con applicazione di Primer epossidico, rasatura della superficie interessata dalle fibre con stucco epossidico, applicazione di adesivo e tessuto di carbonio; inglobaggio della fibra con resina per laminazione, con particolare attenzione ad impregnarla completamente con l'uso di rullino frangi bolle; successiva applicazione di idoneo aggrappante. Compreso e compensato ogni altro onere e magistero per dare il lavoro finito a perfetta regola d'arte.</t>
  </si>
  <si>
    <t>a. Idrazina e Cloridrato di idrosillammonio in sol. 1 a 1</t>
  </si>
  <si>
    <t>Stuccatura delle lesioni di materiale lapideo. Stuccatura delle lesioni e microlesioni con calce Sapone neutro con azione biocida, polvere di marmo nelle proporzioni di 1 a 2 e 5% di resina acrilica. Movimentazione opere a parte.</t>
  </si>
  <si>
    <t>Consolidamento superficiale con resina acrilica al 3%. Movimentazione opere a parte;</t>
  </si>
  <si>
    <t>a. Rasante impermeabilizzante bicomponente a base di calce naturale NHL5 e additivi in dispersione acquosa</t>
  </si>
  <si>
    <t>a. Copertina in piperno</t>
  </si>
  <si>
    <t>a. Portale semplice con rivestimento dei verticali in lastre in pietra di San Lucido</t>
  </si>
  <si>
    <t>a. Portale semplice con elementi curvi in pietra di San Lucido</t>
  </si>
  <si>
    <t>a. Portale con conci d'imposta in pietra di San Lucido</t>
  </si>
  <si>
    <t>a. Portale semplice per finestre in pietra di San Lucido</t>
  </si>
  <si>
    <t>a. Portale con arco ribassato per finestre in pietra di San Lucido</t>
  </si>
  <si>
    <t>a. Soglia semplice in pietra di San Lucido</t>
  </si>
  <si>
    <t>a. Soglia con davanzali lavorata con toro e gola in pietra di San Lucido</t>
  </si>
  <si>
    <t>Consolidamento di volte in muratura all'estradosso oppure all'intradosso, realizzato mediante fornitura e posa in opera sull'intera superficie di sistema composto da rete preformata alcalino-resistente in materiale composito fibrorinforzato G.F.R.P. (Glass Fiber Reinforced Polymer) di ampiezza maglia 66x66 mm con temperatura di transizione vetrosa di 115° C, costituita da fibre di vetro impregnate con resina termoindurente di tipo epossidico-vinilestere, rapporto in peso fibra/resina pari a 70/30%, spessore medio 3 mm, rigidezza assiale media a trazione della singola barra EA=275 kN, resistenza media a trazione della singola barra 5,3 kN, resistenza media a strappo del nodo 0,45 kN e allungamento a rottura 1,9 %. Materiale riciclabile in conformità ai protocolli CSI. Sono inoltre compresi: la fornitura e posa in opera di connettori per il collegamento del sistema di rinforzo alla volta esistente in ragione di 4 connessioni/m2 e di betoncino strutturale premiscelato, a base di calce idraulica naturale NHL 5 ed inerti selezionati, privo di cemento ed additivi di sintesi, resistenza meccanica a compressione a fine maturazione di circa 13 MPa, modulo elastico di circa 16.000 MPa, traspirabilità (μ) pari a 12, pH &gt; 10,5 e classe A1 di reazione al fuoco, per la realizzazione della cappa collaborante dello spessore minimo di 3 cm. E' da ritenersi escluso quanto non espressamente menzionato nella presente voce.</t>
  </si>
  <si>
    <t>Fornitura e posa in opera, nelle orditure portanti in legno lamellare, di barre in ferro tondino di armatura FeB44K del diametro mm 18 (acciaio B450C - NTC 2018 di cui al DM 17 Gennaio 2018) ad aderenza migliorata, controllato in stabilimento e sagomato nelle quantità previste dai calcoli di progetto. Le barre saranno inserite in stabilimento secondo procedimento industriale e rese solidali al legno lamellare mediante colatura di adesivo a base epossiaminica modificata, previa fresatura e pulizia della tavola prelevata dal ciclo produttivo e successiva piallatura della stessa dopo la colatura dell'adesivo e la posa della barra. Le travi dovranno essere prodotte da stabilimento in possesso della certificazione di idoneità all'incollaggio di elementi strutturali di grandi luci della categoria A ai sensi della normativa DIN 1052 e copia della certificazione dovrà essere fornita alla D.L. prima della realizzazione degli elementi stessi. Nel prezzo si intendono compresi e compensati gli oneri per le lavorazioni delle tavole in legno, l'adesivo, la piegatura, il taglio e lo sfrido delle barre in acciaio, il rispetto della marcatura CE per i prodotti da costruzione prevista dalla Direttiva 89/106/CEE recepita dal DPR 21.04.93, n. 246 e quanto altro necessario per dare il lavoro finito a regola d'arte.</t>
  </si>
  <si>
    <r>
      <t>Isolamento termico con pannello minerale a base di silicato di calcio con elevate capacità di assorbimento dell’umidità, dello spessore di 25 mm.</t>
    </r>
    <r>
      <rPr>
        <b/>
        <sz val="11"/>
        <rFont val="Calibri"/>
        <family val="2"/>
        <scheme val="minor"/>
      </rPr>
      <t xml:space="preserve"> </t>
    </r>
    <r>
      <rPr>
        <sz val="11"/>
        <rFont val="Calibri"/>
        <family val="2"/>
        <scheme val="minor"/>
      </rPr>
      <t>Fornitura e posa di pannello isolante traspirante dello spessore di 25 mm, dimensioni 1000 x 625 mm, adatto per l’isolamento termico e per la regolarizzazione dell’umidità ed il risanamento da muffe, costituito da isolante composto da silicato di calcio. Le lastre devono risultare perfettamente accostate tra di loro in modo da rendere le giunzioni tra esse totalmente invisibili. Il prodotto dovrà avere le seguenti caratteristiche tecniche e applicative peculiari &gt; Coefficiente di conducibilità termica λ = 0,060 W/mK; coefficiente di diffusione del vapore µ = 4-5; comportamento al fuoco: A1 (DIN 4102); peso specifico: 200-240 kg/m³; valore pH: ca. 10; stabilità dimensione in base a EN 1604: variazione massima 0,5%; capacità di assorbimento dell’umidità pari a 900 kg/m³ (corrispondente a ca. 3,5 volte il proprio peso). Realizzazione conforme al progetto esecutivo nel rispetto di quanto indicato nelle disposizioni tecniche del Direttore dei Lavori o della Committenza. Sono esclusi dal prezzo la barriera al vapore, i due strati di rasatura con stesure di apposita rete di armatura, la mano di fissativo e l’intonachino finale, i ponteggi esterni. Mentre sono compresi la fornitura dei materiali con il relativo trasporto degli stessi a piè d’opera, l’esecuzione a regola d’arte, la preparazione del supporto mediante adeguata pulizia della superficie da isolare rimuovendo eventuali parti appuntite o noduli che ne compromettano la perfetta aderenza con lo stesso, l’inumidimento dei fondi fortemente assorbenti, il posizionamento dei pannelli con il lato più lungo in orizzontale a giunti verticali sfalsati, l’inumidimento dei pannelli con ca. 0,75-1 lt d’acqua per pannello, l’incollaggio dei pannelli mediante applicazione della malta stesa con spatola dentata ≥10 mm su tutta la superficie del pannello comprimendoli con cura al supporto mediante l’utilizzo di frattazzo al fine di garantirne la loro completa adesione, la verifica della planarità del sistema durante la posa con l’ausilio di apposita staggia, gli eventuali livellamenti di punti non uniformi del supporto iniziale fino a 10 mm complessivi, la formazione di raccordi su superfici attigue, la lavorazione di eventuali aperture, nicchie, sporgenze, intradossi di porte e finestre, l’eventuale base di partenza in alluminio con relativi distanziatori, gli angolari di protezione in alluminio, l’esecuzione di fughe con materiale diverso mediante l’inserimento di apposito nastro sigillante, l’eventuale tassellatura nel caso di applicazione di piastrelle sul rivestimento verticale o secondo esplicita prescrizione del Direttore dei Lavori, la formazione di campioni richiesti dalla Direzione Lavori, i tagli e gli sfridi di materiale impiegato, il trasporto delle macerie al piano di carico con lo sgombero e trasporto alle pubbliche discariche, i corrispettivi per diritti di discarica, nonché ogni altra prestazione accessoria occorrente per eseguire l’opera a regola d’arte.</t>
    </r>
  </si>
  <si>
    <t xml:space="preserve">a. ISOLAMENTO TERMICO - Pannello anticondensa minerale a base di silicato di calcio con elevate capacità di assorbimento dell’umidità, dello spessore di 25 mm </t>
  </si>
  <si>
    <r>
      <t>guide in alluminio con guarnizioni anodizzate (17</t>
    </r>
    <r>
      <rPr>
        <sz val="11"/>
        <rFont val="Calibri"/>
        <family val="2"/>
      </rPr>
      <t>÷</t>
    </r>
    <r>
      <rPr>
        <sz val="11"/>
        <rFont val="Calibri"/>
        <family val="2"/>
        <scheme val="minor"/>
      </rPr>
      <t>19x28</t>
    </r>
    <r>
      <rPr>
        <sz val="11"/>
        <rFont val="Calibri"/>
        <family val="2"/>
      </rPr>
      <t>÷</t>
    </r>
    <r>
      <rPr>
        <sz val="11"/>
        <rFont val="Calibri"/>
        <family val="2"/>
        <scheme val="minor"/>
      </rPr>
      <t>30 mm)</t>
    </r>
  </si>
  <si>
    <t>a. Prodotto biocida a base di Sali quaternari di ammonio</t>
  </si>
  <si>
    <t>a. Trattemento antisale specifico per murature</t>
  </si>
  <si>
    <t>a. Rinzaffo antisale traspirante resistente ai solfati</t>
  </si>
  <si>
    <t>a. Malta per intonaco e risarcitura di muratura a grana grossa di calce idraulica naturale NHL5</t>
  </si>
  <si>
    <t>Maggiorazione per ogni cm in più di spessore dell’intonaco di cui all'Art. A.12.011.</t>
  </si>
  <si>
    <t>a. Malta di cocciopesto a base di calce idraulica naturale NHL5 premiscelata conforme alla UNI EN 459-1</t>
  </si>
  <si>
    <t>Maggiorazione per ogni cm di spessore dell’intonaco aggiuntivo all'Art. A.12.013.</t>
  </si>
  <si>
    <t>Maggiorazione per ogni cm di spessore dell’intonaco aggiuntivo di cui all'Art. A.12.016.</t>
  </si>
  <si>
    <t>Maggiorazione per ogni cm di spessore dell’intonaco aggiuntivo di cui all'Art. A.12.018.</t>
  </si>
  <si>
    <t xml:space="preserve">Intonaco minerale e naturale per il risanamento acustico dei locali costituito da una miscela di calce idraulica naturale NHL5, perlite e silice espansa con curva granulometrica controllata da 0 a 3 mm. Ha la proprietà di assorbire l’energia acustica incidente e di regolare l’indice di riverbero acustico dei locali. Il riverbero acustico nei locali è responsabile dell’eco e dell’impossibilità di una corretta comunicazione. L’intonacatura delle superfici interne orizzontali o verticali mediante l’intonaco fonoassorbente consente la regolazione dell’indice di riverbero nei limiti di legge consentendo la corretta fruibilità dei locali oltre che offrire un valido contributo all’isolamento termico di parete. E' conforme alle UNI EN 998-1 riguardanti le “Specifiche per malte per opere murarie – Malte per intonaci interni ed esterni” e soggetta alla marcatura CE in relazione alle normative vigenti. Va applicato mediante macchina intonacatrice per intonaco pronto. Lo stato della superficie influenza il comportamento fonoassorbente del materiale in opera pertanto si renderà necessario di lasciare la superficie grezza senza staggiatura o altra lisciatura o finitura superficiale. Una volta indurito l’intonaco potrà essere dipinto mediante pittura o velatura a spruzzo per interni semicoprente. L'intonaco fonoassorbente può essere applicato anche su reti metalliche portaintonaco. L’utilizzo di tali supporti pensati per ricevere l’intonaco potrà consentire di realizzare applicazioni non connesse con la muratura (intercapedini) o sagomate. La geometria della superficie intonacata e l’intercapedine retrostante favoriscono l’incremento della fonoassorbenza delle superfici trattate. </t>
  </si>
  <si>
    <t>Maggiorazione per ogni cm di spessore dell’intonaco aggiuntivo di cui all'Art. A.12.020.</t>
  </si>
  <si>
    <t>Maggiorazione per ogni cm di spessore dell’intonaco aggiuntivo di cui all'Art. A.12.022.</t>
  </si>
  <si>
    <t>a. Malta idrorepellente traspirante di cocciopesto a base di calce idraulica naturale NHL5 premiscelata (conforme alla UNI EN 459-1)</t>
  </si>
  <si>
    <t>Maggiorazione per ogni cm di spessore dell’intonaco aggiuntivo all'Art. A.12.024.</t>
  </si>
  <si>
    <t>a. Intonaco deumidificante macroporoso traspirante di calce idraulica naturale NHL5</t>
  </si>
  <si>
    <t>Maggiorazione per ogni cm in più di spessore dell’intonaco di cui all'Art. A.12.027.</t>
  </si>
  <si>
    <t>Maggiorazione per ogni cm in più di spessore dell’intonaco di cui all'Art. A.12.032.</t>
  </si>
  <si>
    <t>Restauro a fine di consolidamento e fissaggio di intonaci consistente in consolidamento e fissaggio dei distacchi di intonaco dalla muratura mediante:
a) iniezioni e colature attraverso lesioni e piccoli fori già esistenti, di adatta resina acrilica in emulsione acquosa;
b) iniezioni e colature attraverso lesioni e piccoli fori già esistenti, di adatta resina acrilica in emulsione acquosa addizionata a cariche inerti con diverse concentrazioni;
c) iniezioni e colature attraverso lesioni e piccoli fori già esistenti, di speciale miscela inorganica a basso contenuto di sali idrosolubili esclusivamente a base di inerti selezionati e di calce idraulica naturale  NHL5 premiscelata conforme alla UNI EN 459-1, resistente ai solfati, adatta al consolidamento di murature in pietra o mattone pieno mediante iniezione di calce idraulica naturale a fluidità controllata in relazione alla granulometria massima dell’inerte contenuto, caratterizzata da elevata fluidità e stabilità, ottenuta dalla cottura a basse temperature di calcari argillosi (marna naturale), avente come principale costituente mineralogico il silicato bi-calcico, priva di alluminato e silicato tricalcico, da impastare solo ed esclusivamente con acqua in ragione di circa 3-5 litri per sacco in relazione alla dimensione massima dell’inerte contenuto, previa imbibizione dell'intonaco con acqua. Nelle suddette operazioni ai punti a,b,c, si intende compresa la predisposizione di tutte le apparecchiature atte a consentire una lenta immissione ed una completa diffusione dei prodotti all'interno delle zone di distacco nonché eventuali operazioni di micro cucitura mediante perni in acciaio inox o vetroresina, per garantire il migliore ancoraggio nelle zone di maggiore distacco. Si intende inoltre compreso nel prezzo ogni onere derivante dal costante controllo che dovrà essere effettuato durante le operazioni di iniezione e dall'estrema cautela da adottare al fine di evitare ogni eventuale fuoriuscita delle stesse e salvaguardare, quindi, la superficie.</t>
  </si>
  <si>
    <t>Restauro a fine di consolidamento e fissaggio di stucchi consistente in consolidamento e fissaggio dei distacchi di stucchi dalla muratura mediante: da definirsi in corso d'opera a seconda delle differenti situazioni di distacco:
a) iniezioni e colature attraverso lesioni e piccoli fori già esistenti, di adatta resina acrilica in emulsione;
b) iniezioni e colature attraverso lesioni e piccoli fori già esistenti, di adatta resina acrilica in emulsione addizionata a cariche inerti con diverse concentrazioni;
c) iniezioni e colature attraverso lesioni e piccoli fori già esistenti, di Speciale miscela inorganica a basso contenuto di sali idrosolubili esclusivamente a base di inerti selezionati e di calce idraulica naturale NHL5 premiscelata conforme alla UNI EN 459-1, resistente ai solfati, adatta al consolidamento di murature in pietra o mattone pieno mediante iniezione di calce idraulica naturale a fluidità controllata in relazione alla granulometria massima dell’inerte contenuto, caratterizzata da elevata fluidità e stabilità, ottenuta dalla cottura a basse temperature di calcari argillosi (marna naturale), avente come principale costituente mineralogico il silicato bi-calcico, priva di alluminato e silicato tricalcico, da impastare solo ed esclusivamente con acqua in ragione di circa 3-5 litri per sacco in relazione alla dimensione massima dell’inerte contenuto, previa imbibizione dell'intonaco con acqua. Nelle suddette operazioni ai punti a,b,c, si intende compresa la predisposizione di tutte le
apparecchiature atte a consentire una lenta immissione ed una completa diffusione dei
prodotti all'interno delle zone di distacco. Si intende inoltre compreso nel prezzo ogni onere
derivante dal costante controllo che dovrà essere effettuato durante le operazioni di iniezione e dall'estrema cautela da adottare al fine di evitare ogni eventuale fuoriuscita delle stesse e salvaguardare, quindi, la superficie degli stucchi, documentazione fotografica esplicativa della morfologia di degrado.</t>
  </si>
  <si>
    <t xml:space="preserve">a. Malta minerale in polvere a base calce per l’esecuzione di intonaci in interni </t>
  </si>
  <si>
    <t>a. Miscela di latte, albume d'uovo, caseina, acqua dolce, oli essenziali</t>
  </si>
  <si>
    <t>a. Fissativo naturale composto da legante di purissimo silicato liquido di potassio</t>
  </si>
  <si>
    <t>a. Pittura composta da inerti di granulometria 0,5 mm a base di silicati</t>
  </si>
  <si>
    <t xml:space="preserve">a. Fondo di tinteggiatura riempitiva con inerti di granulometria 1 mm a base di silicati </t>
  </si>
  <si>
    <t xml:space="preserve">a. Fondo speciale consolidante per interni, traspirante a base di silicato, per il fissaggio di spore o per la regolarizzazione degli assorbimenti del supporto </t>
  </si>
  <si>
    <t xml:space="preserve">a. Impregnante di fondo per interni all’acqua, trasparente ai silicati ad alta penetrazione a base di una combinazione tra sol di silice e hydrosol </t>
  </si>
  <si>
    <t>Fornitura e posa in opera di rivestimento continuo e decorativo con spessore 2/4 mm max, a base di leganti idraulici e inerti selezionati (coccio pesto, polveri di marmo) da non utilizzare a copertura di intonaci di interesse storico-artistico e laddove non sia necessaria la reversibilità delle condizioni originarie. Dopo un'accurata verifica dell'integrità del supporto, eseguire la rimozione di parti incoerenti e ripristinare con idonee malte compatibili con le successive lavorazioni. La lavorazione sarà composta da: FONDO, FONDO FIBRATO; STRATO MATERICO e FINITURA (OPACA o LUCIDA). Ogni lavorazione dovrà avere caratteristiche uguali-o-superiori-alle-seguenti: FONDO: risponde ai principi definiti nella UNI EN 1504/2 (“Sistemi di protezione della superficie di calcestruzzo”) e ai relativi limiti di accettazione: Adesione al calcestruzzo:supporto MC (0.40) secondo UNI EN 1766 con valore 3 MPa (rottura del substrato); Resistenza a compressione a 28 gg UNI EN 12190 con valore 30 MPa; Permeabilità al vapore acqueo misurata come spessore di aria equivalente Sd secondo UNI EN ISO 7783/1 Sd &lt; 3 m (Classe I); Coefficiente di assorbimento capillare secondo UNI EN 1062/3 con valore &lt; 0.01 kg.m-2.h-0.5 (impermeabile ai cloruri); Classe di reazione al fuoco Bfl-S1; Resistenza alla spinta idraulica positiva secondo UNI EN 12390/8 con valore 5 bar (pari ad una colonna d’acqua di 50 m); Resistenza alla pressione idraulica negativa secondo UNI 8298/8 con valore 2.5 bar (pari ad una colonna d’acqua di 25m).
FONDO FIBRATO: Peso specifico: 1.500 kg/l ca.; Granulometria: inferiore a 0.50 mm.; Resa: circa 0.200 kg/m2 ca.
STRATO MATERICO : Resa variabile a seconda dei tipi di supporto ca. 2 Kg/mq; Stato fisico polvere; Peso specifico 1.125 Kg/l.; Tempo di essiccazione variabile a seconda dell’ambiente di applicazione; Granulometria: 0,5  0,8 mm.; Diffusione al vapore d’acqua 745 g/m2 in 24 h. ca; Fattore di resistenza alla diffusione del vapore µ 12 ca.; Strato equivalente d’aria Sd = 0,03 m ca. (calcolato con s = 0.2 • 10 –3 m); Coefficiente di assorbimento d’acqua w=0,25 Kg/(m2 • h ½ ) ca; Sd • w =0,0075 Kg/(m • h ½ ) ca; Rispetta la teoria di Kuenzle; PH=13 in soluzione acquosa; Permeabilità al vapore (DIN 52 615) SD~0,01m); Classe di appartenenza VOC 0 g/l, pitture murali sottocategoria “L” valore limite UE 2010 30g/l.
FINITURA OPACA: Colore Trasparente / Tinte RAL; Brillantezza (Gloss a 60°)&lt;15% (Opaco); Viscosità di fornitura Tissotropico; Peso Specifico 1,120 ±0,100 Kg/l; Contenuto di solidi 49 ±2% in peso / 43. ±2% in volume; Contenuto di VOC&lt; 140 g/l; Classificazione (Dirett. 2004/42/CE) Categoria j (BA) – VOC &lt; 140 g/l; Spessore nominale secco (DFT) 40 μm (100 μm ca. film umido); Resa teorica al DFT 9,5 m²/l (7,2 m²/kg); Resistenza al calore +120°C (calore secco).
FINITURA LUCIDA: Colore Trasparente / Tinte RAL; Brillantezza (Gloss a 60°) &gt;85% (Lucido); Viscosità di fornitura 40 ±5 sec CF4@20°; Peso Specifico 1,070 ±0,100 Kg/l; Contenuto di solidi 53 ±2% in peso / 50 ±2% in volume; Contenuto di VOC &lt; 140 g/l; Classificazione (Dirett. 2004/42/CE) Categoria j (BA) – VOC &lt; 140 g/l; Spessore nominale secco (DFT) 40 μm (90 μm ca. film umido); Resa teorica al DFT 10,5 m²/l (7,5 m²/kg); Resistenza al calore +120°C (calore secco).
Verrà eseguita un’accurata pulizia della superficie la quale dovrà essere esente da oli, grassi, polvere o altre sostanze. Su supporto già esistente (vecchie piastrelle, gres porcellanato etc.) se estremamente liscio verrà effettuata un’idonea preparazione meccanica (fresatura, sabbiatura, smerigliatura). Verrà steso a spatola in acciaio inox FONDO annegando al suo interno una RETE FIBRATA, dopo la sua completa asciugatura (circa 24 ore) verrà applicato a rullo FONDO FIBRATO con tempo di asciugatura circa 6 ore; quando asciutto verrà stesa a spatola la prima mano di STRATO MATERICO, dopo completa essicazione verrà stesa la seconda mano di prodotto e prima della completa asciugatura (comunque calpestabile) verrà compattata con poco prodotto la superficie lisciandola e lucidandola con spatola in acciaio inox fino al grado di finitura desiderato. Quando asciutto (24 ore) verrà applicata in 2 mani con rullo resistente ai solventi la finitura LUCIDA od OPACA a discrezione della direzione lavori.</t>
  </si>
  <si>
    <t>a. Legante a base di silicato di postassio</t>
  </si>
  <si>
    <t xml:space="preserve">a. Prodotto ai silicati </t>
  </si>
  <si>
    <t>a. Impregnante trasparente ai silicati</t>
  </si>
  <si>
    <t>a. Pittura a base di grassello di calce stagionato 24-36 mesi</t>
  </si>
  <si>
    <t>a. Pittura naturale composta da grassello di calce stagionato da 24-36 mesi, bentonite, argilla, borato di calcio naturale e allume di rocca</t>
  </si>
  <si>
    <t>a. Pittura alla calce e silicato con terre coloranti, carbonato di calcio micronizzato, silicato di potassio ed additivi vegetali</t>
  </si>
  <si>
    <t xml:space="preserve">a. Tinteggio coprente a base di silicati per legno e derivati del legno </t>
  </si>
  <si>
    <t xml:space="preserve">a.  Colore ai silicati per interni su legno ad effetto coprente o velante </t>
  </si>
  <si>
    <t xml:space="preserve">a.  Tinteggio incolore all’acqua per superfici interne ed esterne in legno </t>
  </si>
  <si>
    <t>a.  Tinteggiatura ai silicati conforme alla normativa DIN 18363 2.4.1.e certificata con marchio Nature Plus n. 0602-1609-035-4</t>
  </si>
  <si>
    <t xml:space="preserve">a.  Tinteggiatura bioecologica per interni a base di silicato liquido di potassio </t>
  </si>
  <si>
    <t xml:space="preserve">a.  Tinteggiatura bioecologica per interni a base di silicato liquido di potassio, con effetto fotocatalitico di riduzione delle sostanze e odori inquinanti, lavabile in classe I secondo DIN EN 13300 </t>
  </si>
  <si>
    <t>b.  Consolidante e diluizione per pitture ai silicati</t>
  </si>
  <si>
    <t xml:space="preserve">a.  Tinteggiatura bioecologica per interni, altamente traspirante a base di sol di silice pronta all’uso secondo normativa DIN 18363 2.4.1 e DIN EN 13300 </t>
  </si>
  <si>
    <t xml:space="preserve">a.  Tinteggiatura ai silicati per interni altamente traspirante e specifica contro la formazione di muffe, con ossido di zinco e biossido di titanio fotocatalitico </t>
  </si>
  <si>
    <t xml:space="preserve">b.  Consolidante e diluizione per pitture ai silicati </t>
  </si>
  <si>
    <t xml:space="preserve">a.  Tinteggiatura per interni al sol di silicato </t>
  </si>
  <si>
    <t xml:space="preserve">a.  Tinteggiatura riempitiva a base di silicati per la chiusura di cavillature da ritiro inferiori a 0,5 mm </t>
  </si>
  <si>
    <t xml:space="preserve">b. Consolidante e diluente per pittura ai silicati </t>
  </si>
  <si>
    <t xml:space="preserve">a.  Tinteggiatura per esterni a base di silicato liquido di potassio, composta da sostanze minerali pure e pigmenti minerali inorganici resistenti alla luce </t>
  </si>
  <si>
    <t xml:space="preserve">b. Consolidante e diluizione per pitture ai silicati </t>
  </si>
  <si>
    <t xml:space="preserve">a.  Tinteggiatura ai silicati per esterni, a base di sol di silice e silicato liquido di potassio, altamente resistente agli agenti atmosferici </t>
  </si>
  <si>
    <t xml:space="preserve">b. Consolidante e/o diluizione per i sistemi di tinteggiatura al Sol di Silice  </t>
  </si>
  <si>
    <t xml:space="preserve">a.   Tinteggiatura ai silicati per esterni a base di sol di silice e silicato liquido di potassio, per supporti organici, minerali e/o misti con effetto fotocatalitico </t>
  </si>
  <si>
    <t>a. Tinteggiatura protettiva per calcestruzzo con pittura al sol di silice</t>
  </si>
  <si>
    <t xml:space="preserve">a. Velatura semicoprente a base di silicati  </t>
  </si>
  <si>
    <t>b. Diluente</t>
  </si>
  <si>
    <t>Fornitura e posa in opera di due mani di velatura ingrigente ai silicati per elementi costruttivi in legno per esterni, da applicarsi ad una o più mani in base al tipo di effetto desiderato e da diluirsi con diluente. Il supporto deve essere solido, asciutto (umidità del legno inferiore al 18%), pulito e privo di polvere. Vecchi strati di vernice devono essere rimossi completamente; superfici danneggiate dagli agenti atmosferici devono essere carteggiate fino al legno sano, i legni resinosi ed oleosi sono da pulire con diluente Nitro. Il colore presenta le seguenti caratteristiche: simula una naturale superficie in legno con una patina ingrigita, esente da biocidi, stabile alla luce, superficie opaca, naturale, buona adesione, non filmogeno, traspirante sd &lt; 0,02 m (DIN EN ISO 12572, wet-cup), peso specifico: ca. 1,1-1,2 g/cm³. Nessuna protezione all’acqua secondo DIN-EN 927-2.</t>
  </si>
  <si>
    <t xml:space="preserve">a. Velatura ingrigente ai silicati   </t>
  </si>
  <si>
    <t xml:space="preserve">a.  Tinteggiatura per velature ai silicati per interni ed esterni a base di sol di silice e pigmenti minerali resistenti ai raggi UV </t>
  </si>
  <si>
    <t>b. Additivo al Sol di Silice privo di pigmenti per velature</t>
  </si>
  <si>
    <t>a.  Tinteggiatura semicoprente idrorepellente per esterni, a base di sol di silicato per velature su pietre naturali</t>
  </si>
  <si>
    <t>a. Protettivo idrorepellente a base di fluoropolimeri</t>
  </si>
  <si>
    <t>a. Protettivo idrorepellente incolore a base di silossani micromolecolari, a solvente per supporti minerali</t>
  </si>
  <si>
    <t>a. Fissativo isolante per interni ai silicati a basso impatto ambientale per rendere omogenei gli assorbimenti</t>
  </si>
  <si>
    <t xml:space="preserve">a. Liquido neutralizzante a base di acido esafluorosilicico idoneo per la pulizia di supporti minerali </t>
  </si>
  <si>
    <t xml:space="preserve">a. Sostanza igienizzante per superfici con muffe </t>
  </si>
  <si>
    <t>a. Prodotto ecologico in gel per la rimozione dei graffiti ed imbrattamenti vandalici</t>
  </si>
  <si>
    <t xml:space="preserve">a. Prodotto detergente per la rimozione delle alonature persistenti e dei residui di graffiti </t>
  </si>
  <si>
    <t>Trattamento di protezione dagli imbrattamenti di vernici, pennarelli, spray e manifesti; con prodotto a base di cere e fluoropolimeri in emulsione acquosa. Il prodotto deve essere traspirante, non deve alterare in maniera apprezzabile la cromia dei supporti. Deve essere reversibile con acqua calda a 80° C. La rimozione dei graffiti può avvenire con il solo uso di acqua calda in pressione (80°c/20 bar). Le caratteristiche di tale prodotto devono consentire rapidi interventi anche meccanizzati di applicazione o di pulizia senza alterare i supporti. Deve essere corredato di scheda di sicurezza e non deve presentare in etichetta simboli di pericolo.</t>
  </si>
  <si>
    <t>a. Prodotto protettivo antigraffiti a base di cere e fluoropolimeri in emulsione acquosa</t>
  </si>
  <si>
    <t>Trattamento di protezione anti-graffiti bi-componente a base con prodotto a base di resine poliuretaniche catalizzate in sistema acquoso, per pietre naturali, manufatti edili assorbenti, intonaci e finiture in genere. Il prodotto non deve alterare in maniera apprezzabile la cromia dei supporti. Deve essere corredato di scheda di sicurezza e non deve presentare in etichetta simboli di pericolo.</t>
  </si>
  <si>
    <t>a. Prodotto di protezione anti-graffiti bi-componente a base di resine poliuretaniche catalizzate in sistema acquoso</t>
  </si>
  <si>
    <t>a. Pavimento in pietra di San Lucido</t>
  </si>
  <si>
    <t>a. Pavimento in graniglia di forma quadrata</t>
  </si>
  <si>
    <t>a. Pavimento in cotto artigianale</t>
  </si>
  <si>
    <t>a. Battuto con detriti di tufo (tagliame)</t>
  </si>
  <si>
    <t>a. Adesivo chiaro per piastrelle</t>
  </si>
  <si>
    <t>a. Lastre per pavimentazione esterna in pietra di San Lucido</t>
  </si>
  <si>
    <t>Fornitura e posa in opera di pavimento con spessore 2/4 mm max, a base di leganti idraulici e inerti selezionati (coccio pesto, polveri di marmo) da non utilizzare a copertura di pavimentazione e di intonaci di interesse storico-artistico e laddove non sia necessaria la reversibilità delle condizioni originarie. Dopo un'accurata verifica dell'integrità del supporto, eseguire la rimozione di parti incoerenti e ripristinare con idonee malte compatibili con le successive lavorazioni. La lavorazione sarà composta da: FONDO, FONDO FIBRATO, STRATO MATERICO e FINITURA (OPACA o LUCIDA). Ogni lavorazione dovrà avere caratteristiche uguali-o-superiori-alle-seguenti:
FONDO: risponde ai principi definiti nella UNI EN 1504/2 (“Sistemi di protezione della superficie di calcestruzzo”) e ai relativi limiti di accettazione: Adesione al calcestruzzo:supporto MC (0.40) secondo UNI EN 1766 con valore 3 MPa (rottura del substrato) ; Resistenza a compressione a 28 gg UNI EN 12190 con valore 30 MPa ;Permeabilità al vapore acqueo misurata come spessore di aria equivalente Sd secondo UNI EN ISO 7783/1 Sd &lt; 3 m (Classe I); Coefficiente di assorbimento capillare secondo UNI EN 1062/3 con valore &lt; 0.01 kg.m-2.h-0.5 (impermeabile ai cloruri); Classe di reazione al fuoco Bfl-S1; Resistenza alla spinta idraulica positiva secondo UNI EN 12390/8 con valore 5 bar (pari ad una colonna d’acqua di 50 m); Resistenza alla pressione idraulica negativa secondo UNI 8298/8 con valore 2.5 bar (pari ad una colonna d’acqua di 25m).
FONDO FIBRATO: Peso specifico: 1.500 kg/l ca.; Granulometria: inferiore a 0.50 mm.; Resa: circa 0.200 kg/m2 ca.
STRATO MATERICO : Resa variabile a seconda dei tipi di supporto ca. 2 Kg/mq; Stato fisico polvere; Peso specifico 1.125 Kg/l.; Tempo di essiccazione variabile a seconda dell’ambiente di applicazione; Granulometria:  0,5  0,8 mm.; Diffusione al vapore d’acqua 745 g/m2 in 24 h. ca; Fattore di resistenza alla diffusione del vapore µ 12 ca.; Strato equivalente d’aria Sd = 0,03 m ca. (calcolato con s = 0.2 • 10 –3 m); Coefficiente di assorbimento d’acqua w=0,25 Kg/(m2 • h ½ ) ca; Sd • w =0,0075 Kg/(m • h ½ ) ca; Rispetta la teoria di Kuenzle; PH=13 in soluzione acquosa; Permeabilità al vapore (DIN 52 615) SD~0,01m); Classe di appartenenza VOC 0 g/l, pitture murali sottocategoria “L” valore limite UE 2010 30g/l.
FINITURA OPACA: Colore Trasparente / Tinte RAL; Brillantezza (Gloss a 60°)&lt;15% (Opaco); Viscosità di fornitura Tissotropico; Peso Specifico 1,120 ±0,100 Kg/l; Contenuto di solidi 49 ±2% in peso / 43. ±2% in volume; Contenuto di VOC&lt; 140 g/l; Classificazione (Dirett. 2004/42/CE) Categoria j (BA) – VOC &lt; 140 g/l; Spessore nominale secco (DFT) 40 μm (100 μm ca. film umido); Resa teorica al DFT 9,5 m²/l (7,2 m²/kg); Resistenza al calore +120°C (calore secco).
FINITURA LUCIDA: Colore Trasparente / Tinte RAL; Brillantezza (Gloss a 60°) &gt;85% (Lucido); Viscosità di fornitura 40 ±5 sec CF4@20°; Peso Specifico 1,070 ±0,100 Kg/l; Contenuto di solidi 53 ±2% in peso / 50 ±2% in volume; Contenuto di VOC &lt; 140 g/l; Classificazione (Dirett. 2004/42/CE) Categoria j (BA) – VOC &lt; 140 g/l; Spessore nominale secco (DFT) 40 μm (90 μm ca. film umido); Resa teorica al DFT 10,5 m²/l (7,5 m²/kg); Resistenza al calore +120°C (calore secco).
Verrà eseguita un’accurata pulizia della superficie la quale dovrà essere esente da oli, grassi, polvere o altre sostanze. Su supporto già esistente (vecchie pavimentazioni, piastrelle, gres porcellanato etc.) se estremamente liscio verrà effettuata un’idonea preparazione meccanica (fresatura, sabbiatura, smerigliatura). Su massetto in cemento, stagionato almeno 3 mesi, consolidato ed esente da polveri o grassi, verrà applicata una mano di primer isolante. Verrà steso a spatola in acciaio inox FONDO annegando al suo interno una RETE FIBRATA, dopo la sua completa asciugatura (circa 24 ore) verrà applicato a rullo FONDO FIBRATO con tempo di asciugatura circa 6 ore; quando asciutto verrà stesa a spatola la prima mano di STRATO MATERICO, dopo completa essicazione verrà stesa la seconda mano di prodotto e prima della completa asciugatura (comunque calpestabile) verrà compattata con poco prodotto la superficie lisciandola e lucidandola con spatola in acciaio inox fino al grado di finitura desiderato. Quando asciutto (24 ore) verrà applicata in 3 mani con rullo resistente ai solventi la finitura LUCIDA o OPACA a discrezione della direzione lavori.</t>
  </si>
  <si>
    <t>a. Operaio qualificato (giardiniere) - Addetto potatore e macchinari</t>
  </si>
  <si>
    <t>a. Operaio qualificato (giardiniere) - Addetto macchinari</t>
  </si>
  <si>
    <t>a. Operaio qualificato (giardiniere) - Addetto potatore</t>
  </si>
  <si>
    <t>b. Operaio qualificato (giardiniere) - Addetto macchinari</t>
  </si>
  <si>
    <t>a. Operaio qualificato (giardiniere)</t>
  </si>
  <si>
    <t>a. Operaio qualificato (giardiniere) - Addetto mezzi meccanici manuali e macchinari</t>
  </si>
  <si>
    <t xml:space="preserve">a. Operaio qualificato (giardiniere) </t>
  </si>
  <si>
    <t>b. Operaio qualificato (giardiniere)</t>
  </si>
  <si>
    <t>b. Operaio qualificato  (giardiniere)</t>
  </si>
  <si>
    <t>a. Operaio specializzato (giardiniere) - Addetto potatore</t>
  </si>
  <si>
    <t xml:space="preserve">a. Operaio specializzato (giardiniere) </t>
  </si>
  <si>
    <t>b. Operaio qualificato (giardiniere) - Addetto mezzi meccanici manuali e macchinari</t>
  </si>
  <si>
    <t>a. Operaio qualificato (giardiniere) - Per distribuzione fitofarmaco e ricarico motoirroratrice</t>
  </si>
  <si>
    <t>a. Operaio qualificato (giardiniere) - Per distribuzione prodotto e ricarico motoirroratrice</t>
  </si>
  <si>
    <t>a. Operaio qualificato (giardiniere) - Per distribuzione fitoarmaco e ricarico motoirroratrice</t>
  </si>
  <si>
    <t>a. Operaio specializzato (giardiniere) - Addetto manovratore</t>
  </si>
  <si>
    <t>b. Operaio qualificato (giardiniere) - Addetto manovratore e ditribuzione fitofarmaco</t>
  </si>
  <si>
    <t>a. Operaio qualificato (giardiniere) - Addetto pertracciamento buche, azionamento mototrivella e distribuzione fitofarmaco (qt=0,25+0,50+0,40)</t>
  </si>
  <si>
    <t>sono cambiate le percentuali delle incidenze</t>
  </si>
  <si>
    <t>Ciclo deumidificante completo per murature esterne, previa stonacatura da pagarsi a parte,
così composta:
· trattamento pronto antisale ad alta penetrazione con prodotto liquido, incolore, adatto all’immobilizzazione dei sali ed al risanamento di supporti lapidei e/o murari ad alto contenuto salino senza modifiche della permeabilità al vapore originaria, applicabile a
spruzzo o a pennello in ragione di circa 0,5 l/mq e di peso specifico pari a 0,8 kg/l;
· rinzaffo antisale traspirante con malta di calce idraulica naturale NHL 5 premiscelata caratterizzata da elevata traspirabilità, porosità totale pari a ca. il 35% ed assenza di reattività chimica in presenza di solfati, adatta al trattamento risanante di murature interessate da umidità di risalita e/o medio alta presenza di sali;
· intonaco con malta pronta idrorepellente di calce idraulica naturale NHL 5 (certificata secondo UNI EN 459-1) quale unico legante ed inerti puri con curva selezionata di granulometria massima pari a 4 mm premiscelata, per la realizzazione di intonaci protettivi eseguiti preferenzialmente su
pareti esterne e particolarmente adatti al trattamento di murature soggette a problematiche di umidità di risalita per capillarità, di resistenza alla diffusione del vapore (μ) pari a 10, di classe CS III di resistenza a compressione (classificazione secondo UNI EN 998-1), di classe W2 (classificazione secondo UNIEN 998-1) per l’assorbimento d’acqua per capillarità , pH &gt; 10,5 e classe A1 di reazione al fuoco; l’applicazione prevede uno spessore minimo di cm 3;
· rasante/aggrappante con malta di calce idraulica naturale NHL 5 conforme alla UNI EN 459-1 quale unico legante ed inerti con curva selezionata di granulometria massima pari a 2 mm, premiscelata, caratterizzata da basso contenuto di sali idrosolubili ed elevata traspirabilità, da utilizzare come rasatura su intonaci nuovi o esistenti, omogenei o eterogenei e/o come aggrappante su supporti a superficie liscia o poco assorbenti in previsione della realizzazione successiva dell’intonaco civile, di resistenza alla diffusione del vapore pari a μ = 10, resistenza allo strappo &gt; 0,6 N/mmq, pH&gt;10.5 e classe A1 di reazione al fuoco. Successive applicazioni andranno eseguite a 24/48 ore dal trattamento;
· l’eventuale finitura colorata, da pagarsi a parte, deve essere a base di prodotti minerali o pitture traspiranti.</t>
  </si>
  <si>
    <t>Ciclo deumidificante per murature interne, previa stonacatura da pagarsi a parte, così
composta:
· trattamento pronto antisale con prodotto ad alta penetrazione, liquido, incolore, adatto all’immobilizzazione dei sali ed al risanamento di supporti lapidei e/o murari ad alto contenuto salino senza modifiche della permeabilità al vapore originaria, applicabile a spruzzo o a pennello in ragione di circa 0,5 l/mq e di peso specifico pari a 0,8 kg/l;
· rinzaffo antisale traspirante con malta di calce idraulica naturale NHL 5 premiscelata, caratterizzata da elevata traspirabilità, porosità totale pari a ca. il 35% ed assenza di reattività chimica in presenza di solfati, adatto al trattamento risanante di murature interessate da umidità di risalita e/o medio alta presenza di sali;
· intonaco deumidificante macroporoso con malta di calce idraulica naturale NHL 5 (certificata secondo UNI EN 459-1) premiscelata caratterizzata da elevata traspirabilità, porosità totale pari al 70 % ed assenza di reattività chimica in presenza di solfati, adatto al trattamento risanante di murature interessate da umidità di risalita e medio alta presenza di sali; l’applicazione prevede uno spessore minimo di cm 2;
· rasante fino con malta di calce idraulica naturale NHL 5 (certificata secondo UNI EN 459-1) quale unico legante ed inerti puri con curva selezionata, premiscelata, caratterizzata da basso contenuto di sali idrosolubili ed elevata traspirabilità, da utilizzare come rasatura su intonaci nuovi o esistenti, calcestruzzo e in generale su superfici eterogenee o con basso assorbimento d’acqua, di granulometria massima pari a 0,8 mm, resistenza alla diffusione del vapore μ pari a 10, resistenza allo strappo &gt; 0,6 N/mmq, pH&gt;10,5 e classe A1 di reazione al fuoco. Successive applicazioni andranno eseguite a 24/48 ore dal trattamento.
L’eventuale finitura colorata, da pagarsi a parte, deve essere a base di prodotti minerali o pitture traspiranti.</t>
  </si>
  <si>
    <t>a. Malta di calce idraulica naturale NHL5 per fugatura e stilatura dei giunti</t>
  </si>
  <si>
    <t>Esecuzione di solaio in legno lamellare sdraiato armato opportunamente sagomato e reso solidale mediante collegamento a viti a tutto filetto comprendente: solaio in legno lamellare in essenza di abete, armato costituito da struttura portante con travi sdraiate in legno lamellare rinforzato con l'inserimento di 2 barre in ferro inferiormente, tondino di armatura FeB44K (acciaio B450C - NTC 2018 di cui al D.M. 17.01.2018) ad aderenza migliorata, controllato in stabilimento e sagomato. Le barre dovranno essere inserite in stabilimento secondo procedimento industriale e rese solidali al legno lamellare mediante colatura di adesivo a base epossiaminica modificata, previa fresatura e pulizia della tavola prelevata dal ciclo produttivo e successiva piallatura della stessa dopo la colatura dell'adesivo e la posa delle barre, questo per ogni concio, a larghezza 600 mm accostati. Compresa soluzione per appoggio delle travi in zona sismica con vincolo bilatero (N.T.C. 2018) che consente l'ancoraggio alle strutture perimetrali esistenti. Compresa l'impregnazione dei pannelli con una mano a pennello con prodotti naturali specifici nelle colorazioni a scelta della Direzione dei Lavori e/o della Committenza, tra quelle a disposizione della ditta fornitrice delle travi lamellari armate. Compresa fornitura e posa di barriera al vapore. Il solaio dovrà essere collaborante con una soletta in malta strutturale leggera di calce idraulica naturale NHL5 fibrorinforzata ed inerti leggeri selezionati specifica per rinforzi strutturali di volte e solai (granulometria 0-4 mm, per uno spessore minimo di 8 cm con interposta rete elettrosaldata del diametro di 8 mm, passo 20x20 cm, resa solidale al legno lamellare attraverso connettori in tondino di acciaio; opportunamente dimensionati;</t>
  </si>
  <si>
    <t>Fornitura e posa in opera di solaio in legno. Solaio composto in legno di castagno, sovraccarico accidentale 400 kg, costituito da un'orditura primaria, realizzata con travi parallele ad un interasse minimo da 60 ad 80 cm poggiate su dormienti in legno e dimensionati secondo i calcoli statici , comunque con una sezione minima di cm 26x26 e da un tavolato costituito da tavole di castagno aventi uno spessore non minore di 3 cm levigate sull'estradosso e chiodate alla trave con disposizione sfalsata ( disposizione a quinconce), la fornitura e posa in opera sul tavolato di un telone in tessuto non tessuto, compreso l’inserimento di connettori in tondino di acciaio opportunamente dimensionati all'interno delle travi e del tavolato per ottenere una maggiore portanza al solaio, del numero indicato nel progetto. Compresa, inoltre, la realizzazione di una soletta o cappa in calce idraulica naturale NHL5 (conforme alla UNI EN 459-1) premiscelata fibrorinforzata ed inerti leggeri selezionati, specifica per rinforzi solai per uno spessore minimo di 8 cm, armata con rete elettrosaldata cm 10 x 10 del diametro di 6 mm, posta in opera sul tavolato per tutta la superficie, compresa la piallatura della travi e del tavolato, nonché la pitturazione con due mani di liquido antitarlo, la fornitura e la posa in opera delle opere di ancoraggio in ferro, i tiranti DIWDAG, le piastre, per consentire l’ancoraggio alle strutture perimetrali esistenti con vincolo bilatero N.T.C. 2018 in zona sismica, i bulloni, la demolizione il taglio della muratura, e la risarcitura della stessa con l'ancoraggio della travi, e quanto altro occorra per dare il lavoro finito a perfetta regola d'arte. Escluso l'onere dell'impalcatura occorrente di sostegno.</t>
  </si>
  <si>
    <t>Cap A.01_MovTerra:</t>
  </si>
  <si>
    <t>a. ADESIVO EPOSSIDICO BICOMPONENTE</t>
  </si>
  <si>
    <t>a. ADESIVO EPOSSIDRICO BICOMPONENTE</t>
  </si>
  <si>
    <t xml:space="preserve">b. ADESIVO EPOSSIDICO bicomponente </t>
  </si>
  <si>
    <t xml:space="preserve">a. ADESIVO EPOSSIDICO bicomponente </t>
  </si>
  <si>
    <r>
      <t xml:space="preserve">b. ADESIVO EPOSSIDICO bicomponente </t>
    </r>
    <r>
      <rPr>
        <sz val="11"/>
        <color rgb="FFFF0000"/>
        <rFont val="Calibri"/>
        <family val="2"/>
        <scheme val="minor"/>
      </rPr>
      <t xml:space="preserve"> </t>
    </r>
  </si>
  <si>
    <r>
      <t xml:space="preserve">a. ADESIVO EPOSSIDICO bicomponente </t>
    </r>
    <r>
      <rPr>
        <sz val="11"/>
        <color rgb="FFFF0000"/>
        <rFont val="Calibri"/>
        <family val="2"/>
        <scheme val="minor"/>
      </rPr>
      <t xml:space="preserve"> </t>
    </r>
  </si>
  <si>
    <t>b. Chiodi in acciaio galvanizzato (pz/mq 5; confezione da 200 pz costo per confezione € 39,00; costo per 1 chiodo €/pz 0,195)</t>
  </si>
  <si>
    <t>c. Rondelle per chiodi (pz/mq 5; confezione da 60 pz costo per confezione € 6,59; costo per 1 rondella €/pz 0,11)</t>
  </si>
  <si>
    <t xml:space="preserve">g.colmo di ventilazione conforlazo a z con funzione antipassero e smaltimento dell'aria proveniente dall'intercapedine </t>
  </si>
  <si>
    <t xml:space="preserve">g. colmo di ventilazione conforlazo a z con funzione antipassero e smaltimento dell'aria proveniente dall'intercapedine </t>
  </si>
  <si>
    <t xml:space="preserve">g, colmo di ventilazione a z con funzione antipassero e smaltimento dell'aria proveniente dall'intercapedine </t>
  </si>
  <si>
    <t xml:space="preserve">f. colmo di ventilazione conforlazo a z con funzione  antipassero e smaltimento dell'aria proveniente dall'intercapedine </t>
  </si>
  <si>
    <t xml:space="preserve">f. colmo di ventilazione conforzato a z con funzione antipassero e smaltimento dell'aria proveniente dall'intercapedine </t>
  </si>
  <si>
    <t>a.  Intonachino al sol di silice pronto all'uso a norma DIN 18363 2.4.1 a granulometria 1-1,5-1-2-3mm</t>
  </si>
  <si>
    <t xml:space="preserve">b.  Pittura di fondo riempitiva e aggrappante a norma DIN 18363 2.4.1 in tonalità dell'intonachino </t>
  </si>
  <si>
    <t>c.  Tinteggiatura per esterni a base di sol di silice a normativa  DIN 18363 2.4.1, per una protezione contro la crescita di microrganismi senza l'aggiunta di biodici, applicabile a due mani bagnato su bagnato, pronta all'uso.</t>
  </si>
  <si>
    <t xml:space="preserve">a. Tinteggiatura ai silicati per esterni, a base di sol di silice e silicato liquido di potassio a normativo DIN 183633 2.4.1, per la riduzione del surriscaldamento solare con pigmenti termo riflettenti resistenti ai raggi UV </t>
  </si>
  <si>
    <t xml:space="preserve">b. Consolidante e/o diluzione per i sistemi di tintenggiatura  al Sol di Silice </t>
  </si>
  <si>
    <t>a. MALTA di Calce idraulica naturale NHL5 (certificata UNI EN 459-1) in possesso di scheda di sostenibilità</t>
  </si>
  <si>
    <t xml:space="preserve">a. MALTA di Calce idraulica naturale NHL5 (certificata UNI EN 459-1) in possesso di scheda di sostenibilità </t>
  </si>
  <si>
    <t xml:space="preserve">b. MALTA di Calce idraulica naturale NHL5 (certificata UNI EN 459-1) in possesso di  scheda di sostenibilità </t>
  </si>
  <si>
    <t xml:space="preserve">b. MALTA di Calce idraulica naturale NHL5 (certificata UNI EN 459-1) in possesso di scheda di sostenibilità </t>
  </si>
  <si>
    <t xml:space="preserve">b. MALTA di Calce idraulica naturale NHL5 (certificata UNI EN 459-1) in possesso di scheda di sostenilità </t>
  </si>
  <si>
    <t xml:space="preserve">a. MALTA di Calce idraulica naturale NHL5 (certificata UNI EN 459-1) in possesso di  scheda di sostenibilità </t>
  </si>
  <si>
    <t xml:space="preserve">a. MALTA di Calce idraulica naturale NHL5 (certificata UNI EN 459-1) granulometria da 0 a 4 mm, in possesso di scheda di sostenibilità </t>
  </si>
  <si>
    <t>a. MALTA di Calce idraulica naturale NHL5 (certificata UNI EN 459-1)  granulometria da 0 a 4 mm, in possesso di scheda di sostenibilità</t>
  </si>
  <si>
    <t xml:space="preserve">b. MALTA di Calce idraulica naturale NHL5 (certificata UNI EN 459-1)  granulometria da 0 a 0,8 mm, in possesso di scheda di sostenibilità </t>
  </si>
  <si>
    <t xml:space="preserve">a. MALTA di Calce idraulica naturale NHL5 (certificata UNI EN 459-1)  granulometria da 0 a 0,8 mm, in possesso di scheda di sostenibilità </t>
  </si>
  <si>
    <t xml:space="preserve">a. MALTA di Calce idraulica naturale NHL5 (certificata UNI EN 459-1)  granulometria da 0 a 4 mm, in possesso di scheda di sostenibilità </t>
  </si>
  <si>
    <t>b. MALTA di Calce idraulica naturale NHL5 (certificata UNI EN 459-1) granulometria da 0 a 0,8 mm, in possesso di scheda di sostenibilità</t>
  </si>
  <si>
    <t xml:space="preserve">a. MALTA PREMISCELATA A BASE DI CALCE IDRAULICA NATURALE (NHL 5-UNI EN 459-1) SPECIFICA PER IL RINZAFFO: malta premiscelata, in polvere, esente da cemento e con un bassissimo tenore di sali idrosolubili, in possesso di scheda di sostenibilità </t>
  </si>
  <si>
    <t xml:space="preserve">a. MALTA PREMISCELATA A BASE DI CALCE IDRAULICA NATURALE NHL5 (certificata UNI EN 459-1), in possesso di  scheda di sostenibilità </t>
  </si>
  <si>
    <t>a. MALTA PREMISCELATA A BASE DI CALCE IDRAULICA NATURALE NHL5 (certificata UNI EN 459-1), in possesso di scheda di sostenibilità</t>
  </si>
  <si>
    <t xml:space="preserve">a. MALTA PREMISCELATA A BASE DI CALCE IDRAULICA NATURALE NHL5 (certificata UNI EN 459-1) in possesso di scheda di sostenibilità </t>
  </si>
  <si>
    <t>a. MALTA PREMISCELATA A BASE DI CALCE IDRAULICA NATURALE NHL5 (certificata UNI EN 459-1) in possesso di scheda di sostenibilità</t>
  </si>
  <si>
    <t xml:space="preserve">b. MALTA di Calce idraulica naturale NHL5 (certificata UNI EN 459-1) granulometria da 0 a 0,8 mm, in possesso di scheda di sostenibilità </t>
  </si>
  <si>
    <t>b. MALTA di Calce idraulica naturale NHL5 (certificata UNI EN 459-1) in possesso di scheda di sostenibilità</t>
  </si>
  <si>
    <t xml:space="preserve">a. Calce idraulica naturale NHL5 (certificata secondo UNI EN 459-1) a fluidità controllata specifico per iniezioni, in possesso di scheda di sostenibilità </t>
  </si>
  <si>
    <t xml:space="preserve">a.  Tinteggiatura ai silicati per interni altamente traspirante e specifica contro la formazione di muffe, con ossido di zinco e biossido di titanio fotocatalitico, in possesso di certificazione credle to credle EPD - Natural Plus </t>
  </si>
  <si>
    <t xml:space="preserve">a.   Tinteggiatura ai silicati per esterni a base di sol di silice e silicato liquido di potassio, per supporti organici, minerali e/o misti con effetto fotocatalitico, in possesso di certificazione credle to credle EPD con Marchio Naturale Plus. </t>
  </si>
  <si>
    <t>a.  Tinteggiatura ai silicati conforme alla normativa DIN 18363 2.4.1. in possesso di certificazione con marchio credle to credle EPD Nature Plus n. 0602-1609-035-4</t>
  </si>
  <si>
    <t xml:space="preserve">a.  Tinteggiatura ai silicati per esterni, a base di sol di silice e silicato liquido di potassio, altamente resistente agli agenti atmosferici, in possesso di certificazione credle to credle EPD con marchio Plus </t>
  </si>
  <si>
    <t>Provvista e messa in opera di ganci fermacoppi (del tipo prefabbricato o fatti appositamente)  per rimontaggio del manto di copertura; incluso il fissaggio ai listelli e l'adattamento delle misure di posizionamento dei ganci in virtù delle dimensioni dei coppi. Compreso ogni onere per dare il lavoro finito a perfetta regola d'arte.</t>
  </si>
  <si>
    <t>xxxxx</t>
  </si>
  <si>
    <t>Rinforzo di murature di qualsiasi genere consistema C.R.M. (CompositeReinforcedMortar)Ri-Struttura, provvisto di marcaturaCE (1) in accordo al Regolamento(UE)n. 305/11 sulla base di specifico EAD (European Assessment Document)ed Accertamento di Equivalenza e messo dal CSLLPP , mediante applicazione su singola faccia della muratura di rete alcalino resistente a maglia 66x66mm ,peso360g/m²,costituita da fibra di vetro e resina termoindurente di tipo vinilestere- epossidico, modulelastico del composito 44˙600N/mm², resistenza media a trazione della rete 106KN/m, resistenza media a strappo del nodo 0,58kN, limite temperature di applicazione 15/+87°C. Sono inoltre compresi: l'abbondante lavaggio e pulitura della superficie muraria (spicconatura esclusa); l'esecuzione di perfori non passanti e l'inserimento, in numero non inferiore a 4/m², di connettori a "L"  in materiale composito, aventi sezione 10X7mm e lunghezza opportuna (consigliato l'inserimento per 2/3 dello spessore murario), con relativo fazzoletto di ripartizione per ogni punto di connessione (Materiali riciclabili in conformità a quanto disposto dai protocolli CSI); la solidarizzazione dei connettori tramite ancorante chimico vinilestere per l'ancoraggio strutturale. Compresa l'applicazione di intonaco, premiscelato a base di calce idraulica naturale NHL5 per applicazioni strutturali, resistenza a compressione 15MPa, spessore 30 mm sul singolo lato con rifinitura a frattazzo. Restano esclusi e da computarsi a parte gli elementi preformati ad angolo, da applicarsi in corrispondenza delle intersezioni murarie, e quanto non espressamente richiamato nella presente voce.</t>
  </si>
  <si>
    <t>operaio comune</t>
  </si>
  <si>
    <t>h</t>
  </si>
  <si>
    <t>operaio qualificato</t>
  </si>
  <si>
    <t>operaio specializzato</t>
  </si>
  <si>
    <t xml:space="preserve">a. Muratura a singola faccia, composto da rete, connettore non passante con rispettivo fazzoletto di ripartizione (n°4/m²), ed ancorante chimico vinilestere </t>
  </si>
  <si>
    <t>b. Intonaco premiscelato a base di calce
idraulica naturale NHL5 perapplicazioni strutturali, su singola faccia della muratura (30 mm)</t>
  </si>
  <si>
    <t>a. Noli e Trasporti</t>
  </si>
  <si>
    <t>a corpo</t>
  </si>
  <si>
    <t>Rinforzo di murature di qualsiasi genere con sistema C.R.M. (Composite Reinforced Mortar)Ri-Struttura, provvisto di marcatura CE in accordo al Regolamento(UE)n. 305/11 sulla base di specifico EAD (European Assessment Document) ed Accertamento di Equivalenza emesso dal CSLLPP ,mediante applicazione su doppia faccia della muratura di rete alcalino resistente a maglia 99x99mm, peso 529g/m², costituita da fibra di vetro e resina termoindurente di tipo vinilestere-epossidico,modulo elastico del composito33˙400N/mm², resistenza media a trazione della rete 121 KN/m, resistenza media a strappo del nodo 0,51 kN, limite temperature di applicazione 15/+87°C. Sono inoltre compresi: l'abbondante lavaggio e pulitura della superficie muraria (spicconatura esclusa); l'esecuzione di perfori passanti e l'inserimento, in numero non inferiorea 4/m², di connettoria "L" in materiale composito, aventi sezione 10X7 mm e lunghezza 15+60cm, con relativo fazzoletto di ripartizione pe rogni punto di connessione (Materiali riciclabili in conformità a quanto di sposto dai protocolli CSI); la solidarizzazione dei connettori tramite ancorante chimico vinilestere per l'ancoraggio strutturale. Compresa l'applicazione di malta premiscelato a base di calce idraulica naturale NHL5, resistenzaa
compressione 15 MPa ,spessore 30 mm con rifinitura a frattazzo. Restano esclusi e da computarsi a parte gli elementi preformati ad angolo , da applicarsi in corrispondenza delle
 intersezioni murarie, e quanto non espressamente richiamato nella presente voce.</t>
  </si>
  <si>
    <t xml:space="preserve">a. Murature 2 facce, composto da rete, connettori passanti con
 rispettivo fazzoletto di ripartizione (n° 4/m²), ed ancorante chimico vinilestere </t>
  </si>
  <si>
    <t>b.  Intonaco premiscelato a base di calce
 idraulica naturale NHL5, per applicazioni strutturali, su entrambi i lati della muratura (30 mm)</t>
  </si>
  <si>
    <t>Rinforzo di murature di qualsiasi genere consistema C.R.M. (CompositeReinforcedMortar)Ri-Struttura, provvisto di marcatura CE (1) in accordo al Regolamento (UE)n. 305/11 sulla base di specifico EAD (EuropeanAssessmentDocument)ed Accertamento di Equivalenza e messo dal CSLLPP (2), mediante applicazione su singola faccia della muratura di rete alcalino resistente a maglia 99x99mm, peso 240 g/m², costituita da fibra di vetro eresina termoindurente di tipo
 vinilestere-epossidico, modulo e lastico del composit o 44˙600 N/mm², resistenza media a trazione della rete70,7KN/m, resistenza media a strappo del nodo 0,58kN, limite temperature di applicazione 15/+87°C. Sono inoltre compresi: l'abbondante lavaggio e pulitura della superficie muraria (spicconatura esclusa); l'esecuzione di perfori non passanti e l'inserimento, in numero non inferiore a 4/m², di connettori a "L" in materiale composito, aventi sezione 10X7 mm e lunghezza opportuna (consigliato l'inserimento per 2/3 dello spessoremurario), con relativo fazzoletto di ripartizione per ogni punto di connessione (Materiali riciclabili in conformità a quanto di sposto dai protocolli CSI); la solidarizzazione dei connettori tramite ancorante chimico vinilestere  per l'ancoraggio strutturale. Compresa l'applicazione di intonaco, premiscelato a base di calce idraulica naturale NHL5 per applicazioni strutturali  ,resistenza a compressione 15MPa, spessore 30 mm sul singolo lato con rifinitura a frattazzo. Restano esclusi e da computarsi a parte gli elementi preformati ad angolo, da applicarsi in corrispondenza delle intersezioni murarie, e quanto non espressamente richiamato nella presente voce.</t>
  </si>
  <si>
    <t xml:space="preserve">a. Muratura a singola faccia, composto da rete, connettore non passante con rispettivo fazzoletto di ripartizione (n° 4/m²), ed ancorante chimico vinilestere </t>
  </si>
  <si>
    <t>b. Intonaco premiscelato a base di calce idraulica naturale NHL5, per applicazioni strutturali, su singola faccia della muratura (30 mm)</t>
  </si>
  <si>
    <t xml:space="preserve"> Rinforzo di murature di qualsiasi genere consistema C.R.M. (CompositeReinforcedMortar)Ri-Struttura, provvisto di marcatura CE (1) in accordo al Regolamento (UE)n. 305/11 sulla base di specifico EAD (EuropeanAssessmentDocument )ed Accertamento di Equivalenza e messo dal CSLLPP (2), mediante applicazione su singola faccia della muratura di rete alcalino resistente a maglia 99x99 mm, peso 529 g/m², costituita da fibra di vetro e resina termoindurente di tipo
 vinilestere-epossidico, modulo elastico del composito 33˙400N/mm², resistenza media a trazione della rete 121 KN/m, resistenza media a strappo del nodo  0, 51 kN, limite temperature di applicazione 15/+87°C. Sono inoltre compresi: l'abbondante lavaggio e pulitura della superficie muraria (spicconatura esclusa); l'esecuzione di perfori non passanti e l'inserimento, in numero  non inferiore a 4/m², di connettori a "L"  in materiale composito, aventi sezione 10X7 mm e lunghezza opportuna (consigliato l'inserimento per 2/3 dello spessore murario), con relativo fazzoletto di ripartizione per ogni punto di connessione (Materiali riciclabili in conformità a quanto disposto dai protocolli CSI); la solidarizzazione dei connettori tramite ancorante chimico vinilestere  per l'ancoraggio strutturale. Compresa l'applicazione di intonaco , premiscelato a base di calce idraulica naturale NHL5 per
 applicazionistrutturali, resistenza a compressione 15MPa, spessore 30 mm sul singolo lato con rifinitura a frattazzo. Restano esclusi e da computarsi a parte gli elementi preformati ad angolo, da applicarsi in corrispondenza delle intersezioni murarie, e quanto non
 espressamente richiamato nella presente voce.</t>
  </si>
  <si>
    <t xml:space="preserve"> Rinforzo di murature di qualsiasi genere consistema C.R.M. (CompositeReinforcedMortar)Ri-Struttura, provvisto di marcaturaCE (1) in accordo al Regolamento (UE)n. 305/11 sulla base di specifico EAD (EuropeanAssessmentDocument) ed Accertamento di Equivalenza e messo dal CSLLPP (2), mediante applicazione su singola faccia della muratura di rete alcalino resistente a maglia 33x33mm, peso 701g/m², costituita da fibra di vetro e resina termoindurente di tipo
 vinilestere-epossidico, modulo e lastico del composito 44˙600N/mm², resistenza media a trazione della rete 212,10 KN/m, resistenza media a strappo del nodo  0,58kN, limite temperature d iapplicazione 15/+87°C. Sono inoltre compresi: l'abbondante lavaggio e pulitura della superficie muraria (spicconatura esclusa); l'esecuzione di perfori non passanti e l'inserimento, in numero non inferiorea 4/m², di connettori a "L"  in materiale composito, aventi sezione 10X7 mm e lunghezza opportuna (consigliato l'inserimento per 2/3 dello spessore murario), con relativo fazzoletto di ripartizione per ogni punto di connessione (Materiali riciclabili in conformità a quanto di sposto dai protocolli CSI); la solidarizzazione dei connettori tramite ancorante chimico vinilestere  per l'ancoraggio strutturale. Compresa l'applicazione di intonaco, premiscelato a base di calce idraulica naturale NHL5 per
 applicazioni strutturali, resistenza a compressione 15MPa, spessore 30mm sul singolo lato con rifinitura a frattazzo. Restano esclusi e da computarsi a parte gli elementi preformati ad angolo, da applicarsi in corrispondenza delle intersezioni murarie, e quanto non
 espressamente richiamato nella presente voce.</t>
  </si>
  <si>
    <t>b. Intonaco premiscelato a base di calce
 idraulica naturale NHL5, per applicazioni strutturali, su singola faccia della muratura (30 mm)</t>
  </si>
  <si>
    <t>Rinforzo di murature di qualsiasi genere consistema C.R.M. (CompositeReinforcedMortar) Ri-Struttura, provvisto di marcatura CE (1) in accordo al Regolamento (UE)n. 305/11 sulla base di specifico EAD (EuropeanAssessmentDocument) ed Accertamento di Equivalenza emesso dal CSLLPP (2), mediante applicazione su doppia faccia della muratura di rete alcalino resistente a maglia 33x33mm , peso 701g/m², costituita da fibra di vetro e resina termoindurente di tipo
 vinilestere-epossidico, modulo elastico del composito 44˙600N/mm², resistenza media a trazione della rete 212,1KN/m,  resistenza media a strappo del nodo 0,58 kN, limite temperature di applicazione 15/+87°C.  Sono inoltre compresi: l'abbondante lavaggio e pulitura della superficie muraria (spicconatura esclusa); l'esecuzione di perfori passanti e l'inserimento, in numero non inferiore a 4/m², di connettoria "L" in materiale composito, aventi sezione 10X7 mm e lunghezza 15+60 cm, con relativo fazzoletto di ripartizione per ogni punto di connessione (Materiali riciclabili in conformità a quanto disposto dai protocolli CSI); la solidarizzazione dei connettori tramite ancorante chimico vinilestere per l'ancoraggio strutturale.Compresal'applicazione di malta premiscelato a base di calce idraulica naturale NHL5, resistenza a compressione 15 MPa, spessore 30 mm con rifinitura a frattazzo. Restano esclusi e da computarsi a parte gli elementi preformati ad angolo, da applicarsi in corrispondenza delle intersezioni murarie, e quanto non espressamente richiamato nella presente voce.</t>
  </si>
  <si>
    <t xml:space="preserve">a. Murature 2 facce, composto da rete, connettori passanti  con
 rispettivo fazzoletto di ripartizione (n° 4/m²), ed ancorante chimico vinilestere </t>
  </si>
  <si>
    <t>Rinforzo di murature di qualsiasi genere consistema C.R.M. (CompositeReinforcedMortar)Ri-Struttura, provvisto di marcaturaCE (1) in accordo al Regolamento (UE)n. 305/11 sulla base di specifico EAD (EuropeanAssessmentDocument) ed Accertamento di Equivalenza e messo dal CSLLPP (2), mediante applicazione su doppia faccia della muratura di rete alcalino resistente a maglia 66x66 mm , peso 809g/m², costituita da fibra di vetro e resina termoindurente di tipo
 vinilestere-epossidico, modulo elastico del composito 33˙400N/mm², resistenza media a trazione della rete 181,5KN/m, resistenza media  a strappo del nodo 0,51kN, limite temperature di applicazione 15/+87 °C. Sono inoltre compresi: l'abbondante lavaggio e pulitura della superficie muraria (spicconatura esclusa); l'esecuzione di per fori passanti e l'inserimento, in numero non inferiore a 4/m², di connettoria "L" in materiale composito, aventi sezione 10X7 mm e lunghezza 15+60 cm,con relativo fazzoletto di ripartizione per ogni punto di connessione (Materiali riciclabili in conformità a quanto disposto dai protocolli CSI); la solidarizzazione dei connettori tramite ancorante chimico vinilestere per l'ancoraggio strutturale. Compresa l'applicazione di malta premiscelato a base di calce idraulica naturale NHL5, resistenza a compressione 15 MPa, spessore 30 mm con rifinitura a frattazzo. Restano esclusi e da computarsi a parte gli elementi preformati ad angolo, da applicarsi in corrispondenza delle intersezioni murarie, e quanto non espressamente richiamato nella presente voce.</t>
  </si>
  <si>
    <t>b.  Intonaco premiscelato a base di calce idraulica naturale NHL5, per applicazioni strutturali, su entrambi i lati della muratura (30 mm)</t>
  </si>
  <si>
    <t>Rinforzo di murature di qualsiasi genere consistema C.R.M. (CompositeReinforcedMortar) Ri-Struttura, provvisto di marcatura CE (1) in accordo al Regolamento (UE)n. 305/11 sulla base di specifico EAD (EuropeanAssessmentDocument) ed Accerta mento di Equivalenza emesso dal CSLLPP (2), mediante applicazione su singola faccia della muratura di rete alcalino resistente a maglia 66x66mm, peso 809g/m², costituita da fibra di vetro e resina termoindurente di tipo
 vinilestere-epossidico ,modulo elastico del composito 33˙400N/mm², resistenza media a trazione della rete 181,5KN/m, resistenza media  a strappo del nodo 0,51kN, limite temperature di applicazione 15/+87°C. Sono inoltre compresi: l'abbondante lavaggio e pulitura della superficie muraria (spicconatura esclusa); l'esecuzione di perfori non passanti e l'inserimento, in numero non inferiore a 4/m², di connettori a "L" in materiale composito, aventi sezione 10X7 mm e lunghezza opportuna (consigliato l'inserimento per 2/3 dello spessore murario), con relativo fazzoletto di ripartizione per ogni punto di connessione (Materiali riciclabili in conformità a quanto disposto dai protocolli CSI); la solidarizzazione dei connettori tramite ancorante chimico vinilestere  per l'ancoraggio strutturale. Compresa l'applicazione di intonaco , premiscelato a base di calce idraulica naturale NHL5 per
 applicazione strutturali, resistenza a compressione 15 MPa, spessore 30 mm sul singolo lato conrifinitura a frattazzo. Restano esclusi e da computarsi a parte gli elementi preformati ad angolo, da applicarsi in corrispondenza delle intersezioni murarie, e quanto non
 espressamente richiamato nella presente voce.</t>
  </si>
  <si>
    <t>a. Muratura a singola faccia, composto da rete, connettore non passante con rispettivo fazzoletto di ripartizione (n°4/m²), ed ancorante chimico vinilestere</t>
  </si>
  <si>
    <t>b.  Intonaco premiscelato a base di calce idraulica naturale NHL5 per applicazioni strutturali, su singola faccia della muratura (30 mm)</t>
  </si>
  <si>
    <t>Rinforzo di murature di qualsiasi genere con sistema C.R.M. (CompositeReinforcedMortar)Ri-Struttura, provvisto di marcatura CE (1) in accordo al Regolamento (UE)n. 305/11 sulla base di specifico EAD (EuropeanAssessmentDocument) ed Accertamento di Equivalenza emesso dal CSLLPP (2), mediante applicazione su doppia faccia della muratura di rete alcalino resistente a maglia 66x66 mm, peso 360g/m²,  costituita da fibra di vetro e resina termoindurente di tipo
 vinilestere-epossidico, modulo elastico del composito 44˙600N/mm², resistenza media a trazione della rete 106KN/m, resistenza media a strappo del nodo 0,58kN, limite temperature di applicazione 15/+87 °C. Sono inoltre compresi: l'abbondante lavaggio e pulitura della superficie muraria (spicconatura esclusa); l'esecuzione di per fori passanti e l'inserimento, in numero non inferiore a 4/m², di connettoria "L" in materiale composito , aventi sezione 10X7 mm e lunghezza 15+60 cm,con relativo fazzoletto di ripartizione per ogni punto di connessione (Materiali riciclabili in conformità a quanto disposto dai protocolli CSI); la solidarizzazione dei connettori tramite ancorante chimico vinilestere per l'ancoraggio strutturale. Compresa l'applicazione di malta premiscelato a base di calce idraulica naturale NHL5, resistenza a compressione 15 MPa spessore 30 mm con rifinitura a frattazzo. Restano esclusi e da computarsi a parte gli elementi preformati ad angolo, da applicarsi in corrispondenza delle
 intersezioni murarie, e quanto non espressamente richiamato nella presente voce.</t>
  </si>
  <si>
    <t xml:space="preserve">a. Murature 2 facce, composto da rete, connettori passanti con rispettivo fazzoletto di ripartizione (n° 4/m²), ed ancorante chimico vinilestere </t>
  </si>
  <si>
    <t>b. Intonaco EPOCA CALCE - NHL 115, premiscelato a base di calce idraulica naturale per applicazioni strutturali, su entrambi i lati della muratura (30 mm)</t>
  </si>
  <si>
    <t>A.08.302</t>
  </si>
  <si>
    <t>A.08.303</t>
  </si>
  <si>
    <t>A.08.304</t>
  </si>
  <si>
    <t>A.08.305</t>
  </si>
  <si>
    <t>A.08.306</t>
  </si>
  <si>
    <t xml:space="preserve"> Rinforzo di murature di qualsiasi genere con sistema C.R.M. (CompositeReinforcedMortar)Ri-Struttura, provvisto di marcaturaCE (1) in accordo al Regolamento (UE)n. 305/11 sulla base di specificoEAD (EuropeanAssessmentDocument) ed Accertamento di Equivalenza emesso dal CSLLPP (2), mediante applicazione su singola faccia della muratura di rete alcalino resistente a maglia 99x99mm, peso 529 g/m²,costituita da fibra di vetro e resina termoindurente di tipo
 vinilestere-epossidico, modulo elastico del composito 33˙400 N/mm², resistenza media a trazione della rete 121KN/m, resistenza media a strappo del nodo 0,51 kN, limite temperature di applicazione 15/+87°C. Sono inoltre compresi: l'abbondante lavaggio e pulitura della superficie muraria (spicconatura esclusa); l'esecuzione di per fori non passanti e l'inserimento, in numero non inferiore a 4/m², di connettori a "L"  in materiale composito, aventi sezione 10X7 mm e lunghezza opportuna (consigliato l'inserimento per 2/3 dello spessore murario), con relativo fazzoletto di ripartizione per ogni punto di connessione (Materiali riciclabili in conformità a quanto disposto dai protocolli CSI); la solidarizzazionedei connettori tramite ancorante chimico vinilestere  per l'ancoraggio strutturale. Compresa l'applicazione di intonaco , premiscelato a base di calce idraulica naturale NHL5 per applicazioni strutturali,resistenza a compressione 15MPa, spessore 30 mm su singolo lato con rifinitura a frattazzo. Restano esclusi e da computarsi a parte gli elementi preformati ad angolo, da applicarsi in corrispondenza delle intersezioni murarie, e quanto non espressamente richiamato nella presente voce.</t>
  </si>
  <si>
    <t>A.08.307</t>
  </si>
  <si>
    <t>A.08.308</t>
  </si>
  <si>
    <t>A.08.309</t>
  </si>
  <si>
    <t>A.08.310</t>
  </si>
  <si>
    <t>A.08.311</t>
  </si>
  <si>
    <t>Rinforzo di elementi portanti mediante sistema composito fibrorinforzato FRCM  in possesso di Valutazione Tecnica Europea, conforme alla “Linea Guida per la identificazione, la qualificazione ed il controllo di accettazione di compositi fibrorinforzati a matrice inorganica (FRCM) da utilizzarsi per il consolidamento strutturale di costruzioni esistenti” (cfr. L.G. FRCM – CSLLPP-STC, 2018) con spessore del rinforzo di 10 mm, resistenza caratteristica a trazione ca. 730 MPa e deformazione ultima a trazione 1,25%. La lavorazione viene eseguita mediante applicazione di rasante strutturale confezionato con solo calce idraulica naturale NHL 5 (UNI EN 459-1) e inerte minerale dolomitico in curva continua da 0 a 1 mm, caratterizzato da classe di resistenza M5, modulo elastico 5000 MPa, adesione al supporto &gt; 0,5 N/mm2 e deve avere contenuto di riciclato o sottoprodotto &gt; 60%; rete strutturale bidirezionale in fibra di vetro alcalino resistente, apprettata, interasse tra i fili 20x20 mm2, grammatura 320 g/m2, resistenza caratteristica a trazione in ordito 863 MPa e modulo elastico a trazione in ordito 64,7 GPa; compreso sistema di connessione con barra rettilinea in fibra di vetro alcalino resistente e flangia di fissaggio in poliammide e fibra di vetro, ancorato all'elemento da rinforzare mediante miscela di inghisaggio in sola calce idraulica naturale NHL 5 (UNI EN 459-1) e inerti dolomitici, con caratteristiche antiritiro, di resistenza ai sali ed elevata compatibilità con le murature storiche, marcata CE secondo 998-2.</t>
  </si>
  <si>
    <t>prezzo/u.m.</t>
  </si>
  <si>
    <t>importo</t>
  </si>
  <si>
    <t>incidenza %</t>
  </si>
  <si>
    <t>Manodopera</t>
  </si>
  <si>
    <t>totale manodopera</t>
  </si>
  <si>
    <t>a. Sistema composto da: Rasante strutturale di Calce Idraulica Naturale NHL5, rete, connettori (n° 4/m²) ed ancorante in calce idraulica naturale NHL 5 - per murature fino a 30 cm</t>
  </si>
  <si>
    <t>toale materiali a piè d'opera</t>
  </si>
  <si>
    <t>costo diretto (1+2)</t>
  </si>
  <si>
    <t>spese generali 15% di A</t>
  </si>
  <si>
    <t>costo diretto + spese generali (A+3)</t>
  </si>
  <si>
    <t>utili d'impresa 10% di B</t>
  </si>
  <si>
    <t>totale prezzo unitario (IVA esclusa)</t>
  </si>
  <si>
    <t>a. Sistema composto da: Rasante strutturale di Calce Idraulica Naturale NHL5, rete, connettori (n° 4/m²) ed ancorante in calce idraulica naturale NHL 5 - per murature fino a 35 cm</t>
  </si>
  <si>
    <t>a. Sistema composto da: Rasante strutturale di Calce Idraulica Naturale NHL5, rete, connettori (n° 4/m²) ed ancorante in calce idraulica naturale NHL 5 - per murature fino a 50 cm</t>
  </si>
  <si>
    <t>a. Sistema composto da: Rasante strutturale di Calce Idraulica Naturale NHL5, rete, connettori (n° 4/m²) ed ancorante in calce idraulica naturale NHL 5 - per murature fino a 70 cm</t>
  </si>
  <si>
    <t>a. Sistema composto da: Rasante strutturale di Calce Idraulica Naturale NHL5, rete, connettori (n° 4/m²) ed ancorante in calce idraulica naturale NHL 5 - per murature fino a 110 cm</t>
  </si>
  <si>
    <t>a. Sistema composto da: Rasante strutturale di Calce Idraulica Naturale NHL5, rete, connettori (n° 4/m²) ed ancorante in calce idraulica naturale NHL 5 -per murature fino a 24 cm, rinforzo bilatero</t>
  </si>
  <si>
    <t>a. Sistema composto da: Rasante strutturale di Calce Idraulica Naturale NHL5, rete, connettori (n° 4/m²) ed ancorante in calce idraulica naturale NHL 5 -per murature fino a 34 cm, rinforzo bilatero</t>
  </si>
  <si>
    <t>a. Sistema composto da: Rasante strutturale di Calce Idraulica Naturale NHL5, rete, connettori (n° 4/m²) ed ancorante in calce idraulica naturale NHL 5 -per murature fino a 54 cm, rinforzo bilatero</t>
  </si>
  <si>
    <t>a. Sistema composto da: Rasante strutturale di Calce Idraulica Naturale NHL5, rete, connettori (n° 4/m²) ed ancorante in calce idraulica naturale NHL 5 -per murature fino a 114 cm, rinforzo bilatero</t>
  </si>
  <si>
    <t>Rinforzo di elementi portanti mediante sistema composito fibrorinforzato FRCM  in possesso di Valutazione Tecnica Europea, conforme alla “Linea Guida per la identificazione, la qualificazione ed il controllo di accettazione di compositi fibrorinforzati a matrice inorganica (FRCM) da utilizzarsi per il consolidamento strutturale di costruzioni esistenti” (cfr. L.G. FRCM – CSLLPP-STC, 2018) con spessore del rinforzo di 10 mm, resistenza caratteristica a trazione ca. 700 MPa e deformazione ultima a trazione 1,35%. La lavorazione viene eseguita mediante applicazione di rasante strutturale confezionato con solo calce idraulica naturale NHL 5 (UNI EN 459-1) e inerte minerale dolomitico in curva continua da 0 a 1 mm, caratterizzato da classe di resistenza M5, modulo elastico 5000 MPa, adesione al supporto &gt; 0,5 N/mm2 e deve avere contenuto di riciclato o sottoprodotto &gt; 60%; rete strutturale bidirezionale ad elevata resistenza in fibra di vetro alcalino resistente, apprettata, interasse tra i fili 16x16 mm2, grammatura 675 g/m2, resistenza caratteristica a trazione in ordito 963 MPa e modulo elastico a trazione in ordito 56,4 GPa; compreso sistema di connessione con barra rettilinea in fibra di vetro alcalino resistente e flangia di fissaggio in poliammide e fibra di vetro, ancorato all'elemento da rinforzare mediante miscela di inghisaggio in sola calce idraulica naturale NHL 5 (UNI EN 459-1) e inerti dolomitici, con caratteristiche antiritiro, di resistenza ai sali ed elevata compatibilità con le murature storiche, marcata CE secondo 998-2.</t>
  </si>
  <si>
    <t>a. Sistema composto da: Rasante strutturale di Calce Idraulica Naturale NHL5, rete, connettori (n° 4/m²) ed ancorante in calce idraulica naturale NHL 5 - per murature fino a 24 cm, rinforzo bilatero</t>
  </si>
  <si>
    <t>a. Sistema composto da: Rasante strutturale di Calce Idraulica Naturale NHL5, rete, connettori (n° 4/m²) ed ancorante in calce idraulica naturale NHL 5 - per murature fino a 34 cm, rinforzo bilatero</t>
  </si>
  <si>
    <t>a. Sistema composto da: Rasante strutturale di Calce Idraulica Naturale NHL5, rete, connettori (n° 4/m²) ed ancorante in calce idraulica naturale NHL 5 - per murature fino a 54 cm, rinforzo bilatero</t>
  </si>
  <si>
    <t>a. sistema di connessione composto da barra, flangia e resina di fissaggio</t>
  </si>
  <si>
    <t>Rinforzo di strutture in muratura, mediante applicazione sulla superficie muraria di sistemaF.R.C.M. (Fiber Reinforced Cementitious Matrix), previa pulizia della stessa, fresco su fresco, di rete bidirezionale impregnata in fibra di carbonio, peso di fibra nella rete 200 g/m²,carico di rottura della rete superiore a 2.386 MPa per ciascuna direzione, realizzata con fibre di vetro AR (alcalino resistenti), modulo elastico 200 GPa, allungamento a rottura 1,20%, e malta strutturale , a base di calce idraulica naturale NHL, in classe M15, secondo le seguenti fasi applicative: 1. pulizia e rimozione di ogni residuo di lavorazione del supporto e bagnatura dello stesso; 2. stesura di un primo strato di malta strutturale a base calce-idraulica NHL, per uno spessore minimo di 4 mm; 3.applicazione della rete impregnata in fibra di carbonio, e passaggio con pennello o rullo; 4. stesura di secondo e ultimo strato di malta strutturale NHL, per uno spessore minimo di 4 mm. Sono compresi la fornitura e posa in opera del sistema, escluse eventuali connessioni da computarsi a parte.</t>
  </si>
  <si>
    <t>a. Sistema F.R.C.M. composto da rete impregnata in fibra di carbonio e malta NHL  per minimo 8 mm di spessore somma</t>
  </si>
  <si>
    <t>Rinforzo di strutture in muratura, mediante applicazione sulla superficie muraria di sistemaF.R.C.M. (Fiber Reinforced Cementitious Matrix), previa pulizia della stessa, fresco su fresco, di rete termosaldata in fibra di vetro, peso di fibra nella rete 300 g/m², carico di rottura della rete superiore a 493 MPa per ciascuna direzione, realizzata con fibre di vetro AR (alcalino resistenti), modulo elastico 66 GPa, allungamento a rottura 0,74%, e malta strutturale, a base di calce idraulica naturale NHL, in classe M15, secondo le seguenti fasi applicative: 1. pulizia e rimozione di ogni residuo di lavorazione del supporto e bagnatura dello stesso; 2. stesura di un primo strato di malta strutturale a base calce-idraulica NHL, per uno spessore minimo di 4 mm; 3.applicazione della rete termosaldata in vetro, e passaggio con pennello o rullo; 4. stesura di secondo e ultimo strato di malta strutturale NHL, per uno spessore minimo di 4 mm. Sono compresi la fornitura e posa in opera del sistema, escluse eventuali connessioni da computarsi a parte.</t>
  </si>
  <si>
    <t>a. Sistema F.R.C.M. composto da rete termosaldata in fibra di vetro e malta NHL per minimo 8 mm di spessore somma</t>
  </si>
  <si>
    <t>Rinforzo di strutture in muratura, mediante applicazione sulla superficie muraria di sistemaF.R.C.M. (Fiber Reinforced Cementitious Matrix), previa pulizia della stessa, fresco su fresco, di rete termosaldata in fibra di vetro, peso di fibra nella rete 300 g/m², carico di rottura della rete superiore a 823 MPa per ciascuna direzione, realizzata con fibre di vetro AR (alcalino resistenti), modulo elastico 62,02 GPa, allungamento a rottura 1,33%, abbinata a promotore di adesione a base acqua a miglioramento della adesione fra fibra e matrice al fine di evitare scorrimenti fra gli stessi,e malta strutturale, a base di calce idraulica naturale NHL, in classe M15, secondo le seguenti fasi applicative: 1. pulizia e rimozione di ogni residuo di lavorazione del supporto e bagnatura dello stesso; 2. stesura di un primo strato di malta strutturale a base calce-idraulica NHL, per uno spessore minimo di 4 mm; 3.a malta ancora fresca, stesura di un primo strato di promotore di adesione a base acqua in ragione di circa 750 g/m²; 4.applicazione della rete termosaldata in vetro, e passaggio con pennello o rullo; 5.stesura, fresco su fresco, di un secondo strato di promotore di adesione a base acqua, in ragione di circa 750 g/m²;6. stesura di secondo e ultimo strato di malta strutturale NHL, per uno spessore minimo di 4 mm. Sono compresi la fornitura e posa in opera del sistema, escluse eventuali connessioni da computarsi a parte.</t>
  </si>
  <si>
    <t>a. Sistema F.R.C.M. composto da rete termosaldata in fibra di vetro, promotore a base d'acqua e malta NHL per minimo 8 mm di spessore</t>
  </si>
  <si>
    <t>Rinforzo di strutture in muratura, mediante applicazione sulla superficie muraria di sistemaF.R.C.M. (Fiber ReinforcedCementitiousMatrix), previa pulizia della stessa, fresco su fresco, di rete termosaldata in fibra di vetro, peso di fibra nella rete 200g/m², carico di rottura della rete superiore a 910 MPa per ciascuna direzione, realizzata con fibre di vetro AR (alcalino resistenti), modulo elastico 75,6 GPa, allungamento a rottura 1,20 %, abbinata a promotore di adesione a base acqua a miglioramento della adesione fra fibra e matrice al fine di evitare scorrimenti fra gli stessi, e malta strutturale, a base di calce idraulica naturale NHL, in classe M15, secondo le seguenti fasi applicative: 1. pulizia e rimozione di ogni residuo di lavorazione del supporto e bagnatura dello stesso; 2. stesura di un primo strato di malta strutturale a base calce-idraulica NHL, per uno spessore minimo di 4 mm; 3.a malta ancora fresca, stesura di un primo strato di promotore di adesione a base acqua in ragione di circa 750 g/m²; 4.applicazione della rete termosaldata in vetro, e passaggio con pennello o rullo; 5.stesura, fresco su fresco, di un secondo strato di promotore di adesione a base acqua, in ragione di circa 750 g/m²; 6. stesura di secondo e ultimo strato di malta strutturale NHL, per uno spessore minimo di 4 mm. Sono compresi la fornitura e posa in opera del sistema, escluse eventuali connessioni da computarsi a parte.</t>
  </si>
  <si>
    <t>a. Sistema F.R.C.M .composto da rete termosaldata in fibra di vetro, promotore a base d'acqua e malta NHL per minimo 8 mm di spessore</t>
  </si>
  <si>
    <t>Rinforzo di strutture in muratura, mediante applicazione sulla superficie muraria di sistemaF.R.C.M. (Fiber Reinforced Cementitious Matrix), previa pulizia della stessa, fresco su fresco, di rete bidirezionale in fibra di carbonio, peso di fibra nella rete 200 g/m²,carico di rottura della rete superiore a 1.964 MPa per ciascuna direzione, realizzata con fibre di vetro AR(alcalino resistenti), modulo elastico 195,31 GPa, allungamento a rottura 1,01%, abbinata a promotore di adesione a base acqua a miglioramento della adesione fra fibra e matrice al fine di evitare scorrimenti fra gli stessi, e malta strutturale, a base di calce idraulica naturale NHL, in classe M15, secondo le seguenti fasi applicative: 1. pulizia e rimozione di ogni residuo di lavorazione del supporto e bagnatura dello stesso; 2. stesura di un primo strato di malta strutturale a base calce-idraulica NHL, per uno spessore minimo di 4 mm; 3.a malta ancora fresca, stesura di un primo strato di promotore di adesione a base acqua  in ragione di circa 750 g/m²; 4.applicazione della rete in fibra di carbonio, e passaggio con pennello o rullo; 5.stesura, fresco su fresco, di un secondo strato di promotore di adesione a base acqua, in ragione di circa 750 g/m²; 6. stesura di secondo e ultimo strato di malta strutturale NHL, per uno spessore minimo di 4 mm. Sono compresi la fornitura e posa in opera del sistema, escluse eventuali connessioni da computarsi a parte</t>
  </si>
  <si>
    <t>a. Sistema F.R.C.M. composto da rete termosaldata in fibra di carbonio, promotore a base d'acqua  e malta  per minimo 8 mm di spessore</t>
  </si>
  <si>
    <t>Rinforzo di strutture in muratura, mediante applicazione sulla superficie muraria di sistemaF.R.C.M. (Fiber Reinforced Cementitious Matrix), previa pulizia della stessa, fresco su fresco, di rete bidirezionale in fibra di carbonio, peso di fibra nella rete 200g/m², carico di rottura della rete superiore a 1.324 MPa per ciascuna direzione, realizzata con fibre di vetro AR(alcalino resistenti), modulo elastico 189,10 GPa, allungamento a rottura 0,70 %, e malta strutturale ,a base di calce idraulica naturale NHL, in classe M15, secondo le seguenti fasi applicative: 1. pulizia e rimozione di ogni residuo di lavorazione del supporto e bagnatura dello stesso; 2. stesura di un primo strato di malta strutturale a base calce-idraulica NHL, per uno spessore minimo di 4 mm; 3.applicazione della rete in fibra di carbonio, e passaggio con pennello o rullo; 4. stesura di secondo e ultimo strato di malta strutturale NHL, per uno spessore minimo di 4 mm. Sono compresi la fornitura e posa in opera del sistema, escluse eventuali connessioni da computarsi a parte.</t>
  </si>
  <si>
    <t>a. Sistema F.R.C.M. composto da rete termosaldata in fibra di carbonio
  e malta NHL per minimo 8 mm di spessore</t>
  </si>
  <si>
    <t>Rinforzo di strutture in muratura, mediante applicazione sulla superficie muraria di sistemaF.R.C.M. (Fiber Reinforced Cementitious Matrix), previa pulizia della stessa, fresco su fresco, di rete termosaldata e impregnata in fibra di vetro, peso di fibra nella rete 200g/m², carico di rottura della rete superiore a 1.412 MPa per ciascuna direzione, realizzata con fibre di vetro AR(alcalino resistenti), modulo elastico 87,4 GPa, allungamento a rottura 1,62%, e malta strutturale, a base di calce idraulica naturale NHL, in classe M15, secondo le seguenti fasi applicative: 1. pulizia e rimozione di ogni residuo di lavorazione del supporto e bagnatura dello stesso; 2. stesura di un primo strato di malta strutturale a base calce-idraulica NHL, per uno spessore minimo di 4 mm; 3.applicazione della rete impregnata in vetro, e passaggio con pennello o rullo; 4. stesura di secondo e ultimo strato di malta strutturale NHL, per uno spessore minimo di 4 mm. Sono compresi la fornitura e posa in opera del sistema, escluse eventuali connessioni da computarsi a parte.</t>
  </si>
  <si>
    <t>a. Sistema F.R.C.M. composto da rete impregnata in fibra di vetro e malta NHL per minimo 8 mm di spessore</t>
  </si>
  <si>
    <t>Rinforzo di strutture in muratura, mediante applicazione sulla superficiemuraria di sistemaF.R.C.M. (Fiber Reinforced Cementitious Matrix), previa pulizia della stessa, fresco su fresco,di rete termosaldata in fibra di vetro, peso di fibra nella rete 200 g/m²,carico di rottura della rete superiore a 687 MPa per ciascuna direzione, realizzata con fibre di vetro AR (alcalino resistenti), modulo elastico 79 GPa, allungamento a rottura 0,87%, e malta strutturale, a base di calce idraulica naturale NHL, in classe M15, secondo le seguenti fasi applicative: 1. pulizia e rimozione di ogni residuo di lavorazione del supporto e bagnatura dello stesso; 2. stesura di un primo strato di malta strutturale a base calce-idraulica NHL, per uno spessore minimo di 4 mm; 3.applicazione della rete termosaldata in vetro, e passaggio con pennello o rullo; 4. stesura di secondo e ultimo strato di malta strutturale NHL, per uno spessore minimo di 4 mm. Sono compresi la fornitura e posa in opera del sistema, escluse eventuali connessioni da computarsi a parte.</t>
  </si>
  <si>
    <t>a. Sistema F.R.C.M. composto da rete termosaldata in fibra di vetro
 e malta NHL per minimo 8 mm di spessore</t>
  </si>
  <si>
    <t>Rinforzo di strutture in muratura, mediante applicazione sulla superficie muraria di sistemaF.R.C.M. (Fiber Reinforced Cementitious Matrix), previa pulizia della stessa, fresco su fresco, di rete termosaldata e impregnata in fibra di vetro, peso di fibra nella rete 300g/m², carico di rottura della rete superiore a 899 MPa per ciascuna direzione, realizzata con fibre di vetro AR(alcalino resistenti), modulo elastico 83,5 GPa, allungamento a rottura 1,62%, e malta strutturale, a base di calce idraulica naturaleNHL, in classeM15, secondo le seguenti fasi applicative: 1. pulizia e rimozione di ogni residuo di lavorazione del supporto e bagnatura dello stesso; 2. stesura di un primo strato di malta strutturale a base calce-idraulica NHL, per uno spessore minimo di 4 mm; 3.applicazione della rete impregnata in vetro, e passaggio con pennello o rullo; 4. stesura di secondo e ultimo strato di malta strutturale NHL, per uno spessore minimo di 4 mm. Sono compresi la fornitura e posa in opera del sistema, escluse eventuali connessioni da computarsi a parte.</t>
  </si>
  <si>
    <t>A.08.312</t>
  </si>
  <si>
    <t>A.08.313</t>
  </si>
  <si>
    <t>A.08.314</t>
  </si>
  <si>
    <t>A.08.315</t>
  </si>
  <si>
    <t>A.08.316</t>
  </si>
  <si>
    <t>A.08.317</t>
  </si>
  <si>
    <t>A.08.318</t>
  </si>
  <si>
    <t>A.08.319</t>
  </si>
  <si>
    <t>A.08.320</t>
  </si>
  <si>
    <t>A.08.321</t>
  </si>
  <si>
    <t>A.08.322</t>
  </si>
  <si>
    <t>A.08.323</t>
  </si>
  <si>
    <t>A.08.324</t>
  </si>
  <si>
    <t>A.08.325</t>
  </si>
  <si>
    <t>A.08.326</t>
  </si>
  <si>
    <t>A.08.327</t>
  </si>
  <si>
    <t>A.08.328</t>
  </si>
  <si>
    <t>A.08.329</t>
  </si>
  <si>
    <t>A.08.330</t>
  </si>
  <si>
    <t>A.08.331</t>
  </si>
  <si>
    <t>A.08.332</t>
  </si>
  <si>
    <t>A.08.333</t>
  </si>
  <si>
    <t>A.08.334</t>
  </si>
  <si>
    <t>A.08.335</t>
  </si>
  <si>
    <t>A.08.336</t>
  </si>
  <si>
    <t>A.08.337</t>
  </si>
  <si>
    <t>A.08.338</t>
  </si>
  <si>
    <t>A.08.339</t>
  </si>
  <si>
    <t>Rasante strutturale confezionato con solo calce idraulica naturale NHL 5 (UNI EN 459-1) purissima e inerte minerale dolomitico in curva granulometrica continua da 0 a 1 mm. L'unione di materie prime di altissima qualità permette di realizzare un prodotto che coniuga ottime doti di durabilità nel tempo e resistenza alle naturali caratteristiche di traspirabilità e salubrità della calce idraulica naturale. Il prodotto è conforme alla “Linea Guida per la identificazione, la qualificazione ed il controllo di accettazione di compositi fibrorinforzati a matrice inorganica (FRCM) da utilizzarsi per il consolidamento strutturale di costruzioni esistenti” (L.G. FRCM – CSLLPP-STC, 2022) ed è conforme alla UNI EN 998-2 riguardante le “Specifiche per malte per opere murarie – Malta da muratura a prestazione garantita a strato sottile (T)" ed è soggetto a marcatura CE in relazione alla normativa vigente. Il prodotto è caratterizzato da massa volumica 1550-1650 kg/mc, classe di resistenza M5, resistenza a compressione 5,5 N/mm2, adesione al supporto &gt; 0,5 N/mm2, modulo elastico 5000 MPa e deve avere un contenuto di riciclato o sottoprodotto &gt; 60%.</t>
  </si>
  <si>
    <t>a. Rasante strutturale di Calce Idraulica Naturale NHL5 per il restauro e il consolidamento</t>
  </si>
  <si>
    <t>b. acqua</t>
  </si>
  <si>
    <t>Miscela inorganica specifica per l’inghisaggio di connettori in FRP o in acciaio, di sola calce idraulica naturale NHL 5 (UNI EN 459-1) ed inerti dolomitici selezionati, antiritiro, con basso contenuto di sali idrosolubili, resistente ai solfati e compatibile con murature di laterizio, pietra naturale, pietra tenera o mista, non è reattivo in presenza di solfati e permette di massimizzare la compatibilità chimica e fisica dei sistemi di consolidamento nei quali viene utilizzata, marcato CE in accordo alla UNI EN 998-2. Il prodotto è caratterizzato da massa volumica 1700-1900 kg/mc, classe di resistenza M15 e classe A1 di reazione al fuoco, e può essere impiegato sia tramite iniezione per peso proprio con siringa manuale o mediante pompaggio a bassa pressione, all'interno dei fori di alloggiamento dei connettori.</t>
  </si>
  <si>
    <t>a. Miscela inorganica per l'inghisaggio di Calce Idraulica Naturale NHL5</t>
  </si>
  <si>
    <t>Malta con solo calce idraulica naturale NHL 5 (UNI EN 459-1) purissima e inerte minerale dolomitico studiata specificatamente per poterla personalizzare con l’aggiunta di inerti locali o sabbie in grado di caratterizzarla sulla base del materiale del luogo. Ciò soddisfa le puntuali esigenze del cantiere di restauro e permette la totale affinità e compatibilità con i materiali storici, senza perdere la garanzia di affidabilità ed i vantaggi dei materiali già premiscelati e pronti all’uso. Il prodotto è solfato resistente, con ridotto contenuto di sali idrosolubili, adatto al rifacimento di intonaci o malte da stilatura, di murature classiche o antiche; le caratteristiche fisico-chimiche della calce garantiscono un'ottima aderenza al supporto garantendo la totale compatibilità e inerzia chimica sul supporto e affinità con la muratura, moderna come antica, ed è caratterizzato da una massa volumica di 1750-1900 kg/mc, adesione al supporto 0,2 N/mm2, resistenza alla diffusione del vapore (μ) pari a 12 e classe A1 di reazione al fuoco.</t>
  </si>
  <si>
    <t>a. Malta minerale di Calce Idraulica Naturale NHL5 per il restauro</t>
  </si>
  <si>
    <t>kg/mq*cm</t>
  </si>
  <si>
    <t>Lisciatura autolivellante di massimo 10 mm, a rapido indurimento, confezionata con calce idraulica naturale NHL 5 (UNI EN 459-1) purissima e inerte minerale dolomitico in curva granulometrica continua da 0 a 0,5 mm, per il livellamento di disomogeneità o dislivelli dovuti a difetti di lavorazione o conseguenti alla rimozione di piastrelle o rivestimenti, mantenendo la massima compatibilità con i materiali storici. Il rapido sviluppo delle resistenze consente la pedonabilità in tempi brevi, ed a maturazione avvenuta il prodotto offre elevate resistenze meccaniche in termini di compressione, abrasione ed adesione al supporto. Il prodotto è caratterizzato da massa volumica 1800-1900 kg/mc, resistenza a compressione &gt; 15 N/mm2, resistenza a flessione 3 N/mm2 e adesione al supporto &gt; 1 N/mm2.</t>
  </si>
  <si>
    <t>a. Lisciatura autolivellante di Calce Idraulica Naturale NHL5 per il restauro e la bioedilizia</t>
  </si>
  <si>
    <t>kg/mq*mm</t>
  </si>
  <si>
    <t>Intonaco di fondo per applicazione con macchina intonacatrice, confezionato con solo calce idraulica naturale NHL 5 (UNI EN 459-1) purissima e inerte minerale dolomitico in curva granulometrica continua da 0 a 2 mm. L'unione di materie prime di altissima qualità permette di realizzare un prodotto che coniuga ottime doti di durabilità nel tempo e resistenza alle naturali caratteristiche di traspirabilità e salubrità della calce idraulica naturale. Il prodotto è ottimizzato per l'applicazione a macchina, consente un lungo tempo di lavorabilità e si presta a più soluzioni architettoniche, è resistente ai sali e garantisce la totale compatibilità e inerzia chimica sul supporto e affinità con la muratura, moderna come antica, è conforme alla UNI EN 998-1 riguardante le “Specifiche per malte per opere murarie – Malte per intonaci interni/esterni per scopi generali (GP)” ed è soggetto a marcatura CE in relazione alla normativa vigente. Il prodotto è caratterizzato da massa volumica 1450-1550 kg/mc, classe di resistenza CS I, adesione al supporto 0,2 N/mm2, resistenza alla diffusione del vapore (μ) pari a 12 e classe A1 di reazione al fuoco.</t>
  </si>
  <si>
    <t>a. Intonaco minerale di Calce Idraulica Naturale NHL5 per il restauro e la bioedilizia</t>
  </si>
  <si>
    <t>Rasante fibrorinforzato per i lavori di rasatura su superfici non omogenee o cavillate, con spiccate caratteristiche di resistenza alla formazione di cavillature, confezionato con solo calce idraulica naturale NHL 5 (UNI EN 459-1) purissima e inerte minerale dolomitico in curva granulometrica continua da 0 a 1 mm. L'unione di materie prime di altissima qualità e le fibre al suo interno permettono di realizzare un prodotto che coniuga ottime doti di durabilità nel tempo, resistenza alle alterazioni e alle tensioni, alle naturali caratteristiche di traspirabilità e salubrità della calce idraulica naturale. Il prodotto è resistente ai sali, non forma barriera al vapore, non contiene solventi e garantisce la totale compatibilità e inerzia chimica sul supporto e affinità con la muratura, moderna come antica, limita la formazione di microcavillature in superficie, è conforme alla UNI EN 998-1 riguardante le “Specifiche per malte per opere murarie – Malte da intonaco per intonaci interni/esterni per scopi generali (GP)" ed è soggetto a marcatura CE in relazione alla normativa vigente, ed è caratterizzato da massa volumica ca. 1400 kg/mc, adesione al supporto 0,4 N/mm2, assorbimento d'acqua per capillarità classe Wc1 e resistenza alla diffusione del vapore (μ) pari a 11.</t>
  </si>
  <si>
    <t>a. Rasante minerale di Calce Idraulica Naturale NHL5 per il restauro e la bioedilizia</t>
  </si>
  <si>
    <t>A.04.029</t>
  </si>
  <si>
    <t>A.04.030</t>
  </si>
  <si>
    <t>A.04.031</t>
  </si>
  <si>
    <t>A.04.032</t>
  </si>
  <si>
    <t>A.04.033</t>
  </si>
  <si>
    <t>A.04.034</t>
  </si>
  <si>
    <t>Finitura minerale naturale idrorepellente ad effetto dilavato, confezionata con calce idraulica naturale NHL 5 (UNI EN 459-1) purissima e inerte minerale dolomitico in curva granulometrica continua. L'unione di materie prime di altissima qualità permette di realizzare un prodotto che coniuga l'effetto estetico dilavato dato dalla presenza di inerte siliceo di fiume, ad ottime doti di durabilità nel tempo, lavorabilità, resistenza, alle naturali caratteristiche di traspirabilità e salubrità della calce idraulica naturale. La finitura si applica solo al di sopra di specifiche rasature in calce idraulica naturale NHL 5, lavorando la superficie tramite spugna per portare in superficie l'inerte caratteristico del prodotto e conferire l'effetto materico, ed è caratterizzato da massa volumica ca. 1550 kg/mc, classe di assorbimento d'acqua Wc1, resistenza alla diffusione del vapore (μ) pari a 11 e classe di reazione al fuoco A1.</t>
  </si>
  <si>
    <t>a. Finitura minerale di Calce Idraulica Naturale NHL5 per il restauro e la bioedilizia</t>
  </si>
  <si>
    <t>Finitura minerale di cocciopesto, confezionata con solo calce idraulica naturale NHL 5 (UNI EN 459-1) purissima, inerte minerale dolomitico e cocciopesto in curva granulometrica continua da 0 a 3 mm. L'unione di materie prime di altissima qualità permette di realizzare un prodotto che coniuga ottime doti di durabilità nel tempo, lavorabilità, resistenza, le naturali caratteristiche di traspirabilità e salubrità della calce idraulica naturale, e l'effetto estetico tradizionale dato dall'inerte in cocciopesto. Il prodotto è resistente ai sali e garantisce la totale compatibilità e inerzia chimica sul supporto e affinità con la muratura, moderna come antica; si presta a soluzioni architettoniche dove sia ricercato un particolare mix design con colorazione chiara della matrice in calce idraulica naturale e la visibilità dell'inerte di cocciopesto. La finitura si applica solo al di sopra di specifiche rasature in calce idraulica naturale NHL 5, lavorando la superficie tramite spugna per portare in superficie l'inerte caratteristico del prodotto e conferire l'effetto materico, ed è caratterizzato da massa volumica ca. 1450 kg/mc, classe di assorbimento d'acqua Wc0, resistenza alla diffusione del vapore (μ) pari a 12 e classe di reazione al fuoco A1.</t>
  </si>
  <si>
    <t>Trattamento di finitura protettivo e opaco, specifico per la protezione di finiture o premiscelati in calce idraulica naturale NHL 5 (UNI EN 459-1), ad alta resistenza, in base acqua, confezionato con polimeri selezionati, che conferisce un piacevole effetto di satinatura tradizionale e una notevole resistenza all'usura dovuta al tempo e al calpestio, in caso di uso su pavimentazione, da applicarsi con vello spandicera o pennelli in fibre naturali in più mani, caratterizzato da aspetto liquido biancastro, peso specifico 1 kg/l e pH 7-8.</t>
  </si>
  <si>
    <t>a. Trattamento di finitura protettivo e opaco in base acqua</t>
  </si>
  <si>
    <t>l/mq</t>
  </si>
  <si>
    <t>Intonaco minerale e naturale fibrorinforzato a bassissima conducibilità termica per l’isolamento e il risanamento termico, confezionato con solo calce idraulica naturale  NHL 5  (UNI EN 459-1) ed Aerogel, di massa volumica pari a 200-250 kg/mc, di classe T1 di conducibilità termica (λ=0,029 W/(m°K)), (classificazione secondo UNI EN 998-1), resistenza alla diffusione del vapore (μ) pari a 6, di spessore compreso tra 2 e 4 cm, previa applicazione di rinzaffo con ponte di aderenza di calce idraulica naturale NHL 5. Tali intonaci dovranno essere rifiniti, dopo adeguato periodo di maturazione, mediante rasanti di calce idraulica naturale NHL 5 traspirante, resistente ai sali ed idoneo per supporti nuovi e/o esistenti e successiva finitura minerale o pitture traspiranti. L’applicazione prevede uno spessore minimo di cm 2.</t>
  </si>
  <si>
    <t>Intonaco per il risanamento di murature controterra, confezionato a base di calce e leganti idraulici e inerte minerale dolomitico in curva granulometrica continua da 0 a 2 mm. La tecnologia impiegata nella formulazione del prodotto permette di realizzare un intonaco altamente durabile e resistente, in grado di creare un contrasto alla spinta attiva e passiva dell'acqua sulle murature e ostacolare la migrazione di sali e inquinanti, senza bloccare completamente la traspirabilità del supporto, migliorando così le condizioni di salubrità dell'ambiente interno e delle finiture. L'intoaco è caratterizzato da massa volumica di ca. 1800 kg/mc, classe di resistenza CS IV (EN 998-1) e resistenza a compressione &gt; 10 N/mm2, adesione al supporto 0,5 N/mm2, assorbimento d'acqua per capillarità dopo 24 h di 0 kg/m2 e penetrazione d'acqua per capillarità di 0 mm, con resistenza alla diffusione del vapore (μ) pari a 35. L'applicazione prevede uno spessore minimo di cm 2 e massimo di cm 3.</t>
  </si>
  <si>
    <t>a. Intonaco per il risanamento di murature controterra</t>
  </si>
  <si>
    <t>A.12.064</t>
  </si>
  <si>
    <t>A.12.065</t>
  </si>
  <si>
    <t>A.12.066</t>
  </si>
  <si>
    <t>A.12.067</t>
  </si>
  <si>
    <t>Sistema di connessione per sistemi C.R.M. ed FRCM per interventi di consolidamento strutturale, miglioramento e adeguamento sismico qualificato sulla base di certificato di Valutazione Tecnica Europea rilasciato sulla base dell'EAD 340392-00-0104 "CRM (Composite Reinforced Mortar) systems for strengthening concrete and masonry structures" (cfr. EOTA, Novembre 2018). Il sistema di connessione è composto da barra in fibra di vetro alcalino resistente, flangia di fissaggio in poliammide e fibra di vetro, resina in vinilestere senza stirene per il fissaggio di barra e flangia e eventuale ancoraggio al supporto, e miscela di inghisaggio in sola calce idraulica naturale NHL 5 (UNI EN 459-1) per l'ancoraggio del connettore al supporto. Il sistema può essere utilizzato per realizzare connessioni sia nel caso di applicazione monolatera dei sistemi (su singolo paramento) sia per applicazioni bilatere (su doppio paramento, connessioni passanti), ed è caratterizzato da resistenza a trazione della barra 752 MPa, modulo elastico della barra 53 GPa, elevata tenuta della testa del connettore sottoposto a sfilamento, modulo elastico della resina 14000 MPa.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</si>
</sst>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8" formatCode="#,##0.00\ &quot;€&quot;;[Red]\-#,##0.00\ &quot;€&quot;"/>
    <numFmt numFmtId="164" formatCode="&quot;€&quot;\ #,##0.00;[Red]\-&quot;€&quot;\ #,##0.00"/>
    <numFmt numFmtId="165" formatCode="&quot;€&quot;\ #,##0.00"/>
    <numFmt numFmtId="166" formatCode="#,##0.00_ ;[Red]\-#,##0.00\ "/>
    <numFmt numFmtId="167" formatCode="&quot;€&quot;\ #,##0.000"/>
    <numFmt numFmtId="168" formatCode="0.0%"/>
    <numFmt numFmtId="169" formatCode="#,##0.00\ &quot;€&quot;"/>
    <numFmt numFmtId="170" formatCode="&quot;€&quot;\ #,##0.0000000000"/>
    <numFmt numFmtId="171" formatCode="0.000"/>
    <numFmt numFmtId="172" formatCode="0.0000"/>
    <numFmt numFmtId="173" formatCode="_-* #,##0.00\ [$€-410]_-;\-* #,##0.00\ [$€-410]_-;_-* &quot;-&quot;??\ [$€-410]_-;_-@_-"/>
  </numFmts>
  <fonts count="12" x14ac:knownFonts="1">
    <font>
      <sz val="11"/>
      <color theme="1"/>
      <name val="Calibri"/>
      <family val="2"/>
      <scheme val="minor"/>
    </font>
    <font>
      <sz val="11"/>
      <color theme="1"/>
      <name val="Calibri"/>
      <family val="2"/>
      <scheme val="minor"/>
    </font>
    <font>
      <b/>
      <sz val="11"/>
      <name val="Calibri"/>
      <family val="2"/>
      <scheme val="minor"/>
    </font>
    <font>
      <sz val="11"/>
      <name val="Calibri"/>
      <family val="2"/>
      <scheme val="minor"/>
    </font>
    <font>
      <sz val="12"/>
      <name val="Calibri"/>
      <family val="2"/>
      <scheme val="minor"/>
    </font>
    <font>
      <sz val="10"/>
      <name val="Tahoma"/>
      <family val="2"/>
    </font>
    <font>
      <sz val="22"/>
      <name val="Calibri"/>
      <family val="2"/>
      <scheme val="minor"/>
    </font>
    <font>
      <sz val="11"/>
      <name val="Calibri"/>
      <family val="2"/>
    </font>
    <font>
      <sz val="10"/>
      <name val="Calibri"/>
      <family val="2"/>
      <scheme val="minor"/>
    </font>
    <font>
      <sz val="11"/>
      <color rgb="FFFF0000"/>
      <name val="Calibri"/>
      <family val="2"/>
      <scheme val="minor"/>
    </font>
    <font>
      <sz val="8"/>
      <name val="Calibri"/>
      <family val="2"/>
      <scheme val="minor"/>
    </font>
    <font>
      <b/>
      <sz val="11"/>
      <color theme="1"/>
      <name val="Calibri"/>
      <family val="2"/>
      <scheme val="minor"/>
    </font>
  </fonts>
  <fills count="3">
    <fill>
      <patternFill patternType="none"/>
    </fill>
    <fill>
      <patternFill patternType="gray125"/>
    </fill>
    <fill>
      <patternFill patternType="solid">
        <fgColor rgb="FFFF0000"/>
        <bgColor indexed="64"/>
      </patternFill>
    </fill>
  </fills>
  <borders count="34">
    <border>
      <left/>
      <right/>
      <top/>
      <bottom/>
      <diagonal/>
    </border>
    <border>
      <left style="double">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top style="double">
        <color auto="1"/>
      </top>
      <bottom style="double">
        <color auto="1"/>
      </bottom>
      <diagonal/>
    </border>
    <border>
      <left style="thin">
        <color auto="1"/>
      </left>
      <right style="double">
        <color auto="1"/>
      </right>
      <top style="double">
        <color auto="1"/>
      </top>
      <bottom style="double">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double">
        <color auto="1"/>
      </right>
      <top style="thin">
        <color auto="1"/>
      </top>
      <bottom style="thin">
        <color auto="1"/>
      </bottom>
      <diagonal/>
    </border>
    <border>
      <left style="thin">
        <color auto="1"/>
      </left>
      <right/>
      <top style="double">
        <color auto="1"/>
      </top>
      <bottom/>
      <diagonal/>
    </border>
    <border>
      <left style="thin">
        <color auto="1"/>
      </left>
      <right style="thin">
        <color auto="1"/>
      </right>
      <top/>
      <bottom/>
      <diagonal/>
    </border>
    <border>
      <left style="double">
        <color auto="1"/>
      </left>
      <right/>
      <top style="double">
        <color auto="1"/>
      </top>
      <bottom style="double">
        <color auto="1"/>
      </bottom>
      <diagonal/>
    </border>
    <border>
      <left style="double">
        <color auto="1"/>
      </left>
      <right/>
      <top style="double">
        <color auto="1"/>
      </top>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double">
        <color auto="1"/>
      </bottom>
      <diagonal/>
    </border>
    <border>
      <left style="thin">
        <color auto="1"/>
      </left>
      <right/>
      <top/>
      <bottom style="double">
        <color auto="1"/>
      </bottom>
      <diagonal/>
    </border>
    <border>
      <left style="thin">
        <color auto="1"/>
      </left>
      <right style="thin">
        <color auto="1"/>
      </right>
      <top style="double">
        <color auto="1"/>
      </top>
      <bottom/>
      <diagonal/>
    </border>
    <border>
      <left style="thin">
        <color auto="1"/>
      </left>
      <right style="thin">
        <color auto="1"/>
      </right>
      <top/>
      <bottom style="double">
        <color auto="1"/>
      </bottom>
      <diagonal/>
    </border>
    <border>
      <left style="double">
        <color auto="1"/>
      </left>
      <right style="thin">
        <color auto="1"/>
      </right>
      <top style="double">
        <color auto="1"/>
      </top>
      <bottom/>
      <diagonal/>
    </border>
    <border>
      <left style="thin">
        <color auto="1"/>
      </left>
      <right style="double">
        <color auto="1"/>
      </right>
      <top style="double">
        <color auto="1"/>
      </top>
      <bottom/>
      <diagonal/>
    </border>
    <border>
      <left/>
      <right style="thin">
        <color auto="1"/>
      </right>
      <top style="thin">
        <color auto="1"/>
      </top>
      <bottom style="double">
        <color auto="1"/>
      </bottom>
      <diagonal/>
    </border>
    <border>
      <left/>
      <right style="double">
        <color auto="1"/>
      </right>
      <top/>
      <bottom style="thin">
        <color auto="1"/>
      </bottom>
      <diagonal/>
    </border>
    <border>
      <left/>
      <right style="thin">
        <color auto="1"/>
      </right>
      <top style="double">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style="double">
        <color auto="1"/>
      </bottom>
      <diagonal/>
    </border>
    <border>
      <left/>
      <right style="thin">
        <color auto="1"/>
      </right>
      <top/>
      <bottom/>
      <diagonal/>
    </border>
    <border>
      <left style="double">
        <color auto="1"/>
      </left>
      <right style="thin">
        <color auto="1"/>
      </right>
      <top/>
      <bottom style="double">
        <color auto="1"/>
      </bottom>
      <diagonal/>
    </border>
    <border>
      <left style="double">
        <color auto="1"/>
      </left>
      <right style="thin">
        <color auto="1"/>
      </right>
      <top/>
      <bottom style="thin">
        <color auto="1"/>
      </bottom>
      <diagonal/>
    </border>
    <border>
      <left/>
      <right style="thin">
        <color auto="1"/>
      </right>
      <top style="double">
        <color auto="1"/>
      </top>
      <bottom style="double">
        <color auto="1"/>
      </bottom>
      <diagonal/>
    </border>
  </borders>
  <cellStyleXfs count="2">
    <xf numFmtId="0" fontId="0" fillId="0" borderId="0"/>
    <xf numFmtId="9" fontId="1" fillId="0" borderId="0" applyFont="0" applyFill="0" applyBorder="0" applyAlignment="0" applyProtection="0"/>
  </cellStyleXfs>
  <cellXfs count="329">
    <xf numFmtId="0" fontId="0" fillId="0" borderId="0" xfId="0"/>
    <xf numFmtId="0" fontId="3" fillId="0" borderId="0" xfId="0" applyFont="1"/>
    <xf numFmtId="0" fontId="3" fillId="0" borderId="0" xfId="0" applyFont="1" applyAlignment="1">
      <alignment horizontal="center" vertical="center"/>
    </xf>
    <xf numFmtId="10" fontId="2" fillId="0" borderId="14" xfId="0" applyNumberFormat="1" applyFont="1" applyBorder="1" applyAlignment="1">
      <alignment wrapText="1"/>
    </xf>
    <xf numFmtId="0" fontId="3" fillId="0" borderId="7" xfId="0" applyFont="1" applyBorder="1" applyAlignment="1">
      <alignment vertical="center" wrapText="1"/>
    </xf>
    <xf numFmtId="166" fontId="3" fillId="0" borderId="7" xfId="0" applyNumberFormat="1" applyFont="1" applyBorder="1" applyAlignment="1">
      <alignment vertical="center" wrapText="1"/>
    </xf>
    <xf numFmtId="165" fontId="3" fillId="0" borderId="7" xfId="0" applyNumberFormat="1" applyFont="1" applyBorder="1" applyAlignment="1">
      <alignment vertical="center" wrapText="1"/>
    </xf>
    <xf numFmtId="0" fontId="3" fillId="0" borderId="6" xfId="0" applyFont="1" applyBorder="1" applyAlignment="1">
      <alignment vertical="center" wrapText="1"/>
    </xf>
    <xf numFmtId="0" fontId="2" fillId="0" borderId="0" xfId="0" applyFont="1" applyAlignment="1">
      <alignment horizontal="right" wrapText="1"/>
    </xf>
    <xf numFmtId="0" fontId="2" fillId="0" borderId="0" xfId="0" applyFont="1" applyAlignment="1">
      <alignment horizontal="right" vertical="center" wrapText="1"/>
    </xf>
    <xf numFmtId="165" fontId="2" fillId="0" borderId="0" xfId="0" applyNumberFormat="1" applyFont="1" applyAlignment="1">
      <alignment horizontal="center" wrapText="1"/>
    </xf>
    <xf numFmtId="165" fontId="2" fillId="0" borderId="0" xfId="0" applyNumberFormat="1" applyFont="1" applyAlignment="1">
      <alignment wrapText="1"/>
    </xf>
    <xf numFmtId="10" fontId="2" fillId="0" borderId="0" xfId="0" applyNumberFormat="1" applyFont="1" applyAlignment="1">
      <alignment wrapText="1"/>
    </xf>
    <xf numFmtId="0" fontId="2" fillId="0" borderId="20" xfId="0" applyFont="1" applyBorder="1" applyAlignment="1">
      <alignment horizontal="center" wrapText="1"/>
    </xf>
    <xf numFmtId="0" fontId="3" fillId="0" borderId="20" xfId="0" applyFont="1" applyBorder="1" applyAlignment="1">
      <alignment horizontal="justify" vertical="center" wrapText="1"/>
    </xf>
    <xf numFmtId="0" fontId="2" fillId="0" borderId="20" xfId="0" applyFont="1" applyBorder="1" applyAlignment="1">
      <alignment horizontal="center" vertical="center" wrapText="1"/>
    </xf>
    <xf numFmtId="0" fontId="3" fillId="0" borderId="18" xfId="0" applyFont="1" applyBorder="1" applyAlignment="1">
      <alignment horizontal="center" wrapText="1"/>
    </xf>
    <xf numFmtId="0" fontId="3" fillId="0" borderId="0" xfId="0" applyFont="1" applyAlignment="1">
      <alignment wrapText="1"/>
    </xf>
    <xf numFmtId="0" fontId="2" fillId="0" borderId="2" xfId="0" applyFont="1" applyBorder="1" applyAlignment="1">
      <alignment horizontal="center" wrapText="1"/>
    </xf>
    <xf numFmtId="0" fontId="2"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horizontal="center" wrapText="1"/>
    </xf>
    <xf numFmtId="2" fontId="3" fillId="0" borderId="7" xfId="0" applyNumberFormat="1" applyFont="1" applyBorder="1" applyAlignment="1">
      <alignment vertical="center" wrapText="1"/>
    </xf>
    <xf numFmtId="165" fontId="3" fillId="0" borderId="16" xfId="0" applyNumberFormat="1" applyFont="1" applyBorder="1" applyAlignment="1">
      <alignment vertical="center" wrapText="1"/>
    </xf>
    <xf numFmtId="0" fontId="3" fillId="0" borderId="0" xfId="0" applyFont="1" applyAlignment="1">
      <alignment horizontal="center"/>
    </xf>
    <xf numFmtId="0" fontId="6" fillId="0" borderId="0" xfId="0" applyFont="1" applyAlignment="1">
      <alignment horizontal="center" vertical="center"/>
    </xf>
    <xf numFmtId="0" fontId="2" fillId="0" borderId="17" xfId="0" applyFont="1" applyBorder="1" applyAlignment="1">
      <alignment horizontal="center" vertical="center" wrapText="1"/>
    </xf>
    <xf numFmtId="0" fontId="3" fillId="0" borderId="0" xfId="0" applyFont="1" applyAlignment="1">
      <alignment horizontal="center" vertical="center" wrapText="1"/>
    </xf>
    <xf numFmtId="0" fontId="3" fillId="0" borderId="17" xfId="0" applyFont="1" applyBorder="1" applyAlignment="1">
      <alignment horizontal="justify" vertical="center" wrapText="1"/>
    </xf>
    <xf numFmtId="0" fontId="3" fillId="0" borderId="17" xfId="0" applyFont="1" applyBorder="1" applyAlignment="1">
      <alignment horizontal="justify" vertical="justify" wrapText="1"/>
    </xf>
    <xf numFmtId="10" fontId="3" fillId="0" borderId="0" xfId="0" applyNumberFormat="1" applyFont="1"/>
    <xf numFmtId="165" fontId="3" fillId="0" borderId="0" xfId="0" applyNumberFormat="1" applyFont="1"/>
    <xf numFmtId="12" fontId="2" fillId="0" borderId="0" xfId="0" applyNumberFormat="1" applyFont="1" applyAlignment="1">
      <alignment horizontal="right" vertical="center" wrapText="1"/>
    </xf>
    <xf numFmtId="12" fontId="2" fillId="0" borderId="0" xfId="0" applyNumberFormat="1" applyFont="1" applyAlignment="1">
      <alignment wrapText="1"/>
    </xf>
    <xf numFmtId="12" fontId="3" fillId="0" borderId="0" xfId="0" applyNumberFormat="1" applyFont="1" applyAlignment="1">
      <alignment wrapText="1"/>
    </xf>
    <xf numFmtId="12" fontId="3" fillId="0" borderId="0" xfId="0" applyNumberFormat="1" applyFont="1"/>
    <xf numFmtId="0" fontId="3" fillId="0" borderId="7" xfId="0" applyFont="1" applyBorder="1" applyAlignment="1">
      <alignment horizontal="center" vertical="center" wrapText="1"/>
    </xf>
    <xf numFmtId="0" fontId="3" fillId="0" borderId="0" xfId="0" applyFont="1" applyAlignment="1">
      <alignment vertical="center"/>
    </xf>
    <xf numFmtId="0" fontId="2" fillId="0" borderId="0" xfId="0" applyFont="1" applyAlignment="1">
      <alignment horizontal="center" wrapText="1"/>
    </xf>
    <xf numFmtId="0" fontId="7" fillId="0" borderId="5" xfId="0" applyFont="1" applyBorder="1" applyAlignment="1">
      <alignment vertical="center" wrapText="1"/>
    </xf>
    <xf numFmtId="2" fontId="7" fillId="0" borderId="5" xfId="0" applyNumberFormat="1" applyFont="1" applyBorder="1" applyAlignment="1">
      <alignment vertical="center" wrapText="1"/>
    </xf>
    <xf numFmtId="165" fontId="3" fillId="0" borderId="5" xfId="0" applyNumberFormat="1" applyFont="1" applyBorder="1" applyAlignment="1">
      <alignment vertical="center" wrapText="1"/>
    </xf>
    <xf numFmtId="0" fontId="3" fillId="0" borderId="7" xfId="0" applyFont="1" applyBorder="1" applyAlignment="1">
      <alignment horizontal="left" vertical="center" wrapText="1"/>
    </xf>
    <xf numFmtId="165" fontId="3" fillId="0" borderId="0" xfId="0" applyNumberFormat="1" applyFont="1" applyAlignment="1">
      <alignment horizontal="right" wrapText="1"/>
    </xf>
    <xf numFmtId="2" fontId="3" fillId="0" borderId="7" xfId="0" applyNumberFormat="1" applyFont="1" applyBorder="1" applyAlignment="1">
      <alignment horizontal="right" vertical="center"/>
    </xf>
    <xf numFmtId="165" fontId="3" fillId="0" borderId="7" xfId="0" applyNumberFormat="1" applyFont="1" applyBorder="1" applyAlignment="1">
      <alignment horizontal="right" vertical="center" wrapText="1"/>
    </xf>
    <xf numFmtId="0" fontId="2" fillId="0" borderId="18" xfId="0" applyFont="1" applyBorder="1" applyAlignment="1">
      <alignment horizontal="center" wrapText="1"/>
    </xf>
    <xf numFmtId="0" fontId="3" fillId="0" borderId="2" xfId="0" applyFont="1" applyBorder="1" applyAlignment="1">
      <alignment horizontal="justify" vertical="center" wrapText="1"/>
    </xf>
    <xf numFmtId="0" fontId="3" fillId="0" borderId="17" xfId="0" applyFont="1" applyBorder="1" applyAlignment="1">
      <alignment horizontal="center" wrapText="1"/>
    </xf>
    <xf numFmtId="0" fontId="2" fillId="0" borderId="11" xfId="0" applyFont="1" applyBorder="1" applyAlignment="1">
      <alignment horizontal="center" vertical="center" wrapText="1"/>
    </xf>
    <xf numFmtId="0" fontId="3" fillId="0" borderId="2" xfId="0" applyFont="1" applyBorder="1" applyAlignment="1">
      <alignment horizontal="center" wrapText="1"/>
    </xf>
    <xf numFmtId="165" fontId="3" fillId="0" borderId="0" xfId="0" applyNumberFormat="1" applyFont="1" applyAlignment="1">
      <alignment wrapText="1"/>
    </xf>
    <xf numFmtId="10" fontId="2" fillId="0" borderId="13" xfId="0" applyNumberFormat="1" applyFont="1" applyBorder="1" applyAlignment="1">
      <alignment wrapText="1"/>
    </xf>
    <xf numFmtId="0" fontId="3" fillId="0" borderId="17" xfId="0" applyFont="1" applyBorder="1" applyAlignment="1">
      <alignment horizontal="left" vertical="center" wrapText="1"/>
    </xf>
    <xf numFmtId="0" fontId="2" fillId="0" borderId="0" xfId="0" applyFont="1"/>
    <xf numFmtId="165" fontId="3" fillId="0" borderId="0" xfId="0" applyNumberFormat="1" applyFont="1" applyAlignment="1">
      <alignment horizontal="right" vertical="center" wrapText="1"/>
    </xf>
    <xf numFmtId="0" fontId="2" fillId="0" borderId="0" xfId="0" applyFont="1" applyAlignment="1">
      <alignment wrapText="1"/>
    </xf>
    <xf numFmtId="0" fontId="3" fillId="0" borderId="0" xfId="0" applyFont="1" applyAlignment="1">
      <alignment horizontal="justify" vertical="center" wrapText="1"/>
    </xf>
    <xf numFmtId="9" fontId="3" fillId="0" borderId="0" xfId="0" applyNumberFormat="1" applyFont="1" applyAlignment="1">
      <alignment horizontal="center" wrapText="1"/>
    </xf>
    <xf numFmtId="2" fontId="3" fillId="0" borderId="0" xfId="0" applyNumberFormat="1" applyFont="1" applyAlignment="1">
      <alignment horizontal="center" wrapText="1"/>
    </xf>
    <xf numFmtId="0" fontId="2" fillId="0" borderId="0" xfId="0" applyFont="1" applyAlignment="1">
      <alignment horizontal="center"/>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 xfId="0" applyFont="1" applyBorder="1" applyAlignment="1">
      <alignment horizontal="center"/>
    </xf>
    <xf numFmtId="0" fontId="3" fillId="0" borderId="2" xfId="0" applyFont="1" applyBorder="1" applyAlignment="1">
      <alignment horizontal="justify" wrapText="1"/>
    </xf>
    <xf numFmtId="0" fontId="2" fillId="0" borderId="5" xfId="0" applyFont="1" applyBorder="1" applyAlignment="1">
      <alignment vertical="center" wrapText="1"/>
    </xf>
    <xf numFmtId="0" fontId="3" fillId="0" borderId="5" xfId="0" applyFont="1" applyBorder="1" applyAlignment="1">
      <alignment vertical="center" wrapText="1"/>
    </xf>
    <xf numFmtId="2" fontId="3" fillId="0" borderId="5" xfId="0" applyNumberFormat="1" applyFont="1" applyBorder="1" applyAlignment="1">
      <alignment vertical="center" wrapText="1"/>
    </xf>
    <xf numFmtId="164" fontId="3" fillId="0" borderId="7" xfId="0" applyNumberFormat="1" applyFont="1" applyBorder="1" applyAlignment="1">
      <alignment horizontal="right" vertical="center"/>
    </xf>
    <xf numFmtId="0" fontId="2" fillId="0" borderId="7" xfId="0" applyFont="1" applyBorder="1" applyAlignment="1">
      <alignment horizontal="center" vertical="center" wrapText="1"/>
    </xf>
    <xf numFmtId="165" fontId="2" fillId="0" borderId="1" xfId="0" applyNumberFormat="1" applyFont="1" applyBorder="1" applyAlignment="1">
      <alignment vertical="center" wrapText="1"/>
    </xf>
    <xf numFmtId="10" fontId="2" fillId="0" borderId="4" xfId="1" applyNumberFormat="1" applyFont="1" applyFill="1" applyBorder="1" applyAlignment="1">
      <alignment vertical="center" wrapText="1"/>
    </xf>
    <xf numFmtId="0" fontId="2" fillId="0" borderId="7" xfId="0" applyFont="1" applyBorder="1" applyAlignment="1">
      <alignment vertical="center" wrapText="1"/>
    </xf>
    <xf numFmtId="0" fontId="3" fillId="0" borderId="11" xfId="0" applyFont="1" applyBorder="1" applyAlignment="1">
      <alignment vertical="center" wrapText="1"/>
    </xf>
    <xf numFmtId="164" fontId="3" fillId="0" borderId="7" xfId="0" applyNumberFormat="1" applyFont="1" applyBorder="1" applyAlignment="1">
      <alignment vertical="center" wrapText="1"/>
    </xf>
    <xf numFmtId="165" fontId="3" fillId="0" borderId="12" xfId="0" applyNumberFormat="1" applyFont="1" applyBorder="1" applyAlignment="1">
      <alignment vertical="center" wrapText="1"/>
    </xf>
    <xf numFmtId="0" fontId="2" fillId="0" borderId="7" xfId="0" applyFont="1" applyBorder="1" applyAlignment="1">
      <alignment horizontal="right" wrapText="1"/>
    </xf>
    <xf numFmtId="165" fontId="2" fillId="0" borderId="13" xfId="0" applyNumberFormat="1" applyFont="1" applyBorder="1" applyAlignment="1">
      <alignment wrapText="1"/>
    </xf>
    <xf numFmtId="0" fontId="2" fillId="0" borderId="7" xfId="0" applyFont="1" applyBorder="1" applyAlignment="1">
      <alignment horizontal="center" wrapText="1"/>
    </xf>
    <xf numFmtId="165" fontId="2" fillId="0" borderId="15" xfId="0" applyNumberFormat="1" applyFont="1" applyBorder="1" applyAlignment="1">
      <alignment wrapText="1"/>
    </xf>
    <xf numFmtId="10" fontId="2" fillId="0" borderId="4" xfId="0" applyNumberFormat="1" applyFont="1" applyBorder="1" applyAlignment="1">
      <alignment wrapText="1"/>
    </xf>
    <xf numFmtId="0" fontId="3" fillId="0" borderId="0" xfId="0" applyFont="1" applyAlignment="1">
      <alignment horizontal="justify" vertical="justify" wrapText="1"/>
    </xf>
    <xf numFmtId="0" fontId="3" fillId="0" borderId="2" xfId="0" applyFont="1" applyBorder="1" applyAlignment="1">
      <alignment horizontal="justify" vertical="justify" wrapText="1"/>
    </xf>
    <xf numFmtId="0" fontId="2" fillId="0" borderId="17" xfId="0" applyFont="1" applyBorder="1" applyAlignment="1">
      <alignment horizontal="center"/>
    </xf>
    <xf numFmtId="0" fontId="3" fillId="0" borderId="17" xfId="0" applyFont="1" applyBorder="1" applyAlignment="1">
      <alignment horizontal="justify" wrapText="1"/>
    </xf>
    <xf numFmtId="10" fontId="4" fillId="0" borderId="0" xfId="0" applyNumberFormat="1" applyFont="1" applyAlignment="1">
      <alignment horizontal="right" wrapText="1"/>
    </xf>
    <xf numFmtId="165" fontId="3" fillId="0" borderId="18" xfId="0" applyNumberFormat="1" applyFont="1" applyBorder="1" applyAlignment="1">
      <alignment vertical="center" wrapText="1"/>
    </xf>
    <xf numFmtId="2" fontId="5" fillId="0" borderId="0" xfId="0" applyNumberFormat="1" applyFont="1" applyAlignment="1">
      <alignment horizontal="center" vertical="center" wrapText="1"/>
    </xf>
    <xf numFmtId="2" fontId="3" fillId="0" borderId="0" xfId="0" applyNumberFormat="1" applyFont="1" applyAlignment="1">
      <alignment horizontal="center" vertical="center" wrapText="1"/>
    </xf>
    <xf numFmtId="164" fontId="3" fillId="0" borderId="0" xfId="0" applyNumberFormat="1" applyFont="1" applyAlignment="1">
      <alignment horizontal="right" vertical="center"/>
    </xf>
    <xf numFmtId="10" fontId="2" fillId="0" borderId="4" xfId="0" applyNumberFormat="1" applyFont="1" applyBorder="1" applyAlignment="1">
      <alignment vertical="center" wrapText="1"/>
    </xf>
    <xf numFmtId="0" fontId="3" fillId="0" borderId="19" xfId="0" applyFont="1" applyBorder="1" applyAlignment="1">
      <alignment vertical="center" wrapText="1"/>
    </xf>
    <xf numFmtId="167" fontId="2" fillId="0" borderId="13" xfId="0" applyNumberFormat="1" applyFont="1" applyBorder="1" applyAlignment="1">
      <alignment wrapText="1"/>
    </xf>
    <xf numFmtId="0" fontId="3" fillId="0" borderId="18" xfId="0" applyFont="1" applyBorder="1" applyAlignment="1">
      <alignment wrapText="1"/>
    </xf>
    <xf numFmtId="0" fontId="3" fillId="0" borderId="0" xfId="0" applyFont="1" applyAlignment="1">
      <alignment horizontal="left" wrapText="1"/>
    </xf>
    <xf numFmtId="0" fontId="3" fillId="0" borderId="18" xfId="0" applyFont="1" applyBorder="1" applyAlignment="1">
      <alignment horizontal="justify" vertical="justify" wrapText="1"/>
    </xf>
    <xf numFmtId="164" fontId="3" fillId="0" borderId="0" xfId="0" applyNumberFormat="1" applyFont="1" applyAlignment="1">
      <alignment vertical="center" wrapText="1"/>
    </xf>
    <xf numFmtId="168" fontId="2" fillId="0" borderId="4" xfId="1" applyNumberFormat="1" applyFont="1" applyFill="1" applyBorder="1" applyAlignment="1">
      <alignment wrapText="1"/>
    </xf>
    <xf numFmtId="10" fontId="2" fillId="0" borderId="15" xfId="1" applyNumberFormat="1" applyFont="1" applyFill="1" applyBorder="1" applyAlignment="1">
      <alignment vertical="center" wrapText="1"/>
    </xf>
    <xf numFmtId="0" fontId="2" fillId="0" borderId="20" xfId="0" applyFont="1" applyBorder="1" applyAlignment="1">
      <alignment horizontal="center"/>
    </xf>
    <xf numFmtId="0" fontId="3" fillId="0" borderId="20" xfId="0" applyFont="1" applyBorder="1" applyAlignment="1">
      <alignment horizontal="justify" wrapText="1"/>
    </xf>
    <xf numFmtId="0" fontId="3" fillId="0" borderId="18" xfId="0" applyFont="1" applyBorder="1" applyAlignment="1">
      <alignment horizontal="center"/>
    </xf>
    <xf numFmtId="169" fontId="3" fillId="0" borderId="0" xfId="0" applyNumberFormat="1" applyFont="1"/>
    <xf numFmtId="2" fontId="3" fillId="0" borderId="7" xfId="0" applyNumberFormat="1" applyFont="1" applyBorder="1" applyAlignment="1">
      <alignment horizontal="right" vertical="center" wrapText="1"/>
    </xf>
    <xf numFmtId="8" fontId="3" fillId="0" borderId="7" xfId="0" applyNumberFormat="1" applyFont="1" applyBorder="1" applyAlignment="1">
      <alignment vertical="center" wrapText="1"/>
    </xf>
    <xf numFmtId="0" fontId="2" fillId="0" borderId="4" xfId="0" applyFont="1" applyBorder="1" applyAlignment="1">
      <alignment vertical="center" wrapText="1"/>
    </xf>
    <xf numFmtId="4" fontId="3" fillId="0" borderId="7" xfId="0" applyNumberFormat="1" applyFont="1" applyBorder="1" applyAlignment="1">
      <alignment vertical="center" wrapText="1"/>
    </xf>
    <xf numFmtId="0" fontId="3" fillId="0" borderId="7" xfId="0" applyFont="1" applyBorder="1" applyAlignment="1">
      <alignment horizontal="center" wrapText="1"/>
    </xf>
    <xf numFmtId="0" fontId="3" fillId="0" borderId="21" xfId="0" applyFont="1" applyBorder="1" applyAlignment="1">
      <alignment horizontal="center" wrapText="1"/>
    </xf>
    <xf numFmtId="0" fontId="2" fillId="0" borderId="0" xfId="0" applyFont="1" applyAlignment="1">
      <alignment horizontal="center" vertical="center"/>
    </xf>
    <xf numFmtId="0" fontId="3" fillId="0" borderId="21" xfId="0" applyFont="1" applyBorder="1" applyAlignment="1">
      <alignment horizontal="center"/>
    </xf>
    <xf numFmtId="0" fontId="3" fillId="0" borderId="21" xfId="0" applyFont="1" applyBorder="1" applyAlignment="1">
      <alignment horizontal="justify" wrapText="1"/>
    </xf>
    <xf numFmtId="167" fontId="3" fillId="0" borderId="5" xfId="0" applyNumberFormat="1" applyFont="1" applyBorder="1" applyAlignment="1">
      <alignment vertical="center" wrapText="1"/>
    </xf>
    <xf numFmtId="0" fontId="3" fillId="0" borderId="21" xfId="0" applyFont="1" applyBorder="1" applyAlignment="1">
      <alignment wrapText="1"/>
    </xf>
    <xf numFmtId="0" fontId="3" fillId="0" borderId="0" xfId="0" applyFont="1" applyAlignment="1">
      <alignment horizontal="left" vertical="top" wrapText="1"/>
    </xf>
    <xf numFmtId="164" fontId="3" fillId="0" borderId="5" xfId="0" applyNumberFormat="1" applyFont="1" applyBorder="1" applyAlignment="1">
      <alignment vertical="center" wrapText="1"/>
    </xf>
    <xf numFmtId="10" fontId="3" fillId="0" borderId="0" xfId="0" applyNumberFormat="1" applyFont="1" applyAlignment="1">
      <alignment vertical="center"/>
    </xf>
    <xf numFmtId="165" fontId="3" fillId="0" borderId="0" xfId="0" applyNumberFormat="1" applyFont="1" applyAlignment="1">
      <alignment vertical="center"/>
    </xf>
    <xf numFmtId="0" fontId="3" fillId="0" borderId="17" xfId="0" applyFont="1" applyBorder="1" applyAlignment="1">
      <alignment wrapText="1"/>
    </xf>
    <xf numFmtId="166" fontId="3" fillId="0" borderId="7" xfId="0" applyNumberFormat="1" applyFont="1" applyBorder="1" applyAlignment="1">
      <alignment horizontal="right" vertical="center"/>
    </xf>
    <xf numFmtId="0" fontId="2" fillId="0" borderId="8" xfId="0" applyFont="1" applyBorder="1" applyAlignment="1">
      <alignment horizontal="right" vertical="center" wrapText="1"/>
    </xf>
    <xf numFmtId="0" fontId="2" fillId="0" borderId="9" xfId="0" applyFont="1" applyBorder="1" applyAlignment="1">
      <alignment horizontal="right" vertical="center" wrapText="1"/>
    </xf>
    <xf numFmtId="0" fontId="2" fillId="0" borderId="10" xfId="0" applyFont="1" applyBorder="1" applyAlignment="1">
      <alignment horizontal="right" vertical="center" wrapText="1"/>
    </xf>
    <xf numFmtId="165" fontId="2" fillId="0" borderId="13" xfId="0" applyNumberFormat="1" applyFont="1" applyBorder="1" applyAlignment="1">
      <alignment vertical="center" wrapText="1"/>
    </xf>
    <xf numFmtId="0" fontId="3" fillId="0" borderId="21" xfId="0" applyFont="1" applyBorder="1" applyAlignment="1">
      <alignment horizontal="justify" vertical="justify" wrapText="1"/>
    </xf>
    <xf numFmtId="165" fontId="8" fillId="0" borderId="7" xfId="0" applyNumberFormat="1" applyFont="1" applyBorder="1" applyAlignment="1">
      <alignment vertical="center" wrapText="1"/>
    </xf>
    <xf numFmtId="2" fontId="3" fillId="0" borderId="0" xfId="0" applyNumberFormat="1" applyFont="1"/>
    <xf numFmtId="20" fontId="3" fillId="0" borderId="0" xfId="0" applyNumberFormat="1" applyFont="1"/>
    <xf numFmtId="0" fontId="3" fillId="0" borderId="0" xfId="0" applyFont="1" applyAlignment="1">
      <alignment horizontal="justify" wrapText="1"/>
    </xf>
    <xf numFmtId="0" fontId="3" fillId="0" borderId="2" xfId="0" applyFont="1" applyBorder="1" applyAlignment="1">
      <alignment wrapText="1"/>
    </xf>
    <xf numFmtId="167" fontId="3" fillId="0" borderId="7" xfId="0" applyNumberFormat="1" applyFont="1" applyBorder="1" applyAlignment="1">
      <alignment vertical="center" wrapText="1"/>
    </xf>
    <xf numFmtId="167" fontId="2" fillId="0" borderId="1" xfId="0" applyNumberFormat="1" applyFont="1" applyBorder="1" applyAlignment="1">
      <alignment vertical="center" wrapText="1"/>
    </xf>
    <xf numFmtId="170" fontId="3" fillId="0" borderId="5" xfId="0" applyNumberFormat="1" applyFont="1" applyBorder="1" applyAlignment="1">
      <alignment vertical="center" wrapText="1"/>
    </xf>
    <xf numFmtId="9" fontId="3" fillId="0" borderId="6" xfId="1" applyFont="1" applyFill="1" applyBorder="1" applyAlignment="1">
      <alignment vertical="center" wrapText="1"/>
    </xf>
    <xf numFmtId="165" fontId="3" fillId="0" borderId="17" xfId="0" applyNumberFormat="1" applyFont="1" applyBorder="1" applyAlignment="1">
      <alignment vertical="center" wrapText="1"/>
    </xf>
    <xf numFmtId="165" fontId="3" fillId="0" borderId="7" xfId="0" applyNumberFormat="1" applyFont="1" applyBorder="1" applyAlignment="1">
      <alignment vertical="center"/>
    </xf>
    <xf numFmtId="0" fontId="3" fillId="0" borderId="7" xfId="0" applyFont="1" applyBorder="1" applyAlignment="1">
      <alignment horizontal="right" vertical="center" wrapText="1"/>
    </xf>
    <xf numFmtId="165" fontId="3" fillId="0" borderId="7" xfId="0" applyNumberFormat="1" applyFont="1" applyBorder="1" applyAlignment="1">
      <alignment horizontal="right" vertical="center"/>
    </xf>
    <xf numFmtId="165" fontId="3" fillId="0" borderId="18" xfId="0" applyNumberFormat="1" applyFont="1" applyBorder="1" applyAlignment="1">
      <alignment horizontal="right" vertical="center"/>
    </xf>
    <xf numFmtId="165" fontId="3" fillId="0" borderId="16" xfId="0" applyNumberFormat="1" applyFont="1" applyBorder="1" applyAlignment="1">
      <alignment horizontal="right" vertical="center"/>
    </xf>
    <xf numFmtId="165" fontId="3" fillId="0" borderId="0" xfId="0" applyNumberFormat="1" applyFont="1" applyAlignment="1">
      <alignment horizontal="right" vertical="center"/>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0" fontId="3" fillId="0" borderId="18" xfId="0" applyFont="1" applyBorder="1" applyAlignment="1">
      <alignment horizontal="justify" wrapText="1"/>
    </xf>
    <xf numFmtId="0" fontId="3" fillId="0" borderId="12" xfId="0" applyFont="1" applyBorder="1" applyAlignment="1">
      <alignment horizontal="center" wrapText="1"/>
    </xf>
    <xf numFmtId="0" fontId="3" fillId="0" borderId="12" xfId="0" applyFont="1" applyBorder="1" applyAlignment="1">
      <alignment horizontal="justify" wrapText="1"/>
    </xf>
    <xf numFmtId="165" fontId="3" fillId="0" borderId="5" xfId="0" applyNumberFormat="1" applyFont="1" applyBorder="1" applyAlignment="1">
      <alignment wrapText="1"/>
    </xf>
    <xf numFmtId="0" fontId="3" fillId="0" borderId="7" xfId="0" applyFont="1" applyBorder="1" applyAlignment="1">
      <alignment wrapText="1"/>
    </xf>
    <xf numFmtId="165" fontId="3" fillId="0" borderId="7" xfId="0" applyNumberFormat="1" applyFont="1" applyBorder="1" applyAlignment="1">
      <alignment wrapText="1"/>
    </xf>
    <xf numFmtId="165" fontId="3" fillId="0" borderId="16" xfId="0" applyNumberFormat="1" applyFont="1" applyBorder="1" applyAlignment="1">
      <alignment wrapText="1"/>
    </xf>
    <xf numFmtId="0" fontId="3" fillId="0" borderId="5" xfId="0" applyFont="1" applyBorder="1" applyAlignment="1">
      <alignment horizontal="center"/>
    </xf>
    <xf numFmtId="165" fontId="3" fillId="0" borderId="0" xfId="0" applyNumberFormat="1" applyFont="1" applyAlignment="1">
      <alignment vertical="center" wrapText="1"/>
    </xf>
    <xf numFmtId="0" fontId="3" fillId="0" borderId="20" xfId="0" applyFont="1" applyBorder="1" applyAlignment="1">
      <alignment horizontal="center" wrapText="1"/>
    </xf>
    <xf numFmtId="0" fontId="3" fillId="0" borderId="24" xfId="0" applyFont="1" applyBorder="1" applyAlignment="1">
      <alignment horizontal="center"/>
    </xf>
    <xf numFmtId="8" fontId="3" fillId="0" borderId="0" xfId="0" applyNumberFormat="1" applyFont="1" applyAlignment="1">
      <alignment vertical="center"/>
    </xf>
    <xf numFmtId="169" fontId="3" fillId="0" borderId="0" xfId="0" applyNumberFormat="1" applyFont="1" applyAlignment="1">
      <alignment vertical="center"/>
    </xf>
    <xf numFmtId="8" fontId="3" fillId="0" borderId="0" xfId="0" applyNumberFormat="1" applyFont="1" applyAlignment="1">
      <alignment horizontal="center" vertical="center"/>
    </xf>
    <xf numFmtId="169" fontId="3" fillId="0" borderId="0" xfId="0" applyNumberFormat="1" applyFont="1" applyAlignment="1">
      <alignment horizontal="center" vertical="center"/>
    </xf>
    <xf numFmtId="0" fontId="2" fillId="0" borderId="1" xfId="0" applyFont="1" applyBorder="1" applyAlignment="1">
      <alignment vertical="center" wrapText="1"/>
    </xf>
    <xf numFmtId="165" fontId="3" fillId="0" borderId="0" xfId="0" applyNumberFormat="1" applyFont="1" applyAlignment="1">
      <alignment horizontal="center" vertical="center"/>
    </xf>
    <xf numFmtId="10" fontId="3" fillId="0" borderId="0" xfId="0" applyNumberFormat="1" applyFont="1" applyAlignment="1">
      <alignment horizontal="center" vertical="center"/>
    </xf>
    <xf numFmtId="10" fontId="3" fillId="0" borderId="0" xfId="0" applyNumberFormat="1" applyFont="1" applyAlignment="1">
      <alignment horizontal="center"/>
    </xf>
    <xf numFmtId="0" fontId="2" fillId="0" borderId="12" xfId="0" applyFont="1" applyBorder="1" applyAlignment="1">
      <alignment horizontal="center"/>
    </xf>
    <xf numFmtId="0" fontId="3" fillId="0" borderId="0" xfId="0" applyFont="1" applyAlignment="1">
      <alignment horizontal="justify" vertical="center"/>
    </xf>
    <xf numFmtId="171" fontId="3" fillId="0" borderId="7" xfId="0" applyNumberFormat="1" applyFont="1" applyBorder="1" applyAlignment="1">
      <alignment vertical="center" wrapText="1"/>
    </xf>
    <xf numFmtId="0" fontId="3" fillId="0" borderId="7" xfId="0" applyFont="1" applyBorder="1" applyAlignment="1">
      <alignment horizontal="left" wrapText="1"/>
    </xf>
    <xf numFmtId="165" fontId="3" fillId="0" borderId="17" xfId="0" applyNumberFormat="1" applyFont="1" applyBorder="1" applyAlignment="1">
      <alignment wrapText="1"/>
    </xf>
    <xf numFmtId="3" fontId="3" fillId="0" borderId="0" xfId="0" applyNumberFormat="1" applyFont="1" applyAlignment="1">
      <alignment horizontal="center"/>
    </xf>
    <xf numFmtId="0" fontId="3" fillId="0" borderId="7" xfId="0" applyFont="1" applyBorder="1" applyAlignment="1">
      <alignment vertical="center"/>
    </xf>
    <xf numFmtId="0" fontId="2" fillId="0" borderId="0" xfId="0" applyFont="1" applyAlignment="1">
      <alignment vertical="center"/>
    </xf>
    <xf numFmtId="9" fontId="3" fillId="0" borderId="11" xfId="1" applyFont="1" applyFill="1" applyBorder="1" applyAlignment="1">
      <alignment vertical="center" wrapText="1"/>
    </xf>
    <xf numFmtId="172" fontId="3" fillId="0" borderId="7" xfId="0" applyNumberFormat="1" applyFont="1" applyBorder="1" applyAlignment="1">
      <alignment vertical="center" wrapText="1"/>
    </xf>
    <xf numFmtId="171" fontId="3" fillId="0" borderId="7" xfId="0" applyNumberFormat="1" applyFont="1" applyBorder="1" applyAlignment="1">
      <alignment horizontal="right" vertical="center" wrapText="1"/>
    </xf>
    <xf numFmtId="2" fontId="3" fillId="0" borderId="0" xfId="0" applyNumberFormat="1" applyFont="1" applyAlignment="1">
      <alignment horizontal="center"/>
    </xf>
    <xf numFmtId="164" fontId="3" fillId="0" borderId="7" xfId="0" applyNumberFormat="1" applyFont="1" applyBorder="1" applyAlignment="1">
      <alignment horizontal="right" vertical="center" wrapText="1"/>
    </xf>
    <xf numFmtId="164" fontId="3" fillId="0" borderId="0" xfId="0" applyNumberFormat="1" applyFont="1" applyAlignment="1">
      <alignment horizontal="right" vertical="center" wrapText="1"/>
    </xf>
    <xf numFmtId="165" fontId="2" fillId="0" borderId="0" xfId="0" applyNumberFormat="1" applyFont="1" applyAlignment="1">
      <alignment horizontal="right" wrapText="1"/>
    </xf>
    <xf numFmtId="164" fontId="3" fillId="0" borderId="7" xfId="0" applyNumberFormat="1" applyFont="1" applyBorder="1" applyAlignment="1">
      <alignment vertical="center"/>
    </xf>
    <xf numFmtId="0" fontId="7" fillId="0" borderId="0" xfId="0" applyFont="1" applyAlignment="1">
      <alignment horizontal="justify" vertical="center" wrapText="1"/>
    </xf>
    <xf numFmtId="0" fontId="7" fillId="0" borderId="17" xfId="0" applyFont="1" applyBorder="1" applyAlignment="1">
      <alignment horizontal="justify" vertical="center" wrapText="1"/>
    </xf>
    <xf numFmtId="0" fontId="9" fillId="0" borderId="0" xfId="0" applyFont="1"/>
    <xf numFmtId="0" fontId="9" fillId="2" borderId="0" xfId="0" applyFont="1" applyFill="1"/>
    <xf numFmtId="2" fontId="5" fillId="0" borderId="0" xfId="0" applyNumberFormat="1" applyFont="1" applyAlignment="1">
      <alignment horizontal="center" wrapText="1"/>
    </xf>
    <xf numFmtId="0" fontId="7" fillId="0" borderId="5" xfId="0" applyFont="1" applyBorder="1" applyAlignment="1">
      <alignment horizontal="right" vertical="center" wrapText="1"/>
    </xf>
    <xf numFmtId="0" fontId="3" fillId="0" borderId="0" xfId="0" applyFont="1" applyAlignment="1">
      <alignment horizontal="right" vertical="center" wrapText="1"/>
    </xf>
    <xf numFmtId="0" fontId="2" fillId="0" borderId="7" xfId="0" applyFont="1" applyBorder="1" applyAlignment="1">
      <alignment horizontal="right" vertical="center" wrapText="1"/>
    </xf>
    <xf numFmtId="0" fontId="3" fillId="0" borderId="5" xfId="0" applyFont="1" applyBorder="1" applyAlignment="1">
      <alignment horizontal="right" vertical="center" wrapText="1"/>
    </xf>
    <xf numFmtId="0" fontId="3" fillId="0" borderId="6" xfId="0" applyFont="1" applyBorder="1" applyAlignment="1">
      <alignment wrapText="1"/>
    </xf>
    <xf numFmtId="0" fontId="2" fillId="0" borderId="6" xfId="0" applyFont="1" applyBorder="1" applyAlignment="1">
      <alignment horizontal="right" vertical="center" wrapText="1"/>
    </xf>
    <xf numFmtId="12" fontId="2" fillId="0" borderId="6" xfId="0" applyNumberFormat="1" applyFont="1" applyBorder="1" applyAlignment="1">
      <alignment horizontal="right" wrapText="1"/>
    </xf>
    <xf numFmtId="0" fontId="2" fillId="0" borderId="6" xfId="0" applyFont="1" applyBorder="1" applyAlignment="1">
      <alignment horizontal="right" wrapText="1"/>
    </xf>
    <xf numFmtId="0" fontId="2" fillId="0" borderId="19"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vertical="center" wrapText="1"/>
    </xf>
    <xf numFmtId="0" fontId="2" fillId="0" borderId="27" xfId="0" applyFont="1" applyBorder="1" applyAlignment="1">
      <alignment vertical="center" wrapText="1"/>
    </xf>
    <xf numFmtId="0" fontId="2" fillId="0" borderId="20" xfId="0" applyFont="1" applyBorder="1" applyAlignment="1">
      <alignment vertical="center" wrapText="1"/>
    </xf>
    <xf numFmtId="0" fontId="2" fillId="0" borderId="26" xfId="0" applyFont="1" applyBorder="1"/>
    <xf numFmtId="0" fontId="2" fillId="0" borderId="28" xfId="0" applyFont="1" applyBorder="1"/>
    <xf numFmtId="0" fontId="11" fillId="0" borderId="0" xfId="0" applyFont="1" applyAlignment="1">
      <alignment horizontal="center" vertical="center"/>
    </xf>
    <xf numFmtId="0" fontId="3" fillId="0" borderId="2" xfId="0" applyFont="1" applyBorder="1" applyAlignment="1">
      <alignment horizontal="center"/>
    </xf>
    <xf numFmtId="2" fontId="3" fillId="0" borderId="0" xfId="0" applyNumberFormat="1" applyFont="1" applyAlignment="1">
      <alignment vertical="center" wrapText="1"/>
    </xf>
    <xf numFmtId="0" fontId="3" fillId="0" borderId="20" xfId="0" applyFont="1" applyBorder="1" applyAlignment="1">
      <alignment horizontal="center"/>
    </xf>
    <xf numFmtId="173" fontId="3" fillId="0" borderId="7" xfId="0" applyNumberFormat="1" applyFont="1" applyBorder="1" applyAlignment="1">
      <alignment vertical="center" wrapText="1"/>
    </xf>
    <xf numFmtId="0" fontId="3" fillId="0" borderId="8" xfId="0" applyFont="1" applyBorder="1" applyAlignment="1">
      <alignment vertical="center" wrapText="1"/>
    </xf>
    <xf numFmtId="0" fontId="3" fillId="0" borderId="9" xfId="0" applyFont="1" applyBorder="1" applyAlignment="1">
      <alignment vertical="center" wrapText="1"/>
    </xf>
    <xf numFmtId="165" fontId="3" fillId="0" borderId="30" xfId="0" applyNumberFormat="1" applyFont="1" applyBorder="1" applyAlignment="1">
      <alignment vertical="center" wrapText="1"/>
    </xf>
    <xf numFmtId="165" fontId="2" fillId="0" borderId="31" xfId="0" applyNumberFormat="1" applyFont="1" applyBorder="1" applyAlignment="1">
      <alignment vertical="center" wrapText="1"/>
    </xf>
    <xf numFmtId="164" fontId="3" fillId="0" borderId="9" xfId="0" applyNumberFormat="1" applyFont="1" applyBorder="1" applyAlignment="1">
      <alignment vertical="center" wrapText="1"/>
    </xf>
    <xf numFmtId="0" fontId="2" fillId="0" borderId="26" xfId="0" applyFont="1" applyBorder="1" applyAlignment="1">
      <alignment horizontal="center"/>
    </xf>
    <xf numFmtId="0" fontId="2" fillId="0" borderId="30" xfId="0" applyFont="1" applyBorder="1" applyAlignment="1">
      <alignment horizontal="center"/>
    </xf>
    <xf numFmtId="0" fontId="2" fillId="0" borderId="29" xfId="0" applyFont="1" applyBorder="1" applyAlignment="1">
      <alignment horizontal="center"/>
    </xf>
    <xf numFmtId="0" fontId="2" fillId="0" borderId="12" xfId="0" applyFont="1" applyBorder="1" applyAlignment="1">
      <alignment horizontal="center" vertical="center" wrapText="1"/>
    </xf>
    <xf numFmtId="0" fontId="3" fillId="0" borderId="12" xfId="0" applyFont="1" applyBorder="1" applyAlignment="1">
      <alignment horizontal="justify" vertical="center" wrapText="1"/>
    </xf>
    <xf numFmtId="0" fontId="3" fillId="0" borderId="21" xfId="0" applyFont="1" applyBorder="1" applyAlignment="1">
      <alignment horizontal="justify" vertical="center" wrapText="1"/>
    </xf>
    <xf numFmtId="0" fontId="2" fillId="0" borderId="33" xfId="0" applyFont="1" applyBorder="1" applyAlignment="1">
      <alignment horizontal="center"/>
    </xf>
    <xf numFmtId="0" fontId="3" fillId="0" borderId="21" xfId="0" applyFont="1" applyBorder="1" applyAlignment="1">
      <alignment horizontal="left" vertical="center" wrapText="1"/>
    </xf>
    <xf numFmtId="0" fontId="3" fillId="0" borderId="2" xfId="0" applyFont="1" applyBorder="1" applyAlignment="1">
      <alignment vertical="center" wrapText="1"/>
    </xf>
    <xf numFmtId="0" fontId="3" fillId="0" borderId="2" xfId="0" applyFont="1" applyBorder="1" applyAlignment="1">
      <alignment horizontal="left" vertical="center" wrapText="1"/>
    </xf>
    <xf numFmtId="0" fontId="2" fillId="0" borderId="29" xfId="0" applyFont="1" applyBorder="1" applyAlignment="1">
      <alignment horizontal="center" vertical="center" wrapText="1"/>
    </xf>
    <xf numFmtId="0" fontId="2" fillId="0" borderId="21" xfId="0" applyFont="1" applyBorder="1" applyAlignment="1">
      <alignment horizontal="center" vertical="center" wrapText="1"/>
    </xf>
    <xf numFmtId="0" fontId="3" fillId="0" borderId="2" xfId="0" applyFont="1" applyBorder="1" applyAlignment="1">
      <alignment horizontal="justify" vertical="top" wrapText="1"/>
    </xf>
    <xf numFmtId="0" fontId="3" fillId="0" borderId="20" xfId="0" applyFont="1" applyBorder="1" applyAlignment="1">
      <alignment horizontal="justify" vertical="top" wrapText="1"/>
    </xf>
    <xf numFmtId="0" fontId="3" fillId="0" borderId="17" xfId="0" applyFont="1" applyBorder="1" applyAlignment="1">
      <alignment horizontal="justify" vertical="top" wrapText="1"/>
    </xf>
    <xf numFmtId="0" fontId="7" fillId="0" borderId="7" xfId="0" applyFont="1" applyBorder="1" applyAlignment="1">
      <alignment horizontal="justify" vertical="top" wrapText="1"/>
    </xf>
    <xf numFmtId="0" fontId="7" fillId="0" borderId="7" xfId="0" applyFont="1" applyBorder="1" applyAlignment="1">
      <alignment horizontal="left" vertical="top" wrapText="1" indent="1"/>
    </xf>
    <xf numFmtId="0" fontId="3" fillId="0" borderId="21" xfId="0" applyFont="1" applyBorder="1" applyAlignment="1">
      <alignment horizontal="justify" vertical="top" wrapText="1"/>
    </xf>
    <xf numFmtId="0" fontId="3" fillId="0" borderId="0" xfId="0" applyFont="1" applyAlignment="1">
      <alignment horizontal="justify" vertical="top"/>
    </xf>
    <xf numFmtId="0" fontId="7" fillId="0" borderId="0" xfId="0" applyFont="1" applyAlignment="1">
      <alignment horizontal="justify" vertical="top" wrapText="1"/>
    </xf>
    <xf numFmtId="0" fontId="3" fillId="0" borderId="0" xfId="0" applyFont="1" applyAlignment="1">
      <alignment horizontal="center" vertical="center" wrapText="1"/>
    </xf>
    <xf numFmtId="0" fontId="2" fillId="0" borderId="0" xfId="0" applyFont="1" applyAlignment="1">
      <alignment horizontal="center"/>
    </xf>
    <xf numFmtId="0" fontId="2" fillId="0" borderId="26" xfId="0" applyFont="1" applyBorder="1" applyAlignment="1">
      <alignment horizontal="center" wrapText="1"/>
    </xf>
    <xf numFmtId="0" fontId="2" fillId="0" borderId="29" xfId="0" applyFont="1" applyBorder="1" applyAlignment="1">
      <alignment horizontal="center" wrapText="1"/>
    </xf>
    <xf numFmtId="0" fontId="2" fillId="0" borderId="26" xfId="0" applyFont="1" applyBorder="1" applyAlignment="1">
      <alignment horizontal="center"/>
    </xf>
    <xf numFmtId="0" fontId="2" fillId="0" borderId="29" xfId="0" applyFont="1" applyBorder="1" applyAlignment="1">
      <alignment horizontal="center"/>
    </xf>
    <xf numFmtId="0" fontId="2" fillId="0" borderId="30" xfId="0" applyFont="1" applyBorder="1" applyAlignment="1">
      <alignment horizontal="center"/>
    </xf>
    <xf numFmtId="0" fontId="2" fillId="0" borderId="28" xfId="0" applyFont="1" applyBorder="1" applyAlignment="1">
      <alignment horizontal="center"/>
    </xf>
    <xf numFmtId="0" fontId="2" fillId="0" borderId="20" xfId="0" applyFont="1" applyBorder="1" applyAlignment="1">
      <alignment horizontal="center"/>
    </xf>
    <xf numFmtId="0" fontId="2" fillId="0" borderId="5" xfId="0" applyFont="1" applyBorder="1" applyAlignment="1">
      <alignment horizontal="center"/>
    </xf>
    <xf numFmtId="0" fontId="2" fillId="0" borderId="28" xfId="0" applyFont="1" applyBorder="1" applyAlignment="1">
      <alignment horizontal="center" wrapText="1"/>
    </xf>
    <xf numFmtId="0" fontId="2" fillId="0" borderId="22" xfId="0" applyFont="1" applyBorder="1" applyAlignment="1">
      <alignment horizontal="center"/>
    </xf>
    <xf numFmtId="0" fontId="2" fillId="0" borderId="31" xfId="0" applyFont="1" applyBorder="1" applyAlignment="1">
      <alignment horizontal="center"/>
    </xf>
    <xf numFmtId="0" fontId="2" fillId="0" borderId="30" xfId="0" applyFont="1" applyBorder="1" applyAlignment="1">
      <alignment horizontal="center" wrapText="1"/>
    </xf>
    <xf numFmtId="0" fontId="2" fillId="0" borderId="8" xfId="0" applyFont="1" applyBorder="1" applyAlignment="1">
      <alignment horizontal="right" vertical="center" wrapText="1"/>
    </xf>
    <xf numFmtId="0" fontId="2" fillId="0" borderId="9" xfId="0" applyFont="1" applyBorder="1" applyAlignment="1">
      <alignment horizontal="right" vertical="center" wrapText="1"/>
    </xf>
    <xf numFmtId="0" fontId="2" fillId="0" borderId="10" xfId="0" applyFont="1" applyBorder="1" applyAlignment="1">
      <alignment horizontal="right" vertical="center" wrapText="1"/>
    </xf>
    <xf numFmtId="0" fontId="2" fillId="0" borderId="0" xfId="0" applyFont="1" applyAlignment="1">
      <alignment horizontal="center" wrapText="1"/>
    </xf>
    <xf numFmtId="0" fontId="2" fillId="0" borderId="0" xfId="0" applyFont="1" applyAlignment="1">
      <alignment horizontal="center" vertical="center" wrapText="1"/>
    </xf>
    <xf numFmtId="0" fontId="3" fillId="0" borderId="12" xfId="0" applyFont="1" applyBorder="1" applyAlignment="1">
      <alignment horizontal="center" wrapText="1"/>
    </xf>
    <xf numFmtId="0" fontId="3" fillId="0" borderId="5" xfId="0" applyFont="1" applyBorder="1" applyAlignment="1">
      <alignment horizontal="center" wrapText="1"/>
    </xf>
    <xf numFmtId="2" fontId="3" fillId="0" borderId="16" xfId="0" applyNumberFormat="1" applyFont="1" applyBorder="1" applyAlignment="1">
      <alignment horizontal="right" wrapText="1"/>
    </xf>
    <xf numFmtId="2" fontId="3" fillId="0" borderId="12" xfId="0" applyNumberFormat="1" applyFont="1" applyBorder="1" applyAlignment="1">
      <alignment horizontal="right" wrapText="1"/>
    </xf>
    <xf numFmtId="2" fontId="3" fillId="0" borderId="5" xfId="0" applyNumberFormat="1" applyFont="1" applyBorder="1" applyAlignment="1">
      <alignment horizontal="right" wrapText="1"/>
    </xf>
    <xf numFmtId="165" fontId="3" fillId="0" borderId="16" xfId="0" applyNumberFormat="1" applyFont="1" applyBorder="1" applyAlignment="1">
      <alignment horizontal="center" wrapText="1"/>
    </xf>
    <xf numFmtId="165" fontId="3" fillId="0" borderId="12" xfId="0" applyNumberFormat="1" applyFont="1" applyBorder="1" applyAlignment="1">
      <alignment horizontal="center" wrapText="1"/>
    </xf>
    <xf numFmtId="165" fontId="3" fillId="0" borderId="5" xfId="0" applyNumberFormat="1" applyFont="1" applyBorder="1" applyAlignment="1">
      <alignment horizontal="center" wrapText="1"/>
    </xf>
    <xf numFmtId="165" fontId="3" fillId="0" borderId="16" xfId="0" applyNumberFormat="1" applyFont="1" applyBorder="1" applyAlignment="1">
      <alignment wrapText="1"/>
    </xf>
    <xf numFmtId="165" fontId="3" fillId="0" borderId="12" xfId="0" applyNumberFormat="1" applyFont="1" applyBorder="1" applyAlignment="1">
      <alignment wrapText="1"/>
    </xf>
    <xf numFmtId="165" fontId="3" fillId="0" borderId="21" xfId="0" applyNumberFormat="1" applyFont="1" applyBorder="1" applyAlignment="1">
      <alignment wrapText="1"/>
    </xf>
    <xf numFmtId="0" fontId="3" fillId="0" borderId="16" xfId="0" applyFont="1" applyBorder="1" applyAlignment="1">
      <alignment horizontal="left" wrapText="1"/>
    </xf>
    <xf numFmtId="0" fontId="3" fillId="0" borderId="12" xfId="0" applyFont="1" applyBorder="1" applyAlignment="1">
      <alignment horizontal="left" wrapText="1"/>
    </xf>
    <xf numFmtId="0" fontId="3" fillId="0" borderId="5" xfId="0" applyFont="1" applyBorder="1" applyAlignment="1">
      <alignment horizontal="left" wrapText="1"/>
    </xf>
    <xf numFmtId="165" fontId="3" fillId="0" borderId="5" xfId="0" applyNumberFormat="1" applyFont="1" applyBorder="1" applyAlignment="1">
      <alignment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3" fillId="0" borderId="0" xfId="0" applyFont="1" applyAlignment="1">
      <alignment horizontal="center" vertical="center" wrapText="1"/>
    </xf>
    <xf numFmtId="0" fontId="3" fillId="0" borderId="20" xfId="0" applyFont="1" applyBorder="1" applyAlignment="1">
      <alignment horizontal="center" wrapText="1"/>
    </xf>
    <xf numFmtId="0" fontId="3" fillId="0" borderId="21" xfId="0" applyFont="1" applyBorder="1" applyAlignment="1">
      <alignment horizontal="center" wrapText="1"/>
    </xf>
    <xf numFmtId="0" fontId="3" fillId="0" borderId="20" xfId="0" applyFont="1" applyBorder="1" applyAlignment="1">
      <alignment horizontal="center" vertical="center" wrapText="1"/>
    </xf>
    <xf numFmtId="0" fontId="3"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5" xfId="0" applyFont="1" applyBorder="1" applyAlignment="1">
      <alignment horizontal="center" vertical="center" wrapText="1"/>
    </xf>
    <xf numFmtId="0" fontId="3" fillId="0" borderId="11" xfId="0" applyFont="1" applyBorder="1" applyAlignment="1">
      <alignment horizontal="center" wrapText="1"/>
    </xf>
    <xf numFmtId="0" fontId="3" fillId="0" borderId="19" xfId="0" applyFont="1" applyBorder="1" applyAlignment="1">
      <alignment horizontal="center" wrapText="1"/>
    </xf>
    <xf numFmtId="0" fontId="3" fillId="0" borderId="20" xfId="0" applyFont="1" applyBorder="1" applyAlignment="1">
      <alignment horizontal="center" vertical="top" wrapText="1"/>
    </xf>
    <xf numFmtId="0" fontId="3" fillId="0" borderId="21" xfId="0" applyFont="1" applyBorder="1" applyAlignment="1">
      <alignment horizontal="center" vertical="top" wrapText="1"/>
    </xf>
    <xf numFmtId="0" fontId="3" fillId="0" borderId="5" xfId="0" applyFont="1" applyBorder="1" applyAlignment="1">
      <alignment horizontal="center" vertical="top" wrapText="1"/>
    </xf>
    <xf numFmtId="0" fontId="3" fillId="0" borderId="12" xfId="0" applyFont="1" applyBorder="1" applyAlignment="1">
      <alignment horizontal="center" vertical="top" wrapText="1"/>
    </xf>
    <xf numFmtId="0" fontId="3" fillId="0" borderId="6" xfId="0" applyFont="1" applyBorder="1" applyAlignment="1">
      <alignment horizontal="center" wrapText="1"/>
    </xf>
    <xf numFmtId="0" fontId="3" fillId="0" borderId="20" xfId="0" applyFont="1" applyBorder="1" applyAlignment="1">
      <alignment horizontal="center" vertical="justify" wrapText="1"/>
    </xf>
    <xf numFmtId="0" fontId="3" fillId="0" borderId="5" xfId="0" applyFont="1" applyBorder="1" applyAlignment="1">
      <alignment horizontal="center" vertical="justify" wrapText="1"/>
    </xf>
    <xf numFmtId="0" fontId="3" fillId="0" borderId="20" xfId="0" applyFont="1" applyBorder="1" applyAlignment="1">
      <alignment vertical="top" wrapText="1"/>
    </xf>
    <xf numFmtId="0" fontId="3" fillId="0" borderId="12" xfId="0" applyFont="1" applyBorder="1" applyAlignment="1">
      <alignment vertical="top" wrapText="1"/>
    </xf>
    <xf numFmtId="0" fontId="3" fillId="0" borderId="21" xfId="0" applyFont="1" applyBorder="1" applyAlignment="1">
      <alignment vertical="top" wrapText="1"/>
    </xf>
    <xf numFmtId="0" fontId="2" fillId="0" borderId="26"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2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5" xfId="0" applyFont="1" applyBorder="1" applyAlignment="1">
      <alignment horizontal="center" vertical="center" wrapText="1"/>
    </xf>
    <xf numFmtId="0" fontId="2" fillId="0" borderId="22" xfId="0" applyFont="1" applyBorder="1" applyAlignment="1">
      <alignment horizontal="center" wrapText="1"/>
    </xf>
    <xf numFmtId="0" fontId="2" fillId="0" borderId="32" xfId="0" applyFont="1" applyBorder="1" applyAlignment="1">
      <alignment horizontal="center" wrapText="1"/>
    </xf>
    <xf numFmtId="0" fontId="3" fillId="0" borderId="20" xfId="0" applyFont="1" applyBorder="1" applyAlignment="1">
      <alignment horizontal="left" vertical="center" wrapText="1" indent="2"/>
    </xf>
    <xf numFmtId="0" fontId="3" fillId="0" borderId="5" xfId="0" applyFont="1" applyBorder="1" applyAlignment="1">
      <alignment horizontal="left" vertical="center" wrapText="1" indent="2"/>
    </xf>
    <xf numFmtId="0" fontId="3" fillId="0" borderId="20" xfId="0" applyFont="1" applyBorder="1" applyAlignment="1">
      <alignment horizontal="justify" vertical="top" wrapText="1"/>
    </xf>
    <xf numFmtId="0" fontId="3" fillId="0" borderId="21" xfId="0" applyFont="1" applyBorder="1" applyAlignment="1">
      <alignment horizontal="justify" vertical="top" wrapText="1"/>
    </xf>
    <xf numFmtId="0" fontId="3" fillId="0" borderId="20" xfId="0" applyFont="1" applyBorder="1" applyAlignment="1">
      <alignment horizontal="left" vertical="top" wrapText="1"/>
    </xf>
    <xf numFmtId="0" fontId="3" fillId="0" borderId="5" xfId="0" applyFont="1" applyBorder="1" applyAlignment="1">
      <alignment horizontal="left" vertical="top" wrapText="1"/>
    </xf>
    <xf numFmtId="0" fontId="3" fillId="0" borderId="5" xfId="0" applyFont="1" applyBorder="1" applyAlignment="1">
      <alignment horizontal="justify" vertical="top" wrapText="1"/>
    </xf>
    <xf numFmtId="0" fontId="2" fillId="0" borderId="6" xfId="0" applyFont="1" applyBorder="1" applyAlignment="1">
      <alignment horizontal="center" vertical="center" wrapText="1"/>
    </xf>
    <xf numFmtId="0" fontId="3" fillId="0" borderId="20" xfId="0" applyFont="1" applyBorder="1" applyAlignment="1">
      <alignment horizontal="justify" vertical="top"/>
    </xf>
    <xf numFmtId="0" fontId="3" fillId="0" borderId="12" xfId="0" applyFont="1" applyBorder="1" applyAlignment="1">
      <alignment horizontal="justify" vertical="top"/>
    </xf>
    <xf numFmtId="0" fontId="3" fillId="0" borderId="21" xfId="0" applyFont="1" applyBorder="1" applyAlignment="1">
      <alignment horizontal="justify" vertical="top"/>
    </xf>
    <xf numFmtId="0" fontId="3" fillId="0" borderId="20" xfId="0" applyFont="1" applyBorder="1" applyAlignment="1">
      <alignment horizontal="justify" vertical="center" wrapText="1"/>
    </xf>
    <xf numFmtId="0" fontId="3" fillId="0" borderId="21" xfId="0" applyFont="1" applyBorder="1" applyAlignment="1">
      <alignment horizontal="justify" vertical="center" wrapText="1"/>
    </xf>
    <xf numFmtId="0" fontId="2" fillId="0" borderId="25" xfId="0" applyFont="1" applyBorder="1" applyAlignment="1">
      <alignment horizontal="right" vertical="center" wrapText="1"/>
    </xf>
    <xf numFmtId="0" fontId="3" fillId="0" borderId="20" xfId="0" applyFont="1" applyBorder="1" applyAlignment="1">
      <alignment horizontal="left" vertical="center" wrapText="1"/>
    </xf>
    <xf numFmtId="0" fontId="3" fillId="0" borderId="5" xfId="0" applyFont="1" applyBorder="1" applyAlignment="1">
      <alignment horizontal="left" vertical="center" wrapText="1"/>
    </xf>
    <xf numFmtId="0" fontId="3" fillId="0" borderId="5" xfId="0" applyFont="1" applyBorder="1" applyAlignment="1">
      <alignment horizontal="justify" vertical="center" wrapText="1"/>
    </xf>
    <xf numFmtId="0" fontId="3" fillId="0" borderId="20" xfId="0" applyFont="1" applyBorder="1" applyAlignment="1">
      <alignment horizontal="justify" wrapText="1"/>
    </xf>
    <xf numFmtId="0" fontId="3" fillId="0" borderId="21" xfId="0" applyFont="1" applyBorder="1" applyAlignment="1">
      <alignment horizontal="justify" wrapText="1"/>
    </xf>
    <xf numFmtId="0" fontId="7" fillId="0" borderId="20" xfId="0" applyFont="1" applyBorder="1" applyAlignment="1">
      <alignment horizontal="center" vertical="top" wrapText="1"/>
    </xf>
    <xf numFmtId="0" fontId="7" fillId="0" borderId="21" xfId="0" applyFont="1" applyBorder="1" applyAlignment="1">
      <alignment horizontal="center" vertical="top" wrapText="1"/>
    </xf>
    <xf numFmtId="0" fontId="3" fillId="0" borderId="7" xfId="0" applyFont="1" applyBorder="1" applyAlignment="1">
      <alignment horizontal="justify" vertical="justify" wrapText="1"/>
    </xf>
    <xf numFmtId="0" fontId="0" fillId="0" borderId="7" xfId="0" applyBorder="1" applyAlignment="1">
      <alignment horizontal="center" vertical="center"/>
    </xf>
    <xf numFmtId="2" fontId="0" fillId="0" borderId="7" xfId="0" applyNumberFormat="1" applyBorder="1"/>
    <xf numFmtId="0" fontId="0" fillId="0" borderId="7" xfId="0" applyBorder="1"/>
    <xf numFmtId="165" fontId="0" fillId="0" borderId="7" xfId="0" applyNumberFormat="1" applyBorder="1"/>
    <xf numFmtId="9" fontId="0" fillId="0" borderId="7" xfId="1" applyFont="1" applyBorder="1"/>
    <xf numFmtId="0" fontId="3" fillId="0" borderId="7" xfId="0" applyFont="1" applyBorder="1"/>
    <xf numFmtId="164" fontId="9" fillId="0" borderId="7" xfId="0" applyNumberFormat="1" applyFont="1" applyBorder="1" applyAlignment="1">
      <alignment vertical="center" wrapText="1"/>
    </xf>
    <xf numFmtId="9" fontId="3" fillId="0" borderId="7" xfId="1" applyFont="1" applyBorder="1"/>
    <xf numFmtId="9" fontId="3" fillId="0" borderId="7" xfId="0" applyNumberFormat="1" applyFont="1" applyBorder="1"/>
    <xf numFmtId="0" fontId="0" fillId="0" borderId="7" xfId="0" applyBorder="1" applyAlignment="1">
      <alignment horizontal="center"/>
    </xf>
  </cellXfs>
  <cellStyles count="2">
    <cellStyle name="Normale" xfId="0" builtinId="0"/>
    <cellStyle name="Percentual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6"/>
  <sheetViews>
    <sheetView topLeftCell="A37" zoomScaleNormal="100" zoomScaleSheetLayoutView="80" workbookViewId="0">
      <selection activeCell="B37" sqref="B37"/>
    </sheetView>
  </sheetViews>
  <sheetFormatPr defaultColWidth="8.88671875" defaultRowHeight="14.4" x14ac:dyDescent="0.3"/>
  <cols>
    <col min="1" max="1" width="10" style="17" customWidth="1"/>
    <col min="2" max="2" width="28.109375" style="17" customWidth="1"/>
    <col min="3" max="3" width="7.33203125" style="17" customWidth="1"/>
    <col min="4" max="4" width="11.109375" style="17" customWidth="1"/>
    <col min="5" max="5" width="9.109375" style="17" customWidth="1"/>
    <col min="6" max="6" width="9.44140625" style="17" customWidth="1"/>
    <col min="7" max="7" width="9" style="17" customWidth="1"/>
    <col min="8" max="11" width="8.88671875" style="1"/>
    <col min="12" max="12" width="9.6640625" style="1" bestFit="1" customWidth="1"/>
    <col min="13" max="16384" width="8.88671875" style="1"/>
  </cols>
  <sheetData>
    <row r="1" spans="1:8" x14ac:dyDescent="0.3">
      <c r="A1" s="247" t="s">
        <v>0</v>
      </c>
      <c r="B1" s="247"/>
      <c r="C1" s="247"/>
      <c r="D1" s="247"/>
      <c r="E1" s="247"/>
      <c r="F1" s="247"/>
      <c r="G1" s="247"/>
    </row>
    <row r="3" spans="1:8" x14ac:dyDescent="0.3">
      <c r="A3" s="231" t="s">
        <v>1</v>
      </c>
      <c r="B3" s="231"/>
      <c r="C3" s="231"/>
      <c r="D3" s="231"/>
      <c r="E3" s="231"/>
      <c r="F3" s="231"/>
      <c r="G3" s="231"/>
    </row>
    <row r="4" spans="1:8" ht="15" thickBot="1" x14ac:dyDescent="0.35">
      <c r="A4" s="1"/>
      <c r="B4" s="1"/>
      <c r="C4" s="1"/>
      <c r="D4" s="1"/>
      <c r="E4" s="1"/>
      <c r="F4" s="1"/>
      <c r="G4" s="1"/>
    </row>
    <row r="5" spans="1:8" ht="44.4" thickTop="1" thickBot="1" x14ac:dyDescent="0.35">
      <c r="A5" s="61" t="s">
        <v>2</v>
      </c>
      <c r="B5" s="62" t="s">
        <v>3</v>
      </c>
      <c r="C5" s="63" t="s">
        <v>4</v>
      </c>
      <c r="D5" s="64" t="s">
        <v>5</v>
      </c>
      <c r="E5" s="27"/>
      <c r="F5" s="20"/>
      <c r="G5" s="20"/>
      <c r="H5" s="2"/>
    </row>
    <row r="6" spans="1:8" ht="246" thickTop="1" thickBot="1" x14ac:dyDescent="0.35">
      <c r="A6" s="65" t="s">
        <v>6</v>
      </c>
      <c r="B6" s="66" t="s">
        <v>7</v>
      </c>
      <c r="C6" s="50" t="s">
        <v>8</v>
      </c>
      <c r="D6" s="50">
        <v>1</v>
      </c>
      <c r="E6" s="20"/>
      <c r="F6" s="20"/>
      <c r="G6" s="20"/>
    </row>
    <row r="7" spans="1:8" ht="30" thickTop="1" thickBot="1" x14ac:dyDescent="0.35">
      <c r="A7" s="61" t="s">
        <v>9</v>
      </c>
      <c r="B7" s="62" t="s">
        <v>10</v>
      </c>
      <c r="C7" s="62" t="s">
        <v>4</v>
      </c>
      <c r="D7" s="62" t="s">
        <v>11</v>
      </c>
      <c r="E7" s="62" t="s">
        <v>12</v>
      </c>
      <c r="F7" s="62" t="s">
        <v>13</v>
      </c>
      <c r="G7" s="64" t="s">
        <v>14</v>
      </c>
    </row>
    <row r="8" spans="1:8" ht="15" thickTop="1" x14ac:dyDescent="0.3">
      <c r="A8" s="20"/>
      <c r="B8" s="67" t="s">
        <v>15</v>
      </c>
      <c r="C8" s="68"/>
      <c r="D8" s="68"/>
      <c r="E8" s="68"/>
      <c r="F8" s="68"/>
      <c r="G8" s="7"/>
    </row>
    <row r="9" spans="1:8" x14ac:dyDescent="0.3">
      <c r="A9" s="36" t="s">
        <v>16</v>
      </c>
      <c r="B9" s="4" t="s">
        <v>17</v>
      </c>
      <c r="C9" s="4" t="s">
        <v>18</v>
      </c>
      <c r="D9" s="69">
        <v>1.2</v>
      </c>
      <c r="E9" s="70">
        <v>28.09</v>
      </c>
      <c r="F9" s="41">
        <f>D9*E9</f>
        <v>33.707999999999998</v>
      </c>
      <c r="G9" s="7"/>
    </row>
    <row r="10" spans="1:8" ht="15" thickBot="1" x14ac:dyDescent="0.35">
      <c r="A10" s="36" t="s">
        <v>19</v>
      </c>
      <c r="B10" s="4" t="s">
        <v>20</v>
      </c>
      <c r="C10" s="4" t="s">
        <v>18</v>
      </c>
      <c r="D10" s="22">
        <v>1.2</v>
      </c>
      <c r="E10" s="70">
        <v>25.18</v>
      </c>
      <c r="F10" s="6">
        <f>PRODUCT(D10:E10)</f>
        <v>30.215999999999998</v>
      </c>
      <c r="G10" s="7"/>
    </row>
    <row r="11" spans="1:8" ht="15.6" thickTop="1" thickBot="1" x14ac:dyDescent="0.35">
      <c r="A11" s="71">
        <v>1</v>
      </c>
      <c r="B11" s="244" t="s">
        <v>21</v>
      </c>
      <c r="C11" s="245"/>
      <c r="D11" s="245"/>
      <c r="E11" s="246"/>
      <c r="F11" s="72">
        <f>SUM(F9:F10)</f>
        <v>63.923999999999992</v>
      </c>
      <c r="G11" s="73">
        <f>SUM(F11/F19)</f>
        <v>0.56195016151539812</v>
      </c>
    </row>
    <row r="12" spans="1:8" ht="15" thickTop="1" x14ac:dyDescent="0.3">
      <c r="A12" s="20"/>
      <c r="B12" s="74" t="s">
        <v>22</v>
      </c>
      <c r="C12" s="4"/>
      <c r="D12" s="4"/>
      <c r="E12" s="4"/>
      <c r="F12" s="41"/>
      <c r="G12" s="75"/>
    </row>
    <row r="13" spans="1:8" ht="58.2" thickBot="1" x14ac:dyDescent="0.35">
      <c r="A13" s="36" t="s">
        <v>23</v>
      </c>
      <c r="B13" s="4" t="s">
        <v>24</v>
      </c>
      <c r="C13" s="4" t="s">
        <v>18</v>
      </c>
      <c r="D13" s="4">
        <v>0.32500000000000001</v>
      </c>
      <c r="E13" s="76">
        <v>80</v>
      </c>
      <c r="F13" s="77">
        <f>PRODUCT(D13:E13)</f>
        <v>26</v>
      </c>
      <c r="G13" s="7"/>
    </row>
    <row r="14" spans="1:8" ht="15.6" thickTop="1" thickBot="1" x14ac:dyDescent="0.35">
      <c r="A14" s="71">
        <v>2</v>
      </c>
      <c r="B14" s="244" t="s">
        <v>25</v>
      </c>
      <c r="C14" s="245"/>
      <c r="D14" s="245"/>
      <c r="E14" s="246"/>
      <c r="F14" s="72">
        <f>SUM(F13)</f>
        <v>26</v>
      </c>
      <c r="G14" s="73">
        <f>SUM(F14/F19)</f>
        <v>0.22856367247669662</v>
      </c>
    </row>
    <row r="15" spans="1:8" ht="15.6" thickTop="1" thickBot="1" x14ac:dyDescent="0.35">
      <c r="A15" s="78" t="s">
        <v>26</v>
      </c>
      <c r="B15" s="244" t="s">
        <v>27</v>
      </c>
      <c r="C15" s="245"/>
      <c r="D15" s="245"/>
      <c r="E15" s="246"/>
      <c r="F15" s="79">
        <f>SUM(F11,F14)</f>
        <v>89.923999999999992</v>
      </c>
      <c r="G15" s="3"/>
    </row>
    <row r="16" spans="1:8" ht="15.6" thickTop="1" thickBot="1" x14ac:dyDescent="0.35">
      <c r="A16" s="80">
        <v>3</v>
      </c>
      <c r="B16" s="264" t="s">
        <v>28</v>
      </c>
      <c r="C16" s="265"/>
      <c r="D16" s="265"/>
      <c r="E16" s="266"/>
      <c r="F16" s="79">
        <f>SUM(F15)*15%</f>
        <v>13.488599999999998</v>
      </c>
      <c r="G16" s="73">
        <f>SUM(F16/F19)</f>
        <v>0.11857707509881421</v>
      </c>
    </row>
    <row r="17" spans="1:8" ht="15.6" thickTop="1" thickBot="1" x14ac:dyDescent="0.35">
      <c r="A17" s="78" t="s">
        <v>29</v>
      </c>
      <c r="B17" s="244" t="s">
        <v>30</v>
      </c>
      <c r="C17" s="245"/>
      <c r="D17" s="245"/>
      <c r="E17" s="246"/>
      <c r="F17" s="81">
        <f>SUM(F15:F16)</f>
        <v>103.4126</v>
      </c>
    </row>
    <row r="18" spans="1:8" ht="15.6" thickTop="1" thickBot="1" x14ac:dyDescent="0.35">
      <c r="A18" s="80">
        <v>4</v>
      </c>
      <c r="B18" s="264" t="s">
        <v>31</v>
      </c>
      <c r="C18" s="265"/>
      <c r="D18" s="265"/>
      <c r="E18" s="266"/>
      <c r="F18" s="79">
        <f>SUM(F17)*10%</f>
        <v>10.34126</v>
      </c>
      <c r="G18" s="73">
        <f>SUM(F18/F19)</f>
        <v>9.0909090909090912E-2</v>
      </c>
    </row>
    <row r="19" spans="1:8" ht="15.6" thickTop="1" thickBot="1" x14ac:dyDescent="0.35">
      <c r="A19" s="78" t="s">
        <v>32</v>
      </c>
      <c r="B19" s="244" t="s">
        <v>33</v>
      </c>
      <c r="C19" s="245"/>
      <c r="D19" s="245"/>
      <c r="E19" s="246"/>
      <c r="F19" s="81">
        <f>SUM(F17,F18)</f>
        <v>113.75386</v>
      </c>
      <c r="G19" s="82">
        <f>SUM(G11,G14,G16,G18)</f>
        <v>0.99999999999999989</v>
      </c>
    </row>
    <row r="20" spans="1:8" ht="15.6" thickTop="1" thickBot="1" x14ac:dyDescent="0.35"/>
    <row r="21" spans="1:8" ht="44.4" thickTop="1" thickBot="1" x14ac:dyDescent="0.35">
      <c r="A21" s="61" t="s">
        <v>2</v>
      </c>
      <c r="B21" s="62" t="s">
        <v>3</v>
      </c>
      <c r="C21" s="63" t="s">
        <v>4</v>
      </c>
      <c r="D21" s="64" t="s">
        <v>5</v>
      </c>
      <c r="E21" s="27"/>
      <c r="F21" s="20"/>
      <c r="G21" s="20"/>
      <c r="H21" s="2"/>
    </row>
    <row r="22" spans="1:8" ht="255.6" customHeight="1" thickTop="1" thickBot="1" x14ac:dyDescent="0.35">
      <c r="A22" s="65" t="s">
        <v>34</v>
      </c>
      <c r="B22" s="66" t="s">
        <v>35</v>
      </c>
      <c r="C22" s="50" t="s">
        <v>8</v>
      </c>
      <c r="D22" s="50">
        <v>1</v>
      </c>
      <c r="E22" s="20"/>
      <c r="F22" s="20"/>
      <c r="G22" s="20"/>
    </row>
    <row r="23" spans="1:8" ht="30" thickTop="1" thickBot="1" x14ac:dyDescent="0.35">
      <c r="A23" s="61" t="s">
        <v>9</v>
      </c>
      <c r="B23" s="62" t="s">
        <v>10</v>
      </c>
      <c r="C23" s="62" t="s">
        <v>4</v>
      </c>
      <c r="D23" s="62" t="s">
        <v>11</v>
      </c>
      <c r="E23" s="62" t="s">
        <v>12</v>
      </c>
      <c r="F23" s="62" t="s">
        <v>13</v>
      </c>
      <c r="G23" s="64" t="s">
        <v>14</v>
      </c>
    </row>
    <row r="24" spans="1:8" ht="15" thickTop="1" x14ac:dyDescent="0.3">
      <c r="A24" s="20"/>
      <c r="B24" s="67" t="s">
        <v>15</v>
      </c>
      <c r="C24" s="68"/>
      <c r="D24" s="68"/>
      <c r="E24" s="68"/>
      <c r="F24" s="68"/>
      <c r="G24" s="7"/>
    </row>
    <row r="25" spans="1:8" ht="15" thickBot="1" x14ac:dyDescent="0.35">
      <c r="A25" s="36" t="s">
        <v>16</v>
      </c>
      <c r="B25" s="4" t="s">
        <v>36</v>
      </c>
      <c r="C25" s="4" t="s">
        <v>18</v>
      </c>
      <c r="D25" s="4">
        <v>3.2000000000000001E-2</v>
      </c>
      <c r="E25" s="70">
        <v>25.18</v>
      </c>
      <c r="F25" s="6">
        <f>PRODUCT(D25:E25)</f>
        <v>0.80576000000000003</v>
      </c>
      <c r="G25" s="7"/>
    </row>
    <row r="26" spans="1:8" ht="15.6" thickTop="1" thickBot="1" x14ac:dyDescent="0.35">
      <c r="A26" s="71">
        <v>1</v>
      </c>
      <c r="B26" s="244" t="s">
        <v>21</v>
      </c>
      <c r="C26" s="245"/>
      <c r="D26" s="245"/>
      <c r="E26" s="246"/>
      <c r="F26" s="72">
        <f>SUM(F25:F25)</f>
        <v>0.80576000000000003</v>
      </c>
      <c r="G26" s="73">
        <f>SUM(F26/F34)</f>
        <v>3.7901554400245535E-2</v>
      </c>
    </row>
    <row r="27" spans="1:8" ht="15" thickTop="1" x14ac:dyDescent="0.3">
      <c r="A27" s="20"/>
      <c r="B27" s="74" t="s">
        <v>22</v>
      </c>
      <c r="C27" s="4"/>
      <c r="D27" s="4"/>
      <c r="E27" s="4"/>
      <c r="F27" s="41"/>
      <c r="G27" s="75"/>
    </row>
    <row r="28" spans="1:8" ht="58.2" thickBot="1" x14ac:dyDescent="0.35">
      <c r="A28" s="36" t="s">
        <v>23</v>
      </c>
      <c r="B28" s="4" t="s">
        <v>24</v>
      </c>
      <c r="C28" s="4" t="s">
        <v>18</v>
      </c>
      <c r="D28" s="22">
        <v>0.2</v>
      </c>
      <c r="E28" s="76">
        <v>80</v>
      </c>
      <c r="F28" s="77">
        <f>PRODUCT(D28:E28)</f>
        <v>16</v>
      </c>
      <c r="G28" s="7"/>
    </row>
    <row r="29" spans="1:8" ht="15.6" thickTop="1" thickBot="1" x14ac:dyDescent="0.35">
      <c r="A29" s="71">
        <v>2</v>
      </c>
      <c r="B29" s="244" t="s">
        <v>25</v>
      </c>
      <c r="C29" s="245"/>
      <c r="D29" s="245"/>
      <c r="E29" s="246"/>
      <c r="F29" s="72">
        <f>SUM(F28)</f>
        <v>16</v>
      </c>
      <c r="G29" s="73">
        <f>SUM(F29/F34)</f>
        <v>0.75261227959184929</v>
      </c>
    </row>
    <row r="30" spans="1:8" ht="15.6" thickTop="1" thickBot="1" x14ac:dyDescent="0.35">
      <c r="A30" s="78" t="s">
        <v>26</v>
      </c>
      <c r="B30" s="244" t="s">
        <v>27</v>
      </c>
      <c r="C30" s="245"/>
      <c r="D30" s="245"/>
      <c r="E30" s="246"/>
      <c r="F30" s="79">
        <f>SUM(F26,F29)</f>
        <v>16.805759999999999</v>
      </c>
      <c r="G30" s="3"/>
    </row>
    <row r="31" spans="1:8" ht="15.6" thickTop="1" thickBot="1" x14ac:dyDescent="0.35">
      <c r="A31" s="80">
        <v>3</v>
      </c>
      <c r="B31" s="264" t="s">
        <v>28</v>
      </c>
      <c r="C31" s="265"/>
      <c r="D31" s="265"/>
      <c r="E31" s="266"/>
      <c r="F31" s="79">
        <f>SUM(F30)*15%</f>
        <v>2.520864</v>
      </c>
      <c r="G31" s="73">
        <f>SUM(F31/F34)</f>
        <v>0.11857707509881422</v>
      </c>
    </row>
    <row r="32" spans="1:8" ht="15.6" thickTop="1" thickBot="1" x14ac:dyDescent="0.35">
      <c r="A32" s="78" t="s">
        <v>29</v>
      </c>
      <c r="B32" s="244" t="s">
        <v>30</v>
      </c>
      <c r="C32" s="245"/>
      <c r="D32" s="245"/>
      <c r="E32" s="246"/>
      <c r="F32" s="81">
        <f>SUM(F30:F31)</f>
        <v>19.326623999999999</v>
      </c>
    </row>
    <row r="33" spans="1:8" ht="15.6" thickTop="1" thickBot="1" x14ac:dyDescent="0.35">
      <c r="A33" s="80">
        <v>4</v>
      </c>
      <c r="B33" s="264" t="s">
        <v>31</v>
      </c>
      <c r="C33" s="265"/>
      <c r="D33" s="265"/>
      <c r="E33" s="266"/>
      <c r="F33" s="79">
        <f>SUM(F32)*10%</f>
        <v>1.9326623999999999</v>
      </c>
      <c r="G33" s="73">
        <f>SUM(F33/F34)</f>
        <v>9.0909090909090898E-2</v>
      </c>
    </row>
    <row r="34" spans="1:8" ht="15.6" thickTop="1" thickBot="1" x14ac:dyDescent="0.35">
      <c r="A34" s="78" t="s">
        <v>32</v>
      </c>
      <c r="B34" s="244" t="s">
        <v>33</v>
      </c>
      <c r="C34" s="245"/>
      <c r="D34" s="245"/>
      <c r="E34" s="246"/>
      <c r="F34" s="81">
        <f>SUM(F32,F33)</f>
        <v>21.259286400000001</v>
      </c>
      <c r="G34" s="82">
        <f>SUM(G26,G29,G31,G33)</f>
        <v>1</v>
      </c>
    </row>
    <row r="35" spans="1:8" ht="15.6" thickTop="1" thickBot="1" x14ac:dyDescent="0.35"/>
    <row r="36" spans="1:8" ht="44.4" thickTop="1" thickBot="1" x14ac:dyDescent="0.35">
      <c r="A36" s="61" t="s">
        <v>2</v>
      </c>
      <c r="B36" s="62" t="s">
        <v>3</v>
      </c>
      <c r="C36" s="63" t="s">
        <v>4</v>
      </c>
      <c r="D36" s="64" t="s">
        <v>5</v>
      </c>
      <c r="E36" s="27"/>
      <c r="F36" s="20"/>
      <c r="G36" s="20"/>
      <c r="H36" s="2"/>
    </row>
    <row r="37" spans="1:8" ht="253.8" customHeight="1" thickTop="1" thickBot="1" x14ac:dyDescent="0.35">
      <c r="A37" s="65" t="s">
        <v>37</v>
      </c>
      <c r="B37" s="83" t="s">
        <v>38</v>
      </c>
      <c r="C37" s="50" t="s">
        <v>8</v>
      </c>
      <c r="D37" s="50">
        <v>1</v>
      </c>
      <c r="E37" s="20"/>
      <c r="F37" s="20"/>
      <c r="G37" s="20"/>
    </row>
    <row r="38" spans="1:8" ht="30" thickTop="1" thickBot="1" x14ac:dyDescent="0.35">
      <c r="A38" s="61" t="s">
        <v>9</v>
      </c>
      <c r="B38" s="62" t="s">
        <v>10</v>
      </c>
      <c r="C38" s="62" t="s">
        <v>4</v>
      </c>
      <c r="D38" s="62" t="s">
        <v>11</v>
      </c>
      <c r="E38" s="62" t="s">
        <v>12</v>
      </c>
      <c r="F38" s="62" t="s">
        <v>13</v>
      </c>
      <c r="G38" s="64" t="s">
        <v>14</v>
      </c>
    </row>
    <row r="39" spans="1:8" ht="15" thickTop="1" x14ac:dyDescent="0.3">
      <c r="A39" s="20"/>
      <c r="B39" s="67" t="s">
        <v>15</v>
      </c>
      <c r="C39" s="68"/>
      <c r="D39" s="68"/>
      <c r="E39" s="68"/>
      <c r="F39" s="68"/>
      <c r="G39" s="7"/>
    </row>
    <row r="40" spans="1:8" ht="15" thickBot="1" x14ac:dyDescent="0.35">
      <c r="A40" s="36" t="s">
        <v>16</v>
      </c>
      <c r="B40" s="4" t="s">
        <v>36</v>
      </c>
      <c r="C40" s="4" t="s">
        <v>18</v>
      </c>
      <c r="D40" s="4">
        <v>0.19600000000000001</v>
      </c>
      <c r="E40" s="70">
        <v>25.18</v>
      </c>
      <c r="F40" s="6">
        <f>PRODUCT(D40:E40)</f>
        <v>4.9352800000000006</v>
      </c>
      <c r="G40" s="7"/>
    </row>
    <row r="41" spans="1:8" ht="15.6" thickTop="1" thickBot="1" x14ac:dyDescent="0.35">
      <c r="A41" s="71">
        <v>1</v>
      </c>
      <c r="B41" s="244" t="s">
        <v>21</v>
      </c>
      <c r="C41" s="245"/>
      <c r="D41" s="245"/>
      <c r="E41" s="246"/>
      <c r="F41" s="72">
        <f>SUM(F40:F40)</f>
        <v>4.9352800000000006</v>
      </c>
      <c r="G41" s="73">
        <f>SUM(F41/F49)</f>
        <v>0.18635562144974926</v>
      </c>
    </row>
    <row r="42" spans="1:8" ht="15" thickTop="1" x14ac:dyDescent="0.3">
      <c r="A42" s="20"/>
      <c r="B42" s="74" t="s">
        <v>22</v>
      </c>
      <c r="C42" s="4"/>
      <c r="D42" s="4"/>
      <c r="E42" s="4"/>
      <c r="F42" s="41"/>
      <c r="G42" s="75"/>
    </row>
    <row r="43" spans="1:8" ht="58.2" thickBot="1" x14ac:dyDescent="0.35">
      <c r="A43" s="36" t="s">
        <v>23</v>
      </c>
      <c r="B43" s="4" t="s">
        <v>24</v>
      </c>
      <c r="C43" s="4" t="s">
        <v>18</v>
      </c>
      <c r="D43" s="22">
        <v>0.2</v>
      </c>
      <c r="E43" s="76">
        <v>80</v>
      </c>
      <c r="F43" s="77">
        <f>PRODUCT(D43:E43)</f>
        <v>16</v>
      </c>
      <c r="G43" s="7"/>
    </row>
    <row r="44" spans="1:8" ht="15.6" thickTop="1" thickBot="1" x14ac:dyDescent="0.35">
      <c r="A44" s="71">
        <v>2</v>
      </c>
      <c r="B44" s="244" t="s">
        <v>25</v>
      </c>
      <c r="C44" s="245"/>
      <c r="D44" s="245"/>
      <c r="E44" s="246"/>
      <c r="F44" s="72">
        <f>SUM(F43)</f>
        <v>16</v>
      </c>
      <c r="G44" s="73">
        <f>SUM(F44/F49)</f>
        <v>0.6041582125423457</v>
      </c>
    </row>
    <row r="45" spans="1:8" ht="15.6" thickTop="1" thickBot="1" x14ac:dyDescent="0.35">
      <c r="A45" s="78" t="s">
        <v>26</v>
      </c>
      <c r="B45" s="244" t="s">
        <v>27</v>
      </c>
      <c r="C45" s="245"/>
      <c r="D45" s="245"/>
      <c r="E45" s="246"/>
      <c r="F45" s="79">
        <f>SUM(F41,F44)</f>
        <v>20.935279999999999</v>
      </c>
      <c r="G45" s="3"/>
    </row>
    <row r="46" spans="1:8" ht="15.6" thickTop="1" thickBot="1" x14ac:dyDescent="0.35">
      <c r="A46" s="80">
        <v>3</v>
      </c>
      <c r="B46" s="264" t="s">
        <v>28</v>
      </c>
      <c r="C46" s="265"/>
      <c r="D46" s="265"/>
      <c r="E46" s="266"/>
      <c r="F46" s="79">
        <f>SUM(F45)*15%</f>
        <v>3.1402919999999996</v>
      </c>
      <c r="G46" s="73">
        <f>SUM(F46/F49)</f>
        <v>0.11857707509881422</v>
      </c>
    </row>
    <row r="47" spans="1:8" ht="15.6" thickTop="1" thickBot="1" x14ac:dyDescent="0.35">
      <c r="A47" s="78" t="s">
        <v>29</v>
      </c>
      <c r="B47" s="244" t="s">
        <v>30</v>
      </c>
      <c r="C47" s="245"/>
      <c r="D47" s="245"/>
      <c r="E47" s="246"/>
      <c r="F47" s="81">
        <f>SUM(F45:F46)</f>
        <v>24.075571999999998</v>
      </c>
    </row>
    <row r="48" spans="1:8" ht="15.6" thickTop="1" thickBot="1" x14ac:dyDescent="0.35">
      <c r="A48" s="80">
        <v>4</v>
      </c>
      <c r="B48" s="264" t="s">
        <v>31</v>
      </c>
      <c r="C48" s="265"/>
      <c r="D48" s="265"/>
      <c r="E48" s="266"/>
      <c r="F48" s="79">
        <f>SUM(F47)*10%</f>
        <v>2.4075571999999998</v>
      </c>
      <c r="G48" s="73">
        <f>SUM(F48/F49)</f>
        <v>9.0909090909090912E-2</v>
      </c>
    </row>
    <row r="49" spans="1:8" ht="15.6" thickTop="1" thickBot="1" x14ac:dyDescent="0.35">
      <c r="A49" s="78" t="s">
        <v>32</v>
      </c>
      <c r="B49" s="244" t="s">
        <v>33</v>
      </c>
      <c r="C49" s="245"/>
      <c r="D49" s="245"/>
      <c r="E49" s="246"/>
      <c r="F49" s="81">
        <f>SUM(F47,F48)</f>
        <v>26.483129199999997</v>
      </c>
      <c r="G49" s="82">
        <f>SUM(G41,G44,G46,G48)</f>
        <v>1</v>
      </c>
    </row>
    <row r="50" spans="1:8" ht="15.6" thickTop="1" thickBot="1" x14ac:dyDescent="0.35"/>
    <row r="51" spans="1:8" ht="65.400000000000006" customHeight="1" thickTop="1" thickBot="1" x14ac:dyDescent="0.35">
      <c r="A51" s="61" t="s">
        <v>2</v>
      </c>
      <c r="B51" s="62" t="s">
        <v>3</v>
      </c>
      <c r="C51" s="63" t="s">
        <v>4</v>
      </c>
      <c r="D51" s="64" t="s">
        <v>5</v>
      </c>
      <c r="E51" s="27"/>
      <c r="F51" s="20"/>
      <c r="G51" s="20"/>
      <c r="H51" s="2"/>
    </row>
    <row r="52" spans="1:8" ht="231.6" thickTop="1" thickBot="1" x14ac:dyDescent="0.35">
      <c r="A52" s="65" t="s">
        <v>39</v>
      </c>
      <c r="B52" s="83" t="s">
        <v>40</v>
      </c>
      <c r="C52" s="50" t="s">
        <v>8</v>
      </c>
      <c r="D52" s="50">
        <v>1</v>
      </c>
      <c r="E52" s="20"/>
      <c r="F52" s="20"/>
      <c r="G52" s="20"/>
    </row>
    <row r="53" spans="1:8" ht="30" thickTop="1" thickBot="1" x14ac:dyDescent="0.35">
      <c r="A53" s="61" t="s">
        <v>9</v>
      </c>
      <c r="B53" s="62" t="s">
        <v>10</v>
      </c>
      <c r="C53" s="62" t="s">
        <v>4</v>
      </c>
      <c r="D53" s="62" t="s">
        <v>11</v>
      </c>
      <c r="E53" s="62" t="s">
        <v>12</v>
      </c>
      <c r="F53" s="62" t="s">
        <v>13</v>
      </c>
      <c r="G53" s="64" t="s">
        <v>14</v>
      </c>
    </row>
    <row r="54" spans="1:8" ht="15" thickTop="1" x14ac:dyDescent="0.3">
      <c r="A54" s="20"/>
      <c r="B54" s="67" t="s">
        <v>15</v>
      </c>
      <c r="C54" s="68"/>
      <c r="D54" s="68"/>
      <c r="E54" s="68"/>
      <c r="F54" s="68"/>
      <c r="G54" s="7"/>
    </row>
    <row r="55" spans="1:8" ht="15" thickBot="1" x14ac:dyDescent="0.35">
      <c r="A55" s="36" t="s">
        <v>16</v>
      </c>
      <c r="B55" s="4" t="s">
        <v>36</v>
      </c>
      <c r="C55" s="4" t="s">
        <v>18</v>
      </c>
      <c r="D55" s="4">
        <v>0.36</v>
      </c>
      <c r="E55" s="70">
        <v>25.18</v>
      </c>
      <c r="F55" s="6">
        <f>PRODUCT(D55:E55)</f>
        <v>9.0648</v>
      </c>
      <c r="G55" s="7"/>
    </row>
    <row r="56" spans="1:8" ht="15.6" thickTop="1" thickBot="1" x14ac:dyDescent="0.35">
      <c r="A56" s="71">
        <v>1</v>
      </c>
      <c r="B56" s="244" t="s">
        <v>21</v>
      </c>
      <c r="C56" s="245"/>
      <c r="D56" s="245"/>
      <c r="E56" s="246"/>
      <c r="F56" s="72">
        <f>SUM(F55:F55)</f>
        <v>9.0648</v>
      </c>
      <c r="G56" s="73">
        <f>SUM(F56/F64)</f>
        <v>0.28589295754889493</v>
      </c>
    </row>
    <row r="57" spans="1:8" ht="15" thickTop="1" x14ac:dyDescent="0.3">
      <c r="A57" s="20"/>
      <c r="B57" s="74" t="s">
        <v>22</v>
      </c>
      <c r="C57" s="4"/>
      <c r="D57" s="4"/>
      <c r="E57" s="4"/>
      <c r="F57" s="41"/>
      <c r="G57" s="75"/>
    </row>
    <row r="58" spans="1:8" ht="58.2" thickBot="1" x14ac:dyDescent="0.35">
      <c r="A58" s="36" t="s">
        <v>23</v>
      </c>
      <c r="B58" s="4" t="s">
        <v>24</v>
      </c>
      <c r="C58" s="4" t="s">
        <v>18</v>
      </c>
      <c r="D58" s="22">
        <v>0.2</v>
      </c>
      <c r="E58" s="76">
        <v>80</v>
      </c>
      <c r="F58" s="77">
        <f>PRODUCT(D58:E58)</f>
        <v>16</v>
      </c>
      <c r="G58" s="7"/>
    </row>
    <row r="59" spans="1:8" ht="15.6" thickTop="1" thickBot="1" x14ac:dyDescent="0.35">
      <c r="A59" s="71">
        <v>2</v>
      </c>
      <c r="B59" s="244" t="s">
        <v>25</v>
      </c>
      <c r="C59" s="245"/>
      <c r="D59" s="245"/>
      <c r="E59" s="246"/>
      <c r="F59" s="72">
        <f>SUM(F58)</f>
        <v>16</v>
      </c>
      <c r="G59" s="73">
        <f>SUM(F59/F64)</f>
        <v>0.50462087644319997</v>
      </c>
    </row>
    <row r="60" spans="1:8" ht="15.6" thickTop="1" thickBot="1" x14ac:dyDescent="0.35">
      <c r="A60" s="78" t="s">
        <v>26</v>
      </c>
      <c r="B60" s="244" t="s">
        <v>27</v>
      </c>
      <c r="C60" s="245"/>
      <c r="D60" s="245"/>
      <c r="E60" s="246"/>
      <c r="F60" s="79">
        <f>SUM(F56,F59)</f>
        <v>25.064799999999998</v>
      </c>
      <c r="G60" s="3"/>
    </row>
    <row r="61" spans="1:8" ht="15.6" thickTop="1" thickBot="1" x14ac:dyDescent="0.35">
      <c r="A61" s="80">
        <v>3</v>
      </c>
      <c r="B61" s="264" t="s">
        <v>28</v>
      </c>
      <c r="C61" s="265"/>
      <c r="D61" s="265"/>
      <c r="E61" s="266"/>
      <c r="F61" s="79">
        <f>SUM(F60)*15%</f>
        <v>3.7597199999999997</v>
      </c>
      <c r="G61" s="73">
        <f>SUM(F61/F64)</f>
        <v>0.11857707509881422</v>
      </c>
    </row>
    <row r="62" spans="1:8" ht="15.6" thickTop="1" thickBot="1" x14ac:dyDescent="0.35">
      <c r="A62" s="78" t="s">
        <v>29</v>
      </c>
      <c r="B62" s="244" t="s">
        <v>30</v>
      </c>
      <c r="C62" s="245"/>
      <c r="D62" s="245"/>
      <c r="E62" s="246"/>
      <c r="F62" s="81">
        <f>SUM(F60:F61)</f>
        <v>28.82452</v>
      </c>
    </row>
    <row r="63" spans="1:8" ht="15.6" thickTop="1" thickBot="1" x14ac:dyDescent="0.35">
      <c r="A63" s="80">
        <v>4</v>
      </c>
      <c r="B63" s="264" t="s">
        <v>31</v>
      </c>
      <c r="C63" s="265"/>
      <c r="D63" s="265"/>
      <c r="E63" s="266"/>
      <c r="F63" s="79">
        <f>SUM(F62)*10%</f>
        <v>2.8824520000000002</v>
      </c>
      <c r="G63" s="73">
        <f>SUM(F63/F64)</f>
        <v>9.0909090909090912E-2</v>
      </c>
    </row>
    <row r="64" spans="1:8" ht="15.6" thickTop="1" thickBot="1" x14ac:dyDescent="0.35">
      <c r="A64" s="78" t="s">
        <v>32</v>
      </c>
      <c r="B64" s="244" t="s">
        <v>33</v>
      </c>
      <c r="C64" s="245"/>
      <c r="D64" s="245"/>
      <c r="E64" s="246"/>
      <c r="F64" s="81">
        <f>SUM(F62,F63)</f>
        <v>31.706972</v>
      </c>
      <c r="G64" s="82">
        <f>SUM(G56,G59,G61,G63)</f>
        <v>1</v>
      </c>
    </row>
    <row r="65" spans="1:8" ht="15.6" thickTop="1" thickBot="1" x14ac:dyDescent="0.35"/>
    <row r="66" spans="1:8" ht="44.4" thickTop="1" thickBot="1" x14ac:dyDescent="0.35">
      <c r="A66" s="61" t="s">
        <v>2</v>
      </c>
      <c r="B66" s="62" t="s">
        <v>3</v>
      </c>
      <c r="C66" s="63" t="s">
        <v>4</v>
      </c>
      <c r="D66" s="64" t="s">
        <v>5</v>
      </c>
      <c r="E66" s="27"/>
      <c r="F66" s="20"/>
      <c r="G66" s="20"/>
      <c r="H66" s="2"/>
    </row>
    <row r="67" spans="1:8" ht="231.6" thickTop="1" thickBot="1" x14ac:dyDescent="0.35">
      <c r="A67" s="65" t="s">
        <v>41</v>
      </c>
      <c r="B67" s="83" t="s">
        <v>42</v>
      </c>
      <c r="C67" s="50" t="s">
        <v>8</v>
      </c>
      <c r="D67" s="50">
        <v>1</v>
      </c>
      <c r="E67" s="20"/>
      <c r="F67" s="20"/>
      <c r="G67" s="20"/>
    </row>
    <row r="68" spans="1:8" ht="30" thickTop="1" thickBot="1" x14ac:dyDescent="0.35">
      <c r="A68" s="61" t="s">
        <v>9</v>
      </c>
      <c r="B68" s="62" t="s">
        <v>10</v>
      </c>
      <c r="C68" s="62" t="s">
        <v>4</v>
      </c>
      <c r="D68" s="62" t="s">
        <v>11</v>
      </c>
      <c r="E68" s="62" t="s">
        <v>12</v>
      </c>
      <c r="F68" s="62" t="s">
        <v>13</v>
      </c>
      <c r="G68" s="64" t="s">
        <v>14</v>
      </c>
    </row>
    <row r="69" spans="1:8" ht="15" thickTop="1" x14ac:dyDescent="0.3">
      <c r="A69" s="20"/>
      <c r="B69" s="67" t="s">
        <v>15</v>
      </c>
      <c r="C69" s="68"/>
      <c r="D69" s="68"/>
      <c r="E69" s="68"/>
      <c r="F69" s="68"/>
      <c r="G69" s="7"/>
    </row>
    <row r="70" spans="1:8" ht="15" thickBot="1" x14ac:dyDescent="0.35">
      <c r="A70" s="36" t="s">
        <v>16</v>
      </c>
      <c r="B70" s="4" t="s">
        <v>36</v>
      </c>
      <c r="C70" s="4" t="s">
        <v>18</v>
      </c>
      <c r="D70" s="4">
        <v>0.5242</v>
      </c>
      <c r="E70" s="70">
        <v>25.18</v>
      </c>
      <c r="F70" s="6">
        <f>PRODUCT(D70:E70)</f>
        <v>13.199356</v>
      </c>
      <c r="G70" s="7"/>
    </row>
    <row r="71" spans="1:8" ht="15.6" thickTop="1" thickBot="1" x14ac:dyDescent="0.35">
      <c r="A71" s="71">
        <v>1</v>
      </c>
      <c r="B71" s="244" t="s">
        <v>21</v>
      </c>
      <c r="C71" s="245"/>
      <c r="D71" s="245"/>
      <c r="E71" s="246"/>
      <c r="F71" s="72">
        <f>SUM(F70:F70)</f>
        <v>13.199356</v>
      </c>
      <c r="G71" s="73">
        <f>SUM(F71/F79)</f>
        <v>0.35734601536371424</v>
      </c>
    </row>
    <row r="72" spans="1:8" ht="15" thickTop="1" x14ac:dyDescent="0.3">
      <c r="A72" s="20"/>
      <c r="B72" s="74" t="s">
        <v>22</v>
      </c>
      <c r="C72" s="4"/>
      <c r="D72" s="4"/>
      <c r="E72" s="4"/>
      <c r="F72" s="41"/>
      <c r="G72" s="75"/>
    </row>
    <row r="73" spans="1:8" ht="58.2" thickBot="1" x14ac:dyDescent="0.35">
      <c r="A73" s="36" t="s">
        <v>23</v>
      </c>
      <c r="B73" s="4" t="s">
        <v>24</v>
      </c>
      <c r="C73" s="4" t="s">
        <v>18</v>
      </c>
      <c r="D73" s="22">
        <v>0.2</v>
      </c>
      <c r="E73" s="76">
        <v>80</v>
      </c>
      <c r="F73" s="77">
        <f>PRODUCT(D73:E73)</f>
        <v>16</v>
      </c>
      <c r="G73" s="7"/>
    </row>
    <row r="74" spans="1:8" ht="15.6" thickTop="1" thickBot="1" x14ac:dyDescent="0.35">
      <c r="A74" s="71">
        <v>2</v>
      </c>
      <c r="B74" s="244" t="s">
        <v>25</v>
      </c>
      <c r="C74" s="245"/>
      <c r="D74" s="245"/>
      <c r="E74" s="246"/>
      <c r="F74" s="72">
        <f>SUM(F73)</f>
        <v>16</v>
      </c>
      <c r="G74" s="73">
        <f>SUM(F74/F79)</f>
        <v>0.43316781862838066</v>
      </c>
    </row>
    <row r="75" spans="1:8" ht="15.6" thickTop="1" thickBot="1" x14ac:dyDescent="0.35">
      <c r="A75" s="78" t="s">
        <v>26</v>
      </c>
      <c r="B75" s="244" t="s">
        <v>27</v>
      </c>
      <c r="C75" s="245"/>
      <c r="D75" s="245"/>
      <c r="E75" s="246"/>
      <c r="F75" s="79">
        <f>SUM(F71,F74)</f>
        <v>29.199356000000002</v>
      </c>
      <c r="G75" s="3"/>
    </row>
    <row r="76" spans="1:8" ht="15.6" thickTop="1" thickBot="1" x14ac:dyDescent="0.35">
      <c r="A76" s="80">
        <v>3</v>
      </c>
      <c r="B76" s="264" t="s">
        <v>28</v>
      </c>
      <c r="C76" s="265"/>
      <c r="D76" s="265"/>
      <c r="E76" s="266"/>
      <c r="F76" s="79">
        <f>SUM(F75)*15%</f>
        <v>4.3799033999999999</v>
      </c>
      <c r="G76" s="73">
        <f>SUM(F76/F79)</f>
        <v>0.11857707509881422</v>
      </c>
    </row>
    <row r="77" spans="1:8" ht="15.6" thickTop="1" thickBot="1" x14ac:dyDescent="0.35">
      <c r="A77" s="78" t="s">
        <v>29</v>
      </c>
      <c r="B77" s="244" t="s">
        <v>30</v>
      </c>
      <c r="C77" s="245"/>
      <c r="D77" s="245"/>
      <c r="E77" s="246"/>
      <c r="F77" s="81">
        <f>SUM(F75:F76)</f>
        <v>33.579259399999998</v>
      </c>
    </row>
    <row r="78" spans="1:8" ht="15.6" thickTop="1" thickBot="1" x14ac:dyDescent="0.35">
      <c r="A78" s="80">
        <v>4</v>
      </c>
      <c r="B78" s="264" t="s">
        <v>31</v>
      </c>
      <c r="C78" s="265"/>
      <c r="D78" s="265"/>
      <c r="E78" s="266"/>
      <c r="F78" s="79">
        <f>SUM(F77)*10%</f>
        <v>3.3579259399999999</v>
      </c>
      <c r="G78" s="73">
        <f>SUM(F78/F79)</f>
        <v>9.0909090909090912E-2</v>
      </c>
    </row>
    <row r="79" spans="1:8" ht="15.6" thickTop="1" thickBot="1" x14ac:dyDescent="0.35">
      <c r="A79" s="78" t="s">
        <v>32</v>
      </c>
      <c r="B79" s="244" t="s">
        <v>33</v>
      </c>
      <c r="C79" s="245"/>
      <c r="D79" s="245"/>
      <c r="E79" s="246"/>
      <c r="F79" s="81">
        <f>SUM(F77,F78)</f>
        <v>36.937185339999999</v>
      </c>
      <c r="G79" s="82">
        <f>SUM(G71,G74,G76,G78)</f>
        <v>1</v>
      </c>
    </row>
    <row r="80" spans="1:8" ht="15.6" thickTop="1" thickBot="1" x14ac:dyDescent="0.35"/>
    <row r="81" spans="1:8" ht="44.4" thickTop="1" thickBot="1" x14ac:dyDescent="0.35">
      <c r="A81" s="61" t="s">
        <v>2</v>
      </c>
      <c r="B81" s="62" t="s">
        <v>3</v>
      </c>
      <c r="C81" s="63" t="s">
        <v>4</v>
      </c>
      <c r="D81" s="64" t="s">
        <v>5</v>
      </c>
      <c r="E81" s="27"/>
      <c r="F81" s="20"/>
      <c r="G81" s="20"/>
      <c r="H81" s="2"/>
    </row>
    <row r="82" spans="1:8" ht="217.2" thickTop="1" thickBot="1" x14ac:dyDescent="0.35">
      <c r="A82" s="65" t="s">
        <v>43</v>
      </c>
      <c r="B82" s="66" t="s">
        <v>44</v>
      </c>
      <c r="C82" s="50" t="s">
        <v>8</v>
      </c>
      <c r="D82" s="50">
        <v>1</v>
      </c>
      <c r="E82" s="20"/>
      <c r="F82" s="20"/>
      <c r="G82" s="20"/>
    </row>
    <row r="83" spans="1:8" ht="30" thickTop="1" thickBot="1" x14ac:dyDescent="0.35">
      <c r="A83" s="61" t="s">
        <v>9</v>
      </c>
      <c r="B83" s="62" t="s">
        <v>10</v>
      </c>
      <c r="C83" s="62" t="s">
        <v>4</v>
      </c>
      <c r="D83" s="62" t="s">
        <v>11</v>
      </c>
      <c r="E83" s="62" t="s">
        <v>12</v>
      </c>
      <c r="F83" s="62" t="s">
        <v>13</v>
      </c>
      <c r="G83" s="64" t="s">
        <v>14</v>
      </c>
    </row>
    <row r="84" spans="1:8" ht="15" thickTop="1" x14ac:dyDescent="0.3">
      <c r="A84" s="20"/>
      <c r="B84" s="67" t="s">
        <v>15</v>
      </c>
      <c r="C84" s="68"/>
      <c r="D84" s="68"/>
      <c r="E84" s="68"/>
      <c r="F84" s="68"/>
      <c r="G84" s="7"/>
    </row>
    <row r="85" spans="1:8" x14ac:dyDescent="0.3">
      <c r="A85" s="36" t="s">
        <v>16</v>
      </c>
      <c r="B85" s="4" t="s">
        <v>17</v>
      </c>
      <c r="C85" s="4" t="s">
        <v>18</v>
      </c>
      <c r="D85" s="69">
        <v>1.1000000000000001</v>
      </c>
      <c r="E85" s="41">
        <v>28.09</v>
      </c>
      <c r="F85" s="41">
        <f>D85*E85</f>
        <v>30.899000000000001</v>
      </c>
      <c r="G85" s="7"/>
    </row>
    <row r="86" spans="1:8" ht="15" thickBot="1" x14ac:dyDescent="0.35">
      <c r="A86" s="36" t="s">
        <v>19</v>
      </c>
      <c r="B86" s="4" t="s">
        <v>36</v>
      </c>
      <c r="C86" s="4" t="s">
        <v>18</v>
      </c>
      <c r="D86" s="22">
        <v>2.2000000000000002</v>
      </c>
      <c r="E86" s="70">
        <v>25.18</v>
      </c>
      <c r="F86" s="6">
        <f>PRODUCT(D86:E86)</f>
        <v>55.396000000000001</v>
      </c>
      <c r="G86" s="7"/>
    </row>
    <row r="87" spans="1:8" ht="15.6" thickTop="1" thickBot="1" x14ac:dyDescent="0.35">
      <c r="A87" s="71">
        <v>1</v>
      </c>
      <c r="B87" s="244" t="s">
        <v>21</v>
      </c>
      <c r="C87" s="245"/>
      <c r="D87" s="245"/>
      <c r="E87" s="246"/>
      <c r="F87" s="72">
        <f>SUM(F85:F86)</f>
        <v>86.295000000000002</v>
      </c>
      <c r="G87" s="73">
        <f>SUM(F87/F100)</f>
        <v>0.54770649215460188</v>
      </c>
    </row>
    <row r="88" spans="1:8" ht="15" thickTop="1" x14ac:dyDescent="0.3">
      <c r="A88" s="20"/>
      <c r="B88" s="74" t="s">
        <v>45</v>
      </c>
      <c r="C88" s="4"/>
      <c r="D88" s="4"/>
      <c r="E88" s="4"/>
      <c r="F88" s="41"/>
      <c r="G88" s="75"/>
    </row>
    <row r="89" spans="1:8" ht="28.8" x14ac:dyDescent="0.3">
      <c r="A89" s="36" t="s">
        <v>23</v>
      </c>
      <c r="B89" s="4" t="s">
        <v>46</v>
      </c>
      <c r="C89" s="4" t="s">
        <v>8</v>
      </c>
      <c r="D89" s="4">
        <v>0.01</v>
      </c>
      <c r="E89" s="76">
        <v>390.6</v>
      </c>
      <c r="F89" s="6">
        <f>PRODUCT(D89:E89)</f>
        <v>3.9060000000000001</v>
      </c>
      <c r="G89" s="7"/>
    </row>
    <row r="90" spans="1:8" ht="43.8" thickBot="1" x14ac:dyDescent="0.35">
      <c r="A90" s="36" t="s">
        <v>47</v>
      </c>
      <c r="B90" s="4" t="s">
        <v>48</v>
      </c>
      <c r="C90" s="4" t="s">
        <v>8</v>
      </c>
      <c r="D90" s="4">
        <v>2E-3</v>
      </c>
      <c r="E90" s="76">
        <v>375</v>
      </c>
      <c r="F90" s="23">
        <f>PRODUCT(D90:E90)</f>
        <v>0.75</v>
      </c>
      <c r="G90" s="7"/>
    </row>
    <row r="91" spans="1:8" ht="15.6" thickTop="1" thickBot="1" x14ac:dyDescent="0.35">
      <c r="A91" s="71">
        <v>2</v>
      </c>
      <c r="B91" s="244" t="s">
        <v>49</v>
      </c>
      <c r="C91" s="245"/>
      <c r="D91" s="245"/>
      <c r="E91" s="246"/>
      <c r="F91" s="72">
        <f>SUM(F89:F90)</f>
        <v>4.6560000000000006</v>
      </c>
      <c r="G91" s="73">
        <f>SUM(F91/F100)</f>
        <v>2.9551207224889353E-2</v>
      </c>
    </row>
    <row r="92" spans="1:8" ht="15" thickTop="1" x14ac:dyDescent="0.3">
      <c r="A92" s="20"/>
      <c r="B92" s="74" t="s">
        <v>22</v>
      </c>
      <c r="C92" s="4"/>
      <c r="D92" s="4"/>
      <c r="E92" s="4"/>
      <c r="F92" s="41"/>
      <c r="G92" s="75"/>
    </row>
    <row r="93" spans="1:8" x14ac:dyDescent="0.3">
      <c r="A93" s="36" t="s">
        <v>50</v>
      </c>
      <c r="B93" s="4" t="s">
        <v>51</v>
      </c>
      <c r="C93" s="4" t="s">
        <v>18</v>
      </c>
      <c r="D93" s="5">
        <v>0.2</v>
      </c>
      <c r="E93" s="6">
        <v>8</v>
      </c>
      <c r="F93" s="6">
        <f>D93*E93</f>
        <v>1.6</v>
      </c>
      <c r="G93" s="7"/>
    </row>
    <row r="94" spans="1:8" ht="58.2" thickBot="1" x14ac:dyDescent="0.35">
      <c r="A94" s="36" t="s">
        <v>52</v>
      </c>
      <c r="B94" s="4" t="s">
        <v>53</v>
      </c>
      <c r="C94" s="4" t="s">
        <v>18</v>
      </c>
      <c r="D94" s="22">
        <v>0.4</v>
      </c>
      <c r="E94" s="76">
        <v>80</v>
      </c>
      <c r="F94" s="77">
        <f>PRODUCT(D94:E94)</f>
        <v>32</v>
      </c>
      <c r="G94" s="7"/>
    </row>
    <row r="95" spans="1:8" ht="15.6" thickTop="1" thickBot="1" x14ac:dyDescent="0.35">
      <c r="A95" s="71">
        <v>3</v>
      </c>
      <c r="B95" s="244" t="s">
        <v>25</v>
      </c>
      <c r="C95" s="245"/>
      <c r="D95" s="245"/>
      <c r="E95" s="246"/>
      <c r="F95" s="72">
        <f>SUM(F93:F94)</f>
        <v>33.6</v>
      </c>
      <c r="G95" s="73">
        <f>SUM(F95/F100)</f>
        <v>0.21325613461260357</v>
      </c>
    </row>
    <row r="96" spans="1:8" ht="15.6" thickTop="1" thickBot="1" x14ac:dyDescent="0.35">
      <c r="A96" s="78" t="s">
        <v>26</v>
      </c>
      <c r="B96" s="244" t="s">
        <v>54</v>
      </c>
      <c r="C96" s="245"/>
      <c r="D96" s="245"/>
      <c r="E96" s="246"/>
      <c r="F96" s="79">
        <f>SUM(F87,F91,F95)</f>
        <v>124.55100000000002</v>
      </c>
      <c r="G96" s="3"/>
    </row>
    <row r="97" spans="1:8" ht="15.6" thickTop="1" thickBot="1" x14ac:dyDescent="0.35">
      <c r="A97" s="80">
        <v>4</v>
      </c>
      <c r="B97" s="264" t="s">
        <v>28</v>
      </c>
      <c r="C97" s="265"/>
      <c r="D97" s="265"/>
      <c r="E97" s="266"/>
      <c r="F97" s="79">
        <f>SUM(F96)*15%</f>
        <v>18.682650000000002</v>
      </c>
      <c r="G97" s="73">
        <f>SUM(F97/F100)</f>
        <v>0.11857707509881424</v>
      </c>
    </row>
    <row r="98" spans="1:8" ht="15.6" thickTop="1" thickBot="1" x14ac:dyDescent="0.35">
      <c r="A98" s="78" t="s">
        <v>29</v>
      </c>
      <c r="B98" s="244" t="s">
        <v>55</v>
      </c>
      <c r="C98" s="245"/>
      <c r="D98" s="245"/>
      <c r="E98" s="246"/>
      <c r="F98" s="81">
        <f>SUM(F96:F97)</f>
        <v>143.23365000000001</v>
      </c>
    </row>
    <row r="99" spans="1:8" ht="15.6" thickTop="1" thickBot="1" x14ac:dyDescent="0.35">
      <c r="A99" s="80">
        <v>5</v>
      </c>
      <c r="B99" s="264" t="s">
        <v>31</v>
      </c>
      <c r="C99" s="265"/>
      <c r="D99" s="265"/>
      <c r="E99" s="266"/>
      <c r="F99" s="79">
        <f>SUM(F98)*10%</f>
        <v>14.323365000000003</v>
      </c>
      <c r="G99" s="73">
        <f>SUM(F99/F100)</f>
        <v>9.0909090909090925E-2</v>
      </c>
    </row>
    <row r="100" spans="1:8" ht="15.6" thickTop="1" thickBot="1" x14ac:dyDescent="0.35">
      <c r="A100" s="78" t="s">
        <v>32</v>
      </c>
      <c r="B100" s="244" t="s">
        <v>33</v>
      </c>
      <c r="C100" s="245"/>
      <c r="D100" s="245"/>
      <c r="E100" s="246"/>
      <c r="F100" s="81">
        <f>SUM(F98,F99)</f>
        <v>157.55701500000001</v>
      </c>
      <c r="G100" s="82">
        <f>SUM(G87,G91,G95,G97,G99)</f>
        <v>0.99999999999999989</v>
      </c>
    </row>
    <row r="101" spans="1:8" ht="15.6" thickTop="1" thickBot="1" x14ac:dyDescent="0.35"/>
    <row r="102" spans="1:8" ht="44.4" thickTop="1" thickBot="1" x14ac:dyDescent="0.35">
      <c r="A102" s="61" t="s">
        <v>2</v>
      </c>
      <c r="B102" s="62" t="s">
        <v>3</v>
      </c>
      <c r="C102" s="63" t="s">
        <v>4</v>
      </c>
      <c r="D102" s="64" t="s">
        <v>5</v>
      </c>
      <c r="E102" s="27"/>
      <c r="F102" s="20"/>
      <c r="G102" s="20"/>
      <c r="H102" s="2"/>
    </row>
    <row r="103" spans="1:8" ht="246" thickTop="1" thickBot="1" x14ac:dyDescent="0.35">
      <c r="A103" s="65" t="s">
        <v>56</v>
      </c>
      <c r="B103" s="84" t="s">
        <v>57</v>
      </c>
      <c r="C103" s="50" t="s">
        <v>8</v>
      </c>
      <c r="D103" s="50">
        <v>1</v>
      </c>
      <c r="E103" s="20"/>
      <c r="F103" s="20"/>
      <c r="G103" s="20"/>
    </row>
    <row r="104" spans="1:8" ht="30" thickTop="1" thickBot="1" x14ac:dyDescent="0.35">
      <c r="A104" s="61" t="s">
        <v>9</v>
      </c>
      <c r="B104" s="62" t="s">
        <v>10</v>
      </c>
      <c r="C104" s="62" t="s">
        <v>4</v>
      </c>
      <c r="D104" s="62" t="s">
        <v>11</v>
      </c>
      <c r="E104" s="62" t="s">
        <v>12</v>
      </c>
      <c r="F104" s="62" t="s">
        <v>13</v>
      </c>
      <c r="G104" s="64" t="s">
        <v>14</v>
      </c>
    </row>
    <row r="105" spans="1:8" ht="15" thickTop="1" x14ac:dyDescent="0.3">
      <c r="A105" s="20"/>
      <c r="B105" s="67" t="s">
        <v>15</v>
      </c>
      <c r="C105" s="68"/>
      <c r="D105" s="68"/>
      <c r="E105" s="68"/>
      <c r="F105" s="68"/>
      <c r="G105" s="7"/>
    </row>
    <row r="106" spans="1:8" ht="15" thickBot="1" x14ac:dyDescent="0.35">
      <c r="A106" s="36" t="s">
        <v>16</v>
      </c>
      <c r="B106" s="4" t="s">
        <v>36</v>
      </c>
      <c r="C106" s="4" t="s">
        <v>18</v>
      </c>
      <c r="D106" s="4">
        <v>0.11</v>
      </c>
      <c r="E106" s="70">
        <v>25.18</v>
      </c>
      <c r="F106" s="6">
        <f>PRODUCT(D106:E106)</f>
        <v>2.7698</v>
      </c>
      <c r="G106" s="7"/>
    </row>
    <row r="107" spans="1:8" ht="15.6" thickTop="1" thickBot="1" x14ac:dyDescent="0.35">
      <c r="A107" s="71">
        <v>1</v>
      </c>
      <c r="B107" s="244" t="s">
        <v>21</v>
      </c>
      <c r="C107" s="245"/>
      <c r="D107" s="245"/>
      <c r="E107" s="246"/>
      <c r="F107" s="72">
        <f>SUM(F106:F106)</f>
        <v>2.7698</v>
      </c>
      <c r="G107" s="73">
        <f>SUM(F107/F115)</f>
        <v>0.1166536253658166</v>
      </c>
    </row>
    <row r="108" spans="1:8" ht="15" thickTop="1" x14ac:dyDescent="0.3">
      <c r="A108" s="20"/>
      <c r="B108" s="74" t="s">
        <v>22</v>
      </c>
      <c r="C108" s="4"/>
      <c r="D108" s="4"/>
      <c r="E108" s="4"/>
      <c r="F108" s="41"/>
      <c r="G108" s="75"/>
    </row>
    <row r="109" spans="1:8" ht="58.2" thickBot="1" x14ac:dyDescent="0.35">
      <c r="A109" s="36" t="s">
        <v>23</v>
      </c>
      <c r="B109" s="4" t="s">
        <v>24</v>
      </c>
      <c r="C109" s="4" t="s">
        <v>18</v>
      </c>
      <c r="D109" s="22">
        <v>0.2</v>
      </c>
      <c r="E109" s="76">
        <v>80</v>
      </c>
      <c r="F109" s="77">
        <f>PRODUCT(D109:E109)</f>
        <v>16</v>
      </c>
      <c r="G109" s="7"/>
    </row>
    <row r="110" spans="1:8" ht="15.6" thickTop="1" thickBot="1" x14ac:dyDescent="0.35">
      <c r="A110" s="71">
        <v>2</v>
      </c>
      <c r="B110" s="244" t="s">
        <v>25</v>
      </c>
      <c r="C110" s="245"/>
      <c r="D110" s="245"/>
      <c r="E110" s="246"/>
      <c r="F110" s="72">
        <f>SUM(F109)</f>
        <v>16</v>
      </c>
      <c r="G110" s="73">
        <f>SUM(F110/F115)</f>
        <v>0.67386020862627827</v>
      </c>
    </row>
    <row r="111" spans="1:8" ht="15.6" thickTop="1" thickBot="1" x14ac:dyDescent="0.35">
      <c r="A111" s="78" t="s">
        <v>26</v>
      </c>
      <c r="B111" s="244" t="s">
        <v>27</v>
      </c>
      <c r="C111" s="245"/>
      <c r="D111" s="245"/>
      <c r="E111" s="246"/>
      <c r="F111" s="79">
        <f>SUM(F107,F110)</f>
        <v>18.7698</v>
      </c>
      <c r="G111" s="3"/>
    </row>
    <row r="112" spans="1:8" ht="15.6" thickTop="1" thickBot="1" x14ac:dyDescent="0.35">
      <c r="A112" s="80">
        <v>3</v>
      </c>
      <c r="B112" s="264" t="s">
        <v>28</v>
      </c>
      <c r="C112" s="265"/>
      <c r="D112" s="265"/>
      <c r="E112" s="266"/>
      <c r="F112" s="79">
        <f>SUM(F111)*15%</f>
        <v>2.8154699999999999</v>
      </c>
      <c r="G112" s="73">
        <f>SUM(F112/F115)</f>
        <v>0.11857707509881422</v>
      </c>
    </row>
    <row r="113" spans="1:8" ht="15.6" thickTop="1" thickBot="1" x14ac:dyDescent="0.35">
      <c r="A113" s="78" t="s">
        <v>29</v>
      </c>
      <c r="B113" s="244" t="s">
        <v>30</v>
      </c>
      <c r="C113" s="245"/>
      <c r="D113" s="245"/>
      <c r="E113" s="246"/>
      <c r="F113" s="81">
        <f>SUM(F111:F112)</f>
        <v>21.585270000000001</v>
      </c>
    </row>
    <row r="114" spans="1:8" ht="15.6" thickTop="1" thickBot="1" x14ac:dyDescent="0.35">
      <c r="A114" s="80">
        <v>4</v>
      </c>
      <c r="B114" s="264" t="s">
        <v>31</v>
      </c>
      <c r="C114" s="265"/>
      <c r="D114" s="265"/>
      <c r="E114" s="266"/>
      <c r="F114" s="79">
        <f>SUM(F113)*10%</f>
        <v>2.1585270000000003</v>
      </c>
      <c r="G114" s="73">
        <f>SUM(F114/F115)</f>
        <v>9.0909090909090925E-2</v>
      </c>
    </row>
    <row r="115" spans="1:8" ht="15.6" thickTop="1" thickBot="1" x14ac:dyDescent="0.35">
      <c r="A115" s="78" t="s">
        <v>32</v>
      </c>
      <c r="B115" s="244" t="s">
        <v>33</v>
      </c>
      <c r="C115" s="245"/>
      <c r="D115" s="245"/>
      <c r="E115" s="246"/>
      <c r="F115" s="81">
        <f>SUM(F113,F114)</f>
        <v>23.743797000000001</v>
      </c>
      <c r="G115" s="82">
        <f>SUM(G107,G110,G112,G114)</f>
        <v>1</v>
      </c>
    </row>
    <row r="116" spans="1:8" ht="15.6" thickTop="1" thickBot="1" x14ac:dyDescent="0.35"/>
    <row r="117" spans="1:8" ht="44.4" thickTop="1" thickBot="1" x14ac:dyDescent="0.35">
      <c r="A117" s="61" t="s">
        <v>2</v>
      </c>
      <c r="B117" s="62" t="s">
        <v>3</v>
      </c>
      <c r="C117" s="63" t="s">
        <v>4</v>
      </c>
      <c r="D117" s="64" t="s">
        <v>5</v>
      </c>
      <c r="E117" s="27"/>
      <c r="F117" s="20"/>
      <c r="G117" s="20"/>
      <c r="H117" s="2"/>
    </row>
    <row r="118" spans="1:8" ht="246" thickTop="1" thickBot="1" x14ac:dyDescent="0.35">
      <c r="A118" s="65" t="s">
        <v>58</v>
      </c>
      <c r="B118" s="84" t="s">
        <v>59</v>
      </c>
      <c r="C118" s="50" t="s">
        <v>8</v>
      </c>
      <c r="D118" s="50">
        <v>1</v>
      </c>
      <c r="E118" s="20"/>
      <c r="F118" s="20"/>
      <c r="G118" s="20"/>
    </row>
    <row r="119" spans="1:8" ht="30" thickTop="1" thickBot="1" x14ac:dyDescent="0.35">
      <c r="A119" s="61" t="s">
        <v>9</v>
      </c>
      <c r="B119" s="62" t="s">
        <v>10</v>
      </c>
      <c r="C119" s="62" t="s">
        <v>4</v>
      </c>
      <c r="D119" s="62" t="s">
        <v>11</v>
      </c>
      <c r="E119" s="62" t="s">
        <v>12</v>
      </c>
      <c r="F119" s="62" t="s">
        <v>13</v>
      </c>
      <c r="G119" s="64" t="s">
        <v>14</v>
      </c>
    </row>
    <row r="120" spans="1:8" ht="15" thickTop="1" x14ac:dyDescent="0.3">
      <c r="A120" s="20"/>
      <c r="B120" s="67" t="s">
        <v>15</v>
      </c>
      <c r="C120" s="68"/>
      <c r="D120" s="68"/>
      <c r="E120" s="68"/>
      <c r="F120" s="68"/>
      <c r="G120" s="7"/>
    </row>
    <row r="121" spans="1:8" ht="15" thickBot="1" x14ac:dyDescent="0.35">
      <c r="A121" s="36" t="s">
        <v>16</v>
      </c>
      <c r="B121" s="4" t="s">
        <v>36</v>
      </c>
      <c r="C121" s="4" t="s">
        <v>18</v>
      </c>
      <c r="D121" s="4">
        <v>0.24529999999999999</v>
      </c>
      <c r="E121" s="70">
        <v>25.18</v>
      </c>
      <c r="F121" s="6">
        <f>PRODUCT(D121:E121)</f>
        <v>6.1766540000000001</v>
      </c>
      <c r="G121" s="7"/>
    </row>
    <row r="122" spans="1:8" ht="15.6" thickTop="1" thickBot="1" x14ac:dyDescent="0.35">
      <c r="A122" s="71">
        <v>1</v>
      </c>
      <c r="B122" s="244" t="s">
        <v>21</v>
      </c>
      <c r="C122" s="245"/>
      <c r="D122" s="245"/>
      <c r="E122" s="246"/>
      <c r="F122" s="72">
        <f>SUM(F121:F121)</f>
        <v>6.1766540000000001</v>
      </c>
      <c r="G122" s="73">
        <f>SUM(F122/F130)</f>
        <v>0.22017435248719708</v>
      </c>
    </row>
    <row r="123" spans="1:8" ht="15" thickTop="1" x14ac:dyDescent="0.3">
      <c r="A123" s="20"/>
      <c r="B123" s="74" t="s">
        <v>22</v>
      </c>
      <c r="C123" s="4"/>
      <c r="D123" s="4"/>
      <c r="E123" s="4"/>
      <c r="F123" s="41"/>
      <c r="G123" s="75"/>
    </row>
    <row r="124" spans="1:8" ht="58.2" thickBot="1" x14ac:dyDescent="0.35">
      <c r="A124" s="36" t="s">
        <v>23</v>
      </c>
      <c r="B124" s="4" t="s">
        <v>24</v>
      </c>
      <c r="C124" s="4" t="s">
        <v>18</v>
      </c>
      <c r="D124" s="22">
        <v>0.2</v>
      </c>
      <c r="E124" s="76">
        <v>80</v>
      </c>
      <c r="F124" s="77">
        <f>PRODUCT(D124:E124)</f>
        <v>16</v>
      </c>
      <c r="G124" s="7"/>
    </row>
    <row r="125" spans="1:8" ht="15.6" thickTop="1" thickBot="1" x14ac:dyDescent="0.35">
      <c r="A125" s="71">
        <v>2</v>
      </c>
      <c r="B125" s="244" t="s">
        <v>25</v>
      </c>
      <c r="C125" s="245"/>
      <c r="D125" s="245"/>
      <c r="E125" s="246"/>
      <c r="F125" s="72">
        <f>SUM(F124)</f>
        <v>16</v>
      </c>
      <c r="G125" s="73">
        <f>SUM(F125/F130)</f>
        <v>0.57033948150489788</v>
      </c>
    </row>
    <row r="126" spans="1:8" ht="15.6" thickTop="1" thickBot="1" x14ac:dyDescent="0.35">
      <c r="A126" s="78" t="s">
        <v>26</v>
      </c>
      <c r="B126" s="244" t="s">
        <v>27</v>
      </c>
      <c r="C126" s="245"/>
      <c r="D126" s="245"/>
      <c r="E126" s="246"/>
      <c r="F126" s="79">
        <f>SUM(F122,F125)</f>
        <v>22.176653999999999</v>
      </c>
      <c r="G126" s="3"/>
    </row>
    <row r="127" spans="1:8" ht="15.6" thickTop="1" thickBot="1" x14ac:dyDescent="0.35">
      <c r="A127" s="80">
        <v>3</v>
      </c>
      <c r="B127" s="264" t="s">
        <v>28</v>
      </c>
      <c r="C127" s="265"/>
      <c r="D127" s="265"/>
      <c r="E127" s="266"/>
      <c r="F127" s="79">
        <f>SUM(F126)*15%</f>
        <v>3.3264980999999998</v>
      </c>
      <c r="G127" s="73">
        <f>SUM(F127/F130)</f>
        <v>0.11857707509881422</v>
      </c>
    </row>
    <row r="128" spans="1:8" ht="15.6" thickTop="1" thickBot="1" x14ac:dyDescent="0.35">
      <c r="A128" s="78" t="s">
        <v>29</v>
      </c>
      <c r="B128" s="244" t="s">
        <v>30</v>
      </c>
      <c r="C128" s="245"/>
      <c r="D128" s="245"/>
      <c r="E128" s="246"/>
      <c r="F128" s="81">
        <f>SUM(F126:F127)</f>
        <v>25.503152099999998</v>
      </c>
    </row>
    <row r="129" spans="1:8" ht="15.6" thickTop="1" thickBot="1" x14ac:dyDescent="0.35">
      <c r="A129" s="80">
        <v>4</v>
      </c>
      <c r="B129" s="264" t="s">
        <v>31</v>
      </c>
      <c r="C129" s="265"/>
      <c r="D129" s="265"/>
      <c r="E129" s="266"/>
      <c r="F129" s="79">
        <f>SUM(F128)*10%</f>
        <v>2.5503152099999999</v>
      </c>
      <c r="G129" s="73">
        <f>SUM(F129/F130)</f>
        <v>9.0909090909090912E-2</v>
      </c>
    </row>
    <row r="130" spans="1:8" ht="15.6" thickTop="1" thickBot="1" x14ac:dyDescent="0.35">
      <c r="A130" s="78" t="s">
        <v>32</v>
      </c>
      <c r="B130" s="244" t="s">
        <v>33</v>
      </c>
      <c r="C130" s="245"/>
      <c r="D130" s="245"/>
      <c r="E130" s="246"/>
      <c r="F130" s="81">
        <f>SUM(F128,F129)</f>
        <v>28.053467309999998</v>
      </c>
      <c r="G130" s="82">
        <f>SUM(G122,G125,G127,G129)</f>
        <v>1</v>
      </c>
    </row>
    <row r="131" spans="1:8" ht="15.6" thickTop="1" thickBot="1" x14ac:dyDescent="0.35"/>
    <row r="132" spans="1:8" ht="44.4" thickTop="1" thickBot="1" x14ac:dyDescent="0.35">
      <c r="A132" s="61" t="s">
        <v>2</v>
      </c>
      <c r="B132" s="62" t="s">
        <v>3</v>
      </c>
      <c r="C132" s="63" t="s">
        <v>4</v>
      </c>
      <c r="D132" s="64" t="s">
        <v>5</v>
      </c>
      <c r="E132" s="27"/>
      <c r="F132" s="20"/>
      <c r="G132" s="20"/>
      <c r="H132" s="2"/>
    </row>
    <row r="133" spans="1:8" ht="246" thickTop="1" thickBot="1" x14ac:dyDescent="0.35">
      <c r="A133" s="65" t="s">
        <v>60</v>
      </c>
      <c r="B133" s="84" t="s">
        <v>61</v>
      </c>
      <c r="C133" s="50" t="s">
        <v>8</v>
      </c>
      <c r="D133" s="50">
        <v>1</v>
      </c>
      <c r="E133" s="20"/>
      <c r="F133" s="20"/>
      <c r="G133" s="20"/>
    </row>
    <row r="134" spans="1:8" ht="30" thickTop="1" thickBot="1" x14ac:dyDescent="0.35">
      <c r="A134" s="61" t="s">
        <v>9</v>
      </c>
      <c r="B134" s="62" t="s">
        <v>10</v>
      </c>
      <c r="C134" s="62" t="s">
        <v>4</v>
      </c>
      <c r="D134" s="62" t="s">
        <v>11</v>
      </c>
      <c r="E134" s="62" t="s">
        <v>12</v>
      </c>
      <c r="F134" s="62" t="s">
        <v>13</v>
      </c>
      <c r="G134" s="64" t="s">
        <v>14</v>
      </c>
    </row>
    <row r="135" spans="1:8" ht="15" thickTop="1" x14ac:dyDescent="0.3">
      <c r="A135" s="20"/>
      <c r="B135" s="67" t="s">
        <v>15</v>
      </c>
      <c r="C135" s="68"/>
      <c r="D135" s="68"/>
      <c r="E135" s="68"/>
      <c r="F135" s="68"/>
      <c r="G135" s="7"/>
    </row>
    <row r="136" spans="1:8" ht="15" thickBot="1" x14ac:dyDescent="0.35">
      <c r="A136" s="36" t="s">
        <v>16</v>
      </c>
      <c r="B136" s="4" t="s">
        <v>36</v>
      </c>
      <c r="C136" s="4" t="s">
        <v>18</v>
      </c>
      <c r="D136" s="4">
        <v>0.45550000000000002</v>
      </c>
      <c r="E136" s="70">
        <v>25.18</v>
      </c>
      <c r="F136" s="6">
        <f>PRODUCT(D136:E136)</f>
        <v>11.46949</v>
      </c>
      <c r="G136" s="7"/>
    </row>
    <row r="137" spans="1:8" ht="15.6" thickTop="1" thickBot="1" x14ac:dyDescent="0.35">
      <c r="A137" s="71">
        <v>1</v>
      </c>
      <c r="B137" s="244" t="s">
        <v>21</v>
      </c>
      <c r="C137" s="245"/>
      <c r="D137" s="245"/>
      <c r="E137" s="246"/>
      <c r="F137" s="72">
        <f>SUM(F136:F136)</f>
        <v>11.46949</v>
      </c>
      <c r="G137" s="73">
        <f>SUM(F137/F145)</f>
        <v>0.33006766830523582</v>
      </c>
    </row>
    <row r="138" spans="1:8" ht="15" thickTop="1" x14ac:dyDescent="0.3">
      <c r="A138" s="20"/>
      <c r="B138" s="74" t="s">
        <v>22</v>
      </c>
      <c r="C138" s="4"/>
      <c r="D138" s="4"/>
      <c r="E138" s="4"/>
      <c r="F138" s="41"/>
      <c r="G138" s="75"/>
    </row>
    <row r="139" spans="1:8" ht="58.2" thickBot="1" x14ac:dyDescent="0.35">
      <c r="A139" s="36" t="s">
        <v>23</v>
      </c>
      <c r="B139" s="4" t="s">
        <v>24</v>
      </c>
      <c r="C139" s="4" t="s">
        <v>18</v>
      </c>
      <c r="D139" s="22">
        <v>0.2</v>
      </c>
      <c r="E139" s="76">
        <v>80</v>
      </c>
      <c r="F139" s="77">
        <f>PRODUCT(D139:E139)</f>
        <v>16</v>
      </c>
      <c r="G139" s="7"/>
    </row>
    <row r="140" spans="1:8" ht="15.6" thickTop="1" thickBot="1" x14ac:dyDescent="0.35">
      <c r="A140" s="71">
        <v>2</v>
      </c>
      <c r="B140" s="244" t="s">
        <v>25</v>
      </c>
      <c r="C140" s="245"/>
      <c r="D140" s="245"/>
      <c r="E140" s="246"/>
      <c r="F140" s="72">
        <f>SUM(F139)</f>
        <v>16</v>
      </c>
      <c r="G140" s="73">
        <f>SUM(F140/F145)</f>
        <v>0.46044616568685903</v>
      </c>
    </row>
    <row r="141" spans="1:8" ht="15.6" thickTop="1" thickBot="1" x14ac:dyDescent="0.35">
      <c r="A141" s="78" t="s">
        <v>26</v>
      </c>
      <c r="B141" s="244" t="s">
        <v>27</v>
      </c>
      <c r="C141" s="245"/>
      <c r="D141" s="245"/>
      <c r="E141" s="246"/>
      <c r="F141" s="79">
        <f>SUM(F137,F140)</f>
        <v>27.46949</v>
      </c>
      <c r="G141" s="3"/>
    </row>
    <row r="142" spans="1:8" ht="15.6" thickTop="1" thickBot="1" x14ac:dyDescent="0.35">
      <c r="A142" s="80">
        <v>3</v>
      </c>
      <c r="B142" s="264" t="s">
        <v>28</v>
      </c>
      <c r="C142" s="265"/>
      <c r="D142" s="265"/>
      <c r="E142" s="266"/>
      <c r="F142" s="79">
        <f>SUM(F141)*15%</f>
        <v>4.1204235000000002</v>
      </c>
      <c r="G142" s="73">
        <f>SUM(F142/F145)</f>
        <v>0.11857707509881422</v>
      </c>
    </row>
    <row r="143" spans="1:8" ht="15.6" thickTop="1" thickBot="1" x14ac:dyDescent="0.35">
      <c r="A143" s="78" t="s">
        <v>29</v>
      </c>
      <c r="B143" s="244" t="s">
        <v>30</v>
      </c>
      <c r="C143" s="245"/>
      <c r="D143" s="245"/>
      <c r="E143" s="246"/>
      <c r="F143" s="81">
        <f>SUM(F141:F142)</f>
        <v>31.589913500000002</v>
      </c>
    </row>
    <row r="144" spans="1:8" ht="15.6" thickTop="1" thickBot="1" x14ac:dyDescent="0.35">
      <c r="A144" s="80">
        <v>4</v>
      </c>
      <c r="B144" s="264" t="s">
        <v>31</v>
      </c>
      <c r="C144" s="265"/>
      <c r="D144" s="265"/>
      <c r="E144" s="266"/>
      <c r="F144" s="79">
        <f>SUM(F143)*10%</f>
        <v>3.1589913500000004</v>
      </c>
      <c r="G144" s="73">
        <f>SUM(F144/F145)</f>
        <v>9.0909090909090912E-2</v>
      </c>
    </row>
    <row r="145" spans="1:8" ht="15.6" thickTop="1" thickBot="1" x14ac:dyDescent="0.35">
      <c r="A145" s="78" t="s">
        <v>32</v>
      </c>
      <c r="B145" s="244" t="s">
        <v>33</v>
      </c>
      <c r="C145" s="245"/>
      <c r="D145" s="245"/>
      <c r="E145" s="246"/>
      <c r="F145" s="81">
        <f>SUM(F143,F144)</f>
        <v>34.748904850000002</v>
      </c>
      <c r="G145" s="82">
        <f>SUM(G137,G140,G142,G144)</f>
        <v>1</v>
      </c>
    </row>
    <row r="146" spans="1:8" ht="15.6" thickTop="1" thickBot="1" x14ac:dyDescent="0.35"/>
    <row r="147" spans="1:8" ht="44.4" thickTop="1" thickBot="1" x14ac:dyDescent="0.35">
      <c r="A147" s="61" t="s">
        <v>2</v>
      </c>
      <c r="B147" s="62" t="s">
        <v>3</v>
      </c>
      <c r="C147" s="63" t="s">
        <v>4</v>
      </c>
      <c r="D147" s="64" t="s">
        <v>5</v>
      </c>
      <c r="E147" s="27"/>
      <c r="F147" s="20"/>
      <c r="G147" s="20"/>
      <c r="H147" s="2"/>
    </row>
    <row r="148" spans="1:8" ht="231.6" thickTop="1" thickBot="1" x14ac:dyDescent="0.35">
      <c r="A148" s="65" t="s">
        <v>62</v>
      </c>
      <c r="B148" s="84" t="s">
        <v>63</v>
      </c>
      <c r="C148" s="50" t="s">
        <v>8</v>
      </c>
      <c r="D148" s="50">
        <v>1</v>
      </c>
      <c r="E148" s="20"/>
      <c r="F148" s="20"/>
      <c r="G148" s="20"/>
    </row>
    <row r="149" spans="1:8" ht="30" thickTop="1" thickBot="1" x14ac:dyDescent="0.35">
      <c r="A149" s="61" t="s">
        <v>9</v>
      </c>
      <c r="B149" s="62" t="s">
        <v>10</v>
      </c>
      <c r="C149" s="62" t="s">
        <v>4</v>
      </c>
      <c r="D149" s="62" t="s">
        <v>11</v>
      </c>
      <c r="E149" s="62" t="s">
        <v>12</v>
      </c>
      <c r="F149" s="62" t="s">
        <v>13</v>
      </c>
      <c r="G149" s="64" t="s">
        <v>14</v>
      </c>
    </row>
    <row r="150" spans="1:8" ht="15" thickTop="1" x14ac:dyDescent="0.3">
      <c r="A150" s="20"/>
      <c r="B150" s="67" t="s">
        <v>15</v>
      </c>
      <c r="C150" s="68"/>
      <c r="D150" s="68"/>
      <c r="E150" s="68"/>
      <c r="F150" s="68"/>
      <c r="G150" s="7"/>
    </row>
    <row r="151" spans="1:8" ht="15" thickBot="1" x14ac:dyDescent="0.35">
      <c r="A151" s="36" t="s">
        <v>16</v>
      </c>
      <c r="B151" s="4" t="s">
        <v>36</v>
      </c>
      <c r="C151" s="4" t="s">
        <v>18</v>
      </c>
      <c r="D151" s="4">
        <v>0.77800000000000002</v>
      </c>
      <c r="E151" s="70">
        <v>25.18</v>
      </c>
      <c r="F151" s="6">
        <f>PRODUCT(D151:E151)</f>
        <v>19.590040000000002</v>
      </c>
      <c r="G151" s="7"/>
    </row>
    <row r="152" spans="1:8" ht="15.6" thickTop="1" thickBot="1" x14ac:dyDescent="0.35">
      <c r="A152" s="71">
        <v>1</v>
      </c>
      <c r="B152" s="244" t="s">
        <v>21</v>
      </c>
      <c r="C152" s="245"/>
      <c r="D152" s="245"/>
      <c r="E152" s="246"/>
      <c r="F152" s="72">
        <f>SUM(F151:F151)</f>
        <v>19.590040000000002</v>
      </c>
      <c r="G152" s="73">
        <f>SUM(F152/F160)</f>
        <v>0.43512728922076227</v>
      </c>
    </row>
    <row r="153" spans="1:8" ht="15" thickTop="1" x14ac:dyDescent="0.3">
      <c r="A153" s="20"/>
      <c r="B153" s="74" t="s">
        <v>22</v>
      </c>
      <c r="C153" s="4"/>
      <c r="D153" s="4"/>
      <c r="E153" s="4"/>
      <c r="F153" s="41"/>
      <c r="G153" s="75"/>
    </row>
    <row r="154" spans="1:8" ht="58.2" thickBot="1" x14ac:dyDescent="0.35">
      <c r="A154" s="36" t="s">
        <v>23</v>
      </c>
      <c r="B154" s="4" t="s">
        <v>24</v>
      </c>
      <c r="C154" s="4" t="s">
        <v>18</v>
      </c>
      <c r="D154" s="22">
        <v>0.2</v>
      </c>
      <c r="E154" s="76">
        <v>80</v>
      </c>
      <c r="F154" s="77">
        <f>PRODUCT(D154:E154)</f>
        <v>16</v>
      </c>
      <c r="G154" s="7"/>
    </row>
    <row r="155" spans="1:8" ht="15.6" thickTop="1" thickBot="1" x14ac:dyDescent="0.35">
      <c r="A155" s="71">
        <v>2</v>
      </c>
      <c r="B155" s="244" t="s">
        <v>25</v>
      </c>
      <c r="C155" s="245"/>
      <c r="D155" s="245"/>
      <c r="E155" s="246"/>
      <c r="F155" s="72">
        <f>SUM(F154)</f>
        <v>16</v>
      </c>
      <c r="G155" s="73">
        <f>SUM(F155/F160)</f>
        <v>0.35538654477133252</v>
      </c>
    </row>
    <row r="156" spans="1:8" ht="15.6" thickTop="1" thickBot="1" x14ac:dyDescent="0.35">
      <c r="A156" s="78" t="s">
        <v>26</v>
      </c>
      <c r="B156" s="244" t="s">
        <v>27</v>
      </c>
      <c r="C156" s="245"/>
      <c r="D156" s="245"/>
      <c r="E156" s="246"/>
      <c r="F156" s="79">
        <f>SUM(F152,F155)</f>
        <v>35.590040000000002</v>
      </c>
      <c r="G156" s="3"/>
    </row>
    <row r="157" spans="1:8" ht="15.6" thickTop="1" thickBot="1" x14ac:dyDescent="0.35">
      <c r="A157" s="80">
        <v>3</v>
      </c>
      <c r="B157" s="264" t="s">
        <v>28</v>
      </c>
      <c r="C157" s="265"/>
      <c r="D157" s="265"/>
      <c r="E157" s="266"/>
      <c r="F157" s="79">
        <f>SUM(F156)*15%</f>
        <v>5.3385059999999998</v>
      </c>
      <c r="G157" s="73">
        <f>SUM(F157/F160)</f>
        <v>0.11857707509881421</v>
      </c>
    </row>
    <row r="158" spans="1:8" ht="15.6" thickTop="1" thickBot="1" x14ac:dyDescent="0.35">
      <c r="A158" s="78" t="s">
        <v>29</v>
      </c>
      <c r="B158" s="244" t="s">
        <v>30</v>
      </c>
      <c r="C158" s="245"/>
      <c r="D158" s="245"/>
      <c r="E158" s="246"/>
      <c r="F158" s="81">
        <f>SUM(F156:F157)</f>
        <v>40.928546000000004</v>
      </c>
    </row>
    <row r="159" spans="1:8" ht="15.6" thickTop="1" thickBot="1" x14ac:dyDescent="0.35">
      <c r="A159" s="80">
        <v>4</v>
      </c>
      <c r="B159" s="264" t="s">
        <v>31</v>
      </c>
      <c r="C159" s="265"/>
      <c r="D159" s="265"/>
      <c r="E159" s="266"/>
      <c r="F159" s="79">
        <f>SUM(F158)*10%</f>
        <v>4.0928546000000008</v>
      </c>
      <c r="G159" s="73">
        <f>SUM(F159/F160)</f>
        <v>9.0909090909090912E-2</v>
      </c>
    </row>
    <row r="160" spans="1:8" ht="15.6" thickTop="1" thickBot="1" x14ac:dyDescent="0.35">
      <c r="A160" s="78" t="s">
        <v>32</v>
      </c>
      <c r="B160" s="244" t="s">
        <v>33</v>
      </c>
      <c r="C160" s="245"/>
      <c r="D160" s="245"/>
      <c r="E160" s="246"/>
      <c r="F160" s="81">
        <f>SUM(F158,F159)</f>
        <v>45.021400600000007</v>
      </c>
      <c r="G160" s="82">
        <f>SUM(G152,G155,G157,G159)</f>
        <v>0.99999999999999989</v>
      </c>
    </row>
    <row r="161" spans="1:10" ht="15.6" thickTop="1" thickBot="1" x14ac:dyDescent="0.35"/>
    <row r="162" spans="1:10" ht="44.4" thickTop="1" thickBot="1" x14ac:dyDescent="0.35">
      <c r="A162" s="61" t="s">
        <v>2</v>
      </c>
      <c r="B162" s="62" t="s">
        <v>3</v>
      </c>
      <c r="C162" s="63" t="s">
        <v>4</v>
      </c>
      <c r="D162" s="64" t="s">
        <v>5</v>
      </c>
      <c r="E162" s="27"/>
      <c r="F162" s="20"/>
      <c r="G162" s="20"/>
      <c r="H162" s="2"/>
    </row>
    <row r="163" spans="1:10" ht="303.60000000000002" thickTop="1" thickBot="1" x14ac:dyDescent="0.35">
      <c r="A163" s="85" t="s">
        <v>64</v>
      </c>
      <c r="B163" s="86" t="s">
        <v>65</v>
      </c>
      <c r="C163" s="50" t="s">
        <v>8</v>
      </c>
      <c r="D163" s="50">
        <v>1</v>
      </c>
      <c r="E163" s="20"/>
      <c r="F163" s="20"/>
      <c r="G163" s="20"/>
    </row>
    <row r="164" spans="1:10" ht="30" thickTop="1" thickBot="1" x14ac:dyDescent="0.35">
      <c r="A164" s="61" t="s">
        <v>9</v>
      </c>
      <c r="B164" s="62" t="s">
        <v>10</v>
      </c>
      <c r="C164" s="62" t="s">
        <v>4</v>
      </c>
      <c r="D164" s="62" t="s">
        <v>11</v>
      </c>
      <c r="E164" s="62" t="s">
        <v>12</v>
      </c>
      <c r="F164" s="62" t="s">
        <v>13</v>
      </c>
      <c r="G164" s="64" t="s">
        <v>14</v>
      </c>
    </row>
    <row r="165" spans="1:10" ht="15" thickTop="1" x14ac:dyDescent="0.3">
      <c r="A165" s="20"/>
      <c r="B165" s="67" t="s">
        <v>15</v>
      </c>
      <c r="C165" s="68"/>
      <c r="D165" s="68"/>
      <c r="E165" s="68"/>
      <c r="F165" s="68"/>
      <c r="G165" s="7"/>
    </row>
    <row r="166" spans="1:10" x14ac:dyDescent="0.3">
      <c r="A166" s="36" t="s">
        <v>16</v>
      </c>
      <c r="B166" s="4" t="s">
        <v>17</v>
      </c>
      <c r="C166" s="4" t="s">
        <v>18</v>
      </c>
      <c r="D166" s="69">
        <v>8.8000000000000007</v>
      </c>
      <c r="E166" s="41">
        <v>28.09</v>
      </c>
      <c r="F166" s="41">
        <f>D166*E166</f>
        <v>247.19200000000001</v>
      </c>
      <c r="G166" s="7"/>
    </row>
    <row r="167" spans="1:10" ht="15" thickBot="1" x14ac:dyDescent="0.35">
      <c r="A167" s="36" t="s">
        <v>19</v>
      </c>
      <c r="B167" s="4" t="s">
        <v>36</v>
      </c>
      <c r="C167" s="4" t="s">
        <v>18</v>
      </c>
      <c r="D167" s="69">
        <v>8.8000000000000007</v>
      </c>
      <c r="E167" s="70">
        <v>25.18</v>
      </c>
      <c r="F167" s="6">
        <f>PRODUCT(D167:E167)</f>
        <v>221.584</v>
      </c>
      <c r="G167" s="7"/>
    </row>
    <row r="168" spans="1:10" ht="15.6" thickTop="1" thickBot="1" x14ac:dyDescent="0.35">
      <c r="A168" s="71">
        <v>1</v>
      </c>
      <c r="B168" s="244" t="s">
        <v>21</v>
      </c>
      <c r="C168" s="245"/>
      <c r="D168" s="245"/>
      <c r="E168" s="246"/>
      <c r="F168" s="72">
        <f>SUM(F166:F167)</f>
        <v>468.77600000000001</v>
      </c>
      <c r="G168" s="73">
        <f>SUM(F168/F176)</f>
        <v>0.74475841488230599</v>
      </c>
    </row>
    <row r="169" spans="1:10" ht="15" thickTop="1" x14ac:dyDescent="0.3">
      <c r="A169" s="20"/>
      <c r="B169" s="74" t="s">
        <v>22</v>
      </c>
      <c r="C169" s="4"/>
      <c r="D169" s="4"/>
      <c r="E169" s="4"/>
      <c r="F169" s="41"/>
      <c r="G169" s="75"/>
    </row>
    <row r="170" spans="1:10" ht="58.2" thickBot="1" x14ac:dyDescent="0.35">
      <c r="A170" s="36" t="s">
        <v>47</v>
      </c>
      <c r="B170" s="4" t="s">
        <v>66</v>
      </c>
      <c r="C170" s="4" t="s">
        <v>18</v>
      </c>
      <c r="D170" s="4">
        <v>0.36</v>
      </c>
      <c r="E170" s="76">
        <v>80</v>
      </c>
      <c r="F170" s="77">
        <f>PRODUCT(D170:E170)</f>
        <v>28.799999999999997</v>
      </c>
      <c r="G170" s="7"/>
    </row>
    <row r="171" spans="1:10" ht="15.6" thickTop="1" thickBot="1" x14ac:dyDescent="0.35">
      <c r="A171" s="71">
        <v>2</v>
      </c>
      <c r="B171" s="244" t="s">
        <v>25</v>
      </c>
      <c r="C171" s="245"/>
      <c r="D171" s="245"/>
      <c r="E171" s="246"/>
      <c r="F171" s="72">
        <f>SUM(F170:F170)</f>
        <v>28.799999999999997</v>
      </c>
      <c r="G171" s="73">
        <f>SUM(F171/F176)</f>
        <v>4.575541910978892E-2</v>
      </c>
    </row>
    <row r="172" spans="1:10" ht="15.6" thickTop="1" thickBot="1" x14ac:dyDescent="0.35">
      <c r="A172" s="78" t="s">
        <v>26</v>
      </c>
      <c r="B172" s="244" t="s">
        <v>27</v>
      </c>
      <c r="C172" s="245"/>
      <c r="D172" s="245"/>
      <c r="E172" s="246"/>
      <c r="F172" s="79">
        <f>SUM(F168,F171)</f>
        <v>497.57600000000002</v>
      </c>
      <c r="G172" s="3"/>
    </row>
    <row r="173" spans="1:10" ht="15.6" thickTop="1" thickBot="1" x14ac:dyDescent="0.35">
      <c r="A173" s="80">
        <v>3</v>
      </c>
      <c r="B173" s="264" t="s">
        <v>28</v>
      </c>
      <c r="C173" s="265"/>
      <c r="D173" s="265"/>
      <c r="E173" s="266"/>
      <c r="F173" s="79">
        <f>SUM(F172)*15%</f>
        <v>74.636399999999995</v>
      </c>
      <c r="G173" s="73">
        <f>SUM(F173/F176)</f>
        <v>0.11857707509881422</v>
      </c>
    </row>
    <row r="174" spans="1:10" ht="15.6" thickTop="1" thickBot="1" x14ac:dyDescent="0.35">
      <c r="A174" s="78" t="s">
        <v>29</v>
      </c>
      <c r="B174" s="244" t="s">
        <v>30</v>
      </c>
      <c r="C174" s="245"/>
      <c r="D174" s="245"/>
      <c r="E174" s="246"/>
      <c r="F174" s="81">
        <f>SUM(F172:F173)</f>
        <v>572.2124</v>
      </c>
    </row>
    <row r="175" spans="1:10" ht="15.6" thickTop="1" thickBot="1" x14ac:dyDescent="0.35">
      <c r="A175" s="80">
        <v>4</v>
      </c>
      <c r="B175" s="264" t="s">
        <v>31</v>
      </c>
      <c r="C175" s="265"/>
      <c r="D175" s="265"/>
      <c r="E175" s="266"/>
      <c r="F175" s="79">
        <f>SUM(F174)*10%</f>
        <v>57.221240000000002</v>
      </c>
      <c r="G175" s="73">
        <f>SUM(F175/F176)</f>
        <v>9.0909090909090912E-2</v>
      </c>
    </row>
    <row r="176" spans="1:10" ht="16.8" thickTop="1" thickBot="1" x14ac:dyDescent="0.35">
      <c r="A176" s="78" t="s">
        <v>32</v>
      </c>
      <c r="B176" s="244" t="s">
        <v>33</v>
      </c>
      <c r="C176" s="245"/>
      <c r="D176" s="245"/>
      <c r="E176" s="246"/>
      <c r="F176" s="81">
        <f>SUM(F174,F175)</f>
        <v>629.43363999999997</v>
      </c>
      <c r="G176" s="82">
        <f>SUM(G168,G171,G173,G175)</f>
        <v>1</v>
      </c>
      <c r="J176" s="87"/>
    </row>
    <row r="177" spans="1:8" ht="15" thickTop="1" x14ac:dyDescent="0.3">
      <c r="A177" s="8"/>
      <c r="B177" s="9"/>
      <c r="C177" s="9"/>
      <c r="D177" s="9"/>
      <c r="E177" s="9"/>
      <c r="F177" s="10"/>
      <c r="G177" s="10"/>
    </row>
    <row r="178" spans="1:8" ht="32.4" customHeight="1" x14ac:dyDescent="0.3">
      <c r="A178" s="247" t="s">
        <v>67</v>
      </c>
      <c r="B178" s="247"/>
      <c r="C178" s="247"/>
      <c r="D178" s="247"/>
      <c r="E178" s="247"/>
      <c r="F178" s="247"/>
      <c r="G178" s="247"/>
    </row>
    <row r="179" spans="1:8" ht="15" thickBot="1" x14ac:dyDescent="0.35"/>
    <row r="180" spans="1:8" ht="64.8" customHeight="1" thickTop="1" thickBot="1" x14ac:dyDescent="0.35">
      <c r="A180" s="61" t="s">
        <v>2</v>
      </c>
      <c r="B180" s="62" t="s">
        <v>3</v>
      </c>
      <c r="C180" s="63" t="s">
        <v>4</v>
      </c>
      <c r="D180" s="64" t="s">
        <v>5</v>
      </c>
      <c r="E180" s="27"/>
      <c r="F180" s="20"/>
      <c r="G180" s="20"/>
      <c r="H180" s="2"/>
    </row>
    <row r="181" spans="1:8" ht="374.4" customHeight="1" thickTop="1" thickBot="1" x14ac:dyDescent="0.35">
      <c r="A181" s="65" t="s">
        <v>68</v>
      </c>
      <c r="B181" s="66" t="s">
        <v>69</v>
      </c>
      <c r="C181" s="50" t="s">
        <v>8</v>
      </c>
      <c r="D181" s="50">
        <v>1</v>
      </c>
      <c r="E181" s="20"/>
      <c r="F181" s="20"/>
      <c r="G181" s="20"/>
    </row>
    <row r="182" spans="1:8" ht="30" thickTop="1" thickBot="1" x14ac:dyDescent="0.35">
      <c r="A182" s="61" t="s">
        <v>9</v>
      </c>
      <c r="B182" s="62" t="s">
        <v>10</v>
      </c>
      <c r="C182" s="62" t="s">
        <v>4</v>
      </c>
      <c r="D182" s="62" t="s">
        <v>11</v>
      </c>
      <c r="E182" s="62" t="s">
        <v>12</v>
      </c>
      <c r="F182" s="62" t="s">
        <v>13</v>
      </c>
      <c r="G182" s="64" t="s">
        <v>14</v>
      </c>
    </row>
    <row r="183" spans="1:8" ht="15" thickTop="1" x14ac:dyDescent="0.3">
      <c r="A183" s="20"/>
      <c r="B183" s="67" t="s">
        <v>15</v>
      </c>
      <c r="C183" s="68"/>
      <c r="D183" s="68"/>
      <c r="E183" s="68"/>
      <c r="F183" s="68"/>
      <c r="G183" s="7"/>
    </row>
    <row r="184" spans="1:8" x14ac:dyDescent="0.3">
      <c r="A184" s="36" t="s">
        <v>16</v>
      </c>
      <c r="B184" s="4" t="s">
        <v>70</v>
      </c>
      <c r="C184" s="4" t="s">
        <v>18</v>
      </c>
      <c r="D184" s="69">
        <v>0.3</v>
      </c>
      <c r="E184" s="41">
        <v>28.09</v>
      </c>
      <c r="F184" s="41">
        <f>D184*E184</f>
        <v>8.4269999999999996</v>
      </c>
      <c r="G184" s="7"/>
    </row>
    <row r="185" spans="1:8" ht="15" thickBot="1" x14ac:dyDescent="0.35">
      <c r="A185" s="36" t="s">
        <v>19</v>
      </c>
      <c r="B185" s="4" t="s">
        <v>20</v>
      </c>
      <c r="C185" s="4" t="s">
        <v>18</v>
      </c>
      <c r="D185" s="22">
        <v>0.6</v>
      </c>
      <c r="E185" s="70">
        <v>25.18</v>
      </c>
      <c r="F185" s="6">
        <f>PRODUCT(D185:E185)</f>
        <v>15.107999999999999</v>
      </c>
      <c r="G185" s="7"/>
    </row>
    <row r="186" spans="1:8" ht="15.6" thickTop="1" thickBot="1" x14ac:dyDescent="0.35">
      <c r="A186" s="71">
        <v>1</v>
      </c>
      <c r="B186" s="244" t="s">
        <v>21</v>
      </c>
      <c r="C186" s="245"/>
      <c r="D186" s="245"/>
      <c r="E186" s="246"/>
      <c r="F186" s="72">
        <f>SUM(F184:F185)</f>
        <v>23.534999999999997</v>
      </c>
      <c r="G186" s="73">
        <f>SUM(F186/F195)</f>
        <v>0.29099465211549153</v>
      </c>
    </row>
    <row r="187" spans="1:8" ht="15" thickTop="1" x14ac:dyDescent="0.3">
      <c r="A187" s="20"/>
      <c r="B187" s="74" t="s">
        <v>22</v>
      </c>
      <c r="C187" s="4"/>
      <c r="D187" s="4"/>
      <c r="E187" s="4"/>
      <c r="F187" s="41"/>
      <c r="G187" s="75"/>
    </row>
    <row r="188" spans="1:8" ht="28.8" x14ac:dyDescent="0.3">
      <c r="A188" s="36" t="s">
        <v>23</v>
      </c>
      <c r="B188" s="4" t="s">
        <v>71</v>
      </c>
      <c r="C188" s="4" t="s">
        <v>18</v>
      </c>
      <c r="D188" s="22">
        <v>0.2</v>
      </c>
      <c r="E188" s="6">
        <v>72</v>
      </c>
      <c r="F188" s="77">
        <f>D188*E188</f>
        <v>14.4</v>
      </c>
      <c r="G188" s="7"/>
    </row>
    <row r="189" spans="1:8" ht="58.2" thickBot="1" x14ac:dyDescent="0.35">
      <c r="A189" s="36" t="s">
        <v>47</v>
      </c>
      <c r="B189" s="4" t="s">
        <v>72</v>
      </c>
      <c r="C189" s="4" t="s">
        <v>18</v>
      </c>
      <c r="D189" s="4">
        <v>0.32500000000000001</v>
      </c>
      <c r="E189" s="76">
        <v>80</v>
      </c>
      <c r="F189" s="88">
        <f>PRODUCT(D189:E189)</f>
        <v>26</v>
      </c>
      <c r="G189" s="7"/>
    </row>
    <row r="190" spans="1:8" ht="15.6" thickTop="1" thickBot="1" x14ac:dyDescent="0.35">
      <c r="A190" s="71">
        <v>2</v>
      </c>
      <c r="B190" s="244" t="s">
        <v>25</v>
      </c>
      <c r="C190" s="245"/>
      <c r="D190" s="245"/>
      <c r="E190" s="246"/>
      <c r="F190" s="72">
        <f>SUM(F188:F189)</f>
        <v>40.4</v>
      </c>
      <c r="G190" s="73">
        <f>SUM(F190/F195)</f>
        <v>0.49951918187660327</v>
      </c>
    </row>
    <row r="191" spans="1:8" ht="15.6" thickTop="1" thickBot="1" x14ac:dyDescent="0.35">
      <c r="A191" s="78" t="s">
        <v>26</v>
      </c>
      <c r="B191" s="244" t="s">
        <v>27</v>
      </c>
      <c r="C191" s="245"/>
      <c r="D191" s="245"/>
      <c r="E191" s="246"/>
      <c r="F191" s="79">
        <f>SUM(F186,F190)</f>
        <v>63.934999999999995</v>
      </c>
      <c r="G191" s="3"/>
    </row>
    <row r="192" spans="1:8" ht="15.6" thickTop="1" thickBot="1" x14ac:dyDescent="0.35">
      <c r="A192" s="80">
        <v>3</v>
      </c>
      <c r="B192" s="264" t="s">
        <v>28</v>
      </c>
      <c r="C192" s="265"/>
      <c r="D192" s="265"/>
      <c r="E192" s="266"/>
      <c r="F192" s="79">
        <f>SUM(F191)*15%</f>
        <v>9.5902499999999993</v>
      </c>
      <c r="G192" s="73">
        <f>SUM(F192/F195)</f>
        <v>0.11857707509881422</v>
      </c>
    </row>
    <row r="193" spans="1:8" ht="15.6" thickTop="1" thickBot="1" x14ac:dyDescent="0.35">
      <c r="A193" s="78" t="s">
        <v>29</v>
      </c>
      <c r="B193" s="244" t="s">
        <v>30</v>
      </c>
      <c r="C193" s="245"/>
      <c r="D193" s="245"/>
      <c r="E193" s="246"/>
      <c r="F193" s="81">
        <f>SUM(F191:F192)</f>
        <v>73.52525</v>
      </c>
    </row>
    <row r="194" spans="1:8" ht="15.6" thickTop="1" thickBot="1" x14ac:dyDescent="0.35">
      <c r="A194" s="80">
        <v>4</v>
      </c>
      <c r="B194" s="264" t="s">
        <v>31</v>
      </c>
      <c r="C194" s="265"/>
      <c r="D194" s="265"/>
      <c r="E194" s="266"/>
      <c r="F194" s="79">
        <f>SUM(F193)*10%</f>
        <v>7.352525</v>
      </c>
      <c r="G194" s="73">
        <f>SUM(F194/F195)</f>
        <v>9.0909090909090912E-2</v>
      </c>
    </row>
    <row r="195" spans="1:8" ht="15.6" thickTop="1" thickBot="1" x14ac:dyDescent="0.35">
      <c r="A195" s="78" t="s">
        <v>32</v>
      </c>
      <c r="B195" s="244" t="s">
        <v>33</v>
      </c>
      <c r="C195" s="245"/>
      <c r="D195" s="245"/>
      <c r="E195" s="246"/>
      <c r="F195" s="81">
        <f>SUM(F193,F194)</f>
        <v>80.877775</v>
      </c>
      <c r="G195" s="82">
        <f>SUM(G186,G190,G192,G194)</f>
        <v>0.99999999999999989</v>
      </c>
    </row>
    <row r="196" spans="1:8" ht="15" thickTop="1" x14ac:dyDescent="0.3"/>
    <row r="197" spans="1:8" ht="172.8" x14ac:dyDescent="0.3">
      <c r="A197" s="60" t="s">
        <v>73</v>
      </c>
      <c r="B197" s="83" t="s">
        <v>74</v>
      </c>
      <c r="C197" s="184" t="s">
        <v>75</v>
      </c>
      <c r="D197" s="59">
        <v>10</v>
      </c>
    </row>
    <row r="198" spans="1:8" ht="15" thickBot="1" x14ac:dyDescent="0.35"/>
    <row r="199" spans="1:8" ht="44.4" thickTop="1" thickBot="1" x14ac:dyDescent="0.35">
      <c r="A199" s="61" t="s">
        <v>2</v>
      </c>
      <c r="B199" s="62" t="s">
        <v>3</v>
      </c>
      <c r="C199" s="63" t="s">
        <v>4</v>
      </c>
      <c r="D199" s="64" t="s">
        <v>5</v>
      </c>
      <c r="E199" s="27"/>
      <c r="F199" s="20"/>
      <c r="G199" s="20"/>
      <c r="H199" s="2"/>
    </row>
    <row r="200" spans="1:8" ht="346.8" thickTop="1" thickBot="1" x14ac:dyDescent="0.35">
      <c r="A200" s="65" t="s">
        <v>76</v>
      </c>
      <c r="B200" s="66" t="s">
        <v>77</v>
      </c>
      <c r="C200" s="50" t="s">
        <v>8</v>
      </c>
      <c r="D200" s="50">
        <v>1</v>
      </c>
      <c r="E200" s="20"/>
      <c r="F200" s="20"/>
      <c r="G200" s="20"/>
    </row>
    <row r="201" spans="1:8" ht="30" thickTop="1" thickBot="1" x14ac:dyDescent="0.35">
      <c r="A201" s="61" t="s">
        <v>9</v>
      </c>
      <c r="B201" s="62" t="s">
        <v>10</v>
      </c>
      <c r="C201" s="62" t="s">
        <v>4</v>
      </c>
      <c r="D201" s="62" t="s">
        <v>11</v>
      </c>
      <c r="E201" s="62" t="s">
        <v>12</v>
      </c>
      <c r="F201" s="62" t="s">
        <v>13</v>
      </c>
      <c r="G201" s="64" t="s">
        <v>14</v>
      </c>
    </row>
    <row r="202" spans="1:8" ht="15" thickTop="1" x14ac:dyDescent="0.3">
      <c r="A202" s="20"/>
      <c r="B202" s="67" t="s">
        <v>15</v>
      </c>
      <c r="C202" s="68"/>
      <c r="D202" s="68"/>
      <c r="E202" s="68"/>
      <c r="F202" s="68"/>
      <c r="G202" s="7"/>
    </row>
    <row r="203" spans="1:8" x14ac:dyDescent="0.3">
      <c r="A203" s="36" t="s">
        <v>16</v>
      </c>
      <c r="B203" s="4" t="s">
        <v>70</v>
      </c>
      <c r="C203" s="4" t="s">
        <v>18</v>
      </c>
      <c r="D203" s="69">
        <v>0.3</v>
      </c>
      <c r="E203" s="41">
        <v>30.27</v>
      </c>
      <c r="F203" s="41">
        <f>D203*E203</f>
        <v>9.0809999999999995</v>
      </c>
      <c r="G203" s="7"/>
    </row>
    <row r="204" spans="1:8" ht="15" thickBot="1" x14ac:dyDescent="0.35">
      <c r="A204" s="36" t="s">
        <v>19</v>
      </c>
      <c r="B204" s="4" t="s">
        <v>20</v>
      </c>
      <c r="C204" s="4" t="s">
        <v>18</v>
      </c>
      <c r="D204" s="22">
        <v>0.6</v>
      </c>
      <c r="E204" s="70">
        <v>25.18</v>
      </c>
      <c r="F204" s="6">
        <f>PRODUCT(D204:E204)</f>
        <v>15.107999999999999</v>
      </c>
      <c r="G204" s="7"/>
    </row>
    <row r="205" spans="1:8" ht="15.6" thickTop="1" thickBot="1" x14ac:dyDescent="0.35">
      <c r="A205" s="71">
        <v>1</v>
      </c>
      <c r="B205" s="244" t="s">
        <v>21</v>
      </c>
      <c r="C205" s="245"/>
      <c r="D205" s="245"/>
      <c r="E205" s="246"/>
      <c r="F205" s="72">
        <f>SUM(F203:F204)</f>
        <v>24.189</v>
      </c>
      <c r="G205" s="73">
        <f>SUM(F205/F214)</f>
        <v>0.28042263606204493</v>
      </c>
    </row>
    <row r="206" spans="1:8" ht="15" thickTop="1" x14ac:dyDescent="0.3">
      <c r="A206" s="20"/>
      <c r="B206" s="74" t="s">
        <v>22</v>
      </c>
      <c r="C206" s="4"/>
      <c r="D206" s="4"/>
      <c r="E206" s="4"/>
      <c r="F206" s="41"/>
      <c r="G206" s="75"/>
    </row>
    <row r="207" spans="1:8" ht="28.8" x14ac:dyDescent="0.3">
      <c r="A207" s="36" t="s">
        <v>23</v>
      </c>
      <c r="B207" s="4" t="s">
        <v>71</v>
      </c>
      <c r="C207" s="4" t="s">
        <v>18</v>
      </c>
      <c r="D207" s="4">
        <v>0.25</v>
      </c>
      <c r="E207" s="6">
        <v>72</v>
      </c>
      <c r="F207" s="77">
        <f>D207*E207</f>
        <v>18</v>
      </c>
      <c r="G207" s="7"/>
    </row>
    <row r="208" spans="1:8" ht="58.2" thickBot="1" x14ac:dyDescent="0.35">
      <c r="A208" s="36" t="s">
        <v>78</v>
      </c>
      <c r="B208" s="4" t="s">
        <v>72</v>
      </c>
      <c r="C208" s="4" t="s">
        <v>18</v>
      </c>
      <c r="D208" s="4">
        <v>0.32500000000000001</v>
      </c>
      <c r="E208" s="76">
        <v>80</v>
      </c>
      <c r="F208" s="88">
        <f>PRODUCT(D208:E208)</f>
        <v>26</v>
      </c>
      <c r="G208" s="7"/>
    </row>
    <row r="209" spans="1:8" ht="15.6" thickTop="1" thickBot="1" x14ac:dyDescent="0.35">
      <c r="A209" s="71">
        <v>2</v>
      </c>
      <c r="B209" s="244" t="s">
        <v>25</v>
      </c>
      <c r="C209" s="245"/>
      <c r="D209" s="245"/>
      <c r="E209" s="246"/>
      <c r="F209" s="72">
        <f>SUM(F207:F208)</f>
        <v>44</v>
      </c>
      <c r="G209" s="73">
        <f>SUM(F209/F214)</f>
        <v>0.51009119793004998</v>
      </c>
    </row>
    <row r="210" spans="1:8" ht="15.6" thickTop="1" thickBot="1" x14ac:dyDescent="0.35">
      <c r="A210" s="78" t="s">
        <v>26</v>
      </c>
      <c r="B210" s="244" t="s">
        <v>27</v>
      </c>
      <c r="C210" s="245"/>
      <c r="D210" s="245"/>
      <c r="E210" s="246"/>
      <c r="F210" s="79">
        <f>SUM(F205,F209)</f>
        <v>68.188999999999993</v>
      </c>
      <c r="G210" s="3"/>
    </row>
    <row r="211" spans="1:8" ht="15.6" thickTop="1" thickBot="1" x14ac:dyDescent="0.35">
      <c r="A211" s="80">
        <v>3</v>
      </c>
      <c r="B211" s="264" t="s">
        <v>28</v>
      </c>
      <c r="C211" s="265"/>
      <c r="D211" s="265"/>
      <c r="E211" s="266"/>
      <c r="F211" s="79">
        <f>SUM(F210)*15%</f>
        <v>10.228349999999999</v>
      </c>
      <c r="G211" s="73">
        <f>SUM(F211/F214)</f>
        <v>0.11857707509881422</v>
      </c>
    </row>
    <row r="212" spans="1:8" ht="15.6" thickTop="1" thickBot="1" x14ac:dyDescent="0.35">
      <c r="A212" s="78" t="s">
        <v>29</v>
      </c>
      <c r="B212" s="244" t="s">
        <v>30</v>
      </c>
      <c r="C212" s="245"/>
      <c r="D212" s="245"/>
      <c r="E212" s="246"/>
      <c r="F212" s="81">
        <f>SUM(F210:F211)</f>
        <v>78.417349999999999</v>
      </c>
    </row>
    <row r="213" spans="1:8" ht="15.6" thickTop="1" thickBot="1" x14ac:dyDescent="0.35">
      <c r="A213" s="80">
        <v>4</v>
      </c>
      <c r="B213" s="264" t="s">
        <v>31</v>
      </c>
      <c r="C213" s="265"/>
      <c r="D213" s="265"/>
      <c r="E213" s="266"/>
      <c r="F213" s="79">
        <f>SUM(F212)*10%</f>
        <v>7.8417349999999999</v>
      </c>
      <c r="G213" s="73">
        <f>SUM(F213/F214)</f>
        <v>9.0909090909090912E-2</v>
      </c>
    </row>
    <row r="214" spans="1:8" ht="15.6" thickTop="1" thickBot="1" x14ac:dyDescent="0.35">
      <c r="A214" s="78" t="s">
        <v>32</v>
      </c>
      <c r="B214" s="244" t="s">
        <v>33</v>
      </c>
      <c r="C214" s="245"/>
      <c r="D214" s="245"/>
      <c r="E214" s="246"/>
      <c r="F214" s="81">
        <f>SUM(F212,F213)</f>
        <v>86.259084999999999</v>
      </c>
      <c r="G214" s="82">
        <f>SUM(G205,G209,G211,G213)</f>
        <v>1</v>
      </c>
    </row>
    <row r="215" spans="1:8" ht="15" thickTop="1" x14ac:dyDescent="0.3"/>
    <row r="216" spans="1:8" ht="172.8" x14ac:dyDescent="0.3">
      <c r="A216" s="60" t="s">
        <v>79</v>
      </c>
      <c r="B216" s="83" t="s">
        <v>80</v>
      </c>
      <c r="C216" s="89" t="s">
        <v>75</v>
      </c>
      <c r="D216" s="90">
        <v>10</v>
      </c>
    </row>
    <row r="218" spans="1:8" x14ac:dyDescent="0.3">
      <c r="A218" s="231" t="s">
        <v>81</v>
      </c>
      <c r="B218" s="231"/>
      <c r="C218" s="231"/>
      <c r="D218" s="231"/>
      <c r="E218" s="231"/>
      <c r="F218" s="231"/>
      <c r="G218" s="231"/>
    </row>
    <row r="219" spans="1:8" ht="15" thickBot="1" x14ac:dyDescent="0.35"/>
    <row r="220" spans="1:8" ht="44.4" thickTop="1" thickBot="1" x14ac:dyDescent="0.35">
      <c r="A220" s="61" t="s">
        <v>2</v>
      </c>
      <c r="B220" s="62" t="s">
        <v>3</v>
      </c>
      <c r="C220" s="63" t="s">
        <v>4</v>
      </c>
      <c r="D220" s="64" t="s">
        <v>5</v>
      </c>
      <c r="E220" s="27"/>
      <c r="F220" s="20"/>
      <c r="G220" s="20"/>
      <c r="H220" s="2"/>
    </row>
    <row r="221" spans="1:8" ht="188.4" thickTop="1" thickBot="1" x14ac:dyDescent="0.35">
      <c r="A221" s="65" t="s">
        <v>82</v>
      </c>
      <c r="B221" s="66" t="s">
        <v>83</v>
      </c>
      <c r="C221" s="50" t="s">
        <v>8</v>
      </c>
      <c r="D221" s="50">
        <v>1</v>
      </c>
      <c r="E221" s="20"/>
      <c r="F221" s="20"/>
      <c r="G221" s="20"/>
    </row>
    <row r="222" spans="1:8" ht="30" thickTop="1" thickBot="1" x14ac:dyDescent="0.35">
      <c r="A222" s="61" t="s">
        <v>9</v>
      </c>
      <c r="B222" s="62" t="s">
        <v>10</v>
      </c>
      <c r="C222" s="62" t="s">
        <v>4</v>
      </c>
      <c r="D222" s="62" t="s">
        <v>11</v>
      </c>
      <c r="E222" s="62" t="s">
        <v>12</v>
      </c>
      <c r="F222" s="62" t="s">
        <v>13</v>
      </c>
      <c r="G222" s="64" t="s">
        <v>14</v>
      </c>
    </row>
    <row r="223" spans="1:8" ht="15" thickTop="1" x14ac:dyDescent="0.3">
      <c r="A223" s="20"/>
      <c r="B223" s="67" t="s">
        <v>15</v>
      </c>
      <c r="C223" s="68"/>
      <c r="D223" s="68"/>
      <c r="E223" s="68"/>
      <c r="F223" s="68"/>
      <c r="G223" s="7"/>
    </row>
    <row r="224" spans="1:8" ht="15" thickBot="1" x14ac:dyDescent="0.35">
      <c r="A224" s="36" t="s">
        <v>16</v>
      </c>
      <c r="B224" s="4" t="s">
        <v>36</v>
      </c>
      <c r="C224" s="4" t="s">
        <v>18</v>
      </c>
      <c r="D224" s="4">
        <v>0.45</v>
      </c>
      <c r="E224" s="91">
        <v>25.18</v>
      </c>
      <c r="F224" s="6">
        <f>PRODUCT(D224:E224)</f>
        <v>11.331</v>
      </c>
      <c r="G224" s="7"/>
    </row>
    <row r="225" spans="1:7" ht="15.6" thickTop="1" thickBot="1" x14ac:dyDescent="0.35">
      <c r="A225" s="71">
        <v>1</v>
      </c>
      <c r="B225" s="244" t="s">
        <v>21</v>
      </c>
      <c r="C225" s="245"/>
      <c r="D225" s="245"/>
      <c r="E225" s="246"/>
      <c r="F225" s="72">
        <f>SUM(F224)</f>
        <v>11.331</v>
      </c>
      <c r="G225" s="92">
        <f>SUM(F225/F230)</f>
        <v>0.79051383399209485</v>
      </c>
    </row>
    <row r="226" spans="1:7" ht="15.6" thickTop="1" thickBot="1" x14ac:dyDescent="0.35">
      <c r="A226" s="78" t="s">
        <v>26</v>
      </c>
      <c r="B226" s="244" t="s">
        <v>84</v>
      </c>
      <c r="C226" s="245"/>
      <c r="D226" s="245"/>
      <c r="E226" s="246"/>
      <c r="F226" s="79">
        <f>SUM(F225)</f>
        <v>11.331</v>
      </c>
      <c r="G226" s="3"/>
    </row>
    <row r="227" spans="1:7" ht="15.6" thickTop="1" thickBot="1" x14ac:dyDescent="0.35">
      <c r="A227" s="80">
        <v>2</v>
      </c>
      <c r="B227" s="264" t="s">
        <v>28</v>
      </c>
      <c r="C227" s="265"/>
      <c r="D227" s="265"/>
      <c r="E227" s="266"/>
      <c r="F227" s="79">
        <f>SUM(F226)*15%</f>
        <v>1.6996499999999999</v>
      </c>
      <c r="G227" s="92">
        <f>SUM(F227/F230)</f>
        <v>0.11857707509881422</v>
      </c>
    </row>
    <row r="228" spans="1:7" ht="15.6" thickTop="1" thickBot="1" x14ac:dyDescent="0.35">
      <c r="A228" s="78" t="s">
        <v>29</v>
      </c>
      <c r="B228" s="244" t="s">
        <v>85</v>
      </c>
      <c r="C228" s="245"/>
      <c r="D228" s="245"/>
      <c r="E228" s="246"/>
      <c r="F228" s="81">
        <f>SUM(F226:F227)</f>
        <v>13.03065</v>
      </c>
    </row>
    <row r="229" spans="1:7" ht="15.6" thickTop="1" thickBot="1" x14ac:dyDescent="0.35">
      <c r="A229" s="80">
        <v>3</v>
      </c>
      <c r="B229" s="264" t="s">
        <v>31</v>
      </c>
      <c r="C229" s="265"/>
      <c r="D229" s="265"/>
      <c r="E229" s="266"/>
      <c r="F229" s="79">
        <f>SUM(F228)*10%</f>
        <v>1.3030650000000001</v>
      </c>
      <c r="G229" s="92">
        <f>SUM(F229/F230)</f>
        <v>9.0909090909090925E-2</v>
      </c>
    </row>
    <row r="230" spans="1:7" ht="15.6" thickTop="1" thickBot="1" x14ac:dyDescent="0.35">
      <c r="A230" s="78" t="s">
        <v>32</v>
      </c>
      <c r="B230" s="244" t="s">
        <v>33</v>
      </c>
      <c r="C230" s="245"/>
      <c r="D230" s="245"/>
      <c r="E230" s="246"/>
      <c r="F230" s="81">
        <f>SUM(F228:F229)</f>
        <v>14.333715</v>
      </c>
      <c r="G230" s="82">
        <f>SUM(G225,G227,G229)</f>
        <v>1</v>
      </c>
    </row>
    <row r="231" spans="1:7" ht="15.6" thickTop="1" thickBot="1" x14ac:dyDescent="0.35"/>
    <row r="232" spans="1:7" ht="44.4" thickTop="1" thickBot="1" x14ac:dyDescent="0.35">
      <c r="A232" s="61" t="s">
        <v>2</v>
      </c>
      <c r="B232" s="62" t="s">
        <v>3</v>
      </c>
      <c r="C232" s="63" t="s">
        <v>4</v>
      </c>
      <c r="D232" s="64" t="s">
        <v>5</v>
      </c>
      <c r="E232" s="27"/>
      <c r="F232" s="20"/>
      <c r="G232" s="20"/>
    </row>
    <row r="233" spans="1:7" ht="130.80000000000001" thickTop="1" thickBot="1" x14ac:dyDescent="0.35">
      <c r="A233" s="65" t="s">
        <v>86</v>
      </c>
      <c r="B233" s="66" t="s">
        <v>87</v>
      </c>
      <c r="C233" s="50" t="s">
        <v>8</v>
      </c>
      <c r="D233" s="50">
        <v>1</v>
      </c>
      <c r="E233" s="20"/>
      <c r="F233" s="20"/>
      <c r="G233" s="20"/>
    </row>
    <row r="234" spans="1:7" ht="30" thickTop="1" thickBot="1" x14ac:dyDescent="0.35">
      <c r="A234" s="61" t="s">
        <v>9</v>
      </c>
      <c r="B234" s="62" t="s">
        <v>10</v>
      </c>
      <c r="C234" s="62" t="s">
        <v>4</v>
      </c>
      <c r="D234" s="62" t="s">
        <v>11</v>
      </c>
      <c r="E234" s="62" t="s">
        <v>12</v>
      </c>
      <c r="F234" s="62" t="s">
        <v>13</v>
      </c>
      <c r="G234" s="64" t="s">
        <v>14</v>
      </c>
    </row>
    <row r="235" spans="1:7" ht="15" thickTop="1" x14ac:dyDescent="0.3">
      <c r="A235" s="20"/>
      <c r="B235" s="67" t="s">
        <v>15</v>
      </c>
      <c r="C235" s="68"/>
      <c r="D235" s="68"/>
      <c r="E235" s="68"/>
      <c r="F235" s="68"/>
      <c r="G235" s="7"/>
    </row>
    <row r="236" spans="1:7" ht="15" thickBot="1" x14ac:dyDescent="0.35">
      <c r="A236" s="36" t="s">
        <v>16</v>
      </c>
      <c r="B236" s="4" t="s">
        <v>36</v>
      </c>
      <c r="C236" s="4" t="s">
        <v>18</v>
      </c>
      <c r="D236" s="22">
        <v>1</v>
      </c>
      <c r="E236" s="91">
        <v>25.18</v>
      </c>
      <c r="F236" s="6">
        <f>PRODUCT(D236:E236)</f>
        <v>25.18</v>
      </c>
      <c r="G236" s="7"/>
    </row>
    <row r="237" spans="1:7" ht="15.6" thickTop="1" thickBot="1" x14ac:dyDescent="0.35">
      <c r="A237" s="71">
        <v>1</v>
      </c>
      <c r="B237" s="244" t="s">
        <v>21</v>
      </c>
      <c r="C237" s="245"/>
      <c r="D237" s="245"/>
      <c r="E237" s="246"/>
      <c r="F237" s="72">
        <f>SUM(F236)</f>
        <v>25.18</v>
      </c>
      <c r="G237" s="73">
        <f>SUM(F237/F245)</f>
        <v>0.69370385237056342</v>
      </c>
    </row>
    <row r="238" spans="1:7" ht="15" thickTop="1" x14ac:dyDescent="0.3">
      <c r="A238" s="20"/>
      <c r="B238" s="74" t="s">
        <v>45</v>
      </c>
      <c r="C238" s="4"/>
      <c r="D238" s="4"/>
      <c r="E238" s="4"/>
      <c r="F238" s="41"/>
      <c r="G238" s="75"/>
    </row>
    <row r="239" spans="1:7" ht="115.8" thickBot="1" x14ac:dyDescent="0.35">
      <c r="A239" s="36" t="s">
        <v>23</v>
      </c>
      <c r="B239" s="4" t="s">
        <v>88</v>
      </c>
      <c r="C239" s="4" t="s">
        <v>8</v>
      </c>
      <c r="D239" s="22">
        <v>1.4</v>
      </c>
      <c r="E239" s="76">
        <v>2.5099999999999998</v>
      </c>
      <c r="F239" s="6">
        <f>PRODUCT(D239:E239)</f>
        <v>3.5139999999999993</v>
      </c>
      <c r="G239" s="7"/>
    </row>
    <row r="240" spans="1:7" ht="15.6" thickTop="1" thickBot="1" x14ac:dyDescent="0.35">
      <c r="A240" s="71">
        <v>2</v>
      </c>
      <c r="B240" s="244" t="s">
        <v>49</v>
      </c>
      <c r="C240" s="245"/>
      <c r="D240" s="245"/>
      <c r="E240" s="246"/>
      <c r="F240" s="72">
        <f>SUM(F239:F239)</f>
        <v>3.5139999999999993</v>
      </c>
      <c r="G240" s="73">
        <f>SUM(F240/F245)</f>
        <v>9.6809981621531357E-2</v>
      </c>
    </row>
    <row r="241" spans="1:7" ht="15.6" thickTop="1" thickBot="1" x14ac:dyDescent="0.35">
      <c r="A241" s="78" t="s">
        <v>26</v>
      </c>
      <c r="B241" s="244" t="s">
        <v>27</v>
      </c>
      <c r="C241" s="245"/>
      <c r="D241" s="245"/>
      <c r="E241" s="246"/>
      <c r="F241" s="79">
        <f>SUM(F237,F240)</f>
        <v>28.693999999999999</v>
      </c>
      <c r="G241" s="3"/>
    </row>
    <row r="242" spans="1:7" ht="15.6" thickTop="1" thickBot="1" x14ac:dyDescent="0.35">
      <c r="A242" s="80">
        <v>3</v>
      </c>
      <c r="B242" s="264" t="s">
        <v>28</v>
      </c>
      <c r="C242" s="265"/>
      <c r="D242" s="265"/>
      <c r="E242" s="266"/>
      <c r="F242" s="79">
        <f>SUM(F241)*15%</f>
        <v>4.3041</v>
      </c>
      <c r="G242" s="73">
        <f>SUM(F242/F245)</f>
        <v>0.11857707509881422</v>
      </c>
    </row>
    <row r="243" spans="1:7" ht="15.6" thickTop="1" thickBot="1" x14ac:dyDescent="0.35">
      <c r="A243" s="78" t="s">
        <v>29</v>
      </c>
      <c r="B243" s="244" t="s">
        <v>30</v>
      </c>
      <c r="C243" s="245"/>
      <c r="D243" s="245"/>
      <c r="E243" s="246"/>
      <c r="F243" s="81">
        <f>SUM(F241:F242)</f>
        <v>32.998100000000001</v>
      </c>
    </row>
    <row r="244" spans="1:7" ht="15.6" thickTop="1" thickBot="1" x14ac:dyDescent="0.35">
      <c r="A244" s="80">
        <v>4</v>
      </c>
      <c r="B244" s="264" t="s">
        <v>31</v>
      </c>
      <c r="C244" s="265"/>
      <c r="D244" s="265"/>
      <c r="E244" s="266"/>
      <c r="F244" s="79">
        <f>SUM(F243)*10%</f>
        <v>3.2998100000000004</v>
      </c>
      <c r="G244" s="73">
        <f>SUM(F244/F245)</f>
        <v>9.0909090909090912E-2</v>
      </c>
    </row>
    <row r="245" spans="1:7" ht="15.6" thickTop="1" thickBot="1" x14ac:dyDescent="0.35">
      <c r="A245" s="78" t="s">
        <v>32</v>
      </c>
      <c r="B245" s="244" t="s">
        <v>33</v>
      </c>
      <c r="C245" s="245"/>
      <c r="D245" s="245"/>
      <c r="E245" s="246"/>
      <c r="F245" s="81">
        <f>SUM(F243:F244)</f>
        <v>36.297910000000002</v>
      </c>
      <c r="G245" s="82">
        <f>SUM(G237,G240,G242,G244)</f>
        <v>0.99999999999999989</v>
      </c>
    </row>
    <row r="246" spans="1:7" ht="15.6" thickTop="1" thickBot="1" x14ac:dyDescent="0.35">
      <c r="A246" s="8"/>
      <c r="B246" s="9"/>
      <c r="C246" s="9"/>
      <c r="D246" s="9"/>
      <c r="E246" s="9"/>
      <c r="F246" s="11"/>
      <c r="G246" s="12"/>
    </row>
    <row r="247" spans="1:7" ht="44.4" thickTop="1" thickBot="1" x14ac:dyDescent="0.35">
      <c r="A247" s="61" t="s">
        <v>2</v>
      </c>
      <c r="B247" s="62" t="s">
        <v>3</v>
      </c>
      <c r="C247" s="63" t="s">
        <v>4</v>
      </c>
      <c r="D247" s="64" t="s">
        <v>5</v>
      </c>
      <c r="E247" s="27"/>
      <c r="F247" s="20"/>
      <c r="G247" s="20"/>
    </row>
    <row r="248" spans="1:7" ht="188.4" thickTop="1" thickBot="1" x14ac:dyDescent="0.35">
      <c r="A248" s="65" t="s">
        <v>89</v>
      </c>
      <c r="B248" s="66" t="s">
        <v>90</v>
      </c>
      <c r="C248" s="50" t="s">
        <v>8</v>
      </c>
      <c r="D248" s="50">
        <v>1</v>
      </c>
      <c r="E248" s="20"/>
      <c r="F248" s="20"/>
      <c r="G248" s="20"/>
    </row>
    <row r="249" spans="1:7" ht="30" thickTop="1" thickBot="1" x14ac:dyDescent="0.35">
      <c r="A249" s="61" t="s">
        <v>9</v>
      </c>
      <c r="B249" s="62" t="s">
        <v>10</v>
      </c>
      <c r="C249" s="62" t="s">
        <v>4</v>
      </c>
      <c r="D249" s="62" t="s">
        <v>11</v>
      </c>
      <c r="E249" s="62" t="s">
        <v>12</v>
      </c>
      <c r="F249" s="62" t="s">
        <v>13</v>
      </c>
      <c r="G249" s="64" t="s">
        <v>14</v>
      </c>
    </row>
    <row r="250" spans="1:7" ht="15" thickTop="1" x14ac:dyDescent="0.3">
      <c r="A250" s="20"/>
      <c r="B250" s="67" t="s">
        <v>15</v>
      </c>
      <c r="C250" s="68"/>
      <c r="D250" s="68"/>
      <c r="E250" s="68"/>
      <c r="F250" s="68"/>
      <c r="G250" s="7"/>
    </row>
    <row r="251" spans="1:7" ht="15" thickBot="1" x14ac:dyDescent="0.35">
      <c r="A251" s="36" t="s">
        <v>16</v>
      </c>
      <c r="B251" s="4" t="s">
        <v>36</v>
      </c>
      <c r="C251" s="4" t="s">
        <v>18</v>
      </c>
      <c r="D251" s="4">
        <v>0.06</v>
      </c>
      <c r="E251" s="91">
        <v>25.18</v>
      </c>
      <c r="F251" s="6">
        <f>PRODUCT(D251:E251)</f>
        <v>1.5107999999999999</v>
      </c>
      <c r="G251" s="7"/>
    </row>
    <row r="252" spans="1:7" ht="15.6" thickTop="1" thickBot="1" x14ac:dyDescent="0.35">
      <c r="A252" s="71">
        <v>1</v>
      </c>
      <c r="B252" s="244" t="s">
        <v>21</v>
      </c>
      <c r="C252" s="245"/>
      <c r="D252" s="245"/>
      <c r="E252" s="246"/>
      <c r="F252" s="72">
        <f>SUM(F251)</f>
        <v>1.5107999999999999</v>
      </c>
      <c r="G252" s="73">
        <f>SUM(F252/F261)</f>
        <v>0.2094248966113588</v>
      </c>
    </row>
    <row r="253" spans="1:7" ht="15" thickTop="1" x14ac:dyDescent="0.3">
      <c r="A253" s="20"/>
      <c r="B253" s="74" t="s">
        <v>22</v>
      </c>
      <c r="C253" s="4"/>
      <c r="D253" s="4"/>
      <c r="E253" s="4"/>
      <c r="F253" s="41"/>
      <c r="G253" s="75"/>
    </row>
    <row r="254" spans="1:7" ht="100.2" customHeight="1" x14ac:dyDescent="0.3">
      <c r="A254" s="36" t="s">
        <v>23</v>
      </c>
      <c r="B254" s="4" t="s">
        <v>2776</v>
      </c>
      <c r="C254" s="4" t="s">
        <v>18</v>
      </c>
      <c r="D254" s="4">
        <v>0.04</v>
      </c>
      <c r="E254" s="76">
        <v>76</v>
      </c>
      <c r="F254" s="6">
        <f>PRODUCT(D254:E254)</f>
        <v>3.04</v>
      </c>
      <c r="G254" s="7"/>
    </row>
    <row r="255" spans="1:7" ht="101.4" thickBot="1" x14ac:dyDescent="0.35">
      <c r="A255" s="36" t="s">
        <v>47</v>
      </c>
      <c r="B255" s="4" t="s">
        <v>91</v>
      </c>
      <c r="C255" s="4" t="s">
        <v>18</v>
      </c>
      <c r="D255" s="4">
        <v>2.4E-2</v>
      </c>
      <c r="E255" s="6">
        <v>48</v>
      </c>
      <c r="F255" s="23">
        <f>PRODUCT(D255:E255)</f>
        <v>1.1520000000000001</v>
      </c>
      <c r="G255" s="93"/>
    </row>
    <row r="256" spans="1:7" ht="15.6" thickTop="1" thickBot="1" x14ac:dyDescent="0.35">
      <c r="A256" s="71">
        <v>2</v>
      </c>
      <c r="B256" s="244" t="s">
        <v>25</v>
      </c>
      <c r="C256" s="245"/>
      <c r="D256" s="245"/>
      <c r="E256" s="246"/>
      <c r="F256" s="72">
        <f>SUM(F254:F255)</f>
        <v>4.1920000000000002</v>
      </c>
      <c r="G256" s="73">
        <f>SUM(F256/F261)</f>
        <v>0.58108893738073619</v>
      </c>
    </row>
    <row r="257" spans="1:7" ht="15.6" thickTop="1" thickBot="1" x14ac:dyDescent="0.35">
      <c r="A257" s="78" t="s">
        <v>26</v>
      </c>
      <c r="B257" s="244" t="s">
        <v>27</v>
      </c>
      <c r="C257" s="245"/>
      <c r="D257" s="245"/>
      <c r="E257" s="246"/>
      <c r="F257" s="79">
        <f>SUM(F252,F256)</f>
        <v>5.7027999999999999</v>
      </c>
      <c r="G257" s="3"/>
    </row>
    <row r="258" spans="1:7" ht="15.6" thickTop="1" thickBot="1" x14ac:dyDescent="0.35">
      <c r="A258" s="80">
        <v>3</v>
      </c>
      <c r="B258" s="264" t="s">
        <v>28</v>
      </c>
      <c r="C258" s="265"/>
      <c r="D258" s="265"/>
      <c r="E258" s="266"/>
      <c r="F258" s="79">
        <f>SUM(F257)*15%</f>
        <v>0.85541999999999996</v>
      </c>
      <c r="G258" s="92">
        <f>SUM(F258/F261)</f>
        <v>0.11857707509881424</v>
      </c>
    </row>
    <row r="259" spans="1:7" ht="15.6" thickTop="1" thickBot="1" x14ac:dyDescent="0.35">
      <c r="A259" s="78" t="s">
        <v>29</v>
      </c>
      <c r="B259" s="244" t="s">
        <v>30</v>
      </c>
      <c r="C259" s="245"/>
      <c r="D259" s="245"/>
      <c r="E259" s="246"/>
      <c r="F259" s="81">
        <f>SUM(F257:F258)</f>
        <v>6.5582199999999995</v>
      </c>
    </row>
    <row r="260" spans="1:7" ht="15.6" thickTop="1" thickBot="1" x14ac:dyDescent="0.35">
      <c r="A260" s="80">
        <v>4</v>
      </c>
      <c r="B260" s="264" t="s">
        <v>31</v>
      </c>
      <c r="C260" s="265"/>
      <c r="D260" s="265"/>
      <c r="E260" s="266"/>
      <c r="F260" s="79">
        <f>SUM(F259)*10%</f>
        <v>0.65582200000000002</v>
      </c>
      <c r="G260" s="92">
        <f>SUM(F260/F261)</f>
        <v>9.0909090909090925E-2</v>
      </c>
    </row>
    <row r="261" spans="1:7" ht="15.6" thickTop="1" thickBot="1" x14ac:dyDescent="0.35">
      <c r="A261" s="78" t="s">
        <v>32</v>
      </c>
      <c r="B261" s="244" t="s">
        <v>33</v>
      </c>
      <c r="C261" s="245"/>
      <c r="D261" s="245"/>
      <c r="E261" s="246"/>
      <c r="F261" s="81">
        <f>SUM(F259:F260)</f>
        <v>7.2140419999999992</v>
      </c>
      <c r="G261" s="82">
        <f>SUM(G252,G256,G258,G260)</f>
        <v>1</v>
      </c>
    </row>
    <row r="262" spans="1:7" ht="15" thickTop="1" x14ac:dyDescent="0.3"/>
    <row r="263" spans="1:7" x14ac:dyDescent="0.3">
      <c r="A263" s="231" t="s">
        <v>92</v>
      </c>
      <c r="B263" s="231"/>
      <c r="C263" s="231"/>
      <c r="D263" s="231"/>
      <c r="E263" s="231"/>
      <c r="F263" s="231"/>
      <c r="G263" s="231"/>
    </row>
    <row r="264" spans="1:7" ht="15" thickBot="1" x14ac:dyDescent="0.35"/>
    <row r="265" spans="1:7" ht="44.4" thickTop="1" thickBot="1" x14ac:dyDescent="0.35">
      <c r="A265" s="61" t="s">
        <v>2</v>
      </c>
      <c r="B265" s="62" t="s">
        <v>3</v>
      </c>
      <c r="C265" s="63" t="s">
        <v>4</v>
      </c>
      <c r="D265" s="64" t="s">
        <v>5</v>
      </c>
      <c r="E265" s="27"/>
      <c r="F265" s="20"/>
      <c r="G265" s="20"/>
    </row>
    <row r="266" spans="1:7" ht="116.4" thickTop="1" thickBot="1" x14ac:dyDescent="0.35">
      <c r="A266" s="65" t="s">
        <v>93</v>
      </c>
      <c r="B266" s="66" t="s">
        <v>94</v>
      </c>
      <c r="C266" s="50" t="s">
        <v>8</v>
      </c>
      <c r="D266" s="50">
        <v>1</v>
      </c>
      <c r="E266" s="20"/>
      <c r="F266" s="20"/>
      <c r="G266" s="20"/>
    </row>
    <row r="267" spans="1:7" ht="30" thickTop="1" thickBot="1" x14ac:dyDescent="0.35">
      <c r="A267" s="61" t="s">
        <v>9</v>
      </c>
      <c r="B267" s="62" t="s">
        <v>10</v>
      </c>
      <c r="C267" s="62" t="s">
        <v>4</v>
      </c>
      <c r="D267" s="62" t="s">
        <v>11</v>
      </c>
      <c r="E267" s="62" t="s">
        <v>12</v>
      </c>
      <c r="F267" s="62" t="s">
        <v>13</v>
      </c>
      <c r="G267" s="64" t="s">
        <v>14</v>
      </c>
    </row>
    <row r="268" spans="1:7" ht="15" thickTop="1" x14ac:dyDescent="0.3">
      <c r="A268" s="20"/>
      <c r="B268" s="67" t="s">
        <v>15</v>
      </c>
      <c r="C268" s="68"/>
      <c r="D268" s="68"/>
      <c r="E268" s="68"/>
      <c r="F268" s="68"/>
      <c r="G268" s="7"/>
    </row>
    <row r="269" spans="1:7" ht="15" thickBot="1" x14ac:dyDescent="0.35">
      <c r="A269" s="36" t="s">
        <v>16</v>
      </c>
      <c r="B269" s="4" t="s">
        <v>36</v>
      </c>
      <c r="C269" s="4" t="s">
        <v>18</v>
      </c>
      <c r="D269" s="4">
        <v>0.56000000000000005</v>
      </c>
      <c r="E269" s="91">
        <v>25.18</v>
      </c>
      <c r="F269" s="6">
        <f>PRODUCT(D269:E269)</f>
        <v>14.100800000000001</v>
      </c>
      <c r="G269" s="7"/>
    </row>
    <row r="270" spans="1:7" ht="15.6" thickTop="1" thickBot="1" x14ac:dyDescent="0.35">
      <c r="A270" s="71">
        <v>1</v>
      </c>
      <c r="B270" s="244" t="s">
        <v>21</v>
      </c>
      <c r="C270" s="245"/>
      <c r="D270" s="245"/>
      <c r="E270" s="246"/>
      <c r="F270" s="72">
        <f>SUM(F269)</f>
        <v>14.100800000000001</v>
      </c>
      <c r="G270" s="73">
        <f>SUM(F270/F275)</f>
        <v>0.79051383399209496</v>
      </c>
    </row>
    <row r="271" spans="1:7" ht="15.6" thickTop="1" thickBot="1" x14ac:dyDescent="0.35">
      <c r="A271" s="78" t="s">
        <v>26</v>
      </c>
      <c r="B271" s="244" t="s">
        <v>84</v>
      </c>
      <c r="C271" s="245"/>
      <c r="D271" s="245"/>
      <c r="E271" s="246"/>
      <c r="F271" s="79">
        <f>SUM(F270)</f>
        <v>14.100800000000001</v>
      </c>
      <c r="G271" s="3"/>
    </row>
    <row r="272" spans="1:7" ht="15.6" thickTop="1" thickBot="1" x14ac:dyDescent="0.35">
      <c r="A272" s="80">
        <v>2</v>
      </c>
      <c r="B272" s="264" t="s">
        <v>28</v>
      </c>
      <c r="C272" s="265"/>
      <c r="D272" s="265"/>
      <c r="E272" s="266"/>
      <c r="F272" s="79">
        <f>SUM(F271)*15%</f>
        <v>2.1151200000000001</v>
      </c>
      <c r="G272" s="73">
        <f>SUM(F272/F275)</f>
        <v>0.11857707509881424</v>
      </c>
    </row>
    <row r="273" spans="1:7" ht="15.6" thickTop="1" thickBot="1" x14ac:dyDescent="0.35">
      <c r="A273" s="78" t="s">
        <v>29</v>
      </c>
      <c r="B273" s="244" t="s">
        <v>85</v>
      </c>
      <c r="C273" s="245"/>
      <c r="D273" s="245"/>
      <c r="E273" s="246"/>
      <c r="F273" s="81">
        <f>SUM(F271:F272)</f>
        <v>16.215920000000001</v>
      </c>
    </row>
    <row r="274" spans="1:7" ht="15.6" thickTop="1" thickBot="1" x14ac:dyDescent="0.35">
      <c r="A274" s="80">
        <v>3</v>
      </c>
      <c r="B274" s="264" t="s">
        <v>31</v>
      </c>
      <c r="C274" s="265"/>
      <c r="D274" s="265"/>
      <c r="E274" s="266"/>
      <c r="F274" s="79">
        <f>SUM(F273)*10%</f>
        <v>1.6215920000000001</v>
      </c>
      <c r="G274" s="73">
        <f>SUM(F274/F275)</f>
        <v>9.0909090909090912E-2</v>
      </c>
    </row>
    <row r="275" spans="1:7" ht="15.6" thickTop="1" thickBot="1" x14ac:dyDescent="0.35">
      <c r="A275" s="78" t="s">
        <v>32</v>
      </c>
      <c r="B275" s="244" t="s">
        <v>33</v>
      </c>
      <c r="C275" s="245"/>
      <c r="D275" s="245"/>
      <c r="E275" s="246"/>
      <c r="F275" s="81">
        <f>SUM(F273:F274)</f>
        <v>17.837512</v>
      </c>
      <c r="G275" s="82">
        <f>SUM(G270,G272,G274)</f>
        <v>1</v>
      </c>
    </row>
    <row r="276" spans="1:7" ht="15.6" thickTop="1" thickBot="1" x14ac:dyDescent="0.35"/>
    <row r="277" spans="1:7" ht="44.4" thickTop="1" thickBot="1" x14ac:dyDescent="0.35">
      <c r="A277" s="61" t="s">
        <v>2</v>
      </c>
      <c r="B277" s="62" t="s">
        <v>3</v>
      </c>
      <c r="C277" s="63" t="s">
        <v>4</v>
      </c>
      <c r="D277" s="64" t="s">
        <v>5</v>
      </c>
      <c r="E277" s="27"/>
      <c r="F277" s="20"/>
      <c r="G277" s="20"/>
    </row>
    <row r="278" spans="1:7" ht="44.4" thickTop="1" thickBot="1" x14ac:dyDescent="0.35">
      <c r="A278" s="65" t="s">
        <v>95</v>
      </c>
      <c r="B278" s="66" t="s">
        <v>96</v>
      </c>
      <c r="C278" s="50" t="s">
        <v>8</v>
      </c>
      <c r="D278" s="50">
        <v>1</v>
      </c>
      <c r="E278" s="20"/>
      <c r="F278" s="20"/>
      <c r="G278" s="20"/>
    </row>
    <row r="279" spans="1:7" ht="30" thickTop="1" thickBot="1" x14ac:dyDescent="0.35">
      <c r="A279" s="61" t="s">
        <v>9</v>
      </c>
      <c r="B279" s="62" t="s">
        <v>10</v>
      </c>
      <c r="C279" s="62" t="s">
        <v>4</v>
      </c>
      <c r="D279" s="62" t="s">
        <v>11</v>
      </c>
      <c r="E279" s="62" t="s">
        <v>12</v>
      </c>
      <c r="F279" s="62" t="s">
        <v>13</v>
      </c>
      <c r="G279" s="64" t="s">
        <v>14</v>
      </c>
    </row>
    <row r="280" spans="1:7" ht="15" thickTop="1" x14ac:dyDescent="0.3">
      <c r="A280" s="20"/>
      <c r="B280" s="67" t="s">
        <v>15</v>
      </c>
      <c r="C280" s="68"/>
      <c r="D280" s="68"/>
      <c r="E280" s="68"/>
      <c r="F280" s="68"/>
      <c r="G280" s="7"/>
    </row>
    <row r="281" spans="1:7" ht="15" thickBot="1" x14ac:dyDescent="0.35">
      <c r="A281" s="36" t="s">
        <v>16</v>
      </c>
      <c r="B281" s="4" t="s">
        <v>36</v>
      </c>
      <c r="C281" s="4" t="s">
        <v>18</v>
      </c>
      <c r="D281" s="4">
        <v>3.1E-2</v>
      </c>
      <c r="E281" s="91">
        <v>25.18</v>
      </c>
      <c r="F281" s="6">
        <f>PRODUCT(D281:E281)</f>
        <v>0.78057999999999994</v>
      </c>
      <c r="G281" s="7"/>
    </row>
    <row r="282" spans="1:7" ht="15.6" thickTop="1" thickBot="1" x14ac:dyDescent="0.35">
      <c r="A282" s="71">
        <v>1</v>
      </c>
      <c r="B282" s="244" t="s">
        <v>21</v>
      </c>
      <c r="C282" s="245"/>
      <c r="D282" s="245"/>
      <c r="E282" s="246"/>
      <c r="F282" s="72">
        <f>SUM(F281)</f>
        <v>0.78057999999999994</v>
      </c>
      <c r="G282" s="73">
        <f>SUM(F282/F291)</f>
        <v>0.11747737084205274</v>
      </c>
    </row>
    <row r="283" spans="1:7" ht="15" thickTop="1" x14ac:dyDescent="0.3">
      <c r="A283" s="20"/>
      <c r="B283" s="74" t="s">
        <v>22</v>
      </c>
      <c r="C283" s="4"/>
      <c r="D283" s="4"/>
      <c r="E283" s="4"/>
      <c r="F283" s="41"/>
      <c r="G283" s="75"/>
    </row>
    <row r="284" spans="1:7" ht="57.6" x14ac:dyDescent="0.3">
      <c r="A284" s="36" t="s">
        <v>23</v>
      </c>
      <c r="B284" s="4" t="s">
        <v>97</v>
      </c>
      <c r="C284" s="4" t="s">
        <v>18</v>
      </c>
      <c r="D284" s="4">
        <v>3.5000000000000003E-2</v>
      </c>
      <c r="E284" s="6">
        <v>64</v>
      </c>
      <c r="F284" s="23">
        <f>PRODUCT(D284:E284)</f>
        <v>2.2400000000000002</v>
      </c>
      <c r="G284" s="7"/>
    </row>
    <row r="285" spans="1:7" ht="43.8" thickBot="1" x14ac:dyDescent="0.35">
      <c r="A285" s="36" t="s">
        <v>47</v>
      </c>
      <c r="B285" s="4" t="s">
        <v>98</v>
      </c>
      <c r="C285" s="4" t="s">
        <v>18</v>
      </c>
      <c r="D285" s="4">
        <v>3.1E-2</v>
      </c>
      <c r="E285" s="6">
        <v>72</v>
      </c>
      <c r="F285" s="88">
        <f>PRODUCT(D285:E285)</f>
        <v>2.2320000000000002</v>
      </c>
      <c r="G285" s="93"/>
    </row>
    <row r="286" spans="1:7" ht="15.6" thickTop="1" thickBot="1" x14ac:dyDescent="0.35">
      <c r="A286" s="71">
        <v>2</v>
      </c>
      <c r="B286" s="244" t="s">
        <v>25</v>
      </c>
      <c r="C286" s="245"/>
      <c r="D286" s="245"/>
      <c r="E286" s="246"/>
      <c r="F286" s="72">
        <f>SUM(F284:F285)</f>
        <v>4.4720000000000004</v>
      </c>
      <c r="G286" s="73">
        <f>SUM(F286/F291)</f>
        <v>0.67303646315004229</v>
      </c>
    </row>
    <row r="287" spans="1:7" ht="15.6" thickTop="1" thickBot="1" x14ac:dyDescent="0.35">
      <c r="A287" s="78" t="s">
        <v>26</v>
      </c>
      <c r="B287" s="244" t="s">
        <v>27</v>
      </c>
      <c r="C287" s="245"/>
      <c r="D287" s="245"/>
      <c r="E287" s="246"/>
      <c r="F287" s="79">
        <f>SUM(F282,F286)</f>
        <v>5.25258</v>
      </c>
      <c r="G287" s="3"/>
    </row>
    <row r="288" spans="1:7" ht="15.6" thickTop="1" thickBot="1" x14ac:dyDescent="0.35">
      <c r="A288" s="80">
        <v>3</v>
      </c>
      <c r="B288" s="264" t="s">
        <v>28</v>
      </c>
      <c r="C288" s="265"/>
      <c r="D288" s="265"/>
      <c r="E288" s="266"/>
      <c r="F288" s="79">
        <f>SUM(F287)*15%</f>
        <v>0.787887</v>
      </c>
      <c r="G288" s="73">
        <f>SUM(F288/F291)</f>
        <v>0.11857707509881424</v>
      </c>
    </row>
    <row r="289" spans="1:7" ht="15.6" thickTop="1" thickBot="1" x14ac:dyDescent="0.35">
      <c r="A289" s="78" t="s">
        <v>29</v>
      </c>
      <c r="B289" s="244" t="s">
        <v>30</v>
      </c>
      <c r="C289" s="245"/>
      <c r="D289" s="245"/>
      <c r="E289" s="246"/>
      <c r="F289" s="81">
        <f>SUM(F287:F288)</f>
        <v>6.0404669999999996</v>
      </c>
    </row>
    <row r="290" spans="1:7" ht="15.6" thickTop="1" thickBot="1" x14ac:dyDescent="0.35">
      <c r="A290" s="80">
        <v>4</v>
      </c>
      <c r="B290" s="264" t="s">
        <v>31</v>
      </c>
      <c r="C290" s="265"/>
      <c r="D290" s="265"/>
      <c r="E290" s="266"/>
      <c r="F290" s="79">
        <f>SUM(F289)*10%</f>
        <v>0.60404670000000005</v>
      </c>
      <c r="G290" s="73">
        <f>SUM(F290/F291)</f>
        <v>9.0909090909090925E-2</v>
      </c>
    </row>
    <row r="291" spans="1:7" ht="15.6" thickTop="1" thickBot="1" x14ac:dyDescent="0.35">
      <c r="A291" s="78" t="s">
        <v>32</v>
      </c>
      <c r="B291" s="244" t="s">
        <v>33</v>
      </c>
      <c r="C291" s="245"/>
      <c r="D291" s="245"/>
      <c r="E291" s="246"/>
      <c r="F291" s="81">
        <f>SUM(F289:F290)</f>
        <v>6.6445136999999992</v>
      </c>
      <c r="G291" s="82">
        <f>SUM(G282,G286,G288,G290)</f>
        <v>1.0000000000000002</v>
      </c>
    </row>
    <row r="292" spans="1:7" ht="15.6" thickTop="1" thickBot="1" x14ac:dyDescent="0.35"/>
    <row r="293" spans="1:7" ht="44.4" thickTop="1" thickBot="1" x14ac:dyDescent="0.35">
      <c r="A293" s="61" t="s">
        <v>2</v>
      </c>
      <c r="B293" s="62" t="s">
        <v>3</v>
      </c>
      <c r="C293" s="63" t="s">
        <v>4</v>
      </c>
      <c r="D293" s="64" t="s">
        <v>5</v>
      </c>
      <c r="E293" s="27"/>
      <c r="F293" s="20"/>
      <c r="G293" s="20"/>
    </row>
    <row r="294" spans="1:7" ht="130.80000000000001" thickTop="1" thickBot="1" x14ac:dyDescent="0.35">
      <c r="A294" s="65" t="s">
        <v>99</v>
      </c>
      <c r="B294" s="66" t="s">
        <v>100</v>
      </c>
      <c r="C294" s="50" t="s">
        <v>8</v>
      </c>
      <c r="D294" s="50">
        <v>1</v>
      </c>
      <c r="E294" s="20"/>
      <c r="F294" s="20"/>
      <c r="G294" s="20"/>
    </row>
    <row r="295" spans="1:7" ht="30" thickTop="1" thickBot="1" x14ac:dyDescent="0.35">
      <c r="A295" s="61" t="s">
        <v>9</v>
      </c>
      <c r="B295" s="62" t="s">
        <v>10</v>
      </c>
      <c r="C295" s="62" t="s">
        <v>4</v>
      </c>
      <c r="D295" s="62" t="s">
        <v>11</v>
      </c>
      <c r="E295" s="62" t="s">
        <v>12</v>
      </c>
      <c r="F295" s="62" t="s">
        <v>13</v>
      </c>
      <c r="G295" s="64" t="s">
        <v>14</v>
      </c>
    </row>
    <row r="296" spans="1:7" ht="15" thickTop="1" x14ac:dyDescent="0.3">
      <c r="A296" s="20"/>
      <c r="B296" s="67" t="s">
        <v>15</v>
      </c>
      <c r="C296" s="68"/>
      <c r="D296" s="68"/>
      <c r="E296" s="68"/>
      <c r="F296" s="68"/>
      <c r="G296" s="7"/>
    </row>
    <row r="297" spans="1:7" ht="15" thickBot="1" x14ac:dyDescent="0.35">
      <c r="A297" s="36" t="s">
        <v>16</v>
      </c>
      <c r="B297" s="4" t="s">
        <v>36</v>
      </c>
      <c r="C297" s="4" t="s">
        <v>18</v>
      </c>
      <c r="D297" s="4">
        <v>0.08</v>
      </c>
      <c r="E297" s="91">
        <v>25.18</v>
      </c>
      <c r="F297" s="6">
        <f>PRODUCT(D297:E297)</f>
        <v>2.0144000000000002</v>
      </c>
      <c r="G297" s="7"/>
    </row>
    <row r="298" spans="1:7" ht="15.6" thickTop="1" thickBot="1" x14ac:dyDescent="0.35">
      <c r="A298" s="71">
        <v>1</v>
      </c>
      <c r="B298" s="244" t="s">
        <v>21</v>
      </c>
      <c r="C298" s="245"/>
      <c r="D298" s="245"/>
      <c r="E298" s="246"/>
      <c r="F298" s="72">
        <f>SUM(F297)</f>
        <v>2.0144000000000002</v>
      </c>
      <c r="G298" s="73">
        <f>SUM(F298/F306)</f>
        <v>0.37429744903950635</v>
      </c>
    </row>
    <row r="299" spans="1:7" ht="15" thickTop="1" x14ac:dyDescent="0.3">
      <c r="A299" s="20"/>
      <c r="B299" s="74" t="s">
        <v>22</v>
      </c>
      <c r="C299" s="4"/>
      <c r="D299" s="4"/>
      <c r="E299" s="4"/>
      <c r="F299" s="41"/>
      <c r="G299" s="75"/>
    </row>
    <row r="300" spans="1:7" ht="58.2" thickBot="1" x14ac:dyDescent="0.35">
      <c r="A300" s="36" t="s">
        <v>23</v>
      </c>
      <c r="B300" s="4" t="s">
        <v>97</v>
      </c>
      <c r="C300" s="4" t="s">
        <v>18</v>
      </c>
      <c r="D300" s="4">
        <v>3.5000000000000003E-2</v>
      </c>
      <c r="E300" s="76">
        <v>64</v>
      </c>
      <c r="F300" s="6">
        <f>PRODUCT(D300:E300)</f>
        <v>2.2400000000000002</v>
      </c>
      <c r="G300" s="7"/>
    </row>
    <row r="301" spans="1:7" ht="15.6" thickTop="1" thickBot="1" x14ac:dyDescent="0.35">
      <c r="A301" s="71">
        <v>2</v>
      </c>
      <c r="B301" s="244" t="s">
        <v>25</v>
      </c>
      <c r="C301" s="245"/>
      <c r="D301" s="245"/>
      <c r="E301" s="246"/>
      <c r="F301" s="72">
        <f>SUM(F300)</f>
        <v>2.2400000000000002</v>
      </c>
      <c r="G301" s="73">
        <f>SUM(F301/F306)</f>
        <v>0.4162163849525885</v>
      </c>
    </row>
    <row r="302" spans="1:7" ht="15.6" thickTop="1" thickBot="1" x14ac:dyDescent="0.35">
      <c r="A302" s="78" t="s">
        <v>26</v>
      </c>
      <c r="B302" s="244" t="s">
        <v>27</v>
      </c>
      <c r="C302" s="245"/>
      <c r="D302" s="245"/>
      <c r="E302" s="246"/>
      <c r="F302" s="79">
        <f>SUM(F298,F301)</f>
        <v>4.2544000000000004</v>
      </c>
      <c r="G302" s="3"/>
    </row>
    <row r="303" spans="1:7" ht="15.6" thickTop="1" thickBot="1" x14ac:dyDescent="0.35">
      <c r="A303" s="80">
        <v>3</v>
      </c>
      <c r="B303" s="264" t="s">
        <v>28</v>
      </c>
      <c r="C303" s="265"/>
      <c r="D303" s="265"/>
      <c r="E303" s="266"/>
      <c r="F303" s="79">
        <f>SUM(F302)*15%</f>
        <v>0.63816000000000006</v>
      </c>
      <c r="G303" s="73">
        <f>SUM(F303/F306)</f>
        <v>0.11857707509881422</v>
      </c>
    </row>
    <row r="304" spans="1:7" ht="15.6" thickTop="1" thickBot="1" x14ac:dyDescent="0.35">
      <c r="A304" s="78" t="s">
        <v>29</v>
      </c>
      <c r="B304" s="244" t="s">
        <v>30</v>
      </c>
      <c r="C304" s="245"/>
      <c r="D304" s="245"/>
      <c r="E304" s="246"/>
      <c r="F304" s="81">
        <f>SUM(F302:F303)</f>
        <v>4.8925600000000005</v>
      </c>
    </row>
    <row r="305" spans="1:7" ht="15.6" thickTop="1" thickBot="1" x14ac:dyDescent="0.35">
      <c r="A305" s="80">
        <v>4</v>
      </c>
      <c r="B305" s="264" t="s">
        <v>31</v>
      </c>
      <c r="C305" s="265"/>
      <c r="D305" s="265"/>
      <c r="E305" s="266"/>
      <c r="F305" s="79">
        <f>SUM(F304)*10%</f>
        <v>0.48925600000000008</v>
      </c>
      <c r="G305" s="73">
        <f>SUM(F305/F306)</f>
        <v>9.0909090909090912E-2</v>
      </c>
    </row>
    <row r="306" spans="1:7" ht="15.6" thickTop="1" thickBot="1" x14ac:dyDescent="0.35">
      <c r="A306" s="78" t="s">
        <v>32</v>
      </c>
      <c r="B306" s="244" t="s">
        <v>33</v>
      </c>
      <c r="C306" s="245"/>
      <c r="D306" s="245"/>
      <c r="E306" s="246"/>
      <c r="F306" s="81">
        <f>SUM(F304:F305)</f>
        <v>5.3818160000000006</v>
      </c>
      <c r="G306" s="82">
        <f>SUM(G298,G301,G303,G305)</f>
        <v>1</v>
      </c>
    </row>
    <row r="307" spans="1:7" ht="15.6" thickTop="1" thickBot="1" x14ac:dyDescent="0.35"/>
    <row r="308" spans="1:7" ht="44.4" thickTop="1" thickBot="1" x14ac:dyDescent="0.35">
      <c r="A308" s="61" t="s">
        <v>2</v>
      </c>
      <c r="B308" s="62" t="s">
        <v>3</v>
      </c>
      <c r="C308" s="63" t="s">
        <v>4</v>
      </c>
      <c r="D308" s="64" t="s">
        <v>5</v>
      </c>
      <c r="E308" s="27"/>
      <c r="F308" s="20"/>
      <c r="G308" s="20"/>
    </row>
    <row r="309" spans="1:7" ht="110.4" customHeight="1" thickTop="1" thickBot="1" x14ac:dyDescent="0.35">
      <c r="A309" s="65" t="s">
        <v>101</v>
      </c>
      <c r="B309" s="66" t="s">
        <v>102</v>
      </c>
      <c r="C309" s="50" t="s">
        <v>8</v>
      </c>
      <c r="D309" s="50">
        <v>1</v>
      </c>
      <c r="E309" s="20"/>
      <c r="F309" s="20"/>
      <c r="G309" s="20"/>
    </row>
    <row r="310" spans="1:7" ht="30" thickTop="1" thickBot="1" x14ac:dyDescent="0.35">
      <c r="A310" s="61" t="s">
        <v>9</v>
      </c>
      <c r="B310" s="62" t="s">
        <v>10</v>
      </c>
      <c r="C310" s="62" t="s">
        <v>4</v>
      </c>
      <c r="D310" s="62" t="s">
        <v>11</v>
      </c>
      <c r="E310" s="62" t="s">
        <v>12</v>
      </c>
      <c r="F310" s="62" t="s">
        <v>13</v>
      </c>
      <c r="G310" s="64" t="s">
        <v>14</v>
      </c>
    </row>
    <row r="311" spans="1:7" ht="15" thickTop="1" x14ac:dyDescent="0.3">
      <c r="A311" s="20"/>
      <c r="B311" s="67" t="s">
        <v>15</v>
      </c>
      <c r="C311" s="68"/>
      <c r="D311" s="68"/>
      <c r="E311" s="68"/>
      <c r="F311" s="68"/>
      <c r="G311" s="7"/>
    </row>
    <row r="312" spans="1:7" ht="15" thickBot="1" x14ac:dyDescent="0.35">
      <c r="A312" s="36" t="s">
        <v>16</v>
      </c>
      <c r="B312" s="4" t="s">
        <v>36</v>
      </c>
      <c r="C312" s="4" t="s">
        <v>18</v>
      </c>
      <c r="D312" s="22">
        <v>1.4</v>
      </c>
      <c r="E312" s="91">
        <v>25.18</v>
      </c>
      <c r="F312" s="6">
        <f>PRODUCT(D312:E312)</f>
        <v>35.251999999999995</v>
      </c>
      <c r="G312" s="7"/>
    </row>
    <row r="313" spans="1:7" ht="15.6" thickTop="1" thickBot="1" x14ac:dyDescent="0.35">
      <c r="A313" s="71">
        <v>1</v>
      </c>
      <c r="B313" s="244" t="s">
        <v>21</v>
      </c>
      <c r="C313" s="245"/>
      <c r="D313" s="245"/>
      <c r="E313" s="246"/>
      <c r="F313" s="72">
        <f>SUM(F312)</f>
        <v>35.251999999999995</v>
      </c>
      <c r="G313" s="73">
        <f>SUM(F313/F318)</f>
        <v>0.79051383399209485</v>
      </c>
    </row>
    <row r="314" spans="1:7" ht="15.6" thickTop="1" thickBot="1" x14ac:dyDescent="0.35">
      <c r="A314" s="78" t="s">
        <v>26</v>
      </c>
      <c r="B314" s="244" t="s">
        <v>84</v>
      </c>
      <c r="C314" s="245"/>
      <c r="D314" s="245"/>
      <c r="E314" s="246"/>
      <c r="F314" s="79">
        <f>SUM(F313)</f>
        <v>35.251999999999995</v>
      </c>
      <c r="G314" s="3"/>
    </row>
    <row r="315" spans="1:7" ht="15.6" thickTop="1" thickBot="1" x14ac:dyDescent="0.35">
      <c r="A315" s="80">
        <v>2</v>
      </c>
      <c r="B315" s="264" t="s">
        <v>28</v>
      </c>
      <c r="C315" s="265"/>
      <c r="D315" s="265"/>
      <c r="E315" s="266"/>
      <c r="F315" s="79">
        <f>SUM(F314)*15%</f>
        <v>5.2877999999999989</v>
      </c>
      <c r="G315" s="73">
        <f>SUM(F315/F318)</f>
        <v>0.11857707509881422</v>
      </c>
    </row>
    <row r="316" spans="1:7" ht="15.6" thickTop="1" thickBot="1" x14ac:dyDescent="0.35">
      <c r="A316" s="78" t="s">
        <v>29</v>
      </c>
      <c r="B316" s="244" t="s">
        <v>85</v>
      </c>
      <c r="C316" s="245"/>
      <c r="D316" s="245"/>
      <c r="E316" s="246"/>
      <c r="F316" s="81">
        <f>SUM(F314:F315)</f>
        <v>40.539799999999993</v>
      </c>
    </row>
    <row r="317" spans="1:7" ht="15.6" thickTop="1" thickBot="1" x14ac:dyDescent="0.35">
      <c r="A317" s="80">
        <v>3</v>
      </c>
      <c r="B317" s="264" t="s">
        <v>31</v>
      </c>
      <c r="C317" s="265"/>
      <c r="D317" s="265"/>
      <c r="E317" s="266"/>
      <c r="F317" s="79">
        <f>SUM(F316)*10%</f>
        <v>4.0539799999999993</v>
      </c>
      <c r="G317" s="73">
        <f>SUM(F317/F318)</f>
        <v>9.0909090909090898E-2</v>
      </c>
    </row>
    <row r="318" spans="1:7" ht="15.6" thickTop="1" thickBot="1" x14ac:dyDescent="0.35">
      <c r="A318" s="78" t="s">
        <v>32</v>
      </c>
      <c r="B318" s="244" t="s">
        <v>33</v>
      </c>
      <c r="C318" s="245"/>
      <c r="D318" s="245"/>
      <c r="E318" s="246"/>
      <c r="F318" s="81">
        <f>SUM(F316:F317)</f>
        <v>44.593779999999995</v>
      </c>
      <c r="G318" s="82">
        <f>SUM(G313,G315,G317)</f>
        <v>1</v>
      </c>
    </row>
    <row r="319" spans="1:7" ht="15.6" thickTop="1" thickBot="1" x14ac:dyDescent="0.35"/>
    <row r="320" spans="1:7" ht="44.4" thickTop="1" thickBot="1" x14ac:dyDescent="0.35">
      <c r="A320" s="61" t="s">
        <v>2</v>
      </c>
      <c r="B320" s="62" t="s">
        <v>3</v>
      </c>
      <c r="C320" s="63" t="s">
        <v>4</v>
      </c>
      <c r="D320" s="64" t="s">
        <v>5</v>
      </c>
      <c r="E320" s="27"/>
      <c r="F320" s="20"/>
      <c r="G320" s="20"/>
    </row>
    <row r="321" spans="1:7" ht="79.2" customHeight="1" thickTop="1" thickBot="1" x14ac:dyDescent="0.35">
      <c r="A321" s="65" t="s">
        <v>103</v>
      </c>
      <c r="B321" s="66" t="s">
        <v>104</v>
      </c>
      <c r="C321" s="50" t="s">
        <v>8</v>
      </c>
      <c r="D321" s="50">
        <v>1</v>
      </c>
      <c r="E321" s="20"/>
      <c r="F321" s="20"/>
      <c r="G321" s="20"/>
    </row>
    <row r="322" spans="1:7" ht="30" thickTop="1" thickBot="1" x14ac:dyDescent="0.35">
      <c r="A322" s="61" t="s">
        <v>9</v>
      </c>
      <c r="B322" s="62" t="s">
        <v>10</v>
      </c>
      <c r="C322" s="62" t="s">
        <v>4</v>
      </c>
      <c r="D322" s="62" t="s">
        <v>11</v>
      </c>
      <c r="E322" s="62" t="s">
        <v>12</v>
      </c>
      <c r="F322" s="62" t="s">
        <v>13</v>
      </c>
      <c r="G322" s="64" t="s">
        <v>14</v>
      </c>
    </row>
    <row r="323" spans="1:7" ht="15" thickTop="1" x14ac:dyDescent="0.3">
      <c r="A323" s="20"/>
      <c r="B323" s="67" t="s">
        <v>15</v>
      </c>
      <c r="C323" s="68"/>
      <c r="D323" s="68"/>
      <c r="E323" s="68"/>
      <c r="F323" s="68"/>
      <c r="G323" s="7"/>
    </row>
    <row r="324" spans="1:7" ht="15" thickBot="1" x14ac:dyDescent="0.35">
      <c r="A324" s="36" t="s">
        <v>16</v>
      </c>
      <c r="B324" s="4" t="s">
        <v>36</v>
      </c>
      <c r="C324" s="4" t="s">
        <v>18</v>
      </c>
      <c r="D324" s="22">
        <v>0.1</v>
      </c>
      <c r="E324" s="91">
        <v>25.18</v>
      </c>
      <c r="F324" s="6">
        <f>PRODUCT(D324:E324)</f>
        <v>2.5180000000000002</v>
      </c>
      <c r="G324" s="7"/>
    </row>
    <row r="325" spans="1:7" ht="15.6" thickTop="1" thickBot="1" x14ac:dyDescent="0.35">
      <c r="A325" s="71">
        <v>1</v>
      </c>
      <c r="B325" s="244" t="s">
        <v>21</v>
      </c>
      <c r="C325" s="245"/>
      <c r="D325" s="245"/>
      <c r="E325" s="246"/>
      <c r="F325" s="72">
        <f>SUM(F324)</f>
        <v>2.5180000000000002</v>
      </c>
      <c r="G325" s="73">
        <f>SUM(F325/F330)</f>
        <v>0.79051383399209496</v>
      </c>
    </row>
    <row r="326" spans="1:7" ht="15.6" thickTop="1" thickBot="1" x14ac:dyDescent="0.35">
      <c r="A326" s="78" t="s">
        <v>26</v>
      </c>
      <c r="B326" s="244" t="s">
        <v>84</v>
      </c>
      <c r="C326" s="245"/>
      <c r="D326" s="245"/>
      <c r="E326" s="246"/>
      <c r="F326" s="79">
        <f>SUM(F325)</f>
        <v>2.5180000000000002</v>
      </c>
      <c r="G326" s="3"/>
    </row>
    <row r="327" spans="1:7" ht="15.6" thickTop="1" thickBot="1" x14ac:dyDescent="0.35">
      <c r="A327" s="80">
        <v>2</v>
      </c>
      <c r="B327" s="264" t="s">
        <v>28</v>
      </c>
      <c r="C327" s="265"/>
      <c r="D327" s="265"/>
      <c r="E327" s="266"/>
      <c r="F327" s="79">
        <f>SUM(F326)*15%</f>
        <v>0.37770000000000004</v>
      </c>
      <c r="G327" s="73">
        <f>SUM(F327/F330)</f>
        <v>0.11857707509881424</v>
      </c>
    </row>
    <row r="328" spans="1:7" ht="15.6" thickTop="1" thickBot="1" x14ac:dyDescent="0.35">
      <c r="A328" s="78" t="s">
        <v>29</v>
      </c>
      <c r="B328" s="244" t="s">
        <v>85</v>
      </c>
      <c r="C328" s="245"/>
      <c r="D328" s="245"/>
      <c r="E328" s="246"/>
      <c r="F328" s="81">
        <f>SUM(F326:F327)</f>
        <v>2.8957000000000002</v>
      </c>
    </row>
    <row r="329" spans="1:7" ht="15.6" thickTop="1" thickBot="1" x14ac:dyDescent="0.35">
      <c r="A329" s="80">
        <v>3</v>
      </c>
      <c r="B329" s="264" t="s">
        <v>31</v>
      </c>
      <c r="C329" s="265"/>
      <c r="D329" s="265"/>
      <c r="E329" s="266"/>
      <c r="F329" s="79">
        <f>SUM(F328)*10%</f>
        <v>0.28957000000000005</v>
      </c>
      <c r="G329" s="73">
        <f>SUM(F329/F330)</f>
        <v>9.0909090909090925E-2</v>
      </c>
    </row>
    <row r="330" spans="1:7" ht="15.6" thickTop="1" thickBot="1" x14ac:dyDescent="0.35">
      <c r="A330" s="78" t="s">
        <v>32</v>
      </c>
      <c r="B330" s="244" t="s">
        <v>33</v>
      </c>
      <c r="C330" s="245"/>
      <c r="D330" s="245"/>
      <c r="E330" s="246"/>
      <c r="F330" s="81">
        <f>SUM(F328:F329)</f>
        <v>3.18527</v>
      </c>
      <c r="G330" s="82">
        <f>SUM(G325,G327,G329)</f>
        <v>1</v>
      </c>
    </row>
    <row r="331" spans="1:7" ht="15.6" thickTop="1" thickBot="1" x14ac:dyDescent="0.35"/>
    <row r="332" spans="1:7" ht="44.4" thickTop="1" thickBot="1" x14ac:dyDescent="0.35">
      <c r="A332" s="61" t="s">
        <v>2</v>
      </c>
      <c r="B332" s="62" t="s">
        <v>3</v>
      </c>
      <c r="C332" s="63" t="s">
        <v>4</v>
      </c>
      <c r="D332" s="64" t="s">
        <v>5</v>
      </c>
      <c r="E332" s="27"/>
      <c r="F332" s="20"/>
      <c r="G332" s="20"/>
    </row>
    <row r="333" spans="1:7" ht="151.80000000000001" customHeight="1" thickTop="1" thickBot="1" x14ac:dyDescent="0.35">
      <c r="A333" s="65" t="s">
        <v>105</v>
      </c>
      <c r="B333" s="66" t="s">
        <v>106</v>
      </c>
      <c r="C333" s="50" t="s">
        <v>8</v>
      </c>
      <c r="D333" s="50">
        <v>1</v>
      </c>
      <c r="E333" s="20"/>
      <c r="F333" s="20"/>
      <c r="G333" s="20"/>
    </row>
    <row r="334" spans="1:7" ht="30" thickTop="1" thickBot="1" x14ac:dyDescent="0.35">
      <c r="A334" s="61" t="s">
        <v>9</v>
      </c>
      <c r="B334" s="62" t="s">
        <v>10</v>
      </c>
      <c r="C334" s="62" t="s">
        <v>4</v>
      </c>
      <c r="D334" s="62" t="s">
        <v>11</v>
      </c>
      <c r="E334" s="62" t="s">
        <v>12</v>
      </c>
      <c r="F334" s="62" t="s">
        <v>13</v>
      </c>
      <c r="G334" s="64" t="s">
        <v>14</v>
      </c>
    </row>
    <row r="335" spans="1:7" ht="15" thickTop="1" x14ac:dyDescent="0.3">
      <c r="A335" s="20"/>
      <c r="B335" s="67" t="s">
        <v>15</v>
      </c>
      <c r="C335" s="68"/>
      <c r="D335" s="68"/>
      <c r="E335" s="68"/>
      <c r="F335" s="68"/>
      <c r="G335" s="7"/>
    </row>
    <row r="336" spans="1:7" ht="15" thickBot="1" x14ac:dyDescent="0.35">
      <c r="A336" s="36" t="s">
        <v>16</v>
      </c>
      <c r="B336" s="4" t="s">
        <v>36</v>
      </c>
      <c r="C336" s="4" t="s">
        <v>18</v>
      </c>
      <c r="D336" s="22">
        <v>1</v>
      </c>
      <c r="E336" s="91">
        <v>25.18</v>
      </c>
      <c r="F336" s="6">
        <f>PRODUCT(D336:E336)</f>
        <v>25.18</v>
      </c>
      <c r="G336" s="7"/>
    </row>
    <row r="337" spans="1:7" ht="15.6" thickTop="1" thickBot="1" x14ac:dyDescent="0.35">
      <c r="A337" s="71">
        <v>1</v>
      </c>
      <c r="B337" s="244" t="s">
        <v>21</v>
      </c>
      <c r="C337" s="245"/>
      <c r="D337" s="245"/>
      <c r="E337" s="246"/>
      <c r="F337" s="72">
        <f>SUM(F336)</f>
        <v>25.18</v>
      </c>
      <c r="G337" s="73">
        <f>SUM(F337/F345)</f>
        <v>0.61473558801485317</v>
      </c>
    </row>
    <row r="338" spans="1:7" ht="15" thickTop="1" x14ac:dyDescent="0.3">
      <c r="A338" s="20"/>
      <c r="B338" s="74" t="s">
        <v>22</v>
      </c>
      <c r="C338" s="4"/>
      <c r="D338" s="4"/>
      <c r="E338" s="4"/>
      <c r="F338" s="41"/>
      <c r="G338" s="75"/>
    </row>
    <row r="339" spans="1:7" ht="87" thickBot="1" x14ac:dyDescent="0.35">
      <c r="A339" s="36" t="s">
        <v>23</v>
      </c>
      <c r="B339" s="4" t="s">
        <v>107</v>
      </c>
      <c r="C339" s="4" t="s">
        <v>18</v>
      </c>
      <c r="D339" s="22">
        <v>1</v>
      </c>
      <c r="E339" s="76">
        <v>7.2</v>
      </c>
      <c r="F339" s="6">
        <f>PRODUCT(D339:E339)</f>
        <v>7.2</v>
      </c>
      <c r="G339" s="7"/>
    </row>
    <row r="340" spans="1:7" ht="15.6" thickTop="1" thickBot="1" x14ac:dyDescent="0.35">
      <c r="A340" s="71">
        <v>2</v>
      </c>
      <c r="B340" s="244" t="s">
        <v>25</v>
      </c>
      <c r="C340" s="245"/>
      <c r="D340" s="245"/>
      <c r="E340" s="246"/>
      <c r="F340" s="72">
        <f>SUM(F339)</f>
        <v>7.2</v>
      </c>
      <c r="G340" s="73">
        <f>SUM(F340/F345)</f>
        <v>0.17577824597724159</v>
      </c>
    </row>
    <row r="341" spans="1:7" ht="15.6" thickTop="1" thickBot="1" x14ac:dyDescent="0.35">
      <c r="A341" s="78" t="s">
        <v>26</v>
      </c>
      <c r="B341" s="244" t="s">
        <v>27</v>
      </c>
      <c r="C341" s="245"/>
      <c r="D341" s="245"/>
      <c r="E341" s="246"/>
      <c r="F341" s="79">
        <f>SUM(F337,F340)</f>
        <v>32.380000000000003</v>
      </c>
      <c r="G341" s="3"/>
    </row>
    <row r="342" spans="1:7" ht="15.6" thickTop="1" thickBot="1" x14ac:dyDescent="0.35">
      <c r="A342" s="80">
        <v>3</v>
      </c>
      <c r="B342" s="264" t="s">
        <v>28</v>
      </c>
      <c r="C342" s="265"/>
      <c r="D342" s="265"/>
      <c r="E342" s="266"/>
      <c r="F342" s="79">
        <f>SUM(F341)*15%</f>
        <v>4.8570000000000002</v>
      </c>
      <c r="G342" s="73">
        <f>SUM(F342/F345)</f>
        <v>0.11857707509881422</v>
      </c>
    </row>
    <row r="343" spans="1:7" ht="15.6" thickTop="1" thickBot="1" x14ac:dyDescent="0.35">
      <c r="A343" s="78" t="s">
        <v>29</v>
      </c>
      <c r="B343" s="244" t="s">
        <v>30</v>
      </c>
      <c r="C343" s="245"/>
      <c r="D343" s="245"/>
      <c r="E343" s="246"/>
      <c r="F343" s="81">
        <f>SUM(F341:F342)</f>
        <v>37.237000000000002</v>
      </c>
    </row>
    <row r="344" spans="1:7" ht="15.6" thickTop="1" thickBot="1" x14ac:dyDescent="0.35">
      <c r="A344" s="80">
        <v>4</v>
      </c>
      <c r="B344" s="264" t="s">
        <v>31</v>
      </c>
      <c r="C344" s="265"/>
      <c r="D344" s="265"/>
      <c r="E344" s="266"/>
      <c r="F344" s="79">
        <f>SUM(F343)*10%</f>
        <v>3.7237000000000005</v>
      </c>
      <c r="G344" s="73">
        <f>SUM(F344/F345)</f>
        <v>9.0909090909090912E-2</v>
      </c>
    </row>
    <row r="345" spans="1:7" ht="15.6" thickTop="1" thickBot="1" x14ac:dyDescent="0.35">
      <c r="A345" s="78" t="s">
        <v>32</v>
      </c>
      <c r="B345" s="244" t="s">
        <v>33</v>
      </c>
      <c r="C345" s="245"/>
      <c r="D345" s="245"/>
      <c r="E345" s="246"/>
      <c r="F345" s="81">
        <f>SUM(F343:F344)</f>
        <v>40.960700000000003</v>
      </c>
      <c r="G345" s="82">
        <f>SUM(G337,G340,G342,G344)</f>
        <v>0.99999999999999989</v>
      </c>
    </row>
    <row r="346" spans="1:7" ht="15.6" thickTop="1" thickBot="1" x14ac:dyDescent="0.35"/>
    <row r="347" spans="1:7" ht="44.4" thickTop="1" thickBot="1" x14ac:dyDescent="0.35">
      <c r="A347" s="61" t="s">
        <v>2</v>
      </c>
      <c r="B347" s="62" t="s">
        <v>3</v>
      </c>
      <c r="C347" s="63" t="s">
        <v>4</v>
      </c>
      <c r="D347" s="64" t="s">
        <v>5</v>
      </c>
      <c r="E347" s="27"/>
      <c r="F347" s="20"/>
      <c r="G347" s="20"/>
    </row>
    <row r="348" spans="1:7" ht="145.19999999999999" thickTop="1" thickBot="1" x14ac:dyDescent="0.35">
      <c r="A348" s="65" t="s">
        <v>108</v>
      </c>
      <c r="B348" s="66" t="s">
        <v>109</v>
      </c>
      <c r="C348" s="50" t="s">
        <v>110</v>
      </c>
      <c r="D348" s="50">
        <v>1</v>
      </c>
      <c r="E348" s="20"/>
      <c r="F348" s="20"/>
      <c r="G348" s="20"/>
    </row>
    <row r="349" spans="1:7" ht="30" thickTop="1" thickBot="1" x14ac:dyDescent="0.35">
      <c r="A349" s="61" t="s">
        <v>9</v>
      </c>
      <c r="B349" s="62" t="s">
        <v>10</v>
      </c>
      <c r="C349" s="62" t="s">
        <v>4</v>
      </c>
      <c r="D349" s="62" t="s">
        <v>11</v>
      </c>
      <c r="E349" s="62" t="s">
        <v>12</v>
      </c>
      <c r="F349" s="62" t="s">
        <v>13</v>
      </c>
      <c r="G349" s="64" t="s">
        <v>14</v>
      </c>
    </row>
    <row r="350" spans="1:7" ht="15" thickTop="1" x14ac:dyDescent="0.3">
      <c r="A350" s="20"/>
      <c r="B350" s="74" t="s">
        <v>22</v>
      </c>
      <c r="C350" s="4"/>
      <c r="D350" s="4"/>
      <c r="E350" s="4"/>
      <c r="F350" s="68"/>
      <c r="G350" s="75"/>
    </row>
    <row r="351" spans="1:7" ht="87" thickBot="1" x14ac:dyDescent="0.35">
      <c r="A351" s="36" t="s">
        <v>16</v>
      </c>
      <c r="B351" s="4" t="s">
        <v>111</v>
      </c>
      <c r="C351" s="4" t="s">
        <v>18</v>
      </c>
      <c r="D351" s="4">
        <v>0.01</v>
      </c>
      <c r="E351" s="76">
        <v>7.2</v>
      </c>
      <c r="F351" s="6">
        <f>PRODUCT(D351:E351)</f>
        <v>7.2000000000000008E-2</v>
      </c>
      <c r="G351" s="7"/>
    </row>
    <row r="352" spans="1:7" ht="15.6" thickTop="1" thickBot="1" x14ac:dyDescent="0.35">
      <c r="A352" s="71">
        <v>1</v>
      </c>
      <c r="B352" s="244" t="s">
        <v>25</v>
      </c>
      <c r="C352" s="245"/>
      <c r="D352" s="245"/>
      <c r="E352" s="246"/>
      <c r="F352" s="72">
        <f>SUM(F351)</f>
        <v>7.2000000000000008E-2</v>
      </c>
      <c r="G352" s="73">
        <f>SUM(F352/F357)</f>
        <v>0.79051383399209485</v>
      </c>
    </row>
    <row r="353" spans="1:7" ht="15.6" thickTop="1" thickBot="1" x14ac:dyDescent="0.35">
      <c r="A353" s="78" t="s">
        <v>26</v>
      </c>
      <c r="B353" s="244" t="s">
        <v>84</v>
      </c>
      <c r="C353" s="245"/>
      <c r="D353" s="245"/>
      <c r="E353" s="246"/>
      <c r="F353" s="79">
        <f>SUM(F352)</f>
        <v>7.2000000000000008E-2</v>
      </c>
      <c r="G353" s="3"/>
    </row>
    <row r="354" spans="1:7" ht="15.6" thickTop="1" thickBot="1" x14ac:dyDescent="0.35">
      <c r="A354" s="80">
        <v>2</v>
      </c>
      <c r="B354" s="264" t="s">
        <v>28</v>
      </c>
      <c r="C354" s="265"/>
      <c r="D354" s="265"/>
      <c r="E354" s="266"/>
      <c r="F354" s="79">
        <f>SUM(F353)*15%</f>
        <v>1.0800000000000001E-2</v>
      </c>
      <c r="G354" s="73">
        <f>SUM(F354/F357)</f>
        <v>0.11857707509881422</v>
      </c>
    </row>
    <row r="355" spans="1:7" ht="15.6" thickTop="1" thickBot="1" x14ac:dyDescent="0.35">
      <c r="A355" s="78" t="s">
        <v>29</v>
      </c>
      <c r="B355" s="244" t="s">
        <v>85</v>
      </c>
      <c r="C355" s="245"/>
      <c r="D355" s="245"/>
      <c r="E355" s="246"/>
      <c r="F355" s="81">
        <f>SUM(F353:F354)</f>
        <v>8.2800000000000012E-2</v>
      </c>
    </row>
    <row r="356" spans="1:7" ht="15.6" thickTop="1" thickBot="1" x14ac:dyDescent="0.35">
      <c r="A356" s="80">
        <v>3</v>
      </c>
      <c r="B356" s="264" t="s">
        <v>31</v>
      </c>
      <c r="C356" s="265"/>
      <c r="D356" s="265"/>
      <c r="E356" s="266"/>
      <c r="F356" s="94">
        <f>SUM(F355)*10%</f>
        <v>8.2800000000000009E-3</v>
      </c>
      <c r="G356" s="73">
        <f>SUM(F356/F357)</f>
        <v>9.0909090909090912E-2</v>
      </c>
    </row>
    <row r="357" spans="1:7" ht="15.6" thickTop="1" thickBot="1" x14ac:dyDescent="0.35">
      <c r="A357" s="78" t="s">
        <v>32</v>
      </c>
      <c r="B357" s="244" t="s">
        <v>33</v>
      </c>
      <c r="C357" s="245"/>
      <c r="D357" s="245"/>
      <c r="E357" s="246"/>
      <c r="F357" s="81">
        <f>SUM(F355:F356)</f>
        <v>9.1080000000000008E-2</v>
      </c>
      <c r="G357" s="82">
        <f>SUM(G352,G354,G356)</f>
        <v>1</v>
      </c>
    </row>
    <row r="358" spans="1:7" ht="15.6" thickTop="1" thickBot="1" x14ac:dyDescent="0.35"/>
    <row r="359" spans="1:7" ht="44.4" thickTop="1" thickBot="1" x14ac:dyDescent="0.35">
      <c r="A359" s="61" t="s">
        <v>2</v>
      </c>
      <c r="B359" s="62" t="s">
        <v>3</v>
      </c>
      <c r="C359" s="63" t="s">
        <v>4</v>
      </c>
      <c r="D359" s="64" t="s">
        <v>5</v>
      </c>
      <c r="E359" s="27"/>
      <c r="F359" s="20"/>
      <c r="G359" s="20"/>
    </row>
    <row r="360" spans="1:7" ht="192" customHeight="1" thickTop="1" thickBot="1" x14ac:dyDescent="0.35">
      <c r="A360" s="65" t="s">
        <v>112</v>
      </c>
      <c r="B360" s="66" t="s">
        <v>113</v>
      </c>
      <c r="C360" s="50" t="s">
        <v>8</v>
      </c>
      <c r="D360" s="50">
        <v>1</v>
      </c>
      <c r="E360" s="20"/>
      <c r="F360" s="20"/>
      <c r="G360" s="20"/>
    </row>
    <row r="361" spans="1:7" ht="30" thickTop="1" thickBot="1" x14ac:dyDescent="0.35">
      <c r="A361" s="61" t="s">
        <v>9</v>
      </c>
      <c r="B361" s="62" t="s">
        <v>10</v>
      </c>
      <c r="C361" s="62" t="s">
        <v>4</v>
      </c>
      <c r="D361" s="62" t="s">
        <v>11</v>
      </c>
      <c r="E361" s="62" t="s">
        <v>12</v>
      </c>
      <c r="F361" s="62" t="s">
        <v>13</v>
      </c>
      <c r="G361" s="64" t="s">
        <v>14</v>
      </c>
    </row>
    <row r="362" spans="1:7" ht="15" thickTop="1" x14ac:dyDescent="0.3">
      <c r="A362" s="20"/>
      <c r="B362" s="67" t="s">
        <v>15</v>
      </c>
      <c r="C362" s="68"/>
      <c r="D362" s="68"/>
      <c r="E362" s="68"/>
      <c r="F362" s="68"/>
      <c r="G362" s="7"/>
    </row>
    <row r="363" spans="1:7" ht="15" thickBot="1" x14ac:dyDescent="0.35">
      <c r="A363" s="36" t="s">
        <v>16</v>
      </c>
      <c r="B363" s="4" t="s">
        <v>36</v>
      </c>
      <c r="C363" s="4" t="s">
        <v>18</v>
      </c>
      <c r="D363" s="22">
        <v>2</v>
      </c>
      <c r="E363" s="91">
        <v>25.18</v>
      </c>
      <c r="F363" s="6">
        <f>PRODUCT(D363:E363)</f>
        <v>50.36</v>
      </c>
      <c r="G363" s="7"/>
    </row>
    <row r="364" spans="1:7" ht="15.6" thickTop="1" thickBot="1" x14ac:dyDescent="0.35">
      <c r="A364" s="71">
        <v>1</v>
      </c>
      <c r="B364" s="244" t="s">
        <v>21</v>
      </c>
      <c r="C364" s="245"/>
      <c r="D364" s="245"/>
      <c r="E364" s="246"/>
      <c r="F364" s="72">
        <f>SUM(F363)</f>
        <v>50.36</v>
      </c>
      <c r="G364" s="73">
        <f>SUM(F364/F369)</f>
        <v>0.79051383399209485</v>
      </c>
    </row>
    <row r="365" spans="1:7" ht="15.6" thickTop="1" thickBot="1" x14ac:dyDescent="0.35">
      <c r="A365" s="78" t="s">
        <v>26</v>
      </c>
      <c r="B365" s="244" t="s">
        <v>84</v>
      </c>
      <c r="C365" s="245"/>
      <c r="D365" s="245"/>
      <c r="E365" s="246"/>
      <c r="F365" s="79">
        <f>SUM(F364)</f>
        <v>50.36</v>
      </c>
      <c r="G365" s="3"/>
    </row>
    <row r="366" spans="1:7" ht="15.6" thickTop="1" thickBot="1" x14ac:dyDescent="0.35">
      <c r="A366" s="80">
        <v>2</v>
      </c>
      <c r="B366" s="264" t="s">
        <v>28</v>
      </c>
      <c r="C366" s="265"/>
      <c r="D366" s="265"/>
      <c r="E366" s="266"/>
      <c r="F366" s="79">
        <f>SUM(F365)*15%</f>
        <v>7.5539999999999994</v>
      </c>
      <c r="G366" s="73">
        <f>SUM(F366/F369)</f>
        <v>0.11857707509881421</v>
      </c>
    </row>
    <row r="367" spans="1:7" ht="15.6" thickTop="1" thickBot="1" x14ac:dyDescent="0.35">
      <c r="A367" s="78" t="s">
        <v>29</v>
      </c>
      <c r="B367" s="244" t="s">
        <v>85</v>
      </c>
      <c r="C367" s="245"/>
      <c r="D367" s="245"/>
      <c r="E367" s="246"/>
      <c r="F367" s="81">
        <f>SUM(F365:F366)</f>
        <v>57.914000000000001</v>
      </c>
    </row>
    <row r="368" spans="1:7" ht="15.6" thickTop="1" thickBot="1" x14ac:dyDescent="0.35">
      <c r="A368" s="80">
        <v>3</v>
      </c>
      <c r="B368" s="264" t="s">
        <v>31</v>
      </c>
      <c r="C368" s="265"/>
      <c r="D368" s="265"/>
      <c r="E368" s="266"/>
      <c r="F368" s="79">
        <f>SUM(F367)*10%</f>
        <v>5.7914000000000003</v>
      </c>
      <c r="G368" s="73">
        <f>SUM(F368/F369)</f>
        <v>9.0909090909090912E-2</v>
      </c>
    </row>
    <row r="369" spans="1:7" ht="15.6" thickTop="1" thickBot="1" x14ac:dyDescent="0.35">
      <c r="A369" s="78" t="s">
        <v>32</v>
      </c>
      <c r="B369" s="244" t="s">
        <v>33</v>
      </c>
      <c r="C369" s="245"/>
      <c r="D369" s="245"/>
      <c r="E369" s="246"/>
      <c r="F369" s="81">
        <f>SUM(F367:F368)</f>
        <v>63.705400000000004</v>
      </c>
      <c r="G369" s="82">
        <f>SUM(G364,G366,G368)</f>
        <v>1</v>
      </c>
    </row>
    <row r="370" spans="1:7" ht="15.6" thickTop="1" thickBot="1" x14ac:dyDescent="0.35"/>
    <row r="371" spans="1:7" ht="44.4" thickTop="1" thickBot="1" x14ac:dyDescent="0.35">
      <c r="A371" s="61" t="s">
        <v>2</v>
      </c>
      <c r="B371" s="62" t="s">
        <v>3</v>
      </c>
      <c r="C371" s="63" t="s">
        <v>4</v>
      </c>
      <c r="D371" s="64" t="s">
        <v>5</v>
      </c>
      <c r="E371" s="27"/>
      <c r="F371" s="20"/>
      <c r="G371" s="20"/>
    </row>
    <row r="372" spans="1:7" ht="190.8" customHeight="1" thickTop="1" thickBot="1" x14ac:dyDescent="0.35">
      <c r="A372" s="65" t="s">
        <v>114</v>
      </c>
      <c r="B372" s="66" t="s">
        <v>115</v>
      </c>
      <c r="C372" s="50" t="s">
        <v>110</v>
      </c>
      <c r="D372" s="50">
        <v>1</v>
      </c>
      <c r="E372" s="20"/>
      <c r="F372" s="20"/>
      <c r="G372" s="20"/>
    </row>
    <row r="373" spans="1:7" ht="30" thickTop="1" thickBot="1" x14ac:dyDescent="0.35">
      <c r="A373" s="61" t="s">
        <v>9</v>
      </c>
      <c r="B373" s="62" t="s">
        <v>10</v>
      </c>
      <c r="C373" s="62" t="s">
        <v>4</v>
      </c>
      <c r="D373" s="62" t="s">
        <v>11</v>
      </c>
      <c r="E373" s="62" t="s">
        <v>12</v>
      </c>
      <c r="F373" s="62" t="s">
        <v>13</v>
      </c>
      <c r="G373" s="64" t="s">
        <v>14</v>
      </c>
    </row>
    <row r="374" spans="1:7" ht="15" thickTop="1" x14ac:dyDescent="0.3">
      <c r="A374" s="20"/>
      <c r="B374" s="67" t="s">
        <v>15</v>
      </c>
      <c r="C374" s="68"/>
      <c r="D374" s="68"/>
      <c r="E374" s="68"/>
      <c r="F374" s="68"/>
      <c r="G374" s="7"/>
    </row>
    <row r="375" spans="1:7" ht="15" thickBot="1" x14ac:dyDescent="0.35">
      <c r="A375" s="36" t="s">
        <v>16</v>
      </c>
      <c r="B375" s="4" t="s">
        <v>36</v>
      </c>
      <c r="C375" s="4" t="s">
        <v>18</v>
      </c>
      <c r="D375" s="4">
        <v>2E-3</v>
      </c>
      <c r="E375" s="91">
        <v>25.18</v>
      </c>
      <c r="F375" s="6">
        <f>PRODUCT(D375:E375)</f>
        <v>5.0360000000000002E-2</v>
      </c>
      <c r="G375" s="7"/>
    </row>
    <row r="376" spans="1:7" ht="15.6" thickTop="1" thickBot="1" x14ac:dyDescent="0.35">
      <c r="A376" s="71">
        <v>1</v>
      </c>
      <c r="B376" s="244" t="s">
        <v>21</v>
      </c>
      <c r="C376" s="245"/>
      <c r="D376" s="245"/>
      <c r="E376" s="246"/>
      <c r="F376" s="72">
        <f>SUM(F375)</f>
        <v>5.0360000000000002E-2</v>
      </c>
      <c r="G376" s="73">
        <f>SUM(F376/F381)</f>
        <v>0.79051383399209496</v>
      </c>
    </row>
    <row r="377" spans="1:7" ht="15.6" thickTop="1" thickBot="1" x14ac:dyDescent="0.35">
      <c r="A377" s="78" t="s">
        <v>26</v>
      </c>
      <c r="B377" s="244" t="s">
        <v>84</v>
      </c>
      <c r="C377" s="245"/>
      <c r="D377" s="245"/>
      <c r="E377" s="246"/>
      <c r="F377" s="79">
        <f>SUM(F376)</f>
        <v>5.0360000000000002E-2</v>
      </c>
      <c r="G377" s="3"/>
    </row>
    <row r="378" spans="1:7" ht="15.6" thickTop="1" thickBot="1" x14ac:dyDescent="0.35">
      <c r="A378" s="80">
        <v>2</v>
      </c>
      <c r="B378" s="264" t="s">
        <v>28</v>
      </c>
      <c r="C378" s="265"/>
      <c r="D378" s="265"/>
      <c r="E378" s="266"/>
      <c r="F378" s="79">
        <f>SUM(F377)*15%</f>
        <v>7.554E-3</v>
      </c>
      <c r="G378" s="73">
        <f>SUM(F378/F381)</f>
        <v>0.11857707509881424</v>
      </c>
    </row>
    <row r="379" spans="1:7" ht="15.6" thickTop="1" thickBot="1" x14ac:dyDescent="0.35">
      <c r="A379" s="78" t="s">
        <v>29</v>
      </c>
      <c r="B379" s="244" t="s">
        <v>85</v>
      </c>
      <c r="C379" s="245"/>
      <c r="D379" s="245"/>
      <c r="E379" s="246"/>
      <c r="F379" s="81">
        <f>SUM(F377:F378)</f>
        <v>5.7914E-2</v>
      </c>
    </row>
    <row r="380" spans="1:7" ht="15.6" thickTop="1" thickBot="1" x14ac:dyDescent="0.35">
      <c r="A380" s="80">
        <v>3</v>
      </c>
      <c r="B380" s="264" t="s">
        <v>31</v>
      </c>
      <c r="C380" s="265"/>
      <c r="D380" s="265"/>
      <c r="E380" s="266"/>
      <c r="F380" s="79">
        <f>SUM(F379)*10%</f>
        <v>5.7914000000000004E-3</v>
      </c>
      <c r="G380" s="73">
        <f>SUM(F380/F381)</f>
        <v>9.0909090909090925E-2</v>
      </c>
    </row>
    <row r="381" spans="1:7" ht="15.6" thickTop="1" thickBot="1" x14ac:dyDescent="0.35">
      <c r="A381" s="78" t="s">
        <v>32</v>
      </c>
      <c r="B381" s="244" t="s">
        <v>33</v>
      </c>
      <c r="C381" s="245"/>
      <c r="D381" s="245"/>
      <c r="E381" s="246"/>
      <c r="F381" s="81">
        <f>SUM(F379:F380)</f>
        <v>6.3705399999999995E-2</v>
      </c>
      <c r="G381" s="82">
        <f>SUM(G376,G378,G380)</f>
        <v>1</v>
      </c>
    </row>
    <row r="382" spans="1:7" ht="15.6" thickTop="1" thickBot="1" x14ac:dyDescent="0.35"/>
    <row r="383" spans="1:7" ht="44.4" thickTop="1" thickBot="1" x14ac:dyDescent="0.35">
      <c r="A383" s="61" t="s">
        <v>2</v>
      </c>
      <c r="B383" s="62" t="s">
        <v>3</v>
      </c>
      <c r="C383" s="63" t="s">
        <v>4</v>
      </c>
      <c r="D383" s="64" t="s">
        <v>5</v>
      </c>
      <c r="E383" s="27"/>
      <c r="F383" s="20"/>
      <c r="G383" s="20"/>
    </row>
    <row r="384" spans="1:7" ht="130.80000000000001" thickTop="1" thickBot="1" x14ac:dyDescent="0.35">
      <c r="A384" s="65" t="s">
        <v>116</v>
      </c>
      <c r="B384" s="66" t="s">
        <v>117</v>
      </c>
      <c r="C384" s="50" t="s">
        <v>8</v>
      </c>
      <c r="D384" s="50">
        <v>1</v>
      </c>
      <c r="E384" s="20"/>
      <c r="F384" s="20"/>
      <c r="G384" s="20"/>
    </row>
    <row r="385" spans="1:7" ht="30" thickTop="1" thickBot="1" x14ac:dyDescent="0.35">
      <c r="A385" s="61" t="s">
        <v>9</v>
      </c>
      <c r="B385" s="62" t="s">
        <v>10</v>
      </c>
      <c r="C385" s="62" t="s">
        <v>4</v>
      </c>
      <c r="D385" s="62" t="s">
        <v>11</v>
      </c>
      <c r="E385" s="62" t="s">
        <v>12</v>
      </c>
      <c r="F385" s="62" t="s">
        <v>13</v>
      </c>
      <c r="G385" s="64" t="s">
        <v>14</v>
      </c>
    </row>
    <row r="386" spans="1:7" ht="15" thickTop="1" x14ac:dyDescent="0.3">
      <c r="A386" s="20"/>
      <c r="B386" s="74" t="s">
        <v>22</v>
      </c>
      <c r="C386" s="4"/>
      <c r="D386" s="4"/>
      <c r="E386" s="4"/>
      <c r="F386" s="68"/>
      <c r="G386" s="75"/>
    </row>
    <row r="387" spans="1:7" ht="43.8" thickBot="1" x14ac:dyDescent="0.35">
      <c r="A387" s="36" t="s">
        <v>16</v>
      </c>
      <c r="B387" s="4" t="s">
        <v>118</v>
      </c>
      <c r="C387" s="4" t="s">
        <v>18</v>
      </c>
      <c r="D387" s="22">
        <v>0.1</v>
      </c>
      <c r="E387" s="76">
        <v>72</v>
      </c>
      <c r="F387" s="6">
        <f>PRODUCT(D387:E387)</f>
        <v>7.2</v>
      </c>
      <c r="G387" s="7"/>
    </row>
    <row r="388" spans="1:7" ht="15.6" thickTop="1" thickBot="1" x14ac:dyDescent="0.35">
      <c r="A388" s="71">
        <v>1</v>
      </c>
      <c r="B388" s="244" t="s">
        <v>25</v>
      </c>
      <c r="C388" s="245"/>
      <c r="D388" s="245"/>
      <c r="E388" s="246"/>
      <c r="F388" s="72">
        <f>SUM(F387)</f>
        <v>7.2</v>
      </c>
      <c r="G388" s="73">
        <f>SUM(F388/F393)</f>
        <v>0.79051383399209485</v>
      </c>
    </row>
    <row r="389" spans="1:7" ht="15.6" thickTop="1" thickBot="1" x14ac:dyDescent="0.35">
      <c r="A389" s="78" t="s">
        <v>26</v>
      </c>
      <c r="B389" s="244" t="s">
        <v>84</v>
      </c>
      <c r="C389" s="245"/>
      <c r="D389" s="245"/>
      <c r="E389" s="246"/>
      <c r="F389" s="79">
        <f>SUM(F388)</f>
        <v>7.2</v>
      </c>
      <c r="G389" s="3"/>
    </row>
    <row r="390" spans="1:7" ht="15.6" thickTop="1" thickBot="1" x14ac:dyDescent="0.35">
      <c r="A390" s="80">
        <v>2</v>
      </c>
      <c r="B390" s="264" t="s">
        <v>28</v>
      </c>
      <c r="C390" s="265"/>
      <c r="D390" s="265"/>
      <c r="E390" s="266"/>
      <c r="F390" s="79">
        <f>SUM(F389)*15%</f>
        <v>1.08</v>
      </c>
      <c r="G390" s="73">
        <f>SUM(F390/F393)</f>
        <v>0.11857707509881422</v>
      </c>
    </row>
    <row r="391" spans="1:7" ht="15.6" thickTop="1" thickBot="1" x14ac:dyDescent="0.35">
      <c r="A391" s="78" t="s">
        <v>29</v>
      </c>
      <c r="B391" s="244" t="s">
        <v>85</v>
      </c>
      <c r="C391" s="245"/>
      <c r="D391" s="245"/>
      <c r="E391" s="246"/>
      <c r="F391" s="81">
        <f>SUM(F389:F390)</f>
        <v>8.2800000000000011</v>
      </c>
    </row>
    <row r="392" spans="1:7" ht="15.6" thickTop="1" thickBot="1" x14ac:dyDescent="0.35">
      <c r="A392" s="80">
        <v>3</v>
      </c>
      <c r="B392" s="264" t="s">
        <v>31</v>
      </c>
      <c r="C392" s="265"/>
      <c r="D392" s="265"/>
      <c r="E392" s="266"/>
      <c r="F392" s="79">
        <f>SUM(F391)*10%</f>
        <v>0.82800000000000018</v>
      </c>
      <c r="G392" s="73">
        <f>SUM(F392/F393)</f>
        <v>9.0909090909090925E-2</v>
      </c>
    </row>
    <row r="393" spans="1:7" ht="15.6" thickTop="1" thickBot="1" x14ac:dyDescent="0.35">
      <c r="A393" s="78" t="s">
        <v>32</v>
      </c>
      <c r="B393" s="244" t="s">
        <v>33</v>
      </c>
      <c r="C393" s="245"/>
      <c r="D393" s="245"/>
      <c r="E393" s="246"/>
      <c r="F393" s="81">
        <f>SUM(F391:F392)</f>
        <v>9.1080000000000005</v>
      </c>
      <c r="G393" s="82">
        <f>SUM(G388,G390,G392)</f>
        <v>1</v>
      </c>
    </row>
    <row r="394" spans="1:7" ht="15.6" thickTop="1" thickBot="1" x14ac:dyDescent="0.35"/>
    <row r="395" spans="1:7" ht="44.4" thickTop="1" thickBot="1" x14ac:dyDescent="0.35">
      <c r="A395" s="61" t="s">
        <v>2</v>
      </c>
      <c r="B395" s="62" t="s">
        <v>3</v>
      </c>
      <c r="C395" s="63" t="s">
        <v>4</v>
      </c>
      <c r="D395" s="64" t="s">
        <v>5</v>
      </c>
      <c r="E395" s="27"/>
      <c r="F395" s="20"/>
      <c r="G395" s="20"/>
    </row>
    <row r="396" spans="1:7" ht="130.80000000000001" thickTop="1" thickBot="1" x14ac:dyDescent="0.35">
      <c r="A396" s="65" t="s">
        <v>119</v>
      </c>
      <c r="B396" s="66" t="s">
        <v>120</v>
      </c>
      <c r="C396" s="50" t="s">
        <v>8</v>
      </c>
      <c r="D396" s="50">
        <v>1</v>
      </c>
      <c r="E396" s="20"/>
      <c r="F396" s="20"/>
      <c r="G396" s="20"/>
    </row>
    <row r="397" spans="1:7" ht="30" thickTop="1" thickBot="1" x14ac:dyDescent="0.35">
      <c r="A397" s="61" t="s">
        <v>9</v>
      </c>
      <c r="B397" s="62" t="s">
        <v>10</v>
      </c>
      <c r="C397" s="62" t="s">
        <v>4</v>
      </c>
      <c r="D397" s="62" t="s">
        <v>11</v>
      </c>
      <c r="E397" s="62" t="s">
        <v>12</v>
      </c>
      <c r="F397" s="62" t="s">
        <v>13</v>
      </c>
      <c r="G397" s="64" t="s">
        <v>14</v>
      </c>
    </row>
    <row r="398" spans="1:7" ht="15" thickTop="1" x14ac:dyDescent="0.3">
      <c r="A398" s="20"/>
      <c r="B398" s="74" t="s">
        <v>22</v>
      </c>
      <c r="C398" s="4"/>
      <c r="D398" s="4"/>
      <c r="E398" s="4"/>
      <c r="F398" s="68"/>
      <c r="G398" s="75"/>
    </row>
    <row r="399" spans="1:7" ht="43.8" thickBot="1" x14ac:dyDescent="0.35">
      <c r="A399" s="36" t="s">
        <v>16</v>
      </c>
      <c r="B399" s="4" t="s">
        <v>118</v>
      </c>
      <c r="C399" s="4" t="s">
        <v>18</v>
      </c>
      <c r="D399" s="4">
        <v>0.05</v>
      </c>
      <c r="E399" s="76">
        <v>72</v>
      </c>
      <c r="F399" s="6">
        <f>PRODUCT(D399:E399)</f>
        <v>3.6</v>
      </c>
      <c r="G399" s="7"/>
    </row>
    <row r="400" spans="1:7" ht="15.6" thickTop="1" thickBot="1" x14ac:dyDescent="0.35">
      <c r="A400" s="71">
        <v>1</v>
      </c>
      <c r="B400" s="244" t="s">
        <v>25</v>
      </c>
      <c r="C400" s="245"/>
      <c r="D400" s="245"/>
      <c r="E400" s="246"/>
      <c r="F400" s="72">
        <f>SUM(F399)</f>
        <v>3.6</v>
      </c>
      <c r="G400" s="73">
        <f>SUM(F400/F405)</f>
        <v>0.79051383399209485</v>
      </c>
    </row>
    <row r="401" spans="1:7" ht="15.6" thickTop="1" thickBot="1" x14ac:dyDescent="0.35">
      <c r="A401" s="78" t="s">
        <v>26</v>
      </c>
      <c r="B401" s="244" t="s">
        <v>84</v>
      </c>
      <c r="C401" s="245"/>
      <c r="D401" s="245"/>
      <c r="E401" s="246"/>
      <c r="F401" s="79">
        <f>SUM(F400)</f>
        <v>3.6</v>
      </c>
      <c r="G401" s="3"/>
    </row>
    <row r="402" spans="1:7" ht="15.6" thickTop="1" thickBot="1" x14ac:dyDescent="0.35">
      <c r="A402" s="80">
        <v>2</v>
      </c>
      <c r="B402" s="264" t="s">
        <v>28</v>
      </c>
      <c r="C402" s="265"/>
      <c r="D402" s="265"/>
      <c r="E402" s="266"/>
      <c r="F402" s="79">
        <f>SUM(F401)*15%</f>
        <v>0.54</v>
      </c>
      <c r="G402" s="73">
        <f>SUM(F402/F405)</f>
        <v>0.11857707509881422</v>
      </c>
    </row>
    <row r="403" spans="1:7" ht="15.6" thickTop="1" thickBot="1" x14ac:dyDescent="0.35">
      <c r="A403" s="78" t="s">
        <v>29</v>
      </c>
      <c r="B403" s="244" t="s">
        <v>85</v>
      </c>
      <c r="C403" s="245"/>
      <c r="D403" s="245"/>
      <c r="E403" s="246"/>
      <c r="F403" s="81">
        <f>SUM(F401:F402)</f>
        <v>4.1400000000000006</v>
      </c>
    </row>
    <row r="404" spans="1:7" ht="15.6" thickTop="1" thickBot="1" x14ac:dyDescent="0.35">
      <c r="A404" s="80">
        <v>3</v>
      </c>
      <c r="B404" s="264" t="s">
        <v>31</v>
      </c>
      <c r="C404" s="265"/>
      <c r="D404" s="265"/>
      <c r="E404" s="266"/>
      <c r="F404" s="79">
        <f>SUM(F403)*10%</f>
        <v>0.41400000000000009</v>
      </c>
      <c r="G404" s="73">
        <f>SUM(F404/F405)</f>
        <v>9.0909090909090925E-2</v>
      </c>
    </row>
    <row r="405" spans="1:7" ht="15.6" thickTop="1" thickBot="1" x14ac:dyDescent="0.35">
      <c r="A405" s="78" t="s">
        <v>32</v>
      </c>
      <c r="B405" s="244" t="s">
        <v>33</v>
      </c>
      <c r="C405" s="245"/>
      <c r="D405" s="245"/>
      <c r="E405" s="246"/>
      <c r="F405" s="81">
        <f>SUM(F403:F404)</f>
        <v>4.5540000000000003</v>
      </c>
      <c r="G405" s="82">
        <f>SUM(G400,G402,G404)</f>
        <v>1</v>
      </c>
    </row>
    <row r="406" spans="1:7" ht="15.6" thickTop="1" thickBot="1" x14ac:dyDescent="0.35"/>
    <row r="407" spans="1:7" ht="44.4" thickTop="1" thickBot="1" x14ac:dyDescent="0.35">
      <c r="A407" s="61" t="s">
        <v>2</v>
      </c>
      <c r="B407" s="62" t="s">
        <v>3</v>
      </c>
      <c r="C407" s="63" t="s">
        <v>4</v>
      </c>
      <c r="D407" s="64" t="s">
        <v>5</v>
      </c>
      <c r="E407" s="27"/>
      <c r="F407" s="20"/>
      <c r="G407" s="20"/>
    </row>
    <row r="408" spans="1:7" ht="246" thickTop="1" thickBot="1" x14ac:dyDescent="0.35">
      <c r="A408" s="65" t="s">
        <v>121</v>
      </c>
      <c r="B408" s="66" t="s">
        <v>122</v>
      </c>
      <c r="C408" s="50" t="s">
        <v>8</v>
      </c>
      <c r="D408" s="50">
        <v>1</v>
      </c>
      <c r="E408" s="20"/>
      <c r="F408" s="20"/>
      <c r="G408" s="20"/>
    </row>
    <row r="409" spans="1:7" ht="30" thickTop="1" thickBot="1" x14ac:dyDescent="0.35">
      <c r="A409" s="61" t="s">
        <v>9</v>
      </c>
      <c r="B409" s="62" t="s">
        <v>10</v>
      </c>
      <c r="C409" s="62" t="s">
        <v>4</v>
      </c>
      <c r="D409" s="62" t="s">
        <v>11</v>
      </c>
      <c r="E409" s="62" t="s">
        <v>12</v>
      </c>
      <c r="F409" s="62" t="s">
        <v>13</v>
      </c>
      <c r="G409" s="64" t="s">
        <v>14</v>
      </c>
    </row>
    <row r="410" spans="1:7" ht="15" thickTop="1" x14ac:dyDescent="0.3">
      <c r="A410" s="20"/>
      <c r="B410" s="67" t="s">
        <v>15</v>
      </c>
      <c r="C410" s="68"/>
      <c r="D410" s="68"/>
      <c r="E410" s="68"/>
      <c r="F410" s="68"/>
      <c r="G410" s="7"/>
    </row>
    <row r="411" spans="1:7" ht="15" thickBot="1" x14ac:dyDescent="0.35">
      <c r="A411" s="36" t="s">
        <v>16</v>
      </c>
      <c r="B411" s="4" t="s">
        <v>36</v>
      </c>
      <c r="C411" s="4" t="s">
        <v>18</v>
      </c>
      <c r="D411" s="4">
        <v>0.28000000000000003</v>
      </c>
      <c r="E411" s="91">
        <v>25.18</v>
      </c>
      <c r="F411" s="6">
        <f>PRODUCT(D411:E411)</f>
        <v>7.0504000000000007</v>
      </c>
      <c r="G411" s="7"/>
    </row>
    <row r="412" spans="1:7" ht="15.6" thickTop="1" thickBot="1" x14ac:dyDescent="0.35">
      <c r="A412" s="71">
        <v>1</v>
      </c>
      <c r="B412" s="244" t="s">
        <v>21</v>
      </c>
      <c r="C412" s="245"/>
      <c r="D412" s="245"/>
      <c r="E412" s="246"/>
      <c r="F412" s="72">
        <f>SUM(F411)</f>
        <v>7.0504000000000007</v>
      </c>
      <c r="G412" s="73">
        <f>SUM(F412/F420)</f>
        <v>0.20482751944763272</v>
      </c>
    </row>
    <row r="413" spans="1:7" ht="15" thickTop="1" x14ac:dyDescent="0.3">
      <c r="A413" s="20"/>
      <c r="B413" s="74" t="s">
        <v>22</v>
      </c>
      <c r="C413" s="4"/>
      <c r="D413" s="4"/>
      <c r="E413" s="4"/>
      <c r="F413" s="41"/>
      <c r="G413" s="75"/>
    </row>
    <row r="414" spans="1:7" ht="43.8" thickBot="1" x14ac:dyDescent="0.35">
      <c r="A414" s="36" t="s">
        <v>23</v>
      </c>
      <c r="B414" s="4" t="s">
        <v>118</v>
      </c>
      <c r="C414" s="4" t="s">
        <v>18</v>
      </c>
      <c r="D414" s="4">
        <v>0.28000000000000003</v>
      </c>
      <c r="E414" s="76">
        <v>72</v>
      </c>
      <c r="F414" s="6">
        <f>PRODUCT(D414:E414)</f>
        <v>20.160000000000004</v>
      </c>
      <c r="G414" s="7"/>
    </row>
    <row r="415" spans="1:7" ht="15.6" thickTop="1" thickBot="1" x14ac:dyDescent="0.35">
      <c r="A415" s="71">
        <v>2</v>
      </c>
      <c r="B415" s="244" t="s">
        <v>25</v>
      </c>
      <c r="C415" s="245"/>
      <c r="D415" s="245"/>
      <c r="E415" s="246"/>
      <c r="F415" s="72">
        <f>SUM(F414)</f>
        <v>20.160000000000004</v>
      </c>
      <c r="G415" s="73">
        <f>SUM(F415/F420)</f>
        <v>0.58568631454446218</v>
      </c>
    </row>
    <row r="416" spans="1:7" ht="15.6" thickTop="1" thickBot="1" x14ac:dyDescent="0.35">
      <c r="A416" s="78" t="s">
        <v>26</v>
      </c>
      <c r="B416" s="244" t="s">
        <v>27</v>
      </c>
      <c r="C416" s="245"/>
      <c r="D416" s="245"/>
      <c r="E416" s="246"/>
      <c r="F416" s="79">
        <f>SUM(F412,F415)</f>
        <v>27.210400000000003</v>
      </c>
      <c r="G416" s="3"/>
    </row>
    <row r="417" spans="1:7" ht="15.6" thickTop="1" thickBot="1" x14ac:dyDescent="0.35">
      <c r="A417" s="80">
        <v>3</v>
      </c>
      <c r="B417" s="264" t="s">
        <v>28</v>
      </c>
      <c r="C417" s="265"/>
      <c r="D417" s="265"/>
      <c r="E417" s="266"/>
      <c r="F417" s="79">
        <f>SUM(F416)*15%</f>
        <v>4.0815600000000005</v>
      </c>
      <c r="G417" s="73">
        <f>SUM(F417/F420)</f>
        <v>0.11857707509881424</v>
      </c>
    </row>
    <row r="418" spans="1:7" ht="15.6" thickTop="1" thickBot="1" x14ac:dyDescent="0.35">
      <c r="A418" s="78" t="s">
        <v>29</v>
      </c>
      <c r="B418" s="244" t="s">
        <v>30</v>
      </c>
      <c r="C418" s="245"/>
      <c r="D418" s="245"/>
      <c r="E418" s="246"/>
      <c r="F418" s="81">
        <f>SUM(F416:F417)</f>
        <v>31.291960000000003</v>
      </c>
    </row>
    <row r="419" spans="1:7" ht="15.6" thickTop="1" thickBot="1" x14ac:dyDescent="0.35">
      <c r="A419" s="80">
        <v>4</v>
      </c>
      <c r="B419" s="264" t="s">
        <v>31</v>
      </c>
      <c r="C419" s="265"/>
      <c r="D419" s="265"/>
      <c r="E419" s="266"/>
      <c r="F419" s="79">
        <f>SUM(F418)*10%</f>
        <v>3.1291960000000003</v>
      </c>
      <c r="G419" s="73">
        <f>SUM(F419/F420)</f>
        <v>9.0909090909090912E-2</v>
      </c>
    </row>
    <row r="420" spans="1:7" ht="15.6" thickTop="1" thickBot="1" x14ac:dyDescent="0.35">
      <c r="A420" s="78" t="s">
        <v>32</v>
      </c>
      <c r="B420" s="244" t="s">
        <v>33</v>
      </c>
      <c r="C420" s="245"/>
      <c r="D420" s="245"/>
      <c r="E420" s="246"/>
      <c r="F420" s="81">
        <f>SUM(F418:F419)</f>
        <v>34.421156000000003</v>
      </c>
      <c r="G420" s="82">
        <f>SUM(G412,G415,G417,G419)</f>
        <v>1</v>
      </c>
    </row>
    <row r="421" spans="1:7" ht="15.6" thickTop="1" thickBot="1" x14ac:dyDescent="0.35"/>
    <row r="422" spans="1:7" ht="44.4" thickTop="1" thickBot="1" x14ac:dyDescent="0.35">
      <c r="A422" s="61" t="s">
        <v>2</v>
      </c>
      <c r="B422" s="62" t="s">
        <v>3</v>
      </c>
      <c r="C422" s="63" t="s">
        <v>4</v>
      </c>
      <c r="D422" s="64" t="s">
        <v>5</v>
      </c>
      <c r="E422" s="27"/>
      <c r="F422" s="20"/>
      <c r="G422" s="20"/>
    </row>
    <row r="423" spans="1:7" ht="238.8" customHeight="1" thickTop="1" thickBot="1" x14ac:dyDescent="0.35">
      <c r="A423" s="65" t="s">
        <v>123</v>
      </c>
      <c r="B423" s="66" t="s">
        <v>124</v>
      </c>
      <c r="C423" s="50" t="s">
        <v>8</v>
      </c>
      <c r="D423" s="50">
        <v>1</v>
      </c>
      <c r="E423" s="20"/>
      <c r="F423" s="20"/>
      <c r="G423" s="20"/>
    </row>
    <row r="424" spans="1:7" ht="30" thickTop="1" thickBot="1" x14ac:dyDescent="0.35">
      <c r="A424" s="61" t="s">
        <v>9</v>
      </c>
      <c r="B424" s="62" t="s">
        <v>10</v>
      </c>
      <c r="C424" s="62" t="s">
        <v>4</v>
      </c>
      <c r="D424" s="62" t="s">
        <v>11</v>
      </c>
      <c r="E424" s="62" t="s">
        <v>12</v>
      </c>
      <c r="F424" s="62" t="s">
        <v>13</v>
      </c>
      <c r="G424" s="64" t="s">
        <v>14</v>
      </c>
    </row>
    <row r="425" spans="1:7" ht="15" thickTop="1" x14ac:dyDescent="0.3">
      <c r="A425" s="20"/>
      <c r="B425" s="67" t="s">
        <v>15</v>
      </c>
      <c r="C425" s="68"/>
      <c r="D425" s="68"/>
      <c r="E425" s="68"/>
      <c r="F425" s="68"/>
      <c r="G425" s="7"/>
    </row>
    <row r="426" spans="1:7" ht="15" thickBot="1" x14ac:dyDescent="0.35">
      <c r="A426" s="36" t="s">
        <v>16</v>
      </c>
      <c r="B426" s="4" t="s">
        <v>36</v>
      </c>
      <c r="C426" s="4" t="s">
        <v>18</v>
      </c>
      <c r="D426" s="4">
        <v>0.55000000000000004</v>
      </c>
      <c r="E426" s="91">
        <v>25.18</v>
      </c>
      <c r="F426" s="6">
        <f>PRODUCT(D426:E426)</f>
        <v>13.849</v>
      </c>
      <c r="G426" s="7"/>
    </row>
    <row r="427" spans="1:7" ht="15.6" thickTop="1" thickBot="1" x14ac:dyDescent="0.35">
      <c r="A427" s="71">
        <v>1</v>
      </c>
      <c r="B427" s="244" t="s">
        <v>21</v>
      </c>
      <c r="C427" s="245"/>
      <c r="D427" s="245"/>
      <c r="E427" s="246"/>
      <c r="F427" s="72">
        <f>SUM(F426)</f>
        <v>13.849</v>
      </c>
      <c r="G427" s="73">
        <f>SUM(F427/F435)</f>
        <v>0.20482751944763275</v>
      </c>
    </row>
    <row r="428" spans="1:7" ht="15" thickTop="1" x14ac:dyDescent="0.3">
      <c r="A428" s="20"/>
      <c r="B428" s="74" t="s">
        <v>22</v>
      </c>
      <c r="C428" s="4"/>
      <c r="D428" s="4"/>
      <c r="E428" s="4"/>
      <c r="F428" s="41"/>
      <c r="G428" s="75"/>
    </row>
    <row r="429" spans="1:7" ht="43.8" thickBot="1" x14ac:dyDescent="0.35">
      <c r="A429" s="36" t="s">
        <v>23</v>
      </c>
      <c r="B429" s="4" t="s">
        <v>118</v>
      </c>
      <c r="C429" s="4" t="s">
        <v>18</v>
      </c>
      <c r="D429" s="4">
        <v>0.55000000000000004</v>
      </c>
      <c r="E429" s="76">
        <v>72</v>
      </c>
      <c r="F429" s="6">
        <f>PRODUCT(D429:E429)</f>
        <v>39.6</v>
      </c>
      <c r="G429" s="7"/>
    </row>
    <row r="430" spans="1:7" ht="15.6" thickTop="1" thickBot="1" x14ac:dyDescent="0.35">
      <c r="A430" s="71">
        <v>2</v>
      </c>
      <c r="B430" s="244" t="s">
        <v>25</v>
      </c>
      <c r="C430" s="245"/>
      <c r="D430" s="245"/>
      <c r="E430" s="246"/>
      <c r="F430" s="72">
        <f>SUM(F429)</f>
        <v>39.6</v>
      </c>
      <c r="G430" s="73">
        <f>SUM(F430/F435)</f>
        <v>0.58568631454446218</v>
      </c>
    </row>
    <row r="431" spans="1:7" ht="15.6" thickTop="1" thickBot="1" x14ac:dyDescent="0.35">
      <c r="A431" s="78" t="s">
        <v>26</v>
      </c>
      <c r="B431" s="244" t="s">
        <v>27</v>
      </c>
      <c r="C431" s="245"/>
      <c r="D431" s="245"/>
      <c r="E431" s="246"/>
      <c r="F431" s="79">
        <f>SUM(F427,F430)</f>
        <v>53.448999999999998</v>
      </c>
      <c r="G431" s="3"/>
    </row>
    <row r="432" spans="1:7" ht="15.6" thickTop="1" thickBot="1" x14ac:dyDescent="0.35">
      <c r="A432" s="80">
        <v>3</v>
      </c>
      <c r="B432" s="264" t="s">
        <v>28</v>
      </c>
      <c r="C432" s="265"/>
      <c r="D432" s="265"/>
      <c r="E432" s="266"/>
      <c r="F432" s="79">
        <f>SUM(F431)*15%</f>
        <v>8.0173499999999986</v>
      </c>
      <c r="G432" s="73">
        <f>SUM(F432/F435)</f>
        <v>0.11857707509881422</v>
      </c>
    </row>
    <row r="433" spans="1:7" ht="15.6" thickTop="1" thickBot="1" x14ac:dyDescent="0.35">
      <c r="A433" s="78" t="s">
        <v>29</v>
      </c>
      <c r="B433" s="244" t="s">
        <v>30</v>
      </c>
      <c r="C433" s="245"/>
      <c r="D433" s="245"/>
      <c r="E433" s="246"/>
      <c r="F433" s="81">
        <f>SUM(F431:F432)</f>
        <v>61.466349999999998</v>
      </c>
    </row>
    <row r="434" spans="1:7" ht="15.6" thickTop="1" thickBot="1" x14ac:dyDescent="0.35">
      <c r="A434" s="80">
        <v>4</v>
      </c>
      <c r="B434" s="264" t="s">
        <v>31</v>
      </c>
      <c r="C434" s="265"/>
      <c r="D434" s="265"/>
      <c r="E434" s="266"/>
      <c r="F434" s="79">
        <f>SUM(F433)*10%</f>
        <v>6.1466349999999998</v>
      </c>
      <c r="G434" s="73">
        <f>SUM(F434/F435)</f>
        <v>9.0909090909090912E-2</v>
      </c>
    </row>
    <row r="435" spans="1:7" ht="15.6" thickTop="1" thickBot="1" x14ac:dyDescent="0.35">
      <c r="A435" s="78" t="s">
        <v>32</v>
      </c>
      <c r="B435" s="244" t="s">
        <v>33</v>
      </c>
      <c r="C435" s="245"/>
      <c r="D435" s="245"/>
      <c r="E435" s="246"/>
      <c r="F435" s="81">
        <f>SUM(F433:F434)</f>
        <v>67.612984999999995</v>
      </c>
      <c r="G435" s="82">
        <f>SUM(G427,G430,G432,G434)</f>
        <v>1</v>
      </c>
    </row>
    <row r="436" spans="1:7" ht="15" thickTop="1" x14ac:dyDescent="0.3"/>
  </sheetData>
  <mergeCells count="200">
    <mergeCell ref="B434:E434"/>
    <mergeCell ref="B435:E435"/>
    <mergeCell ref="B420:E420"/>
    <mergeCell ref="B427:E427"/>
    <mergeCell ref="B430:E430"/>
    <mergeCell ref="B431:E431"/>
    <mergeCell ref="B432:E432"/>
    <mergeCell ref="B433:E433"/>
    <mergeCell ref="B412:E412"/>
    <mergeCell ref="B415:E415"/>
    <mergeCell ref="B416:E416"/>
    <mergeCell ref="B417:E417"/>
    <mergeCell ref="B418:E418"/>
    <mergeCell ref="B419:E419"/>
    <mergeCell ref="B400:E400"/>
    <mergeCell ref="B401:E401"/>
    <mergeCell ref="B402:E402"/>
    <mergeCell ref="B403:E403"/>
    <mergeCell ref="B404:E404"/>
    <mergeCell ref="B405:E405"/>
    <mergeCell ref="B388:E388"/>
    <mergeCell ref="B389:E389"/>
    <mergeCell ref="B390:E390"/>
    <mergeCell ref="B391:E391"/>
    <mergeCell ref="B392:E392"/>
    <mergeCell ref="B393:E393"/>
    <mergeCell ref="B376:E376"/>
    <mergeCell ref="B377:E377"/>
    <mergeCell ref="B378:E378"/>
    <mergeCell ref="B379:E379"/>
    <mergeCell ref="B380:E380"/>
    <mergeCell ref="B381:E381"/>
    <mergeCell ref="B364:E364"/>
    <mergeCell ref="B365:E365"/>
    <mergeCell ref="B366:E366"/>
    <mergeCell ref="B367:E367"/>
    <mergeCell ref="B368:E368"/>
    <mergeCell ref="B369:E369"/>
    <mergeCell ref="B352:E352"/>
    <mergeCell ref="B353:E353"/>
    <mergeCell ref="B354:E354"/>
    <mergeCell ref="B355:E355"/>
    <mergeCell ref="B356:E356"/>
    <mergeCell ref="B357:E357"/>
    <mergeCell ref="B340:E340"/>
    <mergeCell ref="B341:E341"/>
    <mergeCell ref="B342:E342"/>
    <mergeCell ref="B343:E343"/>
    <mergeCell ref="B344:E344"/>
    <mergeCell ref="B345:E345"/>
    <mergeCell ref="B326:E326"/>
    <mergeCell ref="B327:E327"/>
    <mergeCell ref="B328:E328"/>
    <mergeCell ref="B329:E329"/>
    <mergeCell ref="B330:E330"/>
    <mergeCell ref="B337:E337"/>
    <mergeCell ref="B314:E314"/>
    <mergeCell ref="B315:E315"/>
    <mergeCell ref="B316:E316"/>
    <mergeCell ref="B317:E317"/>
    <mergeCell ref="B318:E318"/>
    <mergeCell ref="B325:E325"/>
    <mergeCell ref="B302:E302"/>
    <mergeCell ref="B303:E303"/>
    <mergeCell ref="B304:E304"/>
    <mergeCell ref="B305:E305"/>
    <mergeCell ref="B306:E306"/>
    <mergeCell ref="B313:E313"/>
    <mergeCell ref="B288:E288"/>
    <mergeCell ref="B289:E289"/>
    <mergeCell ref="B290:E290"/>
    <mergeCell ref="B291:E291"/>
    <mergeCell ref="B298:E298"/>
    <mergeCell ref="B301:E301"/>
    <mergeCell ref="B273:E273"/>
    <mergeCell ref="B274:E274"/>
    <mergeCell ref="B275:E275"/>
    <mergeCell ref="B282:E282"/>
    <mergeCell ref="B286:E286"/>
    <mergeCell ref="B287:E287"/>
    <mergeCell ref="B260:E260"/>
    <mergeCell ref="B261:E261"/>
    <mergeCell ref="A263:G263"/>
    <mergeCell ref="B270:E270"/>
    <mergeCell ref="B271:E271"/>
    <mergeCell ref="B272:E272"/>
    <mergeCell ref="B245:E245"/>
    <mergeCell ref="B252:E252"/>
    <mergeCell ref="B256:E256"/>
    <mergeCell ref="B257:E257"/>
    <mergeCell ref="B258:E258"/>
    <mergeCell ref="B259:E259"/>
    <mergeCell ref="B237:E237"/>
    <mergeCell ref="B240:E240"/>
    <mergeCell ref="B241:E241"/>
    <mergeCell ref="B242:E242"/>
    <mergeCell ref="B243:E243"/>
    <mergeCell ref="B244:E244"/>
    <mergeCell ref="B225:E225"/>
    <mergeCell ref="B226:E226"/>
    <mergeCell ref="B227:E227"/>
    <mergeCell ref="B228:E228"/>
    <mergeCell ref="B229:E229"/>
    <mergeCell ref="B230:E230"/>
    <mergeCell ref="B210:E210"/>
    <mergeCell ref="B211:E211"/>
    <mergeCell ref="B212:E212"/>
    <mergeCell ref="B213:E213"/>
    <mergeCell ref="B214:E214"/>
    <mergeCell ref="A218:G218"/>
    <mergeCell ref="B192:E192"/>
    <mergeCell ref="B193:E193"/>
    <mergeCell ref="B194:E194"/>
    <mergeCell ref="B195:E195"/>
    <mergeCell ref="B205:E205"/>
    <mergeCell ref="B209:E209"/>
    <mergeCell ref="B175:E175"/>
    <mergeCell ref="B176:E176"/>
    <mergeCell ref="A178:G178"/>
    <mergeCell ref="B186:E186"/>
    <mergeCell ref="B190:E190"/>
    <mergeCell ref="B191:E191"/>
    <mergeCell ref="B160:E160"/>
    <mergeCell ref="B168:E168"/>
    <mergeCell ref="B171:E171"/>
    <mergeCell ref="B172:E172"/>
    <mergeCell ref="B173:E173"/>
    <mergeCell ref="B174:E174"/>
    <mergeCell ref="B152:E152"/>
    <mergeCell ref="B155:E155"/>
    <mergeCell ref="B156:E156"/>
    <mergeCell ref="B157:E157"/>
    <mergeCell ref="B158:E158"/>
    <mergeCell ref="B159:E159"/>
    <mergeCell ref="B140:E140"/>
    <mergeCell ref="B141:E141"/>
    <mergeCell ref="B142:E142"/>
    <mergeCell ref="B143:E143"/>
    <mergeCell ref="B144:E144"/>
    <mergeCell ref="B145:E145"/>
    <mergeCell ref="B126:E126"/>
    <mergeCell ref="B127:E127"/>
    <mergeCell ref="B128:E128"/>
    <mergeCell ref="B129:E129"/>
    <mergeCell ref="B130:E130"/>
    <mergeCell ref="B137:E137"/>
    <mergeCell ref="B112:E112"/>
    <mergeCell ref="B113:E113"/>
    <mergeCell ref="B114:E114"/>
    <mergeCell ref="B115:E115"/>
    <mergeCell ref="B122:E122"/>
    <mergeCell ref="B125:E125"/>
    <mergeCell ref="B98:E98"/>
    <mergeCell ref="B99:E99"/>
    <mergeCell ref="B100:E100"/>
    <mergeCell ref="B107:E107"/>
    <mergeCell ref="B110:E110"/>
    <mergeCell ref="B111:E111"/>
    <mergeCell ref="B79:E79"/>
    <mergeCell ref="B87:E87"/>
    <mergeCell ref="B91:E91"/>
    <mergeCell ref="B95:E95"/>
    <mergeCell ref="B96:E96"/>
    <mergeCell ref="B97:E97"/>
    <mergeCell ref="B71:E71"/>
    <mergeCell ref="B74:E74"/>
    <mergeCell ref="B75:E75"/>
    <mergeCell ref="B76:E76"/>
    <mergeCell ref="B77:E77"/>
    <mergeCell ref="B78:E78"/>
    <mergeCell ref="B59:E59"/>
    <mergeCell ref="B60:E60"/>
    <mergeCell ref="B61:E61"/>
    <mergeCell ref="B62:E62"/>
    <mergeCell ref="B63:E63"/>
    <mergeCell ref="B64:E64"/>
    <mergeCell ref="B45:E45"/>
    <mergeCell ref="B46:E46"/>
    <mergeCell ref="B47:E47"/>
    <mergeCell ref="B48:E48"/>
    <mergeCell ref="B49:E49"/>
    <mergeCell ref="B56:E56"/>
    <mergeCell ref="B34:E34"/>
    <mergeCell ref="B41:E41"/>
    <mergeCell ref="B44:E44"/>
    <mergeCell ref="B17:E17"/>
    <mergeCell ref="B18:E18"/>
    <mergeCell ref="B19:E19"/>
    <mergeCell ref="B26:E26"/>
    <mergeCell ref="B29:E29"/>
    <mergeCell ref="B30:E30"/>
    <mergeCell ref="A1:G1"/>
    <mergeCell ref="A3:G3"/>
    <mergeCell ref="B11:E11"/>
    <mergeCell ref="B14:E14"/>
    <mergeCell ref="B15:E15"/>
    <mergeCell ref="B16:E16"/>
    <mergeCell ref="B31:E31"/>
    <mergeCell ref="B32:E32"/>
    <mergeCell ref="B33:E33"/>
  </mergeCells>
  <printOptions horizontalCentered="1"/>
  <pageMargins left="0.70866141732283472" right="0.70866141732283472" top="0.39370078740157483" bottom="0.39370078740157483" header="0.19685039370078741" footer="0.19685039370078741"/>
  <pageSetup paperSize="9" scale="79" orientation="portrait" r:id="rId1"/>
  <rowBreaks count="25" manualBreakCount="25">
    <brk id="19" max="16383" man="1"/>
    <brk id="34" max="6" man="1"/>
    <brk id="49" max="16383" man="1"/>
    <brk id="64" max="16383" man="1"/>
    <brk id="79" max="16383" man="1"/>
    <brk id="100" max="16383" man="1"/>
    <brk id="115" max="16383" man="1"/>
    <brk id="130" max="16383" man="1"/>
    <brk id="145" max="16383" man="1"/>
    <brk id="160" max="16383" man="1"/>
    <brk id="177" max="16383" man="1"/>
    <brk id="197" max="6" man="1"/>
    <brk id="216" max="6" man="1"/>
    <brk id="230" max="16383" man="1"/>
    <brk id="245" max="16383" man="1"/>
    <brk id="261" max="16383" man="1"/>
    <brk id="291" max="16383" man="1"/>
    <brk id="306" max="16383" man="1"/>
    <brk id="330" max="16383" man="1"/>
    <brk id="345" max="16383" man="1"/>
    <brk id="357" max="16383" man="1"/>
    <brk id="369" max="16383" man="1"/>
    <brk id="381" max="16383" man="1"/>
    <brk id="405" max="16383" man="1"/>
    <brk id="420" max="16383" man="1"/>
  </rowBreaks>
  <colBreaks count="1" manualBreakCount="1">
    <brk id="7" max="434" man="1"/>
  </colBreaks>
  <ignoredErrors>
    <ignoredError sqref="F229 F244 F260 F274 F290 F305 F317 F329 F344 F356 F368 F380 F392 F404 F419 F434"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67"/>
  <sheetViews>
    <sheetView view="pageBreakPreview" topLeftCell="A71" zoomScale="40" zoomScaleNormal="100" zoomScaleSheetLayoutView="40" workbookViewId="0">
      <selection activeCell="B148" sqref="B148"/>
    </sheetView>
  </sheetViews>
  <sheetFormatPr defaultColWidth="9" defaultRowHeight="14.4" x14ac:dyDescent="0.3"/>
  <cols>
    <col min="1" max="1" width="11.6640625" style="17" customWidth="1"/>
    <col min="2" max="2" width="53.21875" style="17" customWidth="1"/>
    <col min="3" max="3" width="9" style="17"/>
    <col min="4" max="4" width="11.109375" style="17" customWidth="1"/>
    <col min="5" max="5" width="10.5546875" style="17" customWidth="1"/>
    <col min="6" max="6" width="10.109375" style="17" customWidth="1"/>
    <col min="7" max="7" width="8.5546875" style="17" customWidth="1"/>
    <col min="8" max="16384" width="9" style="1"/>
  </cols>
  <sheetData>
    <row r="1" spans="1:12" ht="35.25" customHeight="1" x14ac:dyDescent="0.3">
      <c r="A1" s="247" t="s">
        <v>2774</v>
      </c>
      <c r="B1" s="247"/>
      <c r="C1" s="247"/>
      <c r="D1" s="247"/>
      <c r="E1" s="247"/>
      <c r="F1" s="247"/>
      <c r="G1" s="247"/>
    </row>
    <row r="2" spans="1:12" ht="15" thickBot="1" x14ac:dyDescent="0.35">
      <c r="A2" s="60"/>
      <c r="B2" s="60"/>
      <c r="C2" s="60"/>
      <c r="D2" s="60"/>
      <c r="E2" s="60"/>
      <c r="F2" s="60"/>
      <c r="G2" s="60"/>
    </row>
    <row r="3" spans="1:12" ht="44.4" thickTop="1" thickBot="1" x14ac:dyDescent="0.35">
      <c r="A3" s="61" t="s">
        <v>2</v>
      </c>
      <c r="B3" s="62" t="s">
        <v>3</v>
      </c>
      <c r="C3" s="63" t="s">
        <v>4</v>
      </c>
      <c r="D3" s="64" t="s">
        <v>5</v>
      </c>
      <c r="E3" s="27"/>
      <c r="F3" s="20"/>
      <c r="G3" s="20"/>
      <c r="H3" s="2"/>
    </row>
    <row r="4" spans="1:12" ht="204.6" customHeight="1" thickTop="1" x14ac:dyDescent="0.3">
      <c r="A4" s="164" t="s">
        <v>1812</v>
      </c>
      <c r="B4" s="214" t="s">
        <v>1813</v>
      </c>
      <c r="C4" s="49"/>
      <c r="D4" s="26"/>
      <c r="E4" s="27"/>
      <c r="F4" s="20"/>
      <c r="G4" s="20"/>
    </row>
    <row r="5" spans="1:12" ht="44.4" customHeight="1" thickBot="1" x14ac:dyDescent="0.35">
      <c r="A5" s="103" t="s">
        <v>1814</v>
      </c>
      <c r="B5" s="145" t="s">
        <v>1815</v>
      </c>
      <c r="C5" s="16" t="s">
        <v>130</v>
      </c>
      <c r="D5" s="16">
        <v>1</v>
      </c>
      <c r="E5" s="20"/>
      <c r="F5" s="20"/>
      <c r="G5" s="20"/>
    </row>
    <row r="6" spans="1:12" ht="30" thickTop="1" thickBot="1" x14ac:dyDescent="0.35">
      <c r="A6" s="61" t="s">
        <v>9</v>
      </c>
      <c r="B6" s="62" t="s">
        <v>10</v>
      </c>
      <c r="C6" s="62" t="s">
        <v>4</v>
      </c>
      <c r="D6" s="62" t="s">
        <v>11</v>
      </c>
      <c r="E6" s="62" t="s">
        <v>12</v>
      </c>
      <c r="F6" s="62" t="s">
        <v>13</v>
      </c>
      <c r="G6" s="64" t="s">
        <v>14</v>
      </c>
    </row>
    <row r="7" spans="1:12" ht="15" thickTop="1" x14ac:dyDescent="0.3">
      <c r="A7" s="20"/>
      <c r="B7" s="67" t="s">
        <v>15</v>
      </c>
      <c r="C7" s="68"/>
      <c r="D7" s="68"/>
      <c r="E7" s="68"/>
      <c r="F7" s="68"/>
      <c r="G7" s="7"/>
    </row>
    <row r="8" spans="1:12" x14ac:dyDescent="0.3">
      <c r="A8" s="36" t="s">
        <v>16</v>
      </c>
      <c r="B8" s="4" t="s">
        <v>70</v>
      </c>
      <c r="C8" s="4" t="s">
        <v>18</v>
      </c>
      <c r="D8" s="68">
        <v>0.25</v>
      </c>
      <c r="E8" s="41">
        <v>30.27</v>
      </c>
      <c r="F8" s="41">
        <f>D8*E8</f>
        <v>7.5674999999999999</v>
      </c>
      <c r="G8" s="7"/>
    </row>
    <row r="9" spans="1:12" ht="15" thickBot="1" x14ac:dyDescent="0.35">
      <c r="A9" s="36" t="s">
        <v>19</v>
      </c>
      <c r="B9" s="4" t="s">
        <v>140</v>
      </c>
      <c r="C9" s="4" t="s">
        <v>18</v>
      </c>
      <c r="D9" s="4">
        <v>0.25</v>
      </c>
      <c r="E9" s="41">
        <v>28.09</v>
      </c>
      <c r="F9" s="6">
        <f>PRODUCT(D9:E9)</f>
        <v>7.0225</v>
      </c>
      <c r="G9" s="7"/>
    </row>
    <row r="10" spans="1:12" ht="15.6" thickTop="1" thickBot="1" x14ac:dyDescent="0.35">
      <c r="A10" s="71">
        <v>1</v>
      </c>
      <c r="B10" s="244" t="s">
        <v>21</v>
      </c>
      <c r="C10" s="245"/>
      <c r="D10" s="245"/>
      <c r="E10" s="246"/>
      <c r="F10" s="72">
        <f>SUM(F8:F9)</f>
        <v>14.59</v>
      </c>
      <c r="G10" s="73">
        <f>SUM(F10/F21)</f>
        <v>0.29779490931951108</v>
      </c>
    </row>
    <row r="11" spans="1:12" ht="15" thickTop="1" x14ac:dyDescent="0.3">
      <c r="A11" s="20"/>
      <c r="B11" s="74" t="s">
        <v>45</v>
      </c>
      <c r="C11" s="4"/>
      <c r="D11" s="4"/>
      <c r="E11" s="4"/>
      <c r="F11" s="41"/>
      <c r="G11" s="75"/>
    </row>
    <row r="12" spans="1:12" ht="43.8" thickBot="1" x14ac:dyDescent="0.35">
      <c r="A12" s="36" t="s">
        <v>23</v>
      </c>
      <c r="B12" s="4" t="s">
        <v>1816</v>
      </c>
      <c r="C12" s="4" t="s">
        <v>130</v>
      </c>
      <c r="D12" s="22">
        <v>1</v>
      </c>
      <c r="E12" s="76">
        <v>11.34</v>
      </c>
      <c r="F12" s="6">
        <f>PRODUCT(D12:E12)</f>
        <v>11.34</v>
      </c>
      <c r="G12" s="7"/>
      <c r="J12" s="30"/>
      <c r="L12" s="31"/>
    </row>
    <row r="13" spans="1:12" ht="15.6" thickTop="1" thickBot="1" x14ac:dyDescent="0.35">
      <c r="A13" s="71">
        <v>2</v>
      </c>
      <c r="B13" s="244" t="s">
        <v>49</v>
      </c>
      <c r="C13" s="245"/>
      <c r="D13" s="245"/>
      <c r="E13" s="246"/>
      <c r="F13" s="72">
        <f>SUM(F12:F12)</f>
        <v>11.34</v>
      </c>
      <c r="G13" s="73">
        <f>SUM(F13/F21)</f>
        <v>0.23145951142448631</v>
      </c>
    </row>
    <row r="14" spans="1:12" ht="15" thickTop="1" x14ac:dyDescent="0.3">
      <c r="A14" s="20"/>
      <c r="B14" s="74" t="s">
        <v>22</v>
      </c>
      <c r="C14" s="4"/>
      <c r="D14" s="4"/>
      <c r="E14" s="4"/>
      <c r="F14" s="41"/>
      <c r="G14" s="75"/>
    </row>
    <row r="15" spans="1:12" ht="29.4" thickBot="1" x14ac:dyDescent="0.35">
      <c r="A15" s="36" t="s">
        <v>50</v>
      </c>
      <c r="B15" s="4" t="s">
        <v>699</v>
      </c>
      <c r="C15" s="4" t="s">
        <v>18</v>
      </c>
      <c r="D15" s="5">
        <v>0.2</v>
      </c>
      <c r="E15" s="6">
        <v>64</v>
      </c>
      <c r="F15" s="6">
        <f>D15*E15</f>
        <v>12.8</v>
      </c>
      <c r="G15" s="7"/>
    </row>
    <row r="16" spans="1:12" ht="15.6" thickTop="1" thickBot="1" x14ac:dyDescent="0.35">
      <c r="A16" s="71">
        <v>3</v>
      </c>
      <c r="B16" s="244" t="s">
        <v>25</v>
      </c>
      <c r="C16" s="245"/>
      <c r="D16" s="245"/>
      <c r="E16" s="246"/>
      <c r="F16" s="72">
        <f>SUM(F15:F15)</f>
        <v>12.8</v>
      </c>
      <c r="G16" s="73">
        <f>SUM(F16/F21)</f>
        <v>0.26125941324809743</v>
      </c>
    </row>
    <row r="17" spans="1:12" ht="15.6" thickTop="1" thickBot="1" x14ac:dyDescent="0.35">
      <c r="A17" s="78" t="s">
        <v>26</v>
      </c>
      <c r="B17" s="244" t="s">
        <v>54</v>
      </c>
      <c r="C17" s="245"/>
      <c r="D17" s="245"/>
      <c r="E17" s="246"/>
      <c r="F17" s="79">
        <f>SUM(F10,F13,F16)</f>
        <v>38.730000000000004</v>
      </c>
      <c r="G17" s="3"/>
    </row>
    <row r="18" spans="1:12" ht="15.6" thickTop="1" thickBot="1" x14ac:dyDescent="0.35">
      <c r="A18" s="80">
        <v>4</v>
      </c>
      <c r="B18" s="264" t="s">
        <v>28</v>
      </c>
      <c r="C18" s="265"/>
      <c r="D18" s="265"/>
      <c r="E18" s="266"/>
      <c r="F18" s="79">
        <f>SUM(F17)*15%</f>
        <v>5.8095000000000008</v>
      </c>
      <c r="G18" s="73">
        <f>SUM(F18/F21)</f>
        <v>0.11857707509881424</v>
      </c>
    </row>
    <row r="19" spans="1:12" ht="15.6" thickTop="1" thickBot="1" x14ac:dyDescent="0.35">
      <c r="A19" s="78" t="s">
        <v>29</v>
      </c>
      <c r="B19" s="244" t="s">
        <v>55</v>
      </c>
      <c r="C19" s="245"/>
      <c r="D19" s="245"/>
      <c r="E19" s="246"/>
      <c r="F19" s="81">
        <f>SUM(F17:F18)</f>
        <v>44.539500000000004</v>
      </c>
    </row>
    <row r="20" spans="1:12" ht="15.6" thickTop="1" thickBot="1" x14ac:dyDescent="0.35">
      <c r="A20" s="80">
        <v>5</v>
      </c>
      <c r="B20" s="264" t="s">
        <v>31</v>
      </c>
      <c r="C20" s="265"/>
      <c r="D20" s="265"/>
      <c r="E20" s="266"/>
      <c r="F20" s="79">
        <f>SUM(F19)*10%</f>
        <v>4.4539500000000007</v>
      </c>
      <c r="G20" s="73">
        <f>SUM(F20/F21)</f>
        <v>9.0909090909090925E-2</v>
      </c>
    </row>
    <row r="21" spans="1:12" ht="15.6" thickTop="1" thickBot="1" x14ac:dyDescent="0.35">
      <c r="A21" s="78" t="s">
        <v>32</v>
      </c>
      <c r="B21" s="244" t="s">
        <v>33</v>
      </c>
      <c r="C21" s="245"/>
      <c r="D21" s="245"/>
      <c r="E21" s="246"/>
      <c r="F21" s="81">
        <f>SUM(F19,F20)</f>
        <v>48.993450000000003</v>
      </c>
      <c r="G21" s="82">
        <f>SUM(G10,G13,G16,G18,G20)</f>
        <v>1</v>
      </c>
    </row>
    <row r="22" spans="1:12" ht="15.6" thickTop="1" thickBot="1" x14ac:dyDescent="0.35"/>
    <row r="23" spans="1:12" ht="44.4" thickTop="1" thickBot="1" x14ac:dyDescent="0.35">
      <c r="A23" s="61" t="s">
        <v>2</v>
      </c>
      <c r="B23" s="62" t="s">
        <v>3</v>
      </c>
      <c r="C23" s="63" t="s">
        <v>4</v>
      </c>
      <c r="D23" s="64" t="s">
        <v>5</v>
      </c>
      <c r="E23" s="27"/>
      <c r="F23" s="20"/>
      <c r="G23" s="20"/>
      <c r="H23" s="2"/>
    </row>
    <row r="24" spans="1:12" ht="219.6" customHeight="1" thickTop="1" x14ac:dyDescent="0.3">
      <c r="A24" s="164" t="s">
        <v>1812</v>
      </c>
      <c r="B24" s="214" t="s">
        <v>1813</v>
      </c>
      <c r="C24" s="49"/>
      <c r="D24" s="26"/>
      <c r="E24" s="27"/>
      <c r="F24" s="20"/>
      <c r="G24" s="20"/>
    </row>
    <row r="25" spans="1:12" ht="53.4" customHeight="1" thickBot="1" x14ac:dyDescent="0.35">
      <c r="A25" s="103" t="s">
        <v>1817</v>
      </c>
      <c r="B25" s="145" t="s">
        <v>1818</v>
      </c>
      <c r="C25" s="16" t="s">
        <v>130</v>
      </c>
      <c r="D25" s="16">
        <v>1</v>
      </c>
      <c r="E25" s="20"/>
      <c r="F25" s="20"/>
      <c r="G25" s="20"/>
    </row>
    <row r="26" spans="1:12" ht="30" thickTop="1" thickBot="1" x14ac:dyDescent="0.35">
      <c r="A26" s="61" t="s">
        <v>9</v>
      </c>
      <c r="B26" s="62" t="s">
        <v>10</v>
      </c>
      <c r="C26" s="62" t="s">
        <v>4</v>
      </c>
      <c r="D26" s="62" t="s">
        <v>11</v>
      </c>
      <c r="E26" s="62" t="s">
        <v>12</v>
      </c>
      <c r="F26" s="62" t="s">
        <v>13</v>
      </c>
      <c r="G26" s="64" t="s">
        <v>14</v>
      </c>
    </row>
    <row r="27" spans="1:12" ht="15" thickTop="1" x14ac:dyDescent="0.3">
      <c r="A27" s="20"/>
      <c r="B27" s="67" t="s">
        <v>15</v>
      </c>
      <c r="C27" s="68"/>
      <c r="D27" s="68"/>
      <c r="E27" s="68"/>
      <c r="F27" s="68"/>
      <c r="G27" s="7"/>
    </row>
    <row r="28" spans="1:12" x14ac:dyDescent="0.3">
      <c r="A28" s="36" t="s">
        <v>16</v>
      </c>
      <c r="B28" s="4" t="s">
        <v>70</v>
      </c>
      <c r="C28" s="4" t="s">
        <v>18</v>
      </c>
      <c r="D28" s="68">
        <v>0.25</v>
      </c>
      <c r="E28" s="41">
        <v>30.27</v>
      </c>
      <c r="F28" s="41">
        <f>D28*E28</f>
        <v>7.5674999999999999</v>
      </c>
      <c r="G28" s="7"/>
    </row>
    <row r="29" spans="1:12" ht="15" thickBot="1" x14ac:dyDescent="0.35">
      <c r="A29" s="36" t="s">
        <v>19</v>
      </c>
      <c r="B29" s="4" t="s">
        <v>140</v>
      </c>
      <c r="C29" s="4" t="s">
        <v>18</v>
      </c>
      <c r="D29" s="4">
        <v>0.25</v>
      </c>
      <c r="E29" s="41">
        <v>28.09</v>
      </c>
      <c r="F29" s="6">
        <f>PRODUCT(D29:E29)</f>
        <v>7.0225</v>
      </c>
      <c r="G29" s="7"/>
    </row>
    <row r="30" spans="1:12" ht="15.6" thickTop="1" thickBot="1" x14ac:dyDescent="0.35">
      <c r="A30" s="71">
        <v>1</v>
      </c>
      <c r="B30" s="244" t="s">
        <v>21</v>
      </c>
      <c r="C30" s="245"/>
      <c r="D30" s="245"/>
      <c r="E30" s="246"/>
      <c r="F30" s="72">
        <f>SUM(F28:F29)</f>
        <v>14.59</v>
      </c>
      <c r="G30" s="73">
        <f>SUM(F30/F41)</f>
        <v>0.27137874912810972</v>
      </c>
    </row>
    <row r="31" spans="1:12" ht="15" thickTop="1" x14ac:dyDescent="0.3">
      <c r="A31" s="20"/>
      <c r="B31" s="74" t="s">
        <v>45</v>
      </c>
      <c r="C31" s="4"/>
      <c r="D31" s="4"/>
      <c r="E31" s="4"/>
      <c r="F31" s="41"/>
      <c r="G31" s="75"/>
    </row>
    <row r="32" spans="1:12" ht="43.8" thickBot="1" x14ac:dyDescent="0.35">
      <c r="A32" s="36" t="s">
        <v>23</v>
      </c>
      <c r="B32" s="4" t="s">
        <v>1819</v>
      </c>
      <c r="C32" s="4" t="s">
        <v>130</v>
      </c>
      <c r="D32" s="22">
        <v>1</v>
      </c>
      <c r="E32" s="76">
        <v>15.11</v>
      </c>
      <c r="F32" s="6">
        <f>PRODUCT(D32:E32)</f>
        <v>15.11</v>
      </c>
      <c r="G32" s="7"/>
      <c r="J32" s="30"/>
      <c r="L32" s="31"/>
    </row>
    <row r="33" spans="1:8" ht="15.6" thickTop="1" thickBot="1" x14ac:dyDescent="0.35">
      <c r="A33" s="71">
        <v>2</v>
      </c>
      <c r="B33" s="244" t="s">
        <v>49</v>
      </c>
      <c r="C33" s="245"/>
      <c r="D33" s="245"/>
      <c r="E33" s="246"/>
      <c r="F33" s="72">
        <f>SUM(F32:F32)</f>
        <v>15.11</v>
      </c>
      <c r="G33" s="73">
        <f>SUM(F33/F41)</f>
        <v>0.28105091839107182</v>
      </c>
    </row>
    <row r="34" spans="1:8" ht="15" thickTop="1" x14ac:dyDescent="0.3">
      <c r="A34" s="20"/>
      <c r="B34" s="74" t="s">
        <v>22</v>
      </c>
      <c r="C34" s="4"/>
      <c r="D34" s="4"/>
      <c r="E34" s="4"/>
      <c r="F34" s="41"/>
      <c r="G34" s="75"/>
    </row>
    <row r="35" spans="1:8" ht="29.4" thickBot="1" x14ac:dyDescent="0.35">
      <c r="A35" s="36" t="s">
        <v>50</v>
      </c>
      <c r="B35" s="4" t="s">
        <v>699</v>
      </c>
      <c r="C35" s="4" t="s">
        <v>18</v>
      </c>
      <c r="D35" s="5">
        <v>0.2</v>
      </c>
      <c r="E35" s="6">
        <v>64</v>
      </c>
      <c r="F35" s="6">
        <f>D35*E35</f>
        <v>12.8</v>
      </c>
      <c r="G35" s="7"/>
    </row>
    <row r="36" spans="1:8" ht="15.6" thickTop="1" thickBot="1" x14ac:dyDescent="0.35">
      <c r="A36" s="71">
        <v>3</v>
      </c>
      <c r="B36" s="244" t="s">
        <v>25</v>
      </c>
      <c r="C36" s="245"/>
      <c r="D36" s="245"/>
      <c r="E36" s="246"/>
      <c r="F36" s="72">
        <f>SUM(F35:F35)</f>
        <v>12.8</v>
      </c>
      <c r="G36" s="73">
        <f>SUM(F36/F41)</f>
        <v>0.23808416647291328</v>
      </c>
    </row>
    <row r="37" spans="1:8" ht="15.6" thickTop="1" thickBot="1" x14ac:dyDescent="0.35">
      <c r="A37" s="78" t="s">
        <v>26</v>
      </c>
      <c r="B37" s="244" t="s">
        <v>54</v>
      </c>
      <c r="C37" s="245"/>
      <c r="D37" s="245"/>
      <c r="E37" s="246"/>
      <c r="F37" s="79">
        <f>SUM(F30,F33,F36)</f>
        <v>42.5</v>
      </c>
      <c r="G37" s="3"/>
    </row>
    <row r="38" spans="1:8" ht="15.6" thickTop="1" thickBot="1" x14ac:dyDescent="0.35">
      <c r="A38" s="80">
        <v>4</v>
      </c>
      <c r="B38" s="264" t="s">
        <v>28</v>
      </c>
      <c r="C38" s="265"/>
      <c r="D38" s="265"/>
      <c r="E38" s="266"/>
      <c r="F38" s="79">
        <f>SUM(F37)*15%</f>
        <v>6.375</v>
      </c>
      <c r="G38" s="73">
        <f>SUM(F38/F41)</f>
        <v>0.11857707509881422</v>
      </c>
    </row>
    <row r="39" spans="1:8" ht="15.6" thickTop="1" thickBot="1" x14ac:dyDescent="0.35">
      <c r="A39" s="78" t="s">
        <v>29</v>
      </c>
      <c r="B39" s="244" t="s">
        <v>55</v>
      </c>
      <c r="C39" s="245"/>
      <c r="D39" s="245"/>
      <c r="E39" s="246"/>
      <c r="F39" s="81">
        <f>SUM(F37:F38)</f>
        <v>48.875</v>
      </c>
    </row>
    <row r="40" spans="1:8" ht="15.6" thickTop="1" thickBot="1" x14ac:dyDescent="0.35">
      <c r="A40" s="80">
        <v>5</v>
      </c>
      <c r="B40" s="264" t="s">
        <v>31</v>
      </c>
      <c r="C40" s="265"/>
      <c r="D40" s="265"/>
      <c r="E40" s="266"/>
      <c r="F40" s="79">
        <f>SUM(F39)*10%</f>
        <v>4.8875000000000002</v>
      </c>
      <c r="G40" s="73">
        <f>SUM(F40/F41)</f>
        <v>9.0909090909090912E-2</v>
      </c>
    </row>
    <row r="41" spans="1:8" ht="15.6" thickTop="1" thickBot="1" x14ac:dyDescent="0.35">
      <c r="A41" s="78" t="s">
        <v>32</v>
      </c>
      <c r="B41" s="244" t="s">
        <v>33</v>
      </c>
      <c r="C41" s="245"/>
      <c r="D41" s="245"/>
      <c r="E41" s="246"/>
      <c r="F41" s="81">
        <f>SUM(F39,F40)</f>
        <v>53.762500000000003</v>
      </c>
      <c r="G41" s="82">
        <f>SUM(G30,G33,G36,G38,G40)</f>
        <v>1</v>
      </c>
    </row>
    <row r="42" spans="1:8" ht="15.6" thickTop="1" thickBot="1" x14ac:dyDescent="0.35"/>
    <row r="43" spans="1:8" ht="44.4" thickTop="1" thickBot="1" x14ac:dyDescent="0.35">
      <c r="A43" s="61" t="s">
        <v>2</v>
      </c>
      <c r="B43" s="62" t="s">
        <v>3</v>
      </c>
      <c r="C43" s="63" t="s">
        <v>4</v>
      </c>
      <c r="D43" s="64" t="s">
        <v>5</v>
      </c>
      <c r="E43" s="27"/>
      <c r="F43" s="20"/>
      <c r="G43" s="20"/>
      <c r="H43" s="2"/>
    </row>
    <row r="44" spans="1:8" ht="207" customHeight="1" thickTop="1" x14ac:dyDescent="0.3">
      <c r="A44" s="164" t="s">
        <v>1812</v>
      </c>
      <c r="B44" s="214" t="s">
        <v>1813</v>
      </c>
      <c r="C44" s="49"/>
      <c r="D44" s="26"/>
      <c r="E44" s="27"/>
      <c r="F44" s="20"/>
      <c r="G44" s="20"/>
    </row>
    <row r="45" spans="1:8" ht="45" customHeight="1" thickBot="1" x14ac:dyDescent="0.35">
      <c r="A45" s="103" t="s">
        <v>1820</v>
      </c>
      <c r="B45" s="145" t="s">
        <v>1821</v>
      </c>
      <c r="C45" s="16" t="s">
        <v>130</v>
      </c>
      <c r="D45" s="16">
        <v>1</v>
      </c>
      <c r="E45" s="20"/>
      <c r="F45" s="20"/>
      <c r="G45" s="20"/>
    </row>
    <row r="46" spans="1:8" ht="30" thickTop="1" thickBot="1" x14ac:dyDescent="0.35">
      <c r="A46" s="61" t="s">
        <v>9</v>
      </c>
      <c r="B46" s="62" t="s">
        <v>10</v>
      </c>
      <c r="C46" s="62" t="s">
        <v>4</v>
      </c>
      <c r="D46" s="62" t="s">
        <v>11</v>
      </c>
      <c r="E46" s="62" t="s">
        <v>12</v>
      </c>
      <c r="F46" s="62" t="s">
        <v>13</v>
      </c>
      <c r="G46" s="64" t="s">
        <v>14</v>
      </c>
    </row>
    <row r="47" spans="1:8" ht="15" thickTop="1" x14ac:dyDescent="0.3">
      <c r="A47" s="20"/>
      <c r="B47" s="67" t="s">
        <v>15</v>
      </c>
      <c r="C47" s="68"/>
      <c r="D47" s="68"/>
      <c r="E47" s="68"/>
      <c r="F47" s="68"/>
      <c r="G47" s="7"/>
    </row>
    <row r="48" spans="1:8" x14ac:dyDescent="0.3">
      <c r="A48" s="36" t="s">
        <v>16</v>
      </c>
      <c r="B48" s="4" t="s">
        <v>70</v>
      </c>
      <c r="C48" s="4" t="s">
        <v>18</v>
      </c>
      <c r="D48" s="68">
        <v>0.25</v>
      </c>
      <c r="E48" s="41">
        <v>30.09</v>
      </c>
      <c r="F48" s="41">
        <f>D48*E48</f>
        <v>7.5225</v>
      </c>
      <c r="G48" s="7"/>
    </row>
    <row r="49" spans="1:12" ht="15" thickBot="1" x14ac:dyDescent="0.35">
      <c r="A49" s="36" t="s">
        <v>19</v>
      </c>
      <c r="B49" s="4" t="s">
        <v>140</v>
      </c>
      <c r="C49" s="4" t="s">
        <v>18</v>
      </c>
      <c r="D49" s="4">
        <v>0.25</v>
      </c>
      <c r="E49" s="41">
        <v>28.09</v>
      </c>
      <c r="F49" s="6">
        <f>PRODUCT(D49:E49)</f>
        <v>7.0225</v>
      </c>
      <c r="G49" s="7"/>
    </row>
    <row r="50" spans="1:12" ht="15.6" thickTop="1" thickBot="1" x14ac:dyDescent="0.35">
      <c r="A50" s="71">
        <v>1</v>
      </c>
      <c r="B50" s="244" t="s">
        <v>21</v>
      </c>
      <c r="C50" s="245"/>
      <c r="D50" s="245"/>
      <c r="E50" s="246"/>
      <c r="F50" s="72">
        <f>SUM(F48:F49)</f>
        <v>14.545</v>
      </c>
      <c r="G50" s="73">
        <f>SUM(F50/F61)</f>
        <v>0.2433701707146792</v>
      </c>
    </row>
    <row r="51" spans="1:12" ht="15" thickTop="1" x14ac:dyDescent="0.3">
      <c r="A51" s="20"/>
      <c r="B51" s="74" t="s">
        <v>45</v>
      </c>
      <c r="C51" s="4"/>
      <c r="D51" s="4"/>
      <c r="E51" s="4"/>
      <c r="F51" s="41"/>
      <c r="G51" s="75"/>
    </row>
    <row r="52" spans="1:12" ht="43.8" thickBot="1" x14ac:dyDescent="0.35">
      <c r="A52" s="36" t="s">
        <v>23</v>
      </c>
      <c r="B52" s="4" t="s">
        <v>1822</v>
      </c>
      <c r="C52" s="4" t="s">
        <v>130</v>
      </c>
      <c r="D52" s="22">
        <v>1</v>
      </c>
      <c r="E52" s="76">
        <v>19.899999999999999</v>
      </c>
      <c r="F52" s="6">
        <f>PRODUCT(D52:E52)</f>
        <v>19.899999999999999</v>
      </c>
      <c r="G52" s="7"/>
      <c r="J52" s="30"/>
      <c r="L52" s="31"/>
    </row>
    <row r="53" spans="1:12" ht="15.6" thickTop="1" thickBot="1" x14ac:dyDescent="0.35">
      <c r="A53" s="71">
        <v>2</v>
      </c>
      <c r="B53" s="244" t="s">
        <v>49</v>
      </c>
      <c r="C53" s="245"/>
      <c r="D53" s="245"/>
      <c r="E53" s="246"/>
      <c r="F53" s="72">
        <f>SUM(F52:F52)</f>
        <v>19.899999999999999</v>
      </c>
      <c r="G53" s="73">
        <f>SUM(F53/F61)</f>
        <v>0.33297122015965047</v>
      </c>
    </row>
    <row r="54" spans="1:12" ht="15" thickTop="1" x14ac:dyDescent="0.3">
      <c r="A54" s="20"/>
      <c r="B54" s="74" t="s">
        <v>22</v>
      </c>
      <c r="C54" s="4"/>
      <c r="D54" s="4"/>
      <c r="E54" s="4"/>
      <c r="F54" s="41"/>
      <c r="G54" s="75"/>
    </row>
    <row r="55" spans="1:12" ht="29.4" thickBot="1" x14ac:dyDescent="0.35">
      <c r="A55" s="36" t="s">
        <v>50</v>
      </c>
      <c r="B55" s="4" t="s">
        <v>699</v>
      </c>
      <c r="C55" s="4" t="s">
        <v>18</v>
      </c>
      <c r="D55" s="5">
        <v>0.2</v>
      </c>
      <c r="E55" s="6">
        <v>64</v>
      </c>
      <c r="F55" s="6">
        <f>D55*E55</f>
        <v>12.8</v>
      </c>
      <c r="G55" s="7"/>
    </row>
    <row r="56" spans="1:12" ht="15.6" thickTop="1" thickBot="1" x14ac:dyDescent="0.35">
      <c r="A56" s="71">
        <v>3</v>
      </c>
      <c r="B56" s="244" t="s">
        <v>25</v>
      </c>
      <c r="C56" s="245"/>
      <c r="D56" s="245"/>
      <c r="E56" s="246"/>
      <c r="F56" s="72">
        <f>SUM(F55:F55)</f>
        <v>12.8</v>
      </c>
      <c r="G56" s="73">
        <f>SUM(F56/F61)</f>
        <v>0.21417244311776515</v>
      </c>
    </row>
    <row r="57" spans="1:12" ht="15.6" thickTop="1" thickBot="1" x14ac:dyDescent="0.35">
      <c r="A57" s="78" t="s">
        <v>26</v>
      </c>
      <c r="B57" s="244" t="s">
        <v>54</v>
      </c>
      <c r="C57" s="245"/>
      <c r="D57" s="245"/>
      <c r="E57" s="246"/>
      <c r="F57" s="79">
        <f>SUM(F50,F53,F56)</f>
        <v>47.245000000000005</v>
      </c>
      <c r="G57" s="3"/>
    </row>
    <row r="58" spans="1:12" ht="15.6" thickTop="1" thickBot="1" x14ac:dyDescent="0.35">
      <c r="A58" s="80">
        <v>4</v>
      </c>
      <c r="B58" s="264" t="s">
        <v>28</v>
      </c>
      <c r="C58" s="265"/>
      <c r="D58" s="265"/>
      <c r="E58" s="266"/>
      <c r="F58" s="79">
        <f>SUM(F57)*15%</f>
        <v>7.0867500000000003</v>
      </c>
      <c r="G58" s="73">
        <f>SUM(F58/F61)</f>
        <v>0.11857707509881422</v>
      </c>
    </row>
    <row r="59" spans="1:12" ht="15.6" thickTop="1" thickBot="1" x14ac:dyDescent="0.35">
      <c r="A59" s="78" t="s">
        <v>29</v>
      </c>
      <c r="B59" s="244" t="s">
        <v>55</v>
      </c>
      <c r="C59" s="245"/>
      <c r="D59" s="245"/>
      <c r="E59" s="246"/>
      <c r="F59" s="81">
        <f>SUM(F57:F58)</f>
        <v>54.331750000000007</v>
      </c>
    </row>
    <row r="60" spans="1:12" ht="15.6" thickTop="1" thickBot="1" x14ac:dyDescent="0.35">
      <c r="A60" s="80">
        <v>5</v>
      </c>
      <c r="B60" s="264" t="s">
        <v>31</v>
      </c>
      <c r="C60" s="265"/>
      <c r="D60" s="265"/>
      <c r="E60" s="266"/>
      <c r="F60" s="79">
        <f>SUM(F59)*10%</f>
        <v>5.4331750000000012</v>
      </c>
      <c r="G60" s="73">
        <f>SUM(F60/F61)</f>
        <v>9.0909090909090925E-2</v>
      </c>
    </row>
    <row r="61" spans="1:12" ht="15.6" thickTop="1" thickBot="1" x14ac:dyDescent="0.35">
      <c r="A61" s="78" t="s">
        <v>32</v>
      </c>
      <c r="B61" s="244" t="s">
        <v>33</v>
      </c>
      <c r="C61" s="245"/>
      <c r="D61" s="245"/>
      <c r="E61" s="246"/>
      <c r="F61" s="81">
        <f>SUM(F59,F60)</f>
        <v>59.764925000000005</v>
      </c>
      <c r="G61" s="82">
        <f>SUM(G50,G53,G56,G58,G60)</f>
        <v>1</v>
      </c>
    </row>
    <row r="62" spans="1:12" ht="15.6" thickTop="1" thickBot="1" x14ac:dyDescent="0.35"/>
    <row r="63" spans="1:12" ht="44.4" thickTop="1" thickBot="1" x14ac:dyDescent="0.35">
      <c r="A63" s="61" t="s">
        <v>2</v>
      </c>
      <c r="B63" s="62" t="s">
        <v>3</v>
      </c>
      <c r="C63" s="63" t="s">
        <v>4</v>
      </c>
      <c r="D63" s="64" t="s">
        <v>5</v>
      </c>
      <c r="E63" s="27"/>
      <c r="F63" s="20"/>
      <c r="G63" s="20"/>
      <c r="H63" s="2"/>
    </row>
    <row r="64" spans="1:12" ht="214.2" customHeight="1" thickTop="1" x14ac:dyDescent="0.3">
      <c r="A64" s="164" t="s">
        <v>1812</v>
      </c>
      <c r="B64" s="214" t="s">
        <v>1813</v>
      </c>
      <c r="C64" s="49"/>
      <c r="D64" s="26"/>
      <c r="E64" s="27"/>
      <c r="F64" s="20"/>
      <c r="G64" s="20"/>
    </row>
    <row r="65" spans="1:12" ht="40.200000000000003" customHeight="1" thickBot="1" x14ac:dyDescent="0.35">
      <c r="A65" s="103" t="s">
        <v>1823</v>
      </c>
      <c r="B65" s="145" t="s">
        <v>1824</v>
      </c>
      <c r="C65" s="16" t="s">
        <v>130</v>
      </c>
      <c r="D65" s="16">
        <v>1</v>
      </c>
      <c r="E65" s="20"/>
      <c r="F65" s="20"/>
      <c r="G65" s="20"/>
    </row>
    <row r="66" spans="1:12" ht="30" thickTop="1" thickBot="1" x14ac:dyDescent="0.35">
      <c r="A66" s="61" t="s">
        <v>9</v>
      </c>
      <c r="B66" s="62" t="s">
        <v>10</v>
      </c>
      <c r="C66" s="62" t="s">
        <v>4</v>
      </c>
      <c r="D66" s="62" t="s">
        <v>11</v>
      </c>
      <c r="E66" s="62" t="s">
        <v>12</v>
      </c>
      <c r="F66" s="62" t="s">
        <v>13</v>
      </c>
      <c r="G66" s="64" t="s">
        <v>14</v>
      </c>
    </row>
    <row r="67" spans="1:12" ht="15" thickTop="1" x14ac:dyDescent="0.3">
      <c r="A67" s="20"/>
      <c r="B67" s="67" t="s">
        <v>15</v>
      </c>
      <c r="C67" s="68"/>
      <c r="D67" s="68"/>
      <c r="E67" s="68"/>
      <c r="F67" s="68"/>
      <c r="G67" s="7"/>
    </row>
    <row r="68" spans="1:12" x14ac:dyDescent="0.3">
      <c r="A68" s="36" t="s">
        <v>16</v>
      </c>
      <c r="B68" s="4" t="s">
        <v>70</v>
      </c>
      <c r="C68" s="4" t="s">
        <v>18</v>
      </c>
      <c r="D68" s="68">
        <v>0.25</v>
      </c>
      <c r="E68" s="41">
        <v>30.27</v>
      </c>
      <c r="F68" s="41">
        <f>D68*E68</f>
        <v>7.5674999999999999</v>
      </c>
      <c r="G68" s="7"/>
    </row>
    <row r="69" spans="1:12" ht="15" thickBot="1" x14ac:dyDescent="0.35">
      <c r="A69" s="36" t="s">
        <v>19</v>
      </c>
      <c r="B69" s="4" t="s">
        <v>140</v>
      </c>
      <c r="C69" s="4" t="s">
        <v>18</v>
      </c>
      <c r="D69" s="4">
        <v>0.25</v>
      </c>
      <c r="E69" s="41">
        <v>28.09</v>
      </c>
      <c r="F69" s="6">
        <f>PRODUCT(D69:E69)</f>
        <v>7.0225</v>
      </c>
      <c r="G69" s="7"/>
    </row>
    <row r="70" spans="1:12" ht="15.6" thickTop="1" thickBot="1" x14ac:dyDescent="0.35">
      <c r="A70" s="71">
        <v>1</v>
      </c>
      <c r="B70" s="244" t="s">
        <v>21</v>
      </c>
      <c r="C70" s="245"/>
      <c r="D70" s="245"/>
      <c r="E70" s="246"/>
      <c r="F70" s="72">
        <f>SUM(F68:F69)</f>
        <v>14.59</v>
      </c>
      <c r="G70" s="73">
        <f>SUM(F70/F81)</f>
        <v>0.21806762786811615</v>
      </c>
    </row>
    <row r="71" spans="1:12" ht="15" thickTop="1" x14ac:dyDescent="0.3">
      <c r="A71" s="20"/>
      <c r="B71" s="74" t="s">
        <v>45</v>
      </c>
      <c r="C71" s="4"/>
      <c r="D71" s="4"/>
      <c r="E71" s="4"/>
      <c r="F71" s="41"/>
      <c r="G71" s="75"/>
    </row>
    <row r="72" spans="1:12" ht="43.8" thickBot="1" x14ac:dyDescent="0.35">
      <c r="A72" s="36" t="s">
        <v>23</v>
      </c>
      <c r="B72" s="4" t="s">
        <v>1825</v>
      </c>
      <c r="C72" s="4" t="s">
        <v>130</v>
      </c>
      <c r="D72" s="22">
        <v>1</v>
      </c>
      <c r="E72" s="76">
        <v>25.5</v>
      </c>
      <c r="F72" s="6">
        <f>PRODUCT(D72:E72)</f>
        <v>25.5</v>
      </c>
      <c r="G72" s="7"/>
      <c r="J72" s="30"/>
      <c r="L72" s="31"/>
    </row>
    <row r="73" spans="1:12" ht="15.6" thickTop="1" thickBot="1" x14ac:dyDescent="0.35">
      <c r="A73" s="71">
        <v>2</v>
      </c>
      <c r="B73" s="244" t="s">
        <v>49</v>
      </c>
      <c r="C73" s="245"/>
      <c r="D73" s="245"/>
      <c r="E73" s="246"/>
      <c r="F73" s="72">
        <f>SUM(F72:F72)</f>
        <v>25.5</v>
      </c>
      <c r="G73" s="73">
        <f>SUM(F73/F81)</f>
        <v>0.38113259154468554</v>
      </c>
    </row>
    <row r="74" spans="1:12" ht="15" thickTop="1" x14ac:dyDescent="0.3">
      <c r="A74" s="20"/>
      <c r="B74" s="74" t="s">
        <v>22</v>
      </c>
      <c r="C74" s="4"/>
      <c r="D74" s="4"/>
      <c r="E74" s="4"/>
      <c r="F74" s="41"/>
      <c r="G74" s="75"/>
    </row>
    <row r="75" spans="1:12" ht="29.4" thickBot="1" x14ac:dyDescent="0.35">
      <c r="A75" s="36" t="s">
        <v>50</v>
      </c>
      <c r="B75" s="4" t="s">
        <v>699</v>
      </c>
      <c r="C75" s="4" t="s">
        <v>18</v>
      </c>
      <c r="D75" s="5">
        <v>0.2</v>
      </c>
      <c r="E75" s="6">
        <v>64</v>
      </c>
      <c r="F75" s="6">
        <f>D75*E75</f>
        <v>12.8</v>
      </c>
      <c r="G75" s="7"/>
    </row>
    <row r="76" spans="1:12" ht="15.6" thickTop="1" thickBot="1" x14ac:dyDescent="0.35">
      <c r="A76" s="71">
        <v>3</v>
      </c>
      <c r="B76" s="244" t="s">
        <v>25</v>
      </c>
      <c r="C76" s="245"/>
      <c r="D76" s="245"/>
      <c r="E76" s="246"/>
      <c r="F76" s="72">
        <f>SUM(F75:F75)</f>
        <v>12.8</v>
      </c>
      <c r="G76" s="73">
        <f>SUM(F76/F81)</f>
        <v>0.19131361457929316</v>
      </c>
    </row>
    <row r="77" spans="1:12" ht="15.6" thickTop="1" thickBot="1" x14ac:dyDescent="0.35">
      <c r="A77" s="78" t="s">
        <v>26</v>
      </c>
      <c r="B77" s="244" t="s">
        <v>54</v>
      </c>
      <c r="C77" s="245"/>
      <c r="D77" s="245"/>
      <c r="E77" s="246"/>
      <c r="F77" s="79">
        <f>SUM(F70,F73,F76)</f>
        <v>52.89</v>
      </c>
      <c r="G77" s="3"/>
    </row>
    <row r="78" spans="1:12" ht="15.6" thickTop="1" thickBot="1" x14ac:dyDescent="0.35">
      <c r="A78" s="80">
        <v>4</v>
      </c>
      <c r="B78" s="264" t="s">
        <v>28</v>
      </c>
      <c r="C78" s="265"/>
      <c r="D78" s="265"/>
      <c r="E78" s="266"/>
      <c r="F78" s="79">
        <f>SUM(F77)*15%</f>
        <v>7.9334999999999996</v>
      </c>
      <c r="G78" s="73">
        <f>SUM(F78/F81)</f>
        <v>0.11857707509881422</v>
      </c>
    </row>
    <row r="79" spans="1:12" ht="15.6" thickTop="1" thickBot="1" x14ac:dyDescent="0.35">
      <c r="A79" s="78" t="s">
        <v>29</v>
      </c>
      <c r="B79" s="244" t="s">
        <v>55</v>
      </c>
      <c r="C79" s="245"/>
      <c r="D79" s="245"/>
      <c r="E79" s="246"/>
      <c r="F79" s="81">
        <f>SUM(F77:F78)</f>
        <v>60.823500000000003</v>
      </c>
    </row>
    <row r="80" spans="1:12" ht="15.6" thickTop="1" thickBot="1" x14ac:dyDescent="0.35">
      <c r="A80" s="80">
        <v>5</v>
      </c>
      <c r="B80" s="264" t="s">
        <v>31</v>
      </c>
      <c r="C80" s="265"/>
      <c r="D80" s="265"/>
      <c r="E80" s="266"/>
      <c r="F80" s="79">
        <f>SUM(F79)*10%</f>
        <v>6.0823500000000008</v>
      </c>
      <c r="G80" s="73">
        <f>SUM(F80/F81)</f>
        <v>9.0909090909090925E-2</v>
      </c>
    </row>
    <row r="81" spans="1:12" ht="15.6" thickTop="1" thickBot="1" x14ac:dyDescent="0.35">
      <c r="A81" s="78" t="s">
        <v>32</v>
      </c>
      <c r="B81" s="244" t="s">
        <v>33</v>
      </c>
      <c r="C81" s="245"/>
      <c r="D81" s="245"/>
      <c r="E81" s="246"/>
      <c r="F81" s="81">
        <f>SUM(F79,F80)</f>
        <v>66.905850000000001</v>
      </c>
      <c r="G81" s="82">
        <f>SUM(G70,G73,G76,G78,G80)</f>
        <v>1</v>
      </c>
    </row>
    <row r="82" spans="1:12" ht="15.6" thickTop="1" thickBot="1" x14ac:dyDescent="0.35"/>
    <row r="83" spans="1:12" ht="44.4" thickTop="1" thickBot="1" x14ac:dyDescent="0.35">
      <c r="A83" s="61" t="s">
        <v>2</v>
      </c>
      <c r="B83" s="62" t="s">
        <v>3</v>
      </c>
      <c r="C83" s="63" t="s">
        <v>4</v>
      </c>
      <c r="D83" s="64" t="s">
        <v>5</v>
      </c>
      <c r="E83" s="27"/>
      <c r="F83" s="20"/>
      <c r="G83" s="20"/>
      <c r="H83" s="2"/>
    </row>
    <row r="84" spans="1:12" ht="222" customHeight="1" thickTop="1" x14ac:dyDescent="0.3">
      <c r="A84" s="164" t="s">
        <v>1826</v>
      </c>
      <c r="B84" s="214" t="s">
        <v>1827</v>
      </c>
      <c r="C84" s="49"/>
      <c r="D84" s="26"/>
      <c r="E84" s="27"/>
      <c r="F84" s="20"/>
      <c r="G84" s="20"/>
    </row>
    <row r="85" spans="1:12" ht="41.4" customHeight="1" thickBot="1" x14ac:dyDescent="0.35">
      <c r="A85" s="103" t="s">
        <v>1828</v>
      </c>
      <c r="B85" s="145" t="s">
        <v>1829</v>
      </c>
      <c r="C85" s="16" t="s">
        <v>130</v>
      </c>
      <c r="D85" s="16">
        <v>1</v>
      </c>
      <c r="E85" s="20"/>
      <c r="F85" s="20"/>
      <c r="G85" s="20"/>
    </row>
    <row r="86" spans="1:12" ht="30" thickTop="1" thickBot="1" x14ac:dyDescent="0.35">
      <c r="A86" s="61" t="s">
        <v>9</v>
      </c>
      <c r="B86" s="62" t="s">
        <v>10</v>
      </c>
      <c r="C86" s="62" t="s">
        <v>4</v>
      </c>
      <c r="D86" s="62" t="s">
        <v>11</v>
      </c>
      <c r="E86" s="62" t="s">
        <v>12</v>
      </c>
      <c r="F86" s="62" t="s">
        <v>13</v>
      </c>
      <c r="G86" s="64" t="s">
        <v>14</v>
      </c>
    </row>
    <row r="87" spans="1:12" ht="15" thickTop="1" x14ac:dyDescent="0.3">
      <c r="A87" s="20"/>
      <c r="B87" s="67" t="s">
        <v>15</v>
      </c>
      <c r="C87" s="68"/>
      <c r="D87" s="68"/>
      <c r="E87" s="68"/>
      <c r="F87" s="68"/>
      <c r="G87" s="7"/>
    </row>
    <row r="88" spans="1:12" x14ac:dyDescent="0.3">
      <c r="A88" s="36" t="s">
        <v>16</v>
      </c>
      <c r="B88" s="4" t="s">
        <v>70</v>
      </c>
      <c r="C88" s="4" t="s">
        <v>18</v>
      </c>
      <c r="D88" s="68">
        <v>0.25</v>
      </c>
      <c r="E88" s="41">
        <v>30.27</v>
      </c>
      <c r="F88" s="41">
        <f>D88*E88</f>
        <v>7.5674999999999999</v>
      </c>
      <c r="G88" s="7"/>
    </row>
    <row r="89" spans="1:12" ht="15" thickBot="1" x14ac:dyDescent="0.35">
      <c r="A89" s="36" t="s">
        <v>19</v>
      </c>
      <c r="B89" s="4" t="s">
        <v>140</v>
      </c>
      <c r="C89" s="4" t="s">
        <v>18</v>
      </c>
      <c r="D89" s="4">
        <v>0.25</v>
      </c>
      <c r="E89" s="41">
        <v>28.09</v>
      </c>
      <c r="F89" s="6">
        <f>PRODUCT(D89:E89)</f>
        <v>7.0225</v>
      </c>
      <c r="G89" s="7"/>
    </row>
    <row r="90" spans="1:12" ht="15.6" thickTop="1" thickBot="1" x14ac:dyDescent="0.35">
      <c r="A90" s="71">
        <v>1</v>
      </c>
      <c r="B90" s="244" t="s">
        <v>21</v>
      </c>
      <c r="C90" s="245"/>
      <c r="D90" s="245"/>
      <c r="E90" s="246"/>
      <c r="F90" s="72">
        <f>SUM(F88:F89)</f>
        <v>14.59</v>
      </c>
      <c r="G90" s="73">
        <f>SUM(F90/F101)</f>
        <v>0.2108518617540158</v>
      </c>
    </row>
    <row r="91" spans="1:12" ht="15" thickTop="1" x14ac:dyDescent="0.3">
      <c r="A91" s="20"/>
      <c r="B91" s="74" t="s">
        <v>45</v>
      </c>
      <c r="C91" s="4"/>
      <c r="D91" s="4"/>
      <c r="E91" s="4"/>
      <c r="F91" s="41"/>
      <c r="G91" s="75"/>
    </row>
    <row r="92" spans="1:12" ht="43.8" thickBot="1" x14ac:dyDescent="0.35">
      <c r="A92" s="36" t="s">
        <v>23</v>
      </c>
      <c r="B92" s="4" t="s">
        <v>1830</v>
      </c>
      <c r="C92" s="4" t="s">
        <v>130</v>
      </c>
      <c r="D92" s="22">
        <v>1</v>
      </c>
      <c r="E92" s="76">
        <v>27.31</v>
      </c>
      <c r="F92" s="6">
        <f>PRODUCT(D92:E92)</f>
        <v>27.31</v>
      </c>
      <c r="G92" s="7"/>
      <c r="J92" s="30"/>
      <c r="L92" s="31"/>
    </row>
    <row r="93" spans="1:12" ht="15.6" thickTop="1" thickBot="1" x14ac:dyDescent="0.35">
      <c r="A93" s="71">
        <v>2</v>
      </c>
      <c r="B93" s="244" t="s">
        <v>49</v>
      </c>
      <c r="C93" s="245"/>
      <c r="D93" s="245"/>
      <c r="E93" s="246"/>
      <c r="F93" s="72">
        <f>SUM(F92:F92)</f>
        <v>27.31</v>
      </c>
      <c r="G93" s="73">
        <f>SUM(F93/F101)</f>
        <v>0.39467884472256143</v>
      </c>
    </row>
    <row r="94" spans="1:12" ht="15" thickTop="1" x14ac:dyDescent="0.3">
      <c r="A94" s="20"/>
      <c r="B94" s="74" t="s">
        <v>22</v>
      </c>
      <c r="C94" s="4"/>
      <c r="D94" s="4"/>
      <c r="E94" s="4"/>
      <c r="F94" s="41"/>
      <c r="G94" s="75"/>
    </row>
    <row r="95" spans="1:12" ht="29.4" thickBot="1" x14ac:dyDescent="0.35">
      <c r="A95" s="36" t="s">
        <v>50</v>
      </c>
      <c r="B95" s="4" t="s">
        <v>699</v>
      </c>
      <c r="C95" s="4" t="s">
        <v>18</v>
      </c>
      <c r="D95" s="5">
        <v>0.2</v>
      </c>
      <c r="E95" s="6">
        <v>64</v>
      </c>
      <c r="F95" s="6">
        <f>D95*E95</f>
        <v>12.8</v>
      </c>
      <c r="G95" s="7"/>
    </row>
    <row r="96" spans="1:12" ht="15.6" thickTop="1" thickBot="1" x14ac:dyDescent="0.35">
      <c r="A96" s="71">
        <v>3</v>
      </c>
      <c r="B96" s="244" t="s">
        <v>25</v>
      </c>
      <c r="C96" s="245"/>
      <c r="D96" s="245"/>
      <c r="E96" s="246"/>
      <c r="F96" s="72">
        <f>SUM(F95:F95)</f>
        <v>12.8</v>
      </c>
      <c r="G96" s="73">
        <f>SUM(F96/F101)</f>
        <v>0.18498312751551765</v>
      </c>
    </row>
    <row r="97" spans="1:9" ht="15.6" thickTop="1" thickBot="1" x14ac:dyDescent="0.35">
      <c r="A97" s="78" t="s">
        <v>26</v>
      </c>
      <c r="B97" s="244" t="s">
        <v>54</v>
      </c>
      <c r="C97" s="245"/>
      <c r="D97" s="245"/>
      <c r="E97" s="246"/>
      <c r="F97" s="79">
        <f>SUM(F90,F93,F96)</f>
        <v>54.7</v>
      </c>
      <c r="G97" s="3"/>
    </row>
    <row r="98" spans="1:9" ht="15.6" thickTop="1" thickBot="1" x14ac:dyDescent="0.35">
      <c r="A98" s="80">
        <v>4</v>
      </c>
      <c r="B98" s="264" t="s">
        <v>28</v>
      </c>
      <c r="C98" s="265"/>
      <c r="D98" s="265"/>
      <c r="E98" s="266"/>
      <c r="F98" s="79">
        <f>SUM(F97)*15%</f>
        <v>8.2050000000000001</v>
      </c>
      <c r="G98" s="73">
        <f>SUM(F98/F101)</f>
        <v>0.11857707509881424</v>
      </c>
    </row>
    <row r="99" spans="1:9" ht="15.6" thickTop="1" thickBot="1" x14ac:dyDescent="0.35">
      <c r="A99" s="78" t="s">
        <v>29</v>
      </c>
      <c r="B99" s="244" t="s">
        <v>55</v>
      </c>
      <c r="C99" s="245"/>
      <c r="D99" s="245"/>
      <c r="E99" s="246"/>
      <c r="F99" s="81">
        <f>SUM(F97:F98)</f>
        <v>62.905000000000001</v>
      </c>
    </row>
    <row r="100" spans="1:9" ht="15.6" thickTop="1" thickBot="1" x14ac:dyDescent="0.35">
      <c r="A100" s="80">
        <v>5</v>
      </c>
      <c r="B100" s="264" t="s">
        <v>31</v>
      </c>
      <c r="C100" s="265"/>
      <c r="D100" s="265"/>
      <c r="E100" s="266"/>
      <c r="F100" s="79">
        <f>SUM(F99)*10%</f>
        <v>6.2905000000000006</v>
      </c>
      <c r="G100" s="73">
        <f>SUM(F100/F101)</f>
        <v>9.0909090909090925E-2</v>
      </c>
    </row>
    <row r="101" spans="1:9" ht="15.6" thickTop="1" thickBot="1" x14ac:dyDescent="0.35">
      <c r="A101" s="78" t="s">
        <v>32</v>
      </c>
      <c r="B101" s="244" t="s">
        <v>33</v>
      </c>
      <c r="C101" s="245"/>
      <c r="D101" s="245"/>
      <c r="E101" s="246"/>
      <c r="F101" s="81">
        <f>SUM(F99,F100)</f>
        <v>69.195499999999996</v>
      </c>
      <c r="G101" s="82">
        <f>SUM(G90,G93,G96,G98,G100)</f>
        <v>1</v>
      </c>
    </row>
    <row r="102" spans="1:9" ht="15.6" thickTop="1" thickBot="1" x14ac:dyDescent="0.35"/>
    <row r="103" spans="1:9" ht="44.4" thickTop="1" thickBot="1" x14ac:dyDescent="0.35">
      <c r="A103" s="61" t="s">
        <v>2</v>
      </c>
      <c r="B103" s="62" t="s">
        <v>3</v>
      </c>
      <c r="C103" s="63" t="s">
        <v>4</v>
      </c>
      <c r="D103" s="64" t="s">
        <v>5</v>
      </c>
      <c r="E103" s="27"/>
      <c r="F103" s="20"/>
      <c r="G103" s="20"/>
      <c r="H103" s="2"/>
      <c r="I103" s="111"/>
    </row>
    <row r="104" spans="1:9" ht="129.6" customHeight="1" thickTop="1" x14ac:dyDescent="0.3">
      <c r="A104" s="234" t="s">
        <v>1831</v>
      </c>
      <c r="B104" s="305" t="s">
        <v>2797</v>
      </c>
      <c r="C104" s="268" t="s">
        <v>130</v>
      </c>
      <c r="D104" s="276">
        <v>1</v>
      </c>
      <c r="E104" s="27"/>
      <c r="F104" s="20"/>
      <c r="G104" s="20"/>
      <c r="H104" s="2"/>
      <c r="I104" s="111"/>
    </row>
    <row r="105" spans="1:9" ht="384.6" customHeight="1" x14ac:dyDescent="0.3">
      <c r="A105" s="236"/>
      <c r="B105" s="306"/>
      <c r="C105" s="249"/>
      <c r="D105" s="282"/>
      <c r="E105" s="27"/>
      <c r="F105" s="20"/>
      <c r="G105" s="20"/>
      <c r="H105" s="2"/>
      <c r="I105" s="111"/>
    </row>
    <row r="106" spans="1:9" ht="322.2" customHeight="1" thickBot="1" x14ac:dyDescent="0.35">
      <c r="A106" s="235"/>
      <c r="B106" s="307"/>
      <c r="C106" s="269"/>
      <c r="D106" s="277"/>
      <c r="E106" s="20"/>
      <c r="F106" s="20"/>
      <c r="G106" s="20"/>
    </row>
    <row r="107" spans="1:9" ht="30" thickTop="1" thickBot="1" x14ac:dyDescent="0.35">
      <c r="A107" s="61" t="s">
        <v>9</v>
      </c>
      <c r="B107" s="62" t="s">
        <v>10</v>
      </c>
      <c r="C107" s="62" t="s">
        <v>4</v>
      </c>
      <c r="D107" s="62" t="s">
        <v>11</v>
      </c>
      <c r="E107" s="62" t="s">
        <v>12</v>
      </c>
      <c r="F107" s="62" t="s">
        <v>13</v>
      </c>
      <c r="G107" s="64" t="s">
        <v>14</v>
      </c>
    </row>
    <row r="108" spans="1:9" ht="15" thickTop="1" x14ac:dyDescent="0.3">
      <c r="A108" s="20"/>
      <c r="B108" s="67" t="s">
        <v>15</v>
      </c>
      <c r="C108" s="68"/>
      <c r="D108" s="68"/>
      <c r="E108" s="68"/>
      <c r="F108" s="68"/>
      <c r="G108" s="7"/>
    </row>
    <row r="109" spans="1:9" x14ac:dyDescent="0.3">
      <c r="A109" s="36" t="s">
        <v>16</v>
      </c>
      <c r="B109" s="4" t="s">
        <v>70</v>
      </c>
      <c r="C109" s="4" t="s">
        <v>18</v>
      </c>
      <c r="D109" s="68">
        <v>0.19</v>
      </c>
      <c r="E109" s="41">
        <v>30.27</v>
      </c>
      <c r="F109" s="41">
        <f>D109*E109</f>
        <v>5.7512999999999996</v>
      </c>
      <c r="G109" s="7"/>
    </row>
    <row r="110" spans="1:9" ht="15" thickBot="1" x14ac:dyDescent="0.35">
      <c r="A110" s="36" t="s">
        <v>19</v>
      </c>
      <c r="B110" s="4" t="s">
        <v>140</v>
      </c>
      <c r="C110" s="4" t="s">
        <v>18</v>
      </c>
      <c r="D110" s="4">
        <v>0.19</v>
      </c>
      <c r="E110" s="41">
        <v>28.09</v>
      </c>
      <c r="F110" s="6">
        <f>PRODUCT(D110:E110)</f>
        <v>5.3371000000000004</v>
      </c>
      <c r="G110" s="7"/>
    </row>
    <row r="111" spans="1:9" ht="15.6" thickTop="1" thickBot="1" x14ac:dyDescent="0.35">
      <c r="A111" s="71">
        <v>1</v>
      </c>
      <c r="B111" s="244" t="s">
        <v>21</v>
      </c>
      <c r="C111" s="245"/>
      <c r="D111" s="245"/>
      <c r="E111" s="246"/>
      <c r="F111" s="72">
        <f>SUM(F109:F110)</f>
        <v>11.0884</v>
      </c>
      <c r="G111" s="73">
        <f>SUM(F111/F122)</f>
        <v>6.0423452639154676E-2</v>
      </c>
    </row>
    <row r="112" spans="1:9" ht="15" thickTop="1" x14ac:dyDescent="0.3">
      <c r="A112" s="20"/>
      <c r="B112" s="74" t="s">
        <v>45</v>
      </c>
      <c r="C112" s="4"/>
      <c r="D112" s="4"/>
      <c r="E112" s="4"/>
      <c r="F112" s="41"/>
      <c r="G112" s="75"/>
    </row>
    <row r="113" spans="1:12" ht="43.2" customHeight="1" thickBot="1" x14ac:dyDescent="0.35">
      <c r="A113" s="36" t="s">
        <v>23</v>
      </c>
      <c r="B113" s="4" t="s">
        <v>2798</v>
      </c>
      <c r="C113" s="4" t="s">
        <v>304</v>
      </c>
      <c r="D113" s="22">
        <v>1</v>
      </c>
      <c r="E113" s="76">
        <v>127.33</v>
      </c>
      <c r="F113" s="6">
        <f>PRODUCT(D113:E113)</f>
        <v>127.33</v>
      </c>
      <c r="G113" s="7"/>
      <c r="J113" s="30"/>
      <c r="L113" s="31"/>
    </row>
    <row r="114" spans="1:12" ht="15.6" thickTop="1" thickBot="1" x14ac:dyDescent="0.35">
      <c r="A114" s="71">
        <v>2</v>
      </c>
      <c r="B114" s="244" t="s">
        <v>49</v>
      </c>
      <c r="C114" s="245"/>
      <c r="D114" s="245"/>
      <c r="E114" s="246"/>
      <c r="F114" s="72">
        <f>SUM(F113:F113)</f>
        <v>127.33</v>
      </c>
      <c r="G114" s="73">
        <f>SUM(F114/F122)</f>
        <v>0.69385287548641505</v>
      </c>
    </row>
    <row r="115" spans="1:12" ht="15" thickTop="1" x14ac:dyDescent="0.3">
      <c r="A115" s="20"/>
      <c r="B115" s="74" t="s">
        <v>22</v>
      </c>
      <c r="C115" s="4"/>
      <c r="D115" s="4"/>
      <c r="E115" s="4"/>
      <c r="F115" s="41"/>
      <c r="G115" s="75"/>
    </row>
    <row r="116" spans="1:12" ht="31.8" customHeight="1" thickBot="1" x14ac:dyDescent="0.35">
      <c r="A116" s="36" t="s">
        <v>50</v>
      </c>
      <c r="B116" s="4" t="s">
        <v>699</v>
      </c>
      <c r="C116" s="4" t="s">
        <v>18</v>
      </c>
      <c r="D116" s="5">
        <v>0.2</v>
      </c>
      <c r="E116" s="6">
        <v>33.25</v>
      </c>
      <c r="F116" s="6">
        <f>D116*E116</f>
        <v>6.65</v>
      </c>
      <c r="G116" s="7"/>
    </row>
    <row r="117" spans="1:12" ht="15.6" thickTop="1" thickBot="1" x14ac:dyDescent="0.35">
      <c r="A117" s="71">
        <v>3</v>
      </c>
      <c r="B117" s="244" t="s">
        <v>25</v>
      </c>
      <c r="C117" s="245"/>
      <c r="D117" s="245"/>
      <c r="E117" s="246"/>
      <c r="F117" s="72">
        <f>SUM(F116:F116)</f>
        <v>6.65</v>
      </c>
      <c r="G117" s="73">
        <f>SUM(F117/F122)</f>
        <v>3.6237505866525251E-2</v>
      </c>
    </row>
    <row r="118" spans="1:12" ht="15.6" thickTop="1" thickBot="1" x14ac:dyDescent="0.35">
      <c r="A118" s="78" t="s">
        <v>26</v>
      </c>
      <c r="B118" s="244" t="s">
        <v>54</v>
      </c>
      <c r="C118" s="245"/>
      <c r="D118" s="245"/>
      <c r="E118" s="246"/>
      <c r="F118" s="79">
        <f>SUM(F111,F114,F117)</f>
        <v>145.0684</v>
      </c>
      <c r="G118" s="3"/>
    </row>
    <row r="119" spans="1:12" ht="15.6" thickTop="1" thickBot="1" x14ac:dyDescent="0.35">
      <c r="A119" s="80">
        <v>4</v>
      </c>
      <c r="B119" s="264" t="s">
        <v>28</v>
      </c>
      <c r="C119" s="265"/>
      <c r="D119" s="265"/>
      <c r="E119" s="266"/>
      <c r="F119" s="79">
        <f>SUM(F118)*15%</f>
        <v>21.760259999999999</v>
      </c>
      <c r="G119" s="73">
        <f>SUM(F119/F122)</f>
        <v>0.11857707509881424</v>
      </c>
    </row>
    <row r="120" spans="1:12" ht="15.6" thickTop="1" thickBot="1" x14ac:dyDescent="0.35">
      <c r="A120" s="78" t="s">
        <v>29</v>
      </c>
      <c r="B120" s="244" t="s">
        <v>55</v>
      </c>
      <c r="C120" s="245"/>
      <c r="D120" s="245"/>
      <c r="E120" s="246"/>
      <c r="F120" s="81">
        <f>SUM(F118:F119)</f>
        <v>166.82865999999999</v>
      </c>
    </row>
    <row r="121" spans="1:12" ht="15.6" thickTop="1" thickBot="1" x14ac:dyDescent="0.35">
      <c r="A121" s="80">
        <v>5</v>
      </c>
      <c r="B121" s="264" t="s">
        <v>31</v>
      </c>
      <c r="C121" s="265"/>
      <c r="D121" s="265"/>
      <c r="E121" s="266"/>
      <c r="F121" s="79">
        <f>SUM(F120)*10%</f>
        <v>16.682866000000001</v>
      </c>
      <c r="G121" s="73">
        <f>SUM(F121/F122)</f>
        <v>9.0909090909090925E-2</v>
      </c>
    </row>
    <row r="122" spans="1:12" ht="15.6" thickTop="1" thickBot="1" x14ac:dyDescent="0.35">
      <c r="A122" s="78" t="s">
        <v>32</v>
      </c>
      <c r="B122" s="244" t="s">
        <v>33</v>
      </c>
      <c r="C122" s="245"/>
      <c r="D122" s="245"/>
      <c r="E122" s="246"/>
      <c r="F122" s="81">
        <f>SUM(F120,F121)</f>
        <v>183.51152599999998</v>
      </c>
      <c r="G122" s="82">
        <f>SUM(G111,G114,G117,G119,G121)</f>
        <v>1.0000000000000002</v>
      </c>
    </row>
    <row r="123" spans="1:12" ht="15.6" thickTop="1" thickBot="1" x14ac:dyDescent="0.35">
      <c r="A123" s="8"/>
      <c r="B123" s="9"/>
      <c r="C123" s="9"/>
      <c r="D123" s="9"/>
      <c r="E123" s="9"/>
      <c r="F123" s="11"/>
      <c r="G123" s="12"/>
    </row>
    <row r="124" spans="1:12" ht="44.4" thickTop="1" thickBot="1" x14ac:dyDescent="0.35">
      <c r="A124" s="61" t="s">
        <v>2</v>
      </c>
      <c r="B124" s="62" t="s">
        <v>3</v>
      </c>
      <c r="C124" s="63" t="s">
        <v>4</v>
      </c>
      <c r="D124" s="64" t="s">
        <v>5</v>
      </c>
      <c r="E124" s="27"/>
      <c r="F124" s="20"/>
      <c r="G124" s="20"/>
      <c r="H124" s="2"/>
      <c r="I124" s="111"/>
    </row>
    <row r="125" spans="1:12" ht="92.4" customHeight="1" thickTop="1" x14ac:dyDescent="0.3">
      <c r="A125" s="234" t="s">
        <v>1835</v>
      </c>
      <c r="B125" s="268" t="s">
        <v>1832</v>
      </c>
      <c r="C125" s="268" t="s">
        <v>130</v>
      </c>
      <c r="D125" s="276">
        <v>1</v>
      </c>
      <c r="E125" s="27"/>
      <c r="F125" s="20"/>
      <c r="G125" s="20"/>
      <c r="H125" s="2"/>
      <c r="I125" s="111"/>
    </row>
    <row r="126" spans="1:12" ht="51" customHeight="1" thickBot="1" x14ac:dyDescent="0.35">
      <c r="A126" s="235"/>
      <c r="B126" s="249"/>
      <c r="C126" s="249"/>
      <c r="D126" s="282"/>
      <c r="E126" s="20"/>
      <c r="F126" s="20"/>
      <c r="G126" s="20"/>
    </row>
    <row r="127" spans="1:12" ht="245.4" customHeight="1" thickTop="1" thickBot="1" x14ac:dyDescent="0.35">
      <c r="A127" s="212"/>
      <c r="B127" s="269"/>
      <c r="C127" s="269"/>
      <c r="D127" s="277"/>
      <c r="E127" s="20"/>
      <c r="F127" s="20"/>
      <c r="G127" s="20"/>
    </row>
    <row r="128" spans="1:12" ht="30" thickTop="1" thickBot="1" x14ac:dyDescent="0.35">
      <c r="A128" s="61" t="s">
        <v>9</v>
      </c>
      <c r="B128" s="62" t="s">
        <v>10</v>
      </c>
      <c r="C128" s="62" t="s">
        <v>4</v>
      </c>
      <c r="D128" s="62" t="s">
        <v>11</v>
      </c>
      <c r="E128" s="62" t="s">
        <v>12</v>
      </c>
      <c r="F128" s="62" t="s">
        <v>13</v>
      </c>
      <c r="G128" s="64" t="s">
        <v>14</v>
      </c>
    </row>
    <row r="129" spans="1:13" ht="15" thickTop="1" x14ac:dyDescent="0.3">
      <c r="A129" s="20"/>
      <c r="B129" s="67" t="s">
        <v>15</v>
      </c>
      <c r="C129" s="68"/>
      <c r="D129" s="68"/>
      <c r="E129" s="68"/>
      <c r="F129" s="68"/>
      <c r="G129" s="7"/>
    </row>
    <row r="130" spans="1:13" x14ac:dyDescent="0.3">
      <c r="A130" s="36" t="s">
        <v>16</v>
      </c>
      <c r="B130" s="4" t="s">
        <v>70</v>
      </c>
      <c r="C130" s="4" t="s">
        <v>18</v>
      </c>
      <c r="D130" s="4">
        <v>0.05</v>
      </c>
      <c r="E130" s="70">
        <v>30.27</v>
      </c>
      <c r="F130" s="6">
        <f>PRODUCT(D130:E130)</f>
        <v>1.5135000000000001</v>
      </c>
      <c r="G130" s="7"/>
    </row>
    <row r="131" spans="1:13" x14ac:dyDescent="0.3">
      <c r="A131" s="36" t="s">
        <v>19</v>
      </c>
      <c r="B131" s="4" t="s">
        <v>140</v>
      </c>
      <c r="C131" s="4" t="s">
        <v>18</v>
      </c>
      <c r="D131" s="166">
        <v>3.5999999999999999E-3</v>
      </c>
      <c r="E131" s="70">
        <v>28.09</v>
      </c>
      <c r="F131" s="6">
        <f>PRODUCT(D131:E131)</f>
        <v>0.10112399999999999</v>
      </c>
      <c r="G131" s="7"/>
    </row>
    <row r="132" spans="1:13" ht="15" thickBot="1" x14ac:dyDescent="0.35">
      <c r="A132" s="36" t="s">
        <v>131</v>
      </c>
      <c r="B132" s="4" t="s">
        <v>141</v>
      </c>
      <c r="C132" s="4" t="s">
        <v>18</v>
      </c>
      <c r="D132" s="4">
        <v>0.05</v>
      </c>
      <c r="E132" s="70">
        <v>25.18</v>
      </c>
      <c r="F132" s="6">
        <f>PRODUCT(D132:E132)</f>
        <v>1.2590000000000001</v>
      </c>
      <c r="G132" s="7"/>
    </row>
    <row r="133" spans="1:13" ht="15.6" thickTop="1" thickBot="1" x14ac:dyDescent="0.35">
      <c r="A133" s="71">
        <v>1</v>
      </c>
      <c r="B133" s="244" t="s">
        <v>21</v>
      </c>
      <c r="C133" s="245"/>
      <c r="D133" s="245"/>
      <c r="E133" s="246"/>
      <c r="F133" s="72">
        <f>SUM(F130:F132)</f>
        <v>2.8736240000000004</v>
      </c>
      <c r="G133" s="73">
        <f>SUM(F133/F145)</f>
        <v>0.1769588783959139</v>
      </c>
    </row>
    <row r="134" spans="1:13" ht="15" thickTop="1" x14ac:dyDescent="0.3">
      <c r="A134" s="20"/>
      <c r="B134" s="74" t="s">
        <v>45</v>
      </c>
      <c r="C134" s="4"/>
      <c r="D134" s="4"/>
      <c r="E134" s="4"/>
      <c r="F134" s="41"/>
      <c r="G134" s="75"/>
    </row>
    <row r="135" spans="1:13" x14ac:dyDescent="0.3">
      <c r="A135" s="36" t="s">
        <v>23</v>
      </c>
      <c r="B135" s="4" t="s">
        <v>1833</v>
      </c>
      <c r="C135" s="4" t="s">
        <v>8</v>
      </c>
      <c r="D135" s="4">
        <v>2E-3</v>
      </c>
      <c r="E135" s="153">
        <v>0.94</v>
      </c>
      <c r="F135" s="6">
        <f>PRODUCT(D135:E135)</f>
        <v>1.8799999999999999E-3</v>
      </c>
      <c r="G135" s="7"/>
    </row>
    <row r="136" spans="1:13" ht="15" thickBot="1" x14ac:dyDescent="0.35">
      <c r="A136" s="36" t="s">
        <v>47</v>
      </c>
      <c r="B136" s="4" t="s">
        <v>1834</v>
      </c>
      <c r="C136" s="4" t="s">
        <v>110</v>
      </c>
      <c r="D136" s="22">
        <v>9</v>
      </c>
      <c r="E136" s="4">
        <v>1.1040000000000001</v>
      </c>
      <c r="F136" s="23">
        <f>PRODUCT(D136:E136)</f>
        <v>9.9359999999999999</v>
      </c>
      <c r="G136" s="93"/>
      <c r="I136" s="37"/>
      <c r="J136" s="37"/>
      <c r="K136" s="37"/>
      <c r="L136" s="37"/>
      <c r="M136" s="37"/>
    </row>
    <row r="137" spans="1:13" ht="15.6" thickTop="1" thickBot="1" x14ac:dyDescent="0.35">
      <c r="A137" s="71">
        <v>2</v>
      </c>
      <c r="B137" s="244" t="s">
        <v>49</v>
      </c>
      <c r="C137" s="245"/>
      <c r="D137" s="245"/>
      <c r="E137" s="246"/>
      <c r="F137" s="72">
        <f>SUM(F135:F136)</f>
        <v>9.9378799999999998</v>
      </c>
      <c r="G137" s="73">
        <f>SUM(F137/F145)</f>
        <v>0.61197849768556523</v>
      </c>
    </row>
    <row r="138" spans="1:13" ht="15" thickTop="1" x14ac:dyDescent="0.3">
      <c r="A138" s="20"/>
      <c r="B138" s="74" t="s">
        <v>22</v>
      </c>
      <c r="C138" s="4"/>
      <c r="D138" s="4"/>
      <c r="E138" s="4"/>
      <c r="F138" s="41"/>
      <c r="G138" s="75"/>
    </row>
    <row r="139" spans="1:13" ht="15" thickBot="1" x14ac:dyDescent="0.35">
      <c r="A139" s="36" t="s">
        <v>50</v>
      </c>
      <c r="B139" s="4" t="s">
        <v>132</v>
      </c>
      <c r="C139" s="4" t="s">
        <v>18</v>
      </c>
      <c r="D139" s="4">
        <v>4.0000000000000002E-4</v>
      </c>
      <c r="E139" s="76">
        <v>64</v>
      </c>
      <c r="F139" s="23">
        <f>PRODUCT(D139:E139)</f>
        <v>2.5600000000000001E-2</v>
      </c>
      <c r="G139" s="7"/>
    </row>
    <row r="140" spans="1:13" ht="15.6" thickTop="1" thickBot="1" x14ac:dyDescent="0.35">
      <c r="A140" s="71">
        <v>3</v>
      </c>
      <c r="B140" s="244" t="s">
        <v>25</v>
      </c>
      <c r="C140" s="245"/>
      <c r="D140" s="245"/>
      <c r="E140" s="246"/>
      <c r="F140" s="72">
        <f>SUM(F139)</f>
        <v>2.5600000000000001E-2</v>
      </c>
      <c r="G140" s="73">
        <f>SUM(F140/F145)</f>
        <v>1.5764579106157923E-3</v>
      </c>
    </row>
    <row r="141" spans="1:13" ht="15.6" thickTop="1" thickBot="1" x14ac:dyDescent="0.35">
      <c r="A141" s="78" t="s">
        <v>26</v>
      </c>
      <c r="B141" s="244" t="s">
        <v>54</v>
      </c>
      <c r="C141" s="245"/>
      <c r="D141" s="245"/>
      <c r="E141" s="246"/>
      <c r="F141" s="79">
        <f>SUM(F133,F137,F140)</f>
        <v>12.837104</v>
      </c>
      <c r="G141" s="3"/>
    </row>
    <row r="142" spans="1:13" ht="15.6" thickTop="1" thickBot="1" x14ac:dyDescent="0.35">
      <c r="A142" s="80">
        <v>4</v>
      </c>
      <c r="B142" s="264" t="s">
        <v>28</v>
      </c>
      <c r="C142" s="265"/>
      <c r="D142" s="265"/>
      <c r="E142" s="266"/>
      <c r="F142" s="79">
        <f>SUM(F141)*15%</f>
        <v>1.9255655999999999</v>
      </c>
      <c r="G142" s="73">
        <f>SUM(F142/F145)</f>
        <v>0.11857707509881422</v>
      </c>
    </row>
    <row r="143" spans="1:13" ht="15.6" thickTop="1" thickBot="1" x14ac:dyDescent="0.35">
      <c r="A143" s="78" t="s">
        <v>29</v>
      </c>
      <c r="B143" s="244" t="s">
        <v>55</v>
      </c>
      <c r="C143" s="245"/>
      <c r="D143" s="245"/>
      <c r="E143" s="246"/>
      <c r="F143" s="81">
        <f>SUM(F141:F142)</f>
        <v>14.762669600000001</v>
      </c>
    </row>
    <row r="144" spans="1:13" ht="15.6" thickTop="1" thickBot="1" x14ac:dyDescent="0.35">
      <c r="A144" s="80">
        <v>5</v>
      </c>
      <c r="B144" s="264" t="s">
        <v>31</v>
      </c>
      <c r="C144" s="265"/>
      <c r="D144" s="265"/>
      <c r="E144" s="266"/>
      <c r="F144" s="79">
        <f>SUM(F143)*10%</f>
        <v>1.4762669600000002</v>
      </c>
      <c r="G144" s="73">
        <f>SUM(F144/F145)</f>
        <v>9.0909090909090925E-2</v>
      </c>
    </row>
    <row r="145" spans="1:12" ht="15.6" thickTop="1" thickBot="1" x14ac:dyDescent="0.35">
      <c r="A145" s="78" t="s">
        <v>32</v>
      </c>
      <c r="B145" s="244" t="s">
        <v>33</v>
      </c>
      <c r="C145" s="245"/>
      <c r="D145" s="245"/>
      <c r="E145" s="246"/>
      <c r="F145" s="81">
        <f>SUM(F143:F144)</f>
        <v>16.238936559999999</v>
      </c>
      <c r="G145" s="82">
        <f>SUM(G133,G137,G140,G142,G144)</f>
        <v>1</v>
      </c>
      <c r="I145" s="31"/>
    </row>
    <row r="146" spans="1:12" ht="15.6" thickTop="1" thickBot="1" x14ac:dyDescent="0.35">
      <c r="A146" s="8"/>
      <c r="B146" s="9"/>
      <c r="C146" s="9"/>
      <c r="D146" s="9"/>
      <c r="E146" s="9"/>
      <c r="F146" s="11"/>
      <c r="G146" s="12"/>
    </row>
    <row r="147" spans="1:12" ht="44.4" thickTop="1" thickBot="1" x14ac:dyDescent="0.35">
      <c r="A147" s="61" t="s">
        <v>2</v>
      </c>
      <c r="B147" s="62" t="s">
        <v>3</v>
      </c>
      <c r="C147" s="63" t="s">
        <v>4</v>
      </c>
      <c r="D147" s="64" t="s">
        <v>5</v>
      </c>
      <c r="E147" s="27"/>
      <c r="F147" s="20"/>
      <c r="G147" s="20"/>
      <c r="H147" s="2"/>
      <c r="I147" s="19"/>
    </row>
    <row r="148" spans="1:12" ht="240.6" customHeight="1" thickTop="1" thickBot="1" x14ac:dyDescent="0.35">
      <c r="A148" s="164" t="s">
        <v>2770</v>
      </c>
      <c r="B148" s="228" t="s">
        <v>1836</v>
      </c>
      <c r="C148" s="16" t="s">
        <v>130</v>
      </c>
      <c r="D148" s="16">
        <v>1</v>
      </c>
      <c r="E148" s="20"/>
      <c r="F148" s="20"/>
      <c r="G148" s="20"/>
    </row>
    <row r="149" spans="1:12" ht="30" thickTop="1" thickBot="1" x14ac:dyDescent="0.35">
      <c r="A149" s="61" t="s">
        <v>9</v>
      </c>
      <c r="B149" s="62" t="s">
        <v>10</v>
      </c>
      <c r="C149" s="62" t="s">
        <v>4</v>
      </c>
      <c r="D149" s="62" t="s">
        <v>11</v>
      </c>
      <c r="E149" s="62" t="s">
        <v>12</v>
      </c>
      <c r="F149" s="62" t="s">
        <v>13</v>
      </c>
      <c r="G149" s="64" t="s">
        <v>14</v>
      </c>
    </row>
    <row r="150" spans="1:12" ht="15" thickTop="1" x14ac:dyDescent="0.3">
      <c r="A150" s="20"/>
      <c r="B150" s="67" t="s">
        <v>15</v>
      </c>
      <c r="C150" s="68"/>
      <c r="D150" s="68"/>
      <c r="E150" s="68"/>
      <c r="F150" s="68"/>
      <c r="G150" s="7"/>
    </row>
    <row r="151" spans="1:12" x14ac:dyDescent="0.3">
      <c r="A151" s="36" t="s">
        <v>16</v>
      </c>
      <c r="B151" s="4" t="s">
        <v>17</v>
      </c>
      <c r="C151" s="4" t="s">
        <v>18</v>
      </c>
      <c r="D151" s="68">
        <v>0.35</v>
      </c>
      <c r="E151" s="41">
        <v>28.09</v>
      </c>
      <c r="F151" s="41">
        <f>D151*E151</f>
        <v>9.8315000000000001</v>
      </c>
      <c r="G151" s="7"/>
    </row>
    <row r="152" spans="1:12" ht="15" thickBot="1" x14ac:dyDescent="0.35">
      <c r="A152" s="36" t="s">
        <v>19</v>
      </c>
      <c r="B152" s="4" t="s">
        <v>20</v>
      </c>
      <c r="C152" s="4" t="s">
        <v>18</v>
      </c>
      <c r="D152" s="4">
        <v>0.35</v>
      </c>
      <c r="E152" s="41">
        <v>25.18</v>
      </c>
      <c r="F152" s="6">
        <f>PRODUCT(D152:E152)</f>
        <v>8.8129999999999988</v>
      </c>
      <c r="G152" s="7"/>
    </row>
    <row r="153" spans="1:12" ht="15.6" thickTop="1" thickBot="1" x14ac:dyDescent="0.35">
      <c r="A153" s="71">
        <v>1</v>
      </c>
      <c r="B153" s="244" t="s">
        <v>21</v>
      </c>
      <c r="C153" s="245"/>
      <c r="D153" s="245"/>
      <c r="E153" s="246"/>
      <c r="F153" s="72">
        <f>SUM(F151:F152)</f>
        <v>18.644500000000001</v>
      </c>
      <c r="G153" s="73">
        <f>SUM(F153/F166)</f>
        <v>0.27306848933969957</v>
      </c>
    </row>
    <row r="154" spans="1:12" ht="15" thickTop="1" x14ac:dyDescent="0.3">
      <c r="A154" s="20"/>
      <c r="B154" s="74" t="s">
        <v>45</v>
      </c>
      <c r="C154" s="4"/>
      <c r="D154" s="4"/>
      <c r="E154" s="4"/>
      <c r="F154" s="41"/>
      <c r="G154" s="75"/>
    </row>
    <row r="155" spans="1:12" x14ac:dyDescent="0.3">
      <c r="A155" s="36" t="s">
        <v>23</v>
      </c>
      <c r="B155" s="4" t="s">
        <v>1837</v>
      </c>
      <c r="C155" s="4" t="s">
        <v>110</v>
      </c>
      <c r="D155" s="22">
        <v>1.2</v>
      </c>
      <c r="E155" s="76">
        <v>13.5</v>
      </c>
      <c r="F155" s="6">
        <f>PRODUCT(D155:E155)</f>
        <v>16.2</v>
      </c>
      <c r="G155" s="7"/>
    </row>
    <row r="156" spans="1:12" x14ac:dyDescent="0.3">
      <c r="A156" s="36" t="s">
        <v>47</v>
      </c>
      <c r="B156" s="4" t="s">
        <v>1838</v>
      </c>
      <c r="C156" s="4" t="s">
        <v>110</v>
      </c>
      <c r="D156" s="22">
        <v>1</v>
      </c>
      <c r="E156" s="76">
        <v>13.5</v>
      </c>
      <c r="F156" s="6">
        <f>PRODUCT(D156:E156)</f>
        <v>13.5</v>
      </c>
      <c r="G156" s="7"/>
    </row>
    <row r="157" spans="1:12" ht="15" thickBot="1" x14ac:dyDescent="0.35">
      <c r="A157" s="36" t="s">
        <v>78</v>
      </c>
      <c r="B157" s="4" t="s">
        <v>752</v>
      </c>
      <c r="C157" s="4" t="s">
        <v>130</v>
      </c>
      <c r="D157" s="22">
        <v>1.1000000000000001</v>
      </c>
      <c r="E157" s="76">
        <v>3</v>
      </c>
      <c r="F157" s="6">
        <f>PRODUCT(D157:E157)</f>
        <v>3.3000000000000003</v>
      </c>
      <c r="G157" s="7"/>
      <c r="J157" s="30"/>
      <c r="L157" s="31"/>
    </row>
    <row r="158" spans="1:12" ht="15.6" thickTop="1" thickBot="1" x14ac:dyDescent="0.35">
      <c r="A158" s="71">
        <v>2</v>
      </c>
      <c r="B158" s="244" t="s">
        <v>49</v>
      </c>
      <c r="C158" s="245"/>
      <c r="D158" s="245"/>
      <c r="E158" s="246"/>
      <c r="F158" s="72">
        <f>SUM(F155:F157)</f>
        <v>33</v>
      </c>
      <c r="G158" s="73">
        <f>SUM(F158/F166)</f>
        <v>0.4833200218943971</v>
      </c>
    </row>
    <row r="159" spans="1:12" ht="15" thickTop="1" x14ac:dyDescent="0.3">
      <c r="A159" s="20"/>
      <c r="B159" s="74" t="s">
        <v>22</v>
      </c>
      <c r="C159" s="4"/>
      <c r="D159" s="4"/>
      <c r="E159" s="4"/>
      <c r="F159" s="41"/>
      <c r="G159" s="75"/>
    </row>
    <row r="160" spans="1:12" ht="15" thickBot="1" x14ac:dyDescent="0.35">
      <c r="A160" s="36" t="s">
        <v>50</v>
      </c>
      <c r="B160" s="4" t="s">
        <v>1839</v>
      </c>
      <c r="C160" s="4" t="s">
        <v>18</v>
      </c>
      <c r="D160" s="22">
        <v>1</v>
      </c>
      <c r="E160" s="6">
        <v>2.33</v>
      </c>
      <c r="F160" s="6">
        <f>D160*E160</f>
        <v>2.33</v>
      </c>
      <c r="G160" s="7"/>
    </row>
    <row r="161" spans="1:7" ht="15.6" thickTop="1" thickBot="1" x14ac:dyDescent="0.35">
      <c r="A161" s="71">
        <v>3</v>
      </c>
      <c r="B161" s="244" t="s">
        <v>25</v>
      </c>
      <c r="C161" s="245"/>
      <c r="D161" s="245"/>
      <c r="E161" s="246"/>
      <c r="F161" s="72">
        <f>SUM(F160:F160)</f>
        <v>2.33</v>
      </c>
      <c r="G161" s="73">
        <f>SUM(F161/F166)</f>
        <v>3.4125322757998337E-2</v>
      </c>
    </row>
    <row r="162" spans="1:7" ht="15.6" thickTop="1" thickBot="1" x14ac:dyDescent="0.35">
      <c r="A162" s="78" t="s">
        <v>26</v>
      </c>
      <c r="B162" s="244" t="s">
        <v>54</v>
      </c>
      <c r="C162" s="245"/>
      <c r="D162" s="245"/>
      <c r="E162" s="246"/>
      <c r="F162" s="79">
        <f>SUM(F153,F158,F161)</f>
        <v>53.974499999999999</v>
      </c>
      <c r="G162" s="3"/>
    </row>
    <row r="163" spans="1:7" ht="15.6" thickTop="1" thickBot="1" x14ac:dyDescent="0.35">
      <c r="A163" s="80">
        <v>4</v>
      </c>
      <c r="B163" s="264" t="s">
        <v>28</v>
      </c>
      <c r="C163" s="265"/>
      <c r="D163" s="265"/>
      <c r="E163" s="266"/>
      <c r="F163" s="79">
        <f>SUM(F162)*15%</f>
        <v>8.0961749999999988</v>
      </c>
      <c r="G163" s="73">
        <f>SUM(F163/F166)</f>
        <v>0.11857707509881424</v>
      </c>
    </row>
    <row r="164" spans="1:7" ht="15.6" thickTop="1" thickBot="1" x14ac:dyDescent="0.35">
      <c r="A164" s="78" t="s">
        <v>29</v>
      </c>
      <c r="B164" s="244" t="s">
        <v>55</v>
      </c>
      <c r="C164" s="245"/>
      <c r="D164" s="245"/>
      <c r="E164" s="246"/>
      <c r="F164" s="81">
        <f>SUM(F162:F163)</f>
        <v>62.070674999999994</v>
      </c>
    </row>
    <row r="165" spans="1:7" ht="15.6" thickTop="1" thickBot="1" x14ac:dyDescent="0.35">
      <c r="A165" s="80">
        <v>5</v>
      </c>
      <c r="B165" s="264" t="s">
        <v>31</v>
      </c>
      <c r="C165" s="265"/>
      <c r="D165" s="265"/>
      <c r="E165" s="266"/>
      <c r="F165" s="79">
        <f>SUM(F164)*10%</f>
        <v>6.2070675</v>
      </c>
      <c r="G165" s="73">
        <f>SUM(F165/F166)</f>
        <v>9.0909090909090925E-2</v>
      </c>
    </row>
    <row r="166" spans="1:7" ht="15.6" thickTop="1" thickBot="1" x14ac:dyDescent="0.35">
      <c r="A166" s="78" t="s">
        <v>32</v>
      </c>
      <c r="B166" s="244" t="s">
        <v>33</v>
      </c>
      <c r="C166" s="245"/>
      <c r="D166" s="245"/>
      <c r="E166" s="246"/>
      <c r="F166" s="81">
        <f>SUM(F164,F165)</f>
        <v>68.277742499999988</v>
      </c>
      <c r="G166" s="82">
        <f>SUM(G153,G158,G161,G163,G165)</f>
        <v>1</v>
      </c>
    </row>
    <row r="167" spans="1:7" ht="15" thickTop="1" x14ac:dyDescent="0.3"/>
  </sheetData>
  <mergeCells count="73">
    <mergeCell ref="B162:E162"/>
    <mergeCell ref="B163:E163"/>
    <mergeCell ref="B164:E164"/>
    <mergeCell ref="B165:E165"/>
    <mergeCell ref="B166:E166"/>
    <mergeCell ref="B161:E161"/>
    <mergeCell ref="B122:E122"/>
    <mergeCell ref="B133:E133"/>
    <mergeCell ref="B137:E137"/>
    <mergeCell ref="B140:E140"/>
    <mergeCell ref="B141:E141"/>
    <mergeCell ref="B142:E142"/>
    <mergeCell ref="B143:E143"/>
    <mergeCell ref="B144:E144"/>
    <mergeCell ref="B145:E145"/>
    <mergeCell ref="B153:E153"/>
    <mergeCell ref="B158:E158"/>
    <mergeCell ref="B125:B127"/>
    <mergeCell ref="C125:C127"/>
    <mergeCell ref="D125:D127"/>
    <mergeCell ref="B97:E97"/>
    <mergeCell ref="B98:E98"/>
    <mergeCell ref="B99:E99"/>
    <mergeCell ref="B100:E100"/>
    <mergeCell ref="B101:E101"/>
    <mergeCell ref="B96:E96"/>
    <mergeCell ref="B61:E61"/>
    <mergeCell ref="B70:E70"/>
    <mergeCell ref="B73:E73"/>
    <mergeCell ref="B76:E76"/>
    <mergeCell ref="B77:E77"/>
    <mergeCell ref="B78:E78"/>
    <mergeCell ref="B79:E79"/>
    <mergeCell ref="B80:E80"/>
    <mergeCell ref="B81:E81"/>
    <mergeCell ref="B90:E90"/>
    <mergeCell ref="B93:E93"/>
    <mergeCell ref="B60:E60"/>
    <mergeCell ref="B37:E37"/>
    <mergeCell ref="B38:E38"/>
    <mergeCell ref="B39:E39"/>
    <mergeCell ref="B40:E40"/>
    <mergeCell ref="B41:E41"/>
    <mergeCell ref="B50:E50"/>
    <mergeCell ref="B53:E53"/>
    <mergeCell ref="B56:E56"/>
    <mergeCell ref="B57:E57"/>
    <mergeCell ref="B58:E58"/>
    <mergeCell ref="B59:E59"/>
    <mergeCell ref="B36:E36"/>
    <mergeCell ref="A1:G1"/>
    <mergeCell ref="B10:E10"/>
    <mergeCell ref="B13:E13"/>
    <mergeCell ref="B16:E16"/>
    <mergeCell ref="B17:E17"/>
    <mergeCell ref="B18:E18"/>
    <mergeCell ref="B19:E19"/>
    <mergeCell ref="B20:E20"/>
    <mergeCell ref="B21:E21"/>
    <mergeCell ref="B30:E30"/>
    <mergeCell ref="B33:E33"/>
    <mergeCell ref="A104:A106"/>
    <mergeCell ref="C104:C106"/>
    <mergeCell ref="D104:D106"/>
    <mergeCell ref="A125:A126"/>
    <mergeCell ref="B121:E121"/>
    <mergeCell ref="B111:E111"/>
    <mergeCell ref="B114:E114"/>
    <mergeCell ref="B117:E117"/>
    <mergeCell ref="B118:E118"/>
    <mergeCell ref="B119:E119"/>
    <mergeCell ref="B120:E120"/>
    <mergeCell ref="B104:B106"/>
  </mergeCells>
  <pageMargins left="0.78740157480314965" right="0.78740157480314965" top="0.19685039370078741" bottom="0.19685039370078741" header="0.19685039370078741" footer="0.19685039370078741"/>
  <pageSetup paperSize="9" scale="74" fitToHeight="0" orientation="portrait" r:id="rId1"/>
  <rowBreaks count="8" manualBreakCount="8">
    <brk id="21" max="6" man="1"/>
    <brk id="42" max="16383" man="1"/>
    <brk id="61" max="6" man="1"/>
    <brk id="81" max="6" man="1"/>
    <brk id="101" max="6" man="1"/>
    <brk id="106" max="6" man="1"/>
    <brk id="122" max="6" man="1"/>
    <brk id="146" max="16383" man="1"/>
  </rowBreaks>
  <ignoredErrors>
    <ignoredError sqref="F144"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37"/>
  <sheetViews>
    <sheetView view="pageBreakPreview" topLeftCell="A690" zoomScale="70" zoomScaleNormal="59" zoomScaleSheetLayoutView="70" workbookViewId="0">
      <selection activeCell="B690" sqref="B690"/>
    </sheetView>
  </sheetViews>
  <sheetFormatPr defaultColWidth="9" defaultRowHeight="14.4" x14ac:dyDescent="0.3"/>
  <cols>
    <col min="1" max="1" width="11.6640625" style="17" customWidth="1"/>
    <col min="2" max="2" width="38.6640625" style="17" customWidth="1"/>
    <col min="3" max="3" width="9" style="17"/>
    <col min="4" max="4" width="11.44140625" style="17" customWidth="1"/>
    <col min="5" max="5" width="11.33203125" style="17" customWidth="1"/>
    <col min="6" max="6" width="10" style="17" customWidth="1"/>
    <col min="7" max="7" width="8.88671875" style="17" customWidth="1"/>
    <col min="8" max="8" width="9" style="1"/>
    <col min="9" max="9" width="12.33203125" style="1" customWidth="1"/>
    <col min="10" max="11" width="9" style="1"/>
    <col min="12" max="12" width="9.6640625" style="1" bestFit="1" customWidth="1"/>
    <col min="13" max="16384" width="9" style="1"/>
  </cols>
  <sheetData>
    <row r="1" spans="1:7" x14ac:dyDescent="0.3">
      <c r="A1" s="231" t="s">
        <v>1840</v>
      </c>
      <c r="B1" s="231"/>
      <c r="C1" s="231"/>
      <c r="D1" s="231"/>
      <c r="E1" s="231"/>
      <c r="F1" s="231"/>
      <c r="G1" s="231"/>
    </row>
    <row r="2" spans="1:7" x14ac:dyDescent="0.3">
      <c r="A2" s="60"/>
      <c r="B2" s="60"/>
      <c r="C2" s="60"/>
      <c r="D2" s="60"/>
      <c r="E2" s="60"/>
      <c r="F2" s="60"/>
      <c r="G2" s="60"/>
    </row>
    <row r="3" spans="1:7" x14ac:dyDescent="0.3">
      <c r="A3" s="248" t="s">
        <v>2775</v>
      </c>
      <c r="B3" s="248"/>
      <c r="C3" s="248"/>
      <c r="D3" s="248"/>
      <c r="E3" s="248"/>
      <c r="F3" s="248"/>
      <c r="G3" s="248"/>
    </row>
    <row r="4" spans="1:7" ht="15" thickBot="1" x14ac:dyDescent="0.35">
      <c r="A4" s="19"/>
      <c r="B4" s="19"/>
      <c r="C4" s="19"/>
      <c r="D4" s="19"/>
      <c r="E4" s="19"/>
      <c r="F4" s="19"/>
      <c r="G4" s="19"/>
    </row>
    <row r="5" spans="1:7" ht="50.4" customHeight="1" thickTop="1" thickBot="1" x14ac:dyDescent="0.35">
      <c r="A5" s="61" t="s">
        <v>2</v>
      </c>
      <c r="B5" s="62" t="s">
        <v>3</v>
      </c>
      <c r="C5" s="63" t="s">
        <v>4</v>
      </c>
      <c r="D5" s="64" t="s">
        <v>5</v>
      </c>
      <c r="E5" s="27"/>
      <c r="F5" s="20"/>
      <c r="G5" s="20"/>
    </row>
    <row r="6" spans="1:7" ht="126.6" customHeight="1" thickTop="1" thickBot="1" x14ac:dyDescent="0.35">
      <c r="A6" s="65" t="s">
        <v>1841</v>
      </c>
      <c r="B6" s="308" t="s">
        <v>1842</v>
      </c>
      <c r="C6" s="268" t="s">
        <v>304</v>
      </c>
      <c r="D6" s="268">
        <v>1</v>
      </c>
      <c r="E6" s="20"/>
      <c r="F6" s="20"/>
      <c r="G6" s="20"/>
    </row>
    <row r="7" spans="1:7" ht="312" customHeight="1" thickTop="1" thickBot="1" x14ac:dyDescent="0.35">
      <c r="A7" s="216"/>
      <c r="B7" s="309"/>
      <c r="C7" s="269"/>
      <c r="D7" s="269"/>
      <c r="E7" s="20"/>
      <c r="F7" s="20"/>
      <c r="G7" s="20"/>
    </row>
    <row r="8" spans="1:7" ht="30" thickTop="1" thickBot="1" x14ac:dyDescent="0.35">
      <c r="A8" s="61" t="s">
        <v>9</v>
      </c>
      <c r="B8" s="62" t="s">
        <v>10</v>
      </c>
      <c r="C8" s="62" t="s">
        <v>4</v>
      </c>
      <c r="D8" s="62" t="s">
        <v>11</v>
      </c>
      <c r="E8" s="62" t="s">
        <v>12</v>
      </c>
      <c r="F8" s="62" t="s">
        <v>13</v>
      </c>
      <c r="G8" s="64" t="s">
        <v>14</v>
      </c>
    </row>
    <row r="9" spans="1:7" ht="15" thickTop="1" x14ac:dyDescent="0.3">
      <c r="A9" s="20"/>
      <c r="B9" s="67" t="s">
        <v>15</v>
      </c>
      <c r="C9" s="68"/>
      <c r="D9" s="68"/>
      <c r="E9" s="68"/>
      <c r="F9" s="68"/>
      <c r="G9" s="7"/>
    </row>
    <row r="10" spans="1:7" x14ac:dyDescent="0.3">
      <c r="A10" s="36" t="s">
        <v>16</v>
      </c>
      <c r="B10" s="4" t="s">
        <v>70</v>
      </c>
      <c r="C10" s="4" t="s">
        <v>18</v>
      </c>
      <c r="D10" s="22">
        <v>40</v>
      </c>
      <c r="E10" s="70">
        <v>30.27</v>
      </c>
      <c r="F10" s="6">
        <f>PRODUCT(D10:E10)</f>
        <v>1210.8</v>
      </c>
      <c r="G10" s="7"/>
    </row>
    <row r="11" spans="1:7" ht="15" thickBot="1" x14ac:dyDescent="0.35">
      <c r="A11" s="36" t="s">
        <v>19</v>
      </c>
      <c r="B11" s="4" t="s">
        <v>140</v>
      </c>
      <c r="C11" s="4" t="s">
        <v>18</v>
      </c>
      <c r="D11" s="22">
        <v>40</v>
      </c>
      <c r="E11" s="76">
        <v>28.09</v>
      </c>
      <c r="F11" s="6">
        <f>PRODUCT(D11:E11)</f>
        <v>1123.5999999999999</v>
      </c>
      <c r="G11" s="7"/>
    </row>
    <row r="12" spans="1:7" ht="15.6" thickTop="1" thickBot="1" x14ac:dyDescent="0.35">
      <c r="A12" s="71">
        <v>1</v>
      </c>
      <c r="B12" s="244" t="s">
        <v>21</v>
      </c>
      <c r="C12" s="245"/>
      <c r="D12" s="245"/>
      <c r="E12" s="246"/>
      <c r="F12" s="72">
        <f>SUM(F10:F11)</f>
        <v>2334.3999999999996</v>
      </c>
      <c r="G12" s="73">
        <f>SUM(F12/F27)</f>
        <v>0.79051383399209485</v>
      </c>
    </row>
    <row r="13" spans="1:7" ht="15" thickTop="1" x14ac:dyDescent="0.3">
      <c r="A13" s="20"/>
      <c r="B13" s="74" t="s">
        <v>188</v>
      </c>
      <c r="C13" s="167"/>
      <c r="D13" s="4"/>
      <c r="E13" s="4"/>
      <c r="F13" s="168"/>
      <c r="G13" s="75"/>
    </row>
    <row r="14" spans="1:7" ht="20.399999999999999" customHeight="1" x14ac:dyDescent="0.3">
      <c r="A14" s="36" t="s">
        <v>23</v>
      </c>
      <c r="B14" s="4" t="s">
        <v>1843</v>
      </c>
      <c r="C14" s="249" t="s">
        <v>190</v>
      </c>
      <c r="D14" s="251">
        <v>1</v>
      </c>
      <c r="E14" s="254">
        <v>461.13</v>
      </c>
      <c r="F14" s="257">
        <f>D14*E14</f>
        <v>461.13</v>
      </c>
      <c r="G14" s="7"/>
    </row>
    <row r="15" spans="1:7" ht="24.6" customHeight="1" x14ac:dyDescent="0.3">
      <c r="A15" s="36" t="s">
        <v>47</v>
      </c>
      <c r="B15" s="4" t="s">
        <v>1844</v>
      </c>
      <c r="C15" s="249"/>
      <c r="D15" s="252"/>
      <c r="E15" s="255"/>
      <c r="F15" s="258"/>
      <c r="G15" s="7"/>
    </row>
    <row r="16" spans="1:7" ht="21.6" customHeight="1" x14ac:dyDescent="0.3">
      <c r="A16" s="36" t="s">
        <v>78</v>
      </c>
      <c r="B16" s="4" t="s">
        <v>1845</v>
      </c>
      <c r="C16" s="249"/>
      <c r="D16" s="252"/>
      <c r="E16" s="255"/>
      <c r="F16" s="258"/>
      <c r="G16" s="7"/>
    </row>
    <row r="17" spans="1:12" ht="22.2" customHeight="1" x14ac:dyDescent="0.3">
      <c r="A17" s="36" t="s">
        <v>1051</v>
      </c>
      <c r="B17" s="4" t="s">
        <v>1846</v>
      </c>
      <c r="C17" s="249"/>
      <c r="D17" s="252"/>
      <c r="E17" s="255"/>
      <c r="F17" s="258"/>
      <c r="G17" s="7"/>
    </row>
    <row r="18" spans="1:12" ht="22.2" customHeight="1" x14ac:dyDescent="0.3">
      <c r="A18" s="36" t="s">
        <v>1053</v>
      </c>
      <c r="B18" s="4" t="s">
        <v>1847</v>
      </c>
      <c r="C18" s="249"/>
      <c r="D18" s="252"/>
      <c r="E18" s="255"/>
      <c r="F18" s="258"/>
      <c r="G18" s="7"/>
    </row>
    <row r="19" spans="1:12" ht="34.799999999999997" customHeight="1" x14ac:dyDescent="0.3">
      <c r="A19" s="36" t="s">
        <v>1055</v>
      </c>
      <c r="B19" s="4" t="s">
        <v>1848</v>
      </c>
      <c r="C19" s="249"/>
      <c r="D19" s="252"/>
      <c r="E19" s="255"/>
      <c r="F19" s="258"/>
      <c r="G19" s="7"/>
    </row>
    <row r="20" spans="1:12" ht="23.4" customHeight="1" x14ac:dyDescent="0.3">
      <c r="A20" s="36" t="s">
        <v>1108</v>
      </c>
      <c r="B20" s="4" t="s">
        <v>1849</v>
      </c>
      <c r="C20" s="249"/>
      <c r="D20" s="252"/>
      <c r="E20" s="255"/>
      <c r="F20" s="258"/>
      <c r="G20" s="7"/>
    </row>
    <row r="21" spans="1:12" ht="35.4" customHeight="1" thickBot="1" x14ac:dyDescent="0.35">
      <c r="A21" s="36" t="s">
        <v>1659</v>
      </c>
      <c r="B21" s="4" t="s">
        <v>1850</v>
      </c>
      <c r="C21" s="250"/>
      <c r="D21" s="253"/>
      <c r="E21" s="256"/>
      <c r="F21" s="259"/>
      <c r="G21" s="93"/>
      <c r="J21" s="30"/>
      <c r="K21" s="104"/>
      <c r="L21" s="104"/>
    </row>
    <row r="22" spans="1:12" ht="15.6" thickTop="1" thickBot="1" x14ac:dyDescent="0.35">
      <c r="A22" s="71">
        <v>2</v>
      </c>
      <c r="B22" s="244" t="s">
        <v>134</v>
      </c>
      <c r="C22" s="245"/>
      <c r="D22" s="245"/>
      <c r="E22" s="310"/>
      <c r="F22" s="72">
        <f>SUM(F13)</f>
        <v>0</v>
      </c>
      <c r="G22" s="73">
        <f>SUM(F22/F27)</f>
        <v>0</v>
      </c>
    </row>
    <row r="23" spans="1:12" ht="15.6" thickTop="1" thickBot="1" x14ac:dyDescent="0.35">
      <c r="A23" s="78" t="s">
        <v>26</v>
      </c>
      <c r="B23" s="244" t="s">
        <v>27</v>
      </c>
      <c r="C23" s="245"/>
      <c r="D23" s="245"/>
      <c r="E23" s="246"/>
      <c r="F23" s="79">
        <f>SUM(F12,F22)</f>
        <v>2334.3999999999996</v>
      </c>
      <c r="G23" s="3"/>
    </row>
    <row r="24" spans="1:12" ht="15.6" thickTop="1" thickBot="1" x14ac:dyDescent="0.35">
      <c r="A24" s="80">
        <v>3</v>
      </c>
      <c r="B24" s="264" t="s">
        <v>28</v>
      </c>
      <c r="C24" s="265"/>
      <c r="D24" s="265"/>
      <c r="E24" s="266"/>
      <c r="F24" s="79">
        <f>SUM(F23)*15%</f>
        <v>350.15999999999991</v>
      </c>
      <c r="G24" s="73">
        <f>SUM(F24/F27)</f>
        <v>0.11857707509881421</v>
      </c>
    </row>
    <row r="25" spans="1:12" ht="15.6" thickTop="1" thickBot="1" x14ac:dyDescent="0.35">
      <c r="A25" s="78" t="s">
        <v>29</v>
      </c>
      <c r="B25" s="244" t="s">
        <v>30</v>
      </c>
      <c r="C25" s="245"/>
      <c r="D25" s="245"/>
      <c r="E25" s="246"/>
      <c r="F25" s="81">
        <f>SUM(F23:F24)</f>
        <v>2684.5599999999995</v>
      </c>
      <c r="I25" s="31"/>
    </row>
    <row r="26" spans="1:12" ht="15.6" thickTop="1" thickBot="1" x14ac:dyDescent="0.35">
      <c r="A26" s="80">
        <v>4</v>
      </c>
      <c r="B26" s="264" t="s">
        <v>31</v>
      </c>
      <c r="C26" s="265"/>
      <c r="D26" s="265"/>
      <c r="E26" s="266"/>
      <c r="F26" s="79">
        <f>SUM(F25)*10%</f>
        <v>268.45599999999996</v>
      </c>
      <c r="G26" s="73">
        <f>SUM(F26/F27)</f>
        <v>9.0909090909090912E-2</v>
      </c>
    </row>
    <row r="27" spans="1:12" ht="15.6" thickTop="1" thickBot="1" x14ac:dyDescent="0.35">
      <c r="A27" s="78" t="s">
        <v>32</v>
      </c>
      <c r="B27" s="244" t="s">
        <v>33</v>
      </c>
      <c r="C27" s="245"/>
      <c r="D27" s="245"/>
      <c r="E27" s="246"/>
      <c r="F27" s="81">
        <f>SUM(F25:F26)</f>
        <v>2953.0159999999996</v>
      </c>
      <c r="G27" s="82">
        <f>SUM(G12,G22,G24,G26)</f>
        <v>1</v>
      </c>
      <c r="I27" s="51"/>
      <c r="K27" s="31"/>
      <c r="L27" s="31"/>
    </row>
    <row r="28" spans="1:12" ht="15.6" thickTop="1" thickBot="1" x14ac:dyDescent="0.35">
      <c r="A28" s="19"/>
      <c r="B28" s="19"/>
      <c r="C28" s="19"/>
      <c r="D28" s="19"/>
      <c r="E28" s="19"/>
      <c r="F28" s="19"/>
      <c r="G28" s="19"/>
    </row>
    <row r="29" spans="1:12" ht="44.4" thickTop="1" thickBot="1" x14ac:dyDescent="0.35">
      <c r="A29" s="61" t="s">
        <v>2</v>
      </c>
      <c r="B29" s="62" t="s">
        <v>3</v>
      </c>
      <c r="C29" s="63" t="s">
        <v>4</v>
      </c>
      <c r="D29" s="64" t="s">
        <v>5</v>
      </c>
      <c r="E29" s="27"/>
      <c r="F29" s="20"/>
      <c r="G29" s="20"/>
    </row>
    <row r="30" spans="1:12" ht="72" customHeight="1" thickTop="1" x14ac:dyDescent="0.3">
      <c r="A30" s="101" t="s">
        <v>1851</v>
      </c>
      <c r="B30" s="311" t="s">
        <v>1852</v>
      </c>
      <c r="C30" s="15"/>
      <c r="D30" s="15"/>
      <c r="E30" s="27"/>
      <c r="F30" s="20"/>
      <c r="G30" s="20"/>
    </row>
    <row r="31" spans="1:12" ht="346.2" customHeight="1" x14ac:dyDescent="0.3">
      <c r="A31" s="164"/>
      <c r="B31" s="312"/>
      <c r="C31" s="213"/>
      <c r="D31" s="213"/>
      <c r="E31" s="27"/>
      <c r="F31" s="20"/>
      <c r="G31" s="20"/>
    </row>
    <row r="32" spans="1:12" ht="29.4" thickBot="1" x14ac:dyDescent="0.35">
      <c r="A32" s="103" t="s">
        <v>1853</v>
      </c>
      <c r="B32" s="145" t="s">
        <v>1854</v>
      </c>
      <c r="C32" s="16" t="s">
        <v>304</v>
      </c>
      <c r="D32" s="16">
        <v>1</v>
      </c>
      <c r="E32" s="20"/>
      <c r="F32" s="20"/>
      <c r="G32" s="20"/>
    </row>
    <row r="33" spans="1:12" ht="30" thickTop="1" thickBot="1" x14ac:dyDescent="0.35">
      <c r="A33" s="61" t="s">
        <v>9</v>
      </c>
      <c r="B33" s="62" t="s">
        <v>10</v>
      </c>
      <c r="C33" s="62" t="s">
        <v>4</v>
      </c>
      <c r="D33" s="62" t="s">
        <v>11</v>
      </c>
      <c r="E33" s="62" t="s">
        <v>12</v>
      </c>
      <c r="F33" s="62" t="s">
        <v>13</v>
      </c>
      <c r="G33" s="64" t="s">
        <v>14</v>
      </c>
    </row>
    <row r="34" spans="1:12" ht="15" thickTop="1" x14ac:dyDescent="0.3">
      <c r="A34" s="20"/>
      <c r="B34" s="67" t="s">
        <v>15</v>
      </c>
      <c r="C34" s="68"/>
      <c r="D34" s="68"/>
      <c r="E34" s="68"/>
      <c r="F34" s="68"/>
      <c r="G34" s="7"/>
    </row>
    <row r="35" spans="1:12" x14ac:dyDescent="0.3">
      <c r="A35" s="36" t="s">
        <v>16</v>
      </c>
      <c r="B35" s="4" t="s">
        <v>70</v>
      </c>
      <c r="C35" s="4" t="s">
        <v>18</v>
      </c>
      <c r="D35" s="22">
        <v>40</v>
      </c>
      <c r="E35" s="70">
        <v>30.27</v>
      </c>
      <c r="F35" s="6">
        <f>PRODUCT(D35:E35)</f>
        <v>1210.8</v>
      </c>
      <c r="G35" s="7"/>
    </row>
    <row r="36" spans="1:12" ht="15" thickBot="1" x14ac:dyDescent="0.35">
      <c r="A36" s="36" t="s">
        <v>19</v>
      </c>
      <c r="B36" s="4" t="s">
        <v>140</v>
      </c>
      <c r="C36" s="4" t="s">
        <v>18</v>
      </c>
      <c r="D36" s="22">
        <v>40</v>
      </c>
      <c r="E36" s="76">
        <v>28.09</v>
      </c>
      <c r="F36" s="6">
        <f>PRODUCT(D36:E36)</f>
        <v>1123.5999999999999</v>
      </c>
      <c r="G36" s="7"/>
    </row>
    <row r="37" spans="1:12" ht="15.6" thickTop="1" thickBot="1" x14ac:dyDescent="0.35">
      <c r="A37" s="71">
        <v>1</v>
      </c>
      <c r="B37" s="244" t="s">
        <v>21</v>
      </c>
      <c r="C37" s="245"/>
      <c r="D37" s="245"/>
      <c r="E37" s="246"/>
      <c r="F37" s="72">
        <f>SUM(F35:F36)</f>
        <v>2334.3999999999996</v>
      </c>
      <c r="G37" s="73">
        <f>SUM(F37/F52)</f>
        <v>0.59364510594043718</v>
      </c>
    </row>
    <row r="38" spans="1:12" ht="15" thickTop="1" x14ac:dyDescent="0.3">
      <c r="A38" s="20"/>
      <c r="B38" s="74" t="s">
        <v>188</v>
      </c>
      <c r="C38" s="4"/>
      <c r="D38" s="4"/>
      <c r="E38" s="4"/>
      <c r="F38" s="41"/>
      <c r="G38" s="75"/>
    </row>
    <row r="39" spans="1:12" ht="22.2" customHeight="1" x14ac:dyDescent="0.3">
      <c r="A39" s="36" t="s">
        <v>23</v>
      </c>
      <c r="B39" s="4" t="s">
        <v>1843</v>
      </c>
      <c r="C39" s="260" t="s">
        <v>190</v>
      </c>
      <c r="D39" s="251">
        <v>1</v>
      </c>
      <c r="E39" s="257">
        <v>774.15</v>
      </c>
      <c r="F39" s="257">
        <f>D39*E39</f>
        <v>774.15</v>
      </c>
      <c r="G39" s="7"/>
    </row>
    <row r="40" spans="1:12" ht="33.6" customHeight="1" x14ac:dyDescent="0.3">
      <c r="A40" s="36" t="s">
        <v>47</v>
      </c>
      <c r="B40" s="4" t="s">
        <v>1844</v>
      </c>
      <c r="C40" s="261"/>
      <c r="D40" s="252"/>
      <c r="E40" s="258"/>
      <c r="F40" s="258"/>
      <c r="G40" s="7"/>
    </row>
    <row r="41" spans="1:12" ht="26.4" customHeight="1" x14ac:dyDescent="0.3">
      <c r="A41" s="36" t="s">
        <v>78</v>
      </c>
      <c r="B41" s="4" t="s">
        <v>1845</v>
      </c>
      <c r="C41" s="261"/>
      <c r="D41" s="252"/>
      <c r="E41" s="258"/>
      <c r="F41" s="258"/>
      <c r="G41" s="7"/>
    </row>
    <row r="42" spans="1:12" ht="29.4" customHeight="1" x14ac:dyDescent="0.3">
      <c r="A42" s="36" t="s">
        <v>1051</v>
      </c>
      <c r="B42" s="4" t="s">
        <v>1846</v>
      </c>
      <c r="C42" s="261"/>
      <c r="D42" s="252"/>
      <c r="E42" s="258"/>
      <c r="F42" s="258"/>
      <c r="G42" s="7"/>
    </row>
    <row r="43" spans="1:12" ht="29.4" customHeight="1" x14ac:dyDescent="0.3">
      <c r="A43" s="36" t="s">
        <v>1053</v>
      </c>
      <c r="B43" s="4" t="s">
        <v>1847</v>
      </c>
      <c r="C43" s="261"/>
      <c r="D43" s="252"/>
      <c r="E43" s="258"/>
      <c r="F43" s="258"/>
      <c r="G43" s="7"/>
    </row>
    <row r="44" spans="1:12" ht="36.6" customHeight="1" x14ac:dyDescent="0.3">
      <c r="A44" s="36" t="s">
        <v>1055</v>
      </c>
      <c r="B44" s="4" t="s">
        <v>1848</v>
      </c>
      <c r="C44" s="261"/>
      <c r="D44" s="252"/>
      <c r="E44" s="258"/>
      <c r="F44" s="258"/>
      <c r="G44" s="7"/>
    </row>
    <row r="45" spans="1:12" ht="22.2" customHeight="1" x14ac:dyDescent="0.3">
      <c r="A45" s="36" t="s">
        <v>1108</v>
      </c>
      <c r="B45" s="4" t="s">
        <v>1849</v>
      </c>
      <c r="C45" s="261"/>
      <c r="D45" s="252"/>
      <c r="E45" s="258"/>
      <c r="F45" s="258"/>
      <c r="G45" s="7"/>
    </row>
    <row r="46" spans="1:12" ht="40.200000000000003" customHeight="1" thickBot="1" x14ac:dyDescent="0.35">
      <c r="A46" s="36" t="s">
        <v>1659</v>
      </c>
      <c r="B46" s="4" t="s">
        <v>1850</v>
      </c>
      <c r="C46" s="262"/>
      <c r="D46" s="253"/>
      <c r="E46" s="263"/>
      <c r="F46" s="259"/>
      <c r="G46" s="93"/>
      <c r="J46" s="30"/>
      <c r="K46" s="104"/>
      <c r="L46" s="104"/>
    </row>
    <row r="47" spans="1:12" ht="15.6" thickTop="1" thickBot="1" x14ac:dyDescent="0.35">
      <c r="A47" s="71">
        <v>2</v>
      </c>
      <c r="B47" s="244" t="s">
        <v>134</v>
      </c>
      <c r="C47" s="245"/>
      <c r="D47" s="245"/>
      <c r="E47" s="310"/>
      <c r="F47" s="72">
        <f>SUM(F39)</f>
        <v>774.15</v>
      </c>
      <c r="G47" s="73">
        <f>SUM(F47/F52)</f>
        <v>0.19686872805165762</v>
      </c>
    </row>
    <row r="48" spans="1:12" ht="15.6" thickTop="1" thickBot="1" x14ac:dyDescent="0.35">
      <c r="A48" s="78" t="s">
        <v>26</v>
      </c>
      <c r="B48" s="244" t="s">
        <v>27</v>
      </c>
      <c r="C48" s="245"/>
      <c r="D48" s="245"/>
      <c r="E48" s="246"/>
      <c r="F48" s="79">
        <f>SUM(F37,F47)</f>
        <v>3108.5499999999997</v>
      </c>
      <c r="G48" s="3"/>
      <c r="I48" s="31"/>
    </row>
    <row r="49" spans="1:12" ht="15.6" thickTop="1" thickBot="1" x14ac:dyDescent="0.35">
      <c r="A49" s="80">
        <v>3</v>
      </c>
      <c r="B49" s="264" t="s">
        <v>28</v>
      </c>
      <c r="C49" s="265"/>
      <c r="D49" s="265"/>
      <c r="E49" s="266"/>
      <c r="F49" s="79">
        <f>SUM(F48)*15%</f>
        <v>466.28249999999991</v>
      </c>
      <c r="G49" s="73">
        <f>SUM(F49/F52)</f>
        <v>0.11857707509881421</v>
      </c>
    </row>
    <row r="50" spans="1:12" ht="15.6" thickTop="1" thickBot="1" x14ac:dyDescent="0.35">
      <c r="A50" s="78" t="s">
        <v>29</v>
      </c>
      <c r="B50" s="244" t="s">
        <v>30</v>
      </c>
      <c r="C50" s="245"/>
      <c r="D50" s="245"/>
      <c r="E50" s="246"/>
      <c r="F50" s="81">
        <f>SUM(F48:F49)</f>
        <v>3574.8324999999995</v>
      </c>
    </row>
    <row r="51" spans="1:12" ht="15.6" thickTop="1" thickBot="1" x14ac:dyDescent="0.35">
      <c r="A51" s="80">
        <v>4</v>
      </c>
      <c r="B51" s="264" t="s">
        <v>31</v>
      </c>
      <c r="C51" s="265"/>
      <c r="D51" s="265"/>
      <c r="E51" s="266"/>
      <c r="F51" s="79">
        <f>SUM(F50)*10%</f>
        <v>357.48325</v>
      </c>
      <c r="G51" s="73">
        <f>SUM(F51/F52)</f>
        <v>9.0909090909090912E-2</v>
      </c>
    </row>
    <row r="52" spans="1:12" ht="15.6" thickTop="1" thickBot="1" x14ac:dyDescent="0.35">
      <c r="A52" s="78" t="s">
        <v>32</v>
      </c>
      <c r="B52" s="244" t="s">
        <v>33</v>
      </c>
      <c r="C52" s="245"/>
      <c r="D52" s="245"/>
      <c r="E52" s="246"/>
      <c r="F52" s="81">
        <f>SUM(F50:F51)</f>
        <v>3932.3157499999998</v>
      </c>
      <c r="G52" s="82">
        <f>SUM(G37,G47,G49,G51)</f>
        <v>0.99999999999999989</v>
      </c>
      <c r="I52" s="31"/>
      <c r="J52" s="30"/>
      <c r="K52" s="31"/>
      <c r="L52" s="31"/>
    </row>
    <row r="53" spans="1:12" ht="15.6" thickTop="1" thickBot="1" x14ac:dyDescent="0.35">
      <c r="A53" s="19"/>
      <c r="B53" s="19"/>
      <c r="C53" s="19"/>
      <c r="D53" s="19"/>
      <c r="E53" s="19"/>
      <c r="F53" s="19"/>
      <c r="G53" s="19"/>
    </row>
    <row r="54" spans="1:12" ht="44.4" thickTop="1" thickBot="1" x14ac:dyDescent="0.35">
      <c r="A54" s="61" t="s">
        <v>2</v>
      </c>
      <c r="B54" s="62" t="s">
        <v>3</v>
      </c>
      <c r="C54" s="63" t="s">
        <v>4</v>
      </c>
      <c r="D54" s="64" t="s">
        <v>5</v>
      </c>
      <c r="E54" s="27"/>
      <c r="F54" s="20"/>
      <c r="G54" s="20"/>
    </row>
    <row r="55" spans="1:12" ht="35.4" customHeight="1" thickTop="1" x14ac:dyDescent="0.3">
      <c r="A55" s="101" t="s">
        <v>1851</v>
      </c>
      <c r="B55" s="308" t="s">
        <v>1852</v>
      </c>
      <c r="C55" s="15"/>
      <c r="D55" s="15"/>
      <c r="E55" s="27"/>
      <c r="F55" s="20"/>
      <c r="G55" s="20"/>
    </row>
    <row r="56" spans="1:12" ht="393" customHeight="1" x14ac:dyDescent="0.3">
      <c r="A56" s="164"/>
      <c r="B56" s="313"/>
      <c r="C56" s="213"/>
      <c r="D56" s="213"/>
      <c r="E56" s="27"/>
      <c r="F56" s="20"/>
      <c r="G56" s="20"/>
    </row>
    <row r="57" spans="1:12" ht="29.4" thickBot="1" x14ac:dyDescent="0.35">
      <c r="A57" s="103" t="s">
        <v>1855</v>
      </c>
      <c r="B57" s="145" t="s">
        <v>1856</v>
      </c>
      <c r="C57" s="16" t="s">
        <v>304</v>
      </c>
      <c r="D57" s="16">
        <v>1</v>
      </c>
      <c r="E57" s="20"/>
      <c r="F57" s="20"/>
      <c r="G57" s="20"/>
    </row>
    <row r="58" spans="1:12" ht="30" thickTop="1" thickBot="1" x14ac:dyDescent="0.35">
      <c r="A58" s="61" t="s">
        <v>9</v>
      </c>
      <c r="B58" s="62" t="s">
        <v>10</v>
      </c>
      <c r="C58" s="62" t="s">
        <v>4</v>
      </c>
      <c r="D58" s="62" t="s">
        <v>11</v>
      </c>
      <c r="E58" s="62" t="s">
        <v>12</v>
      </c>
      <c r="F58" s="62" t="s">
        <v>13</v>
      </c>
      <c r="G58" s="64" t="s">
        <v>14</v>
      </c>
    </row>
    <row r="59" spans="1:12" ht="15" thickTop="1" x14ac:dyDescent="0.3">
      <c r="A59" s="20"/>
      <c r="B59" s="67" t="s">
        <v>15</v>
      </c>
      <c r="C59" s="68"/>
      <c r="D59" s="68"/>
      <c r="E59" s="68"/>
      <c r="F59" s="68"/>
      <c r="G59" s="7"/>
    </row>
    <row r="60" spans="1:12" x14ac:dyDescent="0.3">
      <c r="A60" s="36" t="s">
        <v>16</v>
      </c>
      <c r="B60" s="4" t="s">
        <v>70</v>
      </c>
      <c r="C60" s="4" t="s">
        <v>18</v>
      </c>
      <c r="D60" s="22">
        <v>40</v>
      </c>
      <c r="E60" s="70">
        <v>30.27</v>
      </c>
      <c r="F60" s="6">
        <f>PRODUCT(D60:E60)</f>
        <v>1210.8</v>
      </c>
      <c r="G60" s="7"/>
    </row>
    <row r="61" spans="1:12" ht="15" thickBot="1" x14ac:dyDescent="0.35">
      <c r="A61" s="36" t="s">
        <v>19</v>
      </c>
      <c r="B61" s="4" t="s">
        <v>140</v>
      </c>
      <c r="C61" s="4" t="s">
        <v>18</v>
      </c>
      <c r="D61" s="22">
        <v>40</v>
      </c>
      <c r="E61" s="76">
        <v>28.09</v>
      </c>
      <c r="F61" s="6">
        <f>PRODUCT(D61:E61)</f>
        <v>1123.5999999999999</v>
      </c>
      <c r="G61" s="7"/>
    </row>
    <row r="62" spans="1:12" ht="15.6" thickTop="1" thickBot="1" x14ac:dyDescent="0.35">
      <c r="A62" s="71">
        <v>1</v>
      </c>
      <c r="B62" s="244" t="s">
        <v>21</v>
      </c>
      <c r="C62" s="245"/>
      <c r="D62" s="245"/>
      <c r="E62" s="246"/>
      <c r="F62" s="72">
        <f>SUM(F60:F61)</f>
        <v>2334.3999999999996</v>
      </c>
      <c r="G62" s="73">
        <f>SUM(F62/F77)</f>
        <v>0.49413464881301844</v>
      </c>
    </row>
    <row r="63" spans="1:12" ht="15" thickTop="1" x14ac:dyDescent="0.3">
      <c r="A63" s="20"/>
      <c r="B63" s="74" t="s">
        <v>188</v>
      </c>
      <c r="C63" s="4"/>
      <c r="D63" s="4"/>
      <c r="E63" s="4"/>
      <c r="F63" s="41"/>
      <c r="G63" s="75"/>
    </row>
    <row r="64" spans="1:12" x14ac:dyDescent="0.3">
      <c r="A64" s="36" t="s">
        <v>23</v>
      </c>
      <c r="B64" s="4" t="s">
        <v>1843</v>
      </c>
      <c r="C64" s="260" t="s">
        <v>190</v>
      </c>
      <c r="D64" s="251">
        <v>1</v>
      </c>
      <c r="E64" s="257">
        <v>1400.16</v>
      </c>
      <c r="F64" s="257">
        <f>D64*E64</f>
        <v>1400.16</v>
      </c>
      <c r="G64" s="7"/>
    </row>
    <row r="65" spans="1:12" x14ac:dyDescent="0.3">
      <c r="A65" s="36" t="s">
        <v>47</v>
      </c>
      <c r="B65" s="4" t="s">
        <v>1844</v>
      </c>
      <c r="C65" s="261"/>
      <c r="D65" s="252"/>
      <c r="E65" s="258"/>
      <c r="F65" s="258"/>
      <c r="G65" s="7"/>
    </row>
    <row r="66" spans="1:12" x14ac:dyDescent="0.3">
      <c r="A66" s="36" t="s">
        <v>78</v>
      </c>
      <c r="B66" s="4" t="s">
        <v>1845</v>
      </c>
      <c r="C66" s="261"/>
      <c r="D66" s="252"/>
      <c r="E66" s="258"/>
      <c r="F66" s="258"/>
      <c r="G66" s="7"/>
    </row>
    <row r="67" spans="1:12" ht="21.6" customHeight="1" x14ac:dyDescent="0.3">
      <c r="A67" s="36" t="s">
        <v>1051</v>
      </c>
      <c r="B67" s="4" t="s">
        <v>1846</v>
      </c>
      <c r="C67" s="261"/>
      <c r="D67" s="252"/>
      <c r="E67" s="258"/>
      <c r="F67" s="258"/>
      <c r="G67" s="7"/>
    </row>
    <row r="68" spans="1:12" ht="31.2" customHeight="1" x14ac:dyDescent="0.3">
      <c r="A68" s="36" t="s">
        <v>1053</v>
      </c>
      <c r="B68" s="4" t="s">
        <v>1847</v>
      </c>
      <c r="C68" s="261"/>
      <c r="D68" s="252"/>
      <c r="E68" s="258"/>
      <c r="F68" s="258"/>
      <c r="G68" s="7"/>
    </row>
    <row r="69" spans="1:12" ht="39.6" customHeight="1" x14ac:dyDescent="0.3">
      <c r="A69" s="36" t="s">
        <v>1055</v>
      </c>
      <c r="B69" s="4" t="s">
        <v>1848</v>
      </c>
      <c r="C69" s="261"/>
      <c r="D69" s="252"/>
      <c r="E69" s="258"/>
      <c r="F69" s="258"/>
      <c r="G69" s="7"/>
    </row>
    <row r="70" spans="1:12" ht="21.6" customHeight="1" x14ac:dyDescent="0.3">
      <c r="A70" s="36" t="s">
        <v>1108</v>
      </c>
      <c r="B70" s="4" t="s">
        <v>1849</v>
      </c>
      <c r="C70" s="261"/>
      <c r="D70" s="252"/>
      <c r="E70" s="258"/>
      <c r="F70" s="258"/>
      <c r="G70" s="7"/>
    </row>
    <row r="71" spans="1:12" ht="34.200000000000003" customHeight="1" thickBot="1" x14ac:dyDescent="0.35">
      <c r="A71" s="36" t="s">
        <v>1659</v>
      </c>
      <c r="B71" s="4" t="s">
        <v>1850</v>
      </c>
      <c r="C71" s="262"/>
      <c r="D71" s="253"/>
      <c r="E71" s="263"/>
      <c r="F71" s="259"/>
      <c r="G71" s="93"/>
      <c r="J71" s="30"/>
      <c r="K71" s="104"/>
      <c r="L71" s="104"/>
    </row>
    <row r="72" spans="1:12" ht="15.6" thickTop="1" thickBot="1" x14ac:dyDescent="0.35">
      <c r="A72" s="71">
        <v>2</v>
      </c>
      <c r="B72" s="244" t="s">
        <v>134</v>
      </c>
      <c r="C72" s="245"/>
      <c r="D72" s="245"/>
      <c r="E72" s="310"/>
      <c r="F72" s="72">
        <f>SUM(F64)</f>
        <v>1400.16</v>
      </c>
      <c r="G72" s="73">
        <f>SUM(F72/F77)</f>
        <v>0.29637918517907641</v>
      </c>
    </row>
    <row r="73" spans="1:12" ht="15.6" thickTop="1" thickBot="1" x14ac:dyDescent="0.35">
      <c r="A73" s="78" t="s">
        <v>26</v>
      </c>
      <c r="B73" s="244" t="s">
        <v>27</v>
      </c>
      <c r="C73" s="245"/>
      <c r="D73" s="245"/>
      <c r="E73" s="246"/>
      <c r="F73" s="79">
        <f>SUM(F62,F72)</f>
        <v>3734.5599999999995</v>
      </c>
      <c r="G73" s="3"/>
    </row>
    <row r="74" spans="1:12" ht="15.6" thickTop="1" thickBot="1" x14ac:dyDescent="0.35">
      <c r="A74" s="80">
        <v>3</v>
      </c>
      <c r="B74" s="264" t="s">
        <v>28</v>
      </c>
      <c r="C74" s="265"/>
      <c r="D74" s="265"/>
      <c r="E74" s="266"/>
      <c r="F74" s="79">
        <f>SUM(F73)*15%</f>
        <v>560.18399999999986</v>
      </c>
      <c r="G74" s="73">
        <f>SUM(F74/F77)</f>
        <v>0.11857707509881421</v>
      </c>
    </row>
    <row r="75" spans="1:12" ht="15.6" thickTop="1" thickBot="1" x14ac:dyDescent="0.35">
      <c r="A75" s="78" t="s">
        <v>29</v>
      </c>
      <c r="B75" s="244" t="s">
        <v>30</v>
      </c>
      <c r="C75" s="245"/>
      <c r="D75" s="245"/>
      <c r="E75" s="246"/>
      <c r="F75" s="81">
        <f>SUM(F73:F74)</f>
        <v>4294.7439999999997</v>
      </c>
    </row>
    <row r="76" spans="1:12" ht="15.6" thickTop="1" thickBot="1" x14ac:dyDescent="0.35">
      <c r="A76" s="80">
        <v>4</v>
      </c>
      <c r="B76" s="264" t="s">
        <v>31</v>
      </c>
      <c r="C76" s="265"/>
      <c r="D76" s="265"/>
      <c r="E76" s="266"/>
      <c r="F76" s="79">
        <f>SUM(F75)*10%</f>
        <v>429.4744</v>
      </c>
      <c r="G76" s="73">
        <f>SUM(F76/F77)</f>
        <v>9.0909090909090912E-2</v>
      </c>
    </row>
    <row r="77" spans="1:12" ht="15.6" thickTop="1" thickBot="1" x14ac:dyDescent="0.35">
      <c r="A77" s="78" t="s">
        <v>32</v>
      </c>
      <c r="B77" s="244" t="s">
        <v>33</v>
      </c>
      <c r="C77" s="245"/>
      <c r="D77" s="245"/>
      <c r="E77" s="246"/>
      <c r="F77" s="81">
        <f>SUM(F75:F76)</f>
        <v>4724.2183999999997</v>
      </c>
      <c r="G77" s="82">
        <f>SUM(G62,G72,G74,G76)</f>
        <v>1</v>
      </c>
      <c r="I77" s="31"/>
      <c r="J77" s="30"/>
      <c r="K77" s="31"/>
      <c r="L77" s="31"/>
    </row>
    <row r="78" spans="1:12" ht="15.6" thickTop="1" thickBot="1" x14ac:dyDescent="0.35">
      <c r="A78" s="19"/>
      <c r="B78" s="19"/>
      <c r="C78" s="19"/>
      <c r="D78" s="19"/>
      <c r="E78" s="19"/>
      <c r="F78" s="19"/>
      <c r="G78" s="19"/>
    </row>
    <row r="79" spans="1:12" ht="44.4" thickTop="1" thickBot="1" x14ac:dyDescent="0.35">
      <c r="A79" s="61" t="s">
        <v>2</v>
      </c>
      <c r="B79" s="62" t="s">
        <v>3</v>
      </c>
      <c r="C79" s="63" t="s">
        <v>4</v>
      </c>
      <c r="D79" s="64" t="s">
        <v>5</v>
      </c>
      <c r="E79" s="27"/>
      <c r="F79" s="20"/>
      <c r="G79" s="20"/>
    </row>
    <row r="80" spans="1:12" ht="39.6" customHeight="1" thickTop="1" x14ac:dyDescent="0.3">
      <c r="A80" s="101" t="s">
        <v>1851</v>
      </c>
      <c r="B80" s="308" t="s">
        <v>1852</v>
      </c>
      <c r="C80" s="15"/>
      <c r="D80" s="15"/>
      <c r="E80" s="27"/>
      <c r="F80" s="20"/>
      <c r="G80" s="20"/>
    </row>
    <row r="81" spans="1:12" ht="408.6" customHeight="1" x14ac:dyDescent="0.3">
      <c r="A81" s="164"/>
      <c r="B81" s="313"/>
      <c r="C81" s="213"/>
      <c r="D81" s="213"/>
      <c r="E81" s="27"/>
      <c r="F81" s="20"/>
      <c r="G81" s="20"/>
    </row>
    <row r="82" spans="1:12" ht="29.4" thickBot="1" x14ac:dyDescent="0.35">
      <c r="A82" s="103" t="s">
        <v>1857</v>
      </c>
      <c r="B82" s="145" t="s">
        <v>1858</v>
      </c>
      <c r="C82" s="16" t="s">
        <v>304</v>
      </c>
      <c r="D82" s="16">
        <v>1</v>
      </c>
      <c r="E82" s="20"/>
      <c r="F82" s="20"/>
      <c r="G82" s="20"/>
    </row>
    <row r="83" spans="1:12" ht="30" thickTop="1" thickBot="1" x14ac:dyDescent="0.35">
      <c r="A83" s="61" t="s">
        <v>9</v>
      </c>
      <c r="B83" s="62" t="s">
        <v>10</v>
      </c>
      <c r="C83" s="62" t="s">
        <v>4</v>
      </c>
      <c r="D83" s="62" t="s">
        <v>11</v>
      </c>
      <c r="E83" s="62" t="s">
        <v>12</v>
      </c>
      <c r="F83" s="62" t="s">
        <v>13</v>
      </c>
      <c r="G83" s="64" t="s">
        <v>14</v>
      </c>
    </row>
    <row r="84" spans="1:12" ht="15" thickTop="1" x14ac:dyDescent="0.3">
      <c r="A84" s="20"/>
      <c r="B84" s="67" t="s">
        <v>15</v>
      </c>
      <c r="C84" s="68"/>
      <c r="D84" s="68"/>
      <c r="E84" s="68"/>
      <c r="F84" s="68"/>
      <c r="G84" s="7"/>
    </row>
    <row r="85" spans="1:12" x14ac:dyDescent="0.3">
      <c r="A85" s="36" t="s">
        <v>16</v>
      </c>
      <c r="B85" s="4" t="s">
        <v>70</v>
      </c>
      <c r="C85" s="4" t="s">
        <v>18</v>
      </c>
      <c r="D85" s="22">
        <v>40</v>
      </c>
      <c r="E85" s="70">
        <v>30.27</v>
      </c>
      <c r="F85" s="6">
        <f>PRODUCT(D85:E85)</f>
        <v>1210.8</v>
      </c>
      <c r="G85" s="7"/>
    </row>
    <row r="86" spans="1:12" ht="15" thickBot="1" x14ac:dyDescent="0.35">
      <c r="A86" s="36" t="s">
        <v>19</v>
      </c>
      <c r="B86" s="4" t="s">
        <v>140</v>
      </c>
      <c r="C86" s="4" t="s">
        <v>18</v>
      </c>
      <c r="D86" s="22">
        <v>40</v>
      </c>
      <c r="E86" s="76">
        <v>28.09</v>
      </c>
      <c r="F86" s="6">
        <f>PRODUCT(D86:E86)</f>
        <v>1123.5999999999999</v>
      </c>
      <c r="G86" s="7"/>
    </row>
    <row r="87" spans="1:12" ht="15.6" thickTop="1" thickBot="1" x14ac:dyDescent="0.35">
      <c r="A87" s="71">
        <v>1</v>
      </c>
      <c r="B87" s="244" t="s">
        <v>21</v>
      </c>
      <c r="C87" s="245"/>
      <c r="D87" s="245"/>
      <c r="E87" s="246"/>
      <c r="F87" s="72">
        <f>SUM(F85:F86)</f>
        <v>2334.3999999999996</v>
      </c>
      <c r="G87" s="73">
        <f>SUM(F87/F102)</f>
        <v>0.42319302253615237</v>
      </c>
    </row>
    <row r="88" spans="1:12" ht="15" thickTop="1" x14ac:dyDescent="0.3">
      <c r="A88" s="20"/>
      <c r="B88" s="74" t="s">
        <v>188</v>
      </c>
      <c r="C88" s="4"/>
      <c r="D88" s="4"/>
      <c r="E88" s="4"/>
      <c r="F88" s="41"/>
      <c r="G88" s="75"/>
    </row>
    <row r="89" spans="1:12" ht="24.6" customHeight="1" x14ac:dyDescent="0.3">
      <c r="A89" s="36" t="s">
        <v>23</v>
      </c>
      <c r="B89" s="4" t="s">
        <v>1843</v>
      </c>
      <c r="C89" s="260" t="s">
        <v>190</v>
      </c>
      <c r="D89" s="251">
        <v>1</v>
      </c>
      <c r="E89" s="257">
        <v>2026.2</v>
      </c>
      <c r="F89" s="257">
        <f>D89*E89</f>
        <v>2026.2</v>
      </c>
      <c r="G89" s="7"/>
    </row>
    <row r="90" spans="1:12" ht="36" customHeight="1" x14ac:dyDescent="0.3">
      <c r="A90" s="36" t="s">
        <v>47</v>
      </c>
      <c r="B90" s="4" t="s">
        <v>1844</v>
      </c>
      <c r="C90" s="261"/>
      <c r="D90" s="252"/>
      <c r="E90" s="258"/>
      <c r="F90" s="258"/>
      <c r="G90" s="7"/>
    </row>
    <row r="91" spans="1:12" ht="19.2" customHeight="1" x14ac:dyDescent="0.3">
      <c r="A91" s="36" t="s">
        <v>78</v>
      </c>
      <c r="B91" s="4" t="s">
        <v>1845</v>
      </c>
      <c r="C91" s="261"/>
      <c r="D91" s="252"/>
      <c r="E91" s="258"/>
      <c r="F91" s="258"/>
      <c r="G91" s="7"/>
    </row>
    <row r="92" spans="1:12" ht="21.6" customHeight="1" x14ac:dyDescent="0.3">
      <c r="A92" s="36" t="s">
        <v>1051</v>
      </c>
      <c r="B92" s="4" t="s">
        <v>1846</v>
      </c>
      <c r="C92" s="261"/>
      <c r="D92" s="252"/>
      <c r="E92" s="258"/>
      <c r="F92" s="258"/>
      <c r="G92" s="7"/>
    </row>
    <row r="93" spans="1:12" ht="24.6" customHeight="1" x14ac:dyDescent="0.3">
      <c r="A93" s="36" t="s">
        <v>1053</v>
      </c>
      <c r="B93" s="4" t="s">
        <v>1847</v>
      </c>
      <c r="C93" s="261"/>
      <c r="D93" s="252"/>
      <c r="E93" s="258"/>
      <c r="F93" s="258"/>
      <c r="G93" s="7"/>
    </row>
    <row r="94" spans="1:12" ht="36" customHeight="1" x14ac:dyDescent="0.3">
      <c r="A94" s="36" t="s">
        <v>1055</v>
      </c>
      <c r="B94" s="4" t="s">
        <v>1848</v>
      </c>
      <c r="C94" s="261"/>
      <c r="D94" s="252"/>
      <c r="E94" s="258"/>
      <c r="F94" s="258"/>
      <c r="G94" s="7"/>
    </row>
    <row r="95" spans="1:12" ht="25.2" customHeight="1" x14ac:dyDescent="0.3">
      <c r="A95" s="36" t="s">
        <v>1108</v>
      </c>
      <c r="B95" s="4" t="s">
        <v>1849</v>
      </c>
      <c r="C95" s="261"/>
      <c r="D95" s="252"/>
      <c r="E95" s="258"/>
      <c r="F95" s="258"/>
      <c r="G95" s="7"/>
    </row>
    <row r="96" spans="1:12" ht="40.200000000000003" customHeight="1" thickBot="1" x14ac:dyDescent="0.35">
      <c r="A96" s="36" t="s">
        <v>1659</v>
      </c>
      <c r="B96" s="4" t="s">
        <v>1850</v>
      </c>
      <c r="C96" s="262"/>
      <c r="D96" s="253"/>
      <c r="E96" s="263"/>
      <c r="F96" s="259"/>
      <c r="G96" s="93"/>
      <c r="J96" s="30"/>
      <c r="K96" s="104"/>
      <c r="L96" s="104"/>
    </row>
    <row r="97" spans="1:12" ht="15.6" thickTop="1" thickBot="1" x14ac:dyDescent="0.35">
      <c r="A97" s="71">
        <v>2</v>
      </c>
      <c r="B97" s="244" t="s">
        <v>134</v>
      </c>
      <c r="C97" s="245"/>
      <c r="D97" s="245"/>
      <c r="E97" s="310"/>
      <c r="F97" s="72">
        <f>SUM(F89)</f>
        <v>2026.2</v>
      </c>
      <c r="G97" s="73">
        <f>SUM(F97/F102)</f>
        <v>0.36732081145594248</v>
      </c>
    </row>
    <row r="98" spans="1:12" ht="15.6" thickTop="1" thickBot="1" x14ac:dyDescent="0.35">
      <c r="A98" s="78" t="s">
        <v>26</v>
      </c>
      <c r="B98" s="244" t="s">
        <v>27</v>
      </c>
      <c r="C98" s="245"/>
      <c r="D98" s="245"/>
      <c r="E98" s="246"/>
      <c r="F98" s="79">
        <f>SUM(F87,F97)</f>
        <v>4360.5999999999995</v>
      </c>
      <c r="G98" s="3"/>
    </row>
    <row r="99" spans="1:12" ht="15.6" thickTop="1" thickBot="1" x14ac:dyDescent="0.35">
      <c r="A99" s="80">
        <v>3</v>
      </c>
      <c r="B99" s="264" t="s">
        <v>28</v>
      </c>
      <c r="C99" s="265"/>
      <c r="D99" s="265"/>
      <c r="E99" s="266"/>
      <c r="F99" s="79">
        <f>SUM(F98)*15%</f>
        <v>654.08999999999992</v>
      </c>
      <c r="G99" s="73">
        <f>SUM(F99/F102)</f>
        <v>0.11857707509881422</v>
      </c>
    </row>
    <row r="100" spans="1:12" ht="15.6" thickTop="1" thickBot="1" x14ac:dyDescent="0.35">
      <c r="A100" s="78" t="s">
        <v>29</v>
      </c>
      <c r="B100" s="244" t="s">
        <v>30</v>
      </c>
      <c r="C100" s="245"/>
      <c r="D100" s="245"/>
      <c r="E100" s="246"/>
      <c r="F100" s="81">
        <f>SUM(F98:F99)</f>
        <v>5014.6899999999996</v>
      </c>
    </row>
    <row r="101" spans="1:12" ht="15.6" thickTop="1" thickBot="1" x14ac:dyDescent="0.35">
      <c r="A101" s="80">
        <v>4</v>
      </c>
      <c r="B101" s="264" t="s">
        <v>31</v>
      </c>
      <c r="C101" s="265"/>
      <c r="D101" s="265"/>
      <c r="E101" s="266"/>
      <c r="F101" s="79">
        <f>SUM(F100)*10%</f>
        <v>501.46899999999999</v>
      </c>
      <c r="G101" s="73">
        <f>SUM(F101/F102)</f>
        <v>9.0909090909090912E-2</v>
      </c>
    </row>
    <row r="102" spans="1:12" ht="15.6" thickTop="1" thickBot="1" x14ac:dyDescent="0.35">
      <c r="A102" s="78" t="s">
        <v>32</v>
      </c>
      <c r="B102" s="244" t="s">
        <v>33</v>
      </c>
      <c r="C102" s="245"/>
      <c r="D102" s="245"/>
      <c r="E102" s="246"/>
      <c r="F102" s="81">
        <f>SUM(F100:F101)</f>
        <v>5516.1589999999997</v>
      </c>
      <c r="G102" s="82">
        <f>SUM(G87,G97,G99,G101)</f>
        <v>1</v>
      </c>
      <c r="I102" s="31"/>
      <c r="J102" s="30"/>
      <c r="K102" s="31"/>
      <c r="L102" s="31"/>
    </row>
    <row r="103" spans="1:12" ht="15.6" thickTop="1" thickBot="1" x14ac:dyDescent="0.35">
      <c r="A103" s="19"/>
      <c r="B103" s="19"/>
      <c r="C103" s="19"/>
      <c r="D103" s="19"/>
      <c r="E103" s="19"/>
      <c r="F103" s="19"/>
      <c r="G103" s="19"/>
    </row>
    <row r="104" spans="1:12" ht="50.4" customHeight="1" thickTop="1" thickBot="1" x14ac:dyDescent="0.35">
      <c r="A104" s="61" t="s">
        <v>2</v>
      </c>
      <c r="B104" s="62" t="s">
        <v>3</v>
      </c>
      <c r="C104" s="63" t="s">
        <v>4</v>
      </c>
      <c r="D104" s="64" t="s">
        <v>5</v>
      </c>
      <c r="E104" s="27"/>
      <c r="F104" s="20"/>
      <c r="G104" s="20"/>
      <c r="I104" s="24"/>
      <c r="J104" s="24"/>
    </row>
    <row r="105" spans="1:12" ht="45.6" customHeight="1" thickTop="1" thickBot="1" x14ac:dyDescent="0.35">
      <c r="A105" s="65" t="s">
        <v>1859</v>
      </c>
      <c r="B105" s="308" t="s">
        <v>1860</v>
      </c>
      <c r="C105" s="268" t="s">
        <v>130</v>
      </c>
      <c r="D105" s="268">
        <v>1</v>
      </c>
      <c r="E105" s="20"/>
      <c r="F105" s="20"/>
      <c r="G105" s="20"/>
      <c r="I105" s="24"/>
      <c r="J105" s="24"/>
    </row>
    <row r="106" spans="1:12" ht="390.6" customHeight="1" thickTop="1" thickBot="1" x14ac:dyDescent="0.35">
      <c r="A106" s="216"/>
      <c r="B106" s="309"/>
      <c r="C106" s="269"/>
      <c r="D106" s="269"/>
      <c r="E106" s="20"/>
      <c r="F106" s="20"/>
      <c r="G106" s="20"/>
      <c r="I106" s="24"/>
      <c r="J106" s="24"/>
    </row>
    <row r="107" spans="1:12" ht="30" thickTop="1" thickBot="1" x14ac:dyDescent="0.35">
      <c r="A107" s="61" t="s">
        <v>9</v>
      </c>
      <c r="B107" s="62" t="s">
        <v>10</v>
      </c>
      <c r="C107" s="62" t="s">
        <v>4</v>
      </c>
      <c r="D107" s="62" t="s">
        <v>11</v>
      </c>
      <c r="E107" s="62" t="s">
        <v>12</v>
      </c>
      <c r="F107" s="62" t="s">
        <v>13</v>
      </c>
      <c r="G107" s="64" t="s">
        <v>14</v>
      </c>
    </row>
    <row r="108" spans="1:12" ht="16.8" customHeight="1" thickTop="1" x14ac:dyDescent="0.3">
      <c r="A108" s="20"/>
      <c r="B108" s="67" t="s">
        <v>15</v>
      </c>
      <c r="C108" s="68"/>
      <c r="D108" s="68"/>
      <c r="E108" s="68"/>
      <c r="F108" s="68"/>
      <c r="G108" s="7"/>
    </row>
    <row r="109" spans="1:12" ht="18.600000000000001" customHeight="1" x14ac:dyDescent="0.3">
      <c r="A109" s="36" t="s">
        <v>16</v>
      </c>
      <c r="B109" s="4" t="s">
        <v>70</v>
      </c>
      <c r="C109" s="4" t="s">
        <v>18</v>
      </c>
      <c r="D109" s="105">
        <v>1.0509999999999999</v>
      </c>
      <c r="E109" s="70">
        <v>30.27</v>
      </c>
      <c r="F109" s="6">
        <f>PRODUCT(D109:E109)</f>
        <v>31.813769999999998</v>
      </c>
      <c r="G109" s="7"/>
    </row>
    <row r="110" spans="1:12" ht="19.2" customHeight="1" thickBot="1" x14ac:dyDescent="0.35">
      <c r="A110" s="36" t="s">
        <v>19</v>
      </c>
      <c r="B110" s="4" t="s">
        <v>140</v>
      </c>
      <c r="C110" s="4" t="s">
        <v>18</v>
      </c>
      <c r="D110" s="105">
        <v>1.0509999999999999</v>
      </c>
      <c r="E110" s="76">
        <v>28.09</v>
      </c>
      <c r="F110" s="6">
        <f>PRODUCT(D110:E110)</f>
        <v>29.522589999999997</v>
      </c>
      <c r="G110" s="7"/>
    </row>
    <row r="111" spans="1:12" ht="15.6" thickTop="1" thickBot="1" x14ac:dyDescent="0.35">
      <c r="A111" s="71">
        <v>1</v>
      </c>
      <c r="B111" s="244" t="s">
        <v>21</v>
      </c>
      <c r="C111" s="245"/>
      <c r="D111" s="245"/>
      <c r="E111" s="246"/>
      <c r="F111" s="72">
        <f>SUM(F109:F110)</f>
        <v>61.336359999999999</v>
      </c>
      <c r="G111" s="73">
        <f>SUM(F111/F119)</f>
        <v>0.35187606629608625</v>
      </c>
    </row>
    <row r="112" spans="1:12" ht="19.8" customHeight="1" thickTop="1" x14ac:dyDescent="0.3">
      <c r="A112" s="20"/>
      <c r="B112" s="74" t="s">
        <v>188</v>
      </c>
      <c r="C112" s="4"/>
      <c r="D112" s="4"/>
      <c r="E112" s="4"/>
      <c r="F112" s="41"/>
      <c r="G112" s="75"/>
    </row>
    <row r="113" spans="1:12" ht="35.4" customHeight="1" thickBot="1" x14ac:dyDescent="0.35">
      <c r="A113" s="36" t="s">
        <v>23</v>
      </c>
      <c r="B113" s="4" t="s">
        <v>189</v>
      </c>
      <c r="C113" s="4" t="s">
        <v>190</v>
      </c>
      <c r="D113" s="22">
        <v>1</v>
      </c>
      <c r="E113" s="6">
        <v>76.459999999999994</v>
      </c>
      <c r="F113" s="6">
        <f>D113*E113</f>
        <v>76.459999999999994</v>
      </c>
      <c r="G113" s="7"/>
      <c r="J113" s="30"/>
      <c r="K113" s="104"/>
      <c r="L113" s="104"/>
    </row>
    <row r="114" spans="1:12" ht="15.6" thickTop="1" thickBot="1" x14ac:dyDescent="0.35">
      <c r="A114" s="71">
        <v>2</v>
      </c>
      <c r="B114" s="244" t="s">
        <v>134</v>
      </c>
      <c r="C114" s="245"/>
      <c r="D114" s="245"/>
      <c r="E114" s="246"/>
      <c r="F114" s="72">
        <f>SUM(F113)</f>
        <v>76.459999999999994</v>
      </c>
      <c r="G114" s="73">
        <f>SUM(F114/F119)</f>
        <v>0.4386377676960086</v>
      </c>
    </row>
    <row r="115" spans="1:12" ht="15.6" thickTop="1" thickBot="1" x14ac:dyDescent="0.35">
      <c r="A115" s="78" t="s">
        <v>26</v>
      </c>
      <c r="B115" s="244" t="s">
        <v>27</v>
      </c>
      <c r="C115" s="245"/>
      <c r="D115" s="245"/>
      <c r="E115" s="246"/>
      <c r="F115" s="79">
        <f>SUM(F111,F114)</f>
        <v>137.79635999999999</v>
      </c>
      <c r="G115" s="3"/>
    </row>
    <row r="116" spans="1:12" ht="15.6" thickTop="1" thickBot="1" x14ac:dyDescent="0.35">
      <c r="A116" s="80">
        <v>3</v>
      </c>
      <c r="B116" s="264" t="s">
        <v>28</v>
      </c>
      <c r="C116" s="265"/>
      <c r="D116" s="265"/>
      <c r="E116" s="266"/>
      <c r="F116" s="79">
        <f>SUM(F115)*15%</f>
        <v>20.669453999999998</v>
      </c>
      <c r="G116" s="73">
        <f>SUM(F116/F119)</f>
        <v>0.11857707509881422</v>
      </c>
    </row>
    <row r="117" spans="1:12" ht="15.6" thickTop="1" thickBot="1" x14ac:dyDescent="0.35">
      <c r="A117" s="78" t="s">
        <v>29</v>
      </c>
      <c r="B117" s="244" t="s">
        <v>30</v>
      </c>
      <c r="C117" s="245"/>
      <c r="D117" s="245"/>
      <c r="E117" s="246"/>
      <c r="F117" s="81">
        <f>SUM(F115:F116)</f>
        <v>158.46581399999999</v>
      </c>
    </row>
    <row r="118" spans="1:12" ht="15.6" thickTop="1" thickBot="1" x14ac:dyDescent="0.35">
      <c r="A118" s="80">
        <v>4</v>
      </c>
      <c r="B118" s="264" t="s">
        <v>31</v>
      </c>
      <c r="C118" s="265"/>
      <c r="D118" s="265"/>
      <c r="E118" s="266"/>
      <c r="F118" s="79">
        <f>SUM(F117)*10%</f>
        <v>15.8465814</v>
      </c>
      <c r="G118" s="73">
        <f>SUM(F118/F119)</f>
        <v>9.0909090909090912E-2</v>
      </c>
    </row>
    <row r="119" spans="1:12" ht="15.6" thickTop="1" thickBot="1" x14ac:dyDescent="0.35">
      <c r="A119" s="78" t="s">
        <v>32</v>
      </c>
      <c r="B119" s="244" t="s">
        <v>33</v>
      </c>
      <c r="C119" s="245"/>
      <c r="D119" s="245"/>
      <c r="E119" s="246"/>
      <c r="F119" s="81">
        <f>SUM(F117:F118)</f>
        <v>174.31239539999999</v>
      </c>
      <c r="G119" s="82">
        <f>SUM(G111,G114,G116,G118)</f>
        <v>1</v>
      </c>
      <c r="I119" s="31"/>
      <c r="J119" s="30"/>
      <c r="K119" s="31"/>
      <c r="L119" s="31"/>
    </row>
    <row r="120" spans="1:12" ht="15.6" thickTop="1" thickBot="1" x14ac:dyDescent="0.35"/>
    <row r="121" spans="1:12" ht="44.4" thickTop="1" thickBot="1" x14ac:dyDescent="0.35">
      <c r="A121" s="61" t="s">
        <v>2</v>
      </c>
      <c r="B121" s="62" t="s">
        <v>3</v>
      </c>
      <c r="C121" s="63" t="s">
        <v>4</v>
      </c>
      <c r="D121" s="64" t="s">
        <v>5</v>
      </c>
      <c r="E121" s="27"/>
      <c r="F121" s="20"/>
      <c r="G121" s="20"/>
      <c r="I121" s="24"/>
      <c r="J121" s="24"/>
    </row>
    <row r="122" spans="1:12" ht="105" customHeight="1" thickTop="1" thickBot="1" x14ac:dyDescent="0.35">
      <c r="A122" s="65" t="s">
        <v>1861</v>
      </c>
      <c r="B122" s="308" t="s">
        <v>1862</v>
      </c>
      <c r="C122" s="268" t="s">
        <v>130</v>
      </c>
      <c r="D122" s="268">
        <v>1</v>
      </c>
      <c r="E122" s="20"/>
      <c r="G122" s="20"/>
      <c r="I122" s="24"/>
      <c r="J122" s="24"/>
    </row>
    <row r="123" spans="1:12" ht="335.4" customHeight="1" thickTop="1" thickBot="1" x14ac:dyDescent="0.35">
      <c r="A123" s="216"/>
      <c r="B123" s="309"/>
      <c r="C123" s="269"/>
      <c r="D123" s="269"/>
      <c r="E123" s="20"/>
      <c r="G123" s="20"/>
      <c r="I123" s="24"/>
      <c r="J123" s="24"/>
    </row>
    <row r="124" spans="1:12" ht="30" thickTop="1" thickBot="1" x14ac:dyDescent="0.35">
      <c r="A124" s="61" t="s">
        <v>9</v>
      </c>
      <c r="B124" s="62" t="s">
        <v>10</v>
      </c>
      <c r="C124" s="62" t="s">
        <v>4</v>
      </c>
      <c r="D124" s="62" t="s">
        <v>11</v>
      </c>
      <c r="E124" s="62" t="s">
        <v>12</v>
      </c>
      <c r="F124" s="62" t="s">
        <v>13</v>
      </c>
      <c r="G124" s="64" t="s">
        <v>14</v>
      </c>
    </row>
    <row r="125" spans="1:12" ht="15" thickTop="1" x14ac:dyDescent="0.3">
      <c r="A125" s="20"/>
      <c r="B125" s="67" t="s">
        <v>15</v>
      </c>
      <c r="C125" s="68"/>
      <c r="D125" s="68"/>
      <c r="E125" s="68"/>
      <c r="F125" s="68"/>
      <c r="G125" s="7"/>
    </row>
    <row r="126" spans="1:12" x14ac:dyDescent="0.3">
      <c r="A126" s="36" t="s">
        <v>16</v>
      </c>
      <c r="B126" s="4" t="s">
        <v>70</v>
      </c>
      <c r="C126" s="4" t="s">
        <v>18</v>
      </c>
      <c r="D126" s="105">
        <v>1.5878000000000001</v>
      </c>
      <c r="E126" s="70">
        <v>30.27</v>
      </c>
      <c r="F126" s="6">
        <f>PRODUCT(D126:E126)</f>
        <v>48.062706000000006</v>
      </c>
      <c r="G126" s="7"/>
    </row>
    <row r="127" spans="1:12" ht="15" thickBot="1" x14ac:dyDescent="0.35">
      <c r="A127" s="36" t="s">
        <v>19</v>
      </c>
      <c r="B127" s="4" t="s">
        <v>140</v>
      </c>
      <c r="C127" s="4" t="s">
        <v>18</v>
      </c>
      <c r="D127" s="105">
        <v>1.5878000000000001</v>
      </c>
      <c r="E127" s="76">
        <v>28.09</v>
      </c>
      <c r="F127" s="6">
        <f>PRODUCT(D127:E127)</f>
        <v>44.601302000000004</v>
      </c>
      <c r="G127" s="7"/>
    </row>
    <row r="128" spans="1:12" ht="15.6" thickTop="1" thickBot="1" x14ac:dyDescent="0.35">
      <c r="A128" s="71">
        <v>1</v>
      </c>
      <c r="B128" s="244" t="s">
        <v>21</v>
      </c>
      <c r="C128" s="245"/>
      <c r="D128" s="245"/>
      <c r="E128" s="246"/>
      <c r="F128" s="72">
        <f>SUM(F126:F127)</f>
        <v>92.66400800000001</v>
      </c>
      <c r="G128" s="73">
        <f>SUM(F128/F136)</f>
        <v>0.37418614885098883</v>
      </c>
    </row>
    <row r="129" spans="1:12" ht="15" thickTop="1" x14ac:dyDescent="0.3">
      <c r="A129" s="20"/>
      <c r="B129" s="74" t="s">
        <v>188</v>
      </c>
      <c r="C129" s="4"/>
      <c r="D129" s="4"/>
      <c r="E129" s="4"/>
      <c r="F129" s="41"/>
      <c r="G129" s="75"/>
    </row>
    <row r="130" spans="1:12" ht="33" customHeight="1" thickBot="1" x14ac:dyDescent="0.35">
      <c r="A130" s="36" t="s">
        <v>23</v>
      </c>
      <c r="B130" s="4" t="s">
        <v>189</v>
      </c>
      <c r="C130" s="4" t="s">
        <v>190</v>
      </c>
      <c r="D130" s="22">
        <v>1</v>
      </c>
      <c r="E130" s="4">
        <v>103.1</v>
      </c>
      <c r="F130" s="6">
        <f>D130*E130</f>
        <v>103.1</v>
      </c>
      <c r="G130" s="7"/>
      <c r="J130" s="30"/>
      <c r="K130" s="104"/>
      <c r="L130" s="104"/>
    </row>
    <row r="131" spans="1:12" ht="15.6" thickTop="1" thickBot="1" x14ac:dyDescent="0.35">
      <c r="A131" s="71">
        <v>2</v>
      </c>
      <c r="B131" s="244" t="s">
        <v>134</v>
      </c>
      <c r="C131" s="245"/>
      <c r="D131" s="245"/>
      <c r="E131" s="246"/>
      <c r="F131" s="72">
        <f>SUM(F130)</f>
        <v>103.1</v>
      </c>
      <c r="G131" s="73">
        <f>SUM(F131/F136)</f>
        <v>0.41632768514110613</v>
      </c>
    </row>
    <row r="132" spans="1:12" ht="15.6" thickTop="1" thickBot="1" x14ac:dyDescent="0.35">
      <c r="A132" s="78" t="s">
        <v>26</v>
      </c>
      <c r="B132" s="244" t="s">
        <v>27</v>
      </c>
      <c r="C132" s="245"/>
      <c r="D132" s="245"/>
      <c r="E132" s="246"/>
      <c r="F132" s="79">
        <f>SUM(F128,F131)</f>
        <v>195.76400799999999</v>
      </c>
      <c r="G132" s="3"/>
    </row>
    <row r="133" spans="1:12" ht="15.6" thickTop="1" thickBot="1" x14ac:dyDescent="0.35">
      <c r="A133" s="80">
        <v>3</v>
      </c>
      <c r="B133" s="264" t="s">
        <v>28</v>
      </c>
      <c r="C133" s="265"/>
      <c r="D133" s="265"/>
      <c r="E133" s="266"/>
      <c r="F133" s="79">
        <f>SUM(F132)*15%</f>
        <v>29.364601199999996</v>
      </c>
      <c r="G133" s="73">
        <f>SUM(F133/F136)</f>
        <v>0.11857707509881422</v>
      </c>
    </row>
    <row r="134" spans="1:12" ht="15.6" thickTop="1" thickBot="1" x14ac:dyDescent="0.35">
      <c r="A134" s="78" t="s">
        <v>29</v>
      </c>
      <c r="B134" s="244" t="s">
        <v>30</v>
      </c>
      <c r="C134" s="245"/>
      <c r="D134" s="245"/>
      <c r="E134" s="246"/>
      <c r="F134" s="81">
        <f>SUM(F132:F133)</f>
        <v>225.12860919999997</v>
      </c>
    </row>
    <row r="135" spans="1:12" ht="15.6" thickTop="1" thickBot="1" x14ac:dyDescent="0.35">
      <c r="A135" s="80">
        <v>4</v>
      </c>
      <c r="B135" s="264" t="s">
        <v>31</v>
      </c>
      <c r="C135" s="265"/>
      <c r="D135" s="265"/>
      <c r="E135" s="266"/>
      <c r="F135" s="79">
        <f>SUM(F134)*10%</f>
        <v>22.512860919999998</v>
      </c>
      <c r="G135" s="73">
        <f>SUM(F135/F136)</f>
        <v>9.0909090909090912E-2</v>
      </c>
    </row>
    <row r="136" spans="1:12" ht="15.6" thickTop="1" thickBot="1" x14ac:dyDescent="0.35">
      <c r="A136" s="78" t="s">
        <v>32</v>
      </c>
      <c r="B136" s="244" t="s">
        <v>33</v>
      </c>
      <c r="C136" s="245"/>
      <c r="D136" s="245"/>
      <c r="E136" s="246"/>
      <c r="F136" s="81">
        <f>SUM(F134:F135)</f>
        <v>247.64147011999998</v>
      </c>
      <c r="G136" s="82">
        <f>SUM(G128,G131,G133,G135)</f>
        <v>1</v>
      </c>
      <c r="I136" s="31"/>
      <c r="J136" s="30"/>
      <c r="K136" s="31"/>
      <c r="L136" s="31"/>
    </row>
    <row r="137" spans="1:12" ht="15.6" thickTop="1" thickBot="1" x14ac:dyDescent="0.35"/>
    <row r="138" spans="1:12" ht="44.4" thickTop="1" thickBot="1" x14ac:dyDescent="0.35">
      <c r="A138" s="61" t="s">
        <v>2</v>
      </c>
      <c r="B138" s="62" t="s">
        <v>3</v>
      </c>
      <c r="C138" s="63" t="s">
        <v>4</v>
      </c>
      <c r="D138" s="64" t="s">
        <v>5</v>
      </c>
      <c r="E138" s="27"/>
      <c r="F138" s="20"/>
      <c r="G138" s="20"/>
    </row>
    <row r="139" spans="1:12" ht="117" customHeight="1" thickTop="1" thickBot="1" x14ac:dyDescent="0.35">
      <c r="A139" s="65" t="s">
        <v>1863</v>
      </c>
      <c r="B139" s="47" t="s">
        <v>1864</v>
      </c>
      <c r="C139" s="50" t="s">
        <v>130</v>
      </c>
      <c r="D139" s="50">
        <v>1</v>
      </c>
      <c r="E139" s="20"/>
      <c r="F139" s="20"/>
      <c r="G139" s="20"/>
    </row>
    <row r="140" spans="1:12" ht="30" thickTop="1" thickBot="1" x14ac:dyDescent="0.35">
      <c r="A140" s="61" t="s">
        <v>9</v>
      </c>
      <c r="B140" s="62" t="s">
        <v>10</v>
      </c>
      <c r="C140" s="62" t="s">
        <v>4</v>
      </c>
      <c r="D140" s="62" t="s">
        <v>11</v>
      </c>
      <c r="E140" s="62" t="s">
        <v>12</v>
      </c>
      <c r="F140" s="62" t="s">
        <v>13</v>
      </c>
      <c r="G140" s="64" t="s">
        <v>14</v>
      </c>
    </row>
    <row r="141" spans="1:12" ht="15" thickTop="1" x14ac:dyDescent="0.3">
      <c r="A141" s="20"/>
      <c r="B141" s="67" t="s">
        <v>15</v>
      </c>
      <c r="C141" s="68"/>
      <c r="D141" s="68"/>
      <c r="E141" s="68"/>
      <c r="F141" s="68"/>
      <c r="G141" s="7"/>
    </row>
    <row r="142" spans="1:12" x14ac:dyDescent="0.3">
      <c r="A142" s="36" t="s">
        <v>16</v>
      </c>
      <c r="B142" s="4" t="s">
        <v>70</v>
      </c>
      <c r="C142" s="4" t="s">
        <v>18</v>
      </c>
      <c r="D142" s="22">
        <v>1.2</v>
      </c>
      <c r="E142" s="70">
        <v>30.27</v>
      </c>
      <c r="F142" s="6">
        <f>PRODUCT(D142:E142)</f>
        <v>36.323999999999998</v>
      </c>
      <c r="G142" s="7"/>
    </row>
    <row r="143" spans="1:12" ht="15" thickBot="1" x14ac:dyDescent="0.35">
      <c r="A143" s="36" t="s">
        <v>19</v>
      </c>
      <c r="B143" s="4" t="s">
        <v>20</v>
      </c>
      <c r="C143" s="4" t="s">
        <v>18</v>
      </c>
      <c r="D143" s="22">
        <v>0.6</v>
      </c>
      <c r="E143" s="76">
        <v>25.18</v>
      </c>
      <c r="F143" s="6">
        <f>PRODUCT(D143:E143)</f>
        <v>15.107999999999999</v>
      </c>
      <c r="G143" s="7"/>
    </row>
    <row r="144" spans="1:12" ht="15.6" thickTop="1" thickBot="1" x14ac:dyDescent="0.35">
      <c r="A144" s="71">
        <v>1</v>
      </c>
      <c r="B144" s="244" t="s">
        <v>21</v>
      </c>
      <c r="C144" s="245"/>
      <c r="D144" s="245"/>
      <c r="E144" s="246"/>
      <c r="F144" s="72">
        <f>SUM(F142:F143)</f>
        <v>51.431999999999995</v>
      </c>
      <c r="G144" s="73">
        <f>SUM(F144/F156)</f>
        <v>0.54866613051812907</v>
      </c>
    </row>
    <row r="145" spans="1:7" ht="15" thickTop="1" x14ac:dyDescent="0.3">
      <c r="A145" s="20"/>
      <c r="B145" s="74" t="s">
        <v>45</v>
      </c>
      <c r="C145" s="4"/>
      <c r="D145" s="4"/>
      <c r="E145" s="4"/>
      <c r="F145" s="41"/>
      <c r="G145" s="75"/>
    </row>
    <row r="146" spans="1:7" ht="54" customHeight="1" thickBot="1" x14ac:dyDescent="0.35">
      <c r="A146" s="36" t="s">
        <v>23</v>
      </c>
      <c r="B146" s="4" t="s">
        <v>1865</v>
      </c>
      <c r="C146" s="4" t="s">
        <v>110</v>
      </c>
      <c r="D146" s="4">
        <v>0.79100000000000004</v>
      </c>
      <c r="E146" s="6">
        <v>5.62</v>
      </c>
      <c r="F146" s="6">
        <f>PRODUCT(D146:E146)</f>
        <v>4.4454200000000004</v>
      </c>
      <c r="G146" s="7"/>
    </row>
    <row r="147" spans="1:7" ht="15.6" thickTop="1" thickBot="1" x14ac:dyDescent="0.35">
      <c r="A147" s="71">
        <v>2</v>
      </c>
      <c r="B147" s="244" t="s">
        <v>49</v>
      </c>
      <c r="C147" s="245"/>
      <c r="D147" s="245"/>
      <c r="E147" s="246"/>
      <c r="F147" s="72">
        <f>SUM(F146)</f>
        <v>4.4454200000000004</v>
      </c>
      <c r="G147" s="73">
        <f>SUM(F147/F156)</f>
        <v>4.7422837726083016E-2</v>
      </c>
    </row>
    <row r="148" spans="1:7" ht="15" thickTop="1" x14ac:dyDescent="0.3">
      <c r="A148" s="20"/>
      <c r="B148" s="74" t="s">
        <v>22</v>
      </c>
      <c r="C148" s="4"/>
      <c r="D148" s="4"/>
      <c r="E148" s="4"/>
      <c r="F148" s="41"/>
      <c r="G148" s="75"/>
    </row>
    <row r="149" spans="1:7" x14ac:dyDescent="0.3">
      <c r="A149" s="36" t="s">
        <v>50</v>
      </c>
      <c r="B149" s="4" t="s">
        <v>1866</v>
      </c>
      <c r="C149" s="4" t="s">
        <v>18</v>
      </c>
      <c r="D149" s="22">
        <v>0.5</v>
      </c>
      <c r="E149" s="6">
        <v>35.99</v>
      </c>
      <c r="F149" s="41">
        <f>PRODUCT(D149:E149)</f>
        <v>17.995000000000001</v>
      </c>
      <c r="G149" s="7"/>
    </row>
    <row r="150" spans="1:7" ht="87" customHeight="1" thickBot="1" x14ac:dyDescent="0.35">
      <c r="A150" s="36" t="s">
        <v>52</v>
      </c>
      <c r="B150" s="4" t="s">
        <v>1867</v>
      </c>
      <c r="C150" s="4" t="s">
        <v>18</v>
      </c>
      <c r="D150" s="4">
        <v>3.2000000000000001E-2</v>
      </c>
      <c r="E150" s="6">
        <v>7.2</v>
      </c>
      <c r="F150" s="6">
        <f>PRODUCT(D150:E150)</f>
        <v>0.23040000000000002</v>
      </c>
      <c r="G150" s="7"/>
    </row>
    <row r="151" spans="1:7" ht="15.6" thickTop="1" thickBot="1" x14ac:dyDescent="0.35">
      <c r="A151" s="71">
        <v>3</v>
      </c>
      <c r="B151" s="244" t="s">
        <v>25</v>
      </c>
      <c r="C151" s="245"/>
      <c r="D151" s="245"/>
      <c r="E151" s="246"/>
      <c r="F151" s="72">
        <f>SUM(F149:F150)</f>
        <v>18.2254</v>
      </c>
      <c r="G151" s="73">
        <f>SUM(F151/F156)</f>
        <v>0.19442486574788284</v>
      </c>
    </row>
    <row r="152" spans="1:7" ht="15.6" thickTop="1" thickBot="1" x14ac:dyDescent="0.35">
      <c r="A152" s="78" t="s">
        <v>26</v>
      </c>
      <c r="B152" s="244" t="s">
        <v>54</v>
      </c>
      <c r="C152" s="245"/>
      <c r="D152" s="245"/>
      <c r="E152" s="246"/>
      <c r="F152" s="79">
        <f>SUM(F144,F147,F151)</f>
        <v>74.102819999999994</v>
      </c>
      <c r="G152" s="3"/>
    </row>
    <row r="153" spans="1:7" ht="15.6" thickTop="1" thickBot="1" x14ac:dyDescent="0.35">
      <c r="A153" s="80">
        <v>4</v>
      </c>
      <c r="B153" s="264" t="s">
        <v>28</v>
      </c>
      <c r="C153" s="265"/>
      <c r="D153" s="265"/>
      <c r="E153" s="266"/>
      <c r="F153" s="79">
        <f>SUM(F152)*15%</f>
        <v>11.115422999999998</v>
      </c>
      <c r="G153" s="73">
        <f>SUM(F153/F156)</f>
        <v>0.11857707509881422</v>
      </c>
    </row>
    <row r="154" spans="1:7" ht="15.6" thickTop="1" thickBot="1" x14ac:dyDescent="0.35">
      <c r="A154" s="78" t="s">
        <v>29</v>
      </c>
      <c r="B154" s="244" t="s">
        <v>55</v>
      </c>
      <c r="C154" s="245"/>
      <c r="D154" s="245"/>
      <c r="E154" s="246"/>
      <c r="F154" s="81">
        <f>SUM(F152:F153)</f>
        <v>85.218242999999987</v>
      </c>
    </row>
    <row r="155" spans="1:7" ht="15.6" thickTop="1" thickBot="1" x14ac:dyDescent="0.35">
      <c r="A155" s="80">
        <v>5</v>
      </c>
      <c r="B155" s="264" t="s">
        <v>31</v>
      </c>
      <c r="C155" s="265"/>
      <c r="D155" s="265"/>
      <c r="E155" s="266"/>
      <c r="F155" s="79">
        <f>SUM(F154)*10%</f>
        <v>8.5218242999999987</v>
      </c>
      <c r="G155" s="73">
        <f>SUM(F155/F156)</f>
        <v>9.0909090909090898E-2</v>
      </c>
    </row>
    <row r="156" spans="1:7" ht="15.6" thickTop="1" thickBot="1" x14ac:dyDescent="0.35">
      <c r="A156" s="78" t="s">
        <v>32</v>
      </c>
      <c r="B156" s="244" t="s">
        <v>33</v>
      </c>
      <c r="C156" s="245"/>
      <c r="D156" s="245"/>
      <c r="E156" s="246"/>
      <c r="F156" s="81">
        <f>SUM(F154:F155)</f>
        <v>93.740067299999993</v>
      </c>
      <c r="G156" s="82">
        <f>SUM(G144,G147,G151,G153,G155)</f>
        <v>1</v>
      </c>
    </row>
    <row r="157" spans="1:7" ht="15.6" thickTop="1" thickBot="1" x14ac:dyDescent="0.35"/>
    <row r="158" spans="1:7" ht="44.4" thickTop="1" thickBot="1" x14ac:dyDescent="0.35">
      <c r="A158" s="61" t="s">
        <v>2</v>
      </c>
      <c r="B158" s="62" t="s">
        <v>3</v>
      </c>
      <c r="C158" s="63" t="s">
        <v>4</v>
      </c>
      <c r="D158" s="64" t="s">
        <v>5</v>
      </c>
      <c r="E158" s="27"/>
      <c r="F158" s="20"/>
      <c r="G158" s="20"/>
    </row>
    <row r="159" spans="1:7" ht="99.6" customHeight="1" thickTop="1" thickBot="1" x14ac:dyDescent="0.35">
      <c r="A159" s="65" t="s">
        <v>1868</v>
      </c>
      <c r="B159" s="47" t="s">
        <v>1869</v>
      </c>
      <c r="C159" s="50" t="s">
        <v>130</v>
      </c>
      <c r="D159" s="50">
        <v>1</v>
      </c>
      <c r="E159" s="20"/>
      <c r="F159" s="20"/>
      <c r="G159" s="20"/>
    </row>
    <row r="160" spans="1:7" ht="30" thickTop="1" thickBot="1" x14ac:dyDescent="0.35">
      <c r="A160" s="61" t="s">
        <v>9</v>
      </c>
      <c r="B160" s="62" t="s">
        <v>10</v>
      </c>
      <c r="C160" s="62" t="s">
        <v>4</v>
      </c>
      <c r="D160" s="62" t="s">
        <v>11</v>
      </c>
      <c r="E160" s="62" t="s">
        <v>12</v>
      </c>
      <c r="F160" s="62" t="s">
        <v>13</v>
      </c>
      <c r="G160" s="64" t="s">
        <v>14</v>
      </c>
    </row>
    <row r="161" spans="1:7" ht="15" thickTop="1" x14ac:dyDescent="0.3">
      <c r="A161" s="20"/>
      <c r="B161" s="67" t="s">
        <v>15</v>
      </c>
      <c r="C161" s="68"/>
      <c r="D161" s="68"/>
      <c r="E161" s="68"/>
      <c r="F161" s="68"/>
      <c r="G161" s="7"/>
    </row>
    <row r="162" spans="1:7" x14ac:dyDescent="0.3">
      <c r="A162" s="36" t="s">
        <v>16</v>
      </c>
      <c r="B162" s="4" t="s">
        <v>70</v>
      </c>
      <c r="C162" s="4" t="s">
        <v>18</v>
      </c>
      <c r="D162" s="22">
        <v>1</v>
      </c>
      <c r="E162" s="70">
        <v>30.27</v>
      </c>
      <c r="F162" s="6">
        <f>PRODUCT(D162:E162)</f>
        <v>30.27</v>
      </c>
      <c r="G162" s="7"/>
    </row>
    <row r="163" spans="1:7" ht="15" thickBot="1" x14ac:dyDescent="0.35">
      <c r="A163" s="36" t="s">
        <v>19</v>
      </c>
      <c r="B163" s="4" t="s">
        <v>20</v>
      </c>
      <c r="C163" s="4" t="s">
        <v>18</v>
      </c>
      <c r="D163" s="22">
        <v>0.5</v>
      </c>
      <c r="E163" s="76">
        <v>25.18</v>
      </c>
      <c r="F163" s="6">
        <f>PRODUCT(D163:E163)</f>
        <v>12.59</v>
      </c>
      <c r="G163" s="7"/>
    </row>
    <row r="164" spans="1:7" ht="15.6" thickTop="1" thickBot="1" x14ac:dyDescent="0.35">
      <c r="A164" s="71">
        <v>1</v>
      </c>
      <c r="B164" s="244" t="s">
        <v>21</v>
      </c>
      <c r="C164" s="245"/>
      <c r="D164" s="245"/>
      <c r="E164" s="246"/>
      <c r="F164" s="72">
        <f>SUM(F162:F163)</f>
        <v>42.86</v>
      </c>
      <c r="G164" s="73">
        <f>SUM(F164/F176)</f>
        <v>0.61902171134594997</v>
      </c>
    </row>
    <row r="165" spans="1:7" ht="15" thickTop="1" x14ac:dyDescent="0.3">
      <c r="A165" s="20"/>
      <c r="B165" s="74" t="s">
        <v>45</v>
      </c>
      <c r="C165" s="4"/>
      <c r="D165" s="4"/>
      <c r="E165" s="4"/>
      <c r="F165" s="41"/>
      <c r="G165" s="75"/>
    </row>
    <row r="166" spans="1:7" ht="43.8" thickBot="1" x14ac:dyDescent="0.35">
      <c r="A166" s="36" t="s">
        <v>23</v>
      </c>
      <c r="B166" s="4" t="s">
        <v>1865</v>
      </c>
      <c r="C166" s="4" t="s">
        <v>110</v>
      </c>
      <c r="D166" s="4">
        <v>0.79100000000000004</v>
      </c>
      <c r="E166" s="6">
        <v>5.62</v>
      </c>
      <c r="F166" s="6">
        <f>PRODUCT(D166:E166)</f>
        <v>4.4454200000000004</v>
      </c>
      <c r="G166" s="7"/>
    </row>
    <row r="167" spans="1:7" ht="15.6" thickTop="1" thickBot="1" x14ac:dyDescent="0.35">
      <c r="A167" s="71">
        <v>2</v>
      </c>
      <c r="B167" s="244" t="s">
        <v>49</v>
      </c>
      <c r="C167" s="245"/>
      <c r="D167" s="245"/>
      <c r="E167" s="246"/>
      <c r="F167" s="72">
        <f>SUM(F166)</f>
        <v>4.4454200000000004</v>
      </c>
      <c r="G167" s="73">
        <f>SUM(F167/F176)</f>
        <v>6.4204654597562139E-2</v>
      </c>
    </row>
    <row r="168" spans="1:7" ht="15" thickTop="1" x14ac:dyDescent="0.3">
      <c r="A168" s="20"/>
      <c r="B168" s="74" t="s">
        <v>22</v>
      </c>
      <c r="C168" s="4"/>
      <c r="D168" s="4"/>
      <c r="E168" s="4"/>
      <c r="F168" s="41"/>
      <c r="G168" s="75"/>
    </row>
    <row r="169" spans="1:7" x14ac:dyDescent="0.3">
      <c r="A169" s="36" t="s">
        <v>50</v>
      </c>
      <c r="B169" s="4" t="s">
        <v>1866</v>
      </c>
      <c r="C169" s="4" t="s">
        <v>18</v>
      </c>
      <c r="D169" s="22">
        <v>0.2</v>
      </c>
      <c r="E169" s="6">
        <v>35.99</v>
      </c>
      <c r="F169" s="41">
        <f>PRODUCT(D169:E169)</f>
        <v>7.1980000000000004</v>
      </c>
      <c r="G169" s="7"/>
    </row>
    <row r="170" spans="1:7" ht="91.2" customHeight="1" thickBot="1" x14ac:dyDescent="0.35">
      <c r="A170" s="36" t="s">
        <v>52</v>
      </c>
      <c r="B170" s="42" t="s">
        <v>1867</v>
      </c>
      <c r="C170" s="4" t="s">
        <v>18</v>
      </c>
      <c r="D170" s="4">
        <v>3.2000000000000001E-2</v>
      </c>
      <c r="E170" s="6">
        <v>7.2</v>
      </c>
      <c r="F170" s="6">
        <f>PRODUCT(D170:E170)</f>
        <v>0.23040000000000002</v>
      </c>
      <c r="G170" s="7"/>
    </row>
    <row r="171" spans="1:7" ht="15.6" thickTop="1" thickBot="1" x14ac:dyDescent="0.35">
      <c r="A171" s="71">
        <v>3</v>
      </c>
      <c r="B171" s="244" t="s">
        <v>25</v>
      </c>
      <c r="C171" s="245"/>
      <c r="D171" s="245"/>
      <c r="E171" s="246"/>
      <c r="F171" s="72">
        <f>SUM(F169:F170)</f>
        <v>7.4284000000000008</v>
      </c>
      <c r="G171" s="73">
        <f>SUM(F171/F176)</f>
        <v>0.1072874680485827</v>
      </c>
    </row>
    <row r="172" spans="1:7" ht="15.6" thickTop="1" thickBot="1" x14ac:dyDescent="0.35">
      <c r="A172" s="78" t="s">
        <v>26</v>
      </c>
      <c r="B172" s="244" t="s">
        <v>54</v>
      </c>
      <c r="C172" s="245"/>
      <c r="D172" s="245"/>
      <c r="E172" s="246"/>
      <c r="F172" s="79">
        <f>SUM(F164,F167,F171)</f>
        <v>54.733820000000001</v>
      </c>
      <c r="G172" s="3"/>
    </row>
    <row r="173" spans="1:7" ht="15.6" thickTop="1" thickBot="1" x14ac:dyDescent="0.35">
      <c r="A173" s="80">
        <v>4</v>
      </c>
      <c r="B173" s="264" t="s">
        <v>28</v>
      </c>
      <c r="C173" s="265"/>
      <c r="D173" s="265"/>
      <c r="E173" s="266"/>
      <c r="F173" s="79">
        <f>SUM(F172)*15%</f>
        <v>8.2100729999999995</v>
      </c>
      <c r="G173" s="73">
        <f>SUM(F173/F176)</f>
        <v>0.11857707509881421</v>
      </c>
    </row>
    <row r="174" spans="1:7" ht="15.6" thickTop="1" thickBot="1" x14ac:dyDescent="0.35">
      <c r="A174" s="78" t="s">
        <v>29</v>
      </c>
      <c r="B174" s="244" t="s">
        <v>55</v>
      </c>
      <c r="C174" s="245"/>
      <c r="D174" s="245"/>
      <c r="E174" s="246"/>
      <c r="F174" s="81">
        <f>SUM(F172:F173)</f>
        <v>62.943893000000003</v>
      </c>
    </row>
    <row r="175" spans="1:7" ht="15.6" thickTop="1" thickBot="1" x14ac:dyDescent="0.35">
      <c r="A175" s="80">
        <v>5</v>
      </c>
      <c r="B175" s="264" t="s">
        <v>31</v>
      </c>
      <c r="C175" s="265"/>
      <c r="D175" s="265"/>
      <c r="E175" s="266"/>
      <c r="F175" s="79">
        <f>SUM(F174)*10%</f>
        <v>6.2943893000000006</v>
      </c>
      <c r="G175" s="73">
        <f>SUM(F175/F176)</f>
        <v>9.0909090909090912E-2</v>
      </c>
    </row>
    <row r="176" spans="1:7" ht="15.6" thickTop="1" thickBot="1" x14ac:dyDescent="0.35">
      <c r="A176" s="78" t="s">
        <v>32</v>
      </c>
      <c r="B176" s="244" t="s">
        <v>33</v>
      </c>
      <c r="C176" s="245"/>
      <c r="D176" s="245"/>
      <c r="E176" s="246"/>
      <c r="F176" s="81">
        <f>SUM(F174:F175)</f>
        <v>69.238282300000009</v>
      </c>
      <c r="G176" s="82">
        <f>SUM(G164,G167,G171,G173,G175)</f>
        <v>0.99999999999999989</v>
      </c>
    </row>
    <row r="177" spans="1:12" ht="15.6" thickTop="1" thickBot="1" x14ac:dyDescent="0.35"/>
    <row r="178" spans="1:12" ht="44.4" thickTop="1" thickBot="1" x14ac:dyDescent="0.35">
      <c r="A178" s="61" t="s">
        <v>2</v>
      </c>
      <c r="B178" s="62" t="s">
        <v>3</v>
      </c>
      <c r="C178" s="63" t="s">
        <v>4</v>
      </c>
      <c r="D178" s="64" t="s">
        <v>5</v>
      </c>
      <c r="E178" s="27"/>
      <c r="F178" s="20"/>
      <c r="G178" s="20"/>
      <c r="H178" s="20"/>
    </row>
    <row r="179" spans="1:12" ht="84" customHeight="1" thickTop="1" thickBot="1" x14ac:dyDescent="0.35">
      <c r="A179" s="65" t="s">
        <v>1870</v>
      </c>
      <c r="B179" s="47" t="s">
        <v>1871</v>
      </c>
      <c r="C179" s="50" t="s">
        <v>130</v>
      </c>
      <c r="D179" s="50">
        <v>1</v>
      </c>
      <c r="E179" s="20"/>
      <c r="F179" s="20"/>
      <c r="G179" s="20"/>
    </row>
    <row r="180" spans="1:12" ht="30" thickTop="1" thickBot="1" x14ac:dyDescent="0.35">
      <c r="A180" s="61" t="s">
        <v>9</v>
      </c>
      <c r="B180" s="62" t="s">
        <v>10</v>
      </c>
      <c r="C180" s="62" t="s">
        <v>4</v>
      </c>
      <c r="D180" s="62" t="s">
        <v>11</v>
      </c>
      <c r="E180" s="62" t="s">
        <v>12</v>
      </c>
      <c r="F180" s="62" t="s">
        <v>13</v>
      </c>
      <c r="G180" s="64" t="s">
        <v>14</v>
      </c>
    </row>
    <row r="181" spans="1:12" ht="15" thickTop="1" x14ac:dyDescent="0.3">
      <c r="A181" s="20"/>
      <c r="B181" s="67" t="s">
        <v>15</v>
      </c>
      <c r="C181" s="68"/>
      <c r="D181" s="68"/>
      <c r="E181" s="68"/>
      <c r="F181" s="68"/>
      <c r="G181" s="7"/>
    </row>
    <row r="182" spans="1:12" x14ac:dyDescent="0.3">
      <c r="A182" s="36" t="s">
        <v>16</v>
      </c>
      <c r="B182" s="4" t="s">
        <v>70</v>
      </c>
      <c r="C182" s="4" t="s">
        <v>18</v>
      </c>
      <c r="D182" s="4">
        <v>0.12</v>
      </c>
      <c r="E182" s="70">
        <v>30.27</v>
      </c>
      <c r="F182" s="6">
        <f>PRODUCT(D182:E182)</f>
        <v>3.6323999999999996</v>
      </c>
      <c r="G182" s="7"/>
    </row>
    <row r="183" spans="1:12" ht="15" thickBot="1" x14ac:dyDescent="0.35">
      <c r="A183" s="36" t="s">
        <v>19</v>
      </c>
      <c r="B183" s="4" t="s">
        <v>20</v>
      </c>
      <c r="C183" s="4" t="s">
        <v>18</v>
      </c>
      <c r="D183" s="4">
        <v>0.12</v>
      </c>
      <c r="E183" s="76">
        <v>25.18</v>
      </c>
      <c r="F183" s="6">
        <f>PRODUCT(D183:E183)</f>
        <v>3.0215999999999998</v>
      </c>
      <c r="G183" s="7"/>
    </row>
    <row r="184" spans="1:12" ht="15.6" thickTop="1" thickBot="1" x14ac:dyDescent="0.35">
      <c r="A184" s="71">
        <v>1</v>
      </c>
      <c r="B184" s="244" t="s">
        <v>21</v>
      </c>
      <c r="C184" s="245"/>
      <c r="D184" s="245"/>
      <c r="E184" s="246"/>
      <c r="F184" s="72">
        <f>SUM(F182:F183)</f>
        <v>6.6539999999999999</v>
      </c>
      <c r="G184" s="73">
        <f>SUM(F184/F192)</f>
        <v>0.59746468098402983</v>
      </c>
    </row>
    <row r="185" spans="1:12" ht="15" thickTop="1" x14ac:dyDescent="0.3">
      <c r="A185" s="20"/>
      <c r="B185" s="74" t="s">
        <v>45</v>
      </c>
      <c r="C185" s="4"/>
      <c r="D185" s="4"/>
      <c r="E185" s="4"/>
      <c r="F185" s="41"/>
      <c r="G185" s="75"/>
    </row>
    <row r="186" spans="1:12" ht="50.4" customHeight="1" thickBot="1" x14ac:dyDescent="0.35">
      <c r="A186" s="36" t="s">
        <v>23</v>
      </c>
      <c r="B186" s="4" t="s">
        <v>1872</v>
      </c>
      <c r="C186" s="4" t="s">
        <v>130</v>
      </c>
      <c r="D186" s="22">
        <v>1</v>
      </c>
      <c r="E186" s="6">
        <v>2.15</v>
      </c>
      <c r="F186" s="6">
        <f>PRODUCT(D186:E186)</f>
        <v>2.15</v>
      </c>
      <c r="G186" s="7"/>
      <c r="J186" s="30"/>
      <c r="K186" s="104"/>
      <c r="L186" s="104"/>
    </row>
    <row r="187" spans="1:12" ht="15.6" thickTop="1" thickBot="1" x14ac:dyDescent="0.35">
      <c r="A187" s="71">
        <v>2</v>
      </c>
      <c r="B187" s="244" t="s">
        <v>49</v>
      </c>
      <c r="C187" s="245"/>
      <c r="D187" s="245"/>
      <c r="E187" s="246"/>
      <c r="F187" s="72">
        <f>SUM(F186)</f>
        <v>2.15</v>
      </c>
      <c r="G187" s="73">
        <f>SUM(F187/F192)</f>
        <v>0.19304915300806494</v>
      </c>
    </row>
    <row r="188" spans="1:12" ht="15.6" thickTop="1" thickBot="1" x14ac:dyDescent="0.35">
      <c r="A188" s="78" t="s">
        <v>26</v>
      </c>
      <c r="B188" s="244" t="s">
        <v>27</v>
      </c>
      <c r="C188" s="245"/>
      <c r="D188" s="245"/>
      <c r="E188" s="246"/>
      <c r="F188" s="79">
        <f>SUM(F184,F187)</f>
        <v>8.8040000000000003</v>
      </c>
      <c r="G188" s="3"/>
    </row>
    <row r="189" spans="1:12" ht="15.6" thickTop="1" thickBot="1" x14ac:dyDescent="0.35">
      <c r="A189" s="80">
        <v>3</v>
      </c>
      <c r="B189" s="264" t="s">
        <v>28</v>
      </c>
      <c r="C189" s="265"/>
      <c r="D189" s="265"/>
      <c r="E189" s="266"/>
      <c r="F189" s="79">
        <f>SUM(F188)*15%</f>
        <v>1.3206</v>
      </c>
      <c r="G189" s="73">
        <f>SUM(F189/F192)</f>
        <v>0.11857707509881421</v>
      </c>
    </row>
    <row r="190" spans="1:12" ht="15.6" thickTop="1" thickBot="1" x14ac:dyDescent="0.35">
      <c r="A190" s="78" t="s">
        <v>29</v>
      </c>
      <c r="B190" s="244" t="s">
        <v>30</v>
      </c>
      <c r="C190" s="245"/>
      <c r="D190" s="245"/>
      <c r="E190" s="246"/>
      <c r="F190" s="81">
        <f>SUM(F188:F189)</f>
        <v>10.124600000000001</v>
      </c>
    </row>
    <row r="191" spans="1:12" ht="15.6" thickTop="1" thickBot="1" x14ac:dyDescent="0.35">
      <c r="A191" s="80">
        <v>4</v>
      </c>
      <c r="B191" s="264" t="s">
        <v>31</v>
      </c>
      <c r="C191" s="265"/>
      <c r="D191" s="265"/>
      <c r="E191" s="266"/>
      <c r="F191" s="79">
        <f>SUM(F190)*10%</f>
        <v>1.0124600000000001</v>
      </c>
      <c r="G191" s="73">
        <f>SUM(F191/F192)</f>
        <v>9.0909090909090912E-2</v>
      </c>
    </row>
    <row r="192" spans="1:12" ht="15.6" thickTop="1" thickBot="1" x14ac:dyDescent="0.35">
      <c r="A192" s="78" t="s">
        <v>32</v>
      </c>
      <c r="B192" s="244" t="s">
        <v>33</v>
      </c>
      <c r="C192" s="245"/>
      <c r="D192" s="245"/>
      <c r="E192" s="246"/>
      <c r="F192" s="81">
        <f>SUM(F190:F191)</f>
        <v>11.137060000000002</v>
      </c>
      <c r="G192" s="82">
        <f>SUM(G184,G187,G189,G191)</f>
        <v>0.99999999999999989</v>
      </c>
    </row>
    <row r="193" spans="1:12" ht="15.6" thickTop="1" thickBot="1" x14ac:dyDescent="0.35"/>
    <row r="194" spans="1:12" ht="44.4" thickTop="1" thickBot="1" x14ac:dyDescent="0.35">
      <c r="A194" s="61" t="s">
        <v>2</v>
      </c>
      <c r="B194" s="62" t="s">
        <v>3</v>
      </c>
      <c r="C194" s="63" t="s">
        <v>4</v>
      </c>
      <c r="D194" s="64" t="s">
        <v>5</v>
      </c>
      <c r="E194" s="27"/>
      <c r="F194" s="20"/>
      <c r="G194" s="20"/>
    </row>
    <row r="195" spans="1:12" ht="92.4" customHeight="1" thickTop="1" thickBot="1" x14ac:dyDescent="0.35">
      <c r="A195" s="65" t="s">
        <v>1873</v>
      </c>
      <c r="B195" s="47" t="s">
        <v>1874</v>
      </c>
      <c r="C195" s="50" t="s">
        <v>130</v>
      </c>
      <c r="D195" s="50">
        <v>1</v>
      </c>
      <c r="E195" s="20"/>
      <c r="F195" s="20"/>
      <c r="G195" s="20"/>
    </row>
    <row r="196" spans="1:12" ht="30" thickTop="1" thickBot="1" x14ac:dyDescent="0.35">
      <c r="A196" s="61" t="s">
        <v>9</v>
      </c>
      <c r="B196" s="62" t="s">
        <v>10</v>
      </c>
      <c r="C196" s="62" t="s">
        <v>4</v>
      </c>
      <c r="D196" s="62" t="s">
        <v>11</v>
      </c>
      <c r="E196" s="62" t="s">
        <v>12</v>
      </c>
      <c r="F196" s="62" t="s">
        <v>13</v>
      </c>
      <c r="G196" s="64" t="s">
        <v>14</v>
      </c>
    </row>
    <row r="197" spans="1:12" ht="15" thickTop="1" x14ac:dyDescent="0.3">
      <c r="A197" s="20"/>
      <c r="B197" s="67" t="s">
        <v>15</v>
      </c>
      <c r="C197" s="68"/>
      <c r="D197" s="68"/>
      <c r="E197" s="68"/>
      <c r="F197" s="68"/>
      <c r="G197" s="7"/>
    </row>
    <row r="198" spans="1:12" x14ac:dyDescent="0.3">
      <c r="A198" s="36" t="s">
        <v>16</v>
      </c>
      <c r="B198" s="4" t="s">
        <v>70</v>
      </c>
      <c r="C198" s="4" t="s">
        <v>18</v>
      </c>
      <c r="D198" s="4">
        <v>0.27</v>
      </c>
      <c r="E198" s="70">
        <v>30.27</v>
      </c>
      <c r="F198" s="6">
        <f>PRODUCT(D198:E198)</f>
        <v>8.1729000000000003</v>
      </c>
      <c r="G198" s="7"/>
    </row>
    <row r="199" spans="1:12" ht="15" thickBot="1" x14ac:dyDescent="0.35">
      <c r="A199" s="36" t="s">
        <v>19</v>
      </c>
      <c r="B199" s="4" t="s">
        <v>20</v>
      </c>
      <c r="C199" s="4" t="s">
        <v>18</v>
      </c>
      <c r="D199" s="4">
        <v>0.27</v>
      </c>
      <c r="E199" s="76">
        <v>25.18</v>
      </c>
      <c r="F199" s="6">
        <f>PRODUCT(D199:E199)</f>
        <v>6.7986000000000004</v>
      </c>
      <c r="G199" s="7"/>
    </row>
    <row r="200" spans="1:12" ht="15.6" thickTop="1" thickBot="1" x14ac:dyDescent="0.35">
      <c r="A200" s="71">
        <v>1</v>
      </c>
      <c r="B200" s="244" t="s">
        <v>21</v>
      </c>
      <c r="C200" s="245"/>
      <c r="D200" s="245"/>
      <c r="E200" s="246"/>
      <c r="F200" s="72">
        <f>SUM(F198:F199)</f>
        <v>14.971500000000001</v>
      </c>
      <c r="G200" s="73">
        <f>SUM(F200/F208)</f>
        <v>0.61032812653031732</v>
      </c>
    </row>
    <row r="201" spans="1:12" ht="15" thickTop="1" x14ac:dyDescent="0.3">
      <c r="A201" s="20"/>
      <c r="B201" s="74" t="s">
        <v>45</v>
      </c>
      <c r="C201" s="4"/>
      <c r="D201" s="4"/>
      <c r="E201" s="4"/>
      <c r="F201" s="41"/>
      <c r="G201" s="75"/>
    </row>
    <row r="202" spans="1:12" ht="29.4" thickBot="1" x14ac:dyDescent="0.35">
      <c r="A202" s="36" t="s">
        <v>23</v>
      </c>
      <c r="B202" s="4" t="s">
        <v>1875</v>
      </c>
      <c r="C202" s="4" t="s">
        <v>130</v>
      </c>
      <c r="D202" s="22">
        <v>1</v>
      </c>
      <c r="E202" s="6">
        <v>4.42</v>
      </c>
      <c r="F202" s="6">
        <f>PRODUCT(D202:E202)</f>
        <v>4.42</v>
      </c>
      <c r="G202" s="7"/>
      <c r="J202" s="30"/>
      <c r="K202" s="104"/>
      <c r="L202" s="104"/>
    </row>
    <row r="203" spans="1:12" ht="15.6" thickTop="1" thickBot="1" x14ac:dyDescent="0.35">
      <c r="A203" s="71">
        <v>2</v>
      </c>
      <c r="B203" s="244" t="s">
        <v>49</v>
      </c>
      <c r="C203" s="245"/>
      <c r="D203" s="245"/>
      <c r="E203" s="246"/>
      <c r="F203" s="72">
        <f>SUM(F202)</f>
        <v>4.42</v>
      </c>
      <c r="G203" s="73">
        <f>SUM(F203/F208)</f>
        <v>0.18018570746177753</v>
      </c>
    </row>
    <row r="204" spans="1:12" ht="15.6" thickTop="1" thickBot="1" x14ac:dyDescent="0.35">
      <c r="A204" s="78" t="s">
        <v>26</v>
      </c>
      <c r="B204" s="244" t="s">
        <v>27</v>
      </c>
      <c r="C204" s="245"/>
      <c r="D204" s="245"/>
      <c r="E204" s="246"/>
      <c r="F204" s="79">
        <f>SUM(F200,F203)</f>
        <v>19.391500000000001</v>
      </c>
      <c r="G204" s="52"/>
    </row>
    <row r="205" spans="1:12" ht="15.6" thickTop="1" thickBot="1" x14ac:dyDescent="0.35">
      <c r="A205" s="80">
        <v>3</v>
      </c>
      <c r="B205" s="264" t="s">
        <v>28</v>
      </c>
      <c r="C205" s="265"/>
      <c r="D205" s="265"/>
      <c r="E205" s="266"/>
      <c r="F205" s="79">
        <f>SUM(F204)*15%</f>
        <v>2.908725</v>
      </c>
      <c r="G205" s="73">
        <f>SUM(F205/F208)</f>
        <v>0.11857707509881422</v>
      </c>
    </row>
    <row r="206" spans="1:12" ht="15.6" thickTop="1" thickBot="1" x14ac:dyDescent="0.35">
      <c r="A206" s="78" t="s">
        <v>29</v>
      </c>
      <c r="B206" s="244" t="s">
        <v>30</v>
      </c>
      <c r="C206" s="245"/>
      <c r="D206" s="245"/>
      <c r="E206" s="246"/>
      <c r="F206" s="81">
        <f>SUM(F204:F205)</f>
        <v>22.300225000000001</v>
      </c>
    </row>
    <row r="207" spans="1:12" ht="15.6" thickTop="1" thickBot="1" x14ac:dyDescent="0.35">
      <c r="A207" s="80">
        <v>4</v>
      </c>
      <c r="B207" s="264" t="s">
        <v>31</v>
      </c>
      <c r="C207" s="265"/>
      <c r="D207" s="265"/>
      <c r="E207" s="266"/>
      <c r="F207" s="79">
        <f>SUM(F206)*10%</f>
        <v>2.2300225</v>
      </c>
      <c r="G207" s="73">
        <f>SUM(F207/F208)</f>
        <v>9.0909090909090898E-2</v>
      </c>
    </row>
    <row r="208" spans="1:12" ht="15.6" thickTop="1" thickBot="1" x14ac:dyDescent="0.35">
      <c r="A208" s="78" t="s">
        <v>32</v>
      </c>
      <c r="B208" s="244" t="s">
        <v>33</v>
      </c>
      <c r="C208" s="245"/>
      <c r="D208" s="245"/>
      <c r="E208" s="246"/>
      <c r="F208" s="81">
        <f>SUM(F206:F207)</f>
        <v>24.530247500000002</v>
      </c>
      <c r="G208" s="82">
        <f>SUM(G200,G203,G205,G207)</f>
        <v>1</v>
      </c>
    </row>
    <row r="209" spans="1:12" ht="15.6" thickTop="1" thickBot="1" x14ac:dyDescent="0.35"/>
    <row r="210" spans="1:12" ht="50.4" customHeight="1" thickTop="1" thickBot="1" x14ac:dyDescent="0.35">
      <c r="A210" s="61" t="s">
        <v>2</v>
      </c>
      <c r="B210" s="62" t="s">
        <v>3</v>
      </c>
      <c r="C210" s="63" t="s">
        <v>4</v>
      </c>
      <c r="D210" s="64" t="s">
        <v>5</v>
      </c>
      <c r="E210" s="27"/>
      <c r="F210" s="20"/>
      <c r="G210" s="20"/>
    </row>
    <row r="211" spans="1:12" ht="68.400000000000006" customHeight="1" thickTop="1" thickBot="1" x14ac:dyDescent="0.35">
      <c r="A211" s="65" t="s">
        <v>1876</v>
      </c>
      <c r="B211" s="47" t="s">
        <v>1877</v>
      </c>
      <c r="C211" s="50" t="s">
        <v>130</v>
      </c>
      <c r="D211" s="50">
        <v>1</v>
      </c>
      <c r="E211" s="20"/>
      <c r="F211" s="20"/>
      <c r="G211" s="20"/>
    </row>
    <row r="212" spans="1:12" ht="30" thickTop="1" thickBot="1" x14ac:dyDescent="0.35">
      <c r="A212" s="61" t="s">
        <v>9</v>
      </c>
      <c r="B212" s="62" t="s">
        <v>10</v>
      </c>
      <c r="C212" s="62" t="s">
        <v>4</v>
      </c>
      <c r="D212" s="62" t="s">
        <v>11</v>
      </c>
      <c r="E212" s="62" t="s">
        <v>12</v>
      </c>
      <c r="F212" s="62" t="s">
        <v>13</v>
      </c>
      <c r="G212" s="64" t="s">
        <v>14</v>
      </c>
    </row>
    <row r="213" spans="1:12" ht="15" thickTop="1" x14ac:dyDescent="0.3">
      <c r="A213" s="20"/>
      <c r="B213" s="67" t="s">
        <v>15</v>
      </c>
      <c r="C213" s="68"/>
      <c r="D213" s="68"/>
      <c r="E213" s="68"/>
      <c r="F213" s="68"/>
      <c r="G213" s="7"/>
    </row>
    <row r="214" spans="1:12" x14ac:dyDescent="0.3">
      <c r="A214" s="36" t="s">
        <v>16</v>
      </c>
      <c r="B214" s="4" t="s">
        <v>70</v>
      </c>
      <c r="C214" s="4" t="s">
        <v>18</v>
      </c>
      <c r="D214" s="4">
        <v>0.34</v>
      </c>
      <c r="E214" s="70">
        <v>30.27</v>
      </c>
      <c r="F214" s="6">
        <f>PRODUCT(D214:E214)</f>
        <v>10.2918</v>
      </c>
      <c r="G214" s="7"/>
    </row>
    <row r="215" spans="1:12" ht="15" thickBot="1" x14ac:dyDescent="0.35">
      <c r="A215" s="36" t="s">
        <v>19</v>
      </c>
      <c r="B215" s="4" t="s">
        <v>20</v>
      </c>
      <c r="C215" s="4" t="s">
        <v>18</v>
      </c>
      <c r="D215" s="4">
        <v>0.34</v>
      </c>
      <c r="E215" s="76">
        <v>25.19</v>
      </c>
      <c r="F215" s="6">
        <f>PRODUCT(D215:E215)</f>
        <v>8.5646000000000004</v>
      </c>
      <c r="G215" s="7"/>
    </row>
    <row r="216" spans="1:12" ht="15.6" thickTop="1" thickBot="1" x14ac:dyDescent="0.35">
      <c r="A216" s="71">
        <v>1</v>
      </c>
      <c r="B216" s="244" t="s">
        <v>21</v>
      </c>
      <c r="C216" s="245"/>
      <c r="D216" s="245"/>
      <c r="E216" s="246"/>
      <c r="F216" s="72">
        <f>SUM(F214:F215)</f>
        <v>18.856400000000001</v>
      </c>
      <c r="G216" s="73">
        <f>SUM(F216/F224)</f>
        <v>0.47598846161399583</v>
      </c>
    </row>
    <row r="217" spans="1:12" ht="15" thickTop="1" x14ac:dyDescent="0.3">
      <c r="A217" s="20"/>
      <c r="B217" s="74" t="s">
        <v>45</v>
      </c>
      <c r="C217" s="4"/>
      <c r="D217" s="4"/>
      <c r="E217" s="4"/>
      <c r="F217" s="41"/>
      <c r="G217" s="75"/>
    </row>
    <row r="218" spans="1:12" ht="70.8" customHeight="1" thickBot="1" x14ac:dyDescent="0.35">
      <c r="A218" s="36" t="s">
        <v>23</v>
      </c>
      <c r="B218" s="4" t="s">
        <v>1878</v>
      </c>
      <c r="C218" s="4" t="s">
        <v>130</v>
      </c>
      <c r="D218" s="22">
        <v>1</v>
      </c>
      <c r="E218" s="6">
        <v>12.46</v>
      </c>
      <c r="F218" s="6">
        <f>PRODUCT(D218:E218)</f>
        <v>12.46</v>
      </c>
      <c r="G218" s="7"/>
      <c r="J218" s="30"/>
      <c r="K218" s="31"/>
      <c r="L218" s="31"/>
    </row>
    <row r="219" spans="1:12" ht="15.6" thickTop="1" thickBot="1" x14ac:dyDescent="0.35">
      <c r="A219" s="71">
        <v>2</v>
      </c>
      <c r="B219" s="244" t="s">
        <v>49</v>
      </c>
      <c r="C219" s="245"/>
      <c r="D219" s="245"/>
      <c r="E219" s="246"/>
      <c r="F219" s="72">
        <f>SUM(F218)</f>
        <v>12.46</v>
      </c>
      <c r="G219" s="73">
        <f>SUM(F219/F224)</f>
        <v>0.31452537237809913</v>
      </c>
    </row>
    <row r="220" spans="1:12" ht="15.6" thickTop="1" thickBot="1" x14ac:dyDescent="0.35">
      <c r="A220" s="78" t="s">
        <v>26</v>
      </c>
      <c r="B220" s="244" t="s">
        <v>27</v>
      </c>
      <c r="C220" s="245"/>
      <c r="D220" s="245"/>
      <c r="E220" s="246"/>
      <c r="F220" s="79">
        <f>SUM(F216,F219)</f>
        <v>31.316400000000002</v>
      </c>
      <c r="G220" s="3"/>
    </row>
    <row r="221" spans="1:12" ht="15.6" thickTop="1" thickBot="1" x14ac:dyDescent="0.35">
      <c r="A221" s="80">
        <v>3</v>
      </c>
      <c r="B221" s="264" t="s">
        <v>28</v>
      </c>
      <c r="C221" s="265"/>
      <c r="D221" s="265"/>
      <c r="E221" s="266"/>
      <c r="F221" s="79">
        <f>SUM(F220)*15%</f>
        <v>4.6974600000000004</v>
      </c>
      <c r="G221" s="73">
        <f>SUM(F221/F224)</f>
        <v>0.11857707509881424</v>
      </c>
    </row>
    <row r="222" spans="1:12" ht="15.6" thickTop="1" thickBot="1" x14ac:dyDescent="0.35">
      <c r="A222" s="78" t="s">
        <v>29</v>
      </c>
      <c r="B222" s="244" t="s">
        <v>30</v>
      </c>
      <c r="C222" s="245"/>
      <c r="D222" s="245"/>
      <c r="E222" s="246"/>
      <c r="F222" s="81">
        <f>SUM(F220:F221)</f>
        <v>36.013860000000001</v>
      </c>
    </row>
    <row r="223" spans="1:12" ht="15.6" thickTop="1" thickBot="1" x14ac:dyDescent="0.35">
      <c r="A223" s="80">
        <v>4</v>
      </c>
      <c r="B223" s="264" t="s">
        <v>31</v>
      </c>
      <c r="C223" s="265"/>
      <c r="D223" s="265"/>
      <c r="E223" s="266"/>
      <c r="F223" s="79">
        <f>SUM(F222)*10%</f>
        <v>3.6013860000000002</v>
      </c>
      <c r="G223" s="73">
        <f>SUM(F223/F224)</f>
        <v>9.0909090909090912E-2</v>
      </c>
    </row>
    <row r="224" spans="1:12" ht="15.6" thickTop="1" thickBot="1" x14ac:dyDescent="0.35">
      <c r="A224" s="78" t="s">
        <v>32</v>
      </c>
      <c r="B224" s="244" t="s">
        <v>33</v>
      </c>
      <c r="C224" s="245"/>
      <c r="D224" s="245"/>
      <c r="E224" s="246"/>
      <c r="F224" s="81">
        <f>SUM(F222:F223)</f>
        <v>39.615245999999999</v>
      </c>
      <c r="G224" s="82">
        <f>SUM(G216,G219,G221,G223)</f>
        <v>1</v>
      </c>
    </row>
    <row r="225" spans="1:12" ht="15.6" thickTop="1" thickBot="1" x14ac:dyDescent="0.35"/>
    <row r="226" spans="1:12" ht="44.4" thickTop="1" thickBot="1" x14ac:dyDescent="0.35">
      <c r="A226" s="61" t="s">
        <v>2</v>
      </c>
      <c r="B226" s="62" t="s">
        <v>3</v>
      </c>
      <c r="C226" s="63" t="s">
        <v>4</v>
      </c>
      <c r="D226" s="64" t="s">
        <v>5</v>
      </c>
      <c r="E226" s="27"/>
      <c r="F226" s="20"/>
      <c r="G226" s="20"/>
    </row>
    <row r="227" spans="1:12" ht="160.80000000000001" customHeight="1" thickTop="1" thickBot="1" x14ac:dyDescent="0.35">
      <c r="A227" s="65" t="s">
        <v>1879</v>
      </c>
      <c r="B227" s="47" t="s">
        <v>1880</v>
      </c>
      <c r="C227" s="50" t="s">
        <v>130</v>
      </c>
      <c r="D227" s="50">
        <v>1</v>
      </c>
      <c r="E227" s="20"/>
      <c r="F227" s="20"/>
      <c r="G227" s="20"/>
    </row>
    <row r="228" spans="1:12" ht="30" thickTop="1" thickBot="1" x14ac:dyDescent="0.35">
      <c r="A228" s="61" t="s">
        <v>9</v>
      </c>
      <c r="B228" s="62" t="s">
        <v>10</v>
      </c>
      <c r="C228" s="62" t="s">
        <v>4</v>
      </c>
      <c r="D228" s="62" t="s">
        <v>11</v>
      </c>
      <c r="E228" s="62" t="s">
        <v>12</v>
      </c>
      <c r="F228" s="62" t="s">
        <v>13</v>
      </c>
      <c r="G228" s="64" t="s">
        <v>14</v>
      </c>
    </row>
    <row r="229" spans="1:12" ht="15" thickTop="1" x14ac:dyDescent="0.3">
      <c r="A229" s="20"/>
      <c r="B229" s="67" t="s">
        <v>15</v>
      </c>
      <c r="C229" s="68"/>
      <c r="D229" s="68"/>
      <c r="E229" s="68"/>
      <c r="F229" s="68"/>
      <c r="G229" s="7"/>
    </row>
    <row r="230" spans="1:12" x14ac:dyDescent="0.3">
      <c r="A230" s="36" t="s">
        <v>16</v>
      </c>
      <c r="B230" s="4" t="s">
        <v>70</v>
      </c>
      <c r="C230" s="4" t="s">
        <v>18</v>
      </c>
      <c r="D230" s="4">
        <v>0.45</v>
      </c>
      <c r="E230" s="70">
        <v>30.27</v>
      </c>
      <c r="F230" s="6">
        <f>PRODUCT(D230:E230)</f>
        <v>13.621499999999999</v>
      </c>
      <c r="G230" s="7"/>
    </row>
    <row r="231" spans="1:12" ht="15" thickBot="1" x14ac:dyDescent="0.35">
      <c r="A231" s="36" t="s">
        <v>19</v>
      </c>
      <c r="B231" s="4" t="s">
        <v>20</v>
      </c>
      <c r="C231" s="4" t="s">
        <v>18</v>
      </c>
      <c r="D231" s="4">
        <v>0.45</v>
      </c>
      <c r="E231" s="76">
        <v>25.18</v>
      </c>
      <c r="F231" s="6">
        <f>PRODUCT(D231:E231)</f>
        <v>11.331</v>
      </c>
      <c r="G231" s="7"/>
    </row>
    <row r="232" spans="1:12" ht="15.6" thickTop="1" thickBot="1" x14ac:dyDescent="0.35">
      <c r="A232" s="71">
        <v>1</v>
      </c>
      <c r="B232" s="244" t="s">
        <v>21</v>
      </c>
      <c r="C232" s="245"/>
      <c r="D232" s="245"/>
      <c r="E232" s="246"/>
      <c r="F232" s="72">
        <f>SUM(F230:F231)</f>
        <v>24.952500000000001</v>
      </c>
      <c r="G232" s="73">
        <f>SUM(F232/F240)</f>
        <v>0.4745935986210586</v>
      </c>
    </row>
    <row r="233" spans="1:12" ht="15" thickTop="1" x14ac:dyDescent="0.3">
      <c r="A233" s="20"/>
      <c r="B233" s="74" t="s">
        <v>45</v>
      </c>
      <c r="C233" s="4"/>
      <c r="D233" s="4"/>
      <c r="E233" s="4"/>
      <c r="F233" s="41"/>
      <c r="G233" s="75"/>
    </row>
    <row r="234" spans="1:12" ht="38.4" customHeight="1" thickBot="1" x14ac:dyDescent="0.35">
      <c r="A234" s="36" t="s">
        <v>23</v>
      </c>
      <c r="B234" s="4" t="s">
        <v>1881</v>
      </c>
      <c r="C234" s="4" t="s">
        <v>130</v>
      </c>
      <c r="D234" s="22">
        <v>1</v>
      </c>
      <c r="E234" s="6">
        <v>16.61</v>
      </c>
      <c r="F234" s="6">
        <f>PRODUCT(D234:E234)</f>
        <v>16.61</v>
      </c>
      <c r="G234" s="7"/>
      <c r="J234" s="30"/>
      <c r="K234" s="31"/>
      <c r="L234" s="31"/>
    </row>
    <row r="235" spans="1:12" ht="15.6" thickTop="1" thickBot="1" x14ac:dyDescent="0.35">
      <c r="A235" s="71">
        <v>2</v>
      </c>
      <c r="B235" s="244" t="s">
        <v>1882</v>
      </c>
      <c r="C235" s="245"/>
      <c r="D235" s="245"/>
      <c r="E235" s="246"/>
      <c r="F235" s="72">
        <f>SUM(F234)</f>
        <v>16.61</v>
      </c>
      <c r="G235" s="73">
        <f>SUM(F235/F240)</f>
        <v>0.31592023537103625</v>
      </c>
    </row>
    <row r="236" spans="1:12" ht="15.6" thickTop="1" thickBot="1" x14ac:dyDescent="0.35">
      <c r="A236" s="78" t="s">
        <v>26</v>
      </c>
      <c r="B236" s="244" t="s">
        <v>27</v>
      </c>
      <c r="C236" s="245"/>
      <c r="D236" s="245"/>
      <c r="E236" s="246"/>
      <c r="F236" s="79">
        <f>SUM(F232,F235)</f>
        <v>41.5625</v>
      </c>
      <c r="G236" s="3"/>
    </row>
    <row r="237" spans="1:12" ht="15.6" thickTop="1" thickBot="1" x14ac:dyDescent="0.35">
      <c r="A237" s="80">
        <v>3</v>
      </c>
      <c r="B237" s="264" t="s">
        <v>28</v>
      </c>
      <c r="C237" s="265"/>
      <c r="D237" s="265"/>
      <c r="E237" s="266"/>
      <c r="F237" s="79">
        <f>SUM(F236)*15%</f>
        <v>6.234375</v>
      </c>
      <c r="G237" s="73">
        <f>SUM(F237/F240)</f>
        <v>0.11857707509881422</v>
      </c>
    </row>
    <row r="238" spans="1:12" ht="15.6" thickTop="1" thickBot="1" x14ac:dyDescent="0.35">
      <c r="A238" s="78" t="s">
        <v>29</v>
      </c>
      <c r="B238" s="244" t="s">
        <v>30</v>
      </c>
      <c r="C238" s="245"/>
      <c r="D238" s="245"/>
      <c r="E238" s="246"/>
      <c r="F238" s="81">
        <f>SUM(F236:F237)</f>
        <v>47.796875</v>
      </c>
    </row>
    <row r="239" spans="1:12" ht="15.6" thickTop="1" thickBot="1" x14ac:dyDescent="0.35">
      <c r="A239" s="80">
        <v>4</v>
      </c>
      <c r="B239" s="264" t="s">
        <v>31</v>
      </c>
      <c r="C239" s="265"/>
      <c r="D239" s="265"/>
      <c r="E239" s="266"/>
      <c r="F239" s="79">
        <f>SUM(F238)*10%</f>
        <v>4.7796875000000005</v>
      </c>
      <c r="G239" s="73">
        <f>SUM(F239/F240)</f>
        <v>9.0909090909090912E-2</v>
      </c>
    </row>
    <row r="240" spans="1:12" ht="15.6" thickTop="1" thickBot="1" x14ac:dyDescent="0.35">
      <c r="A240" s="78" t="s">
        <v>32</v>
      </c>
      <c r="B240" s="244" t="s">
        <v>33</v>
      </c>
      <c r="C240" s="245"/>
      <c r="D240" s="245"/>
      <c r="E240" s="246"/>
      <c r="F240" s="81">
        <f>SUM(F238:F239)</f>
        <v>52.576562500000001</v>
      </c>
      <c r="G240" s="82">
        <f>SUM(G232,G235,G237,G239)</f>
        <v>1</v>
      </c>
    </row>
    <row r="241" spans="1:12" ht="15" thickTop="1" x14ac:dyDescent="0.3"/>
    <row r="242" spans="1:12" ht="70.2" customHeight="1" x14ac:dyDescent="0.3">
      <c r="A242" s="60" t="s">
        <v>1883</v>
      </c>
      <c r="B242" s="57" t="s">
        <v>1884</v>
      </c>
    </row>
    <row r="243" spans="1:12" x14ac:dyDescent="0.3">
      <c r="A243" s="24" t="s">
        <v>1885</v>
      </c>
      <c r="B243" s="17" t="s">
        <v>1886</v>
      </c>
      <c r="C243" s="21" t="s">
        <v>75</v>
      </c>
      <c r="D243" s="59">
        <v>25</v>
      </c>
    </row>
    <row r="244" spans="1:12" ht="15" thickBot="1" x14ac:dyDescent="0.35"/>
    <row r="245" spans="1:12" ht="44.4" thickTop="1" thickBot="1" x14ac:dyDescent="0.35">
      <c r="A245" s="61" t="s">
        <v>2</v>
      </c>
      <c r="B245" s="62" t="s">
        <v>3</v>
      </c>
      <c r="C245" s="63" t="s">
        <v>4</v>
      </c>
      <c r="D245" s="64" t="s">
        <v>5</v>
      </c>
      <c r="E245" s="27"/>
      <c r="F245" s="20"/>
      <c r="G245" s="20"/>
    </row>
    <row r="246" spans="1:12" ht="97.8" customHeight="1" thickTop="1" x14ac:dyDescent="0.3">
      <c r="A246" s="101" t="s">
        <v>1887</v>
      </c>
      <c r="B246" s="28" t="s">
        <v>1888</v>
      </c>
      <c r="C246" s="26"/>
      <c r="D246" s="26"/>
      <c r="E246" s="27"/>
      <c r="F246" s="20"/>
      <c r="G246" s="20"/>
    </row>
    <row r="247" spans="1:12" ht="15" thickBot="1" x14ac:dyDescent="0.35">
      <c r="A247" s="103" t="s">
        <v>1889</v>
      </c>
      <c r="B247" s="115" t="s">
        <v>1890</v>
      </c>
      <c r="C247" s="110" t="s">
        <v>203</v>
      </c>
      <c r="D247" s="110">
        <v>1</v>
      </c>
      <c r="E247" s="20"/>
      <c r="F247" s="20"/>
      <c r="G247" s="20"/>
    </row>
    <row r="248" spans="1:12" ht="30" thickTop="1" thickBot="1" x14ac:dyDescent="0.35">
      <c r="A248" s="61" t="s">
        <v>9</v>
      </c>
      <c r="B248" s="62" t="s">
        <v>10</v>
      </c>
      <c r="C248" s="62" t="s">
        <v>4</v>
      </c>
      <c r="D248" s="62" t="s">
        <v>11</v>
      </c>
      <c r="E248" s="62" t="s">
        <v>12</v>
      </c>
      <c r="F248" s="62" t="s">
        <v>13</v>
      </c>
      <c r="G248" s="64" t="s">
        <v>14</v>
      </c>
    </row>
    <row r="249" spans="1:12" ht="15" thickTop="1" x14ac:dyDescent="0.3">
      <c r="A249" s="20"/>
      <c r="B249" s="67" t="s">
        <v>15</v>
      </c>
      <c r="C249" s="68"/>
      <c r="D249" s="68"/>
      <c r="E249" s="68"/>
      <c r="F249" s="68"/>
      <c r="G249" s="7"/>
    </row>
    <row r="250" spans="1:12" x14ac:dyDescent="0.3">
      <c r="A250" s="36" t="s">
        <v>16</v>
      </c>
      <c r="B250" s="4" t="s">
        <v>70</v>
      </c>
      <c r="C250" s="4" t="s">
        <v>18</v>
      </c>
      <c r="D250" s="4">
        <v>0.27</v>
      </c>
      <c r="E250" s="70">
        <v>30.27</v>
      </c>
      <c r="F250" s="6">
        <f>PRODUCT(D250:E250)</f>
        <v>8.1729000000000003</v>
      </c>
      <c r="G250" s="7"/>
    </row>
    <row r="251" spans="1:12" ht="15" thickBot="1" x14ac:dyDescent="0.35">
      <c r="A251" s="36" t="s">
        <v>19</v>
      </c>
      <c r="B251" s="4" t="s">
        <v>20</v>
      </c>
      <c r="C251" s="4" t="s">
        <v>18</v>
      </c>
      <c r="D251" s="4">
        <v>0.27</v>
      </c>
      <c r="E251" s="76">
        <v>25.18</v>
      </c>
      <c r="F251" s="6">
        <f>PRODUCT(D251:E251)</f>
        <v>6.7986000000000004</v>
      </c>
      <c r="G251" s="7"/>
    </row>
    <row r="252" spans="1:12" ht="15.6" thickTop="1" thickBot="1" x14ac:dyDescent="0.35">
      <c r="A252" s="71">
        <v>1</v>
      </c>
      <c r="B252" s="244" t="s">
        <v>21</v>
      </c>
      <c r="C252" s="245"/>
      <c r="D252" s="245"/>
      <c r="E252" s="246"/>
      <c r="F252" s="72">
        <f>SUM(F250:F251)</f>
        <v>14.971500000000001</v>
      </c>
      <c r="G252" s="73">
        <f>SUM(F252/F260)</f>
        <v>0.40035782573998779</v>
      </c>
    </row>
    <row r="253" spans="1:12" ht="15" thickTop="1" x14ac:dyDescent="0.3">
      <c r="A253" s="20"/>
      <c r="B253" s="74" t="s">
        <v>45</v>
      </c>
      <c r="C253" s="4"/>
      <c r="D253" s="4"/>
      <c r="E253" s="4"/>
      <c r="F253" s="41"/>
      <c r="G253" s="75"/>
    </row>
    <row r="254" spans="1:12" ht="21" customHeight="1" thickBot="1" x14ac:dyDescent="0.35">
      <c r="A254" s="36" t="s">
        <v>23</v>
      </c>
      <c r="B254" s="4" t="s">
        <v>1891</v>
      </c>
      <c r="C254" s="4" t="s">
        <v>203</v>
      </c>
      <c r="D254" s="22">
        <v>1</v>
      </c>
      <c r="E254" s="6">
        <v>14.59</v>
      </c>
      <c r="F254" s="6">
        <f>PRODUCT(D254:E254)</f>
        <v>14.59</v>
      </c>
      <c r="G254" s="7"/>
      <c r="J254" s="30"/>
      <c r="K254" s="31"/>
      <c r="L254" s="31"/>
    </row>
    <row r="255" spans="1:12" ht="15.6" thickTop="1" thickBot="1" x14ac:dyDescent="0.35">
      <c r="A255" s="71">
        <v>2</v>
      </c>
      <c r="B255" s="244" t="s">
        <v>49</v>
      </c>
      <c r="C255" s="245"/>
      <c r="D255" s="245"/>
      <c r="E255" s="246"/>
      <c r="F255" s="72">
        <f>SUM(F254)</f>
        <v>14.59</v>
      </c>
      <c r="G255" s="73">
        <f>SUM(F255/F260)</f>
        <v>0.39015600825210711</v>
      </c>
    </row>
    <row r="256" spans="1:12" ht="15.6" thickTop="1" thickBot="1" x14ac:dyDescent="0.35">
      <c r="A256" s="78" t="s">
        <v>26</v>
      </c>
      <c r="B256" s="244" t="s">
        <v>27</v>
      </c>
      <c r="C256" s="245"/>
      <c r="D256" s="245"/>
      <c r="E256" s="246"/>
      <c r="F256" s="79">
        <f>SUM(F252,F255)</f>
        <v>29.561500000000002</v>
      </c>
      <c r="G256" s="3"/>
    </row>
    <row r="257" spans="1:12" ht="15.6" thickTop="1" thickBot="1" x14ac:dyDescent="0.35">
      <c r="A257" s="80">
        <v>3</v>
      </c>
      <c r="B257" s="264" t="s">
        <v>28</v>
      </c>
      <c r="C257" s="265"/>
      <c r="D257" s="265"/>
      <c r="E257" s="266"/>
      <c r="F257" s="79">
        <f>SUM(F256)*15%</f>
        <v>4.4342250000000005</v>
      </c>
      <c r="G257" s="73">
        <f>SUM(F257/F260)</f>
        <v>0.11857707509881425</v>
      </c>
    </row>
    <row r="258" spans="1:12" ht="15.6" thickTop="1" thickBot="1" x14ac:dyDescent="0.35">
      <c r="A258" s="78" t="s">
        <v>29</v>
      </c>
      <c r="B258" s="244" t="s">
        <v>30</v>
      </c>
      <c r="C258" s="245"/>
      <c r="D258" s="245"/>
      <c r="E258" s="246"/>
      <c r="F258" s="81">
        <f>SUM(F256:F257)</f>
        <v>33.995725</v>
      </c>
    </row>
    <row r="259" spans="1:12" ht="15.6" thickTop="1" thickBot="1" x14ac:dyDescent="0.35">
      <c r="A259" s="80">
        <v>4</v>
      </c>
      <c r="B259" s="264" t="s">
        <v>31</v>
      </c>
      <c r="C259" s="265"/>
      <c r="D259" s="265"/>
      <c r="E259" s="266"/>
      <c r="F259" s="79">
        <f>SUM(F258)*10%</f>
        <v>3.3995725000000001</v>
      </c>
      <c r="G259" s="73">
        <f>SUM(F259/F260)</f>
        <v>9.0909090909090912E-2</v>
      </c>
    </row>
    <row r="260" spans="1:12" ht="15.6" thickTop="1" thickBot="1" x14ac:dyDescent="0.35">
      <c r="A260" s="78" t="s">
        <v>32</v>
      </c>
      <c r="B260" s="244" t="s">
        <v>33</v>
      </c>
      <c r="C260" s="245"/>
      <c r="D260" s="245"/>
      <c r="E260" s="246"/>
      <c r="F260" s="81">
        <f>SUM(F258:F259)</f>
        <v>37.395297499999998</v>
      </c>
      <c r="G260" s="82">
        <f>SUM(G252,G255,G257,G259)</f>
        <v>1</v>
      </c>
    </row>
    <row r="261" spans="1:12" ht="15.6" thickTop="1" thickBot="1" x14ac:dyDescent="0.35"/>
    <row r="262" spans="1:12" ht="44.4" thickTop="1" thickBot="1" x14ac:dyDescent="0.35">
      <c r="A262" s="61" t="s">
        <v>2</v>
      </c>
      <c r="B262" s="62" t="s">
        <v>3</v>
      </c>
      <c r="C262" s="63" t="s">
        <v>4</v>
      </c>
      <c r="D262" s="64" t="s">
        <v>5</v>
      </c>
      <c r="E262" s="27"/>
      <c r="F262" s="20"/>
      <c r="G262" s="20"/>
    </row>
    <row r="263" spans="1:12" ht="93" customHeight="1" thickTop="1" x14ac:dyDescent="0.3">
      <c r="A263" s="101" t="s">
        <v>1887</v>
      </c>
      <c r="B263" s="28" t="s">
        <v>1888</v>
      </c>
      <c r="C263" s="26"/>
      <c r="D263" s="26"/>
      <c r="E263" s="27"/>
      <c r="F263" s="20"/>
      <c r="G263" s="20"/>
    </row>
    <row r="264" spans="1:12" ht="15" thickBot="1" x14ac:dyDescent="0.35">
      <c r="A264" s="103" t="s">
        <v>1892</v>
      </c>
      <c r="B264" s="115" t="s">
        <v>1893</v>
      </c>
      <c r="C264" s="110" t="s">
        <v>203</v>
      </c>
      <c r="D264" s="110">
        <v>1</v>
      </c>
      <c r="E264" s="20"/>
      <c r="F264" s="20"/>
      <c r="G264" s="20"/>
    </row>
    <row r="265" spans="1:12" ht="30" thickTop="1" thickBot="1" x14ac:dyDescent="0.35">
      <c r="A265" s="61" t="s">
        <v>9</v>
      </c>
      <c r="B265" s="62" t="s">
        <v>10</v>
      </c>
      <c r="C265" s="62" t="s">
        <v>4</v>
      </c>
      <c r="D265" s="62" t="s">
        <v>11</v>
      </c>
      <c r="E265" s="62" t="s">
        <v>12</v>
      </c>
      <c r="F265" s="62" t="s">
        <v>13</v>
      </c>
      <c r="G265" s="64" t="s">
        <v>14</v>
      </c>
    </row>
    <row r="266" spans="1:12" ht="15" thickTop="1" x14ac:dyDescent="0.3">
      <c r="A266" s="20"/>
      <c r="B266" s="67" t="s">
        <v>15</v>
      </c>
      <c r="C266" s="68"/>
      <c r="D266" s="68"/>
      <c r="E266" s="68"/>
      <c r="F266" s="68"/>
      <c r="G266" s="7"/>
    </row>
    <row r="267" spans="1:12" x14ac:dyDescent="0.3">
      <c r="A267" s="36" t="s">
        <v>16</v>
      </c>
      <c r="B267" s="4" t="s">
        <v>70</v>
      </c>
      <c r="C267" s="4" t="s">
        <v>18</v>
      </c>
      <c r="D267" s="4">
        <v>0.42</v>
      </c>
      <c r="E267" s="70">
        <v>30.27</v>
      </c>
      <c r="F267" s="6">
        <f>PRODUCT(D267:E267)</f>
        <v>12.7134</v>
      </c>
      <c r="G267" s="7"/>
    </row>
    <row r="268" spans="1:12" ht="15" thickBot="1" x14ac:dyDescent="0.35">
      <c r="A268" s="36" t="s">
        <v>19</v>
      </c>
      <c r="B268" s="4" t="s">
        <v>20</v>
      </c>
      <c r="C268" s="4" t="s">
        <v>18</v>
      </c>
      <c r="D268" s="4">
        <v>0.42</v>
      </c>
      <c r="E268" s="76">
        <v>25.18</v>
      </c>
      <c r="F268" s="6">
        <f>PRODUCT(D268:E268)</f>
        <v>10.5756</v>
      </c>
      <c r="G268" s="7"/>
    </row>
    <row r="269" spans="1:12" ht="15.6" thickTop="1" thickBot="1" x14ac:dyDescent="0.35">
      <c r="A269" s="71">
        <v>1</v>
      </c>
      <c r="B269" s="244" t="s">
        <v>21</v>
      </c>
      <c r="C269" s="245"/>
      <c r="D269" s="245"/>
      <c r="E269" s="246"/>
      <c r="F269" s="72">
        <f>SUM(F267:F268)</f>
        <v>23.289000000000001</v>
      </c>
      <c r="G269" s="73">
        <f>SUM(F269/F277)</f>
        <v>0.38629171153070552</v>
      </c>
    </row>
    <row r="270" spans="1:12" ht="15" thickTop="1" x14ac:dyDescent="0.3">
      <c r="A270" s="20"/>
      <c r="B270" s="74" t="s">
        <v>45</v>
      </c>
      <c r="C270" s="4"/>
      <c r="D270" s="4"/>
      <c r="E270" s="4"/>
      <c r="F270" s="41"/>
      <c r="G270" s="75"/>
    </row>
    <row r="271" spans="1:12" ht="29.4" thickBot="1" x14ac:dyDescent="0.35">
      <c r="A271" s="36" t="s">
        <v>23</v>
      </c>
      <c r="B271" s="149" t="s">
        <v>1894</v>
      </c>
      <c r="C271" s="4" t="s">
        <v>203</v>
      </c>
      <c r="D271" s="22">
        <v>1</v>
      </c>
      <c r="E271" s="6">
        <v>24.37</v>
      </c>
      <c r="F271" s="6">
        <f>PRODUCT(D271:E271)</f>
        <v>24.37</v>
      </c>
      <c r="G271" s="7"/>
      <c r="J271" s="30"/>
      <c r="K271" s="31"/>
      <c r="L271" s="31"/>
    </row>
    <row r="272" spans="1:12" ht="15.6" thickTop="1" thickBot="1" x14ac:dyDescent="0.35">
      <c r="A272" s="71">
        <v>2</v>
      </c>
      <c r="B272" s="244" t="s">
        <v>49</v>
      </c>
      <c r="C272" s="245"/>
      <c r="D272" s="245"/>
      <c r="E272" s="246"/>
      <c r="F272" s="72">
        <f>SUM(F271)</f>
        <v>24.37</v>
      </c>
      <c r="G272" s="73">
        <f>SUM(F272/F277)</f>
        <v>0.40422212246138922</v>
      </c>
    </row>
    <row r="273" spans="1:12" ht="15.6" thickTop="1" thickBot="1" x14ac:dyDescent="0.35">
      <c r="A273" s="78" t="s">
        <v>26</v>
      </c>
      <c r="B273" s="244" t="s">
        <v>27</v>
      </c>
      <c r="C273" s="245"/>
      <c r="D273" s="245"/>
      <c r="E273" s="246"/>
      <c r="F273" s="79">
        <f>SUM(F269,F272)</f>
        <v>47.659000000000006</v>
      </c>
      <c r="G273" s="3"/>
    </row>
    <row r="274" spans="1:12" ht="15.6" thickTop="1" thickBot="1" x14ac:dyDescent="0.35">
      <c r="A274" s="80">
        <v>3</v>
      </c>
      <c r="B274" s="264" t="s">
        <v>28</v>
      </c>
      <c r="C274" s="265"/>
      <c r="D274" s="265"/>
      <c r="E274" s="266"/>
      <c r="F274" s="79">
        <f>SUM(F273)*15%</f>
        <v>7.1488500000000004</v>
      </c>
      <c r="G274" s="73">
        <f>SUM(F274/F277)</f>
        <v>0.11857707509881421</v>
      </c>
    </row>
    <row r="275" spans="1:12" ht="15.6" thickTop="1" thickBot="1" x14ac:dyDescent="0.35">
      <c r="A275" s="78" t="s">
        <v>29</v>
      </c>
      <c r="B275" s="244" t="s">
        <v>30</v>
      </c>
      <c r="C275" s="245"/>
      <c r="D275" s="245"/>
      <c r="E275" s="246"/>
      <c r="F275" s="81">
        <f>SUM(F273:F274)</f>
        <v>54.807850000000009</v>
      </c>
    </row>
    <row r="276" spans="1:12" ht="15.6" thickTop="1" thickBot="1" x14ac:dyDescent="0.35">
      <c r="A276" s="80">
        <v>4</v>
      </c>
      <c r="B276" s="264" t="s">
        <v>31</v>
      </c>
      <c r="C276" s="265"/>
      <c r="D276" s="265"/>
      <c r="E276" s="266"/>
      <c r="F276" s="79">
        <f>SUM(F275)*10%</f>
        <v>5.4807850000000009</v>
      </c>
      <c r="G276" s="73">
        <f>SUM(F276/F277)</f>
        <v>9.0909090909090898E-2</v>
      </c>
    </row>
    <row r="277" spans="1:12" ht="15.6" thickTop="1" thickBot="1" x14ac:dyDescent="0.35">
      <c r="A277" s="78" t="s">
        <v>32</v>
      </c>
      <c r="B277" s="244" t="s">
        <v>33</v>
      </c>
      <c r="C277" s="245"/>
      <c r="D277" s="245"/>
      <c r="E277" s="246"/>
      <c r="F277" s="81">
        <f>SUM(F275:F276)</f>
        <v>60.288635000000014</v>
      </c>
      <c r="G277" s="82">
        <f>SUM(G269,G272,G274,G276)</f>
        <v>0.99999999999999989</v>
      </c>
    </row>
    <row r="278" spans="1:12" ht="15.6" thickTop="1" thickBot="1" x14ac:dyDescent="0.35"/>
    <row r="279" spans="1:12" ht="44.4" thickTop="1" thickBot="1" x14ac:dyDescent="0.35">
      <c r="A279" s="61" t="s">
        <v>2</v>
      </c>
      <c r="B279" s="62" t="s">
        <v>3</v>
      </c>
      <c r="C279" s="63" t="s">
        <v>4</v>
      </c>
      <c r="D279" s="64" t="s">
        <v>5</v>
      </c>
      <c r="E279" s="27"/>
      <c r="F279" s="20"/>
      <c r="G279" s="20"/>
    </row>
    <row r="280" spans="1:12" ht="92.4" customHeight="1" thickTop="1" x14ac:dyDescent="0.3">
      <c r="A280" s="101" t="s">
        <v>1895</v>
      </c>
      <c r="B280" s="28" t="s">
        <v>1896</v>
      </c>
      <c r="C280" s="26"/>
      <c r="D280" s="26"/>
      <c r="E280" s="27"/>
      <c r="F280" s="20"/>
      <c r="G280" s="20"/>
    </row>
    <row r="281" spans="1:12" ht="15" thickBot="1" x14ac:dyDescent="0.35">
      <c r="A281" s="103" t="s">
        <v>1897</v>
      </c>
      <c r="B281" s="115" t="s">
        <v>1890</v>
      </c>
      <c r="C281" s="110" t="s">
        <v>203</v>
      </c>
      <c r="D281" s="110">
        <v>1</v>
      </c>
      <c r="E281" s="20"/>
      <c r="F281" s="20"/>
      <c r="G281" s="20"/>
    </row>
    <row r="282" spans="1:12" ht="30" thickTop="1" thickBot="1" x14ac:dyDescent="0.35">
      <c r="A282" s="61" t="s">
        <v>9</v>
      </c>
      <c r="B282" s="62" t="s">
        <v>10</v>
      </c>
      <c r="C282" s="62" t="s">
        <v>4</v>
      </c>
      <c r="D282" s="62" t="s">
        <v>11</v>
      </c>
      <c r="E282" s="62" t="s">
        <v>12</v>
      </c>
      <c r="F282" s="62" t="s">
        <v>13</v>
      </c>
      <c r="G282" s="64" t="s">
        <v>14</v>
      </c>
    </row>
    <row r="283" spans="1:12" ht="15" thickTop="1" x14ac:dyDescent="0.3">
      <c r="A283" s="20"/>
      <c r="B283" s="67" t="s">
        <v>15</v>
      </c>
      <c r="C283" s="68"/>
      <c r="D283" s="68"/>
      <c r="E283" s="68"/>
      <c r="F283" s="68"/>
      <c r="G283" s="7"/>
    </row>
    <row r="284" spans="1:12" x14ac:dyDescent="0.3">
      <c r="A284" s="36" t="s">
        <v>16</v>
      </c>
      <c r="B284" s="4" t="s">
        <v>70</v>
      </c>
      <c r="C284" s="4" t="s">
        <v>18</v>
      </c>
      <c r="D284" s="4">
        <v>0.19</v>
      </c>
      <c r="E284" s="70">
        <v>30.27</v>
      </c>
      <c r="F284" s="6">
        <f>PRODUCT(D284:E284)</f>
        <v>5.7512999999999996</v>
      </c>
      <c r="G284" s="7"/>
    </row>
    <row r="285" spans="1:12" ht="15" thickBot="1" x14ac:dyDescent="0.35">
      <c r="A285" s="36" t="s">
        <v>19</v>
      </c>
      <c r="B285" s="4" t="s">
        <v>20</v>
      </c>
      <c r="C285" s="4" t="s">
        <v>18</v>
      </c>
      <c r="D285" s="4">
        <v>0.19</v>
      </c>
      <c r="E285" s="76">
        <v>25.18</v>
      </c>
      <c r="F285" s="6">
        <f>PRODUCT(D285:E285)</f>
        <v>4.7842000000000002</v>
      </c>
      <c r="G285" s="7"/>
    </row>
    <row r="286" spans="1:12" ht="15.6" thickTop="1" thickBot="1" x14ac:dyDescent="0.35">
      <c r="A286" s="71">
        <v>1</v>
      </c>
      <c r="B286" s="244" t="s">
        <v>21</v>
      </c>
      <c r="C286" s="245"/>
      <c r="D286" s="245"/>
      <c r="E286" s="246"/>
      <c r="F286" s="72">
        <f>SUM(F284:F285)</f>
        <v>10.535499999999999</v>
      </c>
      <c r="G286" s="73">
        <f>SUM(F286/F294)</f>
        <v>0.49587440076352102</v>
      </c>
    </row>
    <row r="287" spans="1:12" ht="15" thickTop="1" x14ac:dyDescent="0.3">
      <c r="A287" s="20"/>
      <c r="B287" s="74" t="s">
        <v>45</v>
      </c>
      <c r="C287" s="4"/>
      <c r="D287" s="4"/>
      <c r="E287" s="4"/>
      <c r="F287" s="41"/>
      <c r="G287" s="75"/>
    </row>
    <row r="288" spans="1:12" ht="15" thickBot="1" x14ac:dyDescent="0.35">
      <c r="A288" s="36" t="s">
        <v>23</v>
      </c>
      <c r="B288" s="149" t="s">
        <v>1898</v>
      </c>
      <c r="C288" s="4" t="s">
        <v>203</v>
      </c>
      <c r="D288" s="22">
        <v>1</v>
      </c>
      <c r="E288" s="6">
        <v>6.26</v>
      </c>
      <c r="F288" s="6">
        <f>PRODUCT(D288:E288)</f>
        <v>6.26</v>
      </c>
      <c r="G288" s="7"/>
      <c r="J288" s="30"/>
      <c r="K288" s="31"/>
      <c r="L288" s="31"/>
    </row>
    <row r="289" spans="1:7" ht="15.6" thickTop="1" thickBot="1" x14ac:dyDescent="0.35">
      <c r="A289" s="71">
        <v>2</v>
      </c>
      <c r="B289" s="244" t="s">
        <v>49</v>
      </c>
      <c r="C289" s="245"/>
      <c r="D289" s="245"/>
      <c r="E289" s="246"/>
      <c r="F289" s="72">
        <f>SUM(F288)</f>
        <v>6.26</v>
      </c>
      <c r="G289" s="73">
        <f>SUM(F289/F294)</f>
        <v>0.29463943322857405</v>
      </c>
    </row>
    <row r="290" spans="1:7" ht="15.6" thickTop="1" thickBot="1" x14ac:dyDescent="0.35">
      <c r="A290" s="78" t="s">
        <v>26</v>
      </c>
      <c r="B290" s="244" t="s">
        <v>27</v>
      </c>
      <c r="C290" s="245"/>
      <c r="D290" s="245"/>
      <c r="E290" s="246"/>
      <c r="F290" s="79">
        <f>SUM(F286,F289)</f>
        <v>16.795499999999997</v>
      </c>
      <c r="G290" s="3"/>
    </row>
    <row r="291" spans="1:7" ht="15.6" thickTop="1" thickBot="1" x14ac:dyDescent="0.35">
      <c r="A291" s="80">
        <v>3</v>
      </c>
      <c r="B291" s="264" t="s">
        <v>28</v>
      </c>
      <c r="C291" s="265"/>
      <c r="D291" s="265"/>
      <c r="E291" s="266"/>
      <c r="F291" s="79">
        <f>SUM(F290)*15%</f>
        <v>2.5193249999999994</v>
      </c>
      <c r="G291" s="73">
        <f>SUM(F291/F294)</f>
        <v>0.11857707509881424</v>
      </c>
    </row>
    <row r="292" spans="1:7" ht="15.6" thickTop="1" thickBot="1" x14ac:dyDescent="0.35">
      <c r="A292" s="78" t="s">
        <v>29</v>
      </c>
      <c r="B292" s="244" t="s">
        <v>30</v>
      </c>
      <c r="C292" s="245"/>
      <c r="D292" s="245"/>
      <c r="E292" s="246"/>
      <c r="F292" s="81">
        <f>SUM(F290:F291)</f>
        <v>19.314824999999995</v>
      </c>
    </row>
    <row r="293" spans="1:7" ht="15.6" thickTop="1" thickBot="1" x14ac:dyDescent="0.35">
      <c r="A293" s="80">
        <v>4</v>
      </c>
      <c r="B293" s="264" t="s">
        <v>31</v>
      </c>
      <c r="C293" s="265"/>
      <c r="D293" s="265"/>
      <c r="E293" s="266"/>
      <c r="F293" s="79">
        <f>SUM(F292)*10%</f>
        <v>1.9314824999999995</v>
      </c>
      <c r="G293" s="73">
        <f>SUM(F293/F294)</f>
        <v>9.0909090909090912E-2</v>
      </c>
    </row>
    <row r="294" spans="1:7" ht="15.6" thickTop="1" thickBot="1" x14ac:dyDescent="0.35">
      <c r="A294" s="78" t="s">
        <v>32</v>
      </c>
      <c r="B294" s="244" t="s">
        <v>33</v>
      </c>
      <c r="C294" s="245"/>
      <c r="D294" s="245"/>
      <c r="E294" s="246"/>
      <c r="F294" s="81">
        <f>SUM(F292:F293)</f>
        <v>21.246307499999993</v>
      </c>
      <c r="G294" s="82">
        <f>SUM(G286,G289,G291,G293)</f>
        <v>1.0000000000000002</v>
      </c>
    </row>
    <row r="295" spans="1:7" ht="15.6" thickTop="1" thickBot="1" x14ac:dyDescent="0.35"/>
    <row r="296" spans="1:7" ht="44.4" thickTop="1" thickBot="1" x14ac:dyDescent="0.35">
      <c r="A296" s="61" t="s">
        <v>2</v>
      </c>
      <c r="B296" s="62" t="s">
        <v>3</v>
      </c>
      <c r="C296" s="63" t="s">
        <v>4</v>
      </c>
      <c r="D296" s="64" t="s">
        <v>5</v>
      </c>
      <c r="E296" s="27"/>
      <c r="F296" s="20"/>
      <c r="G296" s="20"/>
    </row>
    <row r="297" spans="1:7" ht="85.8" customHeight="1" thickTop="1" x14ac:dyDescent="0.3">
      <c r="A297" s="101" t="s">
        <v>1895</v>
      </c>
      <c r="B297" s="28" t="s">
        <v>1896</v>
      </c>
      <c r="C297" s="26"/>
      <c r="D297" s="26"/>
      <c r="E297" s="27"/>
      <c r="F297" s="20"/>
      <c r="G297" s="20"/>
    </row>
    <row r="298" spans="1:7" ht="15" thickBot="1" x14ac:dyDescent="0.35">
      <c r="A298" s="103" t="s">
        <v>1899</v>
      </c>
      <c r="B298" s="115" t="s">
        <v>1900</v>
      </c>
      <c r="C298" s="110" t="s">
        <v>203</v>
      </c>
      <c r="D298" s="110">
        <v>1</v>
      </c>
      <c r="E298" s="20"/>
      <c r="F298" s="20"/>
      <c r="G298" s="20"/>
    </row>
    <row r="299" spans="1:7" ht="30" thickTop="1" thickBot="1" x14ac:dyDescent="0.35">
      <c r="A299" s="61" t="s">
        <v>9</v>
      </c>
      <c r="B299" s="62" t="s">
        <v>10</v>
      </c>
      <c r="C299" s="62" t="s">
        <v>4</v>
      </c>
      <c r="D299" s="62" t="s">
        <v>11</v>
      </c>
      <c r="E299" s="62" t="s">
        <v>12</v>
      </c>
      <c r="F299" s="62" t="s">
        <v>13</v>
      </c>
      <c r="G299" s="64" t="s">
        <v>14</v>
      </c>
    </row>
    <row r="300" spans="1:7" ht="15" thickTop="1" x14ac:dyDescent="0.3">
      <c r="A300" s="20"/>
      <c r="B300" s="67" t="s">
        <v>15</v>
      </c>
      <c r="C300" s="68"/>
      <c r="D300" s="68"/>
      <c r="E300" s="68"/>
      <c r="F300" s="68"/>
      <c r="G300" s="7"/>
    </row>
    <row r="301" spans="1:7" x14ac:dyDescent="0.3">
      <c r="A301" s="36" t="s">
        <v>16</v>
      </c>
      <c r="B301" s="4" t="s">
        <v>70</v>
      </c>
      <c r="C301" s="4" t="s">
        <v>18</v>
      </c>
      <c r="D301" s="4">
        <v>0.19</v>
      </c>
      <c r="E301" s="70">
        <v>30.27</v>
      </c>
      <c r="F301" s="6">
        <f>PRODUCT(D301:E301)</f>
        <v>5.7512999999999996</v>
      </c>
      <c r="G301" s="7"/>
    </row>
    <row r="302" spans="1:7" ht="15" thickBot="1" x14ac:dyDescent="0.35">
      <c r="A302" s="36" t="s">
        <v>19</v>
      </c>
      <c r="B302" s="4" t="s">
        <v>20</v>
      </c>
      <c r="C302" s="4" t="s">
        <v>18</v>
      </c>
      <c r="D302" s="4">
        <v>0.19</v>
      </c>
      <c r="E302" s="76">
        <v>25.18</v>
      </c>
      <c r="F302" s="6">
        <f>PRODUCT(D302:E302)</f>
        <v>4.7842000000000002</v>
      </c>
      <c r="G302" s="7"/>
    </row>
    <row r="303" spans="1:7" ht="15.6" thickTop="1" thickBot="1" x14ac:dyDescent="0.35">
      <c r="A303" s="71">
        <v>1</v>
      </c>
      <c r="B303" s="244" t="s">
        <v>21</v>
      </c>
      <c r="C303" s="245"/>
      <c r="D303" s="245"/>
      <c r="E303" s="246"/>
      <c r="F303" s="72">
        <f>SUM(F301:F302)</f>
        <v>10.535499999999999</v>
      </c>
      <c r="G303" s="73">
        <f>SUM(F303/F311)</f>
        <v>0.43274835665603462</v>
      </c>
    </row>
    <row r="304" spans="1:7" ht="15" thickTop="1" x14ac:dyDescent="0.3">
      <c r="A304" s="20"/>
      <c r="B304" s="74" t="s">
        <v>45</v>
      </c>
      <c r="C304" s="4"/>
      <c r="D304" s="4"/>
      <c r="E304" s="4"/>
      <c r="F304" s="41"/>
      <c r="G304" s="75"/>
    </row>
    <row r="305" spans="1:12" ht="15" thickBot="1" x14ac:dyDescent="0.35">
      <c r="A305" s="36" t="s">
        <v>23</v>
      </c>
      <c r="B305" s="149" t="s">
        <v>1901</v>
      </c>
      <c r="C305" s="4" t="s">
        <v>203</v>
      </c>
      <c r="D305" s="22">
        <v>1</v>
      </c>
      <c r="E305" s="6">
        <v>8.7100000000000009</v>
      </c>
      <c r="F305" s="6">
        <f>PRODUCT(D305:E305)</f>
        <v>8.7100000000000009</v>
      </c>
      <c r="G305" s="7"/>
      <c r="J305" s="30"/>
      <c r="K305" s="31"/>
      <c r="L305" s="31"/>
    </row>
    <row r="306" spans="1:12" ht="15.6" thickTop="1" thickBot="1" x14ac:dyDescent="0.35">
      <c r="A306" s="71">
        <v>2</v>
      </c>
      <c r="B306" s="244" t="s">
        <v>49</v>
      </c>
      <c r="C306" s="245"/>
      <c r="D306" s="245"/>
      <c r="E306" s="246"/>
      <c r="F306" s="72">
        <f>SUM(F305)</f>
        <v>8.7100000000000009</v>
      </c>
      <c r="G306" s="73">
        <f>SUM(F306/F311)</f>
        <v>0.35776547733606018</v>
      </c>
    </row>
    <row r="307" spans="1:12" ht="15.6" thickTop="1" thickBot="1" x14ac:dyDescent="0.35">
      <c r="A307" s="78" t="s">
        <v>26</v>
      </c>
      <c r="B307" s="244" t="s">
        <v>27</v>
      </c>
      <c r="C307" s="245"/>
      <c r="D307" s="245"/>
      <c r="E307" s="246"/>
      <c r="F307" s="79">
        <f>SUM(F303,F306)</f>
        <v>19.2455</v>
      </c>
      <c r="G307" s="3"/>
    </row>
    <row r="308" spans="1:12" ht="15.6" thickTop="1" thickBot="1" x14ac:dyDescent="0.35">
      <c r="A308" s="80">
        <v>3</v>
      </c>
      <c r="B308" s="264" t="s">
        <v>28</v>
      </c>
      <c r="C308" s="265"/>
      <c r="D308" s="265"/>
      <c r="E308" s="266"/>
      <c r="F308" s="79">
        <f>SUM(F307)*15%</f>
        <v>2.886825</v>
      </c>
      <c r="G308" s="73">
        <f>SUM(F308/F311)</f>
        <v>0.11857707509881422</v>
      </c>
    </row>
    <row r="309" spans="1:12" ht="15.6" thickTop="1" thickBot="1" x14ac:dyDescent="0.35">
      <c r="A309" s="78" t="s">
        <v>29</v>
      </c>
      <c r="B309" s="244" t="s">
        <v>30</v>
      </c>
      <c r="C309" s="245"/>
      <c r="D309" s="245"/>
      <c r="E309" s="246"/>
      <c r="F309" s="81">
        <f>SUM(F307:F308)</f>
        <v>22.132325000000002</v>
      </c>
    </row>
    <row r="310" spans="1:12" ht="15.6" thickTop="1" thickBot="1" x14ac:dyDescent="0.35">
      <c r="A310" s="80">
        <v>4</v>
      </c>
      <c r="B310" s="264" t="s">
        <v>31</v>
      </c>
      <c r="C310" s="265"/>
      <c r="D310" s="265"/>
      <c r="E310" s="266"/>
      <c r="F310" s="79">
        <f>SUM(F309)*10%</f>
        <v>2.2132325000000002</v>
      </c>
      <c r="G310" s="73">
        <f>SUM(F310/F311)</f>
        <v>9.0909090909090912E-2</v>
      </c>
    </row>
    <row r="311" spans="1:12" ht="15.6" thickTop="1" thickBot="1" x14ac:dyDescent="0.35">
      <c r="A311" s="78" t="s">
        <v>32</v>
      </c>
      <c r="B311" s="244" t="s">
        <v>33</v>
      </c>
      <c r="C311" s="245"/>
      <c r="D311" s="245"/>
      <c r="E311" s="246"/>
      <c r="F311" s="81">
        <f>SUM(F309:F310)</f>
        <v>24.345557500000002</v>
      </c>
      <c r="G311" s="82">
        <f>SUM(G303,G306,G308,G310)</f>
        <v>0.99999999999999989</v>
      </c>
    </row>
    <row r="312" spans="1:12" ht="15.6" thickTop="1" thickBot="1" x14ac:dyDescent="0.35"/>
    <row r="313" spans="1:12" ht="44.4" thickTop="1" thickBot="1" x14ac:dyDescent="0.35">
      <c r="A313" s="61" t="s">
        <v>2</v>
      </c>
      <c r="B313" s="62" t="s">
        <v>3</v>
      </c>
      <c r="C313" s="63" t="s">
        <v>4</v>
      </c>
      <c r="D313" s="64" t="s">
        <v>5</v>
      </c>
      <c r="E313" s="27"/>
      <c r="F313" s="20"/>
      <c r="G313" s="20"/>
    </row>
    <row r="314" spans="1:12" ht="91.8" customHeight="1" thickTop="1" x14ac:dyDescent="0.3">
      <c r="A314" s="101" t="s">
        <v>1895</v>
      </c>
      <c r="B314" s="28" t="s">
        <v>1896</v>
      </c>
      <c r="C314" s="26"/>
      <c r="D314" s="26"/>
      <c r="E314" s="27"/>
      <c r="F314" s="20"/>
      <c r="G314" s="20"/>
    </row>
    <row r="315" spans="1:12" ht="15" thickBot="1" x14ac:dyDescent="0.35">
      <c r="A315" s="103" t="s">
        <v>1902</v>
      </c>
      <c r="B315" s="115" t="s">
        <v>1903</v>
      </c>
      <c r="C315" s="110" t="s">
        <v>203</v>
      </c>
      <c r="D315" s="110">
        <v>1</v>
      </c>
      <c r="E315" s="20"/>
      <c r="F315" s="20"/>
      <c r="G315" s="20"/>
    </row>
    <row r="316" spans="1:12" ht="30" thickTop="1" thickBot="1" x14ac:dyDescent="0.35">
      <c r="A316" s="61" t="s">
        <v>9</v>
      </c>
      <c r="B316" s="62" t="s">
        <v>10</v>
      </c>
      <c r="C316" s="62" t="s">
        <v>4</v>
      </c>
      <c r="D316" s="62" t="s">
        <v>11</v>
      </c>
      <c r="E316" s="62" t="s">
        <v>12</v>
      </c>
      <c r="F316" s="62" t="s">
        <v>13</v>
      </c>
      <c r="G316" s="64" t="s">
        <v>14</v>
      </c>
    </row>
    <row r="317" spans="1:12" ht="15" thickTop="1" x14ac:dyDescent="0.3">
      <c r="A317" s="20"/>
      <c r="B317" s="67" t="s">
        <v>15</v>
      </c>
      <c r="C317" s="68"/>
      <c r="D317" s="68"/>
      <c r="E317" s="68"/>
      <c r="F317" s="68"/>
      <c r="G317" s="7"/>
    </row>
    <row r="318" spans="1:12" x14ac:dyDescent="0.3">
      <c r="A318" s="36" t="s">
        <v>16</v>
      </c>
      <c r="B318" s="4" t="s">
        <v>70</v>
      </c>
      <c r="C318" s="4" t="s">
        <v>18</v>
      </c>
      <c r="D318" s="4">
        <v>0.19</v>
      </c>
      <c r="E318" s="70">
        <v>30.27</v>
      </c>
      <c r="F318" s="6">
        <f>PRODUCT(D318:E318)</f>
        <v>5.7512999999999996</v>
      </c>
      <c r="G318" s="7"/>
    </row>
    <row r="319" spans="1:12" ht="15" thickBot="1" x14ac:dyDescent="0.35">
      <c r="A319" s="36" t="s">
        <v>19</v>
      </c>
      <c r="B319" s="4" t="s">
        <v>20</v>
      </c>
      <c r="C319" s="4" t="s">
        <v>18</v>
      </c>
      <c r="D319" s="4">
        <v>0.19</v>
      </c>
      <c r="E319" s="76">
        <v>25.18</v>
      </c>
      <c r="F319" s="6">
        <f>PRODUCT(D319:E319)</f>
        <v>4.7842000000000002</v>
      </c>
      <c r="G319" s="7"/>
    </row>
    <row r="320" spans="1:12" ht="15.6" thickTop="1" thickBot="1" x14ac:dyDescent="0.35">
      <c r="A320" s="71">
        <v>1</v>
      </c>
      <c r="B320" s="244" t="s">
        <v>21</v>
      </c>
      <c r="C320" s="245"/>
      <c r="D320" s="245"/>
      <c r="E320" s="246"/>
      <c r="F320" s="72">
        <f>SUM(F318:F319)</f>
        <v>10.535499999999999</v>
      </c>
      <c r="G320" s="73">
        <f>SUM(F320/F328)</f>
        <v>0.37039240835310383</v>
      </c>
    </row>
    <row r="321" spans="1:12" ht="15" thickTop="1" x14ac:dyDescent="0.3">
      <c r="A321" s="20"/>
      <c r="B321" s="74" t="s">
        <v>45</v>
      </c>
      <c r="C321" s="4"/>
      <c r="D321" s="4"/>
      <c r="E321" s="4"/>
      <c r="F321" s="41"/>
      <c r="G321" s="75"/>
    </row>
    <row r="322" spans="1:12" ht="15" thickBot="1" x14ac:dyDescent="0.35">
      <c r="A322" s="36" t="s">
        <v>23</v>
      </c>
      <c r="B322" s="149" t="s">
        <v>1904</v>
      </c>
      <c r="C322" s="4" t="s">
        <v>203</v>
      </c>
      <c r="D322" s="22">
        <v>1</v>
      </c>
      <c r="E322" s="6">
        <v>11.95</v>
      </c>
      <c r="F322" s="6">
        <f>PRODUCT(D322:E322)</f>
        <v>11.95</v>
      </c>
      <c r="G322" s="7"/>
      <c r="J322" s="30"/>
      <c r="K322" s="31"/>
      <c r="L322" s="31"/>
    </row>
    <row r="323" spans="1:12" ht="15.6" thickTop="1" thickBot="1" x14ac:dyDescent="0.35">
      <c r="A323" s="71">
        <v>2</v>
      </c>
      <c r="B323" s="244" t="s">
        <v>49</v>
      </c>
      <c r="C323" s="245"/>
      <c r="D323" s="245"/>
      <c r="E323" s="246"/>
      <c r="F323" s="72">
        <f>SUM(F322)</f>
        <v>11.95</v>
      </c>
      <c r="G323" s="73">
        <f>SUM(F323/F328)</f>
        <v>0.42012142563899108</v>
      </c>
    </row>
    <row r="324" spans="1:12" ht="15.6" thickTop="1" thickBot="1" x14ac:dyDescent="0.35">
      <c r="A324" s="78" t="s">
        <v>26</v>
      </c>
      <c r="B324" s="244" t="s">
        <v>27</v>
      </c>
      <c r="C324" s="245"/>
      <c r="D324" s="245"/>
      <c r="E324" s="246"/>
      <c r="F324" s="79">
        <f>SUM(F320,F323)</f>
        <v>22.485499999999998</v>
      </c>
      <c r="G324" s="3"/>
    </row>
    <row r="325" spans="1:12" ht="15.6" thickTop="1" thickBot="1" x14ac:dyDescent="0.35">
      <c r="A325" s="80">
        <v>3</v>
      </c>
      <c r="B325" s="264" t="s">
        <v>28</v>
      </c>
      <c r="C325" s="265"/>
      <c r="D325" s="265"/>
      <c r="E325" s="266"/>
      <c r="F325" s="79">
        <f>SUM(F324)*15%</f>
        <v>3.3728249999999997</v>
      </c>
      <c r="G325" s="73">
        <f>SUM(F325/F328)</f>
        <v>0.11857707509881424</v>
      </c>
    </row>
    <row r="326" spans="1:12" ht="15.6" thickTop="1" thickBot="1" x14ac:dyDescent="0.35">
      <c r="A326" s="78" t="s">
        <v>29</v>
      </c>
      <c r="B326" s="244" t="s">
        <v>30</v>
      </c>
      <c r="C326" s="245"/>
      <c r="D326" s="245"/>
      <c r="E326" s="246"/>
      <c r="F326" s="81">
        <f>SUM(F324:F325)</f>
        <v>25.858324999999997</v>
      </c>
    </row>
    <row r="327" spans="1:12" ht="15.6" thickTop="1" thickBot="1" x14ac:dyDescent="0.35">
      <c r="A327" s="80">
        <v>4</v>
      </c>
      <c r="B327" s="264" t="s">
        <v>31</v>
      </c>
      <c r="C327" s="265"/>
      <c r="D327" s="265"/>
      <c r="E327" s="266"/>
      <c r="F327" s="79">
        <f>SUM(F326)*10%</f>
        <v>2.5858325</v>
      </c>
      <c r="G327" s="73">
        <f>SUM(F327/F328)</f>
        <v>9.0909090909090925E-2</v>
      </c>
    </row>
    <row r="328" spans="1:12" ht="15.6" thickTop="1" thickBot="1" x14ac:dyDescent="0.35">
      <c r="A328" s="78" t="s">
        <v>32</v>
      </c>
      <c r="B328" s="244" t="s">
        <v>33</v>
      </c>
      <c r="C328" s="245"/>
      <c r="D328" s="245"/>
      <c r="E328" s="246"/>
      <c r="F328" s="81">
        <f>SUM(F326:F327)</f>
        <v>28.444157499999996</v>
      </c>
      <c r="G328" s="82">
        <f>SUM(G320,G323,G325,G327)</f>
        <v>1</v>
      </c>
    </row>
    <row r="329" spans="1:12" ht="15" thickTop="1" x14ac:dyDescent="0.3"/>
    <row r="330" spans="1:12" ht="28.8" x14ac:dyDescent="0.3">
      <c r="A330" s="60" t="s">
        <v>1905</v>
      </c>
      <c r="B330" s="130" t="s">
        <v>1906</v>
      </c>
      <c r="C330" s="21" t="s">
        <v>75</v>
      </c>
      <c r="D330" s="59">
        <v>10</v>
      </c>
    </row>
    <row r="331" spans="1:12" ht="15" thickBot="1" x14ac:dyDescent="0.35"/>
    <row r="332" spans="1:12" ht="44.4" thickTop="1" thickBot="1" x14ac:dyDescent="0.35">
      <c r="A332" s="61" t="s">
        <v>2</v>
      </c>
      <c r="B332" s="62" t="s">
        <v>3</v>
      </c>
      <c r="C332" s="63" t="s">
        <v>4</v>
      </c>
      <c r="D332" s="64" t="s">
        <v>5</v>
      </c>
      <c r="E332" s="27"/>
      <c r="F332" s="20"/>
      <c r="G332" s="20"/>
    </row>
    <row r="333" spans="1:12" ht="70.2" customHeight="1" thickTop="1" x14ac:dyDescent="0.3">
      <c r="A333" s="101" t="s">
        <v>1907</v>
      </c>
      <c r="B333" s="28" t="s">
        <v>1908</v>
      </c>
      <c r="C333" s="26"/>
      <c r="D333" s="26"/>
      <c r="E333" s="27"/>
      <c r="F333" s="20"/>
      <c r="G333" s="20"/>
    </row>
    <row r="334" spans="1:12" ht="37.200000000000003" customHeight="1" thickBot="1" x14ac:dyDescent="0.35">
      <c r="A334" s="103" t="s">
        <v>1909</v>
      </c>
      <c r="B334" s="113" t="s">
        <v>1910</v>
      </c>
      <c r="C334" s="110" t="s">
        <v>203</v>
      </c>
      <c r="D334" s="110">
        <v>1</v>
      </c>
      <c r="E334" s="20"/>
      <c r="F334" s="20"/>
      <c r="G334" s="20"/>
    </row>
    <row r="335" spans="1:12" ht="30" thickTop="1" thickBot="1" x14ac:dyDescent="0.35">
      <c r="A335" s="61" t="s">
        <v>9</v>
      </c>
      <c r="B335" s="62" t="s">
        <v>10</v>
      </c>
      <c r="C335" s="62" t="s">
        <v>4</v>
      </c>
      <c r="D335" s="62" t="s">
        <v>11</v>
      </c>
      <c r="E335" s="62" t="s">
        <v>12</v>
      </c>
      <c r="F335" s="62" t="s">
        <v>13</v>
      </c>
      <c r="G335" s="64" t="s">
        <v>14</v>
      </c>
    </row>
    <row r="336" spans="1:12" ht="15" thickTop="1" x14ac:dyDescent="0.3">
      <c r="A336" s="20"/>
      <c r="B336" s="67" t="s">
        <v>15</v>
      </c>
      <c r="C336" s="68"/>
      <c r="D336" s="68"/>
      <c r="E336" s="68"/>
      <c r="F336" s="68"/>
      <c r="G336" s="7"/>
    </row>
    <row r="337" spans="1:12" x14ac:dyDescent="0.3">
      <c r="A337" s="36" t="s">
        <v>16</v>
      </c>
      <c r="B337" s="4" t="s">
        <v>70</v>
      </c>
      <c r="C337" s="4" t="s">
        <v>18</v>
      </c>
      <c r="D337" s="4">
        <v>0.19</v>
      </c>
      <c r="E337" s="70">
        <v>30.27</v>
      </c>
      <c r="F337" s="6">
        <f>PRODUCT(D337:E337)</f>
        <v>5.7512999999999996</v>
      </c>
      <c r="G337" s="7"/>
    </row>
    <row r="338" spans="1:12" ht="15" thickBot="1" x14ac:dyDescent="0.35">
      <c r="A338" s="36" t="s">
        <v>19</v>
      </c>
      <c r="B338" s="4" t="s">
        <v>20</v>
      </c>
      <c r="C338" s="4" t="s">
        <v>18</v>
      </c>
      <c r="D338" s="4">
        <v>0.19</v>
      </c>
      <c r="E338" s="76">
        <v>25.18</v>
      </c>
      <c r="F338" s="6">
        <f>PRODUCT(D338:E338)</f>
        <v>4.7842000000000002</v>
      </c>
      <c r="G338" s="7"/>
    </row>
    <row r="339" spans="1:12" ht="15.6" thickTop="1" thickBot="1" x14ac:dyDescent="0.35">
      <c r="A339" s="71">
        <v>1</v>
      </c>
      <c r="B339" s="244" t="s">
        <v>21</v>
      </c>
      <c r="C339" s="245"/>
      <c r="D339" s="245"/>
      <c r="E339" s="246"/>
      <c r="F339" s="72">
        <f>SUM(F337:F338)</f>
        <v>10.535499999999999</v>
      </c>
      <c r="G339" s="73">
        <f>SUM(F339/F347)</f>
        <v>0.47794660113188803</v>
      </c>
    </row>
    <row r="340" spans="1:12" ht="15" thickTop="1" x14ac:dyDescent="0.3">
      <c r="A340" s="20"/>
      <c r="B340" s="74" t="s">
        <v>45</v>
      </c>
      <c r="C340" s="4"/>
      <c r="D340" s="4"/>
      <c r="E340" s="4"/>
      <c r="F340" s="41"/>
      <c r="G340" s="75"/>
    </row>
    <row r="341" spans="1:12" ht="29.4" thickBot="1" x14ac:dyDescent="0.35">
      <c r="A341" s="36" t="s">
        <v>23</v>
      </c>
      <c r="B341" s="149" t="s">
        <v>1911</v>
      </c>
      <c r="C341" s="4" t="s">
        <v>203</v>
      </c>
      <c r="D341" s="22">
        <v>1</v>
      </c>
      <c r="E341" s="6">
        <v>6.89</v>
      </c>
      <c r="F341" s="6">
        <f>PRODUCT(D341:E341)</f>
        <v>6.89</v>
      </c>
      <c r="G341" s="7"/>
      <c r="J341" s="30"/>
      <c r="K341" s="31"/>
      <c r="L341" s="31"/>
    </row>
    <row r="342" spans="1:12" ht="15.6" thickTop="1" thickBot="1" x14ac:dyDescent="0.35">
      <c r="A342" s="71">
        <v>2</v>
      </c>
      <c r="B342" s="244" t="s">
        <v>49</v>
      </c>
      <c r="C342" s="245"/>
      <c r="D342" s="245"/>
      <c r="E342" s="246"/>
      <c r="F342" s="72">
        <f>SUM(F341)</f>
        <v>6.89</v>
      </c>
      <c r="G342" s="73">
        <f>SUM(F342/F347)</f>
        <v>0.31256723286020682</v>
      </c>
    </row>
    <row r="343" spans="1:12" ht="15.6" thickTop="1" thickBot="1" x14ac:dyDescent="0.35">
      <c r="A343" s="78" t="s">
        <v>26</v>
      </c>
      <c r="B343" s="244" t="s">
        <v>27</v>
      </c>
      <c r="C343" s="245"/>
      <c r="D343" s="245"/>
      <c r="E343" s="246"/>
      <c r="F343" s="79">
        <f>SUM(F339,F342)</f>
        <v>17.4255</v>
      </c>
      <c r="G343" s="3"/>
    </row>
    <row r="344" spans="1:12" ht="15.6" thickTop="1" thickBot="1" x14ac:dyDescent="0.35">
      <c r="A344" s="80">
        <v>3</v>
      </c>
      <c r="B344" s="264" t="s">
        <v>28</v>
      </c>
      <c r="C344" s="265"/>
      <c r="D344" s="265"/>
      <c r="E344" s="266"/>
      <c r="F344" s="79">
        <f>SUM(F343)*15%</f>
        <v>2.6138249999999998</v>
      </c>
      <c r="G344" s="73">
        <f>SUM(F344/F347)</f>
        <v>0.11857707509881422</v>
      </c>
    </row>
    <row r="345" spans="1:12" ht="15.6" thickTop="1" thickBot="1" x14ac:dyDescent="0.35">
      <c r="A345" s="78" t="s">
        <v>29</v>
      </c>
      <c r="B345" s="244" t="s">
        <v>30</v>
      </c>
      <c r="C345" s="245"/>
      <c r="D345" s="245"/>
      <c r="E345" s="246"/>
      <c r="F345" s="81">
        <f>SUM(F343:F344)</f>
        <v>20.039324999999998</v>
      </c>
    </row>
    <row r="346" spans="1:12" ht="15.6" thickTop="1" thickBot="1" x14ac:dyDescent="0.35">
      <c r="A346" s="80">
        <v>4</v>
      </c>
      <c r="B346" s="264" t="s">
        <v>31</v>
      </c>
      <c r="C346" s="265"/>
      <c r="D346" s="265"/>
      <c r="E346" s="266"/>
      <c r="F346" s="79">
        <f>SUM(F345)*10%</f>
        <v>2.0039324999999999</v>
      </c>
      <c r="G346" s="73">
        <f>SUM(F346/F347)</f>
        <v>9.0909090909090912E-2</v>
      </c>
    </row>
    <row r="347" spans="1:12" ht="15.6" thickTop="1" thickBot="1" x14ac:dyDescent="0.35">
      <c r="A347" s="78" t="s">
        <v>32</v>
      </c>
      <c r="B347" s="244" t="s">
        <v>33</v>
      </c>
      <c r="C347" s="245"/>
      <c r="D347" s="245"/>
      <c r="E347" s="246"/>
      <c r="F347" s="81">
        <f>SUM(F345:F346)</f>
        <v>22.043257499999999</v>
      </c>
      <c r="G347" s="82">
        <f>SUM(G339,G342,G344,G346)</f>
        <v>1</v>
      </c>
    </row>
    <row r="348" spans="1:12" ht="15.6" thickTop="1" thickBot="1" x14ac:dyDescent="0.35"/>
    <row r="349" spans="1:12" ht="44.4" thickTop="1" thickBot="1" x14ac:dyDescent="0.35">
      <c r="A349" s="61" t="s">
        <v>2</v>
      </c>
      <c r="B349" s="62" t="s">
        <v>3</v>
      </c>
      <c r="C349" s="63" t="s">
        <v>4</v>
      </c>
      <c r="D349" s="64" t="s">
        <v>5</v>
      </c>
      <c r="E349" s="27"/>
      <c r="F349" s="20"/>
      <c r="G349" s="20"/>
    </row>
    <row r="350" spans="1:12" ht="71.400000000000006" customHeight="1" thickTop="1" x14ac:dyDescent="0.3">
      <c r="A350" s="101" t="s">
        <v>1907</v>
      </c>
      <c r="B350" s="28" t="s">
        <v>1908</v>
      </c>
      <c r="C350" s="26"/>
      <c r="D350" s="26"/>
      <c r="E350" s="27"/>
      <c r="F350" s="20"/>
      <c r="G350" s="20"/>
    </row>
    <row r="351" spans="1:12" ht="37.200000000000003" customHeight="1" thickBot="1" x14ac:dyDescent="0.35">
      <c r="A351" s="103" t="s">
        <v>1912</v>
      </c>
      <c r="B351" s="113" t="s">
        <v>1913</v>
      </c>
      <c r="C351" s="110" t="s">
        <v>203</v>
      </c>
      <c r="D351" s="110">
        <v>1</v>
      </c>
      <c r="E351" s="20"/>
      <c r="F351" s="20"/>
      <c r="G351" s="20"/>
    </row>
    <row r="352" spans="1:12" ht="30" thickTop="1" thickBot="1" x14ac:dyDescent="0.35">
      <c r="A352" s="61" t="s">
        <v>9</v>
      </c>
      <c r="B352" s="62" t="s">
        <v>10</v>
      </c>
      <c r="C352" s="62" t="s">
        <v>4</v>
      </c>
      <c r="D352" s="62" t="s">
        <v>11</v>
      </c>
      <c r="E352" s="62" t="s">
        <v>12</v>
      </c>
      <c r="F352" s="62" t="s">
        <v>13</v>
      </c>
      <c r="G352" s="64" t="s">
        <v>14</v>
      </c>
    </row>
    <row r="353" spans="1:12" ht="15" thickTop="1" x14ac:dyDescent="0.3">
      <c r="A353" s="20"/>
      <c r="B353" s="67" t="s">
        <v>15</v>
      </c>
      <c r="C353" s="68"/>
      <c r="D353" s="68"/>
      <c r="E353" s="68"/>
      <c r="F353" s="68"/>
      <c r="G353" s="7"/>
    </row>
    <row r="354" spans="1:12" x14ac:dyDescent="0.3">
      <c r="A354" s="36" t="s">
        <v>16</v>
      </c>
      <c r="B354" s="4" t="s">
        <v>70</v>
      </c>
      <c r="C354" s="4" t="s">
        <v>18</v>
      </c>
      <c r="D354" s="4">
        <v>0.19</v>
      </c>
      <c r="E354" s="70">
        <v>30.27</v>
      </c>
      <c r="F354" s="6">
        <f>PRODUCT(D354:E354)</f>
        <v>5.7512999999999996</v>
      </c>
      <c r="G354" s="7"/>
    </row>
    <row r="355" spans="1:12" ht="15" thickBot="1" x14ac:dyDescent="0.35">
      <c r="A355" s="36" t="s">
        <v>19</v>
      </c>
      <c r="B355" s="4" t="s">
        <v>20</v>
      </c>
      <c r="C355" s="4" t="s">
        <v>18</v>
      </c>
      <c r="D355" s="4">
        <v>0.19</v>
      </c>
      <c r="E355" s="76">
        <v>25.18</v>
      </c>
      <c r="F355" s="6">
        <f>PRODUCT(D355:E355)</f>
        <v>4.7842000000000002</v>
      </c>
      <c r="G355" s="7"/>
    </row>
    <row r="356" spans="1:12" ht="15.6" thickTop="1" thickBot="1" x14ac:dyDescent="0.35">
      <c r="A356" s="71">
        <v>1</v>
      </c>
      <c r="B356" s="244" t="s">
        <v>21</v>
      </c>
      <c r="C356" s="245"/>
      <c r="D356" s="245"/>
      <c r="E356" s="246"/>
      <c r="F356" s="72">
        <f>SUM(F354:F355)</f>
        <v>10.535499999999999</v>
      </c>
      <c r="G356" s="73">
        <f>SUM(F356/F364)</f>
        <v>0.40655383066186895</v>
      </c>
    </row>
    <row r="357" spans="1:12" ht="15" thickTop="1" x14ac:dyDescent="0.3">
      <c r="A357" s="20"/>
      <c r="B357" s="74" t="s">
        <v>45</v>
      </c>
      <c r="C357" s="4"/>
      <c r="D357" s="4"/>
      <c r="E357" s="4"/>
      <c r="F357" s="41"/>
      <c r="G357" s="75"/>
    </row>
    <row r="358" spans="1:12" ht="43.8" thickBot="1" x14ac:dyDescent="0.35">
      <c r="A358" s="36" t="s">
        <v>23</v>
      </c>
      <c r="B358" s="149" t="s">
        <v>1914</v>
      </c>
      <c r="C358" s="4" t="s">
        <v>203</v>
      </c>
      <c r="D358" s="22">
        <v>1</v>
      </c>
      <c r="E358" s="6">
        <v>9.9499999999999993</v>
      </c>
      <c r="F358" s="6">
        <f>PRODUCT(D358:E358)</f>
        <v>9.9499999999999993</v>
      </c>
      <c r="G358" s="7"/>
      <c r="J358" s="30"/>
      <c r="K358" s="31"/>
      <c r="L358" s="31"/>
    </row>
    <row r="359" spans="1:12" ht="15.6" thickTop="1" thickBot="1" x14ac:dyDescent="0.35">
      <c r="A359" s="71">
        <v>2</v>
      </c>
      <c r="B359" s="244" t="s">
        <v>49</v>
      </c>
      <c r="C359" s="245"/>
      <c r="D359" s="245"/>
      <c r="E359" s="246"/>
      <c r="F359" s="72">
        <f>SUM(F358)</f>
        <v>9.9499999999999993</v>
      </c>
      <c r="G359" s="73">
        <f>SUM(F359/F364)</f>
        <v>0.38396000333022601</v>
      </c>
    </row>
    <row r="360" spans="1:12" ht="15.6" thickTop="1" thickBot="1" x14ac:dyDescent="0.35">
      <c r="A360" s="78" t="s">
        <v>26</v>
      </c>
      <c r="B360" s="244" t="s">
        <v>27</v>
      </c>
      <c r="C360" s="245"/>
      <c r="D360" s="245"/>
      <c r="E360" s="246"/>
      <c r="F360" s="79">
        <f>SUM(F356,F359)</f>
        <v>20.485499999999998</v>
      </c>
      <c r="G360" s="3"/>
    </row>
    <row r="361" spans="1:12" ht="15.6" thickTop="1" thickBot="1" x14ac:dyDescent="0.35">
      <c r="A361" s="80">
        <v>3</v>
      </c>
      <c r="B361" s="264" t="s">
        <v>28</v>
      </c>
      <c r="C361" s="265"/>
      <c r="D361" s="265"/>
      <c r="E361" s="266"/>
      <c r="F361" s="79">
        <f>SUM(F360)*15%</f>
        <v>3.0728249999999995</v>
      </c>
      <c r="G361" s="73">
        <f>SUM(F361/F364)</f>
        <v>0.11857707509881424</v>
      </c>
    </row>
    <row r="362" spans="1:12" ht="15.6" thickTop="1" thickBot="1" x14ac:dyDescent="0.35">
      <c r="A362" s="78" t="s">
        <v>29</v>
      </c>
      <c r="B362" s="244" t="s">
        <v>30</v>
      </c>
      <c r="C362" s="245"/>
      <c r="D362" s="245"/>
      <c r="E362" s="246"/>
      <c r="F362" s="81">
        <f>SUM(F360:F361)</f>
        <v>23.558324999999996</v>
      </c>
    </row>
    <row r="363" spans="1:12" ht="15.6" thickTop="1" thickBot="1" x14ac:dyDescent="0.35">
      <c r="A363" s="80">
        <v>4</v>
      </c>
      <c r="B363" s="264" t="s">
        <v>31</v>
      </c>
      <c r="C363" s="265"/>
      <c r="D363" s="265"/>
      <c r="E363" s="266"/>
      <c r="F363" s="79">
        <f>SUM(F362)*10%</f>
        <v>2.3558324999999996</v>
      </c>
      <c r="G363" s="73">
        <f>SUM(F363/F364)</f>
        <v>9.0909090909090912E-2</v>
      </c>
    </row>
    <row r="364" spans="1:12" ht="15.6" thickTop="1" thickBot="1" x14ac:dyDescent="0.35">
      <c r="A364" s="78" t="s">
        <v>32</v>
      </c>
      <c r="B364" s="244" t="s">
        <v>33</v>
      </c>
      <c r="C364" s="245"/>
      <c r="D364" s="245"/>
      <c r="E364" s="246"/>
      <c r="F364" s="81">
        <f>SUM(F362:F363)</f>
        <v>25.914157499999995</v>
      </c>
      <c r="G364" s="82">
        <f>SUM(G356,G359,G361,G363)</f>
        <v>1</v>
      </c>
    </row>
    <row r="365" spans="1:12" ht="15.6" thickTop="1" thickBot="1" x14ac:dyDescent="0.35"/>
    <row r="366" spans="1:12" ht="44.4" thickTop="1" thickBot="1" x14ac:dyDescent="0.35">
      <c r="A366" s="61" t="s">
        <v>2</v>
      </c>
      <c r="B366" s="62" t="s">
        <v>3</v>
      </c>
      <c r="C366" s="63" t="s">
        <v>4</v>
      </c>
      <c r="D366" s="64" t="s">
        <v>5</v>
      </c>
      <c r="E366" s="27"/>
      <c r="F366" s="20"/>
      <c r="G366" s="20"/>
    </row>
    <row r="367" spans="1:12" ht="79.2" customHeight="1" thickTop="1" x14ac:dyDescent="0.3">
      <c r="A367" s="101" t="s">
        <v>1907</v>
      </c>
      <c r="B367" s="28" t="s">
        <v>1908</v>
      </c>
      <c r="C367" s="26"/>
      <c r="D367" s="26"/>
      <c r="E367" s="27"/>
      <c r="F367" s="20"/>
      <c r="G367" s="20"/>
    </row>
    <row r="368" spans="1:12" ht="15" thickBot="1" x14ac:dyDescent="0.35">
      <c r="A368" s="103" t="s">
        <v>1915</v>
      </c>
      <c r="B368" s="115" t="s">
        <v>1916</v>
      </c>
      <c r="C368" s="110" t="s">
        <v>203</v>
      </c>
      <c r="D368" s="110">
        <v>1</v>
      </c>
      <c r="E368" s="20"/>
      <c r="F368" s="20"/>
      <c r="G368" s="20"/>
    </row>
    <row r="369" spans="1:12" ht="30" thickTop="1" thickBot="1" x14ac:dyDescent="0.35">
      <c r="A369" s="61" t="s">
        <v>9</v>
      </c>
      <c r="B369" s="62" t="s">
        <v>10</v>
      </c>
      <c r="C369" s="62" t="s">
        <v>4</v>
      </c>
      <c r="D369" s="62" t="s">
        <v>11</v>
      </c>
      <c r="E369" s="62" t="s">
        <v>12</v>
      </c>
      <c r="F369" s="62" t="s">
        <v>13</v>
      </c>
      <c r="G369" s="64" t="s">
        <v>14</v>
      </c>
    </row>
    <row r="370" spans="1:12" ht="15" thickTop="1" x14ac:dyDescent="0.3">
      <c r="A370" s="20"/>
      <c r="B370" s="67" t="s">
        <v>15</v>
      </c>
      <c r="C370" s="68"/>
      <c r="D370" s="68"/>
      <c r="E370" s="68"/>
      <c r="F370" s="68"/>
      <c r="G370" s="7"/>
    </row>
    <row r="371" spans="1:12" x14ac:dyDescent="0.3">
      <c r="A371" s="36" t="s">
        <v>16</v>
      </c>
      <c r="B371" s="4" t="s">
        <v>70</v>
      </c>
      <c r="C371" s="4" t="s">
        <v>18</v>
      </c>
      <c r="D371" s="4">
        <v>0.19</v>
      </c>
      <c r="E371" s="70">
        <v>30.27</v>
      </c>
      <c r="F371" s="6">
        <f>PRODUCT(D371:E371)</f>
        <v>5.7512999999999996</v>
      </c>
      <c r="G371" s="7"/>
    </row>
    <row r="372" spans="1:12" ht="15" thickBot="1" x14ac:dyDescent="0.35">
      <c r="A372" s="36" t="s">
        <v>19</v>
      </c>
      <c r="B372" s="4" t="s">
        <v>20</v>
      </c>
      <c r="C372" s="4" t="s">
        <v>18</v>
      </c>
      <c r="D372" s="4">
        <v>0.19</v>
      </c>
      <c r="E372" s="76">
        <v>25.18</v>
      </c>
      <c r="F372" s="6">
        <f>PRODUCT(D372:E372)</f>
        <v>4.7842000000000002</v>
      </c>
      <c r="G372" s="7"/>
    </row>
    <row r="373" spans="1:12" ht="15.6" thickTop="1" thickBot="1" x14ac:dyDescent="0.35">
      <c r="A373" s="71">
        <v>1</v>
      </c>
      <c r="B373" s="244" t="s">
        <v>21</v>
      </c>
      <c r="C373" s="245"/>
      <c r="D373" s="245"/>
      <c r="E373" s="246"/>
      <c r="F373" s="72">
        <f>SUM(F371:F372)</f>
        <v>10.535499999999999</v>
      </c>
      <c r="G373" s="73">
        <f>SUM(F373/F381)</f>
        <v>0.3449279782163846</v>
      </c>
    </row>
    <row r="374" spans="1:12" ht="15" thickTop="1" x14ac:dyDescent="0.3">
      <c r="A374" s="20"/>
      <c r="B374" s="74" t="s">
        <v>45</v>
      </c>
      <c r="C374" s="4"/>
      <c r="D374" s="4"/>
      <c r="E374" s="4"/>
      <c r="F374" s="41"/>
      <c r="G374" s="75"/>
    </row>
    <row r="375" spans="1:12" ht="29.4" thickBot="1" x14ac:dyDescent="0.35">
      <c r="A375" s="36" t="s">
        <v>23</v>
      </c>
      <c r="B375" s="149" t="s">
        <v>1917</v>
      </c>
      <c r="C375" s="4" t="s">
        <v>203</v>
      </c>
      <c r="D375" s="22">
        <v>1</v>
      </c>
      <c r="E375" s="6">
        <v>13.61</v>
      </c>
      <c r="F375" s="6">
        <f>PRODUCT(D375:E375)</f>
        <v>13.61</v>
      </c>
      <c r="G375" s="7"/>
      <c r="J375" s="30"/>
      <c r="K375" s="31"/>
      <c r="L375" s="31"/>
    </row>
    <row r="376" spans="1:12" ht="15.6" thickTop="1" thickBot="1" x14ac:dyDescent="0.35">
      <c r="A376" s="71">
        <v>2</v>
      </c>
      <c r="B376" s="244" t="s">
        <v>49</v>
      </c>
      <c r="C376" s="245"/>
      <c r="D376" s="245"/>
      <c r="E376" s="246"/>
      <c r="F376" s="72">
        <f>SUM(F375)</f>
        <v>13.61</v>
      </c>
      <c r="G376" s="73">
        <f>SUM(F376/F381)</f>
        <v>0.44558585577571019</v>
      </c>
    </row>
    <row r="377" spans="1:12" ht="15.6" thickTop="1" thickBot="1" x14ac:dyDescent="0.35">
      <c r="A377" s="78" t="s">
        <v>26</v>
      </c>
      <c r="B377" s="244" t="s">
        <v>27</v>
      </c>
      <c r="C377" s="245"/>
      <c r="D377" s="245"/>
      <c r="E377" s="246"/>
      <c r="F377" s="79">
        <f>SUM(F373,F376)</f>
        <v>24.145499999999998</v>
      </c>
      <c r="G377" s="3"/>
    </row>
    <row r="378" spans="1:12" ht="15.6" thickTop="1" thickBot="1" x14ac:dyDescent="0.35">
      <c r="A378" s="80">
        <v>3</v>
      </c>
      <c r="B378" s="264" t="s">
        <v>28</v>
      </c>
      <c r="C378" s="265"/>
      <c r="D378" s="265"/>
      <c r="E378" s="266"/>
      <c r="F378" s="79">
        <f>SUM(F377)*15%</f>
        <v>3.6218249999999994</v>
      </c>
      <c r="G378" s="73">
        <f>SUM(F378/F381)</f>
        <v>0.11857707509881421</v>
      </c>
    </row>
    <row r="379" spans="1:12" ht="15.6" thickTop="1" thickBot="1" x14ac:dyDescent="0.35">
      <c r="A379" s="78" t="s">
        <v>29</v>
      </c>
      <c r="B379" s="244" t="s">
        <v>30</v>
      </c>
      <c r="C379" s="245"/>
      <c r="D379" s="245"/>
      <c r="E379" s="246"/>
      <c r="F379" s="81">
        <f>SUM(F377:F378)</f>
        <v>27.767325</v>
      </c>
    </row>
    <row r="380" spans="1:12" ht="15.6" thickTop="1" thickBot="1" x14ac:dyDescent="0.35">
      <c r="A380" s="80">
        <v>4</v>
      </c>
      <c r="B380" s="264" t="s">
        <v>31</v>
      </c>
      <c r="C380" s="265"/>
      <c r="D380" s="265"/>
      <c r="E380" s="266"/>
      <c r="F380" s="79">
        <f>SUM(F379)*10%</f>
        <v>2.7767325</v>
      </c>
      <c r="G380" s="73">
        <f>SUM(F380/F381)</f>
        <v>9.0909090909090912E-2</v>
      </c>
    </row>
    <row r="381" spans="1:12" ht="15.6" thickTop="1" thickBot="1" x14ac:dyDescent="0.35">
      <c r="A381" s="78" t="s">
        <v>32</v>
      </c>
      <c r="B381" s="244" t="s">
        <v>33</v>
      </c>
      <c r="C381" s="245"/>
      <c r="D381" s="245"/>
      <c r="E381" s="246"/>
      <c r="F381" s="81">
        <f>SUM(F379:F380)</f>
        <v>30.544057500000001</v>
      </c>
      <c r="G381" s="82">
        <f>SUM(G373,G376,G378,G380)</f>
        <v>0.99999999999999989</v>
      </c>
    </row>
    <row r="382" spans="1:12" ht="15" thickTop="1" x14ac:dyDescent="0.3"/>
    <row r="383" spans="1:12" ht="28.8" x14ac:dyDescent="0.3">
      <c r="A383" s="60" t="s">
        <v>1918</v>
      </c>
      <c r="B383" s="83" t="s">
        <v>1919</v>
      </c>
      <c r="C383" s="21" t="s">
        <v>75</v>
      </c>
      <c r="D383" s="59">
        <v>25</v>
      </c>
    </row>
    <row r="384" spans="1:12" ht="15" thickBot="1" x14ac:dyDescent="0.35"/>
    <row r="385" spans="1:12" ht="44.4" thickTop="1" thickBot="1" x14ac:dyDescent="0.35">
      <c r="A385" s="61" t="s">
        <v>2</v>
      </c>
      <c r="B385" s="62" t="s">
        <v>3</v>
      </c>
      <c r="C385" s="63" t="s">
        <v>4</v>
      </c>
      <c r="D385" s="64" t="s">
        <v>5</v>
      </c>
      <c r="E385" s="27"/>
      <c r="F385" s="20"/>
      <c r="G385" s="20"/>
    </row>
    <row r="386" spans="1:12" ht="87" customHeight="1" thickTop="1" x14ac:dyDescent="0.3">
      <c r="A386" s="101" t="s">
        <v>1920</v>
      </c>
      <c r="B386" s="28" t="s">
        <v>1921</v>
      </c>
      <c r="C386" s="26"/>
      <c r="D386" s="26"/>
      <c r="E386" s="27"/>
      <c r="F386" s="20"/>
      <c r="G386" s="20"/>
    </row>
    <row r="387" spans="1:12" ht="15" thickBot="1" x14ac:dyDescent="0.35">
      <c r="A387" s="103" t="s">
        <v>1922</v>
      </c>
      <c r="B387" s="115" t="s">
        <v>1890</v>
      </c>
      <c r="C387" s="110" t="s">
        <v>130</v>
      </c>
      <c r="D387" s="110">
        <v>1</v>
      </c>
      <c r="E387" s="20"/>
      <c r="F387" s="20"/>
      <c r="G387" s="20"/>
    </row>
    <row r="388" spans="1:12" ht="30" thickTop="1" thickBot="1" x14ac:dyDescent="0.35">
      <c r="A388" s="61" t="s">
        <v>9</v>
      </c>
      <c r="B388" s="62" t="s">
        <v>10</v>
      </c>
      <c r="C388" s="62" t="s">
        <v>4</v>
      </c>
      <c r="D388" s="62" t="s">
        <v>11</v>
      </c>
      <c r="E388" s="62" t="s">
        <v>12</v>
      </c>
      <c r="F388" s="62" t="s">
        <v>13</v>
      </c>
      <c r="G388" s="64" t="s">
        <v>14</v>
      </c>
    </row>
    <row r="389" spans="1:12" ht="15" thickTop="1" x14ac:dyDescent="0.3">
      <c r="A389" s="20"/>
      <c r="B389" s="67" t="s">
        <v>15</v>
      </c>
      <c r="C389" s="68"/>
      <c r="D389" s="68"/>
      <c r="E389" s="68"/>
      <c r="F389" s="68"/>
      <c r="G389" s="7"/>
    </row>
    <row r="390" spans="1:12" x14ac:dyDescent="0.3">
      <c r="A390" s="36" t="s">
        <v>16</v>
      </c>
      <c r="B390" s="4" t="s">
        <v>70</v>
      </c>
      <c r="C390" s="4" t="s">
        <v>18</v>
      </c>
      <c r="D390" s="4">
        <v>0.28000000000000003</v>
      </c>
      <c r="E390" s="70">
        <v>30.27</v>
      </c>
      <c r="F390" s="6">
        <f>PRODUCT(D390:E390)</f>
        <v>8.4756</v>
      </c>
      <c r="G390" s="7"/>
    </row>
    <row r="391" spans="1:12" ht="15" thickBot="1" x14ac:dyDescent="0.35">
      <c r="A391" s="36" t="s">
        <v>19</v>
      </c>
      <c r="B391" s="4" t="s">
        <v>20</v>
      </c>
      <c r="C391" s="4" t="s">
        <v>18</v>
      </c>
      <c r="D391" s="4">
        <v>0.28000000000000003</v>
      </c>
      <c r="E391" s="76">
        <v>25.18</v>
      </c>
      <c r="F391" s="6">
        <f>PRODUCT(D391:E391)</f>
        <v>7.0504000000000007</v>
      </c>
      <c r="G391" s="7"/>
    </row>
    <row r="392" spans="1:12" ht="15.6" thickTop="1" thickBot="1" x14ac:dyDescent="0.35">
      <c r="A392" s="71">
        <v>1</v>
      </c>
      <c r="B392" s="244" t="s">
        <v>21</v>
      </c>
      <c r="C392" s="245"/>
      <c r="D392" s="245"/>
      <c r="E392" s="246"/>
      <c r="F392" s="72">
        <f>SUM(F390:F391)</f>
        <v>15.526</v>
      </c>
      <c r="G392" s="73">
        <f>SUM(F392/F400)</f>
        <v>0.3015161840161466</v>
      </c>
    </row>
    <row r="393" spans="1:12" ht="15" thickTop="1" x14ac:dyDescent="0.3">
      <c r="A393" s="20"/>
      <c r="B393" s="74" t="s">
        <v>45</v>
      </c>
      <c r="C393" s="4"/>
      <c r="D393" s="4"/>
      <c r="E393" s="4"/>
      <c r="F393" s="41"/>
      <c r="G393" s="75"/>
    </row>
    <row r="394" spans="1:12" ht="15" thickBot="1" x14ac:dyDescent="0.35">
      <c r="A394" s="36" t="s">
        <v>23</v>
      </c>
      <c r="B394" s="149" t="s">
        <v>1923</v>
      </c>
      <c r="C394" s="4" t="s">
        <v>130</v>
      </c>
      <c r="D394" s="22">
        <v>1</v>
      </c>
      <c r="E394" s="6">
        <v>25.18</v>
      </c>
      <c r="F394" s="6">
        <f>PRODUCT(D394:E394)</f>
        <v>25.18</v>
      </c>
      <c r="G394" s="7"/>
      <c r="J394" s="30"/>
      <c r="K394" s="31"/>
      <c r="L394" s="31"/>
    </row>
    <row r="395" spans="1:12" ht="15.6" thickTop="1" thickBot="1" x14ac:dyDescent="0.35">
      <c r="A395" s="71">
        <v>2</v>
      </c>
      <c r="B395" s="244" t="s">
        <v>1882</v>
      </c>
      <c r="C395" s="245"/>
      <c r="D395" s="245"/>
      <c r="E395" s="246"/>
      <c r="F395" s="72">
        <f>SUM(F394)</f>
        <v>25.18</v>
      </c>
      <c r="G395" s="73">
        <f>SUM(F395/F400)</f>
        <v>0.48899764997594819</v>
      </c>
    </row>
    <row r="396" spans="1:12" ht="15.6" thickTop="1" thickBot="1" x14ac:dyDescent="0.35">
      <c r="A396" s="78" t="s">
        <v>26</v>
      </c>
      <c r="B396" s="244" t="s">
        <v>27</v>
      </c>
      <c r="C396" s="245"/>
      <c r="D396" s="245"/>
      <c r="E396" s="246"/>
      <c r="F396" s="79">
        <f>SUM(F392,F395)</f>
        <v>40.706000000000003</v>
      </c>
      <c r="G396" s="3"/>
    </row>
    <row r="397" spans="1:12" ht="15.6" thickTop="1" thickBot="1" x14ac:dyDescent="0.35">
      <c r="A397" s="80">
        <v>3</v>
      </c>
      <c r="B397" s="264" t="s">
        <v>28</v>
      </c>
      <c r="C397" s="265"/>
      <c r="D397" s="265"/>
      <c r="E397" s="266"/>
      <c r="F397" s="79">
        <f>SUM(F396)*15%</f>
        <v>6.1059000000000001</v>
      </c>
      <c r="G397" s="73">
        <f>SUM(F397/F400)</f>
        <v>0.11857707509881422</v>
      </c>
    </row>
    <row r="398" spans="1:12" ht="15.6" thickTop="1" thickBot="1" x14ac:dyDescent="0.35">
      <c r="A398" s="78" t="s">
        <v>29</v>
      </c>
      <c r="B398" s="244" t="s">
        <v>30</v>
      </c>
      <c r="C398" s="245"/>
      <c r="D398" s="245"/>
      <c r="E398" s="246"/>
      <c r="F398" s="81">
        <f>SUM(F396:F397)</f>
        <v>46.811900000000001</v>
      </c>
    </row>
    <row r="399" spans="1:12" ht="15.6" thickTop="1" thickBot="1" x14ac:dyDescent="0.35">
      <c r="A399" s="80">
        <v>4</v>
      </c>
      <c r="B399" s="264" t="s">
        <v>31</v>
      </c>
      <c r="C399" s="265"/>
      <c r="D399" s="265"/>
      <c r="E399" s="266"/>
      <c r="F399" s="79">
        <f>SUM(F398)*10%</f>
        <v>4.68119</v>
      </c>
      <c r="G399" s="73">
        <f>SUM(F399/F400)</f>
        <v>9.0909090909090898E-2</v>
      </c>
    </row>
    <row r="400" spans="1:12" ht="15.6" thickTop="1" thickBot="1" x14ac:dyDescent="0.35">
      <c r="A400" s="78" t="s">
        <v>32</v>
      </c>
      <c r="B400" s="244" t="s">
        <v>33</v>
      </c>
      <c r="C400" s="245"/>
      <c r="D400" s="245"/>
      <c r="E400" s="246"/>
      <c r="F400" s="81">
        <f>SUM(F398:F399)</f>
        <v>51.493090000000002</v>
      </c>
      <c r="G400" s="82">
        <f>SUM(G392,G395,G397,G399)</f>
        <v>0.99999999999999989</v>
      </c>
    </row>
    <row r="401" spans="1:12" ht="15.6" thickTop="1" thickBot="1" x14ac:dyDescent="0.35"/>
    <row r="402" spans="1:12" ht="44.4" thickTop="1" thickBot="1" x14ac:dyDescent="0.35">
      <c r="A402" s="61" t="s">
        <v>2</v>
      </c>
      <c r="B402" s="62" t="s">
        <v>3</v>
      </c>
      <c r="C402" s="63" t="s">
        <v>4</v>
      </c>
      <c r="D402" s="64" t="s">
        <v>5</v>
      </c>
      <c r="E402" s="27"/>
      <c r="F402" s="20"/>
      <c r="G402" s="20"/>
    </row>
    <row r="403" spans="1:12" ht="89.4" customHeight="1" thickTop="1" x14ac:dyDescent="0.3">
      <c r="A403" s="101" t="s">
        <v>1920</v>
      </c>
      <c r="B403" s="28" t="s">
        <v>1921</v>
      </c>
      <c r="C403" s="26"/>
      <c r="D403" s="26"/>
      <c r="E403" s="27"/>
      <c r="F403" s="20"/>
      <c r="G403" s="20"/>
    </row>
    <row r="404" spans="1:12" ht="15" thickBot="1" x14ac:dyDescent="0.35">
      <c r="A404" s="103" t="s">
        <v>1924</v>
      </c>
      <c r="B404" s="115" t="s">
        <v>1925</v>
      </c>
      <c r="C404" s="110" t="s">
        <v>130</v>
      </c>
      <c r="D404" s="110">
        <v>1</v>
      </c>
      <c r="E404" s="20"/>
      <c r="F404" s="20"/>
      <c r="G404" s="20"/>
    </row>
    <row r="405" spans="1:12" ht="30" thickTop="1" thickBot="1" x14ac:dyDescent="0.35">
      <c r="A405" s="61" t="s">
        <v>9</v>
      </c>
      <c r="B405" s="62" t="s">
        <v>10</v>
      </c>
      <c r="C405" s="62" t="s">
        <v>4</v>
      </c>
      <c r="D405" s="62" t="s">
        <v>11</v>
      </c>
      <c r="E405" s="62" t="s">
        <v>12</v>
      </c>
      <c r="F405" s="62" t="s">
        <v>13</v>
      </c>
      <c r="G405" s="64" t="s">
        <v>14</v>
      </c>
    </row>
    <row r="406" spans="1:12" ht="15" thickTop="1" x14ac:dyDescent="0.3">
      <c r="A406" s="20"/>
      <c r="B406" s="67" t="s">
        <v>15</v>
      </c>
      <c r="C406" s="68"/>
      <c r="D406" s="68"/>
      <c r="E406" s="68"/>
      <c r="F406" s="68"/>
      <c r="G406" s="7"/>
    </row>
    <row r="407" spans="1:12" x14ac:dyDescent="0.3">
      <c r="A407" s="36" t="s">
        <v>16</v>
      </c>
      <c r="B407" s="4" t="s">
        <v>70</v>
      </c>
      <c r="C407" s="4" t="s">
        <v>18</v>
      </c>
      <c r="D407" s="4">
        <v>0.28000000000000003</v>
      </c>
      <c r="E407" s="70">
        <v>30.27</v>
      </c>
      <c r="F407" s="6">
        <f>PRODUCT(D407:E407)</f>
        <v>8.4756</v>
      </c>
      <c r="G407" s="7"/>
    </row>
    <row r="408" spans="1:12" ht="15" thickBot="1" x14ac:dyDescent="0.35">
      <c r="A408" s="36" t="s">
        <v>19</v>
      </c>
      <c r="B408" s="4" t="s">
        <v>20</v>
      </c>
      <c r="C408" s="4" t="s">
        <v>18</v>
      </c>
      <c r="D408" s="4">
        <v>0.28000000000000003</v>
      </c>
      <c r="E408" s="76">
        <v>25.18</v>
      </c>
      <c r="F408" s="6">
        <f>PRODUCT(D408:E408)</f>
        <v>7.0504000000000007</v>
      </c>
      <c r="G408" s="7"/>
    </row>
    <row r="409" spans="1:12" ht="15.6" thickTop="1" thickBot="1" x14ac:dyDescent="0.35">
      <c r="A409" s="71">
        <v>1</v>
      </c>
      <c r="B409" s="244" t="s">
        <v>21</v>
      </c>
      <c r="C409" s="245"/>
      <c r="D409" s="245"/>
      <c r="E409" s="246"/>
      <c r="F409" s="72">
        <f>SUM(F407:F408)</f>
        <v>15.526</v>
      </c>
      <c r="G409" s="73">
        <f>SUM(F409/F417)</f>
        <v>0.29829188223791536</v>
      </c>
    </row>
    <row r="410" spans="1:12" ht="15" thickTop="1" x14ac:dyDescent="0.3">
      <c r="A410" s="20"/>
      <c r="B410" s="74" t="s">
        <v>45</v>
      </c>
      <c r="C410" s="4"/>
      <c r="D410" s="4"/>
      <c r="E410" s="4"/>
      <c r="F410" s="41"/>
      <c r="G410" s="75"/>
    </row>
    <row r="411" spans="1:12" ht="29.4" thickBot="1" x14ac:dyDescent="0.35">
      <c r="A411" s="36" t="s">
        <v>23</v>
      </c>
      <c r="B411" s="149" t="s">
        <v>1926</v>
      </c>
      <c r="C411" s="4" t="s">
        <v>130</v>
      </c>
      <c r="D411" s="22">
        <v>1</v>
      </c>
      <c r="E411" s="6">
        <v>25.62</v>
      </c>
      <c r="F411" s="6">
        <f>PRODUCT(D411:E411)</f>
        <v>25.62</v>
      </c>
      <c r="G411" s="7"/>
      <c r="J411" s="30"/>
      <c r="K411" s="31"/>
      <c r="L411" s="31"/>
    </row>
    <row r="412" spans="1:12" ht="15.6" thickTop="1" thickBot="1" x14ac:dyDescent="0.35">
      <c r="A412" s="71">
        <v>2</v>
      </c>
      <c r="B412" s="244" t="s">
        <v>49</v>
      </c>
      <c r="C412" s="245"/>
      <c r="D412" s="245"/>
      <c r="E412" s="246"/>
      <c r="F412" s="72">
        <f>SUM(F411)</f>
        <v>25.62</v>
      </c>
      <c r="G412" s="73">
        <f>SUM(F412/F417)</f>
        <v>0.49222195175417954</v>
      </c>
    </row>
    <row r="413" spans="1:12" ht="15.6" thickTop="1" thickBot="1" x14ac:dyDescent="0.35">
      <c r="A413" s="78" t="s">
        <v>26</v>
      </c>
      <c r="B413" s="244" t="s">
        <v>27</v>
      </c>
      <c r="C413" s="245"/>
      <c r="D413" s="245"/>
      <c r="E413" s="246"/>
      <c r="F413" s="79">
        <f>SUM(F409,F412)</f>
        <v>41.146000000000001</v>
      </c>
      <c r="G413" s="3"/>
    </row>
    <row r="414" spans="1:12" ht="15.6" thickTop="1" thickBot="1" x14ac:dyDescent="0.35">
      <c r="A414" s="80">
        <v>3</v>
      </c>
      <c r="B414" s="264" t="s">
        <v>28</v>
      </c>
      <c r="C414" s="265"/>
      <c r="D414" s="265"/>
      <c r="E414" s="266"/>
      <c r="F414" s="79">
        <f>SUM(F413)*15%</f>
        <v>6.1718999999999999</v>
      </c>
      <c r="G414" s="73">
        <f>SUM(F414/F417)</f>
        <v>0.11857707509881424</v>
      </c>
    </row>
    <row r="415" spans="1:12" ht="15.6" thickTop="1" thickBot="1" x14ac:dyDescent="0.35">
      <c r="A415" s="78" t="s">
        <v>29</v>
      </c>
      <c r="B415" s="244" t="s">
        <v>30</v>
      </c>
      <c r="C415" s="245"/>
      <c r="D415" s="245"/>
      <c r="E415" s="246"/>
      <c r="F415" s="81">
        <f>SUM(F413:F414)</f>
        <v>47.317900000000002</v>
      </c>
    </row>
    <row r="416" spans="1:12" ht="15.6" thickTop="1" thickBot="1" x14ac:dyDescent="0.35">
      <c r="A416" s="80">
        <v>4</v>
      </c>
      <c r="B416" s="264" t="s">
        <v>31</v>
      </c>
      <c r="C416" s="265"/>
      <c r="D416" s="265"/>
      <c r="E416" s="266"/>
      <c r="F416" s="79">
        <f>SUM(F415)*10%</f>
        <v>4.7317900000000002</v>
      </c>
      <c r="G416" s="73">
        <f>SUM(F416/F417)</f>
        <v>9.0909090909090912E-2</v>
      </c>
    </row>
    <row r="417" spans="1:12" ht="15.6" thickTop="1" thickBot="1" x14ac:dyDescent="0.35">
      <c r="A417" s="78" t="s">
        <v>32</v>
      </c>
      <c r="B417" s="244" t="s">
        <v>33</v>
      </c>
      <c r="C417" s="245"/>
      <c r="D417" s="245"/>
      <c r="E417" s="246"/>
      <c r="F417" s="81">
        <f>SUM(F415:F416)</f>
        <v>52.049689999999998</v>
      </c>
      <c r="G417" s="82">
        <f>SUM(G409,G412,G414,G416)</f>
        <v>1</v>
      </c>
    </row>
    <row r="418" spans="1:12" ht="15.6" thickTop="1" thickBot="1" x14ac:dyDescent="0.35"/>
    <row r="419" spans="1:12" ht="44.4" thickTop="1" thickBot="1" x14ac:dyDescent="0.35">
      <c r="A419" s="61" t="s">
        <v>2</v>
      </c>
      <c r="B419" s="62" t="s">
        <v>3</v>
      </c>
      <c r="C419" s="63" t="s">
        <v>4</v>
      </c>
      <c r="D419" s="64" t="s">
        <v>5</v>
      </c>
      <c r="E419" s="27"/>
      <c r="F419" s="20"/>
      <c r="G419" s="20"/>
    </row>
    <row r="420" spans="1:12" ht="94.2" customHeight="1" thickTop="1" x14ac:dyDescent="0.3">
      <c r="A420" s="101" t="s">
        <v>1920</v>
      </c>
      <c r="B420" s="28" t="s">
        <v>1921</v>
      </c>
      <c r="C420" s="26"/>
      <c r="D420" s="26"/>
      <c r="E420" s="27"/>
      <c r="F420" s="20"/>
      <c r="G420" s="20"/>
    </row>
    <row r="421" spans="1:12" ht="15" thickBot="1" x14ac:dyDescent="0.35">
      <c r="A421" s="103" t="s">
        <v>1927</v>
      </c>
      <c r="B421" s="115" t="s">
        <v>1928</v>
      </c>
      <c r="C421" s="110" t="s">
        <v>130</v>
      </c>
      <c r="D421" s="110">
        <v>1</v>
      </c>
      <c r="E421" s="20"/>
      <c r="F421" s="20"/>
      <c r="G421" s="20"/>
    </row>
    <row r="422" spans="1:12" ht="30" thickTop="1" thickBot="1" x14ac:dyDescent="0.35">
      <c r="A422" s="61" t="s">
        <v>9</v>
      </c>
      <c r="B422" s="62" t="s">
        <v>10</v>
      </c>
      <c r="C422" s="62" t="s">
        <v>4</v>
      </c>
      <c r="D422" s="62" t="s">
        <v>11</v>
      </c>
      <c r="E422" s="62" t="s">
        <v>12</v>
      </c>
      <c r="F422" s="62" t="s">
        <v>13</v>
      </c>
      <c r="G422" s="64" t="s">
        <v>14</v>
      </c>
    </row>
    <row r="423" spans="1:12" ht="15" thickTop="1" x14ac:dyDescent="0.3">
      <c r="A423" s="20"/>
      <c r="B423" s="67" t="s">
        <v>15</v>
      </c>
      <c r="C423" s="68"/>
      <c r="D423" s="68"/>
      <c r="E423" s="68"/>
      <c r="F423" s="68"/>
      <c r="G423" s="7"/>
    </row>
    <row r="424" spans="1:12" x14ac:dyDescent="0.3">
      <c r="A424" s="36" t="s">
        <v>16</v>
      </c>
      <c r="B424" s="4" t="s">
        <v>70</v>
      </c>
      <c r="C424" s="4" t="s">
        <v>18</v>
      </c>
      <c r="D424" s="22">
        <v>0.2</v>
      </c>
      <c r="E424" s="70">
        <v>30.27</v>
      </c>
      <c r="F424" s="6">
        <f>PRODUCT(D424:E424)</f>
        <v>6.0540000000000003</v>
      </c>
      <c r="G424" s="7"/>
    </row>
    <row r="425" spans="1:12" ht="15" thickBot="1" x14ac:dyDescent="0.35">
      <c r="A425" s="36" t="s">
        <v>19</v>
      </c>
      <c r="B425" s="4" t="s">
        <v>20</v>
      </c>
      <c r="C425" s="4" t="s">
        <v>18</v>
      </c>
      <c r="D425" s="22">
        <v>0.2</v>
      </c>
      <c r="E425" s="76">
        <v>25.18</v>
      </c>
      <c r="F425" s="6">
        <f>PRODUCT(D425:E425)</f>
        <v>5.0360000000000005</v>
      </c>
      <c r="G425" s="7"/>
    </row>
    <row r="426" spans="1:12" ht="15.6" thickTop="1" thickBot="1" x14ac:dyDescent="0.35">
      <c r="A426" s="71">
        <v>1</v>
      </c>
      <c r="B426" s="244" t="s">
        <v>21</v>
      </c>
      <c r="C426" s="245"/>
      <c r="D426" s="245"/>
      <c r="E426" s="246"/>
      <c r="F426" s="72">
        <f>SUM(F424:F425)</f>
        <v>11.09</v>
      </c>
      <c r="G426" s="73">
        <f>SUM(F426/F434)</f>
        <v>0.37609602826994126</v>
      </c>
    </row>
    <row r="427" spans="1:12" ht="15" thickTop="1" x14ac:dyDescent="0.3">
      <c r="A427" s="20"/>
      <c r="B427" s="74" t="s">
        <v>45</v>
      </c>
      <c r="C427" s="4"/>
      <c r="D427" s="4"/>
      <c r="E427" s="4"/>
      <c r="F427" s="41"/>
      <c r="G427" s="75"/>
    </row>
    <row r="428" spans="1:12" ht="29.4" thickBot="1" x14ac:dyDescent="0.35">
      <c r="A428" s="36" t="s">
        <v>23</v>
      </c>
      <c r="B428" s="149" t="s">
        <v>1929</v>
      </c>
      <c r="C428" s="4" t="s">
        <v>130</v>
      </c>
      <c r="D428" s="22">
        <v>1</v>
      </c>
      <c r="E428" s="6">
        <v>12.22</v>
      </c>
      <c r="F428" s="6">
        <f>PRODUCT(D428:E428)</f>
        <v>12.22</v>
      </c>
      <c r="G428" s="7"/>
      <c r="J428" s="30"/>
      <c r="K428" s="31"/>
      <c r="L428" s="31"/>
    </row>
    <row r="429" spans="1:12" ht="15.6" thickTop="1" thickBot="1" x14ac:dyDescent="0.35">
      <c r="A429" s="71">
        <v>2</v>
      </c>
      <c r="B429" s="244" t="s">
        <v>49</v>
      </c>
      <c r="C429" s="245"/>
      <c r="D429" s="245"/>
      <c r="E429" s="246"/>
      <c r="F429" s="72">
        <f>SUM(F428)</f>
        <v>12.22</v>
      </c>
      <c r="G429" s="73">
        <f>SUM(F429/F434)</f>
        <v>0.41441780572215353</v>
      </c>
    </row>
    <row r="430" spans="1:12" ht="15.6" thickTop="1" thickBot="1" x14ac:dyDescent="0.35">
      <c r="A430" s="78" t="s">
        <v>26</v>
      </c>
      <c r="B430" s="244" t="s">
        <v>27</v>
      </c>
      <c r="C430" s="245"/>
      <c r="D430" s="245"/>
      <c r="E430" s="246"/>
      <c r="F430" s="79">
        <f>SUM(F426,F429)</f>
        <v>23.310000000000002</v>
      </c>
      <c r="G430" s="3"/>
    </row>
    <row r="431" spans="1:12" ht="15.6" thickTop="1" thickBot="1" x14ac:dyDescent="0.35">
      <c r="A431" s="80">
        <v>3</v>
      </c>
      <c r="B431" s="264" t="s">
        <v>28</v>
      </c>
      <c r="C431" s="265"/>
      <c r="D431" s="265"/>
      <c r="E431" s="266"/>
      <c r="F431" s="79">
        <f>SUM(F430)*15%</f>
        <v>3.4965000000000002</v>
      </c>
      <c r="G431" s="73">
        <f>SUM(F431/F434)</f>
        <v>0.11857707509881422</v>
      </c>
    </row>
    <row r="432" spans="1:12" ht="15.6" thickTop="1" thickBot="1" x14ac:dyDescent="0.35">
      <c r="A432" s="78" t="s">
        <v>29</v>
      </c>
      <c r="B432" s="244" t="s">
        <v>30</v>
      </c>
      <c r="C432" s="245"/>
      <c r="D432" s="245"/>
      <c r="E432" s="246"/>
      <c r="F432" s="81">
        <f>SUM(F430:F431)</f>
        <v>26.806500000000003</v>
      </c>
    </row>
    <row r="433" spans="1:12" ht="15.6" thickTop="1" thickBot="1" x14ac:dyDescent="0.35">
      <c r="A433" s="80">
        <v>4</v>
      </c>
      <c r="B433" s="264" t="s">
        <v>31</v>
      </c>
      <c r="C433" s="265"/>
      <c r="D433" s="265"/>
      <c r="E433" s="266"/>
      <c r="F433" s="79">
        <f>SUM(F432)*10%</f>
        <v>2.6806500000000004</v>
      </c>
      <c r="G433" s="73">
        <f>SUM(F433/F434)</f>
        <v>9.0909090909090912E-2</v>
      </c>
    </row>
    <row r="434" spans="1:12" ht="15.6" thickTop="1" thickBot="1" x14ac:dyDescent="0.35">
      <c r="A434" s="78" t="s">
        <v>32</v>
      </c>
      <c r="B434" s="244" t="s">
        <v>33</v>
      </c>
      <c r="C434" s="245"/>
      <c r="D434" s="245"/>
      <c r="E434" s="246"/>
      <c r="F434" s="81">
        <f>SUM(F432:F433)</f>
        <v>29.487150000000003</v>
      </c>
      <c r="G434" s="82">
        <f>SUM(G426,G429,G431,G433)</f>
        <v>0.99999999999999989</v>
      </c>
    </row>
    <row r="435" spans="1:12" ht="15.6" thickTop="1" thickBot="1" x14ac:dyDescent="0.35"/>
    <row r="436" spans="1:12" ht="44.4" thickTop="1" thickBot="1" x14ac:dyDescent="0.35">
      <c r="A436" s="61" t="s">
        <v>2</v>
      </c>
      <c r="B436" s="62" t="s">
        <v>3</v>
      </c>
      <c r="C436" s="63" t="s">
        <v>4</v>
      </c>
      <c r="D436" s="64" t="s">
        <v>5</v>
      </c>
      <c r="E436" s="27"/>
      <c r="F436" s="20"/>
      <c r="G436" s="20"/>
    </row>
    <row r="437" spans="1:12" ht="55.8" customHeight="1" thickTop="1" thickBot="1" x14ac:dyDescent="0.35">
      <c r="A437" s="65" t="s">
        <v>1930</v>
      </c>
      <c r="B437" s="66" t="s">
        <v>1931</v>
      </c>
      <c r="C437" s="50" t="s">
        <v>203</v>
      </c>
      <c r="D437" s="50">
        <v>1</v>
      </c>
      <c r="E437" s="20"/>
      <c r="F437" s="20"/>
      <c r="G437" s="20"/>
    </row>
    <row r="438" spans="1:12" ht="30" thickTop="1" thickBot="1" x14ac:dyDescent="0.35">
      <c r="A438" s="61" t="s">
        <v>9</v>
      </c>
      <c r="B438" s="62" t="s">
        <v>10</v>
      </c>
      <c r="C438" s="62" t="s">
        <v>4</v>
      </c>
      <c r="D438" s="62" t="s">
        <v>11</v>
      </c>
      <c r="E438" s="62" t="s">
        <v>12</v>
      </c>
      <c r="F438" s="62" t="s">
        <v>13</v>
      </c>
      <c r="G438" s="64" t="s">
        <v>14</v>
      </c>
    </row>
    <row r="439" spans="1:12" ht="15" thickTop="1" x14ac:dyDescent="0.3">
      <c r="A439" s="20"/>
      <c r="B439" s="67" t="s">
        <v>15</v>
      </c>
      <c r="C439" s="68"/>
      <c r="D439" s="68"/>
      <c r="E439" s="68"/>
      <c r="F439" s="68"/>
      <c r="G439" s="7"/>
    </row>
    <row r="440" spans="1:12" x14ac:dyDescent="0.3">
      <c r="A440" s="36" t="s">
        <v>16</v>
      </c>
      <c r="B440" s="4" t="s">
        <v>70</v>
      </c>
      <c r="C440" s="4" t="s">
        <v>18</v>
      </c>
      <c r="D440" s="4">
        <v>0.04</v>
      </c>
      <c r="E440" s="70">
        <v>30.27</v>
      </c>
      <c r="F440" s="6">
        <f>PRODUCT(D440:E440)</f>
        <v>1.2108000000000001</v>
      </c>
      <c r="G440" s="7"/>
    </row>
    <row r="441" spans="1:12" ht="15" thickBot="1" x14ac:dyDescent="0.35">
      <c r="A441" s="36" t="s">
        <v>19</v>
      </c>
      <c r="B441" s="4" t="s">
        <v>20</v>
      </c>
      <c r="C441" s="4" t="s">
        <v>18</v>
      </c>
      <c r="D441" s="4">
        <v>0.04</v>
      </c>
      <c r="E441" s="76">
        <v>25.18</v>
      </c>
      <c r="F441" s="6">
        <f>PRODUCT(D441:E441)</f>
        <v>1.0072000000000001</v>
      </c>
      <c r="G441" s="7"/>
    </row>
    <row r="442" spans="1:12" ht="15.6" thickTop="1" thickBot="1" x14ac:dyDescent="0.35">
      <c r="A442" s="71">
        <v>1</v>
      </c>
      <c r="B442" s="244" t="s">
        <v>21</v>
      </c>
      <c r="C442" s="245"/>
      <c r="D442" s="245"/>
      <c r="E442" s="246"/>
      <c r="F442" s="72">
        <f>SUM(F440:F441)</f>
        <v>2.218</v>
      </c>
      <c r="G442" s="73">
        <f>SUM(F442/F450)</f>
        <v>0.49557933402896154</v>
      </c>
    </row>
    <row r="443" spans="1:12" ht="15" thickTop="1" x14ac:dyDescent="0.3">
      <c r="A443" s="20"/>
      <c r="B443" s="74" t="s">
        <v>45</v>
      </c>
      <c r="C443" s="4"/>
      <c r="D443" s="4"/>
      <c r="E443" s="4"/>
      <c r="F443" s="41"/>
      <c r="G443" s="75"/>
    </row>
    <row r="444" spans="1:12" ht="43.8" thickBot="1" x14ac:dyDescent="0.35">
      <c r="A444" s="36" t="s">
        <v>23</v>
      </c>
      <c r="B444" s="149" t="s">
        <v>1932</v>
      </c>
      <c r="C444" s="4" t="s">
        <v>203</v>
      </c>
      <c r="D444" s="22">
        <v>1</v>
      </c>
      <c r="E444" s="6">
        <v>1.32</v>
      </c>
      <c r="F444" s="6">
        <f>PRODUCT(D444:E444)</f>
        <v>1.32</v>
      </c>
      <c r="G444" s="7"/>
      <c r="J444" s="30"/>
      <c r="K444" s="31"/>
      <c r="L444" s="31"/>
    </row>
    <row r="445" spans="1:12" ht="15.6" thickTop="1" thickBot="1" x14ac:dyDescent="0.35">
      <c r="A445" s="71">
        <v>2</v>
      </c>
      <c r="B445" s="244" t="s">
        <v>49</v>
      </c>
      <c r="C445" s="245"/>
      <c r="D445" s="245"/>
      <c r="E445" s="246"/>
      <c r="F445" s="72">
        <f>SUM(F444)</f>
        <v>1.32</v>
      </c>
      <c r="G445" s="73">
        <f>SUM(F445/F450)</f>
        <v>0.29493449996313315</v>
      </c>
    </row>
    <row r="446" spans="1:12" ht="15.6" thickTop="1" thickBot="1" x14ac:dyDescent="0.35">
      <c r="A446" s="78" t="s">
        <v>26</v>
      </c>
      <c r="B446" s="244" t="s">
        <v>27</v>
      </c>
      <c r="C446" s="245"/>
      <c r="D446" s="245"/>
      <c r="E446" s="246"/>
      <c r="F446" s="79">
        <f>SUM(F442,F445)</f>
        <v>3.5380000000000003</v>
      </c>
      <c r="G446" s="3"/>
    </row>
    <row r="447" spans="1:12" ht="15.6" thickTop="1" thickBot="1" x14ac:dyDescent="0.35">
      <c r="A447" s="80">
        <v>3</v>
      </c>
      <c r="B447" s="264" t="s">
        <v>28</v>
      </c>
      <c r="C447" s="265"/>
      <c r="D447" s="265"/>
      <c r="E447" s="266"/>
      <c r="F447" s="79">
        <f>SUM(F446)*15%</f>
        <v>0.53070000000000006</v>
      </c>
      <c r="G447" s="73">
        <f>SUM(F447/F450)</f>
        <v>0.11857707509881421</v>
      </c>
    </row>
    <row r="448" spans="1:12" ht="15.6" thickTop="1" thickBot="1" x14ac:dyDescent="0.35">
      <c r="A448" s="78" t="s">
        <v>29</v>
      </c>
      <c r="B448" s="244" t="s">
        <v>30</v>
      </c>
      <c r="C448" s="245"/>
      <c r="D448" s="245"/>
      <c r="E448" s="246"/>
      <c r="F448" s="81">
        <f>SUM(F446:F447)</f>
        <v>4.0687000000000006</v>
      </c>
    </row>
    <row r="449" spans="1:12" ht="15.6" thickTop="1" thickBot="1" x14ac:dyDescent="0.35">
      <c r="A449" s="80">
        <v>4</v>
      </c>
      <c r="B449" s="264" t="s">
        <v>31</v>
      </c>
      <c r="C449" s="265"/>
      <c r="D449" s="265"/>
      <c r="E449" s="266"/>
      <c r="F449" s="79">
        <f>SUM(F448)*10%</f>
        <v>0.40687000000000006</v>
      </c>
      <c r="G449" s="73">
        <f>SUM(F449/F450)</f>
        <v>9.0909090909090898E-2</v>
      </c>
    </row>
    <row r="450" spans="1:12" ht="15.6" thickTop="1" thickBot="1" x14ac:dyDescent="0.35">
      <c r="A450" s="78" t="s">
        <v>32</v>
      </c>
      <c r="B450" s="244" t="s">
        <v>33</v>
      </c>
      <c r="C450" s="245"/>
      <c r="D450" s="245"/>
      <c r="E450" s="246"/>
      <c r="F450" s="81">
        <f>SUM(F448:F449)</f>
        <v>4.4755700000000012</v>
      </c>
      <c r="G450" s="82">
        <f>SUM(G442,G445,G447,G449)</f>
        <v>0.99999999999999989</v>
      </c>
    </row>
    <row r="451" spans="1:12" ht="15.6" thickTop="1" thickBot="1" x14ac:dyDescent="0.35"/>
    <row r="452" spans="1:12" ht="44.4" thickTop="1" thickBot="1" x14ac:dyDescent="0.35">
      <c r="A452" s="61" t="s">
        <v>2</v>
      </c>
      <c r="B452" s="62" t="s">
        <v>3</v>
      </c>
      <c r="C452" s="63" t="s">
        <v>4</v>
      </c>
      <c r="D452" s="64" t="s">
        <v>5</v>
      </c>
      <c r="E452" s="27"/>
      <c r="F452" s="20"/>
      <c r="G452" s="20"/>
    </row>
    <row r="453" spans="1:12" ht="70.8" customHeight="1" thickTop="1" thickBot="1" x14ac:dyDescent="0.35">
      <c r="A453" s="65" t="s">
        <v>1933</v>
      </c>
      <c r="B453" s="47" t="s">
        <v>1934</v>
      </c>
      <c r="C453" s="50" t="s">
        <v>304</v>
      </c>
      <c r="D453" s="50">
        <v>1</v>
      </c>
      <c r="E453" s="20"/>
      <c r="F453" s="20"/>
      <c r="G453" s="20"/>
    </row>
    <row r="454" spans="1:12" ht="30" thickTop="1" thickBot="1" x14ac:dyDescent="0.35">
      <c r="A454" s="61" t="s">
        <v>9</v>
      </c>
      <c r="B454" s="62" t="s">
        <v>10</v>
      </c>
      <c r="C454" s="62" t="s">
        <v>4</v>
      </c>
      <c r="D454" s="62" t="s">
        <v>11</v>
      </c>
      <c r="E454" s="62" t="s">
        <v>12</v>
      </c>
      <c r="F454" s="62" t="s">
        <v>13</v>
      </c>
      <c r="G454" s="64" t="s">
        <v>14</v>
      </c>
    </row>
    <row r="455" spans="1:12" ht="15" thickTop="1" x14ac:dyDescent="0.3">
      <c r="A455" s="20"/>
      <c r="B455" s="67" t="s">
        <v>15</v>
      </c>
      <c r="C455" s="68"/>
      <c r="D455" s="68"/>
      <c r="E455" s="68"/>
      <c r="F455" s="68"/>
      <c r="G455" s="7"/>
    </row>
    <row r="456" spans="1:12" x14ac:dyDescent="0.3">
      <c r="A456" s="36" t="s">
        <v>16</v>
      </c>
      <c r="B456" s="4" t="s">
        <v>70</v>
      </c>
      <c r="C456" s="4" t="s">
        <v>18</v>
      </c>
      <c r="D456" s="4">
        <v>0.93</v>
      </c>
      <c r="E456" s="70">
        <v>30.27</v>
      </c>
      <c r="F456" s="6">
        <f>PRODUCT(D456:E456)</f>
        <v>28.1511</v>
      </c>
      <c r="G456" s="7"/>
    </row>
    <row r="457" spans="1:12" ht="15" thickBot="1" x14ac:dyDescent="0.35">
      <c r="A457" s="36" t="s">
        <v>19</v>
      </c>
      <c r="B457" s="4" t="s">
        <v>20</v>
      </c>
      <c r="C457" s="4" t="s">
        <v>18</v>
      </c>
      <c r="D457" s="4">
        <v>0.93</v>
      </c>
      <c r="E457" s="76">
        <v>25.18</v>
      </c>
      <c r="F457" s="6">
        <f>PRODUCT(D457:E457)</f>
        <v>23.417400000000001</v>
      </c>
      <c r="G457" s="7"/>
    </row>
    <row r="458" spans="1:12" ht="15.6" thickTop="1" thickBot="1" x14ac:dyDescent="0.35">
      <c r="A458" s="71">
        <v>1</v>
      </c>
      <c r="B458" s="244" t="s">
        <v>21</v>
      </c>
      <c r="C458" s="245"/>
      <c r="D458" s="245"/>
      <c r="E458" s="246"/>
      <c r="F458" s="72">
        <f>SUM(F456:F457)</f>
        <v>51.5685</v>
      </c>
      <c r="G458" s="73">
        <f>SUM(F458/F466)</f>
        <v>0.61487986377099535</v>
      </c>
    </row>
    <row r="459" spans="1:12" ht="15" thickTop="1" x14ac:dyDescent="0.3">
      <c r="A459" s="20"/>
      <c r="B459" s="74" t="s">
        <v>45</v>
      </c>
      <c r="C459" s="4"/>
      <c r="D459" s="4"/>
      <c r="E459" s="4"/>
      <c r="F459" s="41"/>
      <c r="G459" s="75"/>
    </row>
    <row r="460" spans="1:12" ht="15" thickBot="1" x14ac:dyDescent="0.35">
      <c r="A460" s="36" t="s">
        <v>23</v>
      </c>
      <c r="B460" s="149" t="s">
        <v>1935</v>
      </c>
      <c r="C460" s="4" t="s">
        <v>304</v>
      </c>
      <c r="D460" s="22">
        <v>1</v>
      </c>
      <c r="E460" s="6">
        <v>14.73</v>
      </c>
      <c r="F460" s="6">
        <f>PRODUCT(D460:E460)</f>
        <v>14.73</v>
      </c>
      <c r="G460" s="7"/>
      <c r="J460" s="30"/>
      <c r="K460" s="31"/>
      <c r="L460" s="31"/>
    </row>
    <row r="461" spans="1:12" ht="15.6" thickTop="1" thickBot="1" x14ac:dyDescent="0.35">
      <c r="A461" s="71">
        <v>2</v>
      </c>
      <c r="B461" s="244" t="s">
        <v>49</v>
      </c>
      <c r="C461" s="245"/>
      <c r="D461" s="245"/>
      <c r="E461" s="246"/>
      <c r="F461" s="72">
        <f>SUM(F460)</f>
        <v>14.73</v>
      </c>
      <c r="G461" s="73">
        <f>SUM(F461/F466)</f>
        <v>0.17563397022109936</v>
      </c>
    </row>
    <row r="462" spans="1:12" ht="15.6" thickTop="1" thickBot="1" x14ac:dyDescent="0.35">
      <c r="A462" s="78" t="s">
        <v>26</v>
      </c>
      <c r="B462" s="244" t="s">
        <v>27</v>
      </c>
      <c r="C462" s="245"/>
      <c r="D462" s="245"/>
      <c r="E462" s="246"/>
      <c r="F462" s="79">
        <f>SUM(F458,F461)</f>
        <v>66.298500000000004</v>
      </c>
      <c r="G462" s="3"/>
    </row>
    <row r="463" spans="1:12" ht="15.6" thickTop="1" thickBot="1" x14ac:dyDescent="0.35">
      <c r="A463" s="80">
        <v>3</v>
      </c>
      <c r="B463" s="264" t="s">
        <v>28</v>
      </c>
      <c r="C463" s="265"/>
      <c r="D463" s="265"/>
      <c r="E463" s="266"/>
      <c r="F463" s="79">
        <f>SUM(F462)*15%</f>
        <v>9.9447749999999999</v>
      </c>
      <c r="G463" s="73">
        <f>SUM(F463/F466)</f>
        <v>0.1185770750988142</v>
      </c>
    </row>
    <row r="464" spans="1:12" ht="15.6" thickTop="1" thickBot="1" x14ac:dyDescent="0.35">
      <c r="A464" s="78" t="s">
        <v>29</v>
      </c>
      <c r="B464" s="244" t="s">
        <v>30</v>
      </c>
      <c r="C464" s="245"/>
      <c r="D464" s="245"/>
      <c r="E464" s="246"/>
      <c r="F464" s="81">
        <f>SUM(F462:F463)</f>
        <v>76.243275000000011</v>
      </c>
    </row>
    <row r="465" spans="1:12" ht="15.6" thickTop="1" thickBot="1" x14ac:dyDescent="0.35">
      <c r="A465" s="80">
        <v>4</v>
      </c>
      <c r="B465" s="264" t="s">
        <v>31</v>
      </c>
      <c r="C465" s="265"/>
      <c r="D465" s="265"/>
      <c r="E465" s="266"/>
      <c r="F465" s="79">
        <f>SUM(F464)*10%</f>
        <v>7.6243275000000015</v>
      </c>
      <c r="G465" s="73">
        <f>SUM(F465/F466)</f>
        <v>9.0909090909090912E-2</v>
      </c>
    </row>
    <row r="466" spans="1:12" ht="15.6" thickTop="1" thickBot="1" x14ac:dyDescent="0.35">
      <c r="A466" s="78" t="s">
        <v>32</v>
      </c>
      <c r="B466" s="244" t="s">
        <v>33</v>
      </c>
      <c r="C466" s="245"/>
      <c r="D466" s="245"/>
      <c r="E466" s="246"/>
      <c r="F466" s="81">
        <f>SUM(F464:F465)</f>
        <v>83.867602500000018</v>
      </c>
      <c r="G466" s="82">
        <f>SUM(G458,G461,G463,G465)</f>
        <v>0.99999999999999989</v>
      </c>
    </row>
    <row r="467" spans="1:12" ht="15.6" thickTop="1" thickBot="1" x14ac:dyDescent="0.35"/>
    <row r="468" spans="1:12" ht="44.4" thickTop="1" thickBot="1" x14ac:dyDescent="0.35">
      <c r="A468" s="61" t="s">
        <v>2</v>
      </c>
      <c r="B468" s="62" t="s">
        <v>3</v>
      </c>
      <c r="C468" s="63" t="s">
        <v>4</v>
      </c>
      <c r="D468" s="64" t="s">
        <v>5</v>
      </c>
      <c r="E468" s="27"/>
      <c r="F468" s="20"/>
      <c r="G468" s="20"/>
    </row>
    <row r="469" spans="1:12" ht="48.6" customHeight="1" thickTop="1" x14ac:dyDescent="0.3">
      <c r="A469" s="101" t="s">
        <v>1936</v>
      </c>
      <c r="B469" s="28" t="s">
        <v>1937</v>
      </c>
      <c r="C469" s="26"/>
      <c r="D469" s="26"/>
      <c r="E469" s="27"/>
      <c r="F469" s="20"/>
      <c r="G469" s="20"/>
    </row>
    <row r="470" spans="1:12" ht="35.4" customHeight="1" thickBot="1" x14ac:dyDescent="0.35">
      <c r="A470" s="103" t="s">
        <v>1938</v>
      </c>
      <c r="B470" s="115" t="s">
        <v>1939</v>
      </c>
      <c r="C470" s="110" t="s">
        <v>304</v>
      </c>
      <c r="D470" s="110">
        <v>1</v>
      </c>
      <c r="E470" s="20"/>
      <c r="F470" s="20"/>
      <c r="G470" s="20"/>
    </row>
    <row r="471" spans="1:12" ht="30" thickTop="1" thickBot="1" x14ac:dyDescent="0.35">
      <c r="A471" s="61" t="s">
        <v>9</v>
      </c>
      <c r="B471" s="62" t="s">
        <v>10</v>
      </c>
      <c r="C471" s="62" t="s">
        <v>4</v>
      </c>
      <c r="D471" s="62" t="s">
        <v>11</v>
      </c>
      <c r="E471" s="62" t="s">
        <v>12</v>
      </c>
      <c r="F471" s="62" t="s">
        <v>13</v>
      </c>
      <c r="G471" s="64" t="s">
        <v>14</v>
      </c>
    </row>
    <row r="472" spans="1:12" ht="15" thickTop="1" x14ac:dyDescent="0.3">
      <c r="A472" s="20"/>
      <c r="B472" s="67" t="s">
        <v>15</v>
      </c>
      <c r="C472" s="68"/>
      <c r="D472" s="68"/>
      <c r="E472" s="68"/>
      <c r="F472" s="68"/>
      <c r="G472" s="7"/>
    </row>
    <row r="473" spans="1:12" x14ac:dyDescent="0.3">
      <c r="A473" s="36" t="s">
        <v>16</v>
      </c>
      <c r="B473" s="4" t="s">
        <v>70</v>
      </c>
      <c r="C473" s="4" t="s">
        <v>18</v>
      </c>
      <c r="D473" s="4">
        <v>0.12</v>
      </c>
      <c r="E473" s="70">
        <v>30.27</v>
      </c>
      <c r="F473" s="6">
        <f>PRODUCT(D473:E473)</f>
        <v>3.6323999999999996</v>
      </c>
      <c r="G473" s="7"/>
    </row>
    <row r="474" spans="1:12" ht="15" thickBot="1" x14ac:dyDescent="0.35">
      <c r="A474" s="36" t="s">
        <v>19</v>
      </c>
      <c r="B474" s="4" t="s">
        <v>20</v>
      </c>
      <c r="C474" s="4" t="s">
        <v>18</v>
      </c>
      <c r="D474" s="4">
        <v>0.12</v>
      </c>
      <c r="E474" s="76">
        <v>25.18</v>
      </c>
      <c r="F474" s="6">
        <f>PRODUCT(D474:E474)</f>
        <v>3.0215999999999998</v>
      </c>
      <c r="G474" s="7"/>
    </row>
    <row r="475" spans="1:12" ht="15.6" thickTop="1" thickBot="1" x14ac:dyDescent="0.35">
      <c r="A475" s="71">
        <v>1</v>
      </c>
      <c r="B475" s="244" t="s">
        <v>21</v>
      </c>
      <c r="C475" s="245"/>
      <c r="D475" s="245"/>
      <c r="E475" s="246"/>
      <c r="F475" s="72">
        <f>SUM(F473:F474)</f>
        <v>6.6539999999999999</v>
      </c>
      <c r="G475" s="73">
        <f>SUM(F475/F483)</f>
        <v>0.41372337984767971</v>
      </c>
    </row>
    <row r="476" spans="1:12" ht="15" thickTop="1" x14ac:dyDescent="0.3">
      <c r="A476" s="20"/>
      <c r="B476" s="74" t="s">
        <v>45</v>
      </c>
      <c r="C476" s="4"/>
      <c r="D476" s="4"/>
      <c r="E476" s="4"/>
      <c r="F476" s="41"/>
      <c r="G476" s="75"/>
    </row>
    <row r="477" spans="1:12" ht="29.4" thickBot="1" x14ac:dyDescent="0.35">
      <c r="A477" s="36" t="s">
        <v>23</v>
      </c>
      <c r="B477" s="149" t="s">
        <v>1940</v>
      </c>
      <c r="C477" s="4" t="s">
        <v>304</v>
      </c>
      <c r="D477" s="22">
        <v>1</v>
      </c>
      <c r="E477" s="6">
        <v>6.06</v>
      </c>
      <c r="F477" s="6">
        <f>PRODUCT(D477:E477)</f>
        <v>6.06</v>
      </c>
      <c r="G477" s="7"/>
      <c r="J477" s="30"/>
      <c r="K477" s="31"/>
      <c r="L477" s="31"/>
    </row>
    <row r="478" spans="1:12" ht="15.6" thickTop="1" thickBot="1" x14ac:dyDescent="0.35">
      <c r="A478" s="71">
        <v>2</v>
      </c>
      <c r="B478" s="244" t="s">
        <v>49</v>
      </c>
      <c r="C478" s="245"/>
      <c r="D478" s="245"/>
      <c r="E478" s="246"/>
      <c r="F478" s="72">
        <f>SUM(F477)</f>
        <v>6.06</v>
      </c>
      <c r="G478" s="73">
        <f>SUM(F478/F483)</f>
        <v>0.37679045414441525</v>
      </c>
    </row>
    <row r="479" spans="1:12" ht="15.6" thickTop="1" thickBot="1" x14ac:dyDescent="0.35">
      <c r="A479" s="78" t="s">
        <v>26</v>
      </c>
      <c r="B479" s="244" t="s">
        <v>27</v>
      </c>
      <c r="C479" s="245"/>
      <c r="D479" s="245"/>
      <c r="E479" s="246"/>
      <c r="F479" s="79">
        <f>SUM(F475,F478)</f>
        <v>12.713999999999999</v>
      </c>
      <c r="G479" s="3"/>
    </row>
    <row r="480" spans="1:12" ht="15.6" thickTop="1" thickBot="1" x14ac:dyDescent="0.35">
      <c r="A480" s="80">
        <v>3</v>
      </c>
      <c r="B480" s="264" t="s">
        <v>28</v>
      </c>
      <c r="C480" s="265"/>
      <c r="D480" s="265"/>
      <c r="E480" s="266"/>
      <c r="F480" s="79">
        <f>SUM(F479)*15%</f>
        <v>1.9070999999999998</v>
      </c>
      <c r="G480" s="73">
        <f>SUM(F480/F483)</f>
        <v>0.11857707509881424</v>
      </c>
    </row>
    <row r="481" spans="1:12" ht="15.6" thickTop="1" thickBot="1" x14ac:dyDescent="0.35">
      <c r="A481" s="78" t="s">
        <v>29</v>
      </c>
      <c r="B481" s="244" t="s">
        <v>30</v>
      </c>
      <c r="C481" s="245"/>
      <c r="D481" s="245"/>
      <c r="E481" s="246"/>
      <c r="F481" s="81">
        <f>SUM(F479:F480)</f>
        <v>14.621099999999998</v>
      </c>
    </row>
    <row r="482" spans="1:12" ht="15.6" thickTop="1" thickBot="1" x14ac:dyDescent="0.35">
      <c r="A482" s="80">
        <v>4</v>
      </c>
      <c r="B482" s="264" t="s">
        <v>31</v>
      </c>
      <c r="C482" s="265"/>
      <c r="D482" s="265"/>
      <c r="E482" s="266"/>
      <c r="F482" s="79">
        <f>SUM(F481)*10%</f>
        <v>1.46211</v>
      </c>
      <c r="G482" s="73">
        <f>SUM(F482/F483)</f>
        <v>9.0909090909090925E-2</v>
      </c>
    </row>
    <row r="483" spans="1:12" ht="15.6" thickTop="1" thickBot="1" x14ac:dyDescent="0.35">
      <c r="A483" s="78" t="s">
        <v>32</v>
      </c>
      <c r="B483" s="244" t="s">
        <v>33</v>
      </c>
      <c r="C483" s="245"/>
      <c r="D483" s="245"/>
      <c r="E483" s="246"/>
      <c r="F483" s="81">
        <f>SUM(F481:F482)</f>
        <v>16.083209999999998</v>
      </c>
      <c r="G483" s="82">
        <f>SUM(G475,G478,G480,G482)</f>
        <v>1</v>
      </c>
    </row>
    <row r="484" spans="1:12" ht="15.6" thickTop="1" thickBot="1" x14ac:dyDescent="0.35"/>
    <row r="485" spans="1:12" ht="44.4" thickTop="1" thickBot="1" x14ac:dyDescent="0.35">
      <c r="A485" s="61" t="s">
        <v>2</v>
      </c>
      <c r="B485" s="62" t="s">
        <v>3</v>
      </c>
      <c r="C485" s="63" t="s">
        <v>4</v>
      </c>
      <c r="D485" s="64" t="s">
        <v>5</v>
      </c>
      <c r="E485" s="27"/>
      <c r="F485" s="20"/>
      <c r="G485" s="20"/>
    </row>
    <row r="486" spans="1:12" ht="63" customHeight="1" thickTop="1" x14ac:dyDescent="0.3">
      <c r="A486" s="101" t="s">
        <v>1936</v>
      </c>
      <c r="B486" s="28" t="s">
        <v>1937</v>
      </c>
      <c r="C486" s="26"/>
      <c r="D486" s="26"/>
      <c r="E486" s="27"/>
      <c r="F486" s="20"/>
      <c r="G486" s="20"/>
    </row>
    <row r="487" spans="1:12" ht="25.2" customHeight="1" thickBot="1" x14ac:dyDescent="0.35">
      <c r="A487" s="103" t="s">
        <v>1941</v>
      </c>
      <c r="B487" s="115" t="s">
        <v>1942</v>
      </c>
      <c r="C487" s="110" t="s">
        <v>304</v>
      </c>
      <c r="D487" s="110">
        <v>1</v>
      </c>
      <c r="E487" s="20"/>
      <c r="F487" s="20"/>
      <c r="G487" s="20"/>
    </row>
    <row r="488" spans="1:12" ht="30" thickTop="1" thickBot="1" x14ac:dyDescent="0.35">
      <c r="A488" s="61" t="s">
        <v>9</v>
      </c>
      <c r="B488" s="62" t="s">
        <v>10</v>
      </c>
      <c r="C488" s="62" t="s">
        <v>4</v>
      </c>
      <c r="D488" s="62" t="s">
        <v>11</v>
      </c>
      <c r="E488" s="62" t="s">
        <v>12</v>
      </c>
      <c r="F488" s="62" t="s">
        <v>13</v>
      </c>
      <c r="G488" s="64" t="s">
        <v>14</v>
      </c>
    </row>
    <row r="489" spans="1:12" ht="15" thickTop="1" x14ac:dyDescent="0.3">
      <c r="A489" s="20"/>
      <c r="B489" s="67" t="s">
        <v>15</v>
      </c>
      <c r="C489" s="68"/>
      <c r="D489" s="68"/>
      <c r="E489" s="68"/>
      <c r="F489" s="68"/>
      <c r="G489" s="7"/>
    </row>
    <row r="490" spans="1:12" x14ac:dyDescent="0.3">
      <c r="A490" s="36" t="s">
        <v>16</v>
      </c>
      <c r="B490" s="4" t="s">
        <v>70</v>
      </c>
      <c r="C490" s="4" t="s">
        <v>18</v>
      </c>
      <c r="D490" s="4">
        <v>0.04</v>
      </c>
      <c r="E490" s="70">
        <v>30.27</v>
      </c>
      <c r="F490" s="6">
        <f>PRODUCT(D490:E490)</f>
        <v>1.2108000000000001</v>
      </c>
      <c r="G490" s="7"/>
    </row>
    <row r="491" spans="1:12" ht="15" thickBot="1" x14ac:dyDescent="0.35">
      <c r="A491" s="36" t="s">
        <v>19</v>
      </c>
      <c r="B491" s="4" t="s">
        <v>20</v>
      </c>
      <c r="C491" s="4" t="s">
        <v>18</v>
      </c>
      <c r="D491" s="4">
        <v>0.04</v>
      </c>
      <c r="E491" s="76">
        <v>25.18</v>
      </c>
      <c r="F491" s="6">
        <f>PRODUCT(D491:E491)</f>
        <v>1.0072000000000001</v>
      </c>
      <c r="G491" s="7"/>
    </row>
    <row r="492" spans="1:12" ht="15.6" thickTop="1" thickBot="1" x14ac:dyDescent="0.35">
      <c r="A492" s="71">
        <v>1</v>
      </c>
      <c r="B492" s="244" t="s">
        <v>21</v>
      </c>
      <c r="C492" s="245"/>
      <c r="D492" s="245"/>
      <c r="E492" s="246"/>
      <c r="F492" s="72">
        <f>SUM(F490:F491)</f>
        <v>2.218</v>
      </c>
      <c r="G492" s="73">
        <f>SUM(F492/F500)</f>
        <v>0.41274945475387631</v>
      </c>
    </row>
    <row r="493" spans="1:12" ht="15" thickTop="1" x14ac:dyDescent="0.3">
      <c r="A493" s="20"/>
      <c r="B493" s="74" t="s">
        <v>45</v>
      </c>
      <c r="C493" s="4"/>
      <c r="D493" s="4"/>
      <c r="E493" s="4"/>
      <c r="F493" s="41"/>
      <c r="G493" s="75"/>
    </row>
    <row r="494" spans="1:12" ht="29.4" thickBot="1" x14ac:dyDescent="0.35">
      <c r="A494" s="36" t="s">
        <v>23</v>
      </c>
      <c r="B494" s="149" t="s">
        <v>1943</v>
      </c>
      <c r="C494" s="4" t="s">
        <v>304</v>
      </c>
      <c r="D494" s="22">
        <v>1</v>
      </c>
      <c r="E494" s="6">
        <v>2.0299999999999998</v>
      </c>
      <c r="F494" s="6">
        <f>PRODUCT(D494:E494)</f>
        <v>2.0299999999999998</v>
      </c>
      <c r="G494" s="7"/>
      <c r="J494" s="30"/>
      <c r="K494" s="31"/>
      <c r="L494" s="31"/>
    </row>
    <row r="495" spans="1:12" ht="15.6" thickTop="1" thickBot="1" x14ac:dyDescent="0.35">
      <c r="A495" s="71">
        <v>2</v>
      </c>
      <c r="B495" s="244" t="s">
        <v>49</v>
      </c>
      <c r="C495" s="245"/>
      <c r="D495" s="245"/>
      <c r="E495" s="246"/>
      <c r="F495" s="72">
        <f>SUM(F494)</f>
        <v>2.0299999999999998</v>
      </c>
      <c r="G495" s="73">
        <f>SUM(F495/F500)</f>
        <v>0.37776437923821859</v>
      </c>
    </row>
    <row r="496" spans="1:12" ht="15.6" thickTop="1" thickBot="1" x14ac:dyDescent="0.35">
      <c r="A496" s="78" t="s">
        <v>26</v>
      </c>
      <c r="B496" s="244" t="s">
        <v>27</v>
      </c>
      <c r="C496" s="245"/>
      <c r="D496" s="245"/>
      <c r="E496" s="246"/>
      <c r="F496" s="79">
        <f>SUM(F492,F495)</f>
        <v>4.2479999999999993</v>
      </c>
      <c r="G496" s="3"/>
    </row>
    <row r="497" spans="1:12" ht="15.6" thickTop="1" thickBot="1" x14ac:dyDescent="0.35">
      <c r="A497" s="80">
        <v>3</v>
      </c>
      <c r="B497" s="264" t="s">
        <v>28</v>
      </c>
      <c r="C497" s="265"/>
      <c r="D497" s="265"/>
      <c r="E497" s="266"/>
      <c r="F497" s="79">
        <f>SUM(F496)*15%</f>
        <v>0.63719999999999988</v>
      </c>
      <c r="G497" s="73">
        <f>SUM(F497/F500)</f>
        <v>0.11857707509881421</v>
      </c>
    </row>
    <row r="498" spans="1:12" ht="15.6" thickTop="1" thickBot="1" x14ac:dyDescent="0.35">
      <c r="A498" s="78" t="s">
        <v>29</v>
      </c>
      <c r="B498" s="244" t="s">
        <v>30</v>
      </c>
      <c r="C498" s="245"/>
      <c r="D498" s="245"/>
      <c r="E498" s="246"/>
      <c r="F498" s="81">
        <f>SUM(F496:F497)</f>
        <v>4.8851999999999993</v>
      </c>
    </row>
    <row r="499" spans="1:12" ht="15.6" thickTop="1" thickBot="1" x14ac:dyDescent="0.35">
      <c r="A499" s="80">
        <v>4</v>
      </c>
      <c r="B499" s="264" t="s">
        <v>31</v>
      </c>
      <c r="C499" s="265"/>
      <c r="D499" s="265"/>
      <c r="E499" s="266"/>
      <c r="F499" s="79">
        <f>SUM(F498)*10%</f>
        <v>0.48851999999999995</v>
      </c>
      <c r="G499" s="73">
        <f>SUM(F499/F500)</f>
        <v>9.0909090909090912E-2</v>
      </c>
    </row>
    <row r="500" spans="1:12" ht="15.6" thickTop="1" thickBot="1" x14ac:dyDescent="0.35">
      <c r="A500" s="78" t="s">
        <v>32</v>
      </c>
      <c r="B500" s="244" t="s">
        <v>33</v>
      </c>
      <c r="C500" s="245"/>
      <c r="D500" s="245"/>
      <c r="E500" s="246"/>
      <c r="F500" s="81">
        <f>SUM(F498:F499)</f>
        <v>5.3737199999999996</v>
      </c>
      <c r="G500" s="82">
        <f>SUM(G492,G495,G497,G499)</f>
        <v>1</v>
      </c>
    </row>
    <row r="501" spans="1:12" ht="15.6" thickTop="1" thickBot="1" x14ac:dyDescent="0.35"/>
    <row r="502" spans="1:12" ht="44.4" thickTop="1" thickBot="1" x14ac:dyDescent="0.35">
      <c r="A502" s="61" t="s">
        <v>2</v>
      </c>
      <c r="B502" s="62" t="s">
        <v>3</v>
      </c>
      <c r="C502" s="63" t="s">
        <v>4</v>
      </c>
      <c r="D502" s="64" t="s">
        <v>5</v>
      </c>
      <c r="E502" s="27"/>
      <c r="F502" s="20"/>
      <c r="G502" s="20"/>
    </row>
    <row r="503" spans="1:12" ht="61.8" customHeight="1" thickTop="1" x14ac:dyDescent="0.3">
      <c r="A503" s="101" t="s">
        <v>1936</v>
      </c>
      <c r="B503" s="28" t="s">
        <v>1937</v>
      </c>
      <c r="C503" s="26"/>
      <c r="D503" s="26"/>
      <c r="E503" s="27"/>
      <c r="F503" s="20"/>
      <c r="G503" s="20"/>
    </row>
    <row r="504" spans="1:12" ht="15" thickBot="1" x14ac:dyDescent="0.35">
      <c r="A504" s="103" t="s">
        <v>1944</v>
      </c>
      <c r="B504" s="115" t="s">
        <v>1945</v>
      </c>
      <c r="C504" s="110" t="s">
        <v>203</v>
      </c>
      <c r="D504" s="110">
        <v>1</v>
      </c>
      <c r="E504" s="20"/>
      <c r="F504" s="20"/>
      <c r="G504" s="20"/>
    </row>
    <row r="505" spans="1:12" ht="30" thickTop="1" thickBot="1" x14ac:dyDescent="0.35">
      <c r="A505" s="61" t="s">
        <v>9</v>
      </c>
      <c r="B505" s="62" t="s">
        <v>10</v>
      </c>
      <c r="C505" s="62" t="s">
        <v>4</v>
      </c>
      <c r="D505" s="62" t="s">
        <v>11</v>
      </c>
      <c r="E505" s="62" t="s">
        <v>12</v>
      </c>
      <c r="F505" s="62" t="s">
        <v>13</v>
      </c>
      <c r="G505" s="64" t="s">
        <v>14</v>
      </c>
    </row>
    <row r="506" spans="1:12" ht="15" thickTop="1" x14ac:dyDescent="0.3">
      <c r="A506" s="20"/>
      <c r="B506" s="67" t="s">
        <v>15</v>
      </c>
      <c r="C506" s="68"/>
      <c r="D506" s="68"/>
      <c r="E506" s="68"/>
      <c r="F506" s="68"/>
      <c r="G506" s="7"/>
    </row>
    <row r="507" spans="1:12" x14ac:dyDescent="0.3">
      <c r="A507" s="36" t="s">
        <v>16</v>
      </c>
      <c r="B507" s="4" t="s">
        <v>70</v>
      </c>
      <c r="C507" s="4" t="s">
        <v>18</v>
      </c>
      <c r="D507" s="4">
        <v>0.03</v>
      </c>
      <c r="E507" s="70">
        <v>30.27</v>
      </c>
      <c r="F507" s="6">
        <f>PRODUCT(D507:E507)</f>
        <v>0.90809999999999991</v>
      </c>
      <c r="G507" s="7"/>
    </row>
    <row r="508" spans="1:12" ht="15" thickBot="1" x14ac:dyDescent="0.35">
      <c r="A508" s="36" t="s">
        <v>19</v>
      </c>
      <c r="B508" s="4" t="s">
        <v>20</v>
      </c>
      <c r="C508" s="4" t="s">
        <v>18</v>
      </c>
      <c r="D508" s="4">
        <v>0.03</v>
      </c>
      <c r="E508" s="76">
        <v>25.12</v>
      </c>
      <c r="F508" s="6">
        <f>PRODUCT(D508:E508)</f>
        <v>0.75360000000000005</v>
      </c>
      <c r="G508" s="7"/>
    </row>
    <row r="509" spans="1:12" ht="15.6" thickTop="1" thickBot="1" x14ac:dyDescent="0.35">
      <c r="A509" s="71">
        <v>1</v>
      </c>
      <c r="B509" s="244" t="s">
        <v>21</v>
      </c>
      <c r="C509" s="245"/>
      <c r="D509" s="245"/>
      <c r="E509" s="246"/>
      <c r="F509" s="72">
        <f>SUM(F507:F508)</f>
        <v>1.6617</v>
      </c>
      <c r="G509" s="73">
        <f>SUM(F509/F517)</f>
        <v>0.24273275272920969</v>
      </c>
    </row>
    <row r="510" spans="1:12" ht="15" thickTop="1" x14ac:dyDescent="0.3">
      <c r="A510" s="20"/>
      <c r="B510" s="74" t="s">
        <v>45</v>
      </c>
      <c r="C510" s="4"/>
      <c r="D510" s="4"/>
      <c r="E510" s="4"/>
      <c r="F510" s="41"/>
      <c r="G510" s="75"/>
    </row>
    <row r="511" spans="1:12" ht="15" thickBot="1" x14ac:dyDescent="0.35">
      <c r="A511" s="36" t="s">
        <v>23</v>
      </c>
      <c r="B511" s="149" t="s">
        <v>1946</v>
      </c>
      <c r="C511" s="4" t="s">
        <v>203</v>
      </c>
      <c r="D511" s="22">
        <v>1</v>
      </c>
      <c r="E511" s="6">
        <v>3.75</v>
      </c>
      <c r="F511" s="6">
        <f>PRODUCT(D511:E511)</f>
        <v>3.75</v>
      </c>
      <c r="G511" s="7"/>
      <c r="J511" s="30"/>
      <c r="K511" s="31"/>
      <c r="L511" s="31"/>
    </row>
    <row r="512" spans="1:12" ht="15.6" thickTop="1" thickBot="1" x14ac:dyDescent="0.35">
      <c r="A512" s="71">
        <v>2</v>
      </c>
      <c r="B512" s="244" t="s">
        <v>49</v>
      </c>
      <c r="C512" s="245"/>
      <c r="D512" s="245"/>
      <c r="E512" s="246"/>
      <c r="F512" s="72">
        <f>SUM(F511)</f>
        <v>3.75</v>
      </c>
      <c r="G512" s="73">
        <f>SUM(F512/F517)</f>
        <v>0.54778108126288527</v>
      </c>
    </row>
    <row r="513" spans="1:12" ht="15.6" thickTop="1" thickBot="1" x14ac:dyDescent="0.35">
      <c r="A513" s="78" t="s">
        <v>26</v>
      </c>
      <c r="B513" s="244" t="s">
        <v>27</v>
      </c>
      <c r="C513" s="245"/>
      <c r="D513" s="245"/>
      <c r="E513" s="246"/>
      <c r="F513" s="79">
        <f>SUM(F509,F512)</f>
        <v>5.4116999999999997</v>
      </c>
      <c r="G513" s="3"/>
    </row>
    <row r="514" spans="1:12" ht="15.6" thickTop="1" thickBot="1" x14ac:dyDescent="0.35">
      <c r="A514" s="80">
        <v>3</v>
      </c>
      <c r="B514" s="264" t="s">
        <v>28</v>
      </c>
      <c r="C514" s="265"/>
      <c r="D514" s="265"/>
      <c r="E514" s="266"/>
      <c r="F514" s="79">
        <f>SUM(F513)*15%</f>
        <v>0.81175499999999989</v>
      </c>
      <c r="G514" s="73">
        <f>SUM(F514/F517)</f>
        <v>0.11857707509881422</v>
      </c>
    </row>
    <row r="515" spans="1:12" ht="15.6" thickTop="1" thickBot="1" x14ac:dyDescent="0.35">
      <c r="A515" s="78" t="s">
        <v>29</v>
      </c>
      <c r="B515" s="244" t="s">
        <v>30</v>
      </c>
      <c r="C515" s="245"/>
      <c r="D515" s="245"/>
      <c r="E515" s="246"/>
      <c r="F515" s="81">
        <f>SUM(F513:F514)</f>
        <v>6.2234549999999995</v>
      </c>
    </row>
    <row r="516" spans="1:12" ht="15.6" thickTop="1" thickBot="1" x14ac:dyDescent="0.35">
      <c r="A516" s="80">
        <v>4</v>
      </c>
      <c r="B516" s="264" t="s">
        <v>31</v>
      </c>
      <c r="C516" s="265"/>
      <c r="D516" s="265"/>
      <c r="E516" s="266"/>
      <c r="F516" s="79">
        <f>SUM(F515)*10%</f>
        <v>0.6223455</v>
      </c>
      <c r="G516" s="73">
        <f>SUM(F516/F517)</f>
        <v>9.0909090909090912E-2</v>
      </c>
    </row>
    <row r="517" spans="1:12" ht="15.6" thickTop="1" thickBot="1" x14ac:dyDescent="0.35">
      <c r="A517" s="78" t="s">
        <v>32</v>
      </c>
      <c r="B517" s="244" t="s">
        <v>33</v>
      </c>
      <c r="C517" s="245"/>
      <c r="D517" s="245"/>
      <c r="E517" s="246"/>
      <c r="F517" s="81">
        <f>SUM(F515:F516)</f>
        <v>6.8458004999999993</v>
      </c>
      <c r="G517" s="82">
        <f>SUM(G509,G512,G514,G516)</f>
        <v>1</v>
      </c>
    </row>
    <row r="518" spans="1:12" ht="15.6" thickTop="1" thickBot="1" x14ac:dyDescent="0.35"/>
    <row r="519" spans="1:12" ht="44.4" thickTop="1" thickBot="1" x14ac:dyDescent="0.35">
      <c r="A519" s="61" t="s">
        <v>2</v>
      </c>
      <c r="B519" s="62" t="s">
        <v>3</v>
      </c>
      <c r="C519" s="63" t="s">
        <v>4</v>
      </c>
      <c r="D519" s="64" t="s">
        <v>5</v>
      </c>
      <c r="E519" s="27"/>
      <c r="F519" s="20"/>
      <c r="G519" s="20"/>
    </row>
    <row r="520" spans="1:12" ht="66.599999999999994" customHeight="1" thickTop="1" x14ac:dyDescent="0.3">
      <c r="A520" s="101" t="s">
        <v>1936</v>
      </c>
      <c r="B520" s="28" t="s">
        <v>1937</v>
      </c>
      <c r="C520" s="26"/>
      <c r="D520" s="26"/>
      <c r="E520" s="27"/>
      <c r="F520" s="20"/>
      <c r="G520" s="20"/>
    </row>
    <row r="521" spans="1:12" ht="44.4" customHeight="1" thickBot="1" x14ac:dyDescent="0.35">
      <c r="A521" s="103" t="s">
        <v>1947</v>
      </c>
      <c r="B521" s="113" t="s">
        <v>1948</v>
      </c>
      <c r="C521" s="110" t="s">
        <v>304</v>
      </c>
      <c r="D521" s="110">
        <v>1</v>
      </c>
      <c r="E521" s="20"/>
      <c r="F521" s="20"/>
      <c r="G521" s="20"/>
    </row>
    <row r="522" spans="1:12" ht="30" thickTop="1" thickBot="1" x14ac:dyDescent="0.35">
      <c r="A522" s="61" t="s">
        <v>9</v>
      </c>
      <c r="B522" s="62" t="s">
        <v>10</v>
      </c>
      <c r="C522" s="62" t="s">
        <v>4</v>
      </c>
      <c r="D522" s="62" t="s">
        <v>11</v>
      </c>
      <c r="E522" s="62" t="s">
        <v>12</v>
      </c>
      <c r="F522" s="62" t="s">
        <v>13</v>
      </c>
      <c r="G522" s="64" t="s">
        <v>14</v>
      </c>
    </row>
    <row r="523" spans="1:12" ht="15" thickTop="1" x14ac:dyDescent="0.3">
      <c r="A523" s="20"/>
      <c r="B523" s="67" t="s">
        <v>15</v>
      </c>
      <c r="C523" s="68"/>
      <c r="D523" s="68"/>
      <c r="E523" s="68"/>
      <c r="F523" s="68"/>
      <c r="G523" s="7"/>
    </row>
    <row r="524" spans="1:12" x14ac:dyDescent="0.3">
      <c r="A524" s="36" t="s">
        <v>16</v>
      </c>
      <c r="B524" s="4" t="s">
        <v>70</v>
      </c>
      <c r="C524" s="4" t="s">
        <v>18</v>
      </c>
      <c r="D524" s="4">
        <v>0.04</v>
      </c>
      <c r="E524" s="70">
        <v>30.27</v>
      </c>
      <c r="F524" s="6">
        <f>PRODUCT(D524:E524)</f>
        <v>1.2108000000000001</v>
      </c>
      <c r="G524" s="7"/>
    </row>
    <row r="525" spans="1:12" ht="15" thickBot="1" x14ac:dyDescent="0.35">
      <c r="A525" s="36" t="s">
        <v>19</v>
      </c>
      <c r="B525" s="4" t="s">
        <v>20</v>
      </c>
      <c r="C525" s="4" t="s">
        <v>18</v>
      </c>
      <c r="D525" s="4">
        <v>0.04</v>
      </c>
      <c r="E525" s="76">
        <v>25.18</v>
      </c>
      <c r="F525" s="6">
        <f>PRODUCT(D525:E525)</f>
        <v>1.0072000000000001</v>
      </c>
      <c r="G525" s="7"/>
      <c r="J525" s="30"/>
    </row>
    <row r="526" spans="1:12" ht="15.6" thickTop="1" thickBot="1" x14ac:dyDescent="0.35">
      <c r="A526" s="71">
        <v>1</v>
      </c>
      <c r="B526" s="244" t="s">
        <v>21</v>
      </c>
      <c r="C526" s="245"/>
      <c r="D526" s="245"/>
      <c r="E526" s="246"/>
      <c r="F526" s="72">
        <f>SUM(F524:F525)</f>
        <v>2.218</v>
      </c>
      <c r="G526" s="73">
        <f>SUM(F526/F534)</f>
        <v>0.29527781808596604</v>
      </c>
    </row>
    <row r="527" spans="1:12" ht="15" thickTop="1" x14ac:dyDescent="0.3">
      <c r="A527" s="20"/>
      <c r="B527" s="74" t="s">
        <v>45</v>
      </c>
      <c r="C527" s="4"/>
      <c r="D527" s="4"/>
      <c r="E527" s="4"/>
      <c r="F527" s="41"/>
      <c r="G527" s="75"/>
    </row>
    <row r="528" spans="1:12" ht="32.25" customHeight="1" thickBot="1" x14ac:dyDescent="0.35">
      <c r="A528" s="36" t="s">
        <v>23</v>
      </c>
      <c r="B528" s="149" t="s">
        <v>1949</v>
      </c>
      <c r="C528" s="4" t="s">
        <v>304</v>
      </c>
      <c r="D528" s="22">
        <v>1</v>
      </c>
      <c r="E528" s="6">
        <v>3.72</v>
      </c>
      <c r="F528" s="6">
        <f>PRODUCT(D528:E528)</f>
        <v>3.72</v>
      </c>
      <c r="G528" s="7"/>
      <c r="J528" s="30"/>
      <c r="K528" s="31"/>
      <c r="L528" s="31"/>
    </row>
    <row r="529" spans="1:7" ht="15.6" thickTop="1" thickBot="1" x14ac:dyDescent="0.35">
      <c r="A529" s="71">
        <v>2</v>
      </c>
      <c r="B529" s="244" t="s">
        <v>49</v>
      </c>
      <c r="C529" s="245"/>
      <c r="D529" s="245"/>
      <c r="E529" s="246"/>
      <c r="F529" s="72">
        <f>SUM(F528)</f>
        <v>3.72</v>
      </c>
      <c r="G529" s="73">
        <f>SUM(F529/F534)</f>
        <v>0.49523601590612881</v>
      </c>
    </row>
    <row r="530" spans="1:7" ht="15.6" thickTop="1" thickBot="1" x14ac:dyDescent="0.35">
      <c r="A530" s="78" t="s">
        <v>26</v>
      </c>
      <c r="B530" s="244" t="s">
        <v>27</v>
      </c>
      <c r="C530" s="245"/>
      <c r="D530" s="245"/>
      <c r="E530" s="246"/>
      <c r="F530" s="79">
        <f>SUM(F526,F529)</f>
        <v>5.9380000000000006</v>
      </c>
      <c r="G530" s="3"/>
    </row>
    <row r="531" spans="1:7" ht="15.6" thickTop="1" thickBot="1" x14ac:dyDescent="0.35">
      <c r="A531" s="80">
        <v>3</v>
      </c>
      <c r="B531" s="264" t="s">
        <v>28</v>
      </c>
      <c r="C531" s="265"/>
      <c r="D531" s="265"/>
      <c r="E531" s="266"/>
      <c r="F531" s="79">
        <f>SUM(F530)*15%</f>
        <v>0.89070000000000005</v>
      </c>
      <c r="G531" s="73">
        <f>SUM(F531/F534)</f>
        <v>0.11857707509881422</v>
      </c>
    </row>
    <row r="532" spans="1:7" ht="15.6" thickTop="1" thickBot="1" x14ac:dyDescent="0.35">
      <c r="A532" s="78" t="s">
        <v>29</v>
      </c>
      <c r="B532" s="244" t="s">
        <v>30</v>
      </c>
      <c r="C532" s="245"/>
      <c r="D532" s="245"/>
      <c r="E532" s="246"/>
      <c r="F532" s="81">
        <f>SUM(F530:F531)</f>
        <v>6.8287000000000004</v>
      </c>
    </row>
    <row r="533" spans="1:7" ht="15.6" thickTop="1" thickBot="1" x14ac:dyDescent="0.35">
      <c r="A533" s="80">
        <v>4</v>
      </c>
      <c r="B533" s="264" t="s">
        <v>31</v>
      </c>
      <c r="C533" s="265"/>
      <c r="D533" s="265"/>
      <c r="E533" s="266"/>
      <c r="F533" s="79">
        <f>SUM(F532)*10%</f>
        <v>0.68287000000000009</v>
      </c>
      <c r="G533" s="73">
        <f>SUM(F533/F534)</f>
        <v>9.0909090909090912E-2</v>
      </c>
    </row>
    <row r="534" spans="1:7" ht="15.6" thickTop="1" thickBot="1" x14ac:dyDescent="0.35">
      <c r="A534" s="78" t="s">
        <v>32</v>
      </c>
      <c r="B534" s="244" t="s">
        <v>33</v>
      </c>
      <c r="C534" s="245"/>
      <c r="D534" s="245"/>
      <c r="E534" s="246"/>
      <c r="F534" s="81">
        <f>SUM(F532:F533)</f>
        <v>7.5115700000000007</v>
      </c>
      <c r="G534" s="82">
        <f>SUM(G526,G529,G531,G533)</f>
        <v>1</v>
      </c>
    </row>
    <row r="535" spans="1:7" ht="15.6" thickTop="1" thickBot="1" x14ac:dyDescent="0.35"/>
    <row r="536" spans="1:7" ht="44.4" thickTop="1" thickBot="1" x14ac:dyDescent="0.35">
      <c r="A536" s="61" t="s">
        <v>2</v>
      </c>
      <c r="B536" s="62" t="s">
        <v>3</v>
      </c>
      <c r="C536" s="63" t="s">
        <v>4</v>
      </c>
      <c r="D536" s="64" t="s">
        <v>5</v>
      </c>
      <c r="E536" s="27"/>
      <c r="F536" s="20"/>
      <c r="G536" s="20"/>
    </row>
    <row r="537" spans="1:7" ht="66.599999999999994" customHeight="1" thickTop="1" x14ac:dyDescent="0.3">
      <c r="A537" s="101" t="s">
        <v>1936</v>
      </c>
      <c r="B537" s="28" t="s">
        <v>1937</v>
      </c>
      <c r="C537" s="26"/>
      <c r="D537" s="26"/>
      <c r="E537" s="27"/>
      <c r="F537" s="20"/>
      <c r="G537" s="20"/>
    </row>
    <row r="538" spans="1:7" ht="15" thickBot="1" x14ac:dyDescent="0.35">
      <c r="A538" s="103" t="s">
        <v>1950</v>
      </c>
      <c r="B538" s="115" t="s">
        <v>1951</v>
      </c>
      <c r="C538" s="110" t="s">
        <v>304</v>
      </c>
      <c r="D538" s="110">
        <v>1</v>
      </c>
      <c r="E538" s="20"/>
      <c r="F538" s="20"/>
      <c r="G538" s="20"/>
    </row>
    <row r="539" spans="1:7" ht="30" thickTop="1" thickBot="1" x14ac:dyDescent="0.35">
      <c r="A539" s="61" t="s">
        <v>9</v>
      </c>
      <c r="B539" s="62" t="s">
        <v>10</v>
      </c>
      <c r="C539" s="62" t="s">
        <v>4</v>
      </c>
      <c r="D539" s="62" t="s">
        <v>11</v>
      </c>
      <c r="E539" s="62" t="s">
        <v>12</v>
      </c>
      <c r="F539" s="62" t="s">
        <v>13</v>
      </c>
      <c r="G539" s="64" t="s">
        <v>14</v>
      </c>
    </row>
    <row r="540" spans="1:7" ht="15" thickTop="1" x14ac:dyDescent="0.3">
      <c r="A540" s="20"/>
      <c r="B540" s="67" t="s">
        <v>15</v>
      </c>
      <c r="C540" s="68"/>
      <c r="D540" s="68"/>
      <c r="E540" s="68"/>
      <c r="F540" s="68"/>
      <c r="G540" s="7"/>
    </row>
    <row r="541" spans="1:7" x14ac:dyDescent="0.3">
      <c r="A541" s="36" t="s">
        <v>16</v>
      </c>
      <c r="B541" s="4" t="s">
        <v>70</v>
      </c>
      <c r="C541" s="4" t="s">
        <v>18</v>
      </c>
      <c r="D541" s="4">
        <v>7.0000000000000007E-2</v>
      </c>
      <c r="E541" s="70">
        <v>30.27</v>
      </c>
      <c r="F541" s="6">
        <f>PRODUCT(D541:E541)</f>
        <v>2.1189</v>
      </c>
      <c r="G541" s="7"/>
    </row>
    <row r="542" spans="1:7" ht="15" thickBot="1" x14ac:dyDescent="0.35">
      <c r="A542" s="36" t="s">
        <v>19</v>
      </c>
      <c r="B542" s="4" t="s">
        <v>20</v>
      </c>
      <c r="C542" s="4" t="s">
        <v>18</v>
      </c>
      <c r="D542" s="4">
        <v>7.0000000000000007E-2</v>
      </c>
      <c r="E542" s="76">
        <v>25.18</v>
      </c>
      <c r="F542" s="6">
        <f>PRODUCT(D542:E542)</f>
        <v>1.7626000000000002</v>
      </c>
      <c r="G542" s="7"/>
    </row>
    <row r="543" spans="1:7" ht="15.6" thickTop="1" thickBot="1" x14ac:dyDescent="0.35">
      <c r="A543" s="71">
        <v>1</v>
      </c>
      <c r="B543" s="244" t="s">
        <v>21</v>
      </c>
      <c r="C543" s="245"/>
      <c r="D543" s="245"/>
      <c r="E543" s="246"/>
      <c r="F543" s="72">
        <f>SUM(F541:F542)</f>
        <v>3.8815</v>
      </c>
      <c r="G543" s="73">
        <f>SUM(F543/F551)</f>
        <v>0.35755747207834482</v>
      </c>
    </row>
    <row r="544" spans="1:7" ht="15" thickTop="1" x14ac:dyDescent="0.3">
      <c r="A544" s="20"/>
      <c r="B544" s="74" t="s">
        <v>45</v>
      </c>
      <c r="C544" s="4"/>
      <c r="D544" s="4"/>
      <c r="E544" s="4"/>
      <c r="F544" s="41"/>
      <c r="G544" s="75"/>
    </row>
    <row r="545" spans="1:12" ht="15" thickBot="1" x14ac:dyDescent="0.35">
      <c r="A545" s="36" t="s">
        <v>23</v>
      </c>
      <c r="B545" s="149" t="s">
        <v>1952</v>
      </c>
      <c r="C545" s="4" t="s">
        <v>304</v>
      </c>
      <c r="D545" s="22">
        <v>1</v>
      </c>
      <c r="E545" s="6">
        <v>4.7</v>
      </c>
      <c r="F545" s="6">
        <f>PRODUCT(D545:E545)</f>
        <v>4.7</v>
      </c>
      <c r="G545" s="7"/>
      <c r="J545" s="30"/>
      <c r="K545" s="31"/>
      <c r="L545" s="31"/>
    </row>
    <row r="546" spans="1:12" ht="15.6" thickTop="1" thickBot="1" x14ac:dyDescent="0.35">
      <c r="A546" s="71">
        <v>2</v>
      </c>
      <c r="B546" s="244" t="s">
        <v>49</v>
      </c>
      <c r="C546" s="245"/>
      <c r="D546" s="245"/>
      <c r="E546" s="246"/>
      <c r="F546" s="72">
        <f>SUM(F545)</f>
        <v>4.7</v>
      </c>
      <c r="G546" s="73">
        <f>SUM(F546/F551)</f>
        <v>0.43295636191375003</v>
      </c>
    </row>
    <row r="547" spans="1:12" ht="15.6" thickTop="1" thickBot="1" x14ac:dyDescent="0.35">
      <c r="A547" s="78" t="s">
        <v>26</v>
      </c>
      <c r="B547" s="244" t="s">
        <v>27</v>
      </c>
      <c r="C547" s="245"/>
      <c r="D547" s="245"/>
      <c r="E547" s="246"/>
      <c r="F547" s="79">
        <f>SUM(F543,F546)</f>
        <v>8.5815000000000001</v>
      </c>
      <c r="G547" s="3"/>
    </row>
    <row r="548" spans="1:12" ht="15.6" thickTop="1" thickBot="1" x14ac:dyDescent="0.35">
      <c r="A548" s="80">
        <v>3</v>
      </c>
      <c r="B548" s="264" t="s">
        <v>28</v>
      </c>
      <c r="C548" s="265"/>
      <c r="D548" s="265"/>
      <c r="E548" s="266"/>
      <c r="F548" s="79">
        <f>SUM(F547)*15%</f>
        <v>1.2872250000000001</v>
      </c>
      <c r="G548" s="73">
        <f>SUM(F548/F551)</f>
        <v>0.11857707509881424</v>
      </c>
    </row>
    <row r="549" spans="1:12" ht="15.6" thickTop="1" thickBot="1" x14ac:dyDescent="0.35">
      <c r="A549" s="78" t="s">
        <v>29</v>
      </c>
      <c r="B549" s="244" t="s">
        <v>30</v>
      </c>
      <c r="C549" s="245"/>
      <c r="D549" s="245"/>
      <c r="E549" s="246"/>
      <c r="F549" s="81">
        <f>SUM(F547:F548)</f>
        <v>9.8687249999999995</v>
      </c>
    </row>
    <row r="550" spans="1:12" ht="15.6" thickTop="1" thickBot="1" x14ac:dyDescent="0.35">
      <c r="A550" s="80">
        <v>4</v>
      </c>
      <c r="B550" s="264" t="s">
        <v>31</v>
      </c>
      <c r="C550" s="265"/>
      <c r="D550" s="265"/>
      <c r="E550" s="266"/>
      <c r="F550" s="79">
        <f>SUM(F549)*10%</f>
        <v>0.98687250000000004</v>
      </c>
      <c r="G550" s="73">
        <f>SUM(F550/F551)</f>
        <v>9.0909090909090912E-2</v>
      </c>
    </row>
    <row r="551" spans="1:12" ht="15.6" thickTop="1" thickBot="1" x14ac:dyDescent="0.35">
      <c r="A551" s="78" t="s">
        <v>32</v>
      </c>
      <c r="B551" s="244" t="s">
        <v>33</v>
      </c>
      <c r="C551" s="245"/>
      <c r="D551" s="245"/>
      <c r="E551" s="246"/>
      <c r="F551" s="81">
        <f>SUM(F549:F550)</f>
        <v>10.8555975</v>
      </c>
      <c r="G551" s="82">
        <f>SUM(G543,G546,G548,G550)</f>
        <v>1</v>
      </c>
    </row>
    <row r="552" spans="1:12" ht="15.6" thickTop="1" thickBot="1" x14ac:dyDescent="0.35"/>
    <row r="553" spans="1:12" ht="44.4" thickTop="1" thickBot="1" x14ac:dyDescent="0.35">
      <c r="A553" s="61" t="s">
        <v>2</v>
      </c>
      <c r="B553" s="62" t="s">
        <v>3</v>
      </c>
      <c r="C553" s="63" t="s">
        <v>4</v>
      </c>
      <c r="D553" s="64" t="s">
        <v>5</v>
      </c>
      <c r="E553" s="27"/>
      <c r="F553" s="20"/>
      <c r="G553" s="20"/>
    </row>
    <row r="554" spans="1:12" ht="54.6" customHeight="1" thickTop="1" x14ac:dyDescent="0.3">
      <c r="A554" s="101" t="s">
        <v>1936</v>
      </c>
      <c r="B554" s="28" t="s">
        <v>1937</v>
      </c>
      <c r="C554" s="26"/>
      <c r="D554" s="26"/>
      <c r="E554" s="27"/>
      <c r="F554" s="20"/>
      <c r="G554" s="20"/>
    </row>
    <row r="555" spans="1:12" ht="51.6" customHeight="1" thickBot="1" x14ac:dyDescent="0.35">
      <c r="A555" s="103" t="s">
        <v>1953</v>
      </c>
      <c r="B555" s="113" t="s">
        <v>1954</v>
      </c>
      <c r="C555" s="110" t="s">
        <v>304</v>
      </c>
      <c r="D555" s="110">
        <v>1</v>
      </c>
      <c r="E555" s="20"/>
      <c r="F555" s="20"/>
      <c r="G555" s="20"/>
    </row>
    <row r="556" spans="1:12" ht="30" thickTop="1" thickBot="1" x14ac:dyDescent="0.35">
      <c r="A556" s="61" t="s">
        <v>9</v>
      </c>
      <c r="B556" s="62" t="s">
        <v>10</v>
      </c>
      <c r="C556" s="62" t="s">
        <v>4</v>
      </c>
      <c r="D556" s="62" t="s">
        <v>11</v>
      </c>
      <c r="E556" s="62" t="s">
        <v>12</v>
      </c>
      <c r="F556" s="62" t="s">
        <v>13</v>
      </c>
      <c r="G556" s="64" t="s">
        <v>14</v>
      </c>
    </row>
    <row r="557" spans="1:12" ht="15" thickTop="1" x14ac:dyDescent="0.3">
      <c r="A557" s="20"/>
      <c r="B557" s="67" t="s">
        <v>15</v>
      </c>
      <c r="C557" s="68"/>
      <c r="D557" s="68"/>
      <c r="E557" s="68"/>
      <c r="F557" s="68"/>
      <c r="G557" s="7"/>
    </row>
    <row r="558" spans="1:12" x14ac:dyDescent="0.3">
      <c r="A558" s="36" t="s">
        <v>16</v>
      </c>
      <c r="B558" s="4" t="s">
        <v>70</v>
      </c>
      <c r="C558" s="4" t="s">
        <v>18</v>
      </c>
      <c r="D558" s="4">
        <v>0.27</v>
      </c>
      <c r="E558" s="70">
        <v>30.27</v>
      </c>
      <c r="F558" s="6">
        <f>PRODUCT(D558:E558)</f>
        <v>8.1729000000000003</v>
      </c>
      <c r="G558" s="7"/>
    </row>
    <row r="559" spans="1:12" ht="15" thickBot="1" x14ac:dyDescent="0.35">
      <c r="A559" s="36" t="s">
        <v>19</v>
      </c>
      <c r="B559" s="4" t="s">
        <v>20</v>
      </c>
      <c r="C559" s="4" t="s">
        <v>18</v>
      </c>
      <c r="D559" s="4">
        <v>0.27</v>
      </c>
      <c r="E559" s="76">
        <v>25.18</v>
      </c>
      <c r="F559" s="6">
        <f>PRODUCT(D559:E559)</f>
        <v>6.7986000000000004</v>
      </c>
      <c r="G559" s="7"/>
    </row>
    <row r="560" spans="1:12" ht="15.6" thickTop="1" thickBot="1" x14ac:dyDescent="0.35">
      <c r="A560" s="71">
        <v>1</v>
      </c>
      <c r="B560" s="244" t="s">
        <v>21</v>
      </c>
      <c r="C560" s="245"/>
      <c r="D560" s="245"/>
      <c r="E560" s="246"/>
      <c r="F560" s="72">
        <f>SUM(F558:F559)</f>
        <v>14.971500000000001</v>
      </c>
      <c r="G560" s="73">
        <f>SUM(F560/F568)</f>
        <v>0.21420554854823215</v>
      </c>
    </row>
    <row r="561" spans="1:12" ht="15" thickTop="1" x14ac:dyDescent="0.3">
      <c r="A561" s="20"/>
      <c r="B561" s="74" t="s">
        <v>45</v>
      </c>
      <c r="C561" s="4"/>
      <c r="D561" s="4"/>
      <c r="E561" s="4"/>
      <c r="F561" s="41"/>
      <c r="G561" s="75"/>
    </row>
    <row r="562" spans="1:12" ht="43.8" thickBot="1" x14ac:dyDescent="0.35">
      <c r="A562" s="36" t="s">
        <v>23</v>
      </c>
      <c r="B562" s="149" t="s">
        <v>1955</v>
      </c>
      <c r="C562" s="4" t="s">
        <v>304</v>
      </c>
      <c r="D562" s="22">
        <v>1</v>
      </c>
      <c r="E562" s="6">
        <v>40.28</v>
      </c>
      <c r="F562" s="6">
        <f>PRODUCT(D562:E562)</f>
        <v>40.28</v>
      </c>
      <c r="G562" s="7"/>
      <c r="J562" s="30"/>
      <c r="K562" s="31"/>
      <c r="L562" s="31"/>
    </row>
    <row r="563" spans="1:12" ht="15.6" thickTop="1" thickBot="1" x14ac:dyDescent="0.35">
      <c r="A563" s="71">
        <v>2</v>
      </c>
      <c r="B563" s="244" t="s">
        <v>49</v>
      </c>
      <c r="C563" s="245"/>
      <c r="D563" s="245"/>
      <c r="E563" s="246"/>
      <c r="F563" s="72">
        <f>SUM(F562)</f>
        <v>40.28</v>
      </c>
      <c r="G563" s="73">
        <f>SUM(F563/F568)</f>
        <v>0.5763082854438627</v>
      </c>
    </row>
    <row r="564" spans="1:12" ht="15.6" thickTop="1" thickBot="1" x14ac:dyDescent="0.35">
      <c r="A564" s="78" t="s">
        <v>26</v>
      </c>
      <c r="B564" s="244" t="s">
        <v>27</v>
      </c>
      <c r="C564" s="245"/>
      <c r="D564" s="245"/>
      <c r="E564" s="246"/>
      <c r="F564" s="79">
        <f>SUM(F560,F563)</f>
        <v>55.2515</v>
      </c>
      <c r="G564" s="3"/>
    </row>
    <row r="565" spans="1:12" ht="15.6" thickTop="1" thickBot="1" x14ac:dyDescent="0.35">
      <c r="A565" s="80">
        <v>3</v>
      </c>
      <c r="B565" s="264" t="s">
        <v>28</v>
      </c>
      <c r="C565" s="265"/>
      <c r="D565" s="265"/>
      <c r="E565" s="266"/>
      <c r="F565" s="79">
        <f>SUM(F564)*15%</f>
        <v>8.287725</v>
      </c>
      <c r="G565" s="73">
        <f>SUM(F565/F568)</f>
        <v>0.11857707509881424</v>
      </c>
    </row>
    <row r="566" spans="1:12" ht="15.6" thickTop="1" thickBot="1" x14ac:dyDescent="0.35">
      <c r="A566" s="78" t="s">
        <v>29</v>
      </c>
      <c r="B566" s="244" t="s">
        <v>30</v>
      </c>
      <c r="C566" s="245"/>
      <c r="D566" s="245"/>
      <c r="E566" s="246"/>
      <c r="F566" s="81">
        <f>SUM(F564:F565)</f>
        <v>63.539225000000002</v>
      </c>
    </row>
    <row r="567" spans="1:12" ht="15.6" thickTop="1" thickBot="1" x14ac:dyDescent="0.35">
      <c r="A567" s="80">
        <v>4</v>
      </c>
      <c r="B567" s="264" t="s">
        <v>31</v>
      </c>
      <c r="C567" s="265"/>
      <c r="D567" s="265"/>
      <c r="E567" s="266"/>
      <c r="F567" s="79">
        <f>SUM(F566)*10%</f>
        <v>6.3539225000000004</v>
      </c>
      <c r="G567" s="73">
        <f>SUM(F567/F568)</f>
        <v>9.0909090909090912E-2</v>
      </c>
    </row>
    <row r="568" spans="1:12" ht="15.6" thickTop="1" thickBot="1" x14ac:dyDescent="0.35">
      <c r="A568" s="78" t="s">
        <v>32</v>
      </c>
      <c r="B568" s="244" t="s">
        <v>33</v>
      </c>
      <c r="C568" s="245"/>
      <c r="D568" s="245"/>
      <c r="E568" s="246"/>
      <c r="F568" s="81">
        <f>SUM(F566:F567)</f>
        <v>69.893147499999998</v>
      </c>
      <c r="G568" s="82">
        <f>SUM(G560,G563,G565,G567)</f>
        <v>1</v>
      </c>
    </row>
    <row r="569" spans="1:12" ht="15.6" thickTop="1" thickBot="1" x14ac:dyDescent="0.35"/>
    <row r="570" spans="1:12" ht="44.4" thickTop="1" thickBot="1" x14ac:dyDescent="0.35">
      <c r="A570" s="61" t="s">
        <v>2</v>
      </c>
      <c r="B570" s="62" t="s">
        <v>3</v>
      </c>
      <c r="C570" s="63" t="s">
        <v>4</v>
      </c>
      <c r="D570" s="64" t="s">
        <v>5</v>
      </c>
      <c r="E570" s="27"/>
      <c r="F570" s="20"/>
      <c r="G570" s="20"/>
    </row>
    <row r="571" spans="1:12" ht="57" customHeight="1" thickTop="1" x14ac:dyDescent="0.3">
      <c r="A571" s="101" t="s">
        <v>1936</v>
      </c>
      <c r="B571" s="28" t="s">
        <v>1937</v>
      </c>
      <c r="C571" s="26"/>
      <c r="D571" s="26"/>
      <c r="E571" s="27"/>
      <c r="F571" s="20"/>
      <c r="G571" s="20"/>
    </row>
    <row r="572" spans="1:12" ht="49.8" customHeight="1" thickBot="1" x14ac:dyDescent="0.35">
      <c r="A572" s="103" t="s">
        <v>1956</v>
      </c>
      <c r="B572" s="113" t="s">
        <v>1957</v>
      </c>
      <c r="C572" s="110" t="s">
        <v>304</v>
      </c>
      <c r="D572" s="110">
        <v>1</v>
      </c>
      <c r="E572" s="20"/>
      <c r="F572" s="20"/>
      <c r="G572" s="20"/>
    </row>
    <row r="573" spans="1:12" ht="30" thickTop="1" thickBot="1" x14ac:dyDescent="0.35">
      <c r="A573" s="61" t="s">
        <v>9</v>
      </c>
      <c r="B573" s="62" t="s">
        <v>10</v>
      </c>
      <c r="C573" s="62" t="s">
        <v>4</v>
      </c>
      <c r="D573" s="62" t="s">
        <v>11</v>
      </c>
      <c r="E573" s="62" t="s">
        <v>12</v>
      </c>
      <c r="F573" s="62" t="s">
        <v>13</v>
      </c>
      <c r="G573" s="64" t="s">
        <v>14</v>
      </c>
    </row>
    <row r="574" spans="1:12" ht="15" thickTop="1" x14ac:dyDescent="0.3">
      <c r="A574" s="20"/>
      <c r="B574" s="67" t="s">
        <v>15</v>
      </c>
      <c r="C574" s="68"/>
      <c r="D574" s="68"/>
      <c r="E574" s="68"/>
      <c r="F574" s="68"/>
      <c r="G574" s="7"/>
    </row>
    <row r="575" spans="1:12" x14ac:dyDescent="0.3">
      <c r="A575" s="36" t="s">
        <v>16</v>
      </c>
      <c r="B575" s="4" t="s">
        <v>70</v>
      </c>
      <c r="C575" s="4" t="s">
        <v>18</v>
      </c>
      <c r="D575" s="4">
        <v>0.27</v>
      </c>
      <c r="E575" s="70">
        <v>30.27</v>
      </c>
      <c r="F575" s="6">
        <f>PRODUCT(D575:E575)</f>
        <v>8.1729000000000003</v>
      </c>
      <c r="G575" s="7"/>
    </row>
    <row r="576" spans="1:12" ht="15" thickBot="1" x14ac:dyDescent="0.35">
      <c r="A576" s="36" t="s">
        <v>19</v>
      </c>
      <c r="B576" s="4" t="s">
        <v>20</v>
      </c>
      <c r="C576" s="4" t="s">
        <v>18</v>
      </c>
      <c r="D576" s="4">
        <v>0.27</v>
      </c>
      <c r="E576" s="76">
        <v>25.18</v>
      </c>
      <c r="F576" s="6">
        <f>PRODUCT(D576:E576)</f>
        <v>6.7986000000000004</v>
      </c>
      <c r="G576" s="7"/>
    </row>
    <row r="577" spans="1:12" ht="15.6" thickTop="1" thickBot="1" x14ac:dyDescent="0.35">
      <c r="A577" s="71">
        <v>1</v>
      </c>
      <c r="B577" s="244" t="s">
        <v>21</v>
      </c>
      <c r="C577" s="245"/>
      <c r="D577" s="245"/>
      <c r="E577" s="246"/>
      <c r="F577" s="72">
        <f>SUM(F575:F576)</f>
        <v>14.971500000000001</v>
      </c>
      <c r="G577" s="73">
        <f>SUM(F577/F585)</f>
        <v>0.17619344313604202</v>
      </c>
    </row>
    <row r="578" spans="1:12" ht="15" thickTop="1" x14ac:dyDescent="0.3">
      <c r="A578" s="20"/>
      <c r="B578" s="74" t="s">
        <v>45</v>
      </c>
      <c r="C578" s="4"/>
      <c r="D578" s="4"/>
      <c r="E578" s="4"/>
      <c r="F578" s="41"/>
      <c r="G578" s="75"/>
    </row>
    <row r="579" spans="1:12" ht="43.8" thickBot="1" x14ac:dyDescent="0.35">
      <c r="A579" s="36" t="s">
        <v>23</v>
      </c>
      <c r="B579" s="149" t="s">
        <v>1958</v>
      </c>
      <c r="C579" s="4" t="s">
        <v>304</v>
      </c>
      <c r="D579" s="22">
        <v>1</v>
      </c>
      <c r="E579" s="6">
        <v>52.2</v>
      </c>
      <c r="F579" s="6">
        <f>PRODUCT(D579:E579)</f>
        <v>52.2</v>
      </c>
      <c r="G579" s="7"/>
      <c r="J579" s="30"/>
      <c r="K579" s="31"/>
      <c r="L579" s="31"/>
    </row>
    <row r="580" spans="1:12" ht="15.6" thickTop="1" thickBot="1" x14ac:dyDescent="0.35">
      <c r="A580" s="71">
        <v>2</v>
      </c>
      <c r="B580" s="244" t="s">
        <v>49</v>
      </c>
      <c r="C580" s="245"/>
      <c r="D580" s="245"/>
      <c r="E580" s="246"/>
      <c r="F580" s="72">
        <f>SUM(F579)</f>
        <v>52.2</v>
      </c>
      <c r="G580" s="73">
        <f>SUM(F580/F585)</f>
        <v>0.61432039085605272</v>
      </c>
    </row>
    <row r="581" spans="1:12" ht="15.6" thickTop="1" thickBot="1" x14ac:dyDescent="0.35">
      <c r="A581" s="78" t="s">
        <v>26</v>
      </c>
      <c r="B581" s="244" t="s">
        <v>27</v>
      </c>
      <c r="C581" s="245"/>
      <c r="D581" s="245"/>
      <c r="E581" s="246"/>
      <c r="F581" s="79">
        <f>SUM(F577,F580)</f>
        <v>67.171500000000009</v>
      </c>
      <c r="G581" s="3"/>
    </row>
    <row r="582" spans="1:12" ht="15.6" thickTop="1" thickBot="1" x14ac:dyDescent="0.35">
      <c r="A582" s="80">
        <v>3</v>
      </c>
      <c r="B582" s="264" t="s">
        <v>28</v>
      </c>
      <c r="C582" s="265"/>
      <c r="D582" s="265"/>
      <c r="E582" s="266"/>
      <c r="F582" s="79">
        <f>SUM(F581)*15%</f>
        <v>10.075725</v>
      </c>
      <c r="G582" s="73">
        <f>SUM(F582/F585)</f>
        <v>0.11857707509881421</v>
      </c>
    </row>
    <row r="583" spans="1:12" ht="15.6" thickTop="1" thickBot="1" x14ac:dyDescent="0.35">
      <c r="A583" s="78" t="s">
        <v>29</v>
      </c>
      <c r="B583" s="244" t="s">
        <v>30</v>
      </c>
      <c r="C583" s="245"/>
      <c r="D583" s="245"/>
      <c r="E583" s="246"/>
      <c r="F583" s="81">
        <f>SUM(F581:F582)</f>
        <v>77.247225000000014</v>
      </c>
    </row>
    <row r="584" spans="1:12" ht="15.6" thickTop="1" thickBot="1" x14ac:dyDescent="0.35">
      <c r="A584" s="80">
        <v>4</v>
      </c>
      <c r="B584" s="264" t="s">
        <v>31</v>
      </c>
      <c r="C584" s="265"/>
      <c r="D584" s="265"/>
      <c r="E584" s="266"/>
      <c r="F584" s="79">
        <f>SUM(F583)*10%</f>
        <v>7.7247225000000022</v>
      </c>
      <c r="G584" s="73">
        <f>SUM(F584/F585)</f>
        <v>9.0909090909090925E-2</v>
      </c>
    </row>
    <row r="585" spans="1:12" ht="15.6" thickTop="1" thickBot="1" x14ac:dyDescent="0.35">
      <c r="A585" s="78" t="s">
        <v>32</v>
      </c>
      <c r="B585" s="244" t="s">
        <v>33</v>
      </c>
      <c r="C585" s="245"/>
      <c r="D585" s="245"/>
      <c r="E585" s="246"/>
      <c r="F585" s="81">
        <f>SUM(F583:F584)</f>
        <v>84.971947500000013</v>
      </c>
      <c r="G585" s="82">
        <f>SUM(G577,G580,G582,G584)</f>
        <v>0.99999999999999989</v>
      </c>
    </row>
    <row r="586" spans="1:12" ht="15.6" thickTop="1" thickBot="1" x14ac:dyDescent="0.35"/>
    <row r="587" spans="1:12" ht="44.4" thickTop="1" thickBot="1" x14ac:dyDescent="0.35">
      <c r="A587" s="61" t="s">
        <v>2</v>
      </c>
      <c r="B587" s="62" t="s">
        <v>3</v>
      </c>
      <c r="C587" s="63" t="s">
        <v>4</v>
      </c>
      <c r="D587" s="64" t="s">
        <v>5</v>
      </c>
      <c r="E587" s="27"/>
      <c r="F587" s="20"/>
      <c r="G587" s="20"/>
    </row>
    <row r="588" spans="1:12" ht="65.400000000000006" customHeight="1" thickTop="1" x14ac:dyDescent="0.3">
      <c r="A588" s="101" t="s">
        <v>1936</v>
      </c>
      <c r="B588" s="28" t="s">
        <v>1937</v>
      </c>
      <c r="C588" s="26"/>
      <c r="D588" s="26"/>
      <c r="E588" s="27"/>
      <c r="F588" s="20"/>
      <c r="G588" s="20"/>
    </row>
    <row r="589" spans="1:12" ht="54" customHeight="1" thickBot="1" x14ac:dyDescent="0.35">
      <c r="A589" s="103" t="s">
        <v>1959</v>
      </c>
      <c r="B589" s="217" t="s">
        <v>1960</v>
      </c>
      <c r="C589" s="110" t="s">
        <v>304</v>
      </c>
      <c r="D589" s="110">
        <v>1</v>
      </c>
      <c r="E589" s="20"/>
      <c r="F589" s="20"/>
      <c r="G589" s="20"/>
    </row>
    <row r="590" spans="1:12" ht="30" thickTop="1" thickBot="1" x14ac:dyDescent="0.35">
      <c r="A590" s="61" t="s">
        <v>9</v>
      </c>
      <c r="B590" s="62" t="s">
        <v>10</v>
      </c>
      <c r="C590" s="62" t="s">
        <v>4</v>
      </c>
      <c r="D590" s="62" t="s">
        <v>11</v>
      </c>
      <c r="E590" s="62" t="s">
        <v>12</v>
      </c>
      <c r="F590" s="62" t="s">
        <v>13</v>
      </c>
      <c r="G590" s="64" t="s">
        <v>14</v>
      </c>
    </row>
    <row r="591" spans="1:12" ht="15" thickTop="1" x14ac:dyDescent="0.3">
      <c r="A591" s="20"/>
      <c r="B591" s="67" t="s">
        <v>15</v>
      </c>
      <c r="C591" s="68"/>
      <c r="D591" s="68"/>
      <c r="E591" s="68"/>
      <c r="F591" s="68"/>
      <c r="G591" s="7"/>
    </row>
    <row r="592" spans="1:12" x14ac:dyDescent="0.3">
      <c r="A592" s="36" t="s">
        <v>16</v>
      </c>
      <c r="B592" s="4" t="s">
        <v>70</v>
      </c>
      <c r="C592" s="4" t="s">
        <v>18</v>
      </c>
      <c r="D592" s="4">
        <v>0.17</v>
      </c>
      <c r="E592" s="70">
        <v>30.27</v>
      </c>
      <c r="F592" s="6">
        <f>PRODUCT(D592:E592)</f>
        <v>5.1459000000000001</v>
      </c>
      <c r="G592" s="7"/>
    </row>
    <row r="593" spans="1:12" ht="15" thickBot="1" x14ac:dyDescent="0.35">
      <c r="A593" s="36" t="s">
        <v>19</v>
      </c>
      <c r="B593" s="4" t="s">
        <v>20</v>
      </c>
      <c r="C593" s="4" t="s">
        <v>18</v>
      </c>
      <c r="D593" s="4">
        <v>0.17</v>
      </c>
      <c r="E593" s="76">
        <v>25.18</v>
      </c>
      <c r="F593" s="6">
        <f>PRODUCT(D593:E593)</f>
        <v>4.2806000000000006</v>
      </c>
      <c r="G593" s="7"/>
    </row>
    <row r="594" spans="1:12" ht="15.6" thickTop="1" thickBot="1" x14ac:dyDescent="0.35">
      <c r="A594" s="71">
        <v>1</v>
      </c>
      <c r="B594" s="244" t="s">
        <v>21</v>
      </c>
      <c r="C594" s="245"/>
      <c r="D594" s="245"/>
      <c r="E594" s="246"/>
      <c r="F594" s="72">
        <f>SUM(F592:F593)</f>
        <v>9.4265000000000008</v>
      </c>
      <c r="G594" s="73">
        <f>SUM(F594/F602)</f>
        <v>0.51016866847817632</v>
      </c>
    </row>
    <row r="595" spans="1:12" ht="15" thickTop="1" x14ac:dyDescent="0.3">
      <c r="A595" s="20"/>
      <c r="B595" s="74" t="s">
        <v>45</v>
      </c>
      <c r="C595" s="4"/>
      <c r="D595" s="4"/>
      <c r="E595" s="4"/>
      <c r="F595" s="41"/>
      <c r="G595" s="75"/>
    </row>
    <row r="596" spans="1:12" ht="29.4" thickBot="1" x14ac:dyDescent="0.35">
      <c r="A596" s="36" t="s">
        <v>23</v>
      </c>
      <c r="B596" s="149" t="s">
        <v>1961</v>
      </c>
      <c r="C596" s="4" t="s">
        <v>304</v>
      </c>
      <c r="D596" s="22">
        <v>1</v>
      </c>
      <c r="E596" s="6">
        <v>5.18</v>
      </c>
      <c r="F596" s="6">
        <f>PRODUCT(D596:E596)</f>
        <v>5.18</v>
      </c>
      <c r="G596" s="7"/>
      <c r="J596" s="30"/>
      <c r="K596" s="31"/>
      <c r="L596" s="31"/>
    </row>
    <row r="597" spans="1:12" ht="15.6" thickTop="1" thickBot="1" x14ac:dyDescent="0.35">
      <c r="A597" s="71">
        <v>2</v>
      </c>
      <c r="B597" s="244" t="s">
        <v>49</v>
      </c>
      <c r="C597" s="245"/>
      <c r="D597" s="245"/>
      <c r="E597" s="246"/>
      <c r="F597" s="72">
        <f>SUM(F596)</f>
        <v>5.18</v>
      </c>
      <c r="G597" s="73">
        <f>SUM(F597/F602)</f>
        <v>0.28034516551391853</v>
      </c>
    </row>
    <row r="598" spans="1:12" ht="15.6" thickTop="1" thickBot="1" x14ac:dyDescent="0.35">
      <c r="A598" s="78" t="s">
        <v>26</v>
      </c>
      <c r="B598" s="244" t="s">
        <v>27</v>
      </c>
      <c r="C598" s="245"/>
      <c r="D598" s="245"/>
      <c r="E598" s="246"/>
      <c r="F598" s="79">
        <f>SUM(F594,F597)</f>
        <v>14.6065</v>
      </c>
      <c r="G598" s="3"/>
    </row>
    <row r="599" spans="1:12" ht="15.6" thickTop="1" thickBot="1" x14ac:dyDescent="0.35">
      <c r="A599" s="80">
        <v>3</v>
      </c>
      <c r="B599" s="264" t="s">
        <v>28</v>
      </c>
      <c r="C599" s="265"/>
      <c r="D599" s="265"/>
      <c r="E599" s="266"/>
      <c r="F599" s="79">
        <f>SUM(F598)*15%</f>
        <v>2.1909749999999999</v>
      </c>
      <c r="G599" s="73">
        <f>SUM(F599/F602)</f>
        <v>0.11857707509881422</v>
      </c>
    </row>
    <row r="600" spans="1:12" ht="15.6" thickTop="1" thickBot="1" x14ac:dyDescent="0.35">
      <c r="A600" s="78" t="s">
        <v>29</v>
      </c>
      <c r="B600" s="244" t="s">
        <v>30</v>
      </c>
      <c r="C600" s="245"/>
      <c r="D600" s="245"/>
      <c r="E600" s="246"/>
      <c r="F600" s="81">
        <f>SUM(F598:F599)</f>
        <v>16.797474999999999</v>
      </c>
    </row>
    <row r="601" spans="1:12" ht="15.6" thickTop="1" thickBot="1" x14ac:dyDescent="0.35">
      <c r="A601" s="80">
        <v>4</v>
      </c>
      <c r="B601" s="264" t="s">
        <v>31</v>
      </c>
      <c r="C601" s="265"/>
      <c r="D601" s="265"/>
      <c r="E601" s="266"/>
      <c r="F601" s="79">
        <f>SUM(F600)*10%</f>
        <v>1.6797474999999999</v>
      </c>
      <c r="G601" s="73">
        <f>SUM(F601/F602)</f>
        <v>9.0909090909090912E-2</v>
      </c>
    </row>
    <row r="602" spans="1:12" ht="15.6" thickTop="1" thickBot="1" x14ac:dyDescent="0.35">
      <c r="A602" s="78" t="s">
        <v>32</v>
      </c>
      <c r="B602" s="244" t="s">
        <v>33</v>
      </c>
      <c r="C602" s="245"/>
      <c r="D602" s="245"/>
      <c r="E602" s="246"/>
      <c r="F602" s="81">
        <f>SUM(F600:F601)</f>
        <v>18.4772225</v>
      </c>
      <c r="G602" s="82">
        <f>SUM(G594,G597,G599,G601)</f>
        <v>1</v>
      </c>
    </row>
    <row r="603" spans="1:12" ht="15.6" thickTop="1" thickBot="1" x14ac:dyDescent="0.35"/>
    <row r="604" spans="1:12" ht="44.4" thickTop="1" thickBot="1" x14ac:dyDescent="0.35">
      <c r="A604" s="61" t="s">
        <v>2</v>
      </c>
      <c r="B604" s="62" t="s">
        <v>3</v>
      </c>
      <c r="C604" s="63" t="s">
        <v>4</v>
      </c>
      <c r="D604" s="64" t="s">
        <v>5</v>
      </c>
      <c r="E604" s="27"/>
      <c r="F604" s="20"/>
      <c r="G604" s="20"/>
    </row>
    <row r="605" spans="1:12" ht="57.6" customHeight="1" thickTop="1" x14ac:dyDescent="0.3">
      <c r="A605" s="101" t="s">
        <v>1936</v>
      </c>
      <c r="B605" s="28" t="s">
        <v>1937</v>
      </c>
      <c r="C605" s="26"/>
      <c r="D605" s="26"/>
      <c r="E605" s="27"/>
      <c r="F605" s="20"/>
      <c r="G605" s="20"/>
    </row>
    <row r="606" spans="1:12" ht="15" thickBot="1" x14ac:dyDescent="0.35">
      <c r="A606" s="103" t="s">
        <v>1962</v>
      </c>
      <c r="B606" s="115" t="s">
        <v>1963</v>
      </c>
      <c r="C606" s="110" t="s">
        <v>203</v>
      </c>
      <c r="D606" s="110">
        <v>1</v>
      </c>
      <c r="E606" s="20"/>
      <c r="F606" s="20"/>
      <c r="G606" s="20"/>
    </row>
    <row r="607" spans="1:12" ht="30" thickTop="1" thickBot="1" x14ac:dyDescent="0.35">
      <c r="A607" s="61" t="s">
        <v>9</v>
      </c>
      <c r="B607" s="62" t="s">
        <v>10</v>
      </c>
      <c r="C607" s="62" t="s">
        <v>4</v>
      </c>
      <c r="D607" s="62" t="s">
        <v>11</v>
      </c>
      <c r="E607" s="62" t="s">
        <v>12</v>
      </c>
      <c r="F607" s="62" t="s">
        <v>13</v>
      </c>
      <c r="G607" s="64" t="s">
        <v>14</v>
      </c>
    </row>
    <row r="608" spans="1:12" ht="15" thickTop="1" x14ac:dyDescent="0.3">
      <c r="A608" s="20"/>
      <c r="B608" s="67" t="s">
        <v>15</v>
      </c>
      <c r="C608" s="68"/>
      <c r="D608" s="68"/>
      <c r="E608" s="68"/>
      <c r="F608" s="68"/>
      <c r="G608" s="7"/>
    </row>
    <row r="609" spans="1:12" x14ac:dyDescent="0.3">
      <c r="A609" s="36" t="s">
        <v>16</v>
      </c>
      <c r="B609" s="4" t="s">
        <v>70</v>
      </c>
      <c r="C609" s="4" t="s">
        <v>18</v>
      </c>
      <c r="D609" s="4">
        <v>0.03</v>
      </c>
      <c r="E609" s="70">
        <v>30.27</v>
      </c>
      <c r="F609" s="6">
        <f>PRODUCT(D609:E609)</f>
        <v>0.90809999999999991</v>
      </c>
      <c r="G609" s="7"/>
    </row>
    <row r="610" spans="1:12" ht="15" thickBot="1" x14ac:dyDescent="0.35">
      <c r="A610" s="36" t="s">
        <v>19</v>
      </c>
      <c r="B610" s="4" t="s">
        <v>20</v>
      </c>
      <c r="C610" s="4" t="s">
        <v>18</v>
      </c>
      <c r="D610" s="4">
        <v>0.03</v>
      </c>
      <c r="E610" s="76">
        <v>25.18</v>
      </c>
      <c r="F610" s="6">
        <f>PRODUCT(D610:E610)</f>
        <v>0.75539999999999996</v>
      </c>
      <c r="G610" s="7"/>
    </row>
    <row r="611" spans="1:12" ht="15.6" thickTop="1" thickBot="1" x14ac:dyDescent="0.35">
      <c r="A611" s="71">
        <v>1</v>
      </c>
      <c r="B611" s="244" t="s">
        <v>21</v>
      </c>
      <c r="C611" s="245"/>
      <c r="D611" s="245"/>
      <c r="E611" s="246"/>
      <c r="F611" s="72">
        <f>SUM(F609:F610)</f>
        <v>1.6635</v>
      </c>
      <c r="G611" s="73">
        <f>SUM(F611/F619)</f>
        <v>0.35603621574275074</v>
      </c>
    </row>
    <row r="612" spans="1:12" ht="15" thickTop="1" x14ac:dyDescent="0.3">
      <c r="A612" s="20"/>
      <c r="B612" s="74" t="s">
        <v>45</v>
      </c>
      <c r="C612" s="4"/>
      <c r="D612" s="4"/>
      <c r="E612" s="4"/>
      <c r="F612" s="41"/>
      <c r="G612" s="75"/>
    </row>
    <row r="613" spans="1:12" ht="15" thickBot="1" x14ac:dyDescent="0.35">
      <c r="A613" s="36" t="s">
        <v>23</v>
      </c>
      <c r="B613" s="149" t="s">
        <v>1964</v>
      </c>
      <c r="C613" s="4" t="s">
        <v>203</v>
      </c>
      <c r="D613" s="22">
        <v>1</v>
      </c>
      <c r="E613" s="6">
        <v>2.0299999999999998</v>
      </c>
      <c r="F613" s="6">
        <f>PRODUCT(D613:E613)</f>
        <v>2.0299999999999998</v>
      </c>
      <c r="G613" s="7"/>
      <c r="J613" s="30"/>
      <c r="K613" s="31"/>
      <c r="L613" s="31"/>
    </row>
    <row r="614" spans="1:12" ht="15.6" thickTop="1" thickBot="1" x14ac:dyDescent="0.35">
      <c r="A614" s="71">
        <v>2</v>
      </c>
      <c r="B614" s="244" t="s">
        <v>49</v>
      </c>
      <c r="C614" s="245"/>
      <c r="D614" s="245"/>
      <c r="E614" s="246"/>
      <c r="F614" s="72">
        <f>SUM(F613)</f>
        <v>2.0299999999999998</v>
      </c>
      <c r="G614" s="73">
        <f>SUM(F614/F619)</f>
        <v>0.43447761824934411</v>
      </c>
    </row>
    <row r="615" spans="1:12" ht="15.6" thickTop="1" thickBot="1" x14ac:dyDescent="0.35">
      <c r="A615" s="78" t="s">
        <v>26</v>
      </c>
      <c r="B615" s="244" t="s">
        <v>27</v>
      </c>
      <c r="C615" s="245"/>
      <c r="D615" s="245"/>
      <c r="E615" s="246"/>
      <c r="F615" s="79">
        <f>SUM(F611,F614)</f>
        <v>3.6934999999999998</v>
      </c>
      <c r="G615" s="3"/>
    </row>
    <row r="616" spans="1:12" ht="15.6" thickTop="1" thickBot="1" x14ac:dyDescent="0.35">
      <c r="A616" s="80">
        <v>3</v>
      </c>
      <c r="B616" s="264" t="s">
        <v>28</v>
      </c>
      <c r="C616" s="265"/>
      <c r="D616" s="265"/>
      <c r="E616" s="266"/>
      <c r="F616" s="79">
        <f>SUM(F615)*15%</f>
        <v>0.55402499999999999</v>
      </c>
      <c r="G616" s="73">
        <f>SUM(F616/F619)</f>
        <v>0.11857707509881422</v>
      </c>
    </row>
    <row r="617" spans="1:12" ht="15.6" thickTop="1" thickBot="1" x14ac:dyDescent="0.35">
      <c r="A617" s="78" t="s">
        <v>29</v>
      </c>
      <c r="B617" s="244" t="s">
        <v>30</v>
      </c>
      <c r="C617" s="245"/>
      <c r="D617" s="245"/>
      <c r="E617" s="246"/>
      <c r="F617" s="81">
        <f>SUM(F615:F616)</f>
        <v>4.2475249999999996</v>
      </c>
    </row>
    <row r="618" spans="1:12" ht="15.6" thickTop="1" thickBot="1" x14ac:dyDescent="0.35">
      <c r="A618" s="80">
        <v>4</v>
      </c>
      <c r="B618" s="264" t="s">
        <v>31</v>
      </c>
      <c r="C618" s="265"/>
      <c r="D618" s="265"/>
      <c r="E618" s="266"/>
      <c r="F618" s="79">
        <f>SUM(F617)*10%</f>
        <v>0.42475249999999998</v>
      </c>
      <c r="G618" s="73">
        <f>SUM(F618/F619)</f>
        <v>9.0909090909090912E-2</v>
      </c>
    </row>
    <row r="619" spans="1:12" ht="15.6" thickTop="1" thickBot="1" x14ac:dyDescent="0.35">
      <c r="A619" s="78" t="s">
        <v>32</v>
      </c>
      <c r="B619" s="244" t="s">
        <v>33</v>
      </c>
      <c r="C619" s="245"/>
      <c r="D619" s="245"/>
      <c r="E619" s="246"/>
      <c r="F619" s="81">
        <f>SUM(F617:F618)</f>
        <v>4.6722774999999999</v>
      </c>
      <c r="G619" s="82">
        <f>SUM(G611,G614,G616,G618)</f>
        <v>1</v>
      </c>
    </row>
    <row r="620" spans="1:12" ht="15.6" thickTop="1" thickBot="1" x14ac:dyDescent="0.35"/>
    <row r="621" spans="1:12" ht="44.4" thickTop="1" thickBot="1" x14ac:dyDescent="0.35">
      <c r="A621" s="61" t="s">
        <v>2</v>
      </c>
      <c r="B621" s="62" t="s">
        <v>3</v>
      </c>
      <c r="C621" s="63" t="s">
        <v>4</v>
      </c>
      <c r="D621" s="64" t="s">
        <v>5</v>
      </c>
      <c r="E621" s="27"/>
      <c r="F621" s="20"/>
      <c r="G621" s="20"/>
    </row>
    <row r="622" spans="1:12" ht="58.8" customHeight="1" thickTop="1" x14ac:dyDescent="0.3">
      <c r="A622" s="101" t="s">
        <v>1936</v>
      </c>
      <c r="B622" s="28" t="s">
        <v>1937</v>
      </c>
      <c r="C622" s="26"/>
      <c r="D622" s="26"/>
      <c r="E622" s="27"/>
      <c r="F622" s="20"/>
      <c r="G622" s="20"/>
    </row>
    <row r="623" spans="1:12" ht="29.4" thickBot="1" x14ac:dyDescent="0.35">
      <c r="A623" s="103" t="s">
        <v>1965</v>
      </c>
      <c r="B623" s="113" t="s">
        <v>2799</v>
      </c>
      <c r="C623" s="110" t="s">
        <v>203</v>
      </c>
      <c r="D623" s="110">
        <v>1</v>
      </c>
      <c r="E623" s="20"/>
      <c r="F623" s="20"/>
      <c r="G623" s="20"/>
    </row>
    <row r="624" spans="1:12" ht="30" thickTop="1" thickBot="1" x14ac:dyDescent="0.35">
      <c r="A624" s="61" t="s">
        <v>9</v>
      </c>
      <c r="B624" s="62" t="s">
        <v>10</v>
      </c>
      <c r="C624" s="62" t="s">
        <v>4</v>
      </c>
      <c r="D624" s="62" t="s">
        <v>11</v>
      </c>
      <c r="E624" s="62" t="s">
        <v>12</v>
      </c>
      <c r="F624" s="62" t="s">
        <v>13</v>
      </c>
      <c r="G624" s="64" t="s">
        <v>14</v>
      </c>
    </row>
    <row r="625" spans="1:12" ht="15" thickTop="1" x14ac:dyDescent="0.3">
      <c r="A625" s="20"/>
      <c r="B625" s="67" t="s">
        <v>15</v>
      </c>
      <c r="C625" s="68"/>
      <c r="D625" s="68"/>
      <c r="E625" s="68"/>
      <c r="F625" s="68"/>
      <c r="G625" s="7"/>
    </row>
    <row r="626" spans="1:12" x14ac:dyDescent="0.3">
      <c r="A626" s="36" t="s">
        <v>16</v>
      </c>
      <c r="B626" s="4" t="s">
        <v>70</v>
      </c>
      <c r="C626" s="4" t="s">
        <v>18</v>
      </c>
      <c r="D626" s="4">
        <v>0.03</v>
      </c>
      <c r="E626" s="70">
        <v>30.27</v>
      </c>
      <c r="F626" s="6">
        <f>PRODUCT(D626:E626)</f>
        <v>0.90809999999999991</v>
      </c>
      <c r="G626" s="7"/>
    </row>
    <row r="627" spans="1:12" ht="15" thickBot="1" x14ac:dyDescent="0.35">
      <c r="A627" s="36" t="s">
        <v>19</v>
      </c>
      <c r="B627" s="4" t="s">
        <v>20</v>
      </c>
      <c r="C627" s="4" t="s">
        <v>18</v>
      </c>
      <c r="D627" s="4">
        <v>0.03</v>
      </c>
      <c r="E627" s="76">
        <v>25.18</v>
      </c>
      <c r="F627" s="6">
        <f>PRODUCT(D627:E627)</f>
        <v>0.75539999999999996</v>
      </c>
      <c r="G627" s="7"/>
    </row>
    <row r="628" spans="1:12" ht="15.6" thickTop="1" thickBot="1" x14ac:dyDescent="0.35">
      <c r="A628" s="71">
        <v>1</v>
      </c>
      <c r="B628" s="244" t="s">
        <v>21</v>
      </c>
      <c r="C628" s="245"/>
      <c r="D628" s="245"/>
      <c r="E628" s="246"/>
      <c r="F628" s="72">
        <f>SUM(F626:F627)</f>
        <v>1.6635</v>
      </c>
      <c r="G628" s="73">
        <f>SUM(F628/F636)</f>
        <v>0.19076227792062811</v>
      </c>
    </row>
    <row r="629" spans="1:12" ht="15" thickTop="1" x14ac:dyDescent="0.3">
      <c r="A629" s="20"/>
      <c r="B629" s="74" t="s">
        <v>45</v>
      </c>
      <c r="C629" s="4"/>
      <c r="D629" s="4"/>
      <c r="E629" s="4"/>
      <c r="F629" s="41"/>
      <c r="G629" s="75"/>
    </row>
    <row r="630" spans="1:12" ht="29.4" thickBot="1" x14ac:dyDescent="0.35">
      <c r="A630" s="36" t="s">
        <v>23</v>
      </c>
      <c r="B630" s="149" t="s">
        <v>1966</v>
      </c>
      <c r="C630" s="4" t="s">
        <v>203</v>
      </c>
      <c r="D630" s="22">
        <v>1</v>
      </c>
      <c r="E630" s="6">
        <v>5.23</v>
      </c>
      <c r="F630" s="6">
        <f>PRODUCT(D630:E630)</f>
        <v>5.23</v>
      </c>
      <c r="G630" s="7"/>
      <c r="J630" s="30"/>
      <c r="K630" s="31"/>
      <c r="L630" s="31"/>
    </row>
    <row r="631" spans="1:12" ht="15.6" thickTop="1" thickBot="1" x14ac:dyDescent="0.35">
      <c r="A631" s="71">
        <v>2</v>
      </c>
      <c r="B631" s="244" t="s">
        <v>1882</v>
      </c>
      <c r="C631" s="245"/>
      <c r="D631" s="245"/>
      <c r="E631" s="246"/>
      <c r="F631" s="72">
        <f>SUM(F630)</f>
        <v>5.23</v>
      </c>
      <c r="G631" s="73">
        <f>SUM(F631/F636)</f>
        <v>0.5997515560714668</v>
      </c>
    </row>
    <row r="632" spans="1:12" ht="15.6" thickTop="1" thickBot="1" x14ac:dyDescent="0.35">
      <c r="A632" s="78" t="s">
        <v>26</v>
      </c>
      <c r="B632" s="244" t="s">
        <v>27</v>
      </c>
      <c r="C632" s="245"/>
      <c r="D632" s="245"/>
      <c r="E632" s="246"/>
      <c r="F632" s="79">
        <f>SUM(F628,F631)</f>
        <v>6.8935000000000004</v>
      </c>
      <c r="G632" s="3"/>
    </row>
    <row r="633" spans="1:12" ht="15.6" thickTop="1" thickBot="1" x14ac:dyDescent="0.35">
      <c r="A633" s="80">
        <v>3</v>
      </c>
      <c r="B633" s="264" t="s">
        <v>28</v>
      </c>
      <c r="C633" s="265"/>
      <c r="D633" s="265"/>
      <c r="E633" s="266"/>
      <c r="F633" s="79">
        <f>SUM(F632)*15%</f>
        <v>1.034025</v>
      </c>
      <c r="G633" s="73">
        <f>SUM(F633/F636)</f>
        <v>0.11857707509881422</v>
      </c>
    </row>
    <row r="634" spans="1:12" ht="15.6" thickTop="1" thickBot="1" x14ac:dyDescent="0.35">
      <c r="A634" s="78" t="s">
        <v>29</v>
      </c>
      <c r="B634" s="244" t="s">
        <v>30</v>
      </c>
      <c r="C634" s="245"/>
      <c r="D634" s="245"/>
      <c r="E634" s="246"/>
      <c r="F634" s="81">
        <f>SUM(F632:F633)</f>
        <v>7.9275250000000002</v>
      </c>
    </row>
    <row r="635" spans="1:12" ht="15.6" thickTop="1" thickBot="1" x14ac:dyDescent="0.35">
      <c r="A635" s="80">
        <v>4</v>
      </c>
      <c r="B635" s="264" t="s">
        <v>31</v>
      </c>
      <c r="C635" s="265"/>
      <c r="D635" s="265"/>
      <c r="E635" s="266"/>
      <c r="F635" s="79">
        <f>SUM(F634)*10%</f>
        <v>0.79275250000000008</v>
      </c>
      <c r="G635" s="73">
        <f>SUM(F635/F636)</f>
        <v>9.0909090909090925E-2</v>
      </c>
    </row>
    <row r="636" spans="1:12" ht="15.6" thickTop="1" thickBot="1" x14ac:dyDescent="0.35">
      <c r="A636" s="78" t="s">
        <v>32</v>
      </c>
      <c r="B636" s="244" t="s">
        <v>33</v>
      </c>
      <c r="C636" s="245"/>
      <c r="D636" s="245"/>
      <c r="E636" s="246"/>
      <c r="F636" s="81">
        <f>SUM(F634:F635)</f>
        <v>8.7202774999999999</v>
      </c>
      <c r="G636" s="82">
        <f>SUM(G628,G631,G633,G635)</f>
        <v>1</v>
      </c>
    </row>
    <row r="637" spans="1:12" ht="15.6" thickTop="1" thickBot="1" x14ac:dyDescent="0.35"/>
    <row r="638" spans="1:12" ht="44.4" thickTop="1" thickBot="1" x14ac:dyDescent="0.35">
      <c r="A638" s="61" t="s">
        <v>2</v>
      </c>
      <c r="B638" s="62" t="s">
        <v>3</v>
      </c>
      <c r="C638" s="63" t="s">
        <v>4</v>
      </c>
      <c r="D638" s="64" t="s">
        <v>5</v>
      </c>
      <c r="E638" s="27"/>
      <c r="F638" s="20"/>
      <c r="G638" s="20"/>
    </row>
    <row r="639" spans="1:12" ht="75.599999999999994" customHeight="1" thickTop="1" thickBot="1" x14ac:dyDescent="0.35">
      <c r="A639" s="65" t="s">
        <v>1967</v>
      </c>
      <c r="B639" s="47" t="s">
        <v>1968</v>
      </c>
      <c r="C639" s="50" t="s">
        <v>130</v>
      </c>
      <c r="D639" s="50">
        <v>1</v>
      </c>
      <c r="E639" s="20"/>
      <c r="F639" s="20"/>
      <c r="G639" s="20"/>
    </row>
    <row r="640" spans="1:12" ht="30" thickTop="1" thickBot="1" x14ac:dyDescent="0.35">
      <c r="A640" s="61" t="s">
        <v>9</v>
      </c>
      <c r="B640" s="62" t="s">
        <v>10</v>
      </c>
      <c r="C640" s="62" t="s">
        <v>4</v>
      </c>
      <c r="D640" s="62" t="s">
        <v>11</v>
      </c>
      <c r="E640" s="62" t="s">
        <v>12</v>
      </c>
      <c r="F640" s="62" t="s">
        <v>13</v>
      </c>
      <c r="G640" s="64" t="s">
        <v>14</v>
      </c>
    </row>
    <row r="641" spans="1:12" ht="15" thickTop="1" x14ac:dyDescent="0.3">
      <c r="A641" s="20"/>
      <c r="B641" s="67" t="s">
        <v>15</v>
      </c>
      <c r="C641" s="68"/>
      <c r="D641" s="68"/>
      <c r="E641" s="68"/>
      <c r="F641" s="68"/>
      <c r="G641" s="7"/>
    </row>
    <row r="642" spans="1:12" x14ac:dyDescent="0.3">
      <c r="A642" s="36" t="s">
        <v>16</v>
      </c>
      <c r="B642" s="4" t="s">
        <v>70</v>
      </c>
      <c r="C642" s="4" t="s">
        <v>18</v>
      </c>
      <c r="D642" s="4">
        <v>0.13</v>
      </c>
      <c r="E642" s="70">
        <v>30.27</v>
      </c>
      <c r="F642" s="6">
        <f>PRODUCT(D642:E642)</f>
        <v>3.9351000000000003</v>
      </c>
      <c r="G642" s="7"/>
    </row>
    <row r="643" spans="1:12" ht="15" thickBot="1" x14ac:dyDescent="0.35">
      <c r="A643" s="36" t="s">
        <v>19</v>
      </c>
      <c r="B643" s="4" t="s">
        <v>20</v>
      </c>
      <c r="C643" s="4" t="s">
        <v>18</v>
      </c>
      <c r="D643" s="4">
        <v>0.13</v>
      </c>
      <c r="E643" s="76">
        <v>25.18</v>
      </c>
      <c r="F643" s="6">
        <f>PRODUCT(D643:E643)</f>
        <v>3.2734000000000001</v>
      </c>
      <c r="G643" s="7"/>
    </row>
    <row r="644" spans="1:12" ht="15.6" thickTop="1" thickBot="1" x14ac:dyDescent="0.35">
      <c r="A644" s="71">
        <v>1</v>
      </c>
      <c r="B644" s="244" t="s">
        <v>21</v>
      </c>
      <c r="C644" s="245"/>
      <c r="D644" s="245"/>
      <c r="E644" s="246"/>
      <c r="F644" s="72">
        <f>SUM(F642:F643)</f>
        <v>7.2085000000000008</v>
      </c>
      <c r="G644" s="73">
        <f>SUM(F644/F652)</f>
        <v>0.57279177487380173</v>
      </c>
    </row>
    <row r="645" spans="1:12" ht="15" thickTop="1" x14ac:dyDescent="0.3">
      <c r="A645" s="20"/>
      <c r="B645" s="74" t="s">
        <v>45</v>
      </c>
      <c r="C645" s="4"/>
      <c r="D645" s="4"/>
      <c r="E645" s="4"/>
      <c r="F645" s="41"/>
      <c r="G645" s="75"/>
    </row>
    <row r="646" spans="1:12" ht="85.2" customHeight="1" thickBot="1" x14ac:dyDescent="0.35">
      <c r="A646" s="36" t="s">
        <v>23</v>
      </c>
      <c r="B646" s="4" t="s">
        <v>1969</v>
      </c>
      <c r="C646" s="4" t="s">
        <v>130</v>
      </c>
      <c r="D646" s="22">
        <v>1</v>
      </c>
      <c r="E646" s="6">
        <v>2.74</v>
      </c>
      <c r="F646" s="6">
        <f>PRODUCT(D646:E646)</f>
        <v>2.74</v>
      </c>
      <c r="G646" s="7"/>
      <c r="J646" s="30"/>
      <c r="K646" s="31"/>
      <c r="L646" s="31"/>
    </row>
    <row r="647" spans="1:12" ht="15.6" thickTop="1" thickBot="1" x14ac:dyDescent="0.35">
      <c r="A647" s="71">
        <v>2</v>
      </c>
      <c r="B647" s="244" t="s">
        <v>49</v>
      </c>
      <c r="C647" s="245"/>
      <c r="D647" s="245"/>
      <c r="E647" s="246"/>
      <c r="F647" s="72">
        <f>SUM(F646)</f>
        <v>2.74</v>
      </c>
      <c r="G647" s="73">
        <f>SUM(F647/F652)</f>
        <v>0.2177220591182932</v>
      </c>
    </row>
    <row r="648" spans="1:12" ht="15.6" thickTop="1" thickBot="1" x14ac:dyDescent="0.35">
      <c r="A648" s="78" t="s">
        <v>26</v>
      </c>
      <c r="B648" s="244" t="s">
        <v>27</v>
      </c>
      <c r="C648" s="245"/>
      <c r="D648" s="245"/>
      <c r="E648" s="246"/>
      <c r="F648" s="79">
        <f>SUM(F644,F647)</f>
        <v>9.948500000000001</v>
      </c>
      <c r="G648" s="3"/>
    </row>
    <row r="649" spans="1:12" ht="15.6" thickTop="1" thickBot="1" x14ac:dyDescent="0.35">
      <c r="A649" s="80">
        <v>3</v>
      </c>
      <c r="B649" s="264" t="s">
        <v>28</v>
      </c>
      <c r="C649" s="265"/>
      <c r="D649" s="265"/>
      <c r="E649" s="266"/>
      <c r="F649" s="79">
        <f>SUM(F648)*15%</f>
        <v>1.492275</v>
      </c>
      <c r="G649" s="73">
        <f>SUM(F649/F652)</f>
        <v>0.11857707509881422</v>
      </c>
    </row>
    <row r="650" spans="1:12" ht="15.6" thickTop="1" thickBot="1" x14ac:dyDescent="0.35">
      <c r="A650" s="78" t="s">
        <v>29</v>
      </c>
      <c r="B650" s="244" t="s">
        <v>30</v>
      </c>
      <c r="C650" s="245"/>
      <c r="D650" s="245"/>
      <c r="E650" s="246"/>
      <c r="F650" s="81">
        <f>SUM(F648:F649)</f>
        <v>11.440775</v>
      </c>
    </row>
    <row r="651" spans="1:12" ht="15.6" thickTop="1" thickBot="1" x14ac:dyDescent="0.35">
      <c r="A651" s="80">
        <v>4</v>
      </c>
      <c r="B651" s="264" t="s">
        <v>31</v>
      </c>
      <c r="C651" s="265"/>
      <c r="D651" s="265"/>
      <c r="E651" s="266"/>
      <c r="F651" s="79">
        <f>SUM(F650)*10%</f>
        <v>1.1440775000000001</v>
      </c>
      <c r="G651" s="73">
        <f>SUM(F651/F652)</f>
        <v>9.0909090909090912E-2</v>
      </c>
    </row>
    <row r="652" spans="1:12" ht="15.6" thickTop="1" thickBot="1" x14ac:dyDescent="0.35">
      <c r="A652" s="78" t="s">
        <v>32</v>
      </c>
      <c r="B652" s="244" t="s">
        <v>33</v>
      </c>
      <c r="C652" s="245"/>
      <c r="D652" s="245"/>
      <c r="E652" s="246"/>
      <c r="F652" s="81">
        <f>SUM(F650:F651)</f>
        <v>12.5848525</v>
      </c>
      <c r="G652" s="82">
        <f>SUM(G644,G647,G649,G651)</f>
        <v>1</v>
      </c>
    </row>
    <row r="653" spans="1:12" ht="15.6" thickTop="1" thickBot="1" x14ac:dyDescent="0.35"/>
    <row r="654" spans="1:12" ht="44.4" thickTop="1" thickBot="1" x14ac:dyDescent="0.35">
      <c r="A654" s="61" t="s">
        <v>2</v>
      </c>
      <c r="B654" s="62" t="s">
        <v>3</v>
      </c>
      <c r="C654" s="63" t="s">
        <v>4</v>
      </c>
      <c r="D654" s="64" t="s">
        <v>5</v>
      </c>
      <c r="E654" s="27"/>
      <c r="F654" s="20"/>
      <c r="G654" s="20"/>
    </row>
    <row r="655" spans="1:12" ht="51.6" customHeight="1" thickTop="1" thickBot="1" x14ac:dyDescent="0.35">
      <c r="A655" s="65" t="s">
        <v>1970</v>
      </c>
      <c r="B655" s="218" t="s">
        <v>1971</v>
      </c>
      <c r="C655" s="50" t="s">
        <v>130</v>
      </c>
      <c r="D655" s="50">
        <v>1</v>
      </c>
      <c r="E655" s="20"/>
      <c r="F655" s="20"/>
      <c r="G655" s="20"/>
    </row>
    <row r="656" spans="1:12" ht="30" thickTop="1" thickBot="1" x14ac:dyDescent="0.35">
      <c r="A656" s="61" t="s">
        <v>9</v>
      </c>
      <c r="B656" s="62" t="s">
        <v>10</v>
      </c>
      <c r="C656" s="62" t="s">
        <v>4</v>
      </c>
      <c r="D656" s="62" t="s">
        <v>11</v>
      </c>
      <c r="E656" s="62" t="s">
        <v>12</v>
      </c>
      <c r="F656" s="62" t="s">
        <v>13</v>
      </c>
      <c r="G656" s="64" t="s">
        <v>14</v>
      </c>
    </row>
    <row r="657" spans="1:12" ht="15" thickTop="1" x14ac:dyDescent="0.3">
      <c r="A657" s="20"/>
      <c r="B657" s="67" t="s">
        <v>15</v>
      </c>
      <c r="C657" s="68"/>
      <c r="D657" s="68"/>
      <c r="E657" s="68"/>
      <c r="F657" s="68"/>
      <c r="G657" s="7"/>
    </row>
    <row r="658" spans="1:12" x14ac:dyDescent="0.3">
      <c r="A658" s="36" t="s">
        <v>16</v>
      </c>
      <c r="B658" s="4" t="s">
        <v>70</v>
      </c>
      <c r="C658" s="4" t="s">
        <v>18</v>
      </c>
      <c r="D658" s="4">
        <v>0.68</v>
      </c>
      <c r="E658" s="70">
        <v>30.27</v>
      </c>
      <c r="F658" s="6">
        <f>PRODUCT(D658:E658)</f>
        <v>20.583600000000001</v>
      </c>
      <c r="G658" s="7"/>
    </row>
    <row r="659" spans="1:12" ht="15" thickBot="1" x14ac:dyDescent="0.35">
      <c r="A659" s="36" t="s">
        <v>19</v>
      </c>
      <c r="B659" s="4" t="s">
        <v>20</v>
      </c>
      <c r="C659" s="4" t="s">
        <v>18</v>
      </c>
      <c r="D659" s="4">
        <v>0.68</v>
      </c>
      <c r="E659" s="76">
        <v>25.18</v>
      </c>
      <c r="F659" s="6">
        <f>PRODUCT(D659:E659)</f>
        <v>17.122400000000003</v>
      </c>
      <c r="G659" s="7"/>
    </row>
    <row r="660" spans="1:12" ht="15.6" thickTop="1" thickBot="1" x14ac:dyDescent="0.35">
      <c r="A660" s="71">
        <v>1</v>
      </c>
      <c r="B660" s="244" t="s">
        <v>21</v>
      </c>
      <c r="C660" s="245"/>
      <c r="D660" s="245"/>
      <c r="E660" s="246"/>
      <c r="F660" s="72">
        <f>SUM(F658:F659)</f>
        <v>37.706000000000003</v>
      </c>
      <c r="G660" s="73">
        <f>SUM(F660/F668)</f>
        <v>0.57580486466997505</v>
      </c>
    </row>
    <row r="661" spans="1:12" ht="15" thickTop="1" x14ac:dyDescent="0.3">
      <c r="A661" s="20"/>
      <c r="B661" s="74" t="s">
        <v>45</v>
      </c>
      <c r="C661" s="4"/>
      <c r="D661" s="4"/>
      <c r="E661" s="4"/>
      <c r="F661" s="41"/>
      <c r="G661" s="75"/>
    </row>
    <row r="662" spans="1:12" ht="66.599999999999994" customHeight="1" thickBot="1" x14ac:dyDescent="0.35">
      <c r="A662" s="36" t="s">
        <v>23</v>
      </c>
      <c r="B662" s="4" t="s">
        <v>1972</v>
      </c>
      <c r="C662" s="4" t="s">
        <v>130</v>
      </c>
      <c r="D662" s="22">
        <v>1</v>
      </c>
      <c r="E662" s="6">
        <v>14.06</v>
      </c>
      <c r="F662" s="6">
        <f>PRODUCT(D662:E662)</f>
        <v>14.06</v>
      </c>
      <c r="G662" s="7"/>
      <c r="J662" s="30"/>
      <c r="K662" s="31"/>
      <c r="L662" s="31"/>
    </row>
    <row r="663" spans="1:12" ht="15.6" thickTop="1" thickBot="1" x14ac:dyDescent="0.35">
      <c r="A663" s="71">
        <v>2</v>
      </c>
      <c r="B663" s="244" t="s">
        <v>49</v>
      </c>
      <c r="C663" s="245"/>
      <c r="D663" s="245"/>
      <c r="E663" s="246"/>
      <c r="F663" s="72">
        <f>SUM(F662)</f>
        <v>14.06</v>
      </c>
      <c r="G663" s="73">
        <f>SUM(F663/F668)</f>
        <v>0.2147089693221198</v>
      </c>
    </row>
    <row r="664" spans="1:12" ht="15.6" thickTop="1" thickBot="1" x14ac:dyDescent="0.35">
      <c r="A664" s="78" t="s">
        <v>26</v>
      </c>
      <c r="B664" s="244" t="s">
        <v>27</v>
      </c>
      <c r="C664" s="245"/>
      <c r="D664" s="245"/>
      <c r="E664" s="246"/>
      <c r="F664" s="79">
        <f>SUM(F660,F663)</f>
        <v>51.766000000000005</v>
      </c>
      <c r="G664" s="3"/>
    </row>
    <row r="665" spans="1:12" ht="15.6" thickTop="1" thickBot="1" x14ac:dyDescent="0.35">
      <c r="A665" s="80">
        <v>3</v>
      </c>
      <c r="B665" s="264" t="s">
        <v>28</v>
      </c>
      <c r="C665" s="265"/>
      <c r="D665" s="265"/>
      <c r="E665" s="266"/>
      <c r="F665" s="79">
        <f>SUM(F664)*15%</f>
        <v>7.7649000000000008</v>
      </c>
      <c r="G665" s="73">
        <f>SUM(F665/F668)</f>
        <v>0.11857707509881422</v>
      </c>
    </row>
    <row r="666" spans="1:12" ht="15.6" thickTop="1" thickBot="1" x14ac:dyDescent="0.35">
      <c r="A666" s="78" t="s">
        <v>29</v>
      </c>
      <c r="B666" s="244" t="s">
        <v>30</v>
      </c>
      <c r="C666" s="245"/>
      <c r="D666" s="245"/>
      <c r="E666" s="246"/>
      <c r="F666" s="81">
        <f>SUM(F664:F665)</f>
        <v>59.530900000000003</v>
      </c>
    </row>
    <row r="667" spans="1:12" ht="15.6" thickTop="1" thickBot="1" x14ac:dyDescent="0.35">
      <c r="A667" s="80">
        <v>4</v>
      </c>
      <c r="B667" s="264" t="s">
        <v>31</v>
      </c>
      <c r="C667" s="265"/>
      <c r="D667" s="265"/>
      <c r="E667" s="266"/>
      <c r="F667" s="79">
        <f>SUM(F666)*10%</f>
        <v>5.9530900000000004</v>
      </c>
      <c r="G667" s="73">
        <f>SUM(F667/F668)</f>
        <v>9.0909090909090912E-2</v>
      </c>
    </row>
    <row r="668" spans="1:12" ht="15.6" thickTop="1" thickBot="1" x14ac:dyDescent="0.35">
      <c r="A668" s="78" t="s">
        <v>32</v>
      </c>
      <c r="B668" s="244" t="s">
        <v>33</v>
      </c>
      <c r="C668" s="245"/>
      <c r="D668" s="245"/>
      <c r="E668" s="246"/>
      <c r="F668" s="81">
        <f>SUM(F666:F667)</f>
        <v>65.483990000000006</v>
      </c>
      <c r="G668" s="82">
        <f>SUM(G660,G663,G665,G667)</f>
        <v>1</v>
      </c>
    </row>
    <row r="669" spans="1:12" ht="15.6" thickTop="1" thickBot="1" x14ac:dyDescent="0.35"/>
    <row r="670" spans="1:12" ht="44.4" thickTop="1" thickBot="1" x14ac:dyDescent="0.35">
      <c r="A670" s="61" t="s">
        <v>2</v>
      </c>
      <c r="B670" s="62" t="s">
        <v>3</v>
      </c>
      <c r="C670" s="63" t="s">
        <v>4</v>
      </c>
      <c r="D670" s="64" t="s">
        <v>5</v>
      </c>
      <c r="E670" s="27"/>
      <c r="F670" s="20"/>
      <c r="G670" s="20"/>
    </row>
    <row r="671" spans="1:12" ht="99" customHeight="1" thickTop="1" thickBot="1" x14ac:dyDescent="0.35">
      <c r="A671" s="65" t="s">
        <v>1973</v>
      </c>
      <c r="B671" s="219" t="s">
        <v>1974</v>
      </c>
      <c r="C671" s="50" t="s">
        <v>130</v>
      </c>
      <c r="D671" s="50">
        <v>1</v>
      </c>
      <c r="E671" s="20"/>
      <c r="F671" s="20"/>
      <c r="G671" s="20"/>
    </row>
    <row r="672" spans="1:12" ht="30" thickTop="1" thickBot="1" x14ac:dyDescent="0.35">
      <c r="A672" s="61" t="s">
        <v>9</v>
      </c>
      <c r="B672" s="62" t="s">
        <v>10</v>
      </c>
      <c r="C672" s="62" t="s">
        <v>4</v>
      </c>
      <c r="D672" s="62" t="s">
        <v>11</v>
      </c>
      <c r="E672" s="62" t="s">
        <v>12</v>
      </c>
      <c r="F672" s="62" t="s">
        <v>13</v>
      </c>
      <c r="G672" s="64" t="s">
        <v>14</v>
      </c>
    </row>
    <row r="673" spans="1:12" ht="15" thickTop="1" x14ac:dyDescent="0.3">
      <c r="A673" s="20"/>
      <c r="B673" s="67" t="s">
        <v>15</v>
      </c>
      <c r="C673" s="68"/>
      <c r="D673" s="68"/>
      <c r="E673" s="68"/>
      <c r="F673" s="68"/>
      <c r="G673" s="7"/>
    </row>
    <row r="674" spans="1:12" x14ac:dyDescent="0.3">
      <c r="A674" s="36" t="s">
        <v>16</v>
      </c>
      <c r="B674" s="4" t="s">
        <v>70</v>
      </c>
      <c r="C674" s="4" t="s">
        <v>18</v>
      </c>
      <c r="D674" s="4">
        <v>0.27</v>
      </c>
      <c r="E674" s="70">
        <v>30.27</v>
      </c>
      <c r="F674" s="6">
        <f>PRODUCT(D674:E674)</f>
        <v>8.1729000000000003</v>
      </c>
      <c r="G674" s="7"/>
    </row>
    <row r="675" spans="1:12" ht="15" thickBot="1" x14ac:dyDescent="0.35">
      <c r="A675" s="36" t="s">
        <v>19</v>
      </c>
      <c r="B675" s="4" t="s">
        <v>20</v>
      </c>
      <c r="C675" s="4" t="s">
        <v>18</v>
      </c>
      <c r="D675" s="4">
        <v>0.27</v>
      </c>
      <c r="E675" s="76">
        <v>25.18</v>
      </c>
      <c r="F675" s="6">
        <f>PRODUCT(D675:E675)</f>
        <v>6.7986000000000004</v>
      </c>
      <c r="G675" s="7"/>
    </row>
    <row r="676" spans="1:12" ht="15.6" thickTop="1" thickBot="1" x14ac:dyDescent="0.35">
      <c r="A676" s="71">
        <v>1</v>
      </c>
      <c r="B676" s="244" t="s">
        <v>21</v>
      </c>
      <c r="C676" s="245"/>
      <c r="D676" s="245"/>
      <c r="E676" s="246"/>
      <c r="F676" s="72">
        <f>SUM(F674:F675)</f>
        <v>14.971500000000001</v>
      </c>
      <c r="G676" s="73">
        <f>SUM(F676/F684)</f>
        <v>0.56166755407126445</v>
      </c>
    </row>
    <row r="677" spans="1:12" ht="15" thickTop="1" x14ac:dyDescent="0.3">
      <c r="A677" s="20"/>
      <c r="B677" s="74" t="s">
        <v>45</v>
      </c>
      <c r="C677" s="4"/>
      <c r="D677" s="4"/>
      <c r="E677" s="4"/>
      <c r="F677" s="41"/>
      <c r="G677" s="75"/>
    </row>
    <row r="678" spans="1:12" ht="58.2" thickBot="1" x14ac:dyDescent="0.35">
      <c r="A678" s="36" t="s">
        <v>23</v>
      </c>
      <c r="B678" s="149" t="s">
        <v>1975</v>
      </c>
      <c r="C678" s="4" t="s">
        <v>130</v>
      </c>
      <c r="D678" s="22">
        <v>1</v>
      </c>
      <c r="E678" s="6">
        <v>6.1</v>
      </c>
      <c r="F678" s="6">
        <f>PRODUCT(D678:E678)</f>
        <v>6.1</v>
      </c>
      <c r="G678" s="7"/>
      <c r="J678" s="30"/>
      <c r="K678" s="31"/>
      <c r="L678" s="31"/>
    </row>
    <row r="679" spans="1:12" ht="15.6" thickTop="1" thickBot="1" x14ac:dyDescent="0.35">
      <c r="A679" s="71">
        <v>2</v>
      </c>
      <c r="B679" s="244" t="s">
        <v>49</v>
      </c>
      <c r="C679" s="245"/>
      <c r="D679" s="245"/>
      <c r="E679" s="246"/>
      <c r="F679" s="72">
        <f>SUM(F678)</f>
        <v>6.1</v>
      </c>
      <c r="G679" s="73">
        <f>SUM(F679/F684)</f>
        <v>0.22884627992083043</v>
      </c>
    </row>
    <row r="680" spans="1:12" ht="15.6" thickTop="1" thickBot="1" x14ac:dyDescent="0.35">
      <c r="A680" s="78" t="s">
        <v>26</v>
      </c>
      <c r="B680" s="244" t="s">
        <v>27</v>
      </c>
      <c r="C680" s="245"/>
      <c r="D680" s="245"/>
      <c r="E680" s="246"/>
      <c r="F680" s="79">
        <f>SUM(F676,F679)</f>
        <v>21.0715</v>
      </c>
      <c r="G680" s="3"/>
    </row>
    <row r="681" spans="1:12" ht="15.6" thickTop="1" thickBot="1" x14ac:dyDescent="0.35">
      <c r="A681" s="80">
        <v>3</v>
      </c>
      <c r="B681" s="264" t="s">
        <v>28</v>
      </c>
      <c r="C681" s="265"/>
      <c r="D681" s="265"/>
      <c r="E681" s="266"/>
      <c r="F681" s="79">
        <f>SUM(F680)*15%</f>
        <v>3.1607249999999998</v>
      </c>
      <c r="G681" s="73">
        <f>SUM(F681/F684)</f>
        <v>0.11857707509881421</v>
      </c>
    </row>
    <row r="682" spans="1:12" ht="15.6" thickTop="1" thickBot="1" x14ac:dyDescent="0.35">
      <c r="A682" s="78" t="s">
        <v>29</v>
      </c>
      <c r="B682" s="244" t="s">
        <v>30</v>
      </c>
      <c r="C682" s="245"/>
      <c r="D682" s="245"/>
      <c r="E682" s="246"/>
      <c r="F682" s="81">
        <f>SUM(F680:F681)</f>
        <v>24.232225</v>
      </c>
    </row>
    <row r="683" spans="1:12" ht="15.6" thickTop="1" thickBot="1" x14ac:dyDescent="0.35">
      <c r="A683" s="80">
        <v>4</v>
      </c>
      <c r="B683" s="264" t="s">
        <v>31</v>
      </c>
      <c r="C683" s="265"/>
      <c r="D683" s="265"/>
      <c r="E683" s="266"/>
      <c r="F683" s="79">
        <f>SUM(F682)*10%</f>
        <v>2.4232225000000001</v>
      </c>
      <c r="G683" s="73">
        <f>SUM(F683/F684)</f>
        <v>9.0909090909090912E-2</v>
      </c>
    </row>
    <row r="684" spans="1:12" ht="15.6" thickTop="1" thickBot="1" x14ac:dyDescent="0.35">
      <c r="A684" s="78" t="s">
        <v>32</v>
      </c>
      <c r="B684" s="244" t="s">
        <v>33</v>
      </c>
      <c r="C684" s="245"/>
      <c r="D684" s="245"/>
      <c r="E684" s="246"/>
      <c r="F684" s="81">
        <f>SUM(F682:F683)</f>
        <v>26.655447500000001</v>
      </c>
      <c r="G684" s="82">
        <f>SUM(G676,G679,G681,G683)</f>
        <v>1</v>
      </c>
    </row>
    <row r="685" spans="1:12" ht="15" thickTop="1" x14ac:dyDescent="0.3"/>
    <row r="686" spans="1:12" x14ac:dyDescent="0.3">
      <c r="A686" s="248" t="s">
        <v>1976</v>
      </c>
      <c r="B686" s="248"/>
      <c r="C686" s="248"/>
      <c r="D686" s="248"/>
      <c r="E686" s="248"/>
      <c r="F686" s="248"/>
      <c r="G686" s="248"/>
    </row>
    <row r="687" spans="1:12" ht="15" thickBot="1" x14ac:dyDescent="0.35"/>
    <row r="688" spans="1:12" ht="44.4" thickTop="1" thickBot="1" x14ac:dyDescent="0.35">
      <c r="A688" s="61" t="s">
        <v>2</v>
      </c>
      <c r="B688" s="62" t="s">
        <v>3</v>
      </c>
      <c r="C688" s="63" t="s">
        <v>4</v>
      </c>
      <c r="D688" s="64" t="s">
        <v>5</v>
      </c>
      <c r="E688" s="27"/>
      <c r="F688" s="20"/>
      <c r="G688" s="20"/>
    </row>
    <row r="689" spans="1:12" ht="21" customHeight="1" thickTop="1" x14ac:dyDescent="0.3">
      <c r="A689" s="13" t="s">
        <v>1977</v>
      </c>
      <c r="B689" s="53" t="s">
        <v>1978</v>
      </c>
      <c r="C689" s="26"/>
      <c r="D689" s="26"/>
      <c r="E689" s="27"/>
      <c r="F689" s="20"/>
      <c r="G689" s="20"/>
    </row>
    <row r="690" spans="1:12" ht="63.6" customHeight="1" thickBot="1" x14ac:dyDescent="0.35">
      <c r="A690" s="16" t="s">
        <v>1979</v>
      </c>
      <c r="B690" s="215" t="s">
        <v>1980</v>
      </c>
      <c r="C690" s="110" t="s">
        <v>130</v>
      </c>
      <c r="D690" s="110">
        <v>1</v>
      </c>
      <c r="E690" s="20"/>
      <c r="F690" s="20"/>
      <c r="G690" s="20"/>
    </row>
    <row r="691" spans="1:12" ht="30" thickTop="1" thickBot="1" x14ac:dyDescent="0.35">
      <c r="A691" s="61" t="s">
        <v>9</v>
      </c>
      <c r="B691" s="62" t="s">
        <v>10</v>
      </c>
      <c r="C691" s="62" t="s">
        <v>4</v>
      </c>
      <c r="D691" s="62" t="s">
        <v>11</v>
      </c>
      <c r="E691" s="62" t="s">
        <v>12</v>
      </c>
      <c r="F691" s="62" t="s">
        <v>13</v>
      </c>
      <c r="G691" s="64" t="s">
        <v>14</v>
      </c>
    </row>
    <row r="692" spans="1:12" ht="15" thickTop="1" x14ac:dyDescent="0.3">
      <c r="A692" s="20"/>
      <c r="B692" s="67" t="s">
        <v>15</v>
      </c>
      <c r="C692" s="68"/>
      <c r="D692" s="68"/>
      <c r="E692" s="68"/>
      <c r="F692" s="68"/>
      <c r="G692" s="7"/>
    </row>
    <row r="693" spans="1:12" x14ac:dyDescent="0.3">
      <c r="A693" s="36" t="s">
        <v>16</v>
      </c>
      <c r="B693" s="4" t="s">
        <v>70</v>
      </c>
      <c r="C693" s="4" t="s">
        <v>18</v>
      </c>
      <c r="D693" s="4">
        <v>0.12</v>
      </c>
      <c r="E693" s="70">
        <v>30.27</v>
      </c>
      <c r="F693" s="6">
        <f>PRODUCT(D693:E693)</f>
        <v>3.6323999999999996</v>
      </c>
      <c r="G693" s="7"/>
    </row>
    <row r="694" spans="1:12" ht="15" thickBot="1" x14ac:dyDescent="0.35">
      <c r="A694" s="36" t="s">
        <v>19</v>
      </c>
      <c r="B694" s="4" t="s">
        <v>20</v>
      </c>
      <c r="C694" s="4" t="s">
        <v>18</v>
      </c>
      <c r="D694" s="4">
        <v>0.12</v>
      </c>
      <c r="E694" s="76">
        <v>25.18</v>
      </c>
      <c r="F694" s="6">
        <f>PRODUCT(D694:E694)</f>
        <v>3.0215999999999998</v>
      </c>
      <c r="G694" s="7"/>
    </row>
    <row r="695" spans="1:12" ht="15.6" thickTop="1" thickBot="1" x14ac:dyDescent="0.35">
      <c r="A695" s="71">
        <v>1</v>
      </c>
      <c r="B695" s="244" t="s">
        <v>21</v>
      </c>
      <c r="C695" s="245"/>
      <c r="D695" s="245"/>
      <c r="E695" s="246"/>
      <c r="F695" s="72">
        <f>SUM(F693:F694)</f>
        <v>6.6539999999999999</v>
      </c>
      <c r="G695" s="73">
        <f>SUM(F695/F703)</f>
        <v>0.51650422735500778</v>
      </c>
    </row>
    <row r="696" spans="1:12" ht="15" thickTop="1" x14ac:dyDescent="0.3">
      <c r="A696" s="20"/>
      <c r="B696" s="74" t="s">
        <v>45</v>
      </c>
      <c r="C696" s="4"/>
      <c r="D696" s="4"/>
      <c r="E696" s="4"/>
      <c r="F696" s="41"/>
      <c r="G696" s="75"/>
    </row>
    <row r="697" spans="1:12" ht="43.8" thickBot="1" x14ac:dyDescent="0.35">
      <c r="A697" s="36" t="s">
        <v>23</v>
      </c>
      <c r="B697" s="149" t="s">
        <v>1981</v>
      </c>
      <c r="C697" s="4" t="s">
        <v>130</v>
      </c>
      <c r="D697" s="22">
        <v>1</v>
      </c>
      <c r="E697" s="6">
        <v>3.53</v>
      </c>
      <c r="F697" s="6">
        <f>PRODUCT(D697:E697)</f>
        <v>3.53</v>
      </c>
      <c r="G697" s="7"/>
      <c r="J697" s="30"/>
      <c r="K697" s="31"/>
      <c r="L697" s="31"/>
    </row>
    <row r="698" spans="1:12" ht="15.6" thickTop="1" thickBot="1" x14ac:dyDescent="0.35">
      <c r="A698" s="71">
        <v>2</v>
      </c>
      <c r="B698" s="244" t="s">
        <v>49</v>
      </c>
      <c r="C698" s="245"/>
      <c r="D698" s="245"/>
      <c r="E698" s="246"/>
      <c r="F698" s="72">
        <f>SUM(F697)</f>
        <v>3.53</v>
      </c>
      <c r="G698" s="73">
        <f>SUM(F698/F703)</f>
        <v>0.27400960663708707</v>
      </c>
    </row>
    <row r="699" spans="1:12" ht="15.6" thickTop="1" thickBot="1" x14ac:dyDescent="0.35">
      <c r="A699" s="78" t="s">
        <v>26</v>
      </c>
      <c r="B699" s="244" t="s">
        <v>27</v>
      </c>
      <c r="C699" s="245"/>
      <c r="D699" s="245"/>
      <c r="E699" s="246"/>
      <c r="F699" s="79">
        <f>SUM(F695,F698)</f>
        <v>10.183999999999999</v>
      </c>
      <c r="G699" s="3"/>
    </row>
    <row r="700" spans="1:12" ht="15.6" thickTop="1" thickBot="1" x14ac:dyDescent="0.35">
      <c r="A700" s="80">
        <v>3</v>
      </c>
      <c r="B700" s="264" t="s">
        <v>28</v>
      </c>
      <c r="C700" s="265"/>
      <c r="D700" s="265"/>
      <c r="E700" s="266"/>
      <c r="F700" s="79">
        <f>SUM(F699)*15%</f>
        <v>1.5275999999999998</v>
      </c>
      <c r="G700" s="73">
        <f>SUM(F700/F703)</f>
        <v>0.11857707509881422</v>
      </c>
    </row>
    <row r="701" spans="1:12" ht="15.6" thickTop="1" thickBot="1" x14ac:dyDescent="0.35">
      <c r="A701" s="78" t="s">
        <v>29</v>
      </c>
      <c r="B701" s="244" t="s">
        <v>30</v>
      </c>
      <c r="C701" s="245"/>
      <c r="D701" s="245"/>
      <c r="E701" s="246"/>
      <c r="F701" s="81">
        <f>SUM(F699:F700)</f>
        <v>11.711599999999999</v>
      </c>
    </row>
    <row r="702" spans="1:12" ht="15.6" thickTop="1" thickBot="1" x14ac:dyDescent="0.35">
      <c r="A702" s="80">
        <v>4</v>
      </c>
      <c r="B702" s="264" t="s">
        <v>31</v>
      </c>
      <c r="C702" s="265"/>
      <c r="D702" s="265"/>
      <c r="E702" s="266"/>
      <c r="F702" s="79">
        <f>SUM(F701)*10%</f>
        <v>1.17116</v>
      </c>
      <c r="G702" s="73">
        <f>SUM(F702/F703)</f>
        <v>9.0909090909090912E-2</v>
      </c>
    </row>
    <row r="703" spans="1:12" ht="15.6" thickTop="1" thickBot="1" x14ac:dyDescent="0.35">
      <c r="A703" s="78" t="s">
        <v>32</v>
      </c>
      <c r="B703" s="244" t="s">
        <v>33</v>
      </c>
      <c r="C703" s="245"/>
      <c r="D703" s="245"/>
      <c r="E703" s="246"/>
      <c r="F703" s="81">
        <f>SUM(F701:F702)</f>
        <v>12.882759999999999</v>
      </c>
      <c r="G703" s="82">
        <f>SUM(G695,G698,G700,G702)</f>
        <v>1</v>
      </c>
    </row>
    <row r="704" spans="1:12" ht="15.6" thickTop="1" thickBot="1" x14ac:dyDescent="0.35"/>
    <row r="705" spans="1:12" ht="44.4" thickTop="1" thickBot="1" x14ac:dyDescent="0.35">
      <c r="A705" s="61" t="s">
        <v>2</v>
      </c>
      <c r="B705" s="62" t="s">
        <v>3</v>
      </c>
      <c r="C705" s="63" t="s">
        <v>4</v>
      </c>
      <c r="D705" s="64" t="s">
        <v>5</v>
      </c>
      <c r="E705" s="27"/>
      <c r="F705" s="20"/>
      <c r="G705" s="20"/>
    </row>
    <row r="706" spans="1:12" ht="21" customHeight="1" thickTop="1" x14ac:dyDescent="0.3">
      <c r="A706" s="13" t="s">
        <v>1977</v>
      </c>
      <c r="B706" s="53" t="s">
        <v>1978</v>
      </c>
      <c r="C706" s="26"/>
      <c r="D706" s="26"/>
      <c r="E706" s="27"/>
      <c r="F706" s="20"/>
      <c r="G706" s="20"/>
    </row>
    <row r="707" spans="1:12" ht="51.6" customHeight="1" thickBot="1" x14ac:dyDescent="0.35">
      <c r="A707" s="16" t="s">
        <v>1982</v>
      </c>
      <c r="B707" s="113" t="s">
        <v>1983</v>
      </c>
      <c r="C707" s="110" t="s">
        <v>130</v>
      </c>
      <c r="D707" s="110">
        <v>1</v>
      </c>
      <c r="E707" s="20"/>
      <c r="F707" s="20"/>
      <c r="G707" s="20"/>
    </row>
    <row r="708" spans="1:12" ht="30" thickTop="1" thickBot="1" x14ac:dyDescent="0.35">
      <c r="A708" s="61" t="s">
        <v>9</v>
      </c>
      <c r="B708" s="62" t="s">
        <v>10</v>
      </c>
      <c r="C708" s="62" t="s">
        <v>4</v>
      </c>
      <c r="D708" s="62" t="s">
        <v>11</v>
      </c>
      <c r="E708" s="62" t="s">
        <v>12</v>
      </c>
      <c r="F708" s="62" t="s">
        <v>13</v>
      </c>
      <c r="G708" s="64" t="s">
        <v>14</v>
      </c>
    </row>
    <row r="709" spans="1:12" ht="15" thickTop="1" x14ac:dyDescent="0.3">
      <c r="A709" s="20"/>
      <c r="B709" s="67" t="s">
        <v>15</v>
      </c>
      <c r="C709" s="68"/>
      <c r="D709" s="68"/>
      <c r="E709" s="68"/>
      <c r="F709" s="68"/>
      <c r="G709" s="7"/>
    </row>
    <row r="710" spans="1:12" x14ac:dyDescent="0.3">
      <c r="A710" s="36" t="s">
        <v>16</v>
      </c>
      <c r="B710" s="4" t="s">
        <v>70</v>
      </c>
      <c r="C710" s="4" t="s">
        <v>18</v>
      </c>
      <c r="D710" s="4">
        <v>0.47</v>
      </c>
      <c r="E710" s="70">
        <v>30.27</v>
      </c>
      <c r="F710" s="6">
        <f>PRODUCT(D710:E710)</f>
        <v>14.226899999999999</v>
      </c>
      <c r="G710" s="7"/>
    </row>
    <row r="711" spans="1:12" ht="15" thickBot="1" x14ac:dyDescent="0.35">
      <c r="A711" s="36" t="s">
        <v>19</v>
      </c>
      <c r="B711" s="4" t="s">
        <v>20</v>
      </c>
      <c r="C711" s="4" t="s">
        <v>18</v>
      </c>
      <c r="D711" s="4">
        <v>0.47</v>
      </c>
      <c r="E711" s="76">
        <v>25.18</v>
      </c>
      <c r="F711" s="6">
        <f>PRODUCT(D711:E711)</f>
        <v>11.8346</v>
      </c>
      <c r="G711" s="7"/>
    </row>
    <row r="712" spans="1:12" ht="15.6" thickTop="1" thickBot="1" x14ac:dyDescent="0.35">
      <c r="A712" s="71">
        <v>1</v>
      </c>
      <c r="B712" s="244" t="s">
        <v>21</v>
      </c>
      <c r="C712" s="245"/>
      <c r="D712" s="245"/>
      <c r="E712" s="246"/>
      <c r="F712" s="72">
        <f>SUM(F710:F711)</f>
        <v>26.061499999999999</v>
      </c>
      <c r="G712" s="73">
        <f>SUM(F712/F720)</f>
        <v>0.56425992590238638</v>
      </c>
    </row>
    <row r="713" spans="1:12" ht="15" thickTop="1" x14ac:dyDescent="0.3">
      <c r="A713" s="20"/>
      <c r="B713" s="74" t="s">
        <v>45</v>
      </c>
      <c r="C713" s="4"/>
      <c r="D713" s="4"/>
      <c r="E713" s="4"/>
      <c r="F713" s="41"/>
      <c r="G713" s="75"/>
    </row>
    <row r="714" spans="1:12" ht="64.2" customHeight="1" thickBot="1" x14ac:dyDescent="0.35">
      <c r="A714" s="36" t="s">
        <v>23</v>
      </c>
      <c r="B714" s="149" t="s">
        <v>1984</v>
      </c>
      <c r="C714" s="4" t="s">
        <v>130</v>
      </c>
      <c r="D714" s="22">
        <v>1</v>
      </c>
      <c r="E714" s="6">
        <v>10.45</v>
      </c>
      <c r="F714" s="6">
        <f>PRODUCT(D714:E714)</f>
        <v>10.45</v>
      </c>
      <c r="G714" s="7"/>
      <c r="J714" s="30"/>
      <c r="K714" s="31"/>
      <c r="L714" s="31"/>
    </row>
    <row r="715" spans="1:12" ht="15.6" thickTop="1" thickBot="1" x14ac:dyDescent="0.35">
      <c r="A715" s="71">
        <v>2</v>
      </c>
      <c r="B715" s="244" t="s">
        <v>49</v>
      </c>
      <c r="C715" s="245"/>
      <c r="D715" s="245"/>
      <c r="E715" s="246"/>
      <c r="F715" s="72">
        <f>SUM(F714)</f>
        <v>10.45</v>
      </c>
      <c r="G715" s="73">
        <f>SUM(F715/F720)</f>
        <v>0.22625390808970847</v>
      </c>
    </row>
    <row r="716" spans="1:12" ht="15.6" thickTop="1" thickBot="1" x14ac:dyDescent="0.35">
      <c r="A716" s="78" t="s">
        <v>26</v>
      </c>
      <c r="B716" s="244" t="s">
        <v>27</v>
      </c>
      <c r="C716" s="245"/>
      <c r="D716" s="245"/>
      <c r="E716" s="246"/>
      <c r="F716" s="79">
        <f>SUM(F712,F715)</f>
        <v>36.511499999999998</v>
      </c>
      <c r="G716" s="3"/>
    </row>
    <row r="717" spans="1:12" ht="15.6" thickTop="1" thickBot="1" x14ac:dyDescent="0.35">
      <c r="A717" s="80">
        <v>3</v>
      </c>
      <c r="B717" s="264" t="s">
        <v>28</v>
      </c>
      <c r="C717" s="265"/>
      <c r="D717" s="265"/>
      <c r="E717" s="266"/>
      <c r="F717" s="79">
        <f>SUM(F716)*15%</f>
        <v>5.4767249999999992</v>
      </c>
      <c r="G717" s="73">
        <f>SUM(F717/F720)</f>
        <v>0.11857707509881421</v>
      </c>
    </row>
    <row r="718" spans="1:12" ht="15.6" thickTop="1" thickBot="1" x14ac:dyDescent="0.35">
      <c r="A718" s="78" t="s">
        <v>29</v>
      </c>
      <c r="B718" s="244" t="s">
        <v>30</v>
      </c>
      <c r="C718" s="245"/>
      <c r="D718" s="245"/>
      <c r="E718" s="246"/>
      <c r="F718" s="81">
        <f>SUM(F716:F717)</f>
        <v>41.988225</v>
      </c>
    </row>
    <row r="719" spans="1:12" ht="15.6" thickTop="1" thickBot="1" x14ac:dyDescent="0.35">
      <c r="A719" s="80">
        <v>4</v>
      </c>
      <c r="B719" s="264" t="s">
        <v>31</v>
      </c>
      <c r="C719" s="265"/>
      <c r="D719" s="265"/>
      <c r="E719" s="266"/>
      <c r="F719" s="79">
        <f>SUM(F718)*10%</f>
        <v>4.1988225000000003</v>
      </c>
      <c r="G719" s="73">
        <f>SUM(F719/F720)</f>
        <v>9.0909090909090925E-2</v>
      </c>
    </row>
    <row r="720" spans="1:12" ht="15.6" thickTop="1" thickBot="1" x14ac:dyDescent="0.35">
      <c r="A720" s="78" t="s">
        <v>32</v>
      </c>
      <c r="B720" s="244" t="s">
        <v>33</v>
      </c>
      <c r="C720" s="245"/>
      <c r="D720" s="245"/>
      <c r="E720" s="246"/>
      <c r="F720" s="81">
        <f>SUM(F718:F719)</f>
        <v>46.187047499999998</v>
      </c>
      <c r="G720" s="82">
        <f>SUM(G712,G715,G717,G719)</f>
        <v>1</v>
      </c>
    </row>
    <row r="721" spans="1:12" ht="15.6" thickTop="1" thickBot="1" x14ac:dyDescent="0.35"/>
    <row r="722" spans="1:12" ht="44.4" thickTop="1" thickBot="1" x14ac:dyDescent="0.35">
      <c r="A722" s="61" t="s">
        <v>2</v>
      </c>
      <c r="B722" s="62" t="s">
        <v>3</v>
      </c>
      <c r="C722" s="63" t="s">
        <v>4</v>
      </c>
      <c r="D722" s="64" t="s">
        <v>5</v>
      </c>
      <c r="E722" s="27"/>
      <c r="F722" s="20"/>
      <c r="G722" s="20"/>
    </row>
    <row r="723" spans="1:12" ht="66" customHeight="1" thickTop="1" thickBot="1" x14ac:dyDescent="0.35">
      <c r="A723" s="18" t="s">
        <v>1985</v>
      </c>
      <c r="B723" s="66" t="s">
        <v>1986</v>
      </c>
      <c r="C723" s="50" t="s">
        <v>130</v>
      </c>
      <c r="D723" s="50">
        <v>1</v>
      </c>
      <c r="E723" s="20"/>
      <c r="F723" s="20"/>
      <c r="G723" s="20"/>
    </row>
    <row r="724" spans="1:12" ht="30" thickTop="1" thickBot="1" x14ac:dyDescent="0.35">
      <c r="A724" s="61" t="s">
        <v>9</v>
      </c>
      <c r="B724" s="62" t="s">
        <v>10</v>
      </c>
      <c r="C724" s="62" t="s">
        <v>4</v>
      </c>
      <c r="D724" s="62" t="s">
        <v>11</v>
      </c>
      <c r="E724" s="62" t="s">
        <v>12</v>
      </c>
      <c r="F724" s="62" t="s">
        <v>13</v>
      </c>
      <c r="G724" s="64" t="s">
        <v>14</v>
      </c>
    </row>
    <row r="725" spans="1:12" ht="15" thickTop="1" x14ac:dyDescent="0.3">
      <c r="A725" s="20"/>
      <c r="B725" s="67" t="s">
        <v>15</v>
      </c>
      <c r="C725" s="68"/>
      <c r="D725" s="68"/>
      <c r="E725" s="68"/>
      <c r="F725" s="68"/>
      <c r="G725" s="7"/>
    </row>
    <row r="726" spans="1:12" x14ac:dyDescent="0.3">
      <c r="A726" s="36" t="s">
        <v>16</v>
      </c>
      <c r="B726" s="4" t="s">
        <v>70</v>
      </c>
      <c r="C726" s="4" t="s">
        <v>18</v>
      </c>
      <c r="D726" s="4">
        <v>0.23</v>
      </c>
      <c r="E726" s="70">
        <v>30.27</v>
      </c>
      <c r="F726" s="6">
        <f>PRODUCT(D726:E726)</f>
        <v>6.9621000000000004</v>
      </c>
      <c r="G726" s="7"/>
    </row>
    <row r="727" spans="1:12" ht="15" thickBot="1" x14ac:dyDescent="0.35">
      <c r="A727" s="36" t="s">
        <v>19</v>
      </c>
      <c r="B727" s="4" t="s">
        <v>20</v>
      </c>
      <c r="C727" s="4" t="s">
        <v>18</v>
      </c>
      <c r="D727" s="4">
        <v>0.23</v>
      </c>
      <c r="E727" s="76">
        <v>25.18</v>
      </c>
      <c r="F727" s="6">
        <f>PRODUCT(D727:E727)</f>
        <v>5.7914000000000003</v>
      </c>
      <c r="G727" s="7"/>
    </row>
    <row r="728" spans="1:12" ht="15.6" thickTop="1" thickBot="1" x14ac:dyDescent="0.35">
      <c r="A728" s="71">
        <v>1</v>
      </c>
      <c r="B728" s="244" t="s">
        <v>21</v>
      </c>
      <c r="C728" s="245"/>
      <c r="D728" s="245"/>
      <c r="E728" s="246"/>
      <c r="F728" s="72">
        <f>SUM(F726:F727)</f>
        <v>12.753500000000001</v>
      </c>
      <c r="G728" s="73">
        <f>SUM(F728/F736)</f>
        <v>0.58637381462867844</v>
      </c>
    </row>
    <row r="729" spans="1:12" ht="15" thickTop="1" x14ac:dyDescent="0.3">
      <c r="A729" s="20"/>
      <c r="B729" s="74" t="s">
        <v>45</v>
      </c>
      <c r="C729" s="4"/>
      <c r="D729" s="4"/>
      <c r="E729" s="4"/>
      <c r="F729" s="41"/>
      <c r="G729" s="75"/>
    </row>
    <row r="730" spans="1:12" ht="15" thickBot="1" x14ac:dyDescent="0.35">
      <c r="A730" s="36" t="s">
        <v>23</v>
      </c>
      <c r="B730" s="149" t="s">
        <v>1987</v>
      </c>
      <c r="C730" s="4" t="s">
        <v>130</v>
      </c>
      <c r="D730" s="22">
        <v>1</v>
      </c>
      <c r="E730" s="6">
        <v>4.4400000000000004</v>
      </c>
      <c r="F730" s="6">
        <f>PRODUCT(D730:E730)</f>
        <v>4.4400000000000004</v>
      </c>
      <c r="G730" s="7"/>
      <c r="J730" s="30"/>
      <c r="K730" s="31"/>
      <c r="L730" s="31"/>
    </row>
    <row r="731" spans="1:12" ht="15.6" thickTop="1" thickBot="1" x14ac:dyDescent="0.35">
      <c r="A731" s="71">
        <v>2</v>
      </c>
      <c r="B731" s="244" t="s">
        <v>49</v>
      </c>
      <c r="C731" s="245"/>
      <c r="D731" s="245"/>
      <c r="E731" s="246"/>
      <c r="F731" s="72">
        <f>SUM(F730)</f>
        <v>4.4400000000000004</v>
      </c>
      <c r="G731" s="73">
        <f>SUM(F731/F736)</f>
        <v>0.2041400193634165</v>
      </c>
    </row>
    <row r="732" spans="1:12" ht="15.6" thickTop="1" thickBot="1" x14ac:dyDescent="0.35">
      <c r="A732" s="78" t="s">
        <v>26</v>
      </c>
      <c r="B732" s="244" t="s">
        <v>27</v>
      </c>
      <c r="C732" s="245"/>
      <c r="D732" s="245"/>
      <c r="E732" s="246"/>
      <c r="F732" s="79">
        <f>SUM(F728,F731)</f>
        <v>17.1935</v>
      </c>
      <c r="G732" s="3"/>
    </row>
    <row r="733" spans="1:12" ht="15.6" thickTop="1" thickBot="1" x14ac:dyDescent="0.35">
      <c r="A733" s="80">
        <v>3</v>
      </c>
      <c r="B733" s="264" t="s">
        <v>28</v>
      </c>
      <c r="C733" s="265"/>
      <c r="D733" s="265"/>
      <c r="E733" s="266"/>
      <c r="F733" s="79">
        <f>SUM(F732)*15%</f>
        <v>2.5790250000000001</v>
      </c>
      <c r="G733" s="73">
        <f>SUM(F733/F736)</f>
        <v>0.11857707509881424</v>
      </c>
    </row>
    <row r="734" spans="1:12" ht="15.6" thickTop="1" thickBot="1" x14ac:dyDescent="0.35">
      <c r="A734" s="78" t="s">
        <v>29</v>
      </c>
      <c r="B734" s="244" t="s">
        <v>30</v>
      </c>
      <c r="C734" s="245"/>
      <c r="D734" s="245"/>
      <c r="E734" s="246"/>
      <c r="F734" s="81">
        <f>SUM(F732:F733)</f>
        <v>19.772525000000002</v>
      </c>
    </row>
    <row r="735" spans="1:12" ht="15.6" thickTop="1" thickBot="1" x14ac:dyDescent="0.35">
      <c r="A735" s="80">
        <v>4</v>
      </c>
      <c r="B735" s="264" t="s">
        <v>31</v>
      </c>
      <c r="C735" s="265"/>
      <c r="D735" s="265"/>
      <c r="E735" s="266"/>
      <c r="F735" s="79">
        <f>SUM(F734)*10%</f>
        <v>1.9772525000000003</v>
      </c>
      <c r="G735" s="73">
        <f>SUM(F735/F736)</f>
        <v>9.0909090909090925E-2</v>
      </c>
    </row>
    <row r="736" spans="1:12" ht="15.6" thickTop="1" thickBot="1" x14ac:dyDescent="0.35">
      <c r="A736" s="78" t="s">
        <v>32</v>
      </c>
      <c r="B736" s="244" t="s">
        <v>33</v>
      </c>
      <c r="C736" s="245"/>
      <c r="D736" s="245"/>
      <c r="E736" s="246"/>
      <c r="F736" s="81">
        <f>SUM(F734:F735)</f>
        <v>21.7497775</v>
      </c>
      <c r="G736" s="82">
        <f>SUM(G728,G731,G733,G735)</f>
        <v>1</v>
      </c>
    </row>
    <row r="737" ht="15" thickTop="1" x14ac:dyDescent="0.3"/>
  </sheetData>
  <mergeCells count="320">
    <mergeCell ref="B732:E732"/>
    <mergeCell ref="B733:E733"/>
    <mergeCell ref="B734:E734"/>
    <mergeCell ref="B735:E735"/>
    <mergeCell ref="B736:E736"/>
    <mergeCell ref="B717:E717"/>
    <mergeCell ref="B718:E718"/>
    <mergeCell ref="B719:E719"/>
    <mergeCell ref="B720:E720"/>
    <mergeCell ref="B728:E728"/>
    <mergeCell ref="B731:E731"/>
    <mergeCell ref="B701:E701"/>
    <mergeCell ref="B702:E702"/>
    <mergeCell ref="B703:E703"/>
    <mergeCell ref="B712:E712"/>
    <mergeCell ref="B715:E715"/>
    <mergeCell ref="B716:E716"/>
    <mergeCell ref="B684:E684"/>
    <mergeCell ref="A686:G686"/>
    <mergeCell ref="B695:E695"/>
    <mergeCell ref="B698:E698"/>
    <mergeCell ref="B699:E699"/>
    <mergeCell ref="B700:E700"/>
    <mergeCell ref="B676:E676"/>
    <mergeCell ref="B679:E679"/>
    <mergeCell ref="B680:E680"/>
    <mergeCell ref="B681:E681"/>
    <mergeCell ref="B682:E682"/>
    <mergeCell ref="B683:E683"/>
    <mergeCell ref="B663:E663"/>
    <mergeCell ref="B664:E664"/>
    <mergeCell ref="B665:E665"/>
    <mergeCell ref="B666:E666"/>
    <mergeCell ref="B667:E667"/>
    <mergeCell ref="B668:E668"/>
    <mergeCell ref="B648:E648"/>
    <mergeCell ref="B649:E649"/>
    <mergeCell ref="B650:E650"/>
    <mergeCell ref="B651:E651"/>
    <mergeCell ref="B652:E652"/>
    <mergeCell ref="B660:E660"/>
    <mergeCell ref="B633:E633"/>
    <mergeCell ref="B634:E634"/>
    <mergeCell ref="B635:E635"/>
    <mergeCell ref="B636:E636"/>
    <mergeCell ref="B644:E644"/>
    <mergeCell ref="B647:E647"/>
    <mergeCell ref="B617:E617"/>
    <mergeCell ref="B618:E618"/>
    <mergeCell ref="B619:E619"/>
    <mergeCell ref="B628:E628"/>
    <mergeCell ref="B631:E631"/>
    <mergeCell ref="B632:E632"/>
    <mergeCell ref="B601:E601"/>
    <mergeCell ref="B602:E602"/>
    <mergeCell ref="B611:E611"/>
    <mergeCell ref="B614:E614"/>
    <mergeCell ref="B615:E615"/>
    <mergeCell ref="B616:E616"/>
    <mergeCell ref="B585:E585"/>
    <mergeCell ref="B594:E594"/>
    <mergeCell ref="B597:E597"/>
    <mergeCell ref="B598:E598"/>
    <mergeCell ref="B599:E599"/>
    <mergeCell ref="B600:E600"/>
    <mergeCell ref="B577:E577"/>
    <mergeCell ref="B580:E580"/>
    <mergeCell ref="B581:E581"/>
    <mergeCell ref="B582:E582"/>
    <mergeCell ref="B583:E583"/>
    <mergeCell ref="B584:E584"/>
    <mergeCell ref="B563:E563"/>
    <mergeCell ref="B564:E564"/>
    <mergeCell ref="B565:E565"/>
    <mergeCell ref="B566:E566"/>
    <mergeCell ref="B567:E567"/>
    <mergeCell ref="B568:E568"/>
    <mergeCell ref="B547:E547"/>
    <mergeCell ref="B548:E548"/>
    <mergeCell ref="B549:E549"/>
    <mergeCell ref="B550:E550"/>
    <mergeCell ref="B551:E551"/>
    <mergeCell ref="B560:E560"/>
    <mergeCell ref="B531:E531"/>
    <mergeCell ref="B532:E532"/>
    <mergeCell ref="B533:E533"/>
    <mergeCell ref="B534:E534"/>
    <mergeCell ref="B543:E543"/>
    <mergeCell ref="B546:E546"/>
    <mergeCell ref="B515:E515"/>
    <mergeCell ref="B516:E516"/>
    <mergeCell ref="B517:E517"/>
    <mergeCell ref="B526:E526"/>
    <mergeCell ref="B529:E529"/>
    <mergeCell ref="B530:E530"/>
    <mergeCell ref="B499:E499"/>
    <mergeCell ref="B500:E500"/>
    <mergeCell ref="B509:E509"/>
    <mergeCell ref="B512:E512"/>
    <mergeCell ref="B513:E513"/>
    <mergeCell ref="B514:E514"/>
    <mergeCell ref="B483:E483"/>
    <mergeCell ref="B492:E492"/>
    <mergeCell ref="B495:E495"/>
    <mergeCell ref="B496:E496"/>
    <mergeCell ref="B497:E497"/>
    <mergeCell ref="B498:E498"/>
    <mergeCell ref="B475:E475"/>
    <mergeCell ref="B478:E478"/>
    <mergeCell ref="B479:E479"/>
    <mergeCell ref="B480:E480"/>
    <mergeCell ref="B481:E481"/>
    <mergeCell ref="B482:E482"/>
    <mergeCell ref="B461:E461"/>
    <mergeCell ref="B462:E462"/>
    <mergeCell ref="B463:E463"/>
    <mergeCell ref="B464:E464"/>
    <mergeCell ref="B465:E465"/>
    <mergeCell ref="B466:E466"/>
    <mergeCell ref="B446:E446"/>
    <mergeCell ref="B447:E447"/>
    <mergeCell ref="B448:E448"/>
    <mergeCell ref="B449:E449"/>
    <mergeCell ref="B450:E450"/>
    <mergeCell ref="B458:E458"/>
    <mergeCell ref="B431:E431"/>
    <mergeCell ref="B432:E432"/>
    <mergeCell ref="B433:E433"/>
    <mergeCell ref="B434:E434"/>
    <mergeCell ref="B442:E442"/>
    <mergeCell ref="B445:E445"/>
    <mergeCell ref="B415:E415"/>
    <mergeCell ref="B416:E416"/>
    <mergeCell ref="B417:E417"/>
    <mergeCell ref="B426:E426"/>
    <mergeCell ref="B429:E429"/>
    <mergeCell ref="B430:E430"/>
    <mergeCell ref="B399:E399"/>
    <mergeCell ref="B400:E400"/>
    <mergeCell ref="B409:E409"/>
    <mergeCell ref="B412:E412"/>
    <mergeCell ref="B413:E413"/>
    <mergeCell ref="B414:E414"/>
    <mergeCell ref="B381:E381"/>
    <mergeCell ref="B392:E392"/>
    <mergeCell ref="B395:E395"/>
    <mergeCell ref="B396:E396"/>
    <mergeCell ref="B397:E397"/>
    <mergeCell ref="B398:E398"/>
    <mergeCell ref="B373:E373"/>
    <mergeCell ref="B376:E376"/>
    <mergeCell ref="B377:E377"/>
    <mergeCell ref="B378:E378"/>
    <mergeCell ref="B379:E379"/>
    <mergeCell ref="B380:E380"/>
    <mergeCell ref="B359:E359"/>
    <mergeCell ref="B360:E360"/>
    <mergeCell ref="B361:E361"/>
    <mergeCell ref="B362:E362"/>
    <mergeCell ref="B363:E363"/>
    <mergeCell ref="B364:E364"/>
    <mergeCell ref="B343:E343"/>
    <mergeCell ref="B344:E344"/>
    <mergeCell ref="B345:E345"/>
    <mergeCell ref="B346:E346"/>
    <mergeCell ref="B347:E347"/>
    <mergeCell ref="B356:E356"/>
    <mergeCell ref="B325:E325"/>
    <mergeCell ref="B326:E326"/>
    <mergeCell ref="B327:E327"/>
    <mergeCell ref="B328:E328"/>
    <mergeCell ref="B339:E339"/>
    <mergeCell ref="B342:E342"/>
    <mergeCell ref="B309:E309"/>
    <mergeCell ref="B310:E310"/>
    <mergeCell ref="B311:E311"/>
    <mergeCell ref="B320:E320"/>
    <mergeCell ref="B323:E323"/>
    <mergeCell ref="B324:E324"/>
    <mergeCell ref="B293:E293"/>
    <mergeCell ref="B294:E294"/>
    <mergeCell ref="B303:E303"/>
    <mergeCell ref="B306:E306"/>
    <mergeCell ref="B307:E307"/>
    <mergeCell ref="B308:E308"/>
    <mergeCell ref="B277:E277"/>
    <mergeCell ref="B286:E286"/>
    <mergeCell ref="B289:E289"/>
    <mergeCell ref="B290:E290"/>
    <mergeCell ref="B291:E291"/>
    <mergeCell ref="B292:E292"/>
    <mergeCell ref="B269:E269"/>
    <mergeCell ref="B272:E272"/>
    <mergeCell ref="B273:E273"/>
    <mergeCell ref="B274:E274"/>
    <mergeCell ref="B275:E275"/>
    <mergeCell ref="B276:E276"/>
    <mergeCell ref="B255:E255"/>
    <mergeCell ref="B256:E256"/>
    <mergeCell ref="B257:E257"/>
    <mergeCell ref="B258:E258"/>
    <mergeCell ref="B259:E259"/>
    <mergeCell ref="B260:E260"/>
    <mergeCell ref="B236:E236"/>
    <mergeCell ref="B237:E237"/>
    <mergeCell ref="B238:E238"/>
    <mergeCell ref="B239:E239"/>
    <mergeCell ref="B240:E240"/>
    <mergeCell ref="B252:E252"/>
    <mergeCell ref="B221:E221"/>
    <mergeCell ref="B222:E222"/>
    <mergeCell ref="B223:E223"/>
    <mergeCell ref="B224:E224"/>
    <mergeCell ref="B232:E232"/>
    <mergeCell ref="B235:E235"/>
    <mergeCell ref="B206:E206"/>
    <mergeCell ref="B207:E207"/>
    <mergeCell ref="B208:E208"/>
    <mergeCell ref="B216:E216"/>
    <mergeCell ref="B219:E219"/>
    <mergeCell ref="B220:E220"/>
    <mergeCell ref="B191:E191"/>
    <mergeCell ref="B192:E192"/>
    <mergeCell ref="B200:E200"/>
    <mergeCell ref="B203:E203"/>
    <mergeCell ref="B204:E204"/>
    <mergeCell ref="B205:E205"/>
    <mergeCell ref="B176:E176"/>
    <mergeCell ref="B184:E184"/>
    <mergeCell ref="B187:E187"/>
    <mergeCell ref="B188:E188"/>
    <mergeCell ref="B189:E189"/>
    <mergeCell ref="B190:E190"/>
    <mergeCell ref="B167:E167"/>
    <mergeCell ref="B171:E171"/>
    <mergeCell ref="B172:E172"/>
    <mergeCell ref="B173:E173"/>
    <mergeCell ref="B174:E174"/>
    <mergeCell ref="B175:E175"/>
    <mergeCell ref="B152:E152"/>
    <mergeCell ref="B153:E153"/>
    <mergeCell ref="B154:E154"/>
    <mergeCell ref="B155:E155"/>
    <mergeCell ref="B156:E156"/>
    <mergeCell ref="B164:E164"/>
    <mergeCell ref="B134:E134"/>
    <mergeCell ref="B135:E135"/>
    <mergeCell ref="B136:E136"/>
    <mergeCell ref="B144:E144"/>
    <mergeCell ref="B147:E147"/>
    <mergeCell ref="B151:E151"/>
    <mergeCell ref="B118:E118"/>
    <mergeCell ref="B119:E119"/>
    <mergeCell ref="B128:E128"/>
    <mergeCell ref="B131:E131"/>
    <mergeCell ref="B132:E132"/>
    <mergeCell ref="B133:E133"/>
    <mergeCell ref="B102:E102"/>
    <mergeCell ref="B111:E111"/>
    <mergeCell ref="B114:E114"/>
    <mergeCell ref="B115:E115"/>
    <mergeCell ref="B116:E116"/>
    <mergeCell ref="B117:E117"/>
    <mergeCell ref="B105:B106"/>
    <mergeCell ref="C105:C106"/>
    <mergeCell ref="D105:D106"/>
    <mergeCell ref="B122:B123"/>
    <mergeCell ref="C122:C123"/>
    <mergeCell ref="D122:D123"/>
    <mergeCell ref="F89:F96"/>
    <mergeCell ref="B97:E97"/>
    <mergeCell ref="B98:E98"/>
    <mergeCell ref="B99:E99"/>
    <mergeCell ref="B100:E100"/>
    <mergeCell ref="B101:E101"/>
    <mergeCell ref="B74:E74"/>
    <mergeCell ref="B75:E75"/>
    <mergeCell ref="B76:E76"/>
    <mergeCell ref="B77:E77"/>
    <mergeCell ref="B87:E87"/>
    <mergeCell ref="C89:C96"/>
    <mergeCell ref="D89:D96"/>
    <mergeCell ref="E89:E96"/>
    <mergeCell ref="B80:B81"/>
    <mergeCell ref="F64:F71"/>
    <mergeCell ref="B72:E72"/>
    <mergeCell ref="B73:E73"/>
    <mergeCell ref="B48:E48"/>
    <mergeCell ref="B49:E49"/>
    <mergeCell ref="B50:E50"/>
    <mergeCell ref="B51:E51"/>
    <mergeCell ref="B52:E52"/>
    <mergeCell ref="B62:E62"/>
    <mergeCell ref="B55:B56"/>
    <mergeCell ref="B47:E47"/>
    <mergeCell ref="B22:E22"/>
    <mergeCell ref="B23:E23"/>
    <mergeCell ref="B24:E24"/>
    <mergeCell ref="B25:E25"/>
    <mergeCell ref="B26:E26"/>
    <mergeCell ref="B27:E27"/>
    <mergeCell ref="C64:C71"/>
    <mergeCell ref="D64:D71"/>
    <mergeCell ref="E64:E71"/>
    <mergeCell ref="B30:B31"/>
    <mergeCell ref="A1:G1"/>
    <mergeCell ref="A3:G3"/>
    <mergeCell ref="B12:E12"/>
    <mergeCell ref="C14:C21"/>
    <mergeCell ref="D14:D21"/>
    <mergeCell ref="E14:E21"/>
    <mergeCell ref="F14:F21"/>
    <mergeCell ref="B37:E37"/>
    <mergeCell ref="C39:C46"/>
    <mergeCell ref="D39:D46"/>
    <mergeCell ref="E39:E46"/>
    <mergeCell ref="F39:F46"/>
    <mergeCell ref="B6:B7"/>
    <mergeCell ref="C6:C7"/>
    <mergeCell ref="D6:D7"/>
  </mergeCells>
  <pageMargins left="0.78740157480314965" right="0.78740157480314965" top="0.19685039370078741" bottom="0.19685039370078741" header="0.19685039370078741" footer="0.19685039370078741"/>
  <pageSetup paperSize="9" scale="84" fitToHeight="0" orientation="portrait" r:id="rId1"/>
  <rowBreaks count="28" manualBreakCount="28">
    <brk id="7" max="6" man="1"/>
    <brk id="27" max="16383" man="1"/>
    <brk id="32" max="6" man="1"/>
    <brk id="52" max="6" man="1"/>
    <brk id="77" max="6" man="1"/>
    <brk id="82" max="6" man="1"/>
    <brk id="102" max="6" man="1"/>
    <brk id="119" max="6" man="1"/>
    <brk id="136" max="6" man="1"/>
    <brk id="156" max="6" man="1"/>
    <brk id="176" max="6" man="1"/>
    <brk id="208" max="6" man="1"/>
    <brk id="224" max="6" man="1"/>
    <brk id="240" max="6" man="1"/>
    <brk id="277" max="6" man="1"/>
    <brk id="294" max="6" man="1"/>
    <brk id="328" max="16383" man="1"/>
    <brk id="364" max="6" man="1"/>
    <brk id="400" max="6" man="1"/>
    <brk id="434" max="6" man="1"/>
    <brk id="466" max="6" man="1"/>
    <brk id="500" max="6" man="1"/>
    <brk id="534" max="6" man="1"/>
    <brk id="568" max="6" man="1"/>
    <brk id="602" max="6" man="1"/>
    <brk id="636" max="6" man="1"/>
    <brk id="668" max="6" man="1"/>
    <brk id="703" max="6" man="1"/>
  </rowBreaks>
  <ignoredErrors>
    <ignoredError sqref="F26 F51 F76 F101 F118 F135 F155 F175 F191 F207 F223 F239 F259 F276 F293 F310 F327 F346 F363 F380 F399 F416 F433 F449 F465 F482 F499 F516 F533 F550 F567 F584 F601 F618 F635 F651 F667 F683 F702 F719 F735"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214"/>
  <sheetViews>
    <sheetView topLeftCell="A1132" zoomScale="70" zoomScaleNormal="70" zoomScaleSheetLayoutView="80" workbookViewId="0">
      <selection activeCell="A1199" sqref="A1199"/>
    </sheetView>
  </sheetViews>
  <sheetFormatPr defaultColWidth="9" defaultRowHeight="14.4" x14ac:dyDescent="0.3"/>
  <cols>
    <col min="1" max="1" width="9.109375" style="17" customWidth="1"/>
    <col min="2" max="2" width="54.21875" style="17" customWidth="1"/>
    <col min="3" max="3" width="7.33203125" style="17" customWidth="1"/>
    <col min="4" max="4" width="11.109375" style="17" customWidth="1"/>
    <col min="5" max="5" width="10.33203125" style="17" customWidth="1"/>
    <col min="6" max="6" width="9.33203125" style="17" customWidth="1"/>
    <col min="7" max="7" width="8.5546875" style="17" customWidth="1"/>
    <col min="8" max="16384" width="9" style="1"/>
  </cols>
  <sheetData>
    <row r="1" spans="1:12" x14ac:dyDescent="0.3">
      <c r="A1" s="231" t="s">
        <v>1988</v>
      </c>
      <c r="B1" s="231"/>
      <c r="C1" s="231"/>
      <c r="D1" s="231"/>
      <c r="E1" s="231"/>
      <c r="F1" s="231"/>
      <c r="G1" s="231"/>
    </row>
    <row r="2" spans="1:12" ht="15" thickBot="1" x14ac:dyDescent="0.35"/>
    <row r="3" spans="1:12" ht="63" customHeight="1" thickTop="1" thickBot="1" x14ac:dyDescent="0.35">
      <c r="A3" s="61" t="s">
        <v>2</v>
      </c>
      <c r="B3" s="62" t="s">
        <v>3</v>
      </c>
      <c r="C3" s="63" t="s">
        <v>4</v>
      </c>
      <c r="D3" s="64" t="s">
        <v>5</v>
      </c>
      <c r="E3" s="27"/>
      <c r="F3" s="20"/>
      <c r="G3" s="20"/>
      <c r="H3" s="54"/>
      <c r="I3" s="24"/>
      <c r="J3" s="24"/>
      <c r="K3" s="24"/>
    </row>
    <row r="4" spans="1:12" ht="159" customHeight="1" thickTop="1" thickBot="1" x14ac:dyDescent="0.35">
      <c r="A4" s="65" t="s">
        <v>1989</v>
      </c>
      <c r="B4" s="66" t="s">
        <v>1990</v>
      </c>
      <c r="C4" s="50" t="s">
        <v>130</v>
      </c>
      <c r="D4" s="50">
        <v>1</v>
      </c>
      <c r="E4" s="20"/>
      <c r="F4" s="20"/>
      <c r="G4" s="20"/>
      <c r="I4" s="24"/>
      <c r="J4" s="24"/>
      <c r="K4" s="24"/>
    </row>
    <row r="5" spans="1:12" ht="30" thickTop="1" thickBot="1" x14ac:dyDescent="0.35">
      <c r="A5" s="61" t="s">
        <v>9</v>
      </c>
      <c r="B5" s="62" t="s">
        <v>10</v>
      </c>
      <c r="C5" s="62" t="s">
        <v>4</v>
      </c>
      <c r="D5" s="62" t="s">
        <v>11</v>
      </c>
      <c r="E5" s="62" t="s">
        <v>12</v>
      </c>
      <c r="F5" s="62" t="s">
        <v>13</v>
      </c>
      <c r="G5" s="64" t="s">
        <v>14</v>
      </c>
    </row>
    <row r="6" spans="1:12" ht="15" thickTop="1" x14ac:dyDescent="0.3">
      <c r="A6" s="20"/>
      <c r="B6" s="67" t="s">
        <v>15</v>
      </c>
      <c r="C6" s="68"/>
      <c r="D6" s="68"/>
      <c r="E6" s="68"/>
      <c r="F6" s="68"/>
      <c r="G6" s="7"/>
    </row>
    <row r="7" spans="1:12" x14ac:dyDescent="0.3">
      <c r="A7" s="36" t="s">
        <v>16</v>
      </c>
      <c r="B7" s="4" t="s">
        <v>70</v>
      </c>
      <c r="C7" s="4" t="s">
        <v>18</v>
      </c>
      <c r="D7" s="138">
        <v>0.91</v>
      </c>
      <c r="E7" s="6">
        <v>30.27</v>
      </c>
      <c r="F7" s="6">
        <f>PRODUCT(D7:E7)</f>
        <v>27.5457</v>
      </c>
      <c r="G7" s="7"/>
    </row>
    <row r="8" spans="1:12" ht="15" thickBot="1" x14ac:dyDescent="0.35">
      <c r="A8" s="36" t="s">
        <v>19</v>
      </c>
      <c r="B8" s="4" t="s">
        <v>20</v>
      </c>
      <c r="C8" s="4" t="s">
        <v>18</v>
      </c>
      <c r="D8" s="138">
        <v>0.91</v>
      </c>
      <c r="E8" s="6">
        <v>25.18</v>
      </c>
      <c r="F8" s="6">
        <f>PRODUCT(D8:E8)</f>
        <v>22.913800000000002</v>
      </c>
      <c r="G8" s="7"/>
    </row>
    <row r="9" spans="1:12" ht="15.6" thickTop="1" thickBot="1" x14ac:dyDescent="0.35">
      <c r="A9" s="71">
        <v>1</v>
      </c>
      <c r="B9" s="244" t="s">
        <v>21</v>
      </c>
      <c r="C9" s="245"/>
      <c r="D9" s="245"/>
      <c r="E9" s="246"/>
      <c r="F9" s="72">
        <f>SUM(F7:F8)</f>
        <v>50.459500000000006</v>
      </c>
      <c r="G9" s="73">
        <f>SUM(F9/F20)</f>
        <v>0.37998326091634821</v>
      </c>
    </row>
    <row r="10" spans="1:12" ht="15" thickTop="1" x14ac:dyDescent="0.3">
      <c r="A10" s="20"/>
      <c r="B10" s="74" t="s">
        <v>188</v>
      </c>
      <c r="C10" s="4"/>
      <c r="D10" s="4"/>
      <c r="E10" s="4"/>
      <c r="F10" s="41"/>
      <c r="G10" s="75"/>
    </row>
    <row r="11" spans="1:12" x14ac:dyDescent="0.3">
      <c r="A11" s="36" t="s">
        <v>23</v>
      </c>
      <c r="B11" s="4" t="s">
        <v>1048</v>
      </c>
      <c r="C11" s="39" t="s">
        <v>110</v>
      </c>
      <c r="D11" s="40">
        <v>0.4</v>
      </c>
      <c r="E11" s="6">
        <v>5.99</v>
      </c>
      <c r="F11" s="41">
        <f t="shared" ref="F11:F13" si="0">D11*E11</f>
        <v>2.3960000000000004</v>
      </c>
      <c r="G11" s="7"/>
    </row>
    <row r="12" spans="1:12" x14ac:dyDescent="0.3">
      <c r="A12" s="36" t="s">
        <v>47</v>
      </c>
      <c r="B12" s="4" t="s">
        <v>1049</v>
      </c>
      <c r="C12" s="39" t="s">
        <v>110</v>
      </c>
      <c r="D12" s="40">
        <v>0.4</v>
      </c>
      <c r="E12" s="6">
        <v>15.9</v>
      </c>
      <c r="F12" s="41">
        <f t="shared" si="0"/>
        <v>6.36</v>
      </c>
      <c r="G12" s="7"/>
    </row>
    <row r="13" spans="1:12" x14ac:dyDescent="0.3">
      <c r="A13" s="36" t="s">
        <v>78</v>
      </c>
      <c r="B13" s="4" t="s">
        <v>1052</v>
      </c>
      <c r="C13" s="39" t="s">
        <v>750</v>
      </c>
      <c r="D13" s="40">
        <v>0.4</v>
      </c>
      <c r="E13" s="6">
        <v>11.7</v>
      </c>
      <c r="F13" s="41">
        <f t="shared" si="0"/>
        <v>4.68</v>
      </c>
      <c r="G13" s="7"/>
    </row>
    <row r="14" spans="1:12" ht="15" thickBot="1" x14ac:dyDescent="0.35">
      <c r="A14" s="36" t="s">
        <v>1051</v>
      </c>
      <c r="B14" s="20" t="s">
        <v>1991</v>
      </c>
      <c r="C14" s="42" t="s">
        <v>190</v>
      </c>
      <c r="D14" s="22">
        <v>1</v>
      </c>
      <c r="E14" s="43">
        <v>41.08</v>
      </c>
      <c r="F14" s="6">
        <f>D14*E14</f>
        <v>41.08</v>
      </c>
      <c r="G14" s="7"/>
      <c r="J14" s="30"/>
      <c r="K14" s="31"/>
      <c r="L14" s="31"/>
    </row>
    <row r="15" spans="1:12" ht="15.6" thickTop="1" thickBot="1" x14ac:dyDescent="0.35">
      <c r="A15" s="71">
        <v>2</v>
      </c>
      <c r="B15" s="244" t="s">
        <v>134</v>
      </c>
      <c r="C15" s="245"/>
      <c r="D15" s="245"/>
      <c r="E15" s="246"/>
      <c r="F15" s="72">
        <f>SUM(F11:F14)</f>
        <v>54.515999999999998</v>
      </c>
      <c r="G15" s="73">
        <f>SUM(F15/F20)</f>
        <v>0.41053057307574659</v>
      </c>
    </row>
    <row r="16" spans="1:12" ht="15.6" thickTop="1" thickBot="1" x14ac:dyDescent="0.35">
      <c r="A16" s="78" t="s">
        <v>26</v>
      </c>
      <c r="B16" s="244" t="s">
        <v>27</v>
      </c>
      <c r="C16" s="245"/>
      <c r="D16" s="245"/>
      <c r="E16" s="246"/>
      <c r="F16" s="79">
        <f>SUM(F9,F15)</f>
        <v>104.97550000000001</v>
      </c>
      <c r="G16" s="3"/>
    </row>
    <row r="17" spans="1:12" ht="15.6" thickTop="1" thickBot="1" x14ac:dyDescent="0.35">
      <c r="A17" s="80">
        <v>3</v>
      </c>
      <c r="B17" s="264" t="s">
        <v>28</v>
      </c>
      <c r="C17" s="265"/>
      <c r="D17" s="265"/>
      <c r="E17" s="266"/>
      <c r="F17" s="79">
        <f>SUM(F16)*15%</f>
        <v>15.746325000000001</v>
      </c>
      <c r="G17" s="73">
        <f>SUM(F17/F20)</f>
        <v>0.11857707509881421</v>
      </c>
    </row>
    <row r="18" spans="1:12" ht="15.6" thickTop="1" thickBot="1" x14ac:dyDescent="0.35">
      <c r="A18" s="78" t="s">
        <v>29</v>
      </c>
      <c r="B18" s="244" t="s">
        <v>30</v>
      </c>
      <c r="C18" s="245"/>
      <c r="D18" s="245"/>
      <c r="E18" s="246"/>
      <c r="F18" s="81">
        <f>SUM(F16:F17)</f>
        <v>120.72182500000001</v>
      </c>
    </row>
    <row r="19" spans="1:12" ht="15.6" thickTop="1" thickBot="1" x14ac:dyDescent="0.35">
      <c r="A19" s="80">
        <v>4</v>
      </c>
      <c r="B19" s="264" t="s">
        <v>31</v>
      </c>
      <c r="C19" s="265"/>
      <c r="D19" s="265"/>
      <c r="E19" s="266"/>
      <c r="F19" s="79">
        <f>SUM(F18)*10%</f>
        <v>12.072182500000002</v>
      </c>
      <c r="G19" s="73">
        <f>SUM(F19/F20)</f>
        <v>9.0909090909090912E-2</v>
      </c>
    </row>
    <row r="20" spans="1:12" ht="15.6" thickTop="1" thickBot="1" x14ac:dyDescent="0.35">
      <c r="A20" s="78" t="s">
        <v>32</v>
      </c>
      <c r="B20" s="244" t="s">
        <v>33</v>
      </c>
      <c r="C20" s="245"/>
      <c r="D20" s="245"/>
      <c r="E20" s="246"/>
      <c r="F20" s="81">
        <f>SUM(F18:F19)</f>
        <v>132.79400750000002</v>
      </c>
      <c r="G20" s="82">
        <f>SUM(G9,G15,G17,G19)</f>
        <v>0.99999999999999989</v>
      </c>
      <c r="I20" s="31"/>
      <c r="J20" s="30"/>
      <c r="K20" s="31"/>
      <c r="L20" s="31"/>
    </row>
    <row r="21" spans="1:12" ht="15.6" thickTop="1" thickBot="1" x14ac:dyDescent="0.35"/>
    <row r="22" spans="1:12" ht="58.8" thickTop="1" thickBot="1" x14ac:dyDescent="0.35">
      <c r="A22" s="61" t="s">
        <v>2</v>
      </c>
      <c r="B22" s="62" t="s">
        <v>3</v>
      </c>
      <c r="C22" s="63" t="s">
        <v>4</v>
      </c>
      <c r="D22" s="64" t="s">
        <v>5</v>
      </c>
      <c r="E22" s="27"/>
      <c r="F22" s="20"/>
      <c r="G22" s="20"/>
      <c r="I22" s="24"/>
      <c r="J22" s="24"/>
      <c r="K22" s="24"/>
    </row>
    <row r="23" spans="1:12" ht="124.2" customHeight="1" thickTop="1" thickBot="1" x14ac:dyDescent="0.35">
      <c r="A23" s="65" t="s">
        <v>1992</v>
      </c>
      <c r="B23" s="66" t="s">
        <v>1993</v>
      </c>
      <c r="C23" s="50" t="s">
        <v>130</v>
      </c>
      <c r="D23" s="50">
        <v>1</v>
      </c>
      <c r="E23" s="20"/>
      <c r="F23" s="20"/>
      <c r="G23" s="20"/>
      <c r="I23" s="24"/>
      <c r="J23" s="24"/>
      <c r="K23" s="24"/>
    </row>
    <row r="24" spans="1:12" ht="30" thickTop="1" thickBot="1" x14ac:dyDescent="0.35">
      <c r="A24" s="61" t="s">
        <v>9</v>
      </c>
      <c r="B24" s="62" t="s">
        <v>10</v>
      </c>
      <c r="C24" s="62" t="s">
        <v>4</v>
      </c>
      <c r="D24" s="62" t="s">
        <v>11</v>
      </c>
      <c r="E24" s="62" t="s">
        <v>12</v>
      </c>
      <c r="F24" s="62" t="s">
        <v>13</v>
      </c>
      <c r="G24" s="64" t="s">
        <v>14</v>
      </c>
    </row>
    <row r="25" spans="1:12" ht="15" thickTop="1" x14ac:dyDescent="0.3">
      <c r="A25" s="20"/>
      <c r="B25" s="67" t="s">
        <v>15</v>
      </c>
      <c r="C25" s="68"/>
      <c r="D25" s="68"/>
      <c r="E25" s="68"/>
      <c r="F25" s="68"/>
      <c r="G25" s="7"/>
    </row>
    <row r="26" spans="1:12" ht="15" thickBot="1" x14ac:dyDescent="0.35">
      <c r="A26" s="36" t="s">
        <v>16</v>
      </c>
      <c r="B26" s="4" t="s">
        <v>36</v>
      </c>
      <c r="C26" s="4" t="s">
        <v>18</v>
      </c>
      <c r="D26" s="105">
        <v>0.878</v>
      </c>
      <c r="E26" s="6">
        <v>25.18</v>
      </c>
      <c r="F26" s="6">
        <f>PRODUCT(D26:E26)</f>
        <v>22.108039999999999</v>
      </c>
      <c r="G26" s="7"/>
    </row>
    <row r="27" spans="1:12" ht="15.6" thickTop="1" thickBot="1" x14ac:dyDescent="0.35">
      <c r="A27" s="71">
        <v>1</v>
      </c>
      <c r="B27" s="244" t="s">
        <v>21</v>
      </c>
      <c r="C27" s="245"/>
      <c r="D27" s="245"/>
      <c r="E27" s="246"/>
      <c r="F27" s="72">
        <f>SUM(F26)</f>
        <v>22.108039999999999</v>
      </c>
      <c r="G27" s="73">
        <f>SUM(F27/F35)</f>
        <v>0.47480690258026764</v>
      </c>
    </row>
    <row r="28" spans="1:12" ht="15" thickTop="1" x14ac:dyDescent="0.3">
      <c r="A28" s="20"/>
      <c r="B28" s="74" t="s">
        <v>45</v>
      </c>
      <c r="C28" s="4"/>
      <c r="D28" s="4"/>
      <c r="E28" s="4"/>
      <c r="F28" s="41"/>
      <c r="G28" s="75"/>
    </row>
    <row r="29" spans="1:12" ht="34.200000000000003" customHeight="1" thickBot="1" x14ac:dyDescent="0.35">
      <c r="A29" s="36" t="s">
        <v>23</v>
      </c>
      <c r="B29" s="4" t="s">
        <v>2800</v>
      </c>
      <c r="C29" s="4" t="s">
        <v>190</v>
      </c>
      <c r="D29" s="22">
        <v>1</v>
      </c>
      <c r="E29" s="76">
        <v>14.7</v>
      </c>
      <c r="F29" s="6">
        <f>D29*E29</f>
        <v>14.7</v>
      </c>
      <c r="G29" s="7"/>
      <c r="J29" s="30"/>
      <c r="K29" s="31"/>
      <c r="L29" s="31"/>
    </row>
    <row r="30" spans="1:12" ht="15.6" thickTop="1" thickBot="1" x14ac:dyDescent="0.35">
      <c r="A30" s="71">
        <v>2</v>
      </c>
      <c r="B30" s="244" t="s">
        <v>49</v>
      </c>
      <c r="C30" s="245"/>
      <c r="D30" s="245"/>
      <c r="E30" s="246"/>
      <c r="F30" s="72">
        <f>SUM(F29)</f>
        <v>14.7</v>
      </c>
      <c r="G30" s="73">
        <f>SUM(F30/F35)</f>
        <v>0.31570693141182726</v>
      </c>
    </row>
    <row r="31" spans="1:12" ht="15.6" thickTop="1" thickBot="1" x14ac:dyDescent="0.35">
      <c r="A31" s="78" t="s">
        <v>26</v>
      </c>
      <c r="B31" s="244" t="s">
        <v>27</v>
      </c>
      <c r="C31" s="245"/>
      <c r="D31" s="245"/>
      <c r="E31" s="246"/>
      <c r="F31" s="79">
        <f>SUM(F27,F30)</f>
        <v>36.808039999999998</v>
      </c>
      <c r="G31" s="3"/>
    </row>
    <row r="32" spans="1:12" ht="15.6" thickTop="1" thickBot="1" x14ac:dyDescent="0.35">
      <c r="A32" s="80">
        <v>3</v>
      </c>
      <c r="B32" s="264" t="s">
        <v>28</v>
      </c>
      <c r="C32" s="265"/>
      <c r="D32" s="265"/>
      <c r="E32" s="266"/>
      <c r="F32" s="79">
        <f>SUM(F31)*15%</f>
        <v>5.5212059999999994</v>
      </c>
      <c r="G32" s="73">
        <f>SUM(F32/F35)</f>
        <v>0.11857707509881422</v>
      </c>
    </row>
    <row r="33" spans="1:12" ht="15.6" thickTop="1" thickBot="1" x14ac:dyDescent="0.35">
      <c r="A33" s="78" t="s">
        <v>29</v>
      </c>
      <c r="B33" s="244" t="s">
        <v>30</v>
      </c>
      <c r="C33" s="245"/>
      <c r="D33" s="245"/>
      <c r="E33" s="246"/>
      <c r="F33" s="81">
        <f>SUM(F31:F32)</f>
        <v>42.329245999999998</v>
      </c>
    </row>
    <row r="34" spans="1:12" ht="15.6" thickTop="1" thickBot="1" x14ac:dyDescent="0.35">
      <c r="A34" s="80">
        <v>4</v>
      </c>
      <c r="B34" s="264" t="s">
        <v>31</v>
      </c>
      <c r="C34" s="265"/>
      <c r="D34" s="265"/>
      <c r="E34" s="266"/>
      <c r="F34" s="79">
        <f>SUM(F33)*10%</f>
        <v>4.2329245999999996</v>
      </c>
      <c r="G34" s="73">
        <f>SUM(F34/F35)</f>
        <v>9.0909090909090912E-2</v>
      </c>
    </row>
    <row r="35" spans="1:12" ht="15.6" thickTop="1" thickBot="1" x14ac:dyDescent="0.35">
      <c r="A35" s="78" t="s">
        <v>32</v>
      </c>
      <c r="B35" s="244" t="s">
        <v>33</v>
      </c>
      <c r="C35" s="245"/>
      <c r="D35" s="245"/>
      <c r="E35" s="246"/>
      <c r="F35" s="81">
        <f>SUM(F33:F34)</f>
        <v>46.562170599999995</v>
      </c>
      <c r="G35" s="82">
        <f>SUM(G27,G30,G32,G34)</f>
        <v>1</v>
      </c>
      <c r="I35" s="31"/>
      <c r="J35" s="30"/>
      <c r="K35" s="31"/>
      <c r="L35" s="31"/>
    </row>
    <row r="36" spans="1:12" ht="15.6" thickTop="1" thickBot="1" x14ac:dyDescent="0.35">
      <c r="A36" s="8"/>
      <c r="B36" s="9"/>
      <c r="C36" s="9"/>
      <c r="D36" s="9"/>
      <c r="E36" s="9"/>
      <c r="F36" s="11"/>
      <c r="G36" s="12"/>
      <c r="I36" s="31"/>
      <c r="J36" s="30"/>
      <c r="K36" s="31"/>
      <c r="L36" s="31"/>
    </row>
    <row r="37" spans="1:12" ht="44.4" thickTop="1" thickBot="1" x14ac:dyDescent="0.35">
      <c r="A37" s="61" t="s">
        <v>2</v>
      </c>
      <c r="B37" s="62" t="s">
        <v>3</v>
      </c>
      <c r="C37" s="63" t="s">
        <v>4</v>
      </c>
      <c r="D37" s="64" t="s">
        <v>5</v>
      </c>
      <c r="E37" s="27"/>
      <c r="F37" s="20"/>
      <c r="G37" s="20"/>
      <c r="I37" s="24"/>
      <c r="J37" s="24"/>
      <c r="K37" s="24"/>
    </row>
    <row r="38" spans="1:12" ht="180.6" customHeight="1" thickTop="1" thickBot="1" x14ac:dyDescent="0.35">
      <c r="A38" s="65" t="s">
        <v>1994</v>
      </c>
      <c r="B38" s="66" t="s">
        <v>1995</v>
      </c>
      <c r="C38" s="50" t="s">
        <v>738</v>
      </c>
      <c r="D38" s="50">
        <v>1</v>
      </c>
      <c r="E38" s="20"/>
      <c r="F38" s="20"/>
      <c r="G38" s="20"/>
      <c r="I38" s="24"/>
      <c r="J38" s="24"/>
      <c r="K38" s="169"/>
    </row>
    <row r="39" spans="1:12" ht="30" thickTop="1" thickBot="1" x14ac:dyDescent="0.35">
      <c r="A39" s="61" t="s">
        <v>9</v>
      </c>
      <c r="B39" s="62" t="s">
        <v>10</v>
      </c>
      <c r="C39" s="62" t="s">
        <v>4</v>
      </c>
      <c r="D39" s="62" t="s">
        <v>11</v>
      </c>
      <c r="E39" s="62" t="s">
        <v>12</v>
      </c>
      <c r="F39" s="62" t="s">
        <v>13</v>
      </c>
      <c r="G39" s="64" t="s">
        <v>14</v>
      </c>
    </row>
    <row r="40" spans="1:12" ht="15" thickTop="1" x14ac:dyDescent="0.3">
      <c r="A40" s="20"/>
      <c r="B40" s="67" t="s">
        <v>15</v>
      </c>
      <c r="C40" s="68"/>
      <c r="D40" s="68"/>
      <c r="E40" s="68"/>
      <c r="F40" s="68"/>
      <c r="G40" s="7"/>
    </row>
    <row r="41" spans="1:12" ht="15" thickBot="1" x14ac:dyDescent="0.35">
      <c r="A41" s="36" t="s">
        <v>16</v>
      </c>
      <c r="B41" s="4" t="s">
        <v>36</v>
      </c>
      <c r="C41" s="4" t="s">
        <v>18</v>
      </c>
      <c r="D41" s="105">
        <v>0.89180000000000004</v>
      </c>
      <c r="E41" s="6">
        <v>25.18</v>
      </c>
      <c r="F41" s="6">
        <f>PRODUCT(D41:E41)</f>
        <v>22.455524</v>
      </c>
      <c r="G41" s="7"/>
    </row>
    <row r="42" spans="1:12" ht="15.6" thickTop="1" thickBot="1" x14ac:dyDescent="0.35">
      <c r="A42" s="71">
        <v>1</v>
      </c>
      <c r="B42" s="244" t="s">
        <v>21</v>
      </c>
      <c r="C42" s="245"/>
      <c r="D42" s="245"/>
      <c r="E42" s="246"/>
      <c r="F42" s="72">
        <f>SUM(F41)</f>
        <v>22.455524</v>
      </c>
      <c r="G42" s="73">
        <f>SUM(F42/F50)</f>
        <v>0.4856010919592208</v>
      </c>
    </row>
    <row r="43" spans="1:12" ht="15" thickTop="1" x14ac:dyDescent="0.3">
      <c r="A43" s="20"/>
      <c r="B43" s="74" t="s">
        <v>188</v>
      </c>
      <c r="C43" s="4"/>
      <c r="D43" s="4"/>
      <c r="E43" s="4"/>
      <c r="F43" s="41"/>
      <c r="G43" s="75"/>
    </row>
    <row r="44" spans="1:12" ht="15" thickBot="1" x14ac:dyDescent="0.35">
      <c r="A44" s="36" t="s">
        <v>23</v>
      </c>
      <c r="B44" s="4" t="s">
        <v>189</v>
      </c>
      <c r="C44" s="4" t="s">
        <v>190</v>
      </c>
      <c r="D44" s="22">
        <v>1</v>
      </c>
      <c r="E44" s="76">
        <v>14.1</v>
      </c>
      <c r="F44" s="6">
        <f>D44*E44</f>
        <v>14.1</v>
      </c>
      <c r="G44" s="7"/>
      <c r="J44" s="30"/>
      <c r="K44" s="31"/>
      <c r="L44" s="31"/>
    </row>
    <row r="45" spans="1:12" ht="15.6" thickTop="1" thickBot="1" x14ac:dyDescent="0.35">
      <c r="A45" s="71">
        <v>2</v>
      </c>
      <c r="B45" s="244" t="s">
        <v>134</v>
      </c>
      <c r="C45" s="245"/>
      <c r="D45" s="245"/>
      <c r="E45" s="246"/>
      <c r="F45" s="72">
        <f>SUM(F44)</f>
        <v>14.1</v>
      </c>
      <c r="G45" s="73">
        <f>SUM(F45/F50)</f>
        <v>0.30491274203287411</v>
      </c>
    </row>
    <row r="46" spans="1:12" ht="15.6" thickTop="1" thickBot="1" x14ac:dyDescent="0.35">
      <c r="A46" s="78" t="s">
        <v>26</v>
      </c>
      <c r="B46" s="244" t="s">
        <v>27</v>
      </c>
      <c r="C46" s="245"/>
      <c r="D46" s="245"/>
      <c r="E46" s="246"/>
      <c r="F46" s="79">
        <f>SUM(F42,F45)</f>
        <v>36.555523999999998</v>
      </c>
      <c r="G46" s="3"/>
    </row>
    <row r="47" spans="1:12" ht="15.6" thickTop="1" thickBot="1" x14ac:dyDescent="0.35">
      <c r="A47" s="80">
        <v>3</v>
      </c>
      <c r="B47" s="264" t="s">
        <v>28</v>
      </c>
      <c r="C47" s="265"/>
      <c r="D47" s="265"/>
      <c r="E47" s="266"/>
      <c r="F47" s="79">
        <f>SUM(F46)*15%</f>
        <v>5.4833285999999992</v>
      </c>
      <c r="G47" s="73">
        <f>SUM(F47/F50)</f>
        <v>0.11857707509881421</v>
      </c>
    </row>
    <row r="48" spans="1:12" ht="15.6" thickTop="1" thickBot="1" x14ac:dyDescent="0.35">
      <c r="A48" s="78" t="s">
        <v>29</v>
      </c>
      <c r="B48" s="244" t="s">
        <v>30</v>
      </c>
      <c r="C48" s="245"/>
      <c r="D48" s="245"/>
      <c r="E48" s="246"/>
      <c r="F48" s="81">
        <f>SUM(F46:F47)</f>
        <v>42.038852599999998</v>
      </c>
    </row>
    <row r="49" spans="1:12" ht="15.6" thickTop="1" thickBot="1" x14ac:dyDescent="0.35">
      <c r="A49" s="80">
        <v>4</v>
      </c>
      <c r="B49" s="264" t="s">
        <v>31</v>
      </c>
      <c r="C49" s="265"/>
      <c r="D49" s="265"/>
      <c r="E49" s="266"/>
      <c r="F49" s="79">
        <f>SUM(F48)*10%</f>
        <v>4.2038852599999998</v>
      </c>
      <c r="G49" s="73">
        <f>SUM(F49/F50)</f>
        <v>9.0909090909090912E-2</v>
      </c>
    </row>
    <row r="50" spans="1:12" ht="15.6" thickTop="1" thickBot="1" x14ac:dyDescent="0.35">
      <c r="A50" s="78" t="s">
        <v>32</v>
      </c>
      <c r="B50" s="244" t="s">
        <v>33</v>
      </c>
      <c r="C50" s="245"/>
      <c r="D50" s="245"/>
      <c r="E50" s="246"/>
      <c r="F50" s="81">
        <f>SUM(F48:F49)</f>
        <v>46.242737859999998</v>
      </c>
      <c r="G50" s="82">
        <f>SUM(G39,G42,G45,G47,G49)</f>
        <v>1</v>
      </c>
      <c r="I50" s="31"/>
      <c r="J50" s="30"/>
      <c r="K50" s="31"/>
      <c r="L50" s="31"/>
    </row>
    <row r="51" spans="1:12" ht="15.6" thickTop="1" thickBot="1" x14ac:dyDescent="0.35">
      <c r="A51" s="8"/>
      <c r="B51" s="9"/>
      <c r="C51" s="9"/>
      <c r="D51" s="9"/>
      <c r="E51" s="9"/>
      <c r="F51" s="11"/>
      <c r="G51" s="12"/>
      <c r="I51" s="31"/>
      <c r="J51" s="30"/>
      <c r="K51" s="31"/>
      <c r="L51" s="31"/>
    </row>
    <row r="52" spans="1:12" ht="44.4" thickTop="1" thickBot="1" x14ac:dyDescent="0.35">
      <c r="A52" s="61" t="s">
        <v>2</v>
      </c>
      <c r="B52" s="62" t="s">
        <v>3</v>
      </c>
      <c r="C52" s="63" t="s">
        <v>4</v>
      </c>
      <c r="D52" s="64" t="s">
        <v>5</v>
      </c>
      <c r="E52" s="27"/>
      <c r="F52" s="20"/>
      <c r="G52" s="20"/>
      <c r="I52" s="24"/>
      <c r="J52" s="24"/>
      <c r="K52" s="24"/>
    </row>
    <row r="53" spans="1:12" ht="315" customHeight="1" thickTop="1" thickBot="1" x14ac:dyDescent="0.35">
      <c r="A53" s="65" t="s">
        <v>1996</v>
      </c>
      <c r="B53" s="66" t="s">
        <v>1997</v>
      </c>
      <c r="C53" s="50" t="s">
        <v>130</v>
      </c>
      <c r="D53" s="50">
        <v>1</v>
      </c>
      <c r="E53" s="20"/>
      <c r="F53" s="20"/>
      <c r="G53" s="20"/>
      <c r="I53" s="24"/>
      <c r="J53" s="24"/>
      <c r="K53" s="169"/>
    </row>
    <row r="54" spans="1:12" ht="30" thickTop="1" thickBot="1" x14ac:dyDescent="0.35">
      <c r="A54" s="61" t="s">
        <v>9</v>
      </c>
      <c r="B54" s="62" t="s">
        <v>10</v>
      </c>
      <c r="C54" s="62" t="s">
        <v>4</v>
      </c>
      <c r="D54" s="62" t="s">
        <v>11</v>
      </c>
      <c r="E54" s="62" t="s">
        <v>12</v>
      </c>
      <c r="F54" s="62" t="s">
        <v>13</v>
      </c>
      <c r="G54" s="64" t="s">
        <v>14</v>
      </c>
    </row>
    <row r="55" spans="1:12" ht="15" thickTop="1" x14ac:dyDescent="0.3">
      <c r="A55" s="20"/>
      <c r="B55" s="67" t="s">
        <v>15</v>
      </c>
      <c r="C55" s="68"/>
      <c r="D55" s="68"/>
      <c r="E55" s="68"/>
      <c r="F55" s="68"/>
      <c r="G55" s="7"/>
    </row>
    <row r="56" spans="1:12" ht="15" thickBot="1" x14ac:dyDescent="0.35">
      <c r="A56" s="36" t="s">
        <v>16</v>
      </c>
      <c r="B56" s="4" t="s">
        <v>36</v>
      </c>
      <c r="C56" s="4" t="s">
        <v>18</v>
      </c>
      <c r="D56" s="105">
        <v>1.2645</v>
      </c>
      <c r="E56" s="6">
        <v>25.18</v>
      </c>
      <c r="F56" s="6">
        <f>PRODUCT(D56:E56)</f>
        <v>31.840109999999999</v>
      </c>
      <c r="G56" s="7"/>
    </row>
    <row r="57" spans="1:12" ht="15.6" thickTop="1" thickBot="1" x14ac:dyDescent="0.35">
      <c r="A57" s="71">
        <v>1</v>
      </c>
      <c r="B57" s="244" t="s">
        <v>21</v>
      </c>
      <c r="C57" s="245"/>
      <c r="D57" s="245"/>
      <c r="E57" s="246"/>
      <c r="F57" s="72">
        <f>SUM(F56)</f>
        <v>31.840109999999999</v>
      </c>
      <c r="G57" s="73">
        <f>SUM(F57/F65)</f>
        <v>0.47769965617513488</v>
      </c>
    </row>
    <row r="58" spans="1:12" ht="15" thickTop="1" x14ac:dyDescent="0.3">
      <c r="A58" s="20"/>
      <c r="B58" s="74" t="s">
        <v>188</v>
      </c>
      <c r="C58" s="4"/>
      <c r="D58" s="4"/>
      <c r="E58" s="4"/>
      <c r="F58" s="41"/>
      <c r="G58" s="75"/>
    </row>
    <row r="59" spans="1:12" ht="15" thickBot="1" x14ac:dyDescent="0.35">
      <c r="A59" s="36" t="s">
        <v>23</v>
      </c>
      <c r="B59" s="4" t="s">
        <v>189</v>
      </c>
      <c r="C59" s="4" t="s">
        <v>190</v>
      </c>
      <c r="D59" s="22">
        <v>1</v>
      </c>
      <c r="E59" s="76">
        <v>20.85</v>
      </c>
      <c r="F59" s="6">
        <f>D59*E59</f>
        <v>20.85</v>
      </c>
      <c r="G59" s="7"/>
      <c r="J59" s="30"/>
      <c r="K59" s="31"/>
      <c r="L59" s="31"/>
    </row>
    <row r="60" spans="1:12" ht="15.6" thickTop="1" thickBot="1" x14ac:dyDescent="0.35">
      <c r="A60" s="71">
        <v>2</v>
      </c>
      <c r="B60" s="244" t="s">
        <v>134</v>
      </c>
      <c r="C60" s="245"/>
      <c r="D60" s="245"/>
      <c r="E60" s="246"/>
      <c r="F60" s="72">
        <f>SUM(F59)</f>
        <v>20.85</v>
      </c>
      <c r="G60" s="73">
        <f>SUM(F60/F65)</f>
        <v>0.31281417781695992</v>
      </c>
    </row>
    <row r="61" spans="1:12" ht="15.6" thickTop="1" thickBot="1" x14ac:dyDescent="0.35">
      <c r="A61" s="78" t="s">
        <v>26</v>
      </c>
      <c r="B61" s="244" t="s">
        <v>27</v>
      </c>
      <c r="C61" s="245"/>
      <c r="D61" s="245"/>
      <c r="E61" s="246"/>
      <c r="F61" s="79">
        <f>SUM(F57,F60)</f>
        <v>52.690110000000004</v>
      </c>
      <c r="G61" s="3"/>
    </row>
    <row r="62" spans="1:12" ht="15.6" thickTop="1" thickBot="1" x14ac:dyDescent="0.35">
      <c r="A62" s="80">
        <v>3</v>
      </c>
      <c r="B62" s="264" t="s">
        <v>28</v>
      </c>
      <c r="C62" s="265"/>
      <c r="D62" s="265"/>
      <c r="E62" s="266"/>
      <c r="F62" s="79">
        <f>SUM(F61)*15%</f>
        <v>7.9035165000000003</v>
      </c>
      <c r="G62" s="73">
        <f>SUM(F62/F65)</f>
        <v>0.11857707509881421</v>
      </c>
    </row>
    <row r="63" spans="1:12" ht="15.6" thickTop="1" thickBot="1" x14ac:dyDescent="0.35">
      <c r="A63" s="78" t="s">
        <v>29</v>
      </c>
      <c r="B63" s="244" t="s">
        <v>30</v>
      </c>
      <c r="C63" s="245"/>
      <c r="D63" s="245"/>
      <c r="E63" s="246"/>
      <c r="F63" s="81">
        <f>SUM(F61:F62)</f>
        <v>60.593626500000006</v>
      </c>
    </row>
    <row r="64" spans="1:12" ht="15.6" thickTop="1" thickBot="1" x14ac:dyDescent="0.35">
      <c r="A64" s="80">
        <v>4</v>
      </c>
      <c r="B64" s="264" t="s">
        <v>31</v>
      </c>
      <c r="C64" s="265"/>
      <c r="D64" s="265"/>
      <c r="E64" s="266"/>
      <c r="F64" s="79">
        <f>SUM(F63)*10%</f>
        <v>6.0593626500000006</v>
      </c>
      <c r="G64" s="73">
        <f>SUM(F64/F65)</f>
        <v>9.0909090909090898E-2</v>
      </c>
    </row>
    <row r="65" spans="1:12" ht="15.6" thickTop="1" thickBot="1" x14ac:dyDescent="0.35">
      <c r="A65" s="78" t="s">
        <v>32</v>
      </c>
      <c r="B65" s="244" t="s">
        <v>33</v>
      </c>
      <c r="C65" s="245"/>
      <c r="D65" s="245"/>
      <c r="E65" s="246"/>
      <c r="F65" s="81">
        <f>SUM(F63:F64)</f>
        <v>66.65298915000001</v>
      </c>
      <c r="G65" s="82">
        <f>SUM(G54,G57,G60,G62,G64)</f>
        <v>0.99999999999999989</v>
      </c>
      <c r="I65" s="31"/>
      <c r="J65" s="30"/>
      <c r="K65" s="31"/>
      <c r="L65" s="31"/>
    </row>
    <row r="66" spans="1:12" ht="15.6" thickTop="1" thickBot="1" x14ac:dyDescent="0.35"/>
    <row r="67" spans="1:12" ht="44.4" thickTop="1" thickBot="1" x14ac:dyDescent="0.35">
      <c r="A67" s="61" t="s">
        <v>2</v>
      </c>
      <c r="B67" s="62" t="s">
        <v>3</v>
      </c>
      <c r="C67" s="63" t="s">
        <v>4</v>
      </c>
      <c r="D67" s="64" t="s">
        <v>5</v>
      </c>
      <c r="E67" s="27"/>
      <c r="F67" s="20"/>
      <c r="G67" s="20"/>
      <c r="I67" s="24"/>
      <c r="J67" s="24"/>
      <c r="K67" s="24"/>
    </row>
    <row r="68" spans="1:12" ht="291.60000000000002" customHeight="1" thickTop="1" thickBot="1" x14ac:dyDescent="0.35">
      <c r="A68" s="65" t="s">
        <v>1998</v>
      </c>
      <c r="B68" s="66" t="s">
        <v>1999</v>
      </c>
      <c r="C68" s="50" t="s">
        <v>130</v>
      </c>
      <c r="D68" s="50">
        <v>1</v>
      </c>
      <c r="E68" s="20"/>
      <c r="F68" s="20"/>
      <c r="G68" s="20"/>
      <c r="I68" s="24"/>
      <c r="J68" s="24"/>
      <c r="K68" s="169"/>
    </row>
    <row r="69" spans="1:12" ht="30" thickTop="1" thickBot="1" x14ac:dyDescent="0.35">
      <c r="A69" s="61" t="s">
        <v>9</v>
      </c>
      <c r="B69" s="62" t="s">
        <v>10</v>
      </c>
      <c r="C69" s="62" t="s">
        <v>4</v>
      </c>
      <c r="D69" s="62" t="s">
        <v>11</v>
      </c>
      <c r="E69" s="62" t="s">
        <v>12</v>
      </c>
      <c r="F69" s="62" t="s">
        <v>13</v>
      </c>
      <c r="G69" s="64" t="s">
        <v>14</v>
      </c>
    </row>
    <row r="70" spans="1:12" ht="15" thickTop="1" x14ac:dyDescent="0.3">
      <c r="A70" s="20"/>
      <c r="B70" s="67" t="s">
        <v>15</v>
      </c>
      <c r="C70" s="68"/>
      <c r="D70" s="68"/>
      <c r="E70" s="68"/>
      <c r="F70" s="68"/>
      <c r="G70" s="7"/>
    </row>
    <row r="71" spans="1:12" x14ac:dyDescent="0.3">
      <c r="A71" s="36" t="s">
        <v>16</v>
      </c>
      <c r="B71" s="4" t="s">
        <v>70</v>
      </c>
      <c r="C71" s="4" t="s">
        <v>18</v>
      </c>
      <c r="D71" s="105">
        <v>0.77200000000000002</v>
      </c>
      <c r="E71" s="6">
        <v>30.27</v>
      </c>
      <c r="F71" s="6">
        <f>PRODUCT(D71:E71)</f>
        <v>23.36844</v>
      </c>
      <c r="G71" s="7"/>
    </row>
    <row r="72" spans="1:12" ht="15" thickBot="1" x14ac:dyDescent="0.35">
      <c r="A72" s="36" t="s">
        <v>19</v>
      </c>
      <c r="B72" s="4" t="s">
        <v>20</v>
      </c>
      <c r="C72" s="4" t="s">
        <v>18</v>
      </c>
      <c r="D72" s="105">
        <v>0.77200000000000002</v>
      </c>
      <c r="E72" s="6">
        <v>25.18</v>
      </c>
      <c r="F72" s="6">
        <f>PRODUCT(D72:E72)</f>
        <v>19.438960000000002</v>
      </c>
      <c r="G72" s="7"/>
    </row>
    <row r="73" spans="1:12" ht="15.6" thickTop="1" thickBot="1" x14ac:dyDescent="0.35">
      <c r="A73" s="71">
        <v>1</v>
      </c>
      <c r="B73" s="244" t="s">
        <v>21</v>
      </c>
      <c r="C73" s="245"/>
      <c r="D73" s="245"/>
      <c r="E73" s="246"/>
      <c r="F73" s="72">
        <f>SUM(F71:F72)</f>
        <v>42.807400000000001</v>
      </c>
      <c r="G73" s="73">
        <f>SUM(F73/F81)</f>
        <v>0.50291498701440684</v>
      </c>
    </row>
    <row r="74" spans="1:12" ht="15" thickTop="1" x14ac:dyDescent="0.3">
      <c r="A74" s="20"/>
      <c r="B74" s="74" t="s">
        <v>188</v>
      </c>
      <c r="C74" s="4"/>
      <c r="D74" s="4"/>
      <c r="E74" s="4"/>
      <c r="F74" s="41"/>
      <c r="G74" s="75"/>
    </row>
    <row r="75" spans="1:12" ht="15" thickBot="1" x14ac:dyDescent="0.35">
      <c r="A75" s="36" t="s">
        <v>23</v>
      </c>
      <c r="B75" s="4" t="s">
        <v>189</v>
      </c>
      <c r="C75" s="4" t="s">
        <v>190</v>
      </c>
      <c r="D75" s="22">
        <v>1</v>
      </c>
      <c r="E75" s="76">
        <v>24.48</v>
      </c>
      <c r="F75" s="6">
        <f>D75*E75</f>
        <v>24.48</v>
      </c>
      <c r="G75" s="7"/>
      <c r="J75" s="30"/>
      <c r="K75" s="31"/>
      <c r="L75" s="31"/>
    </row>
    <row r="76" spans="1:12" ht="15.6" thickTop="1" thickBot="1" x14ac:dyDescent="0.35">
      <c r="A76" s="71">
        <v>2</v>
      </c>
      <c r="B76" s="244" t="s">
        <v>134</v>
      </c>
      <c r="C76" s="245"/>
      <c r="D76" s="245"/>
      <c r="E76" s="246"/>
      <c r="F76" s="72">
        <f>SUM(F75)</f>
        <v>24.48</v>
      </c>
      <c r="G76" s="73">
        <f>SUM(F76/F81)</f>
        <v>0.28759884697768801</v>
      </c>
    </row>
    <row r="77" spans="1:12" ht="15.6" thickTop="1" thickBot="1" x14ac:dyDescent="0.35">
      <c r="A77" s="78" t="s">
        <v>26</v>
      </c>
      <c r="B77" s="244" t="s">
        <v>27</v>
      </c>
      <c r="C77" s="245"/>
      <c r="D77" s="245"/>
      <c r="E77" s="246"/>
      <c r="F77" s="79">
        <f>SUM(F73,F76)</f>
        <v>67.287400000000005</v>
      </c>
      <c r="G77" s="3"/>
    </row>
    <row r="78" spans="1:12" ht="15.6" thickTop="1" thickBot="1" x14ac:dyDescent="0.35">
      <c r="A78" s="80">
        <v>3</v>
      </c>
      <c r="B78" s="264" t="s">
        <v>28</v>
      </c>
      <c r="C78" s="265"/>
      <c r="D78" s="265"/>
      <c r="E78" s="266"/>
      <c r="F78" s="79">
        <f>SUM(F77)*15%</f>
        <v>10.093110000000001</v>
      </c>
      <c r="G78" s="73">
        <f>SUM(F78/F81)</f>
        <v>0.11857707509881424</v>
      </c>
    </row>
    <row r="79" spans="1:12" ht="15.6" thickTop="1" thickBot="1" x14ac:dyDescent="0.35">
      <c r="A79" s="78" t="s">
        <v>29</v>
      </c>
      <c r="B79" s="244" t="s">
        <v>30</v>
      </c>
      <c r="C79" s="245"/>
      <c r="D79" s="245"/>
      <c r="E79" s="246"/>
      <c r="F79" s="81">
        <f>SUM(F77:F78)</f>
        <v>77.380510000000001</v>
      </c>
    </row>
    <row r="80" spans="1:12" ht="15.6" thickTop="1" thickBot="1" x14ac:dyDescent="0.35">
      <c r="A80" s="80">
        <v>4</v>
      </c>
      <c r="B80" s="264" t="s">
        <v>31</v>
      </c>
      <c r="C80" s="265"/>
      <c r="D80" s="265"/>
      <c r="E80" s="266"/>
      <c r="F80" s="79">
        <f>SUM(F79)*10%</f>
        <v>7.7380510000000005</v>
      </c>
      <c r="G80" s="73">
        <f>SUM(F80/F81)</f>
        <v>9.0909090909090912E-2</v>
      </c>
    </row>
    <row r="81" spans="1:13" ht="15.6" thickTop="1" thickBot="1" x14ac:dyDescent="0.35">
      <c r="A81" s="78" t="s">
        <v>32</v>
      </c>
      <c r="B81" s="244" t="s">
        <v>33</v>
      </c>
      <c r="C81" s="245"/>
      <c r="D81" s="245"/>
      <c r="E81" s="246"/>
      <c r="F81" s="81">
        <f>SUM(F79:F80)</f>
        <v>85.118561</v>
      </c>
      <c r="G81" s="82">
        <f>SUM(G70,G73,G76,G78,G80)</f>
        <v>1</v>
      </c>
      <c r="I81" s="31"/>
      <c r="J81" s="30"/>
      <c r="K81" s="31"/>
      <c r="L81" s="31"/>
    </row>
    <row r="82" spans="1:13" ht="15.6" thickTop="1" thickBot="1" x14ac:dyDescent="0.35">
      <c r="A82" s="8"/>
      <c r="B82" s="9"/>
      <c r="C82" s="9"/>
      <c r="D82" s="9"/>
      <c r="E82" s="9"/>
      <c r="F82" s="11"/>
      <c r="G82" s="12"/>
      <c r="I82" s="31"/>
      <c r="J82" s="30"/>
      <c r="K82" s="31"/>
      <c r="L82" s="31"/>
    </row>
    <row r="83" spans="1:13" ht="44.4" thickTop="1" thickBot="1" x14ac:dyDescent="0.35">
      <c r="A83" s="61" t="s">
        <v>2</v>
      </c>
      <c r="B83" s="62" t="s">
        <v>3</v>
      </c>
      <c r="C83" s="63" t="s">
        <v>4</v>
      </c>
      <c r="D83" s="64" t="s">
        <v>5</v>
      </c>
      <c r="E83" s="27"/>
      <c r="F83" s="20"/>
      <c r="G83" s="20"/>
      <c r="H83" s="111"/>
    </row>
    <row r="84" spans="1:13" ht="195.6" customHeight="1" thickTop="1" thickBot="1" x14ac:dyDescent="0.35">
      <c r="A84" s="65" t="s">
        <v>2000</v>
      </c>
      <c r="B84" s="66" t="s">
        <v>2001</v>
      </c>
      <c r="C84" s="50" t="s">
        <v>130</v>
      </c>
      <c r="D84" s="50">
        <v>1</v>
      </c>
      <c r="E84" s="20"/>
      <c r="F84" s="20"/>
      <c r="G84" s="20"/>
    </row>
    <row r="85" spans="1:13" ht="30" thickTop="1" thickBot="1" x14ac:dyDescent="0.35">
      <c r="A85" s="61" t="s">
        <v>9</v>
      </c>
      <c r="B85" s="62" t="s">
        <v>10</v>
      </c>
      <c r="C85" s="62" t="s">
        <v>4</v>
      </c>
      <c r="D85" s="62" t="s">
        <v>11</v>
      </c>
      <c r="E85" s="62" t="s">
        <v>12</v>
      </c>
      <c r="F85" s="62" t="s">
        <v>13</v>
      </c>
      <c r="G85" s="64" t="s">
        <v>14</v>
      </c>
    </row>
    <row r="86" spans="1:13" ht="15" thickTop="1" x14ac:dyDescent="0.3">
      <c r="A86" s="20"/>
      <c r="B86" s="67" t="s">
        <v>15</v>
      </c>
      <c r="C86" s="68"/>
      <c r="D86" s="68"/>
      <c r="E86" s="68"/>
      <c r="F86" s="68"/>
      <c r="G86" s="7"/>
    </row>
    <row r="87" spans="1:13" x14ac:dyDescent="0.3">
      <c r="A87" s="36" t="s">
        <v>16</v>
      </c>
      <c r="B87" s="4" t="s">
        <v>70</v>
      </c>
      <c r="C87" s="4" t="s">
        <v>18</v>
      </c>
      <c r="D87" s="22">
        <v>0.05</v>
      </c>
      <c r="E87" s="70">
        <v>30.72</v>
      </c>
      <c r="F87" s="6">
        <f>PRODUCT(D87:E87)</f>
        <v>1.536</v>
      </c>
      <c r="G87" s="7"/>
    </row>
    <row r="88" spans="1:13" x14ac:dyDescent="0.3">
      <c r="A88" s="36" t="s">
        <v>19</v>
      </c>
      <c r="B88" s="4" t="s">
        <v>140</v>
      </c>
      <c r="C88" s="4" t="s">
        <v>18</v>
      </c>
      <c r="D88" s="166">
        <v>3.5999999999999999E-3</v>
      </c>
      <c r="E88" s="70">
        <v>28.09</v>
      </c>
      <c r="F88" s="6">
        <f>PRODUCT(D88:E88)</f>
        <v>0.10112399999999999</v>
      </c>
      <c r="G88" s="7"/>
    </row>
    <row r="89" spans="1:13" ht="15" thickBot="1" x14ac:dyDescent="0.35">
      <c r="A89" s="36" t="s">
        <v>131</v>
      </c>
      <c r="B89" s="4" t="s">
        <v>141</v>
      </c>
      <c r="C89" s="4" t="s">
        <v>18</v>
      </c>
      <c r="D89" s="22">
        <v>0.05</v>
      </c>
      <c r="E89" s="70">
        <v>25.18</v>
      </c>
      <c r="F89" s="6">
        <f>PRODUCT(D89:E89)</f>
        <v>1.2590000000000001</v>
      </c>
      <c r="G89" s="7"/>
    </row>
    <row r="90" spans="1:13" ht="15.6" thickTop="1" thickBot="1" x14ac:dyDescent="0.35">
      <c r="A90" s="71">
        <v>1</v>
      </c>
      <c r="B90" s="244" t="s">
        <v>21</v>
      </c>
      <c r="C90" s="245"/>
      <c r="D90" s="245"/>
      <c r="E90" s="246"/>
      <c r="F90" s="72">
        <f>SUM(F87:F89)</f>
        <v>2.8961240000000004</v>
      </c>
      <c r="G90" s="73">
        <f>SUM(F90/F102)</f>
        <v>0.28458508243184111</v>
      </c>
    </row>
    <row r="91" spans="1:13" ht="15" thickTop="1" x14ac:dyDescent="0.3">
      <c r="A91" s="20"/>
      <c r="B91" s="74" t="s">
        <v>45</v>
      </c>
      <c r="C91" s="4"/>
      <c r="D91" s="4"/>
      <c r="E91" s="4"/>
      <c r="F91" s="41"/>
      <c r="G91" s="75"/>
    </row>
    <row r="92" spans="1:13" x14ac:dyDescent="0.3">
      <c r="A92" s="36" t="s">
        <v>23</v>
      </c>
      <c r="B92" s="4" t="s">
        <v>1833</v>
      </c>
      <c r="C92" s="4" t="s">
        <v>8</v>
      </c>
      <c r="D92" s="166">
        <v>5.3E-3</v>
      </c>
      <c r="E92" s="153">
        <v>0.94</v>
      </c>
      <c r="F92" s="6">
        <f>PRODUCT(D92:E92)</f>
        <v>4.9819999999999994E-3</v>
      </c>
      <c r="G92" s="7"/>
    </row>
    <row r="93" spans="1:13" ht="15" thickBot="1" x14ac:dyDescent="0.35">
      <c r="A93" s="36" t="s">
        <v>47</v>
      </c>
      <c r="B93" s="4" t="s">
        <v>1834</v>
      </c>
      <c r="C93" s="4" t="s">
        <v>110</v>
      </c>
      <c r="D93" s="22">
        <v>6</v>
      </c>
      <c r="E93" s="4">
        <v>0.85599999999999998</v>
      </c>
      <c r="F93" s="23">
        <f>PRODUCT(D93:E93)</f>
        <v>5.1360000000000001</v>
      </c>
      <c r="G93" s="93"/>
      <c r="I93" s="37"/>
      <c r="J93" s="37"/>
      <c r="K93" s="37"/>
      <c r="L93" s="37"/>
      <c r="M93" s="37"/>
    </row>
    <row r="94" spans="1:13" ht="15.6" thickTop="1" thickBot="1" x14ac:dyDescent="0.35">
      <c r="A94" s="71">
        <v>2</v>
      </c>
      <c r="B94" s="244" t="s">
        <v>49</v>
      </c>
      <c r="C94" s="245"/>
      <c r="D94" s="245"/>
      <c r="E94" s="246"/>
      <c r="F94" s="72">
        <f>SUM(F92:F93)</f>
        <v>5.1409820000000002</v>
      </c>
      <c r="G94" s="73">
        <f>SUM(F94/F102)</f>
        <v>0.50517408310231582</v>
      </c>
    </row>
    <row r="95" spans="1:13" ht="15" thickTop="1" x14ac:dyDescent="0.3">
      <c r="A95" s="20"/>
      <c r="B95" s="74" t="s">
        <v>22</v>
      </c>
      <c r="C95" s="4"/>
      <c r="D95" s="4"/>
      <c r="E95" s="4"/>
      <c r="F95" s="41"/>
      <c r="G95" s="75"/>
    </row>
    <row r="96" spans="1:13" ht="15" thickBot="1" x14ac:dyDescent="0.35">
      <c r="A96" s="36" t="s">
        <v>50</v>
      </c>
      <c r="B96" s="4" t="s">
        <v>132</v>
      </c>
      <c r="C96" s="4" t="s">
        <v>18</v>
      </c>
      <c r="D96" s="4">
        <v>4.0000000000000002E-4</v>
      </c>
      <c r="E96" s="76">
        <v>19.2</v>
      </c>
      <c r="F96" s="23">
        <f>D96*E96</f>
        <v>7.6800000000000002E-3</v>
      </c>
      <c r="G96" s="7"/>
    </row>
    <row r="97" spans="1:9" ht="15.6" thickTop="1" thickBot="1" x14ac:dyDescent="0.35">
      <c r="A97" s="71">
        <v>3</v>
      </c>
      <c r="B97" s="244" t="s">
        <v>25</v>
      </c>
      <c r="C97" s="245"/>
      <c r="D97" s="245"/>
      <c r="E97" s="246"/>
      <c r="F97" s="72">
        <f>SUM(F96)</f>
        <v>7.6800000000000002E-3</v>
      </c>
      <c r="G97" s="73">
        <f>SUM(F97/F102)</f>
        <v>7.5466845793776074E-4</v>
      </c>
    </row>
    <row r="98" spans="1:9" ht="15.6" thickTop="1" thickBot="1" x14ac:dyDescent="0.35">
      <c r="A98" s="78" t="s">
        <v>26</v>
      </c>
      <c r="B98" s="244" t="s">
        <v>54</v>
      </c>
      <c r="C98" s="245"/>
      <c r="D98" s="245"/>
      <c r="E98" s="246"/>
      <c r="F98" s="79">
        <f>SUM(F90,F94,F97)</f>
        <v>8.044786000000002</v>
      </c>
      <c r="G98" s="3"/>
    </row>
    <row r="99" spans="1:9" ht="15.6" thickTop="1" thickBot="1" x14ac:dyDescent="0.35">
      <c r="A99" s="80">
        <v>4</v>
      </c>
      <c r="B99" s="264" t="s">
        <v>28</v>
      </c>
      <c r="C99" s="265"/>
      <c r="D99" s="265"/>
      <c r="E99" s="266"/>
      <c r="F99" s="79">
        <f>SUM(F98)*15%</f>
        <v>1.2067179000000003</v>
      </c>
      <c r="G99" s="73">
        <f>SUM(F99/F102)</f>
        <v>0.11857707509881422</v>
      </c>
    </row>
    <row r="100" spans="1:9" ht="15.6" thickTop="1" thickBot="1" x14ac:dyDescent="0.35">
      <c r="A100" s="78" t="s">
        <v>29</v>
      </c>
      <c r="B100" s="244" t="s">
        <v>55</v>
      </c>
      <c r="C100" s="245"/>
      <c r="D100" s="245"/>
      <c r="E100" s="246"/>
      <c r="F100" s="81">
        <f>SUM(F98:F99)</f>
        <v>9.251503900000003</v>
      </c>
    </row>
    <row r="101" spans="1:9" ht="15.6" thickTop="1" thickBot="1" x14ac:dyDescent="0.35">
      <c r="A101" s="80">
        <v>5</v>
      </c>
      <c r="B101" s="264" t="s">
        <v>31</v>
      </c>
      <c r="C101" s="265"/>
      <c r="D101" s="265"/>
      <c r="E101" s="266"/>
      <c r="F101" s="79">
        <f>SUM(F100)*10%</f>
        <v>0.92515039000000032</v>
      </c>
      <c r="G101" s="73">
        <f>SUM(F101/F102)</f>
        <v>9.0909090909090912E-2</v>
      </c>
    </row>
    <row r="102" spans="1:9" ht="15.6" thickTop="1" thickBot="1" x14ac:dyDescent="0.35">
      <c r="A102" s="78" t="s">
        <v>32</v>
      </c>
      <c r="B102" s="244" t="s">
        <v>33</v>
      </c>
      <c r="C102" s="245"/>
      <c r="D102" s="245"/>
      <c r="E102" s="246"/>
      <c r="F102" s="81">
        <f>SUM(F100:F101)</f>
        <v>10.176654290000004</v>
      </c>
      <c r="G102" s="82">
        <f>SUM(G90,G94,G97,G99,G101)</f>
        <v>0.99999999999999989</v>
      </c>
      <c r="I102" s="31"/>
    </row>
    <row r="103" spans="1:9" ht="15.6" thickTop="1" thickBot="1" x14ac:dyDescent="0.35">
      <c r="A103" s="8"/>
      <c r="B103" s="9"/>
      <c r="C103" s="9"/>
      <c r="D103" s="9"/>
      <c r="E103" s="9"/>
      <c r="F103" s="11"/>
      <c r="G103" s="12"/>
      <c r="I103" s="31"/>
    </row>
    <row r="104" spans="1:9" ht="44.4" thickTop="1" thickBot="1" x14ac:dyDescent="0.35">
      <c r="A104" s="61" t="s">
        <v>2</v>
      </c>
      <c r="B104" s="62" t="s">
        <v>3</v>
      </c>
      <c r="C104" s="63" t="s">
        <v>4</v>
      </c>
      <c r="D104" s="64" t="s">
        <v>5</v>
      </c>
      <c r="E104" s="27"/>
      <c r="F104" s="20"/>
      <c r="G104" s="20"/>
      <c r="I104" s="19"/>
    </row>
    <row r="105" spans="1:9" ht="332.4" customHeight="1" thickTop="1" thickBot="1" x14ac:dyDescent="0.35">
      <c r="A105" s="65" t="s">
        <v>2628</v>
      </c>
      <c r="B105" s="66" t="s">
        <v>2002</v>
      </c>
      <c r="C105" s="50" t="s">
        <v>130</v>
      </c>
      <c r="D105" s="50">
        <v>1</v>
      </c>
      <c r="E105" s="20"/>
      <c r="F105" s="20"/>
      <c r="G105" s="20"/>
    </row>
    <row r="106" spans="1:9" ht="30" thickTop="1" thickBot="1" x14ac:dyDescent="0.35">
      <c r="A106" s="61" t="s">
        <v>9</v>
      </c>
      <c r="B106" s="62" t="s">
        <v>10</v>
      </c>
      <c r="C106" s="62" t="s">
        <v>4</v>
      </c>
      <c r="D106" s="62" t="s">
        <v>11</v>
      </c>
      <c r="E106" s="62" t="s">
        <v>12</v>
      </c>
      <c r="F106" s="62" t="s">
        <v>13</v>
      </c>
      <c r="G106" s="64" t="s">
        <v>14</v>
      </c>
    </row>
    <row r="107" spans="1:9" ht="15" thickTop="1" x14ac:dyDescent="0.3">
      <c r="A107" s="20"/>
      <c r="B107" s="67" t="s">
        <v>15</v>
      </c>
      <c r="C107" s="68"/>
      <c r="D107" s="68"/>
      <c r="E107" s="68"/>
      <c r="F107" s="68"/>
      <c r="G107" s="7"/>
    </row>
    <row r="108" spans="1:9" x14ac:dyDescent="0.3">
      <c r="A108" s="36" t="s">
        <v>16</v>
      </c>
      <c r="B108" s="4" t="s">
        <v>70</v>
      </c>
      <c r="C108" s="4" t="s">
        <v>18</v>
      </c>
      <c r="D108" s="22">
        <v>0.3</v>
      </c>
      <c r="E108" s="70">
        <v>30.27</v>
      </c>
      <c r="F108" s="6">
        <f>PRODUCT(D108:E108)</f>
        <v>9.0809999999999995</v>
      </c>
      <c r="G108" s="7"/>
    </row>
    <row r="109" spans="1:9" ht="15" thickBot="1" x14ac:dyDescent="0.35">
      <c r="A109" s="36" t="s">
        <v>19</v>
      </c>
      <c r="B109" s="4" t="s">
        <v>20</v>
      </c>
      <c r="C109" s="4" t="s">
        <v>18</v>
      </c>
      <c r="D109" s="22">
        <v>0.2</v>
      </c>
      <c r="E109" s="70">
        <v>25.18</v>
      </c>
      <c r="F109" s="6">
        <f>PRODUCT(D109:E109)</f>
        <v>5.0360000000000005</v>
      </c>
      <c r="G109" s="7"/>
    </row>
    <row r="110" spans="1:9" ht="15.6" thickTop="1" thickBot="1" x14ac:dyDescent="0.35">
      <c r="A110" s="71">
        <v>1</v>
      </c>
      <c r="B110" s="244" t="s">
        <v>21</v>
      </c>
      <c r="C110" s="245"/>
      <c r="D110" s="245"/>
      <c r="E110" s="246"/>
      <c r="F110" s="72">
        <f>SUM(F108:F109)</f>
        <v>14.117000000000001</v>
      </c>
      <c r="G110" s="73">
        <f>SUM(F110/F125)</f>
        <v>0.32048717137550342</v>
      </c>
    </row>
    <row r="111" spans="1:9" ht="15" thickTop="1" x14ac:dyDescent="0.3">
      <c r="A111" s="20"/>
      <c r="B111" s="74" t="s">
        <v>45</v>
      </c>
      <c r="C111" s="4"/>
      <c r="D111" s="4"/>
      <c r="E111" s="4"/>
      <c r="F111" s="41"/>
      <c r="G111" s="75"/>
    </row>
    <row r="112" spans="1:9" x14ac:dyDescent="0.3">
      <c r="A112" s="36" t="s">
        <v>23</v>
      </c>
      <c r="B112" s="4" t="s">
        <v>2003</v>
      </c>
      <c r="C112" s="4" t="s">
        <v>110</v>
      </c>
      <c r="D112" s="22">
        <v>9</v>
      </c>
      <c r="E112" s="70">
        <v>0.37</v>
      </c>
      <c r="F112" s="6">
        <f>D112*E112</f>
        <v>3.33</v>
      </c>
      <c r="G112" s="7"/>
    </row>
    <row r="113" spans="1:12" x14ac:dyDescent="0.3">
      <c r="A113" s="36" t="s">
        <v>47</v>
      </c>
      <c r="B113" s="4" t="s">
        <v>2004</v>
      </c>
      <c r="C113" s="4" t="s">
        <v>110</v>
      </c>
      <c r="D113" s="22">
        <v>25</v>
      </c>
      <c r="E113" s="76">
        <v>0.33</v>
      </c>
      <c r="F113" s="23">
        <f>D113*E113</f>
        <v>8.25</v>
      </c>
      <c r="G113" s="7"/>
    </row>
    <row r="114" spans="1:12" ht="15" thickBot="1" x14ac:dyDescent="0.35">
      <c r="A114" s="36" t="s">
        <v>78</v>
      </c>
      <c r="B114" s="4" t="s">
        <v>2005</v>
      </c>
      <c r="C114" s="4" t="s">
        <v>8</v>
      </c>
      <c r="D114" s="22">
        <v>0.05</v>
      </c>
      <c r="E114" s="6">
        <v>0.94</v>
      </c>
      <c r="F114" s="23">
        <f>D114*E114</f>
        <v>4.7E-2</v>
      </c>
      <c r="G114" s="7"/>
    </row>
    <row r="115" spans="1:12" ht="15.6" thickTop="1" thickBot="1" x14ac:dyDescent="0.35">
      <c r="A115" s="71">
        <v>2</v>
      </c>
      <c r="B115" s="244" t="s">
        <v>49</v>
      </c>
      <c r="C115" s="245"/>
      <c r="D115" s="245"/>
      <c r="E115" s="246"/>
      <c r="F115" s="72">
        <f>SUM(F112:F114)</f>
        <v>11.627000000000001</v>
      </c>
      <c r="G115" s="73">
        <f>SUM(F115/F125)</f>
        <v>0.26395865563384419</v>
      </c>
    </row>
    <row r="116" spans="1:12" ht="15" thickTop="1" x14ac:dyDescent="0.3">
      <c r="A116" s="20"/>
      <c r="B116" s="74" t="s">
        <v>22</v>
      </c>
      <c r="C116" s="4"/>
      <c r="D116" s="4"/>
      <c r="E116" s="4"/>
      <c r="F116" s="41"/>
      <c r="G116" s="75"/>
    </row>
    <row r="117" spans="1:12" x14ac:dyDescent="0.3">
      <c r="A117" s="36" t="s">
        <v>50</v>
      </c>
      <c r="B117" s="4" t="s">
        <v>1771</v>
      </c>
      <c r="C117" s="4" t="s">
        <v>18</v>
      </c>
      <c r="D117" s="4">
        <v>0.01</v>
      </c>
      <c r="E117" s="6">
        <v>96</v>
      </c>
      <c r="F117" s="6">
        <f>D117*E117</f>
        <v>0.96</v>
      </c>
      <c r="G117" s="7"/>
    </row>
    <row r="118" spans="1:12" x14ac:dyDescent="0.3">
      <c r="A118" s="36" t="s">
        <v>52</v>
      </c>
      <c r="B118" s="4" t="s">
        <v>2006</v>
      </c>
      <c r="C118" s="4" t="s">
        <v>18</v>
      </c>
      <c r="D118" s="22">
        <v>0.1</v>
      </c>
      <c r="E118" s="6">
        <v>80</v>
      </c>
      <c r="F118" s="6">
        <f>D118*E118</f>
        <v>8</v>
      </c>
      <c r="G118" s="7"/>
    </row>
    <row r="119" spans="1:12" ht="15" thickBot="1" x14ac:dyDescent="0.35">
      <c r="A119" s="36" t="s">
        <v>151</v>
      </c>
      <c r="B119" s="4" t="s">
        <v>2007</v>
      </c>
      <c r="C119" s="4" t="s">
        <v>18</v>
      </c>
      <c r="D119" s="22">
        <v>0.1</v>
      </c>
      <c r="E119" s="6">
        <v>1.17</v>
      </c>
      <c r="F119" s="88">
        <f>D119*E119</f>
        <v>0.11699999999999999</v>
      </c>
      <c r="G119" s="7"/>
    </row>
    <row r="120" spans="1:12" ht="15.6" thickTop="1" thickBot="1" x14ac:dyDescent="0.35">
      <c r="A120" s="71">
        <v>3</v>
      </c>
      <c r="B120" s="244" t="s">
        <v>25</v>
      </c>
      <c r="C120" s="245"/>
      <c r="D120" s="245"/>
      <c r="E120" s="246"/>
      <c r="F120" s="72">
        <f>SUM(F117:F119)</f>
        <v>9.0770000000000017</v>
      </c>
      <c r="G120" s="73">
        <f>SUM(F120/F125)</f>
        <v>0.20606800698274738</v>
      </c>
    </row>
    <row r="121" spans="1:12" ht="15.6" thickTop="1" thickBot="1" x14ac:dyDescent="0.35">
      <c r="A121" s="78" t="s">
        <v>26</v>
      </c>
      <c r="B121" s="244" t="s">
        <v>54</v>
      </c>
      <c r="C121" s="245"/>
      <c r="D121" s="245"/>
      <c r="E121" s="246"/>
      <c r="F121" s="79">
        <f>SUM(F110,F115,F120)</f>
        <v>34.820999999999998</v>
      </c>
      <c r="G121" s="3"/>
    </row>
    <row r="122" spans="1:12" ht="15.6" thickTop="1" thickBot="1" x14ac:dyDescent="0.35">
      <c r="A122" s="80">
        <v>4</v>
      </c>
      <c r="B122" s="264" t="s">
        <v>28</v>
      </c>
      <c r="C122" s="265"/>
      <c r="D122" s="265"/>
      <c r="E122" s="266"/>
      <c r="F122" s="79">
        <f>SUM(F121)*15%</f>
        <v>5.2231499999999995</v>
      </c>
      <c r="G122" s="73">
        <f>SUM(F122/F125)</f>
        <v>0.11857707509881422</v>
      </c>
    </row>
    <row r="123" spans="1:12" ht="15.6" thickTop="1" thickBot="1" x14ac:dyDescent="0.35">
      <c r="A123" s="78" t="s">
        <v>29</v>
      </c>
      <c r="B123" s="244" t="s">
        <v>55</v>
      </c>
      <c r="C123" s="245"/>
      <c r="D123" s="245"/>
      <c r="E123" s="246"/>
      <c r="F123" s="81">
        <f>SUM(F121:F122)</f>
        <v>40.044149999999995</v>
      </c>
    </row>
    <row r="124" spans="1:12" ht="15.6" thickTop="1" thickBot="1" x14ac:dyDescent="0.35">
      <c r="A124" s="80">
        <v>5</v>
      </c>
      <c r="B124" s="264" t="s">
        <v>31</v>
      </c>
      <c r="C124" s="265"/>
      <c r="D124" s="265"/>
      <c r="E124" s="266"/>
      <c r="F124" s="79">
        <f>SUM(F123)*10%</f>
        <v>4.0044149999999998</v>
      </c>
      <c r="G124" s="73">
        <f>SUM(F124/F125)</f>
        <v>9.0909090909090912E-2</v>
      </c>
    </row>
    <row r="125" spans="1:12" ht="15.6" thickTop="1" thickBot="1" x14ac:dyDescent="0.35">
      <c r="A125" s="78" t="s">
        <v>32</v>
      </c>
      <c r="B125" s="244" t="s">
        <v>33</v>
      </c>
      <c r="C125" s="245"/>
      <c r="D125" s="245"/>
      <c r="E125" s="246"/>
      <c r="F125" s="81">
        <f>SUM(F123:F124)</f>
        <v>44.048564999999996</v>
      </c>
      <c r="G125" s="82">
        <f>SUM(G110,G115,G120,G122,G124)</f>
        <v>1</v>
      </c>
    </row>
    <row r="126" spans="1:12" ht="15.6" thickTop="1" thickBot="1" x14ac:dyDescent="0.35">
      <c r="A126" s="8"/>
      <c r="B126" s="9"/>
      <c r="C126" s="9"/>
      <c r="D126" s="9"/>
      <c r="E126" s="9"/>
      <c r="F126" s="11"/>
      <c r="G126" s="12"/>
      <c r="I126" s="31"/>
      <c r="J126" s="30"/>
      <c r="K126" s="31"/>
      <c r="L126" s="31"/>
    </row>
    <row r="127" spans="1:12" ht="44.4" thickTop="1" thickBot="1" x14ac:dyDescent="0.35">
      <c r="A127" s="61" t="s">
        <v>2</v>
      </c>
      <c r="B127" s="62" t="s">
        <v>3</v>
      </c>
      <c r="C127" s="63" t="s">
        <v>4</v>
      </c>
      <c r="D127" s="64" t="s">
        <v>5</v>
      </c>
      <c r="E127" s="27"/>
      <c r="F127" s="20"/>
      <c r="G127" s="20"/>
      <c r="I127" s="24"/>
      <c r="J127" s="24"/>
      <c r="K127" s="24"/>
    </row>
    <row r="128" spans="1:12" ht="76.8" customHeight="1" thickTop="1" thickBot="1" x14ac:dyDescent="0.35">
      <c r="A128" s="65" t="s">
        <v>2629</v>
      </c>
      <c r="B128" s="66" t="s">
        <v>2009</v>
      </c>
      <c r="C128" s="50" t="s">
        <v>130</v>
      </c>
      <c r="D128" s="50">
        <v>1</v>
      </c>
      <c r="E128" s="20"/>
      <c r="F128" s="20"/>
      <c r="G128" s="20"/>
      <c r="I128" s="24"/>
      <c r="J128" s="24"/>
      <c r="K128" s="169"/>
    </row>
    <row r="129" spans="1:12" ht="30" thickTop="1" thickBot="1" x14ac:dyDescent="0.35">
      <c r="A129" s="61" t="s">
        <v>9</v>
      </c>
      <c r="B129" s="62" t="s">
        <v>10</v>
      </c>
      <c r="C129" s="62" t="s">
        <v>4</v>
      </c>
      <c r="D129" s="62" t="s">
        <v>11</v>
      </c>
      <c r="E129" s="62" t="s">
        <v>12</v>
      </c>
      <c r="F129" s="62" t="s">
        <v>13</v>
      </c>
      <c r="G129" s="64" t="s">
        <v>14</v>
      </c>
    </row>
    <row r="130" spans="1:12" ht="15" thickTop="1" x14ac:dyDescent="0.3">
      <c r="A130" s="20"/>
      <c r="B130" s="67" t="s">
        <v>15</v>
      </c>
      <c r="C130" s="68"/>
      <c r="D130" s="68"/>
      <c r="E130" s="68"/>
      <c r="F130" s="68"/>
      <c r="G130" s="7"/>
    </row>
    <row r="131" spans="1:12" ht="15" thickBot="1" x14ac:dyDescent="0.35">
      <c r="A131" s="36" t="s">
        <v>16</v>
      </c>
      <c r="B131" s="4" t="s">
        <v>36</v>
      </c>
      <c r="C131" s="4" t="s">
        <v>18</v>
      </c>
      <c r="D131" s="105">
        <v>5.0450000000000002E-2</v>
      </c>
      <c r="E131" s="6">
        <v>25.18</v>
      </c>
      <c r="F131" s="6">
        <f>PRODUCT(D131:E131)</f>
        <v>1.2703310000000001</v>
      </c>
      <c r="G131" s="7"/>
    </row>
    <row r="132" spans="1:12" ht="15.6" thickTop="1" thickBot="1" x14ac:dyDescent="0.35">
      <c r="A132" s="71">
        <v>1</v>
      </c>
      <c r="B132" s="244" t="s">
        <v>21</v>
      </c>
      <c r="C132" s="245"/>
      <c r="D132" s="245"/>
      <c r="E132" s="246"/>
      <c r="F132" s="72">
        <f>SUM(F131)</f>
        <v>1.2703310000000001</v>
      </c>
      <c r="G132" s="73">
        <f>SUM(F132/F140)</f>
        <v>9.6342928114727597E-2</v>
      </c>
    </row>
    <row r="133" spans="1:12" ht="15" thickTop="1" x14ac:dyDescent="0.3">
      <c r="A133" s="20"/>
      <c r="B133" s="74" t="s">
        <v>188</v>
      </c>
      <c r="C133" s="4"/>
      <c r="D133" s="4"/>
      <c r="E133" s="4"/>
      <c r="F133" s="41"/>
      <c r="G133" s="75"/>
    </row>
    <row r="134" spans="1:12" ht="15" thickBot="1" x14ac:dyDescent="0.35">
      <c r="A134" s="36" t="s">
        <v>23</v>
      </c>
      <c r="B134" s="4" t="s">
        <v>2801</v>
      </c>
      <c r="C134" s="4" t="s">
        <v>750</v>
      </c>
      <c r="D134" s="22">
        <v>0.3</v>
      </c>
      <c r="E134" s="76">
        <v>30.51</v>
      </c>
      <c r="F134" s="6">
        <f>D134*E134</f>
        <v>9.1530000000000005</v>
      </c>
      <c r="G134" s="7"/>
      <c r="J134" s="30"/>
      <c r="K134" s="31"/>
      <c r="L134" s="31"/>
    </row>
    <row r="135" spans="1:12" ht="15.6" thickTop="1" thickBot="1" x14ac:dyDescent="0.35">
      <c r="A135" s="71">
        <v>2</v>
      </c>
      <c r="B135" s="244" t="s">
        <v>134</v>
      </c>
      <c r="C135" s="245"/>
      <c r="D135" s="245"/>
      <c r="E135" s="246"/>
      <c r="F135" s="72">
        <f>SUM(F134)</f>
        <v>9.1530000000000005</v>
      </c>
      <c r="G135" s="73">
        <f>SUM(F135/F140)</f>
        <v>0.69417090587736718</v>
      </c>
    </row>
    <row r="136" spans="1:12" ht="15.6" thickTop="1" thickBot="1" x14ac:dyDescent="0.35">
      <c r="A136" s="78" t="s">
        <v>26</v>
      </c>
      <c r="B136" s="244" t="s">
        <v>27</v>
      </c>
      <c r="C136" s="245"/>
      <c r="D136" s="245"/>
      <c r="E136" s="246"/>
      <c r="F136" s="79">
        <f>SUM(F132,F135)</f>
        <v>10.423331000000001</v>
      </c>
      <c r="G136" s="3"/>
    </row>
    <row r="137" spans="1:12" ht="15.6" thickTop="1" thickBot="1" x14ac:dyDescent="0.35">
      <c r="A137" s="80">
        <v>3</v>
      </c>
      <c r="B137" s="264" t="s">
        <v>28</v>
      </c>
      <c r="C137" s="265"/>
      <c r="D137" s="265"/>
      <c r="E137" s="266"/>
      <c r="F137" s="79">
        <f>SUM(F136)*15%</f>
        <v>1.56349965</v>
      </c>
      <c r="G137" s="73">
        <f>SUM(F137/F140)</f>
        <v>0.11857707509881421</v>
      </c>
    </row>
    <row r="138" spans="1:12" ht="15.6" thickTop="1" thickBot="1" x14ac:dyDescent="0.35">
      <c r="A138" s="78" t="s">
        <v>29</v>
      </c>
      <c r="B138" s="244" t="s">
        <v>30</v>
      </c>
      <c r="C138" s="245"/>
      <c r="D138" s="245"/>
      <c r="E138" s="246"/>
      <c r="F138" s="81">
        <f>SUM(F136:F137)</f>
        <v>11.986830650000002</v>
      </c>
    </row>
    <row r="139" spans="1:12" ht="15.6" thickTop="1" thickBot="1" x14ac:dyDescent="0.35">
      <c r="A139" s="80">
        <v>4</v>
      </c>
      <c r="B139" s="264" t="s">
        <v>31</v>
      </c>
      <c r="C139" s="265"/>
      <c r="D139" s="265"/>
      <c r="E139" s="266"/>
      <c r="F139" s="79">
        <f>SUM(F138)*10%</f>
        <v>1.1986830650000002</v>
      </c>
      <c r="G139" s="73">
        <f>SUM(F139/F140)</f>
        <v>9.0909090909090912E-2</v>
      </c>
    </row>
    <row r="140" spans="1:12" ht="15.6" thickTop="1" thickBot="1" x14ac:dyDescent="0.35">
      <c r="A140" s="78" t="s">
        <v>32</v>
      </c>
      <c r="B140" s="244" t="s">
        <v>33</v>
      </c>
      <c r="C140" s="245"/>
      <c r="D140" s="245"/>
      <c r="E140" s="246"/>
      <c r="F140" s="81">
        <f>SUM(F138:F139)</f>
        <v>13.185513715000003</v>
      </c>
      <c r="G140" s="82">
        <f>SUM(G129,G132,G135,G137,G139)</f>
        <v>0.99999999999999989</v>
      </c>
      <c r="I140" s="31"/>
      <c r="J140" s="30"/>
      <c r="K140" s="31"/>
      <c r="L140" s="31"/>
    </row>
    <row r="141" spans="1:12" ht="15.6" thickTop="1" thickBot="1" x14ac:dyDescent="0.35">
      <c r="A141" s="8"/>
      <c r="B141" s="9"/>
      <c r="C141" s="9"/>
      <c r="D141" s="9"/>
      <c r="E141" s="9"/>
      <c r="F141" s="11"/>
      <c r="G141" s="12"/>
      <c r="I141" s="31"/>
    </row>
    <row r="142" spans="1:12" ht="44.4" thickTop="1" thickBot="1" x14ac:dyDescent="0.35">
      <c r="A142" s="61" t="s">
        <v>2</v>
      </c>
      <c r="B142" s="62" t="s">
        <v>3</v>
      </c>
      <c r="C142" s="63" t="s">
        <v>4</v>
      </c>
      <c r="D142" s="64" t="s">
        <v>5</v>
      </c>
      <c r="E142" s="27"/>
      <c r="F142" s="20"/>
      <c r="G142" s="20"/>
      <c r="I142" s="24"/>
      <c r="J142" s="24"/>
      <c r="K142" s="24"/>
    </row>
    <row r="143" spans="1:12" ht="123" customHeight="1" thickTop="1" thickBot="1" x14ac:dyDescent="0.35">
      <c r="A143" s="65" t="s">
        <v>2008</v>
      </c>
      <c r="B143" s="66" t="s">
        <v>2011</v>
      </c>
      <c r="C143" s="50" t="s">
        <v>130</v>
      </c>
      <c r="D143" s="50">
        <v>1</v>
      </c>
      <c r="E143" s="20"/>
      <c r="F143" s="20"/>
      <c r="G143" s="20"/>
      <c r="I143" s="24"/>
      <c r="J143" s="24"/>
      <c r="K143" s="169"/>
    </row>
    <row r="144" spans="1:12" ht="30" thickTop="1" thickBot="1" x14ac:dyDescent="0.35">
      <c r="A144" s="61" t="s">
        <v>9</v>
      </c>
      <c r="B144" s="62" t="s">
        <v>10</v>
      </c>
      <c r="C144" s="62" t="s">
        <v>4</v>
      </c>
      <c r="D144" s="62" t="s">
        <v>11</v>
      </c>
      <c r="E144" s="62" t="s">
        <v>12</v>
      </c>
      <c r="F144" s="62" t="s">
        <v>13</v>
      </c>
      <c r="G144" s="64" t="s">
        <v>14</v>
      </c>
    </row>
    <row r="145" spans="1:12" ht="15" thickTop="1" x14ac:dyDescent="0.3">
      <c r="A145" s="20"/>
      <c r="B145" s="67" t="s">
        <v>15</v>
      </c>
      <c r="C145" s="68"/>
      <c r="D145" s="68"/>
      <c r="E145" s="68"/>
      <c r="F145" s="68"/>
      <c r="G145" s="7"/>
    </row>
    <row r="146" spans="1:12" x14ac:dyDescent="0.3">
      <c r="A146" s="36" t="s">
        <v>16</v>
      </c>
      <c r="B146" s="4" t="s">
        <v>70</v>
      </c>
      <c r="C146" s="4" t="s">
        <v>18</v>
      </c>
      <c r="D146" s="22">
        <v>0.05</v>
      </c>
      <c r="E146" s="70">
        <v>30.27</v>
      </c>
      <c r="F146" s="6">
        <f>PRODUCT(D146:E146)</f>
        <v>1.5135000000000001</v>
      </c>
      <c r="G146" s="7"/>
    </row>
    <row r="147" spans="1:12" x14ac:dyDescent="0.3">
      <c r="A147" s="36" t="s">
        <v>19</v>
      </c>
      <c r="B147" s="4" t="s">
        <v>140</v>
      </c>
      <c r="C147" s="4" t="s">
        <v>18</v>
      </c>
      <c r="D147" s="166">
        <v>3.5999999999999999E-3</v>
      </c>
      <c r="E147" s="70">
        <v>28.09</v>
      </c>
      <c r="F147" s="6">
        <f>PRODUCT(D147:E147)</f>
        <v>0.10112399999999999</v>
      </c>
      <c r="G147" s="7"/>
    </row>
    <row r="148" spans="1:12" ht="15" thickBot="1" x14ac:dyDescent="0.35">
      <c r="A148" s="36" t="s">
        <v>131</v>
      </c>
      <c r="B148" s="4" t="s">
        <v>141</v>
      </c>
      <c r="C148" s="4" t="s">
        <v>18</v>
      </c>
      <c r="D148" s="22">
        <v>0.05</v>
      </c>
      <c r="E148" s="70">
        <v>25.18</v>
      </c>
      <c r="F148" s="6">
        <f>PRODUCT(D148:E148)</f>
        <v>1.2590000000000001</v>
      </c>
      <c r="G148" s="7"/>
    </row>
    <row r="149" spans="1:12" ht="15.6" thickTop="1" thickBot="1" x14ac:dyDescent="0.35">
      <c r="A149" s="71">
        <v>1</v>
      </c>
      <c r="B149" s="244" t="s">
        <v>21</v>
      </c>
      <c r="C149" s="245"/>
      <c r="D149" s="245"/>
      <c r="E149" s="246"/>
      <c r="F149" s="72">
        <f>SUM(F146:F148)</f>
        <v>2.8736240000000004</v>
      </c>
      <c r="G149" s="73">
        <f>SUM(F149/F157)</f>
        <v>0.37157004187560433</v>
      </c>
    </row>
    <row r="150" spans="1:12" ht="15" thickTop="1" x14ac:dyDescent="0.3">
      <c r="A150" s="20"/>
      <c r="B150" s="74" t="s">
        <v>188</v>
      </c>
      <c r="C150" s="4"/>
      <c r="D150" s="4"/>
      <c r="E150" s="4"/>
      <c r="F150" s="41"/>
      <c r="G150" s="75"/>
    </row>
    <row r="151" spans="1:12" ht="15" thickBot="1" x14ac:dyDescent="0.35">
      <c r="A151" s="36" t="s">
        <v>23</v>
      </c>
      <c r="B151" s="4" t="s">
        <v>2802</v>
      </c>
      <c r="C151" s="4" t="s">
        <v>110</v>
      </c>
      <c r="D151" s="22">
        <v>3</v>
      </c>
      <c r="E151" s="76">
        <v>1.08</v>
      </c>
      <c r="F151" s="6">
        <f>D151*E151</f>
        <v>3.24</v>
      </c>
      <c r="G151" s="7"/>
      <c r="J151" s="30"/>
      <c r="K151" s="31"/>
      <c r="L151" s="31"/>
    </row>
    <row r="152" spans="1:12" ht="15.6" thickTop="1" thickBot="1" x14ac:dyDescent="0.35">
      <c r="A152" s="71">
        <v>2</v>
      </c>
      <c r="B152" s="244" t="s">
        <v>134</v>
      </c>
      <c r="C152" s="245"/>
      <c r="D152" s="245"/>
      <c r="E152" s="246"/>
      <c r="F152" s="72">
        <f>SUM(F151)</f>
        <v>3.24</v>
      </c>
      <c r="G152" s="73">
        <f>SUM(F152/F157)</f>
        <v>0.41894379211649047</v>
      </c>
    </row>
    <row r="153" spans="1:12" ht="15.6" thickTop="1" thickBot="1" x14ac:dyDescent="0.35">
      <c r="A153" s="78" t="s">
        <v>26</v>
      </c>
      <c r="B153" s="244" t="s">
        <v>27</v>
      </c>
      <c r="C153" s="245"/>
      <c r="D153" s="245"/>
      <c r="E153" s="246"/>
      <c r="F153" s="79">
        <f>SUM(F149,F152)</f>
        <v>6.1136240000000006</v>
      </c>
      <c r="G153" s="3"/>
    </row>
    <row r="154" spans="1:12" ht="15.6" thickTop="1" thickBot="1" x14ac:dyDescent="0.35">
      <c r="A154" s="80">
        <v>3</v>
      </c>
      <c r="B154" s="264" t="s">
        <v>28</v>
      </c>
      <c r="C154" s="265"/>
      <c r="D154" s="265"/>
      <c r="E154" s="266"/>
      <c r="F154" s="79">
        <f>SUM(F153)*15%</f>
        <v>0.91704360000000007</v>
      </c>
      <c r="G154" s="73">
        <f>SUM(F154/F157)</f>
        <v>0.11857707509881421</v>
      </c>
    </row>
    <row r="155" spans="1:12" ht="15.6" thickTop="1" thickBot="1" x14ac:dyDescent="0.35">
      <c r="A155" s="78" t="s">
        <v>29</v>
      </c>
      <c r="B155" s="244" t="s">
        <v>30</v>
      </c>
      <c r="C155" s="245"/>
      <c r="D155" s="245"/>
      <c r="E155" s="246"/>
      <c r="F155" s="81">
        <f>SUM(F153:F154)</f>
        <v>7.030667600000001</v>
      </c>
    </row>
    <row r="156" spans="1:12" ht="15.6" thickTop="1" thickBot="1" x14ac:dyDescent="0.35">
      <c r="A156" s="80">
        <v>4</v>
      </c>
      <c r="B156" s="264" t="s">
        <v>31</v>
      </c>
      <c r="C156" s="265"/>
      <c r="D156" s="265"/>
      <c r="E156" s="266"/>
      <c r="F156" s="79">
        <f>SUM(F155)*10%</f>
        <v>0.70306676000000012</v>
      </c>
      <c r="G156" s="73">
        <f>SUM(F156/F157)</f>
        <v>9.0909090909090912E-2</v>
      </c>
    </row>
    <row r="157" spans="1:12" ht="15.6" thickTop="1" thickBot="1" x14ac:dyDescent="0.35">
      <c r="A157" s="78" t="s">
        <v>32</v>
      </c>
      <c r="B157" s="244" t="s">
        <v>33</v>
      </c>
      <c r="C157" s="245"/>
      <c r="D157" s="245"/>
      <c r="E157" s="246"/>
      <c r="F157" s="81">
        <f>SUM(F155:F156)</f>
        <v>7.7337343600000015</v>
      </c>
      <c r="G157" s="82">
        <f>SUM(G144,G149,G152,G154,G156)</f>
        <v>0.99999999999999989</v>
      </c>
      <c r="I157" s="31"/>
      <c r="J157" s="30"/>
      <c r="K157" s="31"/>
      <c r="L157" s="31"/>
    </row>
    <row r="158" spans="1:12" ht="15.6" thickTop="1" thickBot="1" x14ac:dyDescent="0.35"/>
    <row r="159" spans="1:12" ht="44.4" thickTop="1" thickBot="1" x14ac:dyDescent="0.35">
      <c r="A159" s="61" t="s">
        <v>2</v>
      </c>
      <c r="B159" s="62" t="s">
        <v>3</v>
      </c>
      <c r="C159" s="63" t="s">
        <v>4</v>
      </c>
      <c r="D159" s="64" t="s">
        <v>5</v>
      </c>
      <c r="E159" s="27"/>
      <c r="F159" s="20"/>
      <c r="G159" s="20"/>
      <c r="I159" s="24"/>
      <c r="J159" s="24"/>
      <c r="K159" s="24"/>
    </row>
    <row r="160" spans="1:12" ht="128.4" customHeight="1" thickTop="1" thickBot="1" x14ac:dyDescent="0.35">
      <c r="A160" s="65" t="s">
        <v>2010</v>
      </c>
      <c r="B160" s="66" t="s">
        <v>2013</v>
      </c>
      <c r="C160" s="50" t="s">
        <v>130</v>
      </c>
      <c r="D160" s="50">
        <v>1</v>
      </c>
      <c r="E160" s="20"/>
      <c r="F160" s="20"/>
      <c r="G160" s="20"/>
      <c r="I160" s="24"/>
      <c r="J160" s="24"/>
      <c r="K160" s="169"/>
    </row>
    <row r="161" spans="1:12" ht="30" thickTop="1" thickBot="1" x14ac:dyDescent="0.35">
      <c r="A161" s="61" t="s">
        <v>9</v>
      </c>
      <c r="B161" s="62" t="s">
        <v>10</v>
      </c>
      <c r="C161" s="62" t="s">
        <v>4</v>
      </c>
      <c r="D161" s="62" t="s">
        <v>11</v>
      </c>
      <c r="E161" s="62" t="s">
        <v>12</v>
      </c>
      <c r="F161" s="62" t="s">
        <v>13</v>
      </c>
      <c r="G161" s="64" t="s">
        <v>14</v>
      </c>
    </row>
    <row r="162" spans="1:12" ht="15" thickTop="1" x14ac:dyDescent="0.3">
      <c r="A162" s="20"/>
      <c r="B162" s="67" t="s">
        <v>15</v>
      </c>
      <c r="C162" s="68"/>
      <c r="D162" s="68"/>
      <c r="E162" s="68"/>
      <c r="F162" s="68"/>
      <c r="G162" s="7"/>
    </row>
    <row r="163" spans="1:12" x14ac:dyDescent="0.3">
      <c r="A163" s="36" t="s">
        <v>16</v>
      </c>
      <c r="B163" s="4" t="s">
        <v>70</v>
      </c>
      <c r="C163" s="4" t="s">
        <v>18</v>
      </c>
      <c r="D163" s="22">
        <v>0.05</v>
      </c>
      <c r="E163" s="70">
        <v>30.27</v>
      </c>
      <c r="F163" s="6">
        <f>PRODUCT(D163:E163)</f>
        <v>1.5135000000000001</v>
      </c>
      <c r="G163" s="7"/>
    </row>
    <row r="164" spans="1:12" x14ac:dyDescent="0.3">
      <c r="A164" s="36" t="s">
        <v>19</v>
      </c>
      <c r="B164" s="4" t="s">
        <v>140</v>
      </c>
      <c r="C164" s="4" t="s">
        <v>18</v>
      </c>
      <c r="D164" s="166">
        <v>3.5999999999999999E-3</v>
      </c>
      <c r="E164" s="70">
        <v>28.09</v>
      </c>
      <c r="F164" s="6">
        <f>PRODUCT(D164:E164)</f>
        <v>0.10112399999999999</v>
      </c>
      <c r="G164" s="7"/>
    </row>
    <row r="165" spans="1:12" ht="15" thickBot="1" x14ac:dyDescent="0.35">
      <c r="A165" s="36" t="s">
        <v>131</v>
      </c>
      <c r="B165" s="4" t="s">
        <v>141</v>
      </c>
      <c r="C165" s="4" t="s">
        <v>18</v>
      </c>
      <c r="D165" s="22">
        <v>0.05</v>
      </c>
      <c r="E165" s="70">
        <v>25.18</v>
      </c>
      <c r="F165" s="6">
        <f>PRODUCT(D165:E165)</f>
        <v>1.2590000000000001</v>
      </c>
      <c r="G165" s="7"/>
    </row>
    <row r="166" spans="1:12" ht="15.6" thickTop="1" thickBot="1" x14ac:dyDescent="0.35">
      <c r="A166" s="71">
        <v>1</v>
      </c>
      <c r="B166" s="244" t="s">
        <v>21</v>
      </c>
      <c r="C166" s="245"/>
      <c r="D166" s="245"/>
      <c r="E166" s="246"/>
      <c r="F166" s="72">
        <f>SUM(F163:F165)</f>
        <v>2.8736240000000004</v>
      </c>
      <c r="G166" s="73">
        <f>SUM(F166/F174)</f>
        <v>0.31578513496002847</v>
      </c>
    </row>
    <row r="167" spans="1:12" ht="15" thickTop="1" x14ac:dyDescent="0.3">
      <c r="A167" s="20"/>
      <c r="B167" s="74" t="s">
        <v>188</v>
      </c>
      <c r="C167" s="4"/>
      <c r="D167" s="4"/>
      <c r="E167" s="4"/>
      <c r="F167" s="41"/>
      <c r="G167" s="75"/>
    </row>
    <row r="168" spans="1:12" ht="15" thickBot="1" x14ac:dyDescent="0.35">
      <c r="A168" s="36" t="s">
        <v>23</v>
      </c>
      <c r="B168" s="170" t="s">
        <v>2802</v>
      </c>
      <c r="C168" s="4" t="s">
        <v>110</v>
      </c>
      <c r="D168" s="22">
        <v>4</v>
      </c>
      <c r="E168" s="76">
        <v>1.08</v>
      </c>
      <c r="F168" s="6">
        <f>D168*E168</f>
        <v>4.32</v>
      </c>
      <c r="G168" s="7"/>
      <c r="J168" s="30"/>
      <c r="K168" s="31"/>
      <c r="L168" s="31"/>
    </row>
    <row r="169" spans="1:12" ht="15.6" thickTop="1" thickBot="1" x14ac:dyDescent="0.35">
      <c r="A169" s="71">
        <v>2</v>
      </c>
      <c r="B169" s="244" t="s">
        <v>134</v>
      </c>
      <c r="C169" s="245"/>
      <c r="D169" s="245"/>
      <c r="E169" s="246"/>
      <c r="F169" s="72">
        <f>SUM(F168)</f>
        <v>4.32</v>
      </c>
      <c r="G169" s="73">
        <f>SUM(F169/F174)</f>
        <v>0.47472869903206644</v>
      </c>
    </row>
    <row r="170" spans="1:12" ht="15.6" thickTop="1" thickBot="1" x14ac:dyDescent="0.35">
      <c r="A170" s="78" t="s">
        <v>26</v>
      </c>
      <c r="B170" s="244" t="s">
        <v>27</v>
      </c>
      <c r="C170" s="245"/>
      <c r="D170" s="245"/>
      <c r="E170" s="246"/>
      <c r="F170" s="79">
        <f>SUM(F166,F169)</f>
        <v>7.1936240000000007</v>
      </c>
      <c r="G170" s="3"/>
    </row>
    <row r="171" spans="1:12" ht="15.6" thickTop="1" thickBot="1" x14ac:dyDescent="0.35">
      <c r="A171" s="80">
        <v>3</v>
      </c>
      <c r="B171" s="264" t="s">
        <v>28</v>
      </c>
      <c r="C171" s="265"/>
      <c r="D171" s="265"/>
      <c r="E171" s="266"/>
      <c r="F171" s="79">
        <f>SUM(F170)*15%</f>
        <v>1.0790436000000001</v>
      </c>
      <c r="G171" s="73">
        <f>SUM(F171/F174)</f>
        <v>0.11857707509881424</v>
      </c>
    </row>
    <row r="172" spans="1:12" ht="15.6" thickTop="1" thickBot="1" x14ac:dyDescent="0.35">
      <c r="A172" s="78" t="s">
        <v>29</v>
      </c>
      <c r="B172" s="244" t="s">
        <v>30</v>
      </c>
      <c r="C172" s="245"/>
      <c r="D172" s="245"/>
      <c r="E172" s="246"/>
      <c r="F172" s="81">
        <f>SUM(F170:F171)</f>
        <v>8.2726676000000001</v>
      </c>
    </row>
    <row r="173" spans="1:12" ht="15.6" thickTop="1" thickBot="1" x14ac:dyDescent="0.35">
      <c r="A173" s="80">
        <v>4</v>
      </c>
      <c r="B173" s="264" t="s">
        <v>31</v>
      </c>
      <c r="C173" s="265"/>
      <c r="D173" s="265"/>
      <c r="E173" s="266"/>
      <c r="F173" s="79">
        <f>SUM(F172)*10%</f>
        <v>0.8272667600000001</v>
      </c>
      <c r="G173" s="73">
        <f>SUM(F173/F174)</f>
        <v>9.0909090909090912E-2</v>
      </c>
    </row>
    <row r="174" spans="1:12" ht="15.6" thickTop="1" thickBot="1" x14ac:dyDescent="0.35">
      <c r="A174" s="78" t="s">
        <v>32</v>
      </c>
      <c r="B174" s="244" t="s">
        <v>33</v>
      </c>
      <c r="C174" s="245"/>
      <c r="D174" s="245"/>
      <c r="E174" s="246"/>
      <c r="F174" s="81">
        <f>SUM(F172:F173)</f>
        <v>9.0999343600000007</v>
      </c>
      <c r="G174" s="82">
        <f>SUM(G161,G166,G169,G171,G173)</f>
        <v>1</v>
      </c>
      <c r="I174" s="31"/>
      <c r="J174" s="30"/>
      <c r="K174" s="31"/>
      <c r="L174" s="31"/>
    </row>
    <row r="175" spans="1:12" ht="15.6" thickTop="1" thickBot="1" x14ac:dyDescent="0.35">
      <c r="A175" s="8"/>
      <c r="B175" s="9"/>
      <c r="C175" s="9"/>
      <c r="D175" s="9"/>
      <c r="E175" s="9"/>
      <c r="F175" s="11"/>
      <c r="G175" s="12"/>
      <c r="I175" s="31"/>
    </row>
    <row r="176" spans="1:12" ht="44.4" thickTop="1" thickBot="1" x14ac:dyDescent="0.35">
      <c r="A176" s="61" t="s">
        <v>2</v>
      </c>
      <c r="B176" s="62" t="s">
        <v>3</v>
      </c>
      <c r="C176" s="63" t="s">
        <v>4</v>
      </c>
      <c r="D176" s="64" t="s">
        <v>5</v>
      </c>
      <c r="E176" s="27"/>
      <c r="F176" s="20"/>
      <c r="G176" s="20"/>
      <c r="H176" s="54"/>
      <c r="I176" s="24"/>
      <c r="J176" s="24"/>
      <c r="K176" s="24"/>
    </row>
    <row r="177" spans="1:12" ht="183" customHeight="1" thickTop="1" thickBot="1" x14ac:dyDescent="0.35">
      <c r="A177" s="65" t="s">
        <v>2630</v>
      </c>
      <c r="B177" s="66" t="s">
        <v>2015</v>
      </c>
      <c r="C177" s="50" t="s">
        <v>130</v>
      </c>
      <c r="D177" s="50">
        <v>1</v>
      </c>
      <c r="E177" s="20"/>
      <c r="F177" s="20"/>
      <c r="G177" s="20"/>
      <c r="I177" s="24"/>
      <c r="J177" s="24"/>
      <c r="K177" s="169"/>
    </row>
    <row r="178" spans="1:12" ht="30" thickTop="1" thickBot="1" x14ac:dyDescent="0.35">
      <c r="A178" s="61" t="s">
        <v>9</v>
      </c>
      <c r="B178" s="62" t="s">
        <v>10</v>
      </c>
      <c r="C178" s="62" t="s">
        <v>4</v>
      </c>
      <c r="D178" s="62" t="s">
        <v>11</v>
      </c>
      <c r="E178" s="62" t="s">
        <v>12</v>
      </c>
      <c r="F178" s="62" t="s">
        <v>13</v>
      </c>
      <c r="G178" s="64" t="s">
        <v>14</v>
      </c>
    </row>
    <row r="179" spans="1:12" ht="15" thickTop="1" x14ac:dyDescent="0.3">
      <c r="A179" s="20"/>
      <c r="B179" s="67" t="s">
        <v>15</v>
      </c>
      <c r="C179" s="68"/>
      <c r="D179" s="68"/>
      <c r="E179" s="68"/>
      <c r="F179" s="68"/>
      <c r="G179" s="7"/>
    </row>
    <row r="180" spans="1:12" x14ac:dyDescent="0.3">
      <c r="A180" s="36" t="s">
        <v>16</v>
      </c>
      <c r="B180" s="4" t="s">
        <v>17</v>
      </c>
      <c r="C180" s="4" t="s">
        <v>18</v>
      </c>
      <c r="D180" s="105">
        <v>0.4</v>
      </c>
      <c r="E180" s="6">
        <v>28.09</v>
      </c>
      <c r="F180" s="6">
        <f>PRODUCT(D180:E180)</f>
        <v>11.236000000000001</v>
      </c>
      <c r="G180" s="7"/>
    </row>
    <row r="181" spans="1:12" ht="15" thickBot="1" x14ac:dyDescent="0.35">
      <c r="A181" s="36" t="s">
        <v>19</v>
      </c>
      <c r="B181" s="4" t="s">
        <v>20</v>
      </c>
      <c r="C181" s="4" t="s">
        <v>18</v>
      </c>
      <c r="D181" s="105">
        <v>0.4</v>
      </c>
      <c r="E181" s="6">
        <v>25.18</v>
      </c>
      <c r="F181" s="6">
        <f>PRODUCT(D181:E181)</f>
        <v>10.072000000000001</v>
      </c>
      <c r="G181" s="7"/>
    </row>
    <row r="182" spans="1:12" ht="15.6" thickTop="1" thickBot="1" x14ac:dyDescent="0.35">
      <c r="A182" s="71">
        <v>1</v>
      </c>
      <c r="B182" s="244" t="s">
        <v>21</v>
      </c>
      <c r="C182" s="245"/>
      <c r="D182" s="245"/>
      <c r="E182" s="246"/>
      <c r="F182" s="72">
        <f>SUM(F180:F181)</f>
        <v>21.308</v>
      </c>
      <c r="G182" s="73">
        <f>SUM(F182/F190)</f>
        <v>0.60291605607787091</v>
      </c>
    </row>
    <row r="183" spans="1:12" ht="15" thickTop="1" x14ac:dyDescent="0.3">
      <c r="A183" s="20"/>
      <c r="B183" s="74" t="s">
        <v>45</v>
      </c>
      <c r="C183" s="4"/>
      <c r="D183" s="4"/>
      <c r="E183" s="4"/>
      <c r="F183" s="41"/>
      <c r="G183" s="75"/>
    </row>
    <row r="184" spans="1:12" ht="29.4" thickBot="1" x14ac:dyDescent="0.35">
      <c r="A184" s="36" t="s">
        <v>23</v>
      </c>
      <c r="B184" s="4" t="s">
        <v>2803</v>
      </c>
      <c r="C184" s="4" t="s">
        <v>110</v>
      </c>
      <c r="D184" s="22">
        <v>17</v>
      </c>
      <c r="E184" s="76">
        <v>0.39</v>
      </c>
      <c r="F184" s="6">
        <f>D184*E184</f>
        <v>6.63</v>
      </c>
      <c r="G184" s="7"/>
      <c r="J184" s="30"/>
      <c r="K184" s="31"/>
      <c r="L184" s="31"/>
    </row>
    <row r="185" spans="1:12" ht="15.6" thickTop="1" thickBot="1" x14ac:dyDescent="0.35">
      <c r="A185" s="71">
        <v>2</v>
      </c>
      <c r="B185" s="244" t="s">
        <v>134</v>
      </c>
      <c r="C185" s="245"/>
      <c r="D185" s="245"/>
      <c r="E185" s="246"/>
      <c r="F185" s="72">
        <f>SUM(F184)</f>
        <v>6.63</v>
      </c>
      <c r="G185" s="73">
        <f>SUM(F185/F190)</f>
        <v>0.18759777791422397</v>
      </c>
    </row>
    <row r="186" spans="1:12" ht="15.6" thickTop="1" thickBot="1" x14ac:dyDescent="0.35">
      <c r="A186" s="78" t="s">
        <v>26</v>
      </c>
      <c r="B186" s="244" t="s">
        <v>27</v>
      </c>
      <c r="C186" s="245"/>
      <c r="D186" s="245"/>
      <c r="E186" s="246"/>
      <c r="F186" s="79">
        <f>SUM(F182,F185)</f>
        <v>27.937999999999999</v>
      </c>
      <c r="G186" s="3"/>
    </row>
    <row r="187" spans="1:12" ht="15.6" thickTop="1" thickBot="1" x14ac:dyDescent="0.35">
      <c r="A187" s="80">
        <v>3</v>
      </c>
      <c r="B187" s="264" t="s">
        <v>28</v>
      </c>
      <c r="C187" s="265"/>
      <c r="D187" s="265"/>
      <c r="E187" s="266"/>
      <c r="F187" s="79">
        <f>SUM(F186)*15%</f>
        <v>4.1906999999999996</v>
      </c>
      <c r="G187" s="73">
        <f>SUM(F187/F190)</f>
        <v>0.11857707509881422</v>
      </c>
    </row>
    <row r="188" spans="1:12" ht="15.6" thickTop="1" thickBot="1" x14ac:dyDescent="0.35">
      <c r="A188" s="78" t="s">
        <v>29</v>
      </c>
      <c r="B188" s="244" t="s">
        <v>30</v>
      </c>
      <c r="C188" s="245"/>
      <c r="D188" s="245"/>
      <c r="E188" s="246"/>
      <c r="F188" s="81">
        <f>SUM(F186:F187)</f>
        <v>32.128699999999995</v>
      </c>
    </row>
    <row r="189" spans="1:12" ht="15.6" thickTop="1" thickBot="1" x14ac:dyDescent="0.35">
      <c r="A189" s="80">
        <v>4</v>
      </c>
      <c r="B189" s="264" t="s">
        <v>31</v>
      </c>
      <c r="C189" s="265"/>
      <c r="D189" s="265"/>
      <c r="E189" s="266"/>
      <c r="F189" s="79">
        <f>SUM(F188)*10%</f>
        <v>3.2128699999999997</v>
      </c>
      <c r="G189" s="73">
        <f>SUM(F189/F190)</f>
        <v>9.0909090909090912E-2</v>
      </c>
    </row>
    <row r="190" spans="1:12" ht="15.6" thickTop="1" thickBot="1" x14ac:dyDescent="0.35">
      <c r="A190" s="78" t="s">
        <v>32</v>
      </c>
      <c r="B190" s="244" t="s">
        <v>33</v>
      </c>
      <c r="C190" s="245"/>
      <c r="D190" s="245"/>
      <c r="E190" s="246"/>
      <c r="F190" s="81">
        <f>SUM(F188:F189)</f>
        <v>35.341569999999997</v>
      </c>
      <c r="G190" s="82">
        <f>SUM(G178,G182,G185,G187,G189)</f>
        <v>1</v>
      </c>
      <c r="I190" s="31"/>
      <c r="J190" s="30"/>
      <c r="K190" s="31"/>
      <c r="L190" s="31"/>
    </row>
    <row r="191" spans="1:12" ht="15.6" thickTop="1" thickBot="1" x14ac:dyDescent="0.35"/>
    <row r="192" spans="1:12" ht="44.4" thickTop="1" thickBot="1" x14ac:dyDescent="0.35">
      <c r="A192" s="61" t="s">
        <v>2</v>
      </c>
      <c r="B192" s="62" t="s">
        <v>3</v>
      </c>
      <c r="C192" s="63" t="s">
        <v>4</v>
      </c>
      <c r="D192" s="64" t="s">
        <v>5</v>
      </c>
      <c r="E192" s="27"/>
      <c r="F192" s="20"/>
      <c r="G192" s="20"/>
      <c r="I192" s="24"/>
      <c r="J192" s="24"/>
      <c r="K192" s="24"/>
    </row>
    <row r="193" spans="1:12" ht="42" customHeight="1" thickTop="1" thickBot="1" x14ac:dyDescent="0.35">
      <c r="A193" s="65" t="s">
        <v>2012</v>
      </c>
      <c r="B193" s="66" t="s">
        <v>2804</v>
      </c>
      <c r="C193" s="50" t="s">
        <v>130</v>
      </c>
      <c r="D193" s="50">
        <v>1</v>
      </c>
      <c r="E193" s="20"/>
      <c r="F193" s="20"/>
      <c r="G193" s="20"/>
      <c r="I193" s="24"/>
      <c r="J193" s="24"/>
      <c r="K193" s="169"/>
    </row>
    <row r="194" spans="1:12" ht="30" thickTop="1" thickBot="1" x14ac:dyDescent="0.35">
      <c r="A194" s="61" t="s">
        <v>9</v>
      </c>
      <c r="B194" s="62" t="s">
        <v>10</v>
      </c>
      <c r="C194" s="62" t="s">
        <v>4</v>
      </c>
      <c r="D194" s="62" t="s">
        <v>11</v>
      </c>
      <c r="E194" s="62" t="s">
        <v>12</v>
      </c>
      <c r="F194" s="62" t="s">
        <v>13</v>
      </c>
      <c r="G194" s="64" t="s">
        <v>14</v>
      </c>
    </row>
    <row r="195" spans="1:12" ht="15" thickTop="1" x14ac:dyDescent="0.3">
      <c r="A195" s="20"/>
      <c r="B195" s="67" t="s">
        <v>15</v>
      </c>
      <c r="C195" s="68"/>
      <c r="D195" s="68"/>
      <c r="E195" s="68"/>
      <c r="F195" s="68"/>
      <c r="G195" s="7"/>
    </row>
    <row r="196" spans="1:12" ht="15" thickBot="1" x14ac:dyDescent="0.35">
      <c r="A196" s="36" t="s">
        <v>16</v>
      </c>
      <c r="B196" s="4" t="s">
        <v>36</v>
      </c>
      <c r="C196" s="4" t="s">
        <v>18</v>
      </c>
      <c r="D196" s="105">
        <v>0.13020000000000001</v>
      </c>
      <c r="E196" s="6">
        <v>25.18</v>
      </c>
      <c r="F196" s="6">
        <f>PRODUCT(D196:E196)</f>
        <v>3.2784360000000001</v>
      </c>
      <c r="G196" s="7"/>
    </row>
    <row r="197" spans="1:12" ht="15.6" thickTop="1" thickBot="1" x14ac:dyDescent="0.35">
      <c r="A197" s="71">
        <v>1</v>
      </c>
      <c r="B197" s="244" t="s">
        <v>21</v>
      </c>
      <c r="C197" s="245"/>
      <c r="D197" s="245"/>
      <c r="E197" s="246"/>
      <c r="F197" s="72">
        <f>SUM(F196)</f>
        <v>3.2784360000000001</v>
      </c>
      <c r="G197" s="73">
        <f>SUM(F197/F205)</f>
        <v>0.26024659011291612</v>
      </c>
    </row>
    <row r="198" spans="1:12" ht="15" thickTop="1" x14ac:dyDescent="0.3">
      <c r="A198" s="20"/>
      <c r="B198" s="74" t="s">
        <v>45</v>
      </c>
      <c r="C198" s="4"/>
      <c r="D198" s="4"/>
      <c r="E198" s="4"/>
      <c r="F198" s="41"/>
      <c r="G198" s="75"/>
    </row>
    <row r="199" spans="1:12" ht="43.8" thickBot="1" x14ac:dyDescent="0.35">
      <c r="A199" s="36" t="s">
        <v>23</v>
      </c>
      <c r="B199" s="4" t="s">
        <v>2803</v>
      </c>
      <c r="C199" s="4" t="s">
        <v>2017</v>
      </c>
      <c r="D199" s="22">
        <v>1</v>
      </c>
      <c r="E199" s="76">
        <v>6.68</v>
      </c>
      <c r="F199" s="6">
        <f>D199*E199</f>
        <v>6.68</v>
      </c>
      <c r="G199" s="7"/>
      <c r="J199" s="30"/>
      <c r="K199" s="31"/>
      <c r="L199" s="31"/>
    </row>
    <row r="200" spans="1:12" ht="15.6" thickTop="1" thickBot="1" x14ac:dyDescent="0.35">
      <c r="A200" s="71">
        <v>2</v>
      </c>
      <c r="B200" s="244" t="s">
        <v>134</v>
      </c>
      <c r="C200" s="245"/>
      <c r="D200" s="245"/>
      <c r="E200" s="246"/>
      <c r="F200" s="72">
        <f>SUM(F199)</f>
        <v>6.68</v>
      </c>
      <c r="G200" s="73">
        <f>SUM(F200/F205)</f>
        <v>0.5302672438791789</v>
      </c>
    </row>
    <row r="201" spans="1:12" ht="15.6" thickTop="1" thickBot="1" x14ac:dyDescent="0.35">
      <c r="A201" s="78" t="s">
        <v>26</v>
      </c>
      <c r="B201" s="244" t="s">
        <v>27</v>
      </c>
      <c r="C201" s="245"/>
      <c r="D201" s="245"/>
      <c r="E201" s="246"/>
      <c r="F201" s="79">
        <f>SUM(F197,F200)</f>
        <v>9.958435999999999</v>
      </c>
      <c r="G201" s="3"/>
    </row>
    <row r="202" spans="1:12" ht="15.6" thickTop="1" thickBot="1" x14ac:dyDescent="0.35">
      <c r="A202" s="80">
        <v>3</v>
      </c>
      <c r="B202" s="264" t="s">
        <v>28</v>
      </c>
      <c r="C202" s="265"/>
      <c r="D202" s="265"/>
      <c r="E202" s="266"/>
      <c r="F202" s="79">
        <f>SUM(F201)*15%</f>
        <v>1.4937653999999998</v>
      </c>
      <c r="G202" s="73">
        <f>SUM(F202/F205)</f>
        <v>0.11857707509881424</v>
      </c>
    </row>
    <row r="203" spans="1:12" ht="15.6" thickTop="1" thickBot="1" x14ac:dyDescent="0.35">
      <c r="A203" s="78" t="s">
        <v>29</v>
      </c>
      <c r="B203" s="244" t="s">
        <v>30</v>
      </c>
      <c r="C203" s="245"/>
      <c r="D203" s="245"/>
      <c r="E203" s="246"/>
      <c r="F203" s="81">
        <f>SUM(F201:F202)</f>
        <v>11.452201399999998</v>
      </c>
    </row>
    <row r="204" spans="1:12" ht="15.6" thickTop="1" thickBot="1" x14ac:dyDescent="0.35">
      <c r="A204" s="80">
        <v>4</v>
      </c>
      <c r="B204" s="264" t="s">
        <v>31</v>
      </c>
      <c r="C204" s="265"/>
      <c r="D204" s="265"/>
      <c r="E204" s="266"/>
      <c r="F204" s="79">
        <f>SUM(F203)*10%</f>
        <v>1.1452201399999999</v>
      </c>
      <c r="G204" s="73">
        <f>SUM(F204/F205)</f>
        <v>9.0909090909090925E-2</v>
      </c>
    </row>
    <row r="205" spans="1:12" ht="15.6" thickTop="1" thickBot="1" x14ac:dyDescent="0.35">
      <c r="A205" s="78" t="s">
        <v>32</v>
      </c>
      <c r="B205" s="244" t="s">
        <v>33</v>
      </c>
      <c r="C205" s="245"/>
      <c r="D205" s="245"/>
      <c r="E205" s="246"/>
      <c r="F205" s="81">
        <f>SUM(F203:F204)</f>
        <v>12.597421539999997</v>
      </c>
      <c r="G205" s="82">
        <f>SUM(G194,G197,G200,G202,G204)</f>
        <v>1</v>
      </c>
      <c r="I205" s="31"/>
      <c r="J205" s="30"/>
      <c r="K205" s="31"/>
      <c r="L205" s="31"/>
    </row>
    <row r="206" spans="1:12" ht="15.6" thickTop="1" thickBot="1" x14ac:dyDescent="0.35"/>
    <row r="207" spans="1:12" ht="44.4" thickTop="1" thickBot="1" x14ac:dyDescent="0.35">
      <c r="A207" s="61" t="s">
        <v>2</v>
      </c>
      <c r="B207" s="62" t="s">
        <v>3</v>
      </c>
      <c r="C207" s="63" t="s">
        <v>4</v>
      </c>
      <c r="D207" s="64" t="s">
        <v>5</v>
      </c>
      <c r="E207" s="27"/>
      <c r="F207" s="20"/>
      <c r="G207" s="20"/>
      <c r="I207" s="24"/>
      <c r="J207" s="24"/>
      <c r="K207" s="24"/>
    </row>
    <row r="208" spans="1:12" ht="240" customHeight="1" thickTop="1" thickBot="1" x14ac:dyDescent="0.35">
      <c r="A208" s="65" t="s">
        <v>2014</v>
      </c>
      <c r="B208" s="66" t="s">
        <v>2019</v>
      </c>
      <c r="C208" s="50" t="s">
        <v>130</v>
      </c>
      <c r="D208" s="50">
        <v>1</v>
      </c>
      <c r="E208" s="20"/>
      <c r="F208" s="20"/>
      <c r="G208" s="20"/>
      <c r="I208" s="24"/>
      <c r="J208" s="24"/>
      <c r="K208" s="169"/>
    </row>
    <row r="209" spans="1:12" ht="30" thickTop="1" thickBot="1" x14ac:dyDescent="0.35">
      <c r="A209" s="61" t="s">
        <v>9</v>
      </c>
      <c r="B209" s="62" t="s">
        <v>10</v>
      </c>
      <c r="C209" s="62" t="s">
        <v>4</v>
      </c>
      <c r="D209" s="62" t="s">
        <v>11</v>
      </c>
      <c r="E209" s="62" t="s">
        <v>12</v>
      </c>
      <c r="F209" s="62" t="s">
        <v>13</v>
      </c>
      <c r="G209" s="64" t="s">
        <v>14</v>
      </c>
    </row>
    <row r="210" spans="1:12" ht="15" thickTop="1" x14ac:dyDescent="0.3">
      <c r="A210" s="20"/>
      <c r="B210" s="67" t="s">
        <v>15</v>
      </c>
      <c r="C210" s="68"/>
      <c r="D210" s="68"/>
      <c r="E210" s="68"/>
      <c r="F210" s="68"/>
      <c r="G210" s="7"/>
    </row>
    <row r="211" spans="1:12" x14ac:dyDescent="0.3">
      <c r="A211" s="36" t="s">
        <v>16</v>
      </c>
      <c r="B211" s="4" t="s">
        <v>17</v>
      </c>
      <c r="C211" s="4" t="s">
        <v>18</v>
      </c>
      <c r="D211" s="105">
        <v>0.45</v>
      </c>
      <c r="E211" s="6">
        <v>28.09</v>
      </c>
      <c r="F211" s="6">
        <f>PRODUCT(D211:E211)</f>
        <v>12.640499999999999</v>
      </c>
      <c r="G211" s="7"/>
    </row>
    <row r="212" spans="1:12" ht="15" thickBot="1" x14ac:dyDescent="0.35">
      <c r="A212" s="36" t="s">
        <v>19</v>
      </c>
      <c r="B212" s="4" t="s">
        <v>20</v>
      </c>
      <c r="C212" s="4" t="s">
        <v>18</v>
      </c>
      <c r="D212" s="105">
        <v>0.45</v>
      </c>
      <c r="E212" s="6">
        <v>25.18</v>
      </c>
      <c r="F212" s="6">
        <f>PRODUCT(D212:E212)</f>
        <v>11.331</v>
      </c>
      <c r="G212" s="7"/>
    </row>
    <row r="213" spans="1:12" ht="15.6" thickTop="1" thickBot="1" x14ac:dyDescent="0.35">
      <c r="A213" s="71">
        <v>1</v>
      </c>
      <c r="B213" s="244" t="s">
        <v>21</v>
      </c>
      <c r="C213" s="245"/>
      <c r="D213" s="245"/>
      <c r="E213" s="246"/>
      <c r="F213" s="72">
        <f>SUM(F211:F212)</f>
        <v>23.971499999999999</v>
      </c>
      <c r="G213" s="73">
        <f>SUM(F213/F221)</f>
        <v>0.50869904222760154</v>
      </c>
    </row>
    <row r="214" spans="1:12" ht="15" thickTop="1" x14ac:dyDescent="0.3">
      <c r="A214" s="20"/>
      <c r="B214" s="74" t="s">
        <v>188</v>
      </c>
      <c r="C214" s="4"/>
      <c r="D214" s="4"/>
      <c r="E214" s="4"/>
      <c r="F214" s="41"/>
      <c r="G214" s="75"/>
    </row>
    <row r="215" spans="1:12" ht="29.4" thickBot="1" x14ac:dyDescent="0.35">
      <c r="A215" s="36" t="s">
        <v>23</v>
      </c>
      <c r="B215" s="4" t="s">
        <v>2805</v>
      </c>
      <c r="C215" s="4" t="s">
        <v>110</v>
      </c>
      <c r="D215" s="22">
        <v>16</v>
      </c>
      <c r="E215" s="76">
        <v>0.83</v>
      </c>
      <c r="F215" s="6">
        <f>D215*E215</f>
        <v>13.28</v>
      </c>
      <c r="G215" s="7"/>
      <c r="J215" s="30"/>
      <c r="K215" s="31"/>
      <c r="L215" s="31"/>
    </row>
    <row r="216" spans="1:12" ht="15.6" thickTop="1" thickBot="1" x14ac:dyDescent="0.35">
      <c r="A216" s="71">
        <v>2</v>
      </c>
      <c r="B216" s="244" t="s">
        <v>134</v>
      </c>
      <c r="C216" s="245"/>
      <c r="D216" s="245"/>
      <c r="E216" s="246"/>
      <c r="F216" s="72">
        <f>SUM(F215)</f>
        <v>13.28</v>
      </c>
      <c r="G216" s="73">
        <f>SUM(F216/F221)</f>
        <v>0.2818147917644932</v>
      </c>
    </row>
    <row r="217" spans="1:12" ht="15.6" thickTop="1" thickBot="1" x14ac:dyDescent="0.35">
      <c r="A217" s="78" t="s">
        <v>26</v>
      </c>
      <c r="B217" s="244" t="s">
        <v>27</v>
      </c>
      <c r="C217" s="245"/>
      <c r="D217" s="245"/>
      <c r="E217" s="246"/>
      <c r="F217" s="79">
        <f>SUM(F213,F216)</f>
        <v>37.2515</v>
      </c>
      <c r="G217" s="3"/>
    </row>
    <row r="218" spans="1:12" ht="15.6" thickTop="1" thickBot="1" x14ac:dyDescent="0.35">
      <c r="A218" s="80">
        <v>3</v>
      </c>
      <c r="B218" s="264" t="s">
        <v>28</v>
      </c>
      <c r="C218" s="265"/>
      <c r="D218" s="265"/>
      <c r="E218" s="266"/>
      <c r="F218" s="79">
        <f>SUM(F217)*15%</f>
        <v>5.5877249999999998</v>
      </c>
      <c r="G218" s="73">
        <f>SUM(F218/F221)</f>
        <v>0.11857707509881422</v>
      </c>
    </row>
    <row r="219" spans="1:12" ht="15.6" thickTop="1" thickBot="1" x14ac:dyDescent="0.35">
      <c r="A219" s="78" t="s">
        <v>29</v>
      </c>
      <c r="B219" s="244" t="s">
        <v>30</v>
      </c>
      <c r="C219" s="245"/>
      <c r="D219" s="245"/>
      <c r="E219" s="246"/>
      <c r="F219" s="81">
        <f>SUM(F217:F218)</f>
        <v>42.839224999999999</v>
      </c>
    </row>
    <row r="220" spans="1:12" ht="15.6" thickTop="1" thickBot="1" x14ac:dyDescent="0.35">
      <c r="A220" s="80">
        <v>4</v>
      </c>
      <c r="B220" s="264" t="s">
        <v>31</v>
      </c>
      <c r="C220" s="265"/>
      <c r="D220" s="265"/>
      <c r="E220" s="266"/>
      <c r="F220" s="79">
        <f>SUM(F219)*10%</f>
        <v>4.2839225000000001</v>
      </c>
      <c r="G220" s="73">
        <f>SUM(F220/F221)</f>
        <v>9.0909090909090912E-2</v>
      </c>
    </row>
    <row r="221" spans="1:12" ht="15.6" thickTop="1" thickBot="1" x14ac:dyDescent="0.35">
      <c r="A221" s="78" t="s">
        <v>32</v>
      </c>
      <c r="B221" s="244" t="s">
        <v>33</v>
      </c>
      <c r="C221" s="245"/>
      <c r="D221" s="245"/>
      <c r="E221" s="246"/>
      <c r="F221" s="81">
        <f>SUM(F219:F220)</f>
        <v>47.123147500000002</v>
      </c>
      <c r="G221" s="82">
        <f>SUM(G209,G213,G216,G218,G220)</f>
        <v>0.99999999999999989</v>
      </c>
      <c r="I221" s="31"/>
      <c r="J221" s="30"/>
      <c r="K221" s="31"/>
      <c r="L221" s="31"/>
    </row>
    <row r="222" spans="1:12" ht="15.6" thickTop="1" thickBot="1" x14ac:dyDescent="0.35"/>
    <row r="223" spans="1:12" ht="44.4" thickTop="1" thickBot="1" x14ac:dyDescent="0.35">
      <c r="A223" s="61" t="s">
        <v>2</v>
      </c>
      <c r="B223" s="62" t="s">
        <v>3</v>
      </c>
      <c r="C223" s="63" t="s">
        <v>4</v>
      </c>
      <c r="D223" s="64" t="s">
        <v>5</v>
      </c>
      <c r="E223" s="27"/>
      <c r="F223" s="20"/>
      <c r="G223" s="20"/>
      <c r="I223" s="24"/>
      <c r="J223" s="24"/>
      <c r="K223" s="24"/>
    </row>
    <row r="224" spans="1:12" ht="30" thickTop="1" thickBot="1" x14ac:dyDescent="0.35">
      <c r="A224" s="65" t="s">
        <v>2016</v>
      </c>
      <c r="B224" s="66" t="s">
        <v>2806</v>
      </c>
      <c r="C224" s="50" t="s">
        <v>130</v>
      </c>
      <c r="D224" s="50">
        <v>1</v>
      </c>
      <c r="E224" s="20"/>
      <c r="F224" s="20"/>
      <c r="G224" s="20"/>
      <c r="I224" s="24"/>
      <c r="J224" s="24"/>
      <c r="K224" s="169"/>
    </row>
    <row r="225" spans="1:12" ht="30" thickTop="1" thickBot="1" x14ac:dyDescent="0.35">
      <c r="A225" s="61" t="s">
        <v>9</v>
      </c>
      <c r="B225" s="62" t="s">
        <v>10</v>
      </c>
      <c r="C225" s="62" t="s">
        <v>4</v>
      </c>
      <c r="D225" s="62" t="s">
        <v>11</v>
      </c>
      <c r="E225" s="62" t="s">
        <v>12</v>
      </c>
      <c r="F225" s="62" t="s">
        <v>13</v>
      </c>
      <c r="G225" s="64" t="s">
        <v>14</v>
      </c>
    </row>
    <row r="226" spans="1:12" ht="15" thickTop="1" x14ac:dyDescent="0.3">
      <c r="A226" s="20"/>
      <c r="B226" s="67" t="s">
        <v>15</v>
      </c>
      <c r="C226" s="68"/>
      <c r="D226" s="68"/>
      <c r="E226" s="68"/>
      <c r="F226" s="68"/>
      <c r="G226" s="7"/>
    </row>
    <row r="227" spans="1:12" ht="15" thickBot="1" x14ac:dyDescent="0.35">
      <c r="A227" s="36" t="s">
        <v>16</v>
      </c>
      <c r="B227" s="4" t="s">
        <v>36</v>
      </c>
      <c r="C227" s="4" t="s">
        <v>18</v>
      </c>
      <c r="D227" s="105">
        <v>7.1599999999999997E-2</v>
      </c>
      <c r="E227" s="6">
        <v>25.18</v>
      </c>
      <c r="F227" s="6">
        <f>PRODUCT(D227:E227)</f>
        <v>1.8028879999999998</v>
      </c>
      <c r="G227" s="7"/>
    </row>
    <row r="228" spans="1:12" ht="15.6" thickTop="1" thickBot="1" x14ac:dyDescent="0.35">
      <c r="A228" s="71">
        <v>1</v>
      </c>
      <c r="B228" s="244" t="s">
        <v>21</v>
      </c>
      <c r="C228" s="245"/>
      <c r="D228" s="245"/>
      <c r="E228" s="246"/>
      <c r="F228" s="72">
        <f>SUM(F227)</f>
        <v>1.8028879999999998</v>
      </c>
      <c r="G228" s="73">
        <f>SUM(F228/F236)</f>
        <v>9.3931221606482568E-2</v>
      </c>
    </row>
    <row r="229" spans="1:12" ht="15" thickTop="1" x14ac:dyDescent="0.3">
      <c r="A229" s="20"/>
      <c r="B229" s="74" t="s">
        <v>188</v>
      </c>
      <c r="C229" s="4"/>
      <c r="D229" s="4"/>
      <c r="E229" s="4"/>
      <c r="F229" s="41"/>
      <c r="G229" s="75"/>
    </row>
    <row r="230" spans="1:12" ht="43.8" thickBot="1" x14ac:dyDescent="0.35">
      <c r="A230" s="36" t="s">
        <v>23</v>
      </c>
      <c r="B230" s="4" t="s">
        <v>2805</v>
      </c>
      <c r="C230" s="4" t="s">
        <v>2017</v>
      </c>
      <c r="D230" s="22">
        <v>1</v>
      </c>
      <c r="E230" s="76">
        <v>13.37</v>
      </c>
      <c r="F230" s="6">
        <f>D230*E230</f>
        <v>13.37</v>
      </c>
      <c r="G230" s="7"/>
      <c r="J230" s="30"/>
      <c r="K230" s="31"/>
      <c r="L230" s="31"/>
    </row>
    <row r="231" spans="1:12" ht="15.6" thickTop="1" thickBot="1" x14ac:dyDescent="0.35">
      <c r="A231" s="71">
        <v>2</v>
      </c>
      <c r="B231" s="244" t="s">
        <v>134</v>
      </c>
      <c r="C231" s="245"/>
      <c r="D231" s="245"/>
      <c r="E231" s="246"/>
      <c r="F231" s="72">
        <f>SUM(F230)</f>
        <v>13.37</v>
      </c>
      <c r="G231" s="73">
        <f>SUM(F231/F236)</f>
        <v>0.69658261238561237</v>
      </c>
    </row>
    <row r="232" spans="1:12" ht="15.6" thickTop="1" thickBot="1" x14ac:dyDescent="0.35">
      <c r="A232" s="78" t="s">
        <v>26</v>
      </c>
      <c r="B232" s="244" t="s">
        <v>27</v>
      </c>
      <c r="C232" s="245"/>
      <c r="D232" s="245"/>
      <c r="E232" s="246"/>
      <c r="F232" s="79">
        <f>SUM(F228,F231)</f>
        <v>15.172887999999999</v>
      </c>
      <c r="G232" s="3"/>
    </row>
    <row r="233" spans="1:12" ht="15.6" thickTop="1" thickBot="1" x14ac:dyDescent="0.35">
      <c r="A233" s="80">
        <v>3</v>
      </c>
      <c r="B233" s="264" t="s">
        <v>28</v>
      </c>
      <c r="C233" s="265"/>
      <c r="D233" s="265"/>
      <c r="E233" s="266"/>
      <c r="F233" s="79">
        <f>SUM(F232)*15%</f>
        <v>2.2759331999999999</v>
      </c>
      <c r="G233" s="73">
        <f>SUM(F233/F236)</f>
        <v>0.11857707509881424</v>
      </c>
    </row>
    <row r="234" spans="1:12" ht="15.6" thickTop="1" thickBot="1" x14ac:dyDescent="0.35">
      <c r="A234" s="78" t="s">
        <v>29</v>
      </c>
      <c r="B234" s="244" t="s">
        <v>30</v>
      </c>
      <c r="C234" s="245"/>
      <c r="D234" s="245"/>
      <c r="E234" s="246"/>
      <c r="F234" s="81">
        <f>SUM(F232:F233)</f>
        <v>17.448821199999998</v>
      </c>
    </row>
    <row r="235" spans="1:12" ht="15.6" thickTop="1" thickBot="1" x14ac:dyDescent="0.35">
      <c r="A235" s="80">
        <v>4</v>
      </c>
      <c r="B235" s="264" t="s">
        <v>31</v>
      </c>
      <c r="C235" s="265"/>
      <c r="D235" s="265"/>
      <c r="E235" s="266"/>
      <c r="F235" s="79">
        <f>SUM(F234)*10%</f>
        <v>1.7448821199999998</v>
      </c>
      <c r="G235" s="73">
        <f>SUM(F235/F236)</f>
        <v>9.0909090909090912E-2</v>
      </c>
    </row>
    <row r="236" spans="1:12" ht="15.6" thickTop="1" thickBot="1" x14ac:dyDescent="0.35">
      <c r="A236" s="78" t="s">
        <v>32</v>
      </c>
      <c r="B236" s="244" t="s">
        <v>33</v>
      </c>
      <c r="C236" s="245"/>
      <c r="D236" s="245"/>
      <c r="E236" s="246"/>
      <c r="F236" s="81">
        <f>SUM(F234:F235)</f>
        <v>19.193703319999997</v>
      </c>
      <c r="G236" s="82">
        <f>SUM(G225,G228,G231,G233,G235)</f>
        <v>1</v>
      </c>
      <c r="I236" s="31"/>
      <c r="J236" s="30"/>
      <c r="K236" s="31"/>
      <c r="L236" s="31"/>
    </row>
    <row r="237" spans="1:12" ht="15.6" thickTop="1" thickBot="1" x14ac:dyDescent="0.35">
      <c r="A237" s="8"/>
      <c r="B237" s="9"/>
      <c r="C237" s="9"/>
      <c r="D237" s="9"/>
      <c r="E237" s="9"/>
      <c r="F237" s="11"/>
      <c r="G237" s="12"/>
      <c r="I237" s="31"/>
      <c r="J237" s="30"/>
      <c r="K237" s="31"/>
      <c r="L237" s="31"/>
    </row>
    <row r="238" spans="1:12" ht="44.4" thickTop="1" thickBot="1" x14ac:dyDescent="0.35">
      <c r="A238" s="61" t="s">
        <v>2</v>
      </c>
      <c r="B238" s="62" t="s">
        <v>3</v>
      </c>
      <c r="C238" s="63" t="s">
        <v>4</v>
      </c>
      <c r="D238" s="64" t="s">
        <v>5</v>
      </c>
      <c r="E238" s="27"/>
      <c r="F238" s="20"/>
      <c r="G238" s="20"/>
      <c r="I238" s="19"/>
    </row>
    <row r="239" spans="1:12" ht="354" customHeight="1" thickTop="1" thickBot="1" x14ac:dyDescent="0.35">
      <c r="A239" s="65" t="s">
        <v>2018</v>
      </c>
      <c r="B239" s="66" t="s">
        <v>2638</v>
      </c>
      <c r="C239" s="50" t="s">
        <v>130</v>
      </c>
      <c r="D239" s="50">
        <v>1</v>
      </c>
      <c r="E239" s="20"/>
      <c r="F239" s="20"/>
      <c r="G239" s="20"/>
    </row>
    <row r="240" spans="1:12" ht="30" thickTop="1" thickBot="1" x14ac:dyDescent="0.35">
      <c r="A240" s="61" t="s">
        <v>9</v>
      </c>
      <c r="B240" s="62" t="s">
        <v>10</v>
      </c>
      <c r="C240" s="62" t="s">
        <v>4</v>
      </c>
      <c r="D240" s="62" t="s">
        <v>11</v>
      </c>
      <c r="E240" s="62" t="s">
        <v>12</v>
      </c>
      <c r="F240" s="62" t="s">
        <v>13</v>
      </c>
      <c r="G240" s="64" t="s">
        <v>14</v>
      </c>
    </row>
    <row r="241" spans="1:7" ht="15" thickTop="1" x14ac:dyDescent="0.3">
      <c r="A241" s="20"/>
      <c r="B241" s="67" t="s">
        <v>15</v>
      </c>
      <c r="C241" s="68"/>
      <c r="D241" s="68"/>
      <c r="E241" s="68"/>
      <c r="F241" s="68"/>
      <c r="G241" s="7"/>
    </row>
    <row r="242" spans="1:7" x14ac:dyDescent="0.3">
      <c r="A242" s="36" t="s">
        <v>16</v>
      </c>
      <c r="B242" s="4" t="s">
        <v>70</v>
      </c>
      <c r="C242" s="4" t="s">
        <v>18</v>
      </c>
      <c r="D242" s="22">
        <v>0.5</v>
      </c>
      <c r="E242" s="70">
        <v>30.27</v>
      </c>
      <c r="F242" s="6">
        <f>PRODUCT(D242:E242)</f>
        <v>15.135</v>
      </c>
      <c r="G242" s="7"/>
    </row>
    <row r="243" spans="1:7" ht="15" thickBot="1" x14ac:dyDescent="0.35">
      <c r="A243" s="36" t="s">
        <v>19</v>
      </c>
      <c r="B243" s="4" t="s">
        <v>20</v>
      </c>
      <c r="C243" s="4" t="s">
        <v>18</v>
      </c>
      <c r="D243" s="22">
        <v>0.3</v>
      </c>
      <c r="E243" s="70">
        <v>25.18</v>
      </c>
      <c r="F243" s="6">
        <f>PRODUCT(D243:E243)</f>
        <v>7.5539999999999994</v>
      </c>
      <c r="G243" s="7"/>
    </row>
    <row r="244" spans="1:7" ht="15.6" thickTop="1" thickBot="1" x14ac:dyDescent="0.35">
      <c r="A244" s="71">
        <v>1</v>
      </c>
      <c r="B244" s="244" t="s">
        <v>21</v>
      </c>
      <c r="C244" s="245"/>
      <c r="D244" s="245"/>
      <c r="E244" s="246"/>
      <c r="F244" s="72">
        <f>SUM(F242:F243)</f>
        <v>22.689</v>
      </c>
      <c r="G244" s="73">
        <f>SUM(F244/F260)</f>
        <v>0.40770977403724856</v>
      </c>
    </row>
    <row r="245" spans="1:7" ht="15" thickTop="1" x14ac:dyDescent="0.3">
      <c r="A245" s="20"/>
      <c r="B245" s="74" t="s">
        <v>45</v>
      </c>
      <c r="C245" s="4"/>
      <c r="D245" s="4"/>
      <c r="E245" s="4"/>
      <c r="F245" s="41"/>
      <c r="G245" s="75"/>
    </row>
    <row r="246" spans="1:7" x14ac:dyDescent="0.3">
      <c r="A246" s="36" t="s">
        <v>23</v>
      </c>
      <c r="B246" s="4" t="s">
        <v>2021</v>
      </c>
      <c r="C246" s="4" t="s">
        <v>110</v>
      </c>
      <c r="D246" s="22">
        <v>4.5</v>
      </c>
      <c r="E246" s="70">
        <v>0.68</v>
      </c>
      <c r="F246" s="6">
        <f>D246*E246</f>
        <v>3.06</v>
      </c>
      <c r="G246" s="7"/>
    </row>
    <row r="247" spans="1:7" x14ac:dyDescent="0.3">
      <c r="A247" s="36" t="s">
        <v>47</v>
      </c>
      <c r="B247" s="4" t="s">
        <v>2022</v>
      </c>
      <c r="C247" s="4" t="s">
        <v>110</v>
      </c>
      <c r="D247" s="22">
        <v>13.5</v>
      </c>
      <c r="E247" s="76">
        <v>0.33</v>
      </c>
      <c r="F247" s="23">
        <f>D247*E247</f>
        <v>4.4550000000000001</v>
      </c>
      <c r="G247" s="7"/>
    </row>
    <row r="248" spans="1:7" x14ac:dyDescent="0.3">
      <c r="A248" s="36" t="s">
        <v>78</v>
      </c>
      <c r="B248" s="4" t="s">
        <v>2023</v>
      </c>
      <c r="C248" s="4" t="s">
        <v>110</v>
      </c>
      <c r="D248" s="22">
        <v>0.4</v>
      </c>
      <c r="E248" s="6">
        <v>11.66</v>
      </c>
      <c r="F248" s="23">
        <f>D248*E248</f>
        <v>4.6640000000000006</v>
      </c>
      <c r="G248" s="7"/>
    </row>
    <row r="249" spans="1:7" ht="15" thickBot="1" x14ac:dyDescent="0.35">
      <c r="A249" s="36" t="s">
        <v>1051</v>
      </c>
      <c r="B249" s="4" t="s">
        <v>2024</v>
      </c>
      <c r="C249" s="4" t="s">
        <v>8</v>
      </c>
      <c r="D249" s="22">
        <v>0.05</v>
      </c>
      <c r="E249" s="6">
        <v>0.94</v>
      </c>
      <c r="F249" s="23">
        <f>D249*E249</f>
        <v>4.7E-2</v>
      </c>
      <c r="G249" s="93"/>
    </row>
    <row r="250" spans="1:7" ht="15.6" thickTop="1" thickBot="1" x14ac:dyDescent="0.35">
      <c r="A250" s="71">
        <v>2</v>
      </c>
      <c r="B250" s="244" t="s">
        <v>49</v>
      </c>
      <c r="C250" s="245"/>
      <c r="D250" s="245"/>
      <c r="E250" s="246"/>
      <c r="F250" s="72">
        <f>SUM(F246:F249)</f>
        <v>12.226000000000003</v>
      </c>
      <c r="G250" s="73">
        <f>SUM(F250/F260)</f>
        <v>0.21969499305299495</v>
      </c>
    </row>
    <row r="251" spans="1:7" ht="15" thickTop="1" x14ac:dyDescent="0.3">
      <c r="A251" s="20"/>
      <c r="B251" s="74" t="s">
        <v>22</v>
      </c>
      <c r="C251" s="4"/>
      <c r="D251" s="4"/>
      <c r="E251" s="4"/>
      <c r="F251" s="41"/>
      <c r="G251" s="75"/>
    </row>
    <row r="252" spans="1:7" x14ac:dyDescent="0.3">
      <c r="A252" s="36" t="s">
        <v>50</v>
      </c>
      <c r="B252" s="4" t="s">
        <v>1771</v>
      </c>
      <c r="C252" s="4" t="s">
        <v>18</v>
      </c>
      <c r="D252" s="4">
        <v>0.01</v>
      </c>
      <c r="E252" s="6">
        <v>96</v>
      </c>
      <c r="F252" s="6">
        <f>D252*E252</f>
        <v>0.96</v>
      </c>
      <c r="G252" s="7"/>
    </row>
    <row r="253" spans="1:7" x14ac:dyDescent="0.3">
      <c r="A253" s="36" t="s">
        <v>52</v>
      </c>
      <c r="B253" s="4" t="s">
        <v>2006</v>
      </c>
      <c r="C253" s="4" t="s">
        <v>18</v>
      </c>
      <c r="D253" s="22">
        <v>0.1</v>
      </c>
      <c r="E253" s="6">
        <v>80</v>
      </c>
      <c r="F253" s="6">
        <f>D253*E253</f>
        <v>8</v>
      </c>
      <c r="G253" s="7"/>
    </row>
    <row r="254" spans="1:7" ht="15" thickBot="1" x14ac:dyDescent="0.35">
      <c r="A254" s="36" t="s">
        <v>151</v>
      </c>
      <c r="B254" s="4" t="s">
        <v>2007</v>
      </c>
      <c r="C254" s="4" t="s">
        <v>18</v>
      </c>
      <c r="D254" s="22">
        <v>0.1</v>
      </c>
      <c r="E254" s="6">
        <v>1.17</v>
      </c>
      <c r="F254" s="88">
        <f>D254*E254</f>
        <v>0.11699999999999999</v>
      </c>
      <c r="G254" s="7"/>
    </row>
    <row r="255" spans="1:7" ht="15.6" thickTop="1" thickBot="1" x14ac:dyDescent="0.35">
      <c r="A255" s="71">
        <v>3</v>
      </c>
      <c r="B255" s="244" t="s">
        <v>25</v>
      </c>
      <c r="C255" s="245"/>
      <c r="D255" s="245"/>
      <c r="E255" s="246"/>
      <c r="F255" s="72">
        <f>SUM(F252:F254)</f>
        <v>9.0770000000000017</v>
      </c>
      <c r="G255" s="73">
        <f>SUM(F255/F260)</f>
        <v>0.1631090669018514</v>
      </c>
    </row>
    <row r="256" spans="1:7" ht="15.6" thickTop="1" thickBot="1" x14ac:dyDescent="0.35">
      <c r="A256" s="78" t="s">
        <v>26</v>
      </c>
      <c r="B256" s="244" t="s">
        <v>54</v>
      </c>
      <c r="C256" s="245"/>
      <c r="D256" s="245"/>
      <c r="E256" s="246"/>
      <c r="F256" s="79">
        <f>SUM(F244,F250,F255)</f>
        <v>43.992000000000004</v>
      </c>
      <c r="G256" s="3"/>
    </row>
    <row r="257" spans="1:12" ht="15.6" thickTop="1" thickBot="1" x14ac:dyDescent="0.35">
      <c r="A257" s="80">
        <v>4</v>
      </c>
      <c r="B257" s="264" t="s">
        <v>28</v>
      </c>
      <c r="C257" s="265"/>
      <c r="D257" s="265"/>
      <c r="E257" s="266"/>
      <c r="F257" s="79">
        <f>SUM(F256)*15%</f>
        <v>6.5988000000000007</v>
      </c>
      <c r="G257" s="73">
        <f>SUM(F257/F260)</f>
        <v>0.11857707509881424</v>
      </c>
    </row>
    <row r="258" spans="1:12" ht="15.6" thickTop="1" thickBot="1" x14ac:dyDescent="0.35">
      <c r="A258" s="78" t="s">
        <v>29</v>
      </c>
      <c r="B258" s="244" t="s">
        <v>55</v>
      </c>
      <c r="C258" s="245"/>
      <c r="D258" s="245"/>
      <c r="E258" s="246"/>
      <c r="F258" s="81">
        <f>SUM(F256:F257)</f>
        <v>50.590800000000002</v>
      </c>
    </row>
    <row r="259" spans="1:12" ht="15.6" thickTop="1" thickBot="1" x14ac:dyDescent="0.35">
      <c r="A259" s="80">
        <v>5</v>
      </c>
      <c r="B259" s="264" t="s">
        <v>31</v>
      </c>
      <c r="C259" s="265"/>
      <c r="D259" s="265"/>
      <c r="E259" s="266"/>
      <c r="F259" s="79">
        <f>SUM(F258)*10%</f>
        <v>5.0590800000000007</v>
      </c>
      <c r="G259" s="73">
        <f>SUM(F259/F260)</f>
        <v>9.0909090909090912E-2</v>
      </c>
    </row>
    <row r="260" spans="1:12" ht="15.6" thickTop="1" thickBot="1" x14ac:dyDescent="0.35">
      <c r="A260" s="78" t="s">
        <v>32</v>
      </c>
      <c r="B260" s="244" t="s">
        <v>33</v>
      </c>
      <c r="C260" s="245"/>
      <c r="D260" s="245"/>
      <c r="E260" s="246"/>
      <c r="F260" s="81">
        <f>SUM(F258:F259)</f>
        <v>55.649880000000003</v>
      </c>
      <c r="G260" s="82">
        <f>SUM(G244,G250,G255,G257,G259)</f>
        <v>1</v>
      </c>
    </row>
    <row r="261" spans="1:12" ht="15.6" thickTop="1" thickBot="1" x14ac:dyDescent="0.35">
      <c r="A261" s="8"/>
      <c r="B261" s="9"/>
      <c r="C261" s="9"/>
      <c r="D261" s="9"/>
      <c r="E261" s="9"/>
      <c r="F261" s="11"/>
      <c r="G261" s="12"/>
      <c r="I261" s="31"/>
      <c r="J261" s="30"/>
      <c r="K261" s="31"/>
      <c r="L261" s="31"/>
    </row>
    <row r="262" spans="1:12" ht="44.4" thickTop="1" thickBot="1" x14ac:dyDescent="0.35">
      <c r="A262" s="61" t="s">
        <v>2</v>
      </c>
      <c r="B262" s="62" t="s">
        <v>3</v>
      </c>
      <c r="C262" s="63" t="s">
        <v>4</v>
      </c>
      <c r="D262" s="64" t="s">
        <v>5</v>
      </c>
      <c r="E262" s="27"/>
      <c r="F262" s="20"/>
      <c r="G262" s="20"/>
      <c r="I262" s="111"/>
      <c r="J262" s="24"/>
      <c r="K262" s="24"/>
    </row>
    <row r="263" spans="1:12" ht="408.6" customHeight="1" thickTop="1" x14ac:dyDescent="0.3">
      <c r="A263" s="234" t="s">
        <v>2020</v>
      </c>
      <c r="B263" s="278" t="s">
        <v>2026</v>
      </c>
      <c r="C263" s="268" t="s">
        <v>130</v>
      </c>
      <c r="D263" s="268">
        <v>1</v>
      </c>
      <c r="E263" s="27"/>
      <c r="F263" s="20"/>
      <c r="G263" s="20"/>
      <c r="I263" s="111"/>
      <c r="J263" s="24"/>
      <c r="K263" s="24"/>
    </row>
    <row r="264" spans="1:12" ht="111.6" customHeight="1" thickBot="1" x14ac:dyDescent="0.35">
      <c r="A264" s="235"/>
      <c r="B264" s="279"/>
      <c r="C264" s="269"/>
      <c r="D264" s="269"/>
      <c r="E264" s="20"/>
      <c r="F264" s="20"/>
      <c r="G264" s="20"/>
      <c r="I264" s="24"/>
      <c r="J264" s="24"/>
      <c r="K264" s="169"/>
    </row>
    <row r="265" spans="1:12" ht="30" thickTop="1" thickBot="1" x14ac:dyDescent="0.35">
      <c r="A265" s="61" t="s">
        <v>9</v>
      </c>
      <c r="B265" s="62" t="s">
        <v>10</v>
      </c>
      <c r="C265" s="62" t="s">
        <v>4</v>
      </c>
      <c r="D265" s="62" t="s">
        <v>11</v>
      </c>
      <c r="E265" s="62" t="s">
        <v>12</v>
      </c>
      <c r="F265" s="62" t="s">
        <v>13</v>
      </c>
      <c r="G265" s="64" t="s">
        <v>14</v>
      </c>
    </row>
    <row r="266" spans="1:12" ht="15" thickTop="1" x14ac:dyDescent="0.3">
      <c r="A266" s="20"/>
      <c r="B266" s="67" t="s">
        <v>15</v>
      </c>
      <c r="C266" s="68"/>
      <c r="D266" s="68"/>
      <c r="E266" s="68"/>
      <c r="F266" s="68"/>
      <c r="G266" s="7"/>
    </row>
    <row r="267" spans="1:12" x14ac:dyDescent="0.3">
      <c r="A267" s="36" t="s">
        <v>16</v>
      </c>
      <c r="B267" s="4" t="s">
        <v>17</v>
      </c>
      <c r="C267" s="4" t="s">
        <v>18</v>
      </c>
      <c r="D267" s="105">
        <v>0.3</v>
      </c>
      <c r="E267" s="6">
        <v>28.09</v>
      </c>
      <c r="F267" s="6">
        <f>PRODUCT(D267:E267)</f>
        <v>8.4269999999999996</v>
      </c>
      <c r="G267" s="7"/>
    </row>
    <row r="268" spans="1:12" ht="15" thickBot="1" x14ac:dyDescent="0.35">
      <c r="A268" s="36" t="s">
        <v>19</v>
      </c>
      <c r="B268" s="4" t="s">
        <v>20</v>
      </c>
      <c r="C268" s="4" t="s">
        <v>18</v>
      </c>
      <c r="D268" s="105">
        <v>0.3</v>
      </c>
      <c r="E268" s="6">
        <v>25.18</v>
      </c>
      <c r="F268" s="6">
        <f>PRODUCT(D268:E268)</f>
        <v>7.5539999999999994</v>
      </c>
      <c r="G268" s="7"/>
    </row>
    <row r="269" spans="1:12" ht="15.6" thickTop="1" thickBot="1" x14ac:dyDescent="0.35">
      <c r="A269" s="71">
        <v>1</v>
      </c>
      <c r="B269" s="244" t="s">
        <v>21</v>
      </c>
      <c r="C269" s="245"/>
      <c r="D269" s="245"/>
      <c r="E269" s="246"/>
      <c r="F269" s="72">
        <f>SUM(F267:F268)</f>
        <v>15.980999999999998</v>
      </c>
      <c r="G269" s="73">
        <f>SUM(F269/F277)</f>
        <v>0.60098004762036383</v>
      </c>
    </row>
    <row r="270" spans="1:12" ht="15" thickTop="1" x14ac:dyDescent="0.3">
      <c r="A270" s="20"/>
      <c r="B270" s="74" t="s">
        <v>45</v>
      </c>
      <c r="C270" s="4"/>
      <c r="D270" s="4"/>
      <c r="E270" s="4"/>
      <c r="F270" s="41"/>
      <c r="G270" s="75"/>
    </row>
    <row r="271" spans="1:12" ht="43.8" thickBot="1" x14ac:dyDescent="0.35">
      <c r="A271" s="36" t="s">
        <v>23</v>
      </c>
      <c r="B271" s="4" t="s">
        <v>2027</v>
      </c>
      <c r="C271" s="4" t="s">
        <v>2017</v>
      </c>
      <c r="D271" s="22">
        <v>12</v>
      </c>
      <c r="E271" s="76">
        <v>0.42</v>
      </c>
      <c r="F271" s="6">
        <f>D271*E271</f>
        <v>5.04</v>
      </c>
      <c r="G271" s="7"/>
      <c r="J271" s="30"/>
      <c r="K271" s="31"/>
      <c r="L271" s="31"/>
    </row>
    <row r="272" spans="1:12" ht="15.6" thickTop="1" thickBot="1" x14ac:dyDescent="0.35">
      <c r="A272" s="71">
        <v>2</v>
      </c>
      <c r="B272" s="244" t="s">
        <v>134</v>
      </c>
      <c r="C272" s="245"/>
      <c r="D272" s="245"/>
      <c r="E272" s="246"/>
      <c r="F272" s="72">
        <f>SUM(F271)</f>
        <v>5.04</v>
      </c>
      <c r="G272" s="73">
        <f>SUM(F272/F277)</f>
        <v>0.18953378637173107</v>
      </c>
    </row>
    <row r="273" spans="1:12" ht="15.6" thickTop="1" thickBot="1" x14ac:dyDescent="0.35">
      <c r="A273" s="78" t="s">
        <v>26</v>
      </c>
      <c r="B273" s="244" t="s">
        <v>27</v>
      </c>
      <c r="C273" s="245"/>
      <c r="D273" s="245"/>
      <c r="E273" s="246"/>
      <c r="F273" s="79">
        <f>SUM(F269,F272)</f>
        <v>21.020999999999997</v>
      </c>
      <c r="G273" s="3"/>
    </row>
    <row r="274" spans="1:12" ht="15.6" thickTop="1" thickBot="1" x14ac:dyDescent="0.35">
      <c r="A274" s="80">
        <v>3</v>
      </c>
      <c r="B274" s="264" t="s">
        <v>28</v>
      </c>
      <c r="C274" s="265"/>
      <c r="D274" s="265"/>
      <c r="E274" s="266"/>
      <c r="F274" s="79">
        <f>SUM(F273)*15%</f>
        <v>3.1531499999999997</v>
      </c>
      <c r="G274" s="73">
        <f>SUM(F274/F277)</f>
        <v>0.11857707509881424</v>
      </c>
    </row>
    <row r="275" spans="1:12" ht="15.6" thickTop="1" thickBot="1" x14ac:dyDescent="0.35">
      <c r="A275" s="78" t="s">
        <v>29</v>
      </c>
      <c r="B275" s="244" t="s">
        <v>30</v>
      </c>
      <c r="C275" s="245"/>
      <c r="D275" s="245"/>
      <c r="E275" s="246"/>
      <c r="F275" s="81">
        <f>SUM(F273:F274)</f>
        <v>24.174149999999997</v>
      </c>
    </row>
    <row r="276" spans="1:12" ht="15.6" thickTop="1" thickBot="1" x14ac:dyDescent="0.35">
      <c r="A276" s="80">
        <v>4</v>
      </c>
      <c r="B276" s="264" t="s">
        <v>31</v>
      </c>
      <c r="C276" s="265"/>
      <c r="D276" s="265"/>
      <c r="E276" s="266"/>
      <c r="F276" s="79">
        <f>SUM(F275)*10%</f>
        <v>2.4174150000000001</v>
      </c>
      <c r="G276" s="73">
        <f>SUM(F276/F277)</f>
        <v>9.0909090909090925E-2</v>
      </c>
    </row>
    <row r="277" spans="1:12" ht="15.6" thickTop="1" thickBot="1" x14ac:dyDescent="0.35">
      <c r="A277" s="78" t="s">
        <v>32</v>
      </c>
      <c r="B277" s="244" t="s">
        <v>33</v>
      </c>
      <c r="C277" s="245"/>
      <c r="D277" s="245"/>
      <c r="E277" s="246"/>
      <c r="F277" s="81">
        <f>SUM(F275:F276)</f>
        <v>26.591564999999996</v>
      </c>
      <c r="G277" s="82">
        <f>SUM(G265,G269,G272,G274,G276)</f>
        <v>1</v>
      </c>
      <c r="I277" s="31"/>
      <c r="J277" s="30"/>
      <c r="K277" s="31"/>
      <c r="L277" s="31"/>
    </row>
    <row r="278" spans="1:12" ht="15.6" thickTop="1" thickBot="1" x14ac:dyDescent="0.35">
      <c r="A278" s="8"/>
      <c r="B278" s="9"/>
      <c r="C278" s="9"/>
      <c r="D278" s="9"/>
      <c r="E278" s="9"/>
      <c r="F278" s="11"/>
      <c r="G278" s="12"/>
      <c r="I278" s="31"/>
      <c r="J278" s="30"/>
      <c r="K278" s="31"/>
      <c r="L278" s="31"/>
    </row>
    <row r="279" spans="1:12" ht="44.4" thickTop="1" thickBot="1" x14ac:dyDescent="0.35">
      <c r="A279" s="61" t="s">
        <v>2</v>
      </c>
      <c r="B279" s="62" t="s">
        <v>3</v>
      </c>
      <c r="C279" s="63" t="s">
        <v>4</v>
      </c>
      <c r="D279" s="64" t="s">
        <v>5</v>
      </c>
      <c r="E279" s="27"/>
      <c r="F279" s="20"/>
      <c r="G279" s="20"/>
      <c r="I279" s="111"/>
      <c r="J279" s="24"/>
      <c r="K279" s="24"/>
    </row>
    <row r="280" spans="1:12" ht="40.799999999999997" customHeight="1" thickTop="1" thickBot="1" x14ac:dyDescent="0.35">
      <c r="A280" s="65" t="s">
        <v>2042</v>
      </c>
      <c r="B280" s="66" t="s">
        <v>2807</v>
      </c>
      <c r="C280" s="50" t="s">
        <v>130</v>
      </c>
      <c r="D280" s="50">
        <v>1</v>
      </c>
      <c r="E280" s="20"/>
      <c r="F280" s="20"/>
      <c r="G280" s="20"/>
      <c r="I280" s="24"/>
      <c r="J280" s="24"/>
      <c r="K280" s="169"/>
    </row>
    <row r="281" spans="1:12" ht="30" thickTop="1" thickBot="1" x14ac:dyDescent="0.35">
      <c r="A281" s="61" t="s">
        <v>9</v>
      </c>
      <c r="B281" s="62" t="s">
        <v>10</v>
      </c>
      <c r="C281" s="62" t="s">
        <v>4</v>
      </c>
      <c r="D281" s="62" t="s">
        <v>11</v>
      </c>
      <c r="E281" s="62" t="s">
        <v>12</v>
      </c>
      <c r="F281" s="62" t="s">
        <v>13</v>
      </c>
      <c r="G281" s="64" t="s">
        <v>14</v>
      </c>
    </row>
    <row r="282" spans="1:12" ht="15" thickTop="1" x14ac:dyDescent="0.3">
      <c r="A282" s="20"/>
      <c r="B282" s="67" t="s">
        <v>15</v>
      </c>
      <c r="C282" s="68"/>
      <c r="D282" s="68"/>
      <c r="E282" s="68"/>
      <c r="F282" s="68"/>
      <c r="G282" s="7"/>
    </row>
    <row r="283" spans="1:12" ht="15" thickBot="1" x14ac:dyDescent="0.35">
      <c r="A283" s="36" t="s">
        <v>16</v>
      </c>
      <c r="B283" s="4" t="s">
        <v>36</v>
      </c>
      <c r="C283" s="4" t="s">
        <v>18</v>
      </c>
      <c r="D283" s="105">
        <v>6.88E-2</v>
      </c>
      <c r="E283" s="6">
        <v>25.18</v>
      </c>
      <c r="F283" s="6">
        <f>PRODUCT(D283:E283)</f>
        <v>1.7323839999999999</v>
      </c>
      <c r="G283" s="7"/>
    </row>
    <row r="284" spans="1:12" ht="15.6" thickTop="1" thickBot="1" x14ac:dyDescent="0.35">
      <c r="A284" s="71">
        <v>1</v>
      </c>
      <c r="B284" s="244" t="s">
        <v>21</v>
      </c>
      <c r="C284" s="245"/>
      <c r="D284" s="245"/>
      <c r="E284" s="246"/>
      <c r="F284" s="72">
        <f>SUM(F283)</f>
        <v>1.7323839999999999</v>
      </c>
      <c r="G284" s="73">
        <f>SUM(F284/F292)</f>
        <v>0.20251342097499361</v>
      </c>
    </row>
    <row r="285" spans="1:12" ht="15" thickTop="1" x14ac:dyDescent="0.3">
      <c r="A285" s="20"/>
      <c r="B285" s="74" t="s">
        <v>45</v>
      </c>
      <c r="C285" s="4"/>
      <c r="D285" s="4"/>
      <c r="E285" s="4"/>
      <c r="F285" s="41"/>
      <c r="G285" s="75"/>
    </row>
    <row r="286" spans="1:12" ht="43.8" thickBot="1" x14ac:dyDescent="0.35">
      <c r="A286" s="36" t="s">
        <v>23</v>
      </c>
      <c r="B286" s="4" t="s">
        <v>2027</v>
      </c>
      <c r="C286" s="4" t="s">
        <v>2017</v>
      </c>
      <c r="D286" s="22">
        <v>1</v>
      </c>
      <c r="E286" s="76">
        <v>5.03</v>
      </c>
      <c r="F286" s="6">
        <f>D286*E286</f>
        <v>5.03</v>
      </c>
      <c r="G286" s="7"/>
      <c r="J286" s="30"/>
      <c r="K286" s="31"/>
      <c r="L286" s="31"/>
    </row>
    <row r="287" spans="1:12" ht="15.6" thickTop="1" thickBot="1" x14ac:dyDescent="0.35">
      <c r="A287" s="71">
        <v>2</v>
      </c>
      <c r="B287" s="244" t="s">
        <v>134</v>
      </c>
      <c r="C287" s="245"/>
      <c r="D287" s="245"/>
      <c r="E287" s="246"/>
      <c r="F287" s="72">
        <f>SUM(F286)</f>
        <v>5.03</v>
      </c>
      <c r="G287" s="73">
        <f>SUM(F287/F292)</f>
        <v>0.58800041301710126</v>
      </c>
    </row>
    <row r="288" spans="1:12" ht="15.6" thickTop="1" thickBot="1" x14ac:dyDescent="0.35">
      <c r="A288" s="78" t="s">
        <v>26</v>
      </c>
      <c r="B288" s="244" t="s">
        <v>27</v>
      </c>
      <c r="C288" s="245"/>
      <c r="D288" s="245"/>
      <c r="E288" s="246"/>
      <c r="F288" s="79">
        <f>SUM(F284,F287)</f>
        <v>6.762384</v>
      </c>
      <c r="G288" s="3"/>
    </row>
    <row r="289" spans="1:12" ht="15.6" thickTop="1" thickBot="1" x14ac:dyDescent="0.35">
      <c r="A289" s="80">
        <v>3</v>
      </c>
      <c r="B289" s="264" t="s">
        <v>28</v>
      </c>
      <c r="C289" s="265"/>
      <c r="D289" s="265"/>
      <c r="E289" s="266"/>
      <c r="F289" s="79">
        <f>SUM(F288)*15%</f>
        <v>1.0143575999999999</v>
      </c>
      <c r="G289" s="73">
        <f>SUM(F289/F292)</f>
        <v>0.11857707509881422</v>
      </c>
    </row>
    <row r="290" spans="1:12" ht="15.6" thickTop="1" thickBot="1" x14ac:dyDescent="0.35">
      <c r="A290" s="78" t="s">
        <v>29</v>
      </c>
      <c r="B290" s="244" t="s">
        <v>30</v>
      </c>
      <c r="C290" s="245"/>
      <c r="D290" s="245"/>
      <c r="E290" s="246"/>
      <c r="F290" s="81">
        <f>SUM(F288:F289)</f>
        <v>7.7767415999999994</v>
      </c>
    </row>
    <row r="291" spans="1:12" ht="15.6" thickTop="1" thickBot="1" x14ac:dyDescent="0.35">
      <c r="A291" s="80">
        <v>4</v>
      </c>
      <c r="B291" s="264" t="s">
        <v>31</v>
      </c>
      <c r="C291" s="265"/>
      <c r="D291" s="265"/>
      <c r="E291" s="266"/>
      <c r="F291" s="79">
        <f>SUM(F290)*10%</f>
        <v>0.77767416</v>
      </c>
      <c r="G291" s="73">
        <f>SUM(F291/F292)</f>
        <v>9.0909090909090912E-2</v>
      </c>
    </row>
    <row r="292" spans="1:12" ht="15.6" thickTop="1" thickBot="1" x14ac:dyDescent="0.35">
      <c r="A292" s="78" t="s">
        <v>32</v>
      </c>
      <c r="B292" s="244" t="s">
        <v>33</v>
      </c>
      <c r="C292" s="245"/>
      <c r="D292" s="245"/>
      <c r="E292" s="246"/>
      <c r="F292" s="81">
        <f>SUM(F290:F291)</f>
        <v>8.5544157599999995</v>
      </c>
      <c r="G292" s="82">
        <f>SUM(G281,G284,G287,G289,G291)</f>
        <v>1</v>
      </c>
      <c r="I292" s="31"/>
      <c r="J292" s="30"/>
      <c r="K292" s="31"/>
      <c r="L292" s="31"/>
    </row>
    <row r="293" spans="1:12" ht="15.6" thickTop="1" thickBot="1" x14ac:dyDescent="0.35">
      <c r="A293" s="8"/>
      <c r="B293" s="9"/>
      <c r="C293" s="9"/>
      <c r="D293" s="9"/>
      <c r="E293" s="9"/>
      <c r="F293" s="11"/>
      <c r="G293" s="12"/>
      <c r="I293" s="31"/>
      <c r="J293" s="30"/>
      <c r="K293" s="31"/>
      <c r="L293" s="31"/>
    </row>
    <row r="294" spans="1:12" ht="44.4" thickTop="1" thickBot="1" x14ac:dyDescent="0.35">
      <c r="A294" s="61" t="s">
        <v>2</v>
      </c>
      <c r="B294" s="62" t="s">
        <v>3</v>
      </c>
      <c r="C294" s="63" t="s">
        <v>4</v>
      </c>
      <c r="D294" s="64" t="s">
        <v>5</v>
      </c>
      <c r="E294" s="27"/>
      <c r="F294" s="20"/>
      <c r="G294" s="20"/>
      <c r="I294" s="171"/>
      <c r="J294" s="24"/>
      <c r="K294" s="24"/>
    </row>
    <row r="295" spans="1:12" ht="234.6" customHeight="1" thickTop="1" thickBot="1" x14ac:dyDescent="0.35">
      <c r="A295" s="65" t="s">
        <v>2044</v>
      </c>
      <c r="B295" s="222" t="s">
        <v>2032</v>
      </c>
      <c r="C295" s="50" t="s">
        <v>130</v>
      </c>
      <c r="D295" s="50">
        <v>1</v>
      </c>
      <c r="E295" s="20"/>
      <c r="F295" s="20"/>
      <c r="G295" s="20"/>
      <c r="I295" s="24"/>
      <c r="J295" s="24"/>
      <c r="K295" s="169"/>
    </row>
    <row r="296" spans="1:12" ht="30" thickTop="1" thickBot="1" x14ac:dyDescent="0.35">
      <c r="A296" s="61" t="s">
        <v>9</v>
      </c>
      <c r="B296" s="62" t="s">
        <v>10</v>
      </c>
      <c r="C296" s="62" t="s">
        <v>4</v>
      </c>
      <c r="D296" s="62" t="s">
        <v>11</v>
      </c>
      <c r="E296" s="62" t="s">
        <v>12</v>
      </c>
      <c r="F296" s="62" t="s">
        <v>13</v>
      </c>
      <c r="G296" s="64" t="s">
        <v>14</v>
      </c>
    </row>
    <row r="297" spans="1:12" ht="15" thickTop="1" x14ac:dyDescent="0.3">
      <c r="A297" s="20"/>
      <c r="B297" s="67" t="s">
        <v>15</v>
      </c>
      <c r="C297" s="68"/>
      <c r="D297" s="68"/>
      <c r="E297" s="68"/>
      <c r="F297" s="68"/>
      <c r="G297" s="7"/>
    </row>
    <row r="298" spans="1:12" x14ac:dyDescent="0.3">
      <c r="A298" s="36" t="s">
        <v>16</v>
      </c>
      <c r="B298" s="4" t="s">
        <v>17</v>
      </c>
      <c r="C298" s="4" t="s">
        <v>18</v>
      </c>
      <c r="D298" s="105">
        <v>0.6</v>
      </c>
      <c r="E298" s="6">
        <v>28.09</v>
      </c>
      <c r="F298" s="6">
        <f>PRODUCT(D298:E298)</f>
        <v>16.853999999999999</v>
      </c>
      <c r="G298" s="7"/>
    </row>
    <row r="299" spans="1:12" ht="15" thickBot="1" x14ac:dyDescent="0.35">
      <c r="A299" s="36" t="s">
        <v>19</v>
      </c>
      <c r="B299" s="4" t="s">
        <v>20</v>
      </c>
      <c r="C299" s="4" t="s">
        <v>18</v>
      </c>
      <c r="D299" s="105">
        <v>0.6</v>
      </c>
      <c r="E299" s="6">
        <v>25.18</v>
      </c>
      <c r="F299" s="6">
        <f>PRODUCT(D299:E299)</f>
        <v>15.107999999999999</v>
      </c>
      <c r="G299" s="7"/>
    </row>
    <row r="300" spans="1:12" ht="15.6" thickTop="1" thickBot="1" x14ac:dyDescent="0.35">
      <c r="A300" s="71">
        <v>1</v>
      </c>
      <c r="B300" s="244" t="s">
        <v>21</v>
      </c>
      <c r="C300" s="245"/>
      <c r="D300" s="245"/>
      <c r="E300" s="246"/>
      <c r="F300" s="72">
        <f>SUM(F298:F299)</f>
        <v>31.961999999999996</v>
      </c>
      <c r="G300" s="73">
        <f>SUM(F300/F308)</f>
        <v>0.60617060510664877</v>
      </c>
    </row>
    <row r="301" spans="1:12" ht="15" thickTop="1" x14ac:dyDescent="0.3">
      <c r="A301" s="20"/>
      <c r="B301" s="74" t="s">
        <v>45</v>
      </c>
      <c r="C301" s="4"/>
      <c r="D301" s="4"/>
      <c r="E301" s="4"/>
      <c r="F301" s="41"/>
      <c r="G301" s="75"/>
    </row>
    <row r="302" spans="1:12" ht="29.4" thickBot="1" x14ac:dyDescent="0.35">
      <c r="A302" s="36" t="s">
        <v>23</v>
      </c>
      <c r="B302" s="4" t="s">
        <v>2033</v>
      </c>
      <c r="C302" s="4" t="s">
        <v>110</v>
      </c>
      <c r="D302" s="22">
        <v>4</v>
      </c>
      <c r="E302" s="76">
        <v>2.4300000000000002</v>
      </c>
      <c r="F302" s="6">
        <f>D302*E302</f>
        <v>9.7200000000000006</v>
      </c>
      <c r="G302" s="7"/>
      <c r="J302" s="30"/>
      <c r="K302" s="31"/>
      <c r="L302" s="31"/>
    </row>
    <row r="303" spans="1:12" ht="15.6" thickTop="1" thickBot="1" x14ac:dyDescent="0.35">
      <c r="A303" s="71">
        <v>2</v>
      </c>
      <c r="B303" s="244" t="s">
        <v>134</v>
      </c>
      <c r="C303" s="245"/>
      <c r="D303" s="245"/>
      <c r="E303" s="246"/>
      <c r="F303" s="72">
        <f>SUM(F302)</f>
        <v>9.7200000000000006</v>
      </c>
      <c r="G303" s="73">
        <f>SUM(F303/F308)</f>
        <v>0.18434322888544608</v>
      </c>
    </row>
    <row r="304" spans="1:12" ht="15.6" thickTop="1" thickBot="1" x14ac:dyDescent="0.35">
      <c r="A304" s="78" t="s">
        <v>26</v>
      </c>
      <c r="B304" s="244" t="s">
        <v>27</v>
      </c>
      <c r="C304" s="245"/>
      <c r="D304" s="245"/>
      <c r="E304" s="246"/>
      <c r="F304" s="79">
        <f>SUM(F300,F303)</f>
        <v>41.681999999999995</v>
      </c>
      <c r="G304" s="3"/>
    </row>
    <row r="305" spans="1:12" ht="15.6" thickTop="1" thickBot="1" x14ac:dyDescent="0.35">
      <c r="A305" s="80">
        <v>3</v>
      </c>
      <c r="B305" s="264" t="s">
        <v>28</v>
      </c>
      <c r="C305" s="265"/>
      <c r="D305" s="265"/>
      <c r="E305" s="266"/>
      <c r="F305" s="79">
        <f>SUM(F304)*15%</f>
        <v>6.2522999999999991</v>
      </c>
      <c r="G305" s="73">
        <f>SUM(F305/F308)</f>
        <v>0.11857707509881422</v>
      </c>
    </row>
    <row r="306" spans="1:12" ht="15.6" thickTop="1" thickBot="1" x14ac:dyDescent="0.35">
      <c r="A306" s="78" t="s">
        <v>29</v>
      </c>
      <c r="B306" s="244" t="s">
        <v>30</v>
      </c>
      <c r="C306" s="245"/>
      <c r="D306" s="245"/>
      <c r="E306" s="246"/>
      <c r="F306" s="81">
        <f>SUM(F304:F305)</f>
        <v>47.934299999999993</v>
      </c>
    </row>
    <row r="307" spans="1:12" ht="15.6" thickTop="1" thickBot="1" x14ac:dyDescent="0.35">
      <c r="A307" s="80">
        <v>4</v>
      </c>
      <c r="B307" s="264" t="s">
        <v>31</v>
      </c>
      <c r="C307" s="265"/>
      <c r="D307" s="265"/>
      <c r="E307" s="266"/>
      <c r="F307" s="79">
        <f>SUM(F306)*10%</f>
        <v>4.7934299999999999</v>
      </c>
      <c r="G307" s="73">
        <f>SUM(F307/F308)</f>
        <v>9.0909090909090912E-2</v>
      </c>
    </row>
    <row r="308" spans="1:12" ht="15.6" thickTop="1" thickBot="1" x14ac:dyDescent="0.35">
      <c r="A308" s="78" t="s">
        <v>32</v>
      </c>
      <c r="B308" s="244" t="s">
        <v>33</v>
      </c>
      <c r="C308" s="245"/>
      <c r="D308" s="245"/>
      <c r="E308" s="246"/>
      <c r="F308" s="81">
        <f>SUM(F306:F307)</f>
        <v>52.727729999999994</v>
      </c>
      <c r="G308" s="82">
        <f>SUM(G296,G300,G303,G305,G307)</f>
        <v>1</v>
      </c>
      <c r="I308" s="31"/>
      <c r="J308" s="30"/>
      <c r="K308" s="31"/>
      <c r="L308" s="31"/>
    </row>
    <row r="309" spans="1:12" ht="15.6" thickTop="1" thickBot="1" x14ac:dyDescent="0.35"/>
    <row r="310" spans="1:12" ht="58.8" customHeight="1" thickTop="1" thickBot="1" x14ac:dyDescent="0.35">
      <c r="A310" s="61" t="s">
        <v>2</v>
      </c>
      <c r="B310" s="62" t="s">
        <v>3</v>
      </c>
      <c r="C310" s="63" t="s">
        <v>4</v>
      </c>
      <c r="D310" s="64" t="s">
        <v>5</v>
      </c>
      <c r="E310" s="27"/>
      <c r="F310" s="20"/>
      <c r="G310" s="20"/>
      <c r="I310" s="24"/>
      <c r="J310" s="24"/>
      <c r="K310" s="24"/>
    </row>
    <row r="311" spans="1:12" ht="34.200000000000003" customHeight="1" thickTop="1" thickBot="1" x14ac:dyDescent="0.35">
      <c r="A311" s="65" t="s">
        <v>2025</v>
      </c>
      <c r="B311" s="66" t="s">
        <v>2808</v>
      </c>
      <c r="C311" s="50" t="s">
        <v>130</v>
      </c>
      <c r="D311" s="50">
        <v>1</v>
      </c>
      <c r="E311" s="20"/>
      <c r="F311" s="20"/>
      <c r="G311" s="20"/>
      <c r="I311" s="24"/>
      <c r="J311" s="24"/>
      <c r="K311" s="169"/>
    </row>
    <row r="312" spans="1:12" ht="30" thickTop="1" thickBot="1" x14ac:dyDescent="0.35">
      <c r="A312" s="61" t="s">
        <v>9</v>
      </c>
      <c r="B312" s="62" t="s">
        <v>10</v>
      </c>
      <c r="C312" s="62" t="s">
        <v>4</v>
      </c>
      <c r="D312" s="62" t="s">
        <v>11</v>
      </c>
      <c r="E312" s="62" t="s">
        <v>12</v>
      </c>
      <c r="F312" s="62" t="s">
        <v>13</v>
      </c>
      <c r="G312" s="64" t="s">
        <v>14</v>
      </c>
    </row>
    <row r="313" spans="1:12" ht="15" thickTop="1" x14ac:dyDescent="0.3">
      <c r="A313" s="20"/>
      <c r="B313" s="67" t="s">
        <v>15</v>
      </c>
      <c r="C313" s="68"/>
      <c r="D313" s="68"/>
      <c r="E313" s="68"/>
      <c r="F313" s="68"/>
      <c r="G313" s="7"/>
    </row>
    <row r="314" spans="1:12" ht="15" thickBot="1" x14ac:dyDescent="0.35">
      <c r="A314" s="36" t="s">
        <v>16</v>
      </c>
      <c r="B314" s="4" t="s">
        <v>36</v>
      </c>
      <c r="C314" s="4" t="s">
        <v>18</v>
      </c>
      <c r="D314" s="105">
        <v>6.88E-2</v>
      </c>
      <c r="E314" s="6">
        <v>25.18</v>
      </c>
      <c r="F314" s="6">
        <f>PRODUCT(D314:E314)</f>
        <v>1.7323839999999999</v>
      </c>
      <c r="G314" s="7"/>
    </row>
    <row r="315" spans="1:12" ht="15.6" thickTop="1" thickBot="1" x14ac:dyDescent="0.35">
      <c r="A315" s="71">
        <v>1</v>
      </c>
      <c r="B315" s="244" t="s">
        <v>21</v>
      </c>
      <c r="C315" s="245"/>
      <c r="D315" s="245"/>
      <c r="E315" s="246"/>
      <c r="F315" s="72">
        <f>SUM(F314)</f>
        <v>1.7323839999999999</v>
      </c>
      <c r="G315" s="73">
        <f>SUM(F315/F323)</f>
        <v>7.3107273360751152E-2</v>
      </c>
    </row>
    <row r="316" spans="1:12" ht="15" thickTop="1" x14ac:dyDescent="0.3">
      <c r="A316" s="20"/>
      <c r="B316" s="74" t="s">
        <v>45</v>
      </c>
      <c r="C316" s="4"/>
      <c r="D316" s="4"/>
      <c r="E316" s="4"/>
      <c r="F316" s="41"/>
      <c r="G316" s="75"/>
    </row>
    <row r="317" spans="1:12" ht="43.8" thickBot="1" x14ac:dyDescent="0.35">
      <c r="A317" s="36" t="s">
        <v>23</v>
      </c>
      <c r="B317" s="4" t="s">
        <v>2033</v>
      </c>
      <c r="C317" s="4" t="s">
        <v>2017</v>
      </c>
      <c r="D317" s="22">
        <v>1</v>
      </c>
      <c r="E317" s="76">
        <v>17</v>
      </c>
      <c r="F317" s="6">
        <f>D317*E317</f>
        <v>17</v>
      </c>
      <c r="G317" s="7"/>
      <c r="J317" s="30"/>
      <c r="K317" s="31"/>
      <c r="L317" s="31"/>
    </row>
    <row r="318" spans="1:12" ht="15.6" thickTop="1" thickBot="1" x14ac:dyDescent="0.35">
      <c r="A318" s="71">
        <v>2</v>
      </c>
      <c r="B318" s="244" t="s">
        <v>134</v>
      </c>
      <c r="C318" s="245"/>
      <c r="D318" s="245"/>
      <c r="E318" s="246"/>
      <c r="F318" s="72">
        <f>SUM(F317)</f>
        <v>17</v>
      </c>
      <c r="G318" s="73">
        <f>SUM(F318/F323)</f>
        <v>0.71740656063134367</v>
      </c>
    </row>
    <row r="319" spans="1:12" ht="15.6" thickTop="1" thickBot="1" x14ac:dyDescent="0.35">
      <c r="A319" s="78" t="s">
        <v>26</v>
      </c>
      <c r="B319" s="244" t="s">
        <v>27</v>
      </c>
      <c r="C319" s="245"/>
      <c r="D319" s="245"/>
      <c r="E319" s="246"/>
      <c r="F319" s="79">
        <f>SUM(F315,F318)</f>
        <v>18.732384</v>
      </c>
      <c r="G319" s="3"/>
    </row>
    <row r="320" spans="1:12" ht="15.6" thickTop="1" thickBot="1" x14ac:dyDescent="0.35">
      <c r="A320" s="80">
        <v>3</v>
      </c>
      <c r="B320" s="264" t="s">
        <v>28</v>
      </c>
      <c r="C320" s="265"/>
      <c r="D320" s="265"/>
      <c r="E320" s="266"/>
      <c r="F320" s="79">
        <f>SUM(F319)*15%</f>
        <v>2.8098576</v>
      </c>
      <c r="G320" s="73">
        <f>SUM(F320/F323)</f>
        <v>0.11857707509881421</v>
      </c>
    </row>
    <row r="321" spans="1:12" ht="15.6" thickTop="1" thickBot="1" x14ac:dyDescent="0.35">
      <c r="A321" s="78" t="s">
        <v>29</v>
      </c>
      <c r="B321" s="244" t="s">
        <v>30</v>
      </c>
      <c r="C321" s="245"/>
      <c r="D321" s="245"/>
      <c r="E321" s="246"/>
      <c r="F321" s="81">
        <f>SUM(F319:F320)</f>
        <v>21.542241600000001</v>
      </c>
    </row>
    <row r="322" spans="1:12" ht="15.6" thickTop="1" thickBot="1" x14ac:dyDescent="0.35">
      <c r="A322" s="80">
        <v>4</v>
      </c>
      <c r="B322" s="264" t="s">
        <v>31</v>
      </c>
      <c r="C322" s="265"/>
      <c r="D322" s="265"/>
      <c r="E322" s="266"/>
      <c r="F322" s="79">
        <f>SUM(F321)*10%</f>
        <v>2.1542241600000001</v>
      </c>
      <c r="G322" s="73">
        <f>SUM(F322/F323)</f>
        <v>9.0909090909090898E-2</v>
      </c>
    </row>
    <row r="323" spans="1:12" ht="15.6" thickTop="1" thickBot="1" x14ac:dyDescent="0.35">
      <c r="A323" s="78" t="s">
        <v>32</v>
      </c>
      <c r="B323" s="244" t="s">
        <v>33</v>
      </c>
      <c r="C323" s="245"/>
      <c r="D323" s="245"/>
      <c r="E323" s="246"/>
      <c r="F323" s="81">
        <f>SUM(F321:F322)</f>
        <v>23.696465760000002</v>
      </c>
      <c r="G323" s="82">
        <f>SUM(G312,G315,G318,G320,G322)</f>
        <v>1</v>
      </c>
      <c r="I323" s="31"/>
      <c r="J323" s="30"/>
      <c r="K323" s="31"/>
      <c r="L323" s="31"/>
    </row>
    <row r="324" spans="1:12" ht="15.6" thickTop="1" thickBot="1" x14ac:dyDescent="0.35">
      <c r="A324" s="8"/>
      <c r="B324" s="9"/>
      <c r="C324" s="9"/>
      <c r="D324" s="9"/>
      <c r="E324" s="9"/>
      <c r="F324" s="11"/>
      <c r="G324" s="12"/>
      <c r="I324" s="31"/>
      <c r="J324" s="30"/>
      <c r="K324" s="31"/>
      <c r="L324" s="31"/>
    </row>
    <row r="325" spans="1:12" ht="60.6" customHeight="1" thickTop="1" thickBot="1" x14ac:dyDescent="0.35">
      <c r="A325" s="61" t="s">
        <v>2</v>
      </c>
      <c r="B325" s="62" t="s">
        <v>3</v>
      </c>
      <c r="C325" s="63" t="s">
        <v>4</v>
      </c>
      <c r="D325" s="64" t="s">
        <v>5</v>
      </c>
      <c r="E325" s="27"/>
      <c r="F325" s="20"/>
      <c r="G325" s="20"/>
      <c r="I325" s="111"/>
      <c r="J325" s="24"/>
      <c r="K325" s="24"/>
    </row>
    <row r="326" spans="1:12" ht="85.2" customHeight="1" thickTop="1" thickBot="1" x14ac:dyDescent="0.35">
      <c r="A326" s="65" t="s">
        <v>2028</v>
      </c>
      <c r="B326" s="314" t="s">
        <v>2809</v>
      </c>
      <c r="C326" s="268" t="s">
        <v>130</v>
      </c>
      <c r="D326" s="268">
        <v>1</v>
      </c>
      <c r="E326" s="20"/>
      <c r="F326" s="20"/>
      <c r="G326" s="20"/>
      <c r="I326" s="24"/>
      <c r="J326" s="24"/>
      <c r="K326" s="169"/>
    </row>
    <row r="327" spans="1:12" ht="379.2" customHeight="1" thickTop="1" thickBot="1" x14ac:dyDescent="0.35">
      <c r="A327" s="216"/>
      <c r="B327" s="315"/>
      <c r="C327" s="269"/>
      <c r="D327" s="269"/>
      <c r="E327" s="20"/>
      <c r="F327" s="20"/>
      <c r="G327" s="20"/>
      <c r="I327" s="24"/>
      <c r="J327" s="24"/>
      <c r="K327" s="169"/>
    </row>
    <row r="328" spans="1:12" ht="30" thickTop="1" thickBot="1" x14ac:dyDescent="0.35">
      <c r="A328" s="61" t="s">
        <v>9</v>
      </c>
      <c r="B328" s="62" t="s">
        <v>10</v>
      </c>
      <c r="C328" s="62" t="s">
        <v>4</v>
      </c>
      <c r="D328" s="62" t="s">
        <v>11</v>
      </c>
      <c r="E328" s="62" t="s">
        <v>12</v>
      </c>
      <c r="F328" s="62" t="s">
        <v>13</v>
      </c>
      <c r="G328" s="64" t="s">
        <v>14</v>
      </c>
    </row>
    <row r="329" spans="1:12" ht="15" thickTop="1" x14ac:dyDescent="0.3">
      <c r="A329" s="20"/>
      <c r="B329" s="67" t="s">
        <v>15</v>
      </c>
      <c r="C329" s="68"/>
      <c r="D329" s="68"/>
      <c r="E329" s="68"/>
      <c r="F329" s="68"/>
      <c r="G329" s="7"/>
    </row>
    <row r="330" spans="1:12" x14ac:dyDescent="0.3">
      <c r="A330" s="36" t="s">
        <v>16</v>
      </c>
      <c r="B330" s="4" t="s">
        <v>17</v>
      </c>
      <c r="C330" s="4" t="s">
        <v>18</v>
      </c>
      <c r="D330" s="105">
        <v>0.4</v>
      </c>
      <c r="E330" s="6">
        <v>28.09</v>
      </c>
      <c r="F330" s="6">
        <f>PRODUCT(D330:E330)</f>
        <v>11.236000000000001</v>
      </c>
      <c r="G330" s="7"/>
    </row>
    <row r="331" spans="1:12" ht="15" thickBot="1" x14ac:dyDescent="0.35">
      <c r="A331" s="36" t="s">
        <v>19</v>
      </c>
      <c r="B331" s="4" t="s">
        <v>20</v>
      </c>
      <c r="C331" s="4" t="s">
        <v>18</v>
      </c>
      <c r="D331" s="105">
        <v>0.4</v>
      </c>
      <c r="E331" s="6">
        <v>25.18</v>
      </c>
      <c r="F331" s="6">
        <f>PRODUCT(D331:E331)</f>
        <v>10.072000000000001</v>
      </c>
      <c r="G331" s="7"/>
    </row>
    <row r="332" spans="1:12" ht="15.6" thickTop="1" thickBot="1" x14ac:dyDescent="0.35">
      <c r="A332" s="71">
        <v>1</v>
      </c>
      <c r="B332" s="244" t="s">
        <v>21</v>
      </c>
      <c r="C332" s="245"/>
      <c r="D332" s="245"/>
      <c r="E332" s="246"/>
      <c r="F332" s="72">
        <f>SUM(F330:F331)</f>
        <v>21.308</v>
      </c>
      <c r="G332" s="73">
        <f>SUM(F332/F340)</f>
        <v>0.5528511479159629</v>
      </c>
    </row>
    <row r="333" spans="1:12" ht="15" thickTop="1" x14ac:dyDescent="0.3">
      <c r="A333" s="20"/>
      <c r="B333" s="74" t="s">
        <v>45</v>
      </c>
      <c r="C333" s="4"/>
      <c r="D333" s="4"/>
      <c r="E333" s="4"/>
      <c r="F333" s="41"/>
      <c r="G333" s="75"/>
    </row>
    <row r="334" spans="1:12" ht="43.8" thickBot="1" x14ac:dyDescent="0.35">
      <c r="A334" s="36" t="s">
        <v>23</v>
      </c>
      <c r="B334" s="4" t="s">
        <v>2036</v>
      </c>
      <c r="C334" s="4" t="s">
        <v>2017</v>
      </c>
      <c r="D334" s="22">
        <v>4</v>
      </c>
      <c r="E334" s="76">
        <v>2.29</v>
      </c>
      <c r="F334" s="6">
        <f>D334*E334</f>
        <v>9.16</v>
      </c>
      <c r="G334" s="7"/>
      <c r="J334" s="30"/>
      <c r="K334" s="31"/>
      <c r="L334" s="31"/>
    </row>
    <row r="335" spans="1:12" ht="15.6" thickTop="1" thickBot="1" x14ac:dyDescent="0.35">
      <c r="A335" s="71">
        <v>2</v>
      </c>
      <c r="B335" s="244" t="s">
        <v>134</v>
      </c>
      <c r="C335" s="245"/>
      <c r="D335" s="245"/>
      <c r="E335" s="246"/>
      <c r="F335" s="72">
        <f>SUM(F334)</f>
        <v>9.16</v>
      </c>
      <c r="G335" s="73">
        <f>SUM(F335/F340)</f>
        <v>0.23766268607613197</v>
      </c>
    </row>
    <row r="336" spans="1:12" ht="15.6" thickTop="1" thickBot="1" x14ac:dyDescent="0.35">
      <c r="A336" s="78" t="s">
        <v>26</v>
      </c>
      <c r="B336" s="244" t="s">
        <v>27</v>
      </c>
      <c r="C336" s="245"/>
      <c r="D336" s="245"/>
      <c r="E336" s="246"/>
      <c r="F336" s="79">
        <f>SUM(F332,F335)</f>
        <v>30.468</v>
      </c>
      <c r="G336" s="3"/>
    </row>
    <row r="337" spans="1:12" ht="15.6" thickTop="1" thickBot="1" x14ac:dyDescent="0.35">
      <c r="A337" s="80">
        <v>3</v>
      </c>
      <c r="B337" s="264" t="s">
        <v>28</v>
      </c>
      <c r="C337" s="265"/>
      <c r="D337" s="265"/>
      <c r="E337" s="266"/>
      <c r="F337" s="79">
        <f>SUM(F336)*15%</f>
        <v>4.5701999999999998</v>
      </c>
      <c r="G337" s="73">
        <f>SUM(F337/F340)</f>
        <v>0.11857707509881422</v>
      </c>
    </row>
    <row r="338" spans="1:12" ht="15.6" thickTop="1" thickBot="1" x14ac:dyDescent="0.35">
      <c r="A338" s="78" t="s">
        <v>29</v>
      </c>
      <c r="B338" s="244" t="s">
        <v>30</v>
      </c>
      <c r="C338" s="245"/>
      <c r="D338" s="245"/>
      <c r="E338" s="246"/>
      <c r="F338" s="81">
        <f>SUM(F336:F337)</f>
        <v>35.038200000000003</v>
      </c>
    </row>
    <row r="339" spans="1:12" ht="15.6" thickTop="1" thickBot="1" x14ac:dyDescent="0.35">
      <c r="A339" s="80">
        <v>4</v>
      </c>
      <c r="B339" s="264" t="s">
        <v>31</v>
      </c>
      <c r="C339" s="265"/>
      <c r="D339" s="265"/>
      <c r="E339" s="266"/>
      <c r="F339" s="79">
        <f>SUM(F338)*10%</f>
        <v>3.5038200000000006</v>
      </c>
      <c r="G339" s="73">
        <f>SUM(F339/F340)</f>
        <v>9.0909090909090925E-2</v>
      </c>
    </row>
    <row r="340" spans="1:12" ht="15.6" thickTop="1" thickBot="1" x14ac:dyDescent="0.35">
      <c r="A340" s="78" t="s">
        <v>32</v>
      </c>
      <c r="B340" s="244" t="s">
        <v>33</v>
      </c>
      <c r="C340" s="245"/>
      <c r="D340" s="245"/>
      <c r="E340" s="246"/>
      <c r="F340" s="81">
        <f>SUM(F338:F339)</f>
        <v>38.542020000000001</v>
      </c>
      <c r="G340" s="82">
        <f>SUM(G328,G332,G335,G337,G339)</f>
        <v>1</v>
      </c>
      <c r="I340" s="31"/>
      <c r="J340" s="30"/>
      <c r="K340" s="31"/>
      <c r="L340" s="31"/>
    </row>
    <row r="341" spans="1:12" ht="15.6" thickTop="1" thickBot="1" x14ac:dyDescent="0.35">
      <c r="A341" s="8"/>
      <c r="B341" s="9"/>
      <c r="C341" s="9"/>
      <c r="D341" s="9"/>
      <c r="E341" s="9"/>
      <c r="F341" s="11"/>
      <c r="G341" s="12"/>
      <c r="I341" s="31"/>
      <c r="J341" s="30"/>
      <c r="K341" s="31"/>
      <c r="L341" s="31"/>
    </row>
    <row r="342" spans="1:12" ht="44.4" thickTop="1" thickBot="1" x14ac:dyDescent="0.35">
      <c r="A342" s="61" t="s">
        <v>2</v>
      </c>
      <c r="B342" s="62" t="s">
        <v>3</v>
      </c>
      <c r="C342" s="63" t="s">
        <v>4</v>
      </c>
      <c r="D342" s="64" t="s">
        <v>5</v>
      </c>
      <c r="E342" s="27"/>
      <c r="F342" s="20"/>
      <c r="G342" s="20"/>
      <c r="I342" s="111"/>
      <c r="J342" s="24"/>
      <c r="K342" s="24"/>
    </row>
    <row r="343" spans="1:12" ht="36" customHeight="1" thickTop="1" thickBot="1" x14ac:dyDescent="0.35">
      <c r="A343" s="65" t="s">
        <v>2029</v>
      </c>
      <c r="B343" s="66" t="s">
        <v>2810</v>
      </c>
      <c r="C343" s="50" t="s">
        <v>130</v>
      </c>
      <c r="D343" s="50">
        <v>1</v>
      </c>
      <c r="E343" s="20"/>
      <c r="F343" s="20"/>
      <c r="G343" s="20"/>
      <c r="I343" s="24"/>
      <c r="J343" s="24"/>
      <c r="K343" s="169"/>
    </row>
    <row r="344" spans="1:12" ht="30" thickTop="1" thickBot="1" x14ac:dyDescent="0.35">
      <c r="A344" s="61" t="s">
        <v>9</v>
      </c>
      <c r="B344" s="62" t="s">
        <v>10</v>
      </c>
      <c r="C344" s="62" t="s">
        <v>4</v>
      </c>
      <c r="D344" s="62" t="s">
        <v>11</v>
      </c>
      <c r="E344" s="62" t="s">
        <v>12</v>
      </c>
      <c r="F344" s="62" t="s">
        <v>13</v>
      </c>
      <c r="G344" s="64" t="s">
        <v>14</v>
      </c>
    </row>
    <row r="345" spans="1:12" ht="15" thickTop="1" x14ac:dyDescent="0.3">
      <c r="A345" s="20"/>
      <c r="B345" s="67" t="s">
        <v>15</v>
      </c>
      <c r="C345" s="68"/>
      <c r="D345" s="68"/>
      <c r="E345" s="68"/>
      <c r="F345" s="68"/>
      <c r="G345" s="7"/>
    </row>
    <row r="346" spans="1:12" ht="15" thickBot="1" x14ac:dyDescent="0.35">
      <c r="A346" s="36" t="s">
        <v>16</v>
      </c>
      <c r="B346" s="4" t="s">
        <v>36</v>
      </c>
      <c r="C346" s="4" t="s">
        <v>18</v>
      </c>
      <c r="D346" s="105">
        <v>6.88E-2</v>
      </c>
      <c r="E346" s="6">
        <v>25.18</v>
      </c>
      <c r="F346" s="6">
        <f>PRODUCT(D346:E346)</f>
        <v>1.7323839999999999</v>
      </c>
      <c r="G346" s="7"/>
    </row>
    <row r="347" spans="1:12" ht="15.6" thickTop="1" thickBot="1" x14ac:dyDescent="0.35">
      <c r="A347" s="71">
        <v>1</v>
      </c>
      <c r="B347" s="244" t="s">
        <v>21</v>
      </c>
      <c r="C347" s="245"/>
      <c r="D347" s="245"/>
      <c r="E347" s="246"/>
      <c r="F347" s="72">
        <f>SUM(F346)</f>
        <v>1.7323839999999999</v>
      </c>
      <c r="G347" s="73">
        <f>SUM(F347/F355)</f>
        <v>0.1257276201230659</v>
      </c>
    </row>
    <row r="348" spans="1:12" ht="15" thickTop="1" x14ac:dyDescent="0.3">
      <c r="A348" s="20"/>
      <c r="B348" s="74" t="s">
        <v>45</v>
      </c>
      <c r="C348" s="4"/>
      <c r="D348" s="4"/>
      <c r="E348" s="4"/>
      <c r="F348" s="41"/>
      <c r="G348" s="75"/>
    </row>
    <row r="349" spans="1:12" ht="43.8" thickBot="1" x14ac:dyDescent="0.35">
      <c r="A349" s="36" t="s">
        <v>23</v>
      </c>
      <c r="B349" s="4" t="s">
        <v>2036</v>
      </c>
      <c r="C349" s="4" t="s">
        <v>2017</v>
      </c>
      <c r="D349" s="22">
        <v>1</v>
      </c>
      <c r="E349" s="76">
        <v>9.16</v>
      </c>
      <c r="F349" s="6">
        <f>D349*E349</f>
        <v>9.16</v>
      </c>
      <c r="G349" s="7"/>
      <c r="J349" s="30"/>
      <c r="K349" s="31"/>
      <c r="L349" s="31"/>
    </row>
    <row r="350" spans="1:12" ht="15.6" thickTop="1" thickBot="1" x14ac:dyDescent="0.35">
      <c r="A350" s="71">
        <v>2</v>
      </c>
      <c r="B350" s="244" t="s">
        <v>134</v>
      </c>
      <c r="C350" s="245"/>
      <c r="D350" s="245"/>
      <c r="E350" s="246"/>
      <c r="F350" s="72">
        <f>SUM(F349)</f>
        <v>9.16</v>
      </c>
      <c r="G350" s="73">
        <f>SUM(F350/F355)</f>
        <v>0.66478621386902892</v>
      </c>
    </row>
    <row r="351" spans="1:12" ht="15.6" thickTop="1" thickBot="1" x14ac:dyDescent="0.35">
      <c r="A351" s="78" t="s">
        <v>26</v>
      </c>
      <c r="B351" s="244" t="s">
        <v>27</v>
      </c>
      <c r="C351" s="245"/>
      <c r="D351" s="245"/>
      <c r="E351" s="246"/>
      <c r="F351" s="79">
        <f>SUM(F347,F350)</f>
        <v>10.892384</v>
      </c>
      <c r="G351" s="3"/>
    </row>
    <row r="352" spans="1:12" ht="15.6" thickTop="1" thickBot="1" x14ac:dyDescent="0.35">
      <c r="A352" s="80">
        <v>3</v>
      </c>
      <c r="B352" s="264" t="s">
        <v>28</v>
      </c>
      <c r="C352" s="265"/>
      <c r="D352" s="265"/>
      <c r="E352" s="266"/>
      <c r="F352" s="79">
        <f>SUM(F351)*15%</f>
        <v>1.6338576</v>
      </c>
      <c r="G352" s="73">
        <f>SUM(F352/F355)</f>
        <v>0.11857707509881422</v>
      </c>
    </row>
    <row r="353" spans="1:12" ht="15.6" thickTop="1" thickBot="1" x14ac:dyDescent="0.35">
      <c r="A353" s="78" t="s">
        <v>29</v>
      </c>
      <c r="B353" s="244" t="s">
        <v>30</v>
      </c>
      <c r="C353" s="245"/>
      <c r="D353" s="245"/>
      <c r="E353" s="246"/>
      <c r="F353" s="81">
        <f>SUM(F351:F352)</f>
        <v>12.526241600000001</v>
      </c>
    </row>
    <row r="354" spans="1:12" ht="15.6" thickTop="1" thickBot="1" x14ac:dyDescent="0.35">
      <c r="A354" s="80">
        <v>4</v>
      </c>
      <c r="B354" s="264" t="s">
        <v>31</v>
      </c>
      <c r="C354" s="265"/>
      <c r="D354" s="265"/>
      <c r="E354" s="266"/>
      <c r="F354" s="79">
        <f>SUM(F353)*10%</f>
        <v>1.2526241600000001</v>
      </c>
      <c r="G354" s="73">
        <f>SUM(F354/F355)</f>
        <v>9.0909090909090912E-2</v>
      </c>
    </row>
    <row r="355" spans="1:12" ht="15.6" thickTop="1" thickBot="1" x14ac:dyDescent="0.35">
      <c r="A355" s="78" t="s">
        <v>32</v>
      </c>
      <c r="B355" s="244" t="s">
        <v>33</v>
      </c>
      <c r="C355" s="245"/>
      <c r="D355" s="245"/>
      <c r="E355" s="246"/>
      <c r="F355" s="81">
        <f>SUM(F353:F354)</f>
        <v>13.77886576</v>
      </c>
      <c r="G355" s="82">
        <f>SUM(G344,G347,G350,G352,G354)</f>
        <v>1</v>
      </c>
      <c r="I355" s="31"/>
      <c r="J355" s="30"/>
      <c r="K355" s="31"/>
      <c r="L355" s="31"/>
    </row>
    <row r="356" spans="1:12" ht="15.6" thickTop="1" thickBot="1" x14ac:dyDescent="0.35">
      <c r="A356" s="8"/>
      <c r="B356" s="9"/>
      <c r="C356" s="9"/>
      <c r="D356" s="9"/>
      <c r="E356" s="9"/>
      <c r="F356" s="11"/>
      <c r="G356" s="12"/>
      <c r="I356" s="31"/>
      <c r="J356" s="30"/>
      <c r="K356" s="31"/>
      <c r="L356" s="31"/>
    </row>
    <row r="357" spans="1:12" ht="44.4" thickTop="1" thickBot="1" x14ac:dyDescent="0.35">
      <c r="A357" s="61" t="s">
        <v>2</v>
      </c>
      <c r="B357" s="62" t="s">
        <v>3</v>
      </c>
      <c r="C357" s="63" t="s">
        <v>4</v>
      </c>
      <c r="D357" s="64" t="s">
        <v>5</v>
      </c>
      <c r="E357" s="27"/>
      <c r="F357" s="20"/>
      <c r="G357" s="20"/>
      <c r="I357" s="111"/>
      <c r="J357" s="24"/>
      <c r="K357" s="24"/>
    </row>
    <row r="358" spans="1:12" ht="289.2" customHeight="1" thickTop="1" thickBot="1" x14ac:dyDescent="0.35">
      <c r="A358" s="65" t="s">
        <v>2030</v>
      </c>
      <c r="B358" s="66" t="s">
        <v>2633</v>
      </c>
      <c r="C358" s="50" t="s">
        <v>130</v>
      </c>
      <c r="D358" s="50">
        <v>1</v>
      </c>
      <c r="E358" s="20"/>
      <c r="F358" s="20"/>
      <c r="G358" s="20"/>
      <c r="I358" s="24"/>
      <c r="J358" s="24"/>
      <c r="K358" s="169"/>
    </row>
    <row r="359" spans="1:12" ht="30" thickTop="1" thickBot="1" x14ac:dyDescent="0.35">
      <c r="A359" s="61" t="s">
        <v>9</v>
      </c>
      <c r="B359" s="62" t="s">
        <v>10</v>
      </c>
      <c r="C359" s="62" t="s">
        <v>4</v>
      </c>
      <c r="D359" s="62" t="s">
        <v>11</v>
      </c>
      <c r="E359" s="62" t="s">
        <v>12</v>
      </c>
      <c r="F359" s="62" t="s">
        <v>13</v>
      </c>
      <c r="G359" s="64" t="s">
        <v>14</v>
      </c>
    </row>
    <row r="360" spans="1:12" ht="15" thickTop="1" x14ac:dyDescent="0.3">
      <c r="A360" s="20"/>
      <c r="B360" s="67" t="s">
        <v>15</v>
      </c>
      <c r="C360" s="68"/>
      <c r="D360" s="68"/>
      <c r="E360" s="68"/>
      <c r="F360" s="68"/>
      <c r="G360" s="7"/>
    </row>
    <row r="361" spans="1:12" x14ac:dyDescent="0.3">
      <c r="A361" s="36" t="s">
        <v>16</v>
      </c>
      <c r="B361" s="4" t="s">
        <v>17</v>
      </c>
      <c r="C361" s="4" t="s">
        <v>18</v>
      </c>
      <c r="D361" s="105">
        <v>0.45</v>
      </c>
      <c r="E361" s="6">
        <v>28.09</v>
      </c>
      <c r="F361" s="6">
        <f>PRODUCT(D361:E361)</f>
        <v>12.640499999999999</v>
      </c>
      <c r="G361" s="7"/>
    </row>
    <row r="362" spans="1:12" ht="15" thickBot="1" x14ac:dyDescent="0.35">
      <c r="A362" s="36" t="s">
        <v>19</v>
      </c>
      <c r="B362" s="4" t="s">
        <v>20</v>
      </c>
      <c r="C362" s="4" t="s">
        <v>18</v>
      </c>
      <c r="D362" s="105">
        <v>0.45</v>
      </c>
      <c r="E362" s="6">
        <v>25.18</v>
      </c>
      <c r="F362" s="6">
        <f>PRODUCT(D362:E362)</f>
        <v>11.331</v>
      </c>
      <c r="G362" s="7"/>
    </row>
    <row r="363" spans="1:12" ht="15.6" thickTop="1" thickBot="1" x14ac:dyDescent="0.35">
      <c r="A363" s="71">
        <v>1</v>
      </c>
      <c r="B363" s="244" t="s">
        <v>21</v>
      </c>
      <c r="C363" s="245"/>
      <c r="D363" s="245"/>
      <c r="E363" s="246"/>
      <c r="F363" s="72">
        <f>SUM(F361:F362)</f>
        <v>23.971499999999999</v>
      </c>
      <c r="G363" s="73">
        <f>SUM(F363/F371)</f>
        <v>0.49984311809191145</v>
      </c>
    </row>
    <row r="364" spans="1:12" ht="15" thickTop="1" x14ac:dyDescent="0.3">
      <c r="A364" s="20"/>
      <c r="B364" s="74" t="s">
        <v>188</v>
      </c>
      <c r="C364" s="4"/>
      <c r="D364" s="4"/>
      <c r="E364" s="4">
        <v>1.02</v>
      </c>
      <c r="F364" s="41"/>
      <c r="G364" s="75"/>
    </row>
    <row r="365" spans="1:12" ht="43.8" thickBot="1" x14ac:dyDescent="0.35">
      <c r="A365" s="36" t="s">
        <v>23</v>
      </c>
      <c r="B365" s="4" t="s">
        <v>2634</v>
      </c>
      <c r="C365" s="4" t="s">
        <v>110</v>
      </c>
      <c r="D365" s="22">
        <v>17</v>
      </c>
      <c r="E365" s="76">
        <v>0.82</v>
      </c>
      <c r="F365" s="6">
        <f>D365*E365</f>
        <v>13.94</v>
      </c>
      <c r="G365" s="7"/>
    </row>
    <row r="366" spans="1:12" ht="15.6" thickTop="1" thickBot="1" x14ac:dyDescent="0.35">
      <c r="A366" s="71">
        <v>2</v>
      </c>
      <c r="B366" s="244" t="s">
        <v>134</v>
      </c>
      <c r="C366" s="245"/>
      <c r="D366" s="245"/>
      <c r="E366" s="246"/>
      <c r="F366" s="72">
        <f>SUM(F365)</f>
        <v>13.94</v>
      </c>
      <c r="G366" s="73">
        <f>SUM(F366/F371)</f>
        <v>0.2906707159001834</v>
      </c>
    </row>
    <row r="367" spans="1:12" ht="15.6" thickTop="1" thickBot="1" x14ac:dyDescent="0.35">
      <c r="A367" s="78" t="s">
        <v>26</v>
      </c>
      <c r="B367" s="244" t="s">
        <v>27</v>
      </c>
      <c r="C367" s="245"/>
      <c r="D367" s="245"/>
      <c r="E367" s="246"/>
      <c r="F367" s="79">
        <f>SUM(F363,F366)</f>
        <v>37.911499999999997</v>
      </c>
      <c r="G367" s="3"/>
    </row>
    <row r="368" spans="1:12" ht="15.6" thickTop="1" thickBot="1" x14ac:dyDescent="0.35">
      <c r="A368" s="80">
        <v>3</v>
      </c>
      <c r="B368" s="264" t="s">
        <v>28</v>
      </c>
      <c r="C368" s="265"/>
      <c r="D368" s="265"/>
      <c r="E368" s="266"/>
      <c r="F368" s="79">
        <f>SUM(F367)*15%</f>
        <v>5.6867249999999991</v>
      </c>
      <c r="G368" s="73">
        <f>SUM(F368/F371)</f>
        <v>0.11857707509881421</v>
      </c>
    </row>
    <row r="369" spans="1:12" ht="15.6" thickTop="1" thickBot="1" x14ac:dyDescent="0.35">
      <c r="A369" s="78" t="s">
        <v>29</v>
      </c>
      <c r="B369" s="244" t="s">
        <v>30</v>
      </c>
      <c r="C369" s="245"/>
      <c r="D369" s="245"/>
      <c r="E369" s="246"/>
      <c r="F369" s="81">
        <f>SUM(F367:F368)</f>
        <v>43.598224999999999</v>
      </c>
    </row>
    <row r="370" spans="1:12" ht="15.6" thickTop="1" thickBot="1" x14ac:dyDescent="0.35">
      <c r="A370" s="80">
        <v>4</v>
      </c>
      <c r="B370" s="264" t="s">
        <v>31</v>
      </c>
      <c r="C370" s="265"/>
      <c r="D370" s="265"/>
      <c r="E370" s="266"/>
      <c r="F370" s="79">
        <f>SUM(F369)*10%</f>
        <v>4.3598224999999999</v>
      </c>
      <c r="G370" s="73">
        <f>SUM(F370/F371)</f>
        <v>9.0909090909090912E-2</v>
      </c>
    </row>
    <row r="371" spans="1:12" ht="15.6" thickTop="1" thickBot="1" x14ac:dyDescent="0.35">
      <c r="A371" s="78" t="s">
        <v>32</v>
      </c>
      <c r="B371" s="244" t="s">
        <v>33</v>
      </c>
      <c r="C371" s="245"/>
      <c r="D371" s="245"/>
      <c r="E371" s="246"/>
      <c r="F371" s="81">
        <f>SUM(F369:F370)</f>
        <v>47.958047499999999</v>
      </c>
      <c r="G371" s="82">
        <f>SUM(G360,G363,G366,G368,G370)</f>
        <v>1</v>
      </c>
      <c r="I371" s="31"/>
      <c r="J371" s="30"/>
      <c r="K371" s="31"/>
      <c r="L371" s="31"/>
    </row>
    <row r="372" spans="1:12" ht="15.6" thickTop="1" thickBot="1" x14ac:dyDescent="0.35"/>
    <row r="373" spans="1:12" ht="44.4" thickTop="1" thickBot="1" x14ac:dyDescent="0.35">
      <c r="A373" s="61" t="s">
        <v>2</v>
      </c>
      <c r="B373" s="62" t="s">
        <v>3</v>
      </c>
      <c r="C373" s="63" t="s">
        <v>4</v>
      </c>
      <c r="D373" s="64" t="s">
        <v>5</v>
      </c>
      <c r="E373" s="27"/>
      <c r="F373" s="20"/>
      <c r="G373" s="20"/>
      <c r="I373" s="24"/>
      <c r="J373" s="24"/>
      <c r="K373" s="24"/>
    </row>
    <row r="374" spans="1:12" ht="39" customHeight="1" thickTop="1" thickBot="1" x14ac:dyDescent="0.35">
      <c r="A374" s="65" t="s">
        <v>2031</v>
      </c>
      <c r="B374" s="66" t="s">
        <v>2811</v>
      </c>
      <c r="C374" s="50" t="s">
        <v>738</v>
      </c>
      <c r="D374" s="50">
        <v>1</v>
      </c>
      <c r="E374" s="20"/>
      <c r="F374" s="20"/>
      <c r="G374" s="20"/>
      <c r="I374" s="24"/>
      <c r="J374" s="24"/>
      <c r="K374" s="169"/>
    </row>
    <row r="375" spans="1:12" ht="30" thickTop="1" thickBot="1" x14ac:dyDescent="0.35">
      <c r="A375" s="61" t="s">
        <v>9</v>
      </c>
      <c r="B375" s="62" t="s">
        <v>10</v>
      </c>
      <c r="C375" s="62" t="s">
        <v>4</v>
      </c>
      <c r="D375" s="62" t="s">
        <v>11</v>
      </c>
      <c r="E375" s="62" t="s">
        <v>12</v>
      </c>
      <c r="F375" s="62" t="s">
        <v>13</v>
      </c>
      <c r="G375" s="64" t="s">
        <v>14</v>
      </c>
    </row>
    <row r="376" spans="1:12" ht="15" thickTop="1" x14ac:dyDescent="0.3">
      <c r="A376" s="20"/>
      <c r="B376" s="67" t="s">
        <v>15</v>
      </c>
      <c r="C376" s="68"/>
      <c r="D376" s="68"/>
      <c r="E376" s="68"/>
      <c r="F376" s="68"/>
      <c r="G376" s="7"/>
    </row>
    <row r="377" spans="1:12" ht="15" thickBot="1" x14ac:dyDescent="0.35">
      <c r="A377" s="36" t="s">
        <v>16</v>
      </c>
      <c r="B377" s="4" t="s">
        <v>36</v>
      </c>
      <c r="C377" s="4" t="s">
        <v>18</v>
      </c>
      <c r="D377" s="105">
        <v>8.8099999999999998E-2</v>
      </c>
      <c r="E377" s="6">
        <v>25.18</v>
      </c>
      <c r="F377" s="6">
        <f>PRODUCT(D377:E377)</f>
        <v>2.2183579999999998</v>
      </c>
      <c r="G377" s="7"/>
    </row>
    <row r="378" spans="1:12" ht="15.6" thickTop="1" thickBot="1" x14ac:dyDescent="0.35">
      <c r="A378" s="71">
        <v>1</v>
      </c>
      <c r="B378" s="244" t="s">
        <v>21</v>
      </c>
      <c r="C378" s="245"/>
      <c r="D378" s="245"/>
      <c r="E378" s="246"/>
      <c r="F378" s="72">
        <f>SUM(F377)</f>
        <v>2.2183579999999998</v>
      </c>
      <c r="G378" s="73">
        <f>SUM(F378/F386)</f>
        <v>8.5592153736626223E-2</v>
      </c>
    </row>
    <row r="379" spans="1:12" ht="15" thickTop="1" x14ac:dyDescent="0.3">
      <c r="A379" s="20"/>
      <c r="B379" s="74" t="s">
        <v>188</v>
      </c>
      <c r="C379" s="4"/>
      <c r="D379" s="4"/>
      <c r="E379" s="4"/>
      <c r="F379" s="41"/>
      <c r="G379" s="75"/>
    </row>
    <row r="380" spans="1:12" ht="69" customHeight="1" thickBot="1" x14ac:dyDescent="0.35">
      <c r="A380" s="36" t="s">
        <v>23</v>
      </c>
      <c r="B380" s="4" t="s">
        <v>2634</v>
      </c>
      <c r="C380" s="4" t="s">
        <v>2017</v>
      </c>
      <c r="D380" s="22">
        <v>1</v>
      </c>
      <c r="E380" s="76">
        <v>18.27</v>
      </c>
      <c r="F380" s="6">
        <f>D380*E380</f>
        <v>18.27</v>
      </c>
      <c r="G380" s="7"/>
      <c r="J380" s="30"/>
      <c r="K380" s="31"/>
      <c r="L380" s="31"/>
    </row>
    <row r="381" spans="1:12" ht="15.6" thickTop="1" thickBot="1" x14ac:dyDescent="0.35">
      <c r="A381" s="71">
        <v>2</v>
      </c>
      <c r="B381" s="244" t="s">
        <v>134</v>
      </c>
      <c r="C381" s="245"/>
      <c r="D381" s="245"/>
      <c r="E381" s="246"/>
      <c r="F381" s="72">
        <f>SUM(F380)</f>
        <v>18.27</v>
      </c>
      <c r="G381" s="73">
        <f>SUM(F381/F386)</f>
        <v>0.70492168025546875</v>
      </c>
    </row>
    <row r="382" spans="1:12" ht="15.6" thickTop="1" thickBot="1" x14ac:dyDescent="0.35">
      <c r="A382" s="78" t="s">
        <v>26</v>
      </c>
      <c r="B382" s="244" t="s">
        <v>27</v>
      </c>
      <c r="C382" s="245"/>
      <c r="D382" s="245"/>
      <c r="E382" s="246"/>
      <c r="F382" s="79">
        <f>SUM(F378,F381)</f>
        <v>20.488357999999998</v>
      </c>
      <c r="G382" s="3"/>
    </row>
    <row r="383" spans="1:12" ht="15.6" thickTop="1" thickBot="1" x14ac:dyDescent="0.35">
      <c r="A383" s="80">
        <v>3</v>
      </c>
      <c r="B383" s="264" t="s">
        <v>28</v>
      </c>
      <c r="C383" s="265"/>
      <c r="D383" s="265"/>
      <c r="E383" s="266"/>
      <c r="F383" s="79">
        <f>SUM(F382)*15%</f>
        <v>3.0732536999999995</v>
      </c>
      <c r="G383" s="73">
        <f>SUM(F383/F386)</f>
        <v>0.11857707509881422</v>
      </c>
    </row>
    <row r="384" spans="1:12" ht="15.6" thickTop="1" thickBot="1" x14ac:dyDescent="0.35">
      <c r="A384" s="78" t="s">
        <v>29</v>
      </c>
      <c r="B384" s="244" t="s">
        <v>30</v>
      </c>
      <c r="C384" s="245"/>
      <c r="D384" s="245"/>
      <c r="E384" s="246"/>
      <c r="F384" s="81">
        <f>SUM(F382:F383)</f>
        <v>23.561611699999997</v>
      </c>
    </row>
    <row r="385" spans="1:12" ht="15.6" thickTop="1" thickBot="1" x14ac:dyDescent="0.35">
      <c r="A385" s="80">
        <v>4</v>
      </c>
      <c r="B385" s="264" t="s">
        <v>31</v>
      </c>
      <c r="C385" s="265"/>
      <c r="D385" s="265"/>
      <c r="E385" s="266"/>
      <c r="F385" s="79">
        <f>SUM(F384)*10%</f>
        <v>2.3561611699999996</v>
      </c>
      <c r="G385" s="73">
        <f>SUM(F385/F386)</f>
        <v>9.0909090909090898E-2</v>
      </c>
    </row>
    <row r="386" spans="1:12" ht="15.6" thickTop="1" thickBot="1" x14ac:dyDescent="0.35">
      <c r="A386" s="78" t="s">
        <v>32</v>
      </c>
      <c r="B386" s="244" t="s">
        <v>33</v>
      </c>
      <c r="C386" s="245"/>
      <c r="D386" s="245"/>
      <c r="E386" s="246"/>
      <c r="F386" s="81">
        <f>SUM(F384:F385)</f>
        <v>25.917772869999997</v>
      </c>
      <c r="G386" s="82">
        <f>SUM(G375,G378,G381,G383,G385)</f>
        <v>1</v>
      </c>
      <c r="I386" s="31"/>
      <c r="J386" s="30"/>
      <c r="K386" s="31"/>
      <c r="L386" s="31"/>
    </row>
    <row r="387" spans="1:12" ht="15.6" thickTop="1" thickBot="1" x14ac:dyDescent="0.35">
      <c r="A387" s="8"/>
      <c r="B387" s="9"/>
      <c r="C387" s="9"/>
      <c r="D387" s="9"/>
      <c r="E387" s="9"/>
      <c r="F387" s="11"/>
      <c r="G387" s="12"/>
      <c r="I387" s="31"/>
      <c r="J387" s="30"/>
      <c r="K387" s="31"/>
      <c r="L387" s="31"/>
    </row>
    <row r="388" spans="1:12" ht="44.4" thickTop="1" thickBot="1" x14ac:dyDescent="0.35">
      <c r="A388" s="61" t="s">
        <v>2</v>
      </c>
      <c r="B388" s="62" t="s">
        <v>3</v>
      </c>
      <c r="C388" s="63" t="s">
        <v>4</v>
      </c>
      <c r="D388" s="64" t="s">
        <v>5</v>
      </c>
      <c r="E388" s="27"/>
      <c r="F388" s="20"/>
      <c r="G388" s="20"/>
      <c r="I388" s="60"/>
      <c r="J388" s="24"/>
      <c r="K388" s="24"/>
    </row>
    <row r="389" spans="1:12" ht="208.2" customHeight="1" thickTop="1" thickBot="1" x14ac:dyDescent="0.35">
      <c r="A389" s="65" t="s">
        <v>2034</v>
      </c>
      <c r="B389" s="66" t="s">
        <v>2041</v>
      </c>
      <c r="C389" s="50" t="s">
        <v>130</v>
      </c>
      <c r="D389" s="50">
        <v>1</v>
      </c>
      <c r="E389" s="20"/>
      <c r="F389" s="20"/>
      <c r="G389" s="20"/>
      <c r="I389" s="24"/>
      <c r="J389" s="24"/>
      <c r="K389" s="169"/>
    </row>
    <row r="390" spans="1:12" ht="30" thickTop="1" thickBot="1" x14ac:dyDescent="0.35">
      <c r="A390" s="61" t="s">
        <v>9</v>
      </c>
      <c r="B390" s="62" t="s">
        <v>10</v>
      </c>
      <c r="C390" s="62" t="s">
        <v>4</v>
      </c>
      <c r="D390" s="62" t="s">
        <v>11</v>
      </c>
      <c r="E390" s="62" t="s">
        <v>12</v>
      </c>
      <c r="F390" s="62" t="s">
        <v>13</v>
      </c>
      <c r="G390" s="64" t="s">
        <v>14</v>
      </c>
    </row>
    <row r="391" spans="1:12" ht="15" thickTop="1" x14ac:dyDescent="0.3">
      <c r="A391" s="20"/>
      <c r="B391" s="67" t="s">
        <v>15</v>
      </c>
      <c r="C391" s="68"/>
      <c r="D391" s="68"/>
      <c r="E391" s="68"/>
      <c r="F391" s="68"/>
      <c r="G391" s="7"/>
    </row>
    <row r="392" spans="1:12" x14ac:dyDescent="0.3">
      <c r="A392" s="36" t="s">
        <v>16</v>
      </c>
      <c r="B392" s="4" t="s">
        <v>17</v>
      </c>
      <c r="C392" s="4" t="s">
        <v>18</v>
      </c>
      <c r="D392" s="105">
        <v>0.34110000000000001</v>
      </c>
      <c r="E392" s="6">
        <v>28.09</v>
      </c>
      <c r="F392" s="6">
        <f>PRODUCT(D392:E392)</f>
        <v>9.5814990000000009</v>
      </c>
      <c r="G392" s="7"/>
    </row>
    <row r="393" spans="1:12" ht="15" thickBot="1" x14ac:dyDescent="0.35">
      <c r="A393" s="36" t="s">
        <v>19</v>
      </c>
      <c r="B393" s="4" t="s">
        <v>20</v>
      </c>
      <c r="C393" s="4" t="s">
        <v>18</v>
      </c>
      <c r="D393" s="105">
        <v>0.34110000000000001</v>
      </c>
      <c r="E393" s="6">
        <v>25.18</v>
      </c>
      <c r="F393" s="6">
        <f>PRODUCT(D393:E393)</f>
        <v>8.5888980000000004</v>
      </c>
      <c r="G393" s="7"/>
    </row>
    <row r="394" spans="1:12" ht="15.6" thickTop="1" thickBot="1" x14ac:dyDescent="0.35">
      <c r="A394" s="71">
        <v>1</v>
      </c>
      <c r="B394" s="244" t="s">
        <v>21</v>
      </c>
      <c r="C394" s="245"/>
      <c r="D394" s="245"/>
      <c r="E394" s="246"/>
      <c r="F394" s="72">
        <f>SUM(F392:F393)</f>
        <v>18.170397000000001</v>
      </c>
      <c r="G394" s="73">
        <f>SUM(F394/F402)</f>
        <v>0.42233997437984805</v>
      </c>
    </row>
    <row r="395" spans="1:12" ht="15" thickTop="1" x14ac:dyDescent="0.3">
      <c r="A395" s="20"/>
      <c r="B395" s="74" t="s">
        <v>188</v>
      </c>
      <c r="C395" s="4"/>
      <c r="D395" s="4"/>
      <c r="E395" s="4"/>
      <c r="F395" s="41"/>
      <c r="G395" s="75"/>
    </row>
    <row r="396" spans="1:12" ht="43.8" thickBot="1" x14ac:dyDescent="0.35">
      <c r="A396" s="36" t="s">
        <v>23</v>
      </c>
      <c r="B396" s="4" t="s">
        <v>2812</v>
      </c>
      <c r="C396" s="4" t="s">
        <v>110</v>
      </c>
      <c r="D396" s="22">
        <v>16</v>
      </c>
      <c r="E396" s="76">
        <v>0.99</v>
      </c>
      <c r="F396" s="6">
        <f>D396*E396</f>
        <v>15.84</v>
      </c>
      <c r="G396" s="7"/>
      <c r="J396" s="30"/>
      <c r="K396" s="31"/>
      <c r="L396" s="31"/>
    </row>
    <row r="397" spans="1:12" ht="15.6" thickTop="1" thickBot="1" x14ac:dyDescent="0.35">
      <c r="A397" s="71">
        <v>2</v>
      </c>
      <c r="B397" s="244" t="s">
        <v>134</v>
      </c>
      <c r="C397" s="245"/>
      <c r="D397" s="245"/>
      <c r="E397" s="246"/>
      <c r="F397" s="72">
        <f>SUM(F396)</f>
        <v>15.84</v>
      </c>
      <c r="G397" s="73">
        <f>SUM(F397/F402)</f>
        <v>0.36817385961224691</v>
      </c>
    </row>
    <row r="398" spans="1:12" ht="15.6" thickTop="1" thickBot="1" x14ac:dyDescent="0.35">
      <c r="A398" s="78" t="s">
        <v>26</v>
      </c>
      <c r="B398" s="244" t="s">
        <v>27</v>
      </c>
      <c r="C398" s="245"/>
      <c r="D398" s="245"/>
      <c r="E398" s="246"/>
      <c r="F398" s="79">
        <f>SUM(F394,F397)</f>
        <v>34.010396999999998</v>
      </c>
      <c r="G398" s="3"/>
    </row>
    <row r="399" spans="1:12" ht="15.6" thickTop="1" thickBot="1" x14ac:dyDescent="0.35">
      <c r="A399" s="80">
        <v>3</v>
      </c>
      <c r="B399" s="264" t="s">
        <v>28</v>
      </c>
      <c r="C399" s="265"/>
      <c r="D399" s="265"/>
      <c r="E399" s="266"/>
      <c r="F399" s="79">
        <f>SUM(F398)*15%</f>
        <v>5.1015595499999993</v>
      </c>
      <c r="G399" s="73">
        <f>SUM(F399/F402)</f>
        <v>0.11857707509881422</v>
      </c>
    </row>
    <row r="400" spans="1:12" ht="15.6" thickTop="1" thickBot="1" x14ac:dyDescent="0.35">
      <c r="A400" s="78" t="s">
        <v>29</v>
      </c>
      <c r="B400" s="244" t="s">
        <v>30</v>
      </c>
      <c r="C400" s="245"/>
      <c r="D400" s="245"/>
      <c r="E400" s="246"/>
      <c r="F400" s="81">
        <f>SUM(F398:F399)</f>
        <v>39.111956549999995</v>
      </c>
    </row>
    <row r="401" spans="1:12" ht="15.6" thickTop="1" thickBot="1" x14ac:dyDescent="0.35">
      <c r="A401" s="80">
        <v>4</v>
      </c>
      <c r="B401" s="264" t="s">
        <v>31</v>
      </c>
      <c r="C401" s="265"/>
      <c r="D401" s="265"/>
      <c r="E401" s="266"/>
      <c r="F401" s="79">
        <f>SUM(F400)*10%</f>
        <v>3.9111956549999998</v>
      </c>
      <c r="G401" s="73">
        <f>SUM(F401/F402)</f>
        <v>9.0909090909090912E-2</v>
      </c>
    </row>
    <row r="402" spans="1:12" ht="15.6" thickTop="1" thickBot="1" x14ac:dyDescent="0.35">
      <c r="A402" s="78" t="s">
        <v>32</v>
      </c>
      <c r="B402" s="244" t="s">
        <v>33</v>
      </c>
      <c r="C402" s="245"/>
      <c r="D402" s="245"/>
      <c r="E402" s="246"/>
      <c r="F402" s="81">
        <f>SUM(F400:F401)</f>
        <v>43.023152204999995</v>
      </c>
      <c r="G402" s="82">
        <f>SUM(G390,G394,G397,G399,G401)</f>
        <v>1</v>
      </c>
      <c r="I402" s="31"/>
      <c r="J402" s="30"/>
      <c r="K402" s="31"/>
      <c r="L402" s="31"/>
    </row>
    <row r="403" spans="1:12" ht="15.6" thickTop="1" thickBot="1" x14ac:dyDescent="0.35">
      <c r="A403" s="8"/>
      <c r="B403" s="9"/>
      <c r="C403" s="9"/>
      <c r="D403" s="9"/>
      <c r="E403" s="9"/>
      <c r="F403" s="11"/>
      <c r="G403" s="12"/>
      <c r="I403" s="31"/>
      <c r="J403" s="30"/>
      <c r="K403" s="31"/>
      <c r="L403" s="31"/>
    </row>
    <row r="404" spans="1:12" ht="44.4" thickTop="1" thickBot="1" x14ac:dyDescent="0.35">
      <c r="A404" s="61" t="s">
        <v>2</v>
      </c>
      <c r="B404" s="62" t="s">
        <v>3</v>
      </c>
      <c r="C404" s="63" t="s">
        <v>4</v>
      </c>
      <c r="D404" s="64" t="s">
        <v>5</v>
      </c>
      <c r="E404" s="27"/>
      <c r="F404" s="20"/>
      <c r="G404" s="20"/>
      <c r="I404" s="24"/>
      <c r="J404" s="24"/>
      <c r="K404" s="24"/>
    </row>
    <row r="405" spans="1:12" ht="46.8" customHeight="1" thickTop="1" thickBot="1" x14ac:dyDescent="0.35">
      <c r="A405" s="65" t="s">
        <v>2035</v>
      </c>
      <c r="B405" s="66" t="s">
        <v>2813</v>
      </c>
      <c r="C405" s="50" t="s">
        <v>130</v>
      </c>
      <c r="D405" s="50">
        <v>1</v>
      </c>
      <c r="E405" s="20"/>
      <c r="F405" s="20"/>
      <c r="G405" s="20"/>
      <c r="I405" s="24"/>
      <c r="J405" s="24"/>
      <c r="K405" s="169"/>
    </row>
    <row r="406" spans="1:12" ht="30" thickTop="1" thickBot="1" x14ac:dyDescent="0.35">
      <c r="A406" s="61" t="s">
        <v>9</v>
      </c>
      <c r="B406" s="62" t="s">
        <v>10</v>
      </c>
      <c r="C406" s="62" t="s">
        <v>4</v>
      </c>
      <c r="D406" s="62" t="s">
        <v>11</v>
      </c>
      <c r="E406" s="62" t="s">
        <v>12</v>
      </c>
      <c r="F406" s="62" t="s">
        <v>13</v>
      </c>
      <c r="G406" s="64" t="s">
        <v>14</v>
      </c>
    </row>
    <row r="407" spans="1:12" ht="15" thickTop="1" x14ac:dyDescent="0.3">
      <c r="A407" s="20"/>
      <c r="B407" s="67" t="s">
        <v>15</v>
      </c>
      <c r="C407" s="68"/>
      <c r="D407" s="68"/>
      <c r="E407" s="68"/>
      <c r="F407" s="68"/>
      <c r="G407" s="7"/>
    </row>
    <row r="408" spans="1:12" ht="15" thickBot="1" x14ac:dyDescent="0.35">
      <c r="A408" s="36" t="s">
        <v>16</v>
      </c>
      <c r="B408" s="4" t="s">
        <v>36</v>
      </c>
      <c r="C408" s="4" t="s">
        <v>18</v>
      </c>
      <c r="D408" s="105">
        <v>7.1599999999999997E-2</v>
      </c>
      <c r="E408" s="6">
        <v>25.18</v>
      </c>
      <c r="F408" s="6">
        <f>PRODUCT(D408:E408)</f>
        <v>1.8028879999999998</v>
      </c>
      <c r="G408" s="7"/>
    </row>
    <row r="409" spans="1:12" ht="15.6" thickTop="1" thickBot="1" x14ac:dyDescent="0.35">
      <c r="A409" s="71">
        <v>1</v>
      </c>
      <c r="B409" s="244" t="s">
        <v>21</v>
      </c>
      <c r="C409" s="245"/>
      <c r="D409" s="245"/>
      <c r="E409" s="246"/>
      <c r="F409" s="72">
        <f>SUM(F408)</f>
        <v>1.8028879999999998</v>
      </c>
      <c r="G409" s="73">
        <f>SUM(F409/F417)</f>
        <v>9.3931221606482568E-2</v>
      </c>
    </row>
    <row r="410" spans="1:12" ht="15" thickTop="1" x14ac:dyDescent="0.3">
      <c r="A410" s="20"/>
      <c r="B410" s="74" t="s">
        <v>188</v>
      </c>
      <c r="C410" s="4"/>
      <c r="D410" s="4"/>
      <c r="E410" s="4"/>
      <c r="F410" s="41"/>
      <c r="G410" s="75"/>
    </row>
    <row r="411" spans="1:12" ht="75" customHeight="1" thickBot="1" x14ac:dyDescent="0.35">
      <c r="A411" s="36" t="s">
        <v>23</v>
      </c>
      <c r="B411" s="4" t="s">
        <v>2812</v>
      </c>
      <c r="C411" s="4" t="s">
        <v>738</v>
      </c>
      <c r="D411" s="22">
        <v>1</v>
      </c>
      <c r="E411" s="76">
        <v>13.37</v>
      </c>
      <c r="F411" s="6">
        <f>D411*E411</f>
        <v>13.37</v>
      </c>
      <c r="G411" s="7"/>
      <c r="J411" s="30"/>
      <c r="K411" s="31"/>
      <c r="L411" s="31"/>
    </row>
    <row r="412" spans="1:12" ht="15.6" thickTop="1" thickBot="1" x14ac:dyDescent="0.35">
      <c r="A412" s="71">
        <v>2</v>
      </c>
      <c r="B412" s="244" t="s">
        <v>134</v>
      </c>
      <c r="C412" s="245"/>
      <c r="D412" s="245"/>
      <c r="E412" s="246"/>
      <c r="F412" s="72">
        <f>SUM(F411)</f>
        <v>13.37</v>
      </c>
      <c r="G412" s="73">
        <f>SUM(F412/F417)</f>
        <v>0.69658261238561237</v>
      </c>
    </row>
    <row r="413" spans="1:12" ht="15.6" thickTop="1" thickBot="1" x14ac:dyDescent="0.35">
      <c r="A413" s="78" t="s">
        <v>26</v>
      </c>
      <c r="B413" s="244" t="s">
        <v>27</v>
      </c>
      <c r="C413" s="245"/>
      <c r="D413" s="245"/>
      <c r="E413" s="246"/>
      <c r="F413" s="79">
        <f>SUM(F409,F412)</f>
        <v>15.172887999999999</v>
      </c>
      <c r="G413" s="3"/>
    </row>
    <row r="414" spans="1:12" ht="15.6" thickTop="1" thickBot="1" x14ac:dyDescent="0.35">
      <c r="A414" s="80">
        <v>3</v>
      </c>
      <c r="B414" s="264" t="s">
        <v>28</v>
      </c>
      <c r="C414" s="265"/>
      <c r="D414" s="265"/>
      <c r="E414" s="266"/>
      <c r="F414" s="79">
        <f>SUM(F413)*15%</f>
        <v>2.2759331999999999</v>
      </c>
      <c r="G414" s="73">
        <f>SUM(F414/F417)</f>
        <v>0.11857707509881424</v>
      </c>
    </row>
    <row r="415" spans="1:12" ht="15.6" thickTop="1" thickBot="1" x14ac:dyDescent="0.35">
      <c r="A415" s="78" t="s">
        <v>29</v>
      </c>
      <c r="B415" s="244" t="s">
        <v>30</v>
      </c>
      <c r="C415" s="245"/>
      <c r="D415" s="245"/>
      <c r="E415" s="246"/>
      <c r="F415" s="81">
        <f>SUM(F413:F414)</f>
        <v>17.448821199999998</v>
      </c>
    </row>
    <row r="416" spans="1:12" ht="15.6" thickTop="1" thickBot="1" x14ac:dyDescent="0.35">
      <c r="A416" s="80">
        <v>4</v>
      </c>
      <c r="B416" s="264" t="s">
        <v>31</v>
      </c>
      <c r="C416" s="265"/>
      <c r="D416" s="265"/>
      <c r="E416" s="266"/>
      <c r="F416" s="79">
        <f>SUM(F415)*10%</f>
        <v>1.7448821199999998</v>
      </c>
      <c r="G416" s="73">
        <f>SUM(F416/F417)</f>
        <v>9.0909090909090912E-2</v>
      </c>
    </row>
    <row r="417" spans="1:12" ht="15.6" thickTop="1" thickBot="1" x14ac:dyDescent="0.35">
      <c r="A417" s="78" t="s">
        <v>32</v>
      </c>
      <c r="B417" s="244" t="s">
        <v>33</v>
      </c>
      <c r="C417" s="245"/>
      <c r="D417" s="245"/>
      <c r="E417" s="246"/>
      <c r="F417" s="81">
        <f>SUM(F415:F416)</f>
        <v>19.193703319999997</v>
      </c>
      <c r="G417" s="82">
        <f>SUM(G406,G409,G412,G414,G416)</f>
        <v>1</v>
      </c>
      <c r="I417" s="31"/>
      <c r="J417" s="30"/>
      <c r="K417" s="31"/>
      <c r="L417" s="31"/>
    </row>
    <row r="418" spans="1:12" ht="15.6" thickTop="1" thickBot="1" x14ac:dyDescent="0.35">
      <c r="A418" s="8"/>
      <c r="B418" s="9"/>
      <c r="C418" s="9"/>
      <c r="D418" s="9"/>
      <c r="E418" s="9"/>
      <c r="F418" s="11"/>
      <c r="G418" s="12"/>
      <c r="I418" s="31"/>
      <c r="J418" s="30"/>
      <c r="K418" s="31"/>
      <c r="L418" s="31"/>
    </row>
    <row r="419" spans="1:12" ht="44.4" thickTop="1" thickBot="1" x14ac:dyDescent="0.35">
      <c r="A419" s="61" t="s">
        <v>2</v>
      </c>
      <c r="B419" s="62" t="s">
        <v>3</v>
      </c>
      <c r="C419" s="63" t="s">
        <v>4</v>
      </c>
      <c r="D419" s="64" t="s">
        <v>5</v>
      </c>
      <c r="E419" s="27"/>
      <c r="F419" s="20"/>
      <c r="G419" s="20"/>
      <c r="I419" s="24"/>
      <c r="J419" s="24"/>
      <c r="K419" s="24"/>
    </row>
    <row r="420" spans="1:12" ht="274.2" customHeight="1" thickTop="1" thickBot="1" x14ac:dyDescent="0.35">
      <c r="A420" s="65" t="s">
        <v>2037</v>
      </c>
      <c r="B420" s="66" t="s">
        <v>2043</v>
      </c>
      <c r="C420" s="50" t="s">
        <v>130</v>
      </c>
      <c r="D420" s="50">
        <v>1</v>
      </c>
      <c r="E420" s="20"/>
      <c r="F420" s="20"/>
      <c r="G420" s="20"/>
      <c r="I420" s="24"/>
      <c r="J420" s="24"/>
      <c r="K420" s="169"/>
    </row>
    <row r="421" spans="1:12" ht="30" thickTop="1" thickBot="1" x14ac:dyDescent="0.35">
      <c r="A421" s="61" t="s">
        <v>9</v>
      </c>
      <c r="B421" s="62" t="s">
        <v>10</v>
      </c>
      <c r="C421" s="62" t="s">
        <v>4</v>
      </c>
      <c r="D421" s="62" t="s">
        <v>11</v>
      </c>
      <c r="E421" s="62" t="s">
        <v>12</v>
      </c>
      <c r="F421" s="62" t="s">
        <v>13</v>
      </c>
      <c r="G421" s="64" t="s">
        <v>14</v>
      </c>
    </row>
    <row r="422" spans="1:12" ht="15" thickTop="1" x14ac:dyDescent="0.3">
      <c r="A422" s="20"/>
      <c r="B422" s="67" t="s">
        <v>15</v>
      </c>
      <c r="C422" s="68"/>
      <c r="D422" s="68"/>
      <c r="E422" s="68"/>
      <c r="F422" s="68"/>
      <c r="G422" s="7"/>
    </row>
    <row r="423" spans="1:12" x14ac:dyDescent="0.3">
      <c r="A423" s="36" t="s">
        <v>16</v>
      </c>
      <c r="B423" s="4" t="s">
        <v>17</v>
      </c>
      <c r="C423" s="4" t="s">
        <v>18</v>
      </c>
      <c r="D423" s="105">
        <v>0.48</v>
      </c>
      <c r="E423" s="6">
        <v>28.09</v>
      </c>
      <c r="F423" s="6">
        <f>PRODUCT(D423:E423)</f>
        <v>13.4832</v>
      </c>
      <c r="G423" s="7"/>
    </row>
    <row r="424" spans="1:12" ht="15" thickBot="1" x14ac:dyDescent="0.35">
      <c r="A424" s="36" t="s">
        <v>19</v>
      </c>
      <c r="B424" s="4" t="s">
        <v>20</v>
      </c>
      <c r="C424" s="4" t="s">
        <v>18</v>
      </c>
      <c r="D424" s="105">
        <v>0.48</v>
      </c>
      <c r="E424" s="6">
        <v>25.18</v>
      </c>
      <c r="F424" s="6">
        <f>PRODUCT(D424:E424)</f>
        <v>12.086399999999999</v>
      </c>
      <c r="G424" s="7"/>
    </row>
    <row r="425" spans="1:12" ht="15.6" thickTop="1" thickBot="1" x14ac:dyDescent="0.35">
      <c r="A425" s="71">
        <v>1</v>
      </c>
      <c r="B425" s="244" t="s">
        <v>21</v>
      </c>
      <c r="C425" s="245"/>
      <c r="D425" s="245"/>
      <c r="E425" s="246"/>
      <c r="F425" s="72">
        <f>SUM(F423:F424)</f>
        <v>25.569600000000001</v>
      </c>
      <c r="G425" s="73">
        <f>SUM(F425/F433)</f>
        <v>0.57051512096225387</v>
      </c>
    </row>
    <row r="426" spans="1:12" ht="15" thickTop="1" x14ac:dyDescent="0.3">
      <c r="A426" s="20"/>
      <c r="B426" s="74" t="s">
        <v>188</v>
      </c>
      <c r="C426" s="4"/>
      <c r="D426" s="4"/>
      <c r="E426" s="4"/>
      <c r="F426" s="41"/>
      <c r="G426" s="75"/>
    </row>
    <row r="427" spans="1:12" ht="29.4" thickBot="1" x14ac:dyDescent="0.35">
      <c r="A427" s="36" t="s">
        <v>23</v>
      </c>
      <c r="B427" s="4" t="s">
        <v>2814</v>
      </c>
      <c r="C427" s="4" t="s">
        <v>110</v>
      </c>
      <c r="D427" s="22">
        <v>8.5</v>
      </c>
      <c r="E427" s="76">
        <v>1.1599999999999999</v>
      </c>
      <c r="F427" s="6">
        <f>D427*E427</f>
        <v>9.86</v>
      </c>
      <c r="G427" s="7"/>
      <c r="J427" s="30"/>
      <c r="K427" s="31"/>
      <c r="L427" s="31"/>
    </row>
    <row r="428" spans="1:12" ht="15.6" thickTop="1" thickBot="1" x14ac:dyDescent="0.35">
      <c r="A428" s="71">
        <v>2</v>
      </c>
      <c r="B428" s="244" t="s">
        <v>134</v>
      </c>
      <c r="C428" s="245"/>
      <c r="D428" s="245"/>
      <c r="E428" s="246"/>
      <c r="F428" s="72">
        <f>SUM(F427)</f>
        <v>9.86</v>
      </c>
      <c r="G428" s="73">
        <f>SUM(F428/F433)</f>
        <v>0.219998713029841</v>
      </c>
    </row>
    <row r="429" spans="1:12" ht="15.6" thickTop="1" thickBot="1" x14ac:dyDescent="0.35">
      <c r="A429" s="78" t="s">
        <v>26</v>
      </c>
      <c r="B429" s="244" t="s">
        <v>27</v>
      </c>
      <c r="C429" s="245"/>
      <c r="D429" s="245"/>
      <c r="E429" s="246"/>
      <c r="F429" s="79">
        <f>SUM(F425,F428)</f>
        <v>35.429600000000001</v>
      </c>
      <c r="G429" s="3"/>
    </row>
    <row r="430" spans="1:12" ht="15.6" thickTop="1" thickBot="1" x14ac:dyDescent="0.35">
      <c r="A430" s="80">
        <v>3</v>
      </c>
      <c r="B430" s="264" t="s">
        <v>28</v>
      </c>
      <c r="C430" s="265"/>
      <c r="D430" s="265"/>
      <c r="E430" s="266"/>
      <c r="F430" s="79">
        <f>SUM(F429)*15%</f>
        <v>5.3144400000000003</v>
      </c>
      <c r="G430" s="73">
        <f>SUM(F430/F433)</f>
        <v>0.11857707509881424</v>
      </c>
    </row>
    <row r="431" spans="1:12" ht="15.6" thickTop="1" thickBot="1" x14ac:dyDescent="0.35">
      <c r="A431" s="78" t="s">
        <v>29</v>
      </c>
      <c r="B431" s="244" t="s">
        <v>30</v>
      </c>
      <c r="C431" s="245"/>
      <c r="D431" s="245"/>
      <c r="E431" s="246"/>
      <c r="F431" s="81">
        <f>SUM(F429:F430)</f>
        <v>40.744039999999998</v>
      </c>
    </row>
    <row r="432" spans="1:12" ht="15.6" thickTop="1" thickBot="1" x14ac:dyDescent="0.35">
      <c r="A432" s="80">
        <v>4</v>
      </c>
      <c r="B432" s="264" t="s">
        <v>31</v>
      </c>
      <c r="C432" s="265"/>
      <c r="D432" s="265"/>
      <c r="E432" s="266"/>
      <c r="F432" s="79">
        <f>SUM(F431)*10%</f>
        <v>4.0744040000000004</v>
      </c>
      <c r="G432" s="73">
        <f>SUM(F432/F433)</f>
        <v>9.0909090909090912E-2</v>
      </c>
    </row>
    <row r="433" spans="1:12" ht="15.6" thickTop="1" thickBot="1" x14ac:dyDescent="0.35">
      <c r="A433" s="78" t="s">
        <v>32</v>
      </c>
      <c r="B433" s="244" t="s">
        <v>33</v>
      </c>
      <c r="C433" s="245"/>
      <c r="D433" s="245"/>
      <c r="E433" s="246"/>
      <c r="F433" s="81">
        <f>SUM(F431:F432)</f>
        <v>44.818444</v>
      </c>
      <c r="G433" s="82">
        <f>SUM(G421,G425,G428,G430,G432)</f>
        <v>1</v>
      </c>
      <c r="I433" s="31"/>
      <c r="J433" s="30"/>
      <c r="K433" s="31"/>
      <c r="L433" s="31"/>
    </row>
    <row r="434" spans="1:12" ht="15.6" thickTop="1" thickBot="1" x14ac:dyDescent="0.35"/>
    <row r="435" spans="1:12" ht="44.4" thickTop="1" thickBot="1" x14ac:dyDescent="0.35">
      <c r="A435" s="61" t="s">
        <v>2</v>
      </c>
      <c r="B435" s="62" t="s">
        <v>3</v>
      </c>
      <c r="C435" s="63" t="s">
        <v>4</v>
      </c>
      <c r="D435" s="64" t="s">
        <v>5</v>
      </c>
      <c r="E435" s="27"/>
      <c r="F435" s="20"/>
      <c r="G435" s="20"/>
      <c r="I435" s="24"/>
      <c r="J435" s="24"/>
      <c r="K435" s="24"/>
    </row>
    <row r="436" spans="1:12" ht="265.8" customHeight="1" thickTop="1" thickBot="1" x14ac:dyDescent="0.35">
      <c r="A436" s="65" t="s">
        <v>2038</v>
      </c>
      <c r="B436" s="66" t="s">
        <v>2045</v>
      </c>
      <c r="C436" s="50" t="s">
        <v>130</v>
      </c>
      <c r="D436" s="50">
        <v>1</v>
      </c>
      <c r="E436" s="20"/>
      <c r="F436" s="20"/>
      <c r="G436" s="20"/>
      <c r="I436" s="24"/>
      <c r="J436" s="24"/>
      <c r="K436" s="169"/>
    </row>
    <row r="437" spans="1:12" ht="30" thickTop="1" thickBot="1" x14ac:dyDescent="0.35">
      <c r="A437" s="61" t="s">
        <v>9</v>
      </c>
      <c r="B437" s="62" t="s">
        <v>10</v>
      </c>
      <c r="C437" s="62" t="s">
        <v>4</v>
      </c>
      <c r="D437" s="62" t="s">
        <v>11</v>
      </c>
      <c r="E437" s="62" t="s">
        <v>12</v>
      </c>
      <c r="F437" s="62" t="s">
        <v>13</v>
      </c>
      <c r="G437" s="64" t="s">
        <v>14</v>
      </c>
    </row>
    <row r="438" spans="1:12" ht="15" thickTop="1" x14ac:dyDescent="0.3">
      <c r="A438" s="20"/>
      <c r="B438" s="67" t="s">
        <v>15</v>
      </c>
      <c r="C438" s="68"/>
      <c r="D438" s="68"/>
      <c r="E438" s="68"/>
      <c r="F438" s="68"/>
      <c r="G438" s="7"/>
    </row>
    <row r="439" spans="1:12" x14ac:dyDescent="0.3">
      <c r="A439" s="36" t="s">
        <v>16</v>
      </c>
      <c r="B439" s="4" t="s">
        <v>17</v>
      </c>
      <c r="C439" s="4" t="s">
        <v>18</v>
      </c>
      <c r="D439" s="105">
        <v>0.45</v>
      </c>
      <c r="E439" s="6">
        <v>28.09</v>
      </c>
      <c r="F439" s="6">
        <f>PRODUCT(D439:E439)</f>
        <v>12.640499999999999</v>
      </c>
      <c r="G439" s="7"/>
    </row>
    <row r="440" spans="1:12" ht="15" thickBot="1" x14ac:dyDescent="0.35">
      <c r="A440" s="36" t="s">
        <v>19</v>
      </c>
      <c r="B440" s="4" t="s">
        <v>20</v>
      </c>
      <c r="C440" s="4" t="s">
        <v>18</v>
      </c>
      <c r="D440" s="105">
        <v>0.4481</v>
      </c>
      <c r="E440" s="6">
        <v>25.12</v>
      </c>
      <c r="F440" s="6">
        <f>PRODUCT(D440:E440)</f>
        <v>11.256272000000001</v>
      </c>
      <c r="G440" s="7"/>
    </row>
    <row r="441" spans="1:12" ht="15.6" thickTop="1" thickBot="1" x14ac:dyDescent="0.35">
      <c r="A441" s="71">
        <v>1</v>
      </c>
      <c r="B441" s="244" t="s">
        <v>21</v>
      </c>
      <c r="C441" s="245"/>
      <c r="D441" s="245"/>
      <c r="E441" s="246"/>
      <c r="F441" s="72">
        <f>SUM(F439:F440)</f>
        <v>23.896771999999999</v>
      </c>
      <c r="G441" s="73">
        <f>SUM(F441/F449)</f>
        <v>0.49953308690003839</v>
      </c>
    </row>
    <row r="442" spans="1:12" ht="15" thickTop="1" x14ac:dyDescent="0.3">
      <c r="A442" s="20"/>
      <c r="B442" s="74" t="s">
        <v>188</v>
      </c>
      <c r="C442" s="4"/>
      <c r="D442" s="4"/>
      <c r="E442" s="4"/>
      <c r="F442" s="41"/>
      <c r="G442" s="75"/>
    </row>
    <row r="443" spans="1:12" ht="29.4" thickBot="1" x14ac:dyDescent="0.35">
      <c r="A443" s="36" t="s">
        <v>23</v>
      </c>
      <c r="B443" s="4" t="s">
        <v>2814</v>
      </c>
      <c r="C443" s="4" t="s">
        <v>110</v>
      </c>
      <c r="D443" s="22">
        <v>12</v>
      </c>
      <c r="E443" s="76">
        <v>1.1599999999999999</v>
      </c>
      <c r="F443" s="6">
        <f>D443*E443</f>
        <v>13.919999999999998</v>
      </c>
      <c r="G443" s="7"/>
      <c r="J443" s="30"/>
      <c r="K443" s="31"/>
      <c r="L443" s="31"/>
    </row>
    <row r="444" spans="1:12" ht="15.6" thickTop="1" thickBot="1" x14ac:dyDescent="0.35">
      <c r="A444" s="71">
        <v>2</v>
      </c>
      <c r="B444" s="244" t="s">
        <v>134</v>
      </c>
      <c r="C444" s="245"/>
      <c r="D444" s="245"/>
      <c r="E444" s="246"/>
      <c r="F444" s="72">
        <f>SUM(F443)</f>
        <v>13.919999999999998</v>
      </c>
      <c r="G444" s="73">
        <f>SUM(F444/F449)</f>
        <v>0.29098074709205635</v>
      </c>
    </row>
    <row r="445" spans="1:12" ht="15.6" thickTop="1" thickBot="1" x14ac:dyDescent="0.35">
      <c r="A445" s="78" t="s">
        <v>26</v>
      </c>
      <c r="B445" s="244" t="s">
        <v>27</v>
      </c>
      <c r="C445" s="245"/>
      <c r="D445" s="245"/>
      <c r="E445" s="246"/>
      <c r="F445" s="79">
        <f>SUM(F441,F444)</f>
        <v>37.816772</v>
      </c>
      <c r="G445" s="3"/>
    </row>
    <row r="446" spans="1:12" ht="15.6" thickTop="1" thickBot="1" x14ac:dyDescent="0.35">
      <c r="A446" s="80">
        <v>3</v>
      </c>
      <c r="B446" s="264" t="s">
        <v>28</v>
      </c>
      <c r="C446" s="265"/>
      <c r="D446" s="265"/>
      <c r="E446" s="266"/>
      <c r="F446" s="79">
        <f>SUM(F445)*15%</f>
        <v>5.6725158000000002</v>
      </c>
      <c r="G446" s="73">
        <f>SUM(F446/F449)</f>
        <v>0.11857707509881422</v>
      </c>
    </row>
    <row r="447" spans="1:12" ht="15.6" thickTop="1" thickBot="1" x14ac:dyDescent="0.35">
      <c r="A447" s="78" t="s">
        <v>29</v>
      </c>
      <c r="B447" s="244" t="s">
        <v>30</v>
      </c>
      <c r="C447" s="245"/>
      <c r="D447" s="245"/>
      <c r="E447" s="246"/>
      <c r="F447" s="81">
        <f>SUM(F445:F446)</f>
        <v>43.4892878</v>
      </c>
    </row>
    <row r="448" spans="1:12" ht="15.6" thickTop="1" thickBot="1" x14ac:dyDescent="0.35">
      <c r="A448" s="80">
        <v>4</v>
      </c>
      <c r="B448" s="264" t="s">
        <v>31</v>
      </c>
      <c r="C448" s="265"/>
      <c r="D448" s="265"/>
      <c r="E448" s="266"/>
      <c r="F448" s="79">
        <f>SUM(F447)*10%</f>
        <v>4.3489287800000005</v>
      </c>
      <c r="G448" s="73">
        <f>SUM(F448/F449)</f>
        <v>9.0909090909090912E-2</v>
      </c>
    </row>
    <row r="449" spans="1:12" ht="15.6" thickTop="1" thickBot="1" x14ac:dyDescent="0.35">
      <c r="A449" s="78" t="s">
        <v>32</v>
      </c>
      <c r="B449" s="244" t="s">
        <v>33</v>
      </c>
      <c r="C449" s="245"/>
      <c r="D449" s="245"/>
      <c r="E449" s="246"/>
      <c r="F449" s="81">
        <f>SUM(F447:F448)</f>
        <v>47.838216580000001</v>
      </c>
      <c r="G449" s="82">
        <f>SUM(G437,G441,G444,G446,G448)</f>
        <v>0.99999999999999989</v>
      </c>
      <c r="I449" s="31"/>
      <c r="J449" s="30"/>
      <c r="K449" s="31"/>
      <c r="L449" s="31"/>
    </row>
    <row r="450" spans="1:12" ht="15.6" thickTop="1" thickBot="1" x14ac:dyDescent="0.35">
      <c r="A450" s="8"/>
      <c r="B450" s="9"/>
      <c r="C450" s="9"/>
      <c r="D450" s="9"/>
      <c r="E450" s="9"/>
      <c r="F450" s="11"/>
      <c r="G450" s="12"/>
      <c r="I450" s="31"/>
      <c r="J450" s="30"/>
      <c r="K450" s="31"/>
      <c r="L450" s="31"/>
    </row>
    <row r="451" spans="1:12" ht="44.4" thickTop="1" thickBot="1" x14ac:dyDescent="0.35">
      <c r="A451" s="61" t="s">
        <v>2</v>
      </c>
      <c r="B451" s="62" t="s">
        <v>3</v>
      </c>
      <c r="C451" s="63" t="s">
        <v>4</v>
      </c>
      <c r="D451" s="64" t="s">
        <v>5</v>
      </c>
      <c r="E451" s="27"/>
      <c r="F451" s="20"/>
      <c r="G451" s="20"/>
      <c r="I451" s="24"/>
      <c r="J451" s="24"/>
      <c r="K451" s="24"/>
    </row>
    <row r="452" spans="1:12" ht="34.799999999999997" customHeight="1" thickTop="1" thickBot="1" x14ac:dyDescent="0.35">
      <c r="A452" s="65" t="s">
        <v>2039</v>
      </c>
      <c r="B452" s="66" t="s">
        <v>2815</v>
      </c>
      <c r="C452" s="50" t="s">
        <v>130</v>
      </c>
      <c r="D452" s="50">
        <v>1</v>
      </c>
      <c r="E452" s="20"/>
      <c r="F452" s="20"/>
      <c r="G452" s="20"/>
      <c r="I452" s="24"/>
      <c r="J452" s="24"/>
      <c r="K452" s="169"/>
    </row>
    <row r="453" spans="1:12" ht="30" thickTop="1" thickBot="1" x14ac:dyDescent="0.35">
      <c r="A453" s="61" t="s">
        <v>9</v>
      </c>
      <c r="B453" s="62" t="s">
        <v>10</v>
      </c>
      <c r="C453" s="62" t="s">
        <v>4</v>
      </c>
      <c r="D453" s="62" t="s">
        <v>11</v>
      </c>
      <c r="E453" s="62" t="s">
        <v>12</v>
      </c>
      <c r="F453" s="62" t="s">
        <v>13</v>
      </c>
      <c r="G453" s="64" t="s">
        <v>14</v>
      </c>
    </row>
    <row r="454" spans="1:12" ht="15" thickTop="1" x14ac:dyDescent="0.3">
      <c r="A454" s="20"/>
      <c r="B454" s="67" t="s">
        <v>15</v>
      </c>
      <c r="C454" s="68"/>
      <c r="D454" s="68"/>
      <c r="E454" s="68"/>
      <c r="F454" s="68"/>
      <c r="G454" s="7"/>
    </row>
    <row r="455" spans="1:12" ht="15" thickBot="1" x14ac:dyDescent="0.35">
      <c r="A455" s="36" t="s">
        <v>16</v>
      </c>
      <c r="B455" s="4" t="s">
        <v>36</v>
      </c>
      <c r="C455" s="4" t="s">
        <v>18</v>
      </c>
      <c r="D455" s="105">
        <v>0.10929999999999999</v>
      </c>
      <c r="E455" s="6">
        <v>25.18</v>
      </c>
      <c r="F455" s="6">
        <f>PRODUCT(D455:E455)</f>
        <v>2.7521739999999997</v>
      </c>
      <c r="G455" s="7"/>
    </row>
    <row r="456" spans="1:12" ht="15.6" thickTop="1" thickBot="1" x14ac:dyDescent="0.35">
      <c r="A456" s="71">
        <v>1</v>
      </c>
      <c r="B456" s="244" t="s">
        <v>21</v>
      </c>
      <c r="C456" s="245"/>
      <c r="D456" s="245"/>
      <c r="E456" s="246"/>
      <c r="F456" s="72">
        <f>SUM(F455)</f>
        <v>2.7521739999999997</v>
      </c>
      <c r="G456" s="73">
        <f>SUM(F456/F464)</f>
        <v>0.16504346100676257</v>
      </c>
    </row>
    <row r="457" spans="1:12" ht="15" thickTop="1" x14ac:dyDescent="0.3">
      <c r="A457" s="20"/>
      <c r="B457" s="74" t="s">
        <v>45</v>
      </c>
      <c r="C457" s="4"/>
      <c r="D457" s="4"/>
      <c r="E457" s="4"/>
      <c r="F457" s="41"/>
      <c r="G457" s="75"/>
    </row>
    <row r="458" spans="1:12" ht="29.4" thickBot="1" x14ac:dyDescent="0.35">
      <c r="A458" s="36" t="s">
        <v>23</v>
      </c>
      <c r="B458" s="4" t="s">
        <v>2814</v>
      </c>
      <c r="C458" s="4" t="s">
        <v>738</v>
      </c>
      <c r="D458" s="22">
        <v>1</v>
      </c>
      <c r="E458" s="76">
        <v>10.43</v>
      </c>
      <c r="F458" s="6">
        <f>D458*E458</f>
        <v>10.43</v>
      </c>
      <c r="G458" s="7"/>
      <c r="J458" s="30"/>
      <c r="K458" s="31"/>
      <c r="L458" s="31"/>
    </row>
    <row r="459" spans="1:12" ht="15.6" thickTop="1" thickBot="1" x14ac:dyDescent="0.35">
      <c r="A459" s="71">
        <v>2</v>
      </c>
      <c r="B459" s="244" t="s">
        <v>134</v>
      </c>
      <c r="C459" s="245"/>
      <c r="D459" s="245"/>
      <c r="E459" s="246"/>
      <c r="F459" s="72">
        <f>SUM(F458)</f>
        <v>10.43</v>
      </c>
      <c r="G459" s="73">
        <f>SUM(F459/F464)</f>
        <v>0.62547037298533226</v>
      </c>
    </row>
    <row r="460" spans="1:12" ht="15.6" thickTop="1" thickBot="1" x14ac:dyDescent="0.35">
      <c r="A460" s="78" t="s">
        <v>26</v>
      </c>
      <c r="B460" s="244" t="s">
        <v>27</v>
      </c>
      <c r="C460" s="245"/>
      <c r="D460" s="245"/>
      <c r="E460" s="246"/>
      <c r="F460" s="79">
        <f>SUM(F456,F459)</f>
        <v>13.182174</v>
      </c>
      <c r="G460" s="3"/>
    </row>
    <row r="461" spans="1:12" ht="15.6" thickTop="1" thickBot="1" x14ac:dyDescent="0.35">
      <c r="A461" s="80">
        <v>3</v>
      </c>
      <c r="B461" s="264" t="s">
        <v>28</v>
      </c>
      <c r="C461" s="265"/>
      <c r="D461" s="265"/>
      <c r="E461" s="266"/>
      <c r="F461" s="79">
        <f>SUM(F460)*15%</f>
        <v>1.9773261</v>
      </c>
      <c r="G461" s="73">
        <f>SUM(F461/F464)</f>
        <v>0.11857707509881422</v>
      </c>
    </row>
    <row r="462" spans="1:12" ht="15.6" thickTop="1" thickBot="1" x14ac:dyDescent="0.35">
      <c r="A462" s="78" t="s">
        <v>29</v>
      </c>
      <c r="B462" s="244" t="s">
        <v>30</v>
      </c>
      <c r="C462" s="245"/>
      <c r="D462" s="245"/>
      <c r="E462" s="246"/>
      <c r="F462" s="81">
        <f>SUM(F460:F461)</f>
        <v>15.159500099999999</v>
      </c>
    </row>
    <row r="463" spans="1:12" ht="15.6" thickTop="1" thickBot="1" x14ac:dyDescent="0.35">
      <c r="A463" s="80">
        <v>4</v>
      </c>
      <c r="B463" s="264" t="s">
        <v>31</v>
      </c>
      <c r="C463" s="265"/>
      <c r="D463" s="265"/>
      <c r="E463" s="266"/>
      <c r="F463" s="79">
        <f>SUM(F462)*10%</f>
        <v>1.5159500100000001</v>
      </c>
      <c r="G463" s="73">
        <f>SUM(F463/F464)</f>
        <v>9.0909090909090912E-2</v>
      </c>
    </row>
    <row r="464" spans="1:12" ht="15.6" thickTop="1" thickBot="1" x14ac:dyDescent="0.35">
      <c r="A464" s="78" t="s">
        <v>32</v>
      </c>
      <c r="B464" s="244" t="s">
        <v>33</v>
      </c>
      <c r="C464" s="245"/>
      <c r="D464" s="245"/>
      <c r="E464" s="246"/>
      <c r="F464" s="81">
        <f>SUM(F462:F463)</f>
        <v>16.67545011</v>
      </c>
      <c r="G464" s="82">
        <f>SUM(G453,G456,G459,G461,G463)</f>
        <v>1</v>
      </c>
      <c r="I464" s="31"/>
      <c r="J464" s="30"/>
      <c r="K464" s="31"/>
      <c r="L464" s="31"/>
    </row>
    <row r="465" spans="1:12" ht="15.6" thickTop="1" thickBot="1" x14ac:dyDescent="0.35">
      <c r="A465" s="8"/>
      <c r="B465" s="9"/>
      <c r="C465" s="9"/>
      <c r="D465" s="9"/>
      <c r="E465" s="9"/>
      <c r="F465" s="11"/>
      <c r="G465" s="12"/>
      <c r="I465" s="31"/>
      <c r="J465" s="30"/>
      <c r="K465" s="31"/>
      <c r="L465" s="31"/>
    </row>
    <row r="466" spans="1:12" ht="44.4" thickTop="1" thickBot="1" x14ac:dyDescent="0.35">
      <c r="A466" s="61" t="s">
        <v>2</v>
      </c>
      <c r="B466" s="62" t="s">
        <v>3</v>
      </c>
      <c r="C466" s="63" t="s">
        <v>4</v>
      </c>
      <c r="D466" s="64" t="s">
        <v>5</v>
      </c>
      <c r="E466" s="27"/>
      <c r="F466" s="20"/>
      <c r="G466" s="20"/>
      <c r="I466" s="19"/>
    </row>
    <row r="467" spans="1:12" ht="367.8" customHeight="1" thickTop="1" thickBot="1" x14ac:dyDescent="0.35">
      <c r="A467" s="65" t="s">
        <v>2040</v>
      </c>
      <c r="B467" s="66" t="s">
        <v>2047</v>
      </c>
      <c r="C467" s="50" t="s">
        <v>130</v>
      </c>
      <c r="D467" s="50">
        <v>1</v>
      </c>
      <c r="E467" s="20"/>
      <c r="F467" s="20"/>
      <c r="G467" s="20"/>
    </row>
    <row r="468" spans="1:12" ht="30" thickTop="1" thickBot="1" x14ac:dyDescent="0.35">
      <c r="A468" s="61" t="s">
        <v>9</v>
      </c>
      <c r="B468" s="62" t="s">
        <v>10</v>
      </c>
      <c r="C468" s="62" t="s">
        <v>4</v>
      </c>
      <c r="D468" s="62" t="s">
        <v>11</v>
      </c>
      <c r="E468" s="62" t="s">
        <v>12</v>
      </c>
      <c r="F468" s="62" t="s">
        <v>13</v>
      </c>
      <c r="G468" s="64" t="s">
        <v>14</v>
      </c>
    </row>
    <row r="469" spans="1:12" ht="15" thickTop="1" x14ac:dyDescent="0.3">
      <c r="A469" s="20"/>
      <c r="B469" s="67" t="s">
        <v>15</v>
      </c>
      <c r="C469" s="68"/>
      <c r="D469" s="68"/>
      <c r="E469" s="68"/>
      <c r="F469" s="68"/>
      <c r="G469" s="7"/>
    </row>
    <row r="470" spans="1:12" x14ac:dyDescent="0.3">
      <c r="A470" s="36" t="s">
        <v>16</v>
      </c>
      <c r="B470" s="4" t="s">
        <v>17</v>
      </c>
      <c r="C470" s="4" t="s">
        <v>18</v>
      </c>
      <c r="D470" s="22">
        <v>0.37</v>
      </c>
      <c r="E470" s="70">
        <v>30.27</v>
      </c>
      <c r="F470" s="6">
        <f>PRODUCT(D470:E470)</f>
        <v>11.1999</v>
      </c>
      <c r="G470" s="7"/>
    </row>
    <row r="471" spans="1:12" ht="15" thickBot="1" x14ac:dyDescent="0.35">
      <c r="A471" s="36" t="s">
        <v>19</v>
      </c>
      <c r="B471" s="4" t="s">
        <v>20</v>
      </c>
      <c r="C471" s="4" t="s">
        <v>18</v>
      </c>
      <c r="D471" s="22">
        <v>0.59</v>
      </c>
      <c r="E471" s="70">
        <v>25.18</v>
      </c>
      <c r="F471" s="6">
        <f>PRODUCT(D471:E471)</f>
        <v>14.856199999999999</v>
      </c>
      <c r="G471" s="7"/>
    </row>
    <row r="472" spans="1:12" ht="15.6" thickTop="1" thickBot="1" x14ac:dyDescent="0.35">
      <c r="A472" s="71">
        <v>1</v>
      </c>
      <c r="B472" s="244" t="s">
        <v>21</v>
      </c>
      <c r="C472" s="245"/>
      <c r="D472" s="245"/>
      <c r="E472" s="246"/>
      <c r="F472" s="72">
        <f>SUM(F470:F471)</f>
        <v>26.056100000000001</v>
      </c>
      <c r="G472" s="73">
        <f>SUM(F472/F486)</f>
        <v>0.32560346110552185</v>
      </c>
    </row>
    <row r="473" spans="1:12" ht="15" thickTop="1" x14ac:dyDescent="0.3">
      <c r="A473" s="20"/>
      <c r="B473" s="74" t="s">
        <v>45</v>
      </c>
      <c r="C473" s="4"/>
      <c r="D473" s="4"/>
      <c r="E473" s="4"/>
      <c r="F473" s="41"/>
      <c r="G473" s="75"/>
    </row>
    <row r="474" spans="1:12" x14ac:dyDescent="0.3">
      <c r="A474" s="36" t="s">
        <v>23</v>
      </c>
      <c r="B474" s="4" t="s">
        <v>2048</v>
      </c>
      <c r="C474" s="4" t="s">
        <v>110</v>
      </c>
      <c r="D474" s="22">
        <v>6</v>
      </c>
      <c r="E474" s="70">
        <v>1.08</v>
      </c>
      <c r="F474" s="6">
        <f>D474*E474</f>
        <v>6.48</v>
      </c>
      <c r="G474" s="7"/>
    </row>
    <row r="475" spans="1:12" x14ac:dyDescent="0.3">
      <c r="A475" s="36" t="s">
        <v>47</v>
      </c>
      <c r="B475" s="4" t="s">
        <v>2049</v>
      </c>
      <c r="C475" s="4" t="s">
        <v>110</v>
      </c>
      <c r="D475" s="22">
        <v>22</v>
      </c>
      <c r="E475" s="76">
        <v>1.02</v>
      </c>
      <c r="F475" s="23">
        <f>D475*E475</f>
        <v>22.44</v>
      </c>
      <c r="G475" s="7"/>
    </row>
    <row r="476" spans="1:12" x14ac:dyDescent="0.3">
      <c r="A476" s="36" t="s">
        <v>78</v>
      </c>
      <c r="B476" s="4" t="s">
        <v>2050</v>
      </c>
      <c r="C476" s="4" t="s">
        <v>110</v>
      </c>
      <c r="D476" s="22">
        <v>3.2</v>
      </c>
      <c r="E476" s="6">
        <v>0.92</v>
      </c>
      <c r="F476" s="23">
        <f>D476*E476</f>
        <v>2.9440000000000004</v>
      </c>
      <c r="G476" s="7"/>
    </row>
    <row r="477" spans="1:12" ht="15" thickBot="1" x14ac:dyDescent="0.35">
      <c r="A477" s="36" t="s">
        <v>1051</v>
      </c>
      <c r="B477" s="4" t="s">
        <v>2051</v>
      </c>
      <c r="C477" s="4" t="s">
        <v>190</v>
      </c>
      <c r="D477" s="22">
        <v>2</v>
      </c>
      <c r="E477" s="6">
        <v>2.44</v>
      </c>
      <c r="F477" s="6">
        <f>D477*E477</f>
        <v>4.88</v>
      </c>
      <c r="G477" s="93"/>
    </row>
    <row r="478" spans="1:12" ht="15.6" thickTop="1" thickBot="1" x14ac:dyDescent="0.35">
      <c r="A478" s="71">
        <v>2</v>
      </c>
      <c r="B478" s="244" t="s">
        <v>49</v>
      </c>
      <c r="C478" s="245"/>
      <c r="D478" s="245"/>
      <c r="E478" s="246"/>
      <c r="F478" s="72">
        <f>SUM(F474:F477)</f>
        <v>36.744</v>
      </c>
      <c r="G478" s="73">
        <f>SUM(F478/F486)</f>
        <v>0.45916209927277274</v>
      </c>
    </row>
    <row r="479" spans="1:12" ht="15" thickTop="1" x14ac:dyDescent="0.3">
      <c r="A479" s="20"/>
      <c r="B479" s="74" t="s">
        <v>22</v>
      </c>
      <c r="C479" s="4"/>
      <c r="D479" s="4"/>
      <c r="E479" s="4"/>
      <c r="F479" s="41"/>
      <c r="G479" s="75"/>
    </row>
    <row r="480" spans="1:12" ht="15" thickBot="1" x14ac:dyDescent="0.35">
      <c r="A480" s="36" t="s">
        <v>50</v>
      </c>
      <c r="B480" s="4" t="s">
        <v>2052</v>
      </c>
      <c r="C480" s="4" t="s">
        <v>18</v>
      </c>
      <c r="D480" s="22">
        <v>2</v>
      </c>
      <c r="E480" s="6">
        <v>0.23</v>
      </c>
      <c r="F480" s="6">
        <f>D480*E480</f>
        <v>0.46</v>
      </c>
      <c r="G480" s="7"/>
    </row>
    <row r="481" spans="1:12" ht="15.6" thickTop="1" thickBot="1" x14ac:dyDescent="0.35">
      <c r="A481" s="71">
        <v>3</v>
      </c>
      <c r="B481" s="244" t="s">
        <v>25</v>
      </c>
      <c r="C481" s="245"/>
      <c r="D481" s="245"/>
      <c r="E481" s="246"/>
      <c r="F481" s="72">
        <f>SUM(F480:F480)</f>
        <v>0.46</v>
      </c>
      <c r="G481" s="73">
        <f>SUM(F481/F486)</f>
        <v>5.748273613800225E-3</v>
      </c>
    </row>
    <row r="482" spans="1:12" ht="15.6" thickTop="1" thickBot="1" x14ac:dyDescent="0.35">
      <c r="A482" s="78" t="s">
        <v>26</v>
      </c>
      <c r="B482" s="244" t="s">
        <v>54</v>
      </c>
      <c r="C482" s="245"/>
      <c r="D482" s="245"/>
      <c r="E482" s="246"/>
      <c r="F482" s="79">
        <f>SUM(F472,F478,F481)</f>
        <v>63.260100000000001</v>
      </c>
      <c r="G482" s="3"/>
    </row>
    <row r="483" spans="1:12" ht="15.6" thickTop="1" thickBot="1" x14ac:dyDescent="0.35">
      <c r="A483" s="80">
        <v>4</v>
      </c>
      <c r="B483" s="264" t="s">
        <v>28</v>
      </c>
      <c r="C483" s="265"/>
      <c r="D483" s="265"/>
      <c r="E483" s="266"/>
      <c r="F483" s="79">
        <f>SUM(F482)*15%</f>
        <v>9.4890150000000002</v>
      </c>
      <c r="G483" s="73">
        <f>SUM(F483/F486)</f>
        <v>0.11857707509881422</v>
      </c>
    </row>
    <row r="484" spans="1:12" ht="15.6" thickTop="1" thickBot="1" x14ac:dyDescent="0.35">
      <c r="A484" s="78" t="s">
        <v>29</v>
      </c>
      <c r="B484" s="244" t="s">
        <v>55</v>
      </c>
      <c r="C484" s="245"/>
      <c r="D484" s="245"/>
      <c r="E484" s="246"/>
      <c r="F484" s="81">
        <f>SUM(F482:F483)</f>
        <v>72.749115000000003</v>
      </c>
    </row>
    <row r="485" spans="1:12" ht="15.6" thickTop="1" thickBot="1" x14ac:dyDescent="0.35">
      <c r="A485" s="80">
        <v>5</v>
      </c>
      <c r="B485" s="264" t="s">
        <v>31</v>
      </c>
      <c r="C485" s="265"/>
      <c r="D485" s="265"/>
      <c r="E485" s="266"/>
      <c r="F485" s="79">
        <f>SUM(F484)*10%</f>
        <v>7.2749115000000009</v>
      </c>
      <c r="G485" s="73">
        <f>SUM(F485/F486)</f>
        <v>9.0909090909090912E-2</v>
      </c>
    </row>
    <row r="486" spans="1:12" ht="15.6" thickTop="1" thickBot="1" x14ac:dyDescent="0.35">
      <c r="A486" s="78" t="s">
        <v>32</v>
      </c>
      <c r="B486" s="244" t="s">
        <v>33</v>
      </c>
      <c r="C486" s="245"/>
      <c r="D486" s="245"/>
      <c r="E486" s="246"/>
      <c r="F486" s="81">
        <f>SUM(F484:F485)</f>
        <v>80.024026500000005</v>
      </c>
      <c r="G486" s="82">
        <f>SUM(G472,G478,G481,G483,G485)</f>
        <v>1</v>
      </c>
    </row>
    <row r="487" spans="1:12" ht="15.6" thickTop="1" thickBot="1" x14ac:dyDescent="0.35">
      <c r="A487" s="8"/>
      <c r="B487" s="9"/>
      <c r="C487" s="9"/>
      <c r="D487" s="9"/>
      <c r="E487" s="9"/>
      <c r="F487" s="11"/>
      <c r="G487" s="12"/>
      <c r="I487" s="31"/>
      <c r="J487" s="30"/>
      <c r="K487" s="31"/>
      <c r="L487" s="31"/>
    </row>
    <row r="488" spans="1:12" ht="67.2" customHeight="1" thickTop="1" thickBot="1" x14ac:dyDescent="0.35">
      <c r="A488" s="61" t="s">
        <v>2</v>
      </c>
      <c r="B488" s="62" t="s">
        <v>3</v>
      </c>
      <c r="C488" s="63" t="s">
        <v>4</v>
      </c>
      <c r="D488" s="64" t="s">
        <v>5</v>
      </c>
      <c r="E488" s="27"/>
      <c r="F488" s="20"/>
      <c r="G488" s="20"/>
      <c r="I488" s="24"/>
      <c r="J488" s="24"/>
      <c r="K488" s="24"/>
    </row>
    <row r="489" spans="1:12" ht="283.2" customHeight="1" thickTop="1" x14ac:dyDescent="0.3">
      <c r="A489" s="234" t="s">
        <v>2053</v>
      </c>
      <c r="B489" s="268" t="s">
        <v>2896</v>
      </c>
      <c r="C489" s="268" t="s">
        <v>130</v>
      </c>
      <c r="D489" s="276">
        <v>1</v>
      </c>
      <c r="E489" s="27"/>
      <c r="F489" s="20"/>
      <c r="G489" s="20"/>
      <c r="I489" s="24"/>
      <c r="J489" s="24"/>
      <c r="K489" s="24"/>
    </row>
    <row r="490" spans="1:12" ht="383.4" customHeight="1" thickBot="1" x14ac:dyDescent="0.35">
      <c r="A490" s="235"/>
      <c r="B490" s="269"/>
      <c r="C490" s="269"/>
      <c r="D490" s="277"/>
      <c r="E490" s="20"/>
      <c r="F490" s="20"/>
      <c r="G490" s="20"/>
      <c r="I490" s="24"/>
      <c r="J490" s="24"/>
      <c r="K490" s="169"/>
    </row>
    <row r="491" spans="1:12" ht="30" thickTop="1" thickBot="1" x14ac:dyDescent="0.35">
      <c r="A491" s="61" t="s">
        <v>9</v>
      </c>
      <c r="B491" s="62" t="s">
        <v>10</v>
      </c>
      <c r="C491" s="62" t="s">
        <v>4</v>
      </c>
      <c r="D491" s="62" t="s">
        <v>11</v>
      </c>
      <c r="E491" s="62" t="s">
        <v>12</v>
      </c>
      <c r="F491" s="62" t="s">
        <v>13</v>
      </c>
      <c r="G491" s="64" t="s">
        <v>14</v>
      </c>
    </row>
    <row r="492" spans="1:12" ht="15" thickTop="1" x14ac:dyDescent="0.3">
      <c r="A492" s="20"/>
      <c r="B492" s="67" t="s">
        <v>15</v>
      </c>
      <c r="C492" s="68"/>
      <c r="D492" s="68"/>
      <c r="E492" s="68"/>
      <c r="F492" s="68"/>
      <c r="G492" s="7"/>
    </row>
    <row r="493" spans="1:12" x14ac:dyDescent="0.3">
      <c r="A493" s="36" t="s">
        <v>16</v>
      </c>
      <c r="B493" s="4" t="s">
        <v>70</v>
      </c>
      <c r="C493" s="4" t="s">
        <v>18</v>
      </c>
      <c r="D493" s="105">
        <v>0.61129999999999995</v>
      </c>
      <c r="E493" s="70">
        <v>30.27</v>
      </c>
      <c r="F493" s="6">
        <f>PRODUCT(D493:E493)</f>
        <v>18.504050999999997</v>
      </c>
      <c r="G493" s="7"/>
    </row>
    <row r="494" spans="1:12" x14ac:dyDescent="0.3">
      <c r="A494" s="36" t="s">
        <v>19</v>
      </c>
      <c r="B494" s="4" t="s">
        <v>140</v>
      </c>
      <c r="C494" s="4" t="s">
        <v>18</v>
      </c>
      <c r="D494" s="105">
        <v>0.61129999999999995</v>
      </c>
      <c r="E494" s="70">
        <v>28.09</v>
      </c>
      <c r="F494" s="6">
        <f>PRODUCT(D494:E494)</f>
        <v>17.171416999999998</v>
      </c>
      <c r="G494" s="7"/>
    </row>
    <row r="495" spans="1:12" ht="15" thickBot="1" x14ac:dyDescent="0.35">
      <c r="A495" s="36" t="s">
        <v>131</v>
      </c>
      <c r="B495" s="4" t="s">
        <v>141</v>
      </c>
      <c r="C495" s="4" t="s">
        <v>18</v>
      </c>
      <c r="D495" s="105">
        <v>0.61129999999999995</v>
      </c>
      <c r="E495" s="70">
        <v>25.12</v>
      </c>
      <c r="F495" s="6">
        <f>PRODUCT(D495:E495)</f>
        <v>15.355855999999999</v>
      </c>
      <c r="G495" s="7"/>
    </row>
    <row r="496" spans="1:12" ht="15.6" thickTop="1" thickBot="1" x14ac:dyDescent="0.35">
      <c r="A496" s="71">
        <v>1</v>
      </c>
      <c r="B496" s="244" t="s">
        <v>21</v>
      </c>
      <c r="C496" s="245"/>
      <c r="D496" s="245"/>
      <c r="E496" s="246"/>
      <c r="F496" s="72">
        <f>SUM(F493:F495)</f>
        <v>51.031323999999998</v>
      </c>
      <c r="G496" s="73">
        <f>SUM(F496/F507)</f>
        <v>0.62586516086354538</v>
      </c>
    </row>
    <row r="497" spans="1:12" ht="15" thickTop="1" x14ac:dyDescent="0.3">
      <c r="A497" s="20"/>
      <c r="B497" s="74" t="s">
        <v>45</v>
      </c>
      <c r="C497" s="4"/>
      <c r="D497" s="4"/>
      <c r="E497" s="4"/>
      <c r="F497" s="41"/>
      <c r="G497" s="75"/>
    </row>
    <row r="498" spans="1:12" ht="74.400000000000006" customHeight="1" x14ac:dyDescent="0.3">
      <c r="A498" s="36" t="s">
        <v>23</v>
      </c>
      <c r="B498" s="4" t="s">
        <v>2054</v>
      </c>
      <c r="C498" s="4" t="s">
        <v>750</v>
      </c>
      <c r="D498" s="22">
        <v>0.5</v>
      </c>
      <c r="E498" s="76">
        <v>14.89</v>
      </c>
      <c r="F498" s="6">
        <f>D498*E498</f>
        <v>7.4450000000000003</v>
      </c>
      <c r="G498" s="7"/>
    </row>
    <row r="499" spans="1:12" ht="33.6" customHeight="1" x14ac:dyDescent="0.3">
      <c r="A499" s="36" t="s">
        <v>47</v>
      </c>
      <c r="B499" s="4" t="s">
        <v>2055</v>
      </c>
      <c r="C499" s="4" t="s">
        <v>110</v>
      </c>
      <c r="D499" s="22">
        <v>2</v>
      </c>
      <c r="E499" s="76">
        <v>1.08</v>
      </c>
      <c r="F499" s="6">
        <f>D499*E499</f>
        <v>2.16</v>
      </c>
      <c r="G499" s="7"/>
    </row>
    <row r="500" spans="1:12" ht="18" customHeight="1" x14ac:dyDescent="0.3">
      <c r="A500" s="36" t="s">
        <v>78</v>
      </c>
      <c r="B500" s="4" t="s">
        <v>2056</v>
      </c>
      <c r="C500" s="4" t="s">
        <v>110</v>
      </c>
      <c r="D500" s="22">
        <v>2</v>
      </c>
      <c r="E500" s="76">
        <v>1.02</v>
      </c>
      <c r="F500" s="6">
        <f>D500*E500</f>
        <v>2.04</v>
      </c>
      <c r="G500" s="7"/>
    </row>
    <row r="501" spans="1:12" ht="34.799999999999997" customHeight="1" thickBot="1" x14ac:dyDescent="0.35">
      <c r="A501" s="36" t="s">
        <v>1051</v>
      </c>
      <c r="B501" s="4" t="s">
        <v>2057</v>
      </c>
      <c r="C501" s="4" t="s">
        <v>110</v>
      </c>
      <c r="D501" s="22">
        <v>2</v>
      </c>
      <c r="E501" s="76">
        <v>0.89</v>
      </c>
      <c r="F501" s="6">
        <f>D501*E501</f>
        <v>1.78</v>
      </c>
      <c r="G501" s="7"/>
      <c r="J501" s="30"/>
      <c r="K501" s="31"/>
      <c r="L501" s="31"/>
    </row>
    <row r="502" spans="1:12" ht="15.6" thickTop="1" thickBot="1" x14ac:dyDescent="0.35">
      <c r="A502" s="71">
        <v>2</v>
      </c>
      <c r="B502" s="244" t="s">
        <v>134</v>
      </c>
      <c r="C502" s="245"/>
      <c r="D502" s="245"/>
      <c r="E502" s="246"/>
      <c r="F502" s="72">
        <f>SUM(F498:F501)</f>
        <v>13.424999999999999</v>
      </c>
      <c r="G502" s="73">
        <f>SUM(F502/F507)</f>
        <v>0.16464867312854939</v>
      </c>
    </row>
    <row r="503" spans="1:12" ht="15.6" thickTop="1" thickBot="1" x14ac:dyDescent="0.35">
      <c r="A503" s="78" t="s">
        <v>26</v>
      </c>
      <c r="B503" s="244" t="s">
        <v>27</v>
      </c>
      <c r="C503" s="245"/>
      <c r="D503" s="245"/>
      <c r="E503" s="246"/>
      <c r="F503" s="79">
        <f>SUM(F496,F502)</f>
        <v>64.456323999999995</v>
      </c>
      <c r="G503" s="3"/>
    </row>
    <row r="504" spans="1:12" ht="15.6" thickTop="1" thickBot="1" x14ac:dyDescent="0.35">
      <c r="A504" s="80">
        <v>3</v>
      </c>
      <c r="B504" s="264" t="s">
        <v>28</v>
      </c>
      <c r="C504" s="265"/>
      <c r="D504" s="265"/>
      <c r="E504" s="266"/>
      <c r="F504" s="79">
        <f>SUM(F503)*15%</f>
        <v>9.6684485999999996</v>
      </c>
      <c r="G504" s="73">
        <f>SUM(F504/F507)</f>
        <v>0.11857707509881422</v>
      </c>
    </row>
    <row r="505" spans="1:12" ht="15.6" thickTop="1" thickBot="1" x14ac:dyDescent="0.35">
      <c r="A505" s="78" t="s">
        <v>29</v>
      </c>
      <c r="B505" s="244" t="s">
        <v>30</v>
      </c>
      <c r="C505" s="245"/>
      <c r="D505" s="245"/>
      <c r="E505" s="246"/>
      <c r="F505" s="81">
        <f>SUM(F503:F504)</f>
        <v>74.1247726</v>
      </c>
    </row>
    <row r="506" spans="1:12" ht="15.6" thickTop="1" thickBot="1" x14ac:dyDescent="0.35">
      <c r="A506" s="80">
        <v>4</v>
      </c>
      <c r="B506" s="264" t="s">
        <v>31</v>
      </c>
      <c r="C506" s="265"/>
      <c r="D506" s="265"/>
      <c r="E506" s="266"/>
      <c r="F506" s="79">
        <f>SUM(F505)*10%</f>
        <v>7.4124772600000002</v>
      </c>
      <c r="G506" s="73">
        <f>SUM(F506/F507)</f>
        <v>9.0909090909090912E-2</v>
      </c>
    </row>
    <row r="507" spans="1:12" ht="15.6" thickTop="1" thickBot="1" x14ac:dyDescent="0.35">
      <c r="A507" s="78" t="s">
        <v>32</v>
      </c>
      <c r="B507" s="244" t="s">
        <v>33</v>
      </c>
      <c r="C507" s="245"/>
      <c r="D507" s="245"/>
      <c r="E507" s="246"/>
      <c r="F507" s="81">
        <f>SUM(F505:F506)</f>
        <v>81.537249860000003</v>
      </c>
      <c r="G507" s="82">
        <f>SUM(G493,G496,G502,G504,G506)</f>
        <v>0.99999999999999989</v>
      </c>
      <c r="I507" s="31"/>
      <c r="J507" s="30"/>
      <c r="K507" s="31"/>
      <c r="L507" s="31"/>
    </row>
    <row r="508" spans="1:12" ht="15.6" thickTop="1" thickBot="1" x14ac:dyDescent="0.35">
      <c r="A508" s="8"/>
      <c r="B508" s="9"/>
      <c r="C508" s="9"/>
      <c r="D508" s="9"/>
      <c r="E508" s="9"/>
      <c r="F508" s="11"/>
      <c r="G508" s="12"/>
      <c r="I508" s="31"/>
      <c r="J508" s="30"/>
      <c r="K508" s="31"/>
      <c r="L508" s="31"/>
    </row>
    <row r="509" spans="1:12" ht="44.4" thickTop="1" thickBot="1" x14ac:dyDescent="0.35">
      <c r="A509" s="61" t="s">
        <v>2</v>
      </c>
      <c r="B509" s="62" t="s">
        <v>3</v>
      </c>
      <c r="C509" s="63" t="s">
        <v>4</v>
      </c>
      <c r="D509" s="64" t="s">
        <v>5</v>
      </c>
      <c r="E509" s="27"/>
      <c r="F509" s="20"/>
      <c r="G509" s="20"/>
      <c r="I509" s="24"/>
      <c r="J509" s="24"/>
      <c r="K509" s="24"/>
    </row>
    <row r="510" spans="1:12" ht="187.8" customHeight="1" thickTop="1" x14ac:dyDescent="0.3">
      <c r="A510" s="234" t="s">
        <v>2062</v>
      </c>
      <c r="B510" s="268" t="s">
        <v>2897</v>
      </c>
      <c r="C510" s="268" t="s">
        <v>130</v>
      </c>
      <c r="D510" s="268">
        <v>1</v>
      </c>
      <c r="E510" s="27"/>
      <c r="F510" s="20"/>
      <c r="G510" s="20"/>
      <c r="I510" s="24"/>
      <c r="J510" s="24"/>
      <c r="K510" s="24"/>
    </row>
    <row r="511" spans="1:12" ht="357.6" customHeight="1" thickBot="1" x14ac:dyDescent="0.35">
      <c r="A511" s="235"/>
      <c r="B511" s="269"/>
      <c r="C511" s="269"/>
      <c r="D511" s="269"/>
      <c r="E511" s="20"/>
      <c r="F511" s="20"/>
      <c r="G511" s="20"/>
      <c r="I511" s="24"/>
      <c r="J511" s="24"/>
      <c r="K511" s="169"/>
    </row>
    <row r="512" spans="1:12" ht="30" thickTop="1" thickBot="1" x14ac:dyDescent="0.35">
      <c r="A512" s="61" t="s">
        <v>9</v>
      </c>
      <c r="B512" s="62" t="s">
        <v>10</v>
      </c>
      <c r="C512" s="62" t="s">
        <v>4</v>
      </c>
      <c r="D512" s="62" t="s">
        <v>11</v>
      </c>
      <c r="E512" s="62" t="s">
        <v>12</v>
      </c>
      <c r="F512" s="62" t="s">
        <v>13</v>
      </c>
      <c r="G512" s="64" t="s">
        <v>14</v>
      </c>
    </row>
    <row r="513" spans="1:12" ht="15" thickTop="1" x14ac:dyDescent="0.3">
      <c r="A513" s="20"/>
      <c r="B513" s="67" t="s">
        <v>15</v>
      </c>
      <c r="C513" s="68"/>
      <c r="D513" s="68"/>
      <c r="E513" s="68"/>
      <c r="F513" s="68"/>
      <c r="G513" s="7"/>
    </row>
    <row r="514" spans="1:12" x14ac:dyDescent="0.3">
      <c r="A514" s="36" t="s">
        <v>16</v>
      </c>
      <c r="B514" s="4" t="s">
        <v>70</v>
      </c>
      <c r="C514" s="4" t="s">
        <v>18</v>
      </c>
      <c r="D514" s="105">
        <v>0.2873</v>
      </c>
      <c r="E514" s="6">
        <v>30.27</v>
      </c>
      <c r="F514" s="6">
        <f>PRODUCT(D514:E514)</f>
        <v>8.6965710000000005</v>
      </c>
      <c r="G514" s="7"/>
    </row>
    <row r="515" spans="1:12" ht="15" thickBot="1" x14ac:dyDescent="0.35">
      <c r="A515" s="36" t="s">
        <v>19</v>
      </c>
      <c r="B515" s="4" t="s">
        <v>20</v>
      </c>
      <c r="C515" s="4" t="s">
        <v>18</v>
      </c>
      <c r="D515" s="105">
        <v>0.2873</v>
      </c>
      <c r="E515" s="6">
        <v>25.18</v>
      </c>
      <c r="F515" s="6">
        <f>PRODUCT(D515:E515)</f>
        <v>7.2342139999999997</v>
      </c>
      <c r="G515" s="7"/>
    </row>
    <row r="516" spans="1:12" ht="15.6" thickTop="1" thickBot="1" x14ac:dyDescent="0.35">
      <c r="A516" s="71">
        <v>1</v>
      </c>
      <c r="B516" s="244" t="s">
        <v>21</v>
      </c>
      <c r="C516" s="245"/>
      <c r="D516" s="245"/>
      <c r="E516" s="246"/>
      <c r="F516" s="72">
        <f>SUM(F514:F515)</f>
        <v>15.930785</v>
      </c>
      <c r="G516" s="73">
        <f>SUM(F516/F527)</f>
        <v>0.20835416384029548</v>
      </c>
    </row>
    <row r="517" spans="1:12" ht="15" thickTop="1" x14ac:dyDescent="0.3">
      <c r="A517" s="20"/>
      <c r="B517" s="74" t="s">
        <v>45</v>
      </c>
      <c r="C517" s="4"/>
      <c r="D517" s="4"/>
      <c r="E517" s="4"/>
      <c r="F517" s="41"/>
      <c r="G517" s="75"/>
    </row>
    <row r="518" spans="1:12" ht="73.8" customHeight="1" x14ac:dyDescent="0.3">
      <c r="A518" s="36" t="s">
        <v>23</v>
      </c>
      <c r="B518" s="4" t="s">
        <v>2054</v>
      </c>
      <c r="C518" s="4" t="s">
        <v>750</v>
      </c>
      <c r="D518" s="22">
        <v>0.5</v>
      </c>
      <c r="E518" s="76">
        <v>13</v>
      </c>
      <c r="F518" s="6">
        <f>D518*E518</f>
        <v>6.5</v>
      </c>
      <c r="G518" s="7"/>
    </row>
    <row r="519" spans="1:12" ht="44.4" customHeight="1" x14ac:dyDescent="0.3">
      <c r="A519" s="36" t="s">
        <v>47</v>
      </c>
      <c r="B519" s="4" t="s">
        <v>2055</v>
      </c>
      <c r="C519" s="4" t="s">
        <v>110</v>
      </c>
      <c r="D519" s="22">
        <v>10</v>
      </c>
      <c r="E519" s="76">
        <v>1.08</v>
      </c>
      <c r="F519" s="6">
        <f>D519*E519</f>
        <v>10.8</v>
      </c>
      <c r="G519" s="7"/>
    </row>
    <row r="520" spans="1:12" ht="40.799999999999997" customHeight="1" x14ac:dyDescent="0.3">
      <c r="A520" s="36" t="s">
        <v>78</v>
      </c>
      <c r="B520" s="4" t="s">
        <v>2059</v>
      </c>
      <c r="C520" s="4" t="s">
        <v>110</v>
      </c>
      <c r="D520" s="22">
        <v>18.7</v>
      </c>
      <c r="E520" s="76">
        <v>1.1599999999999999</v>
      </c>
      <c r="F520" s="6">
        <f>D520*E520</f>
        <v>21.691999999999997</v>
      </c>
      <c r="G520" s="7"/>
    </row>
    <row r="521" spans="1:12" ht="50.4" customHeight="1" thickBot="1" x14ac:dyDescent="0.35">
      <c r="A521" s="36" t="s">
        <v>1051</v>
      </c>
      <c r="B521" s="4" t="s">
        <v>2057</v>
      </c>
      <c r="C521" s="4" t="s">
        <v>110</v>
      </c>
      <c r="D521" s="22">
        <v>6</v>
      </c>
      <c r="E521" s="76">
        <v>0.92</v>
      </c>
      <c r="F521" s="6">
        <f>D521*E521</f>
        <v>5.5200000000000005</v>
      </c>
      <c r="G521" s="7"/>
      <c r="J521" s="30"/>
      <c r="K521" s="31"/>
      <c r="L521" s="31"/>
    </row>
    <row r="522" spans="1:12" ht="15.6" thickTop="1" thickBot="1" x14ac:dyDescent="0.35">
      <c r="A522" s="71">
        <v>2</v>
      </c>
      <c r="B522" s="244" t="s">
        <v>134</v>
      </c>
      <c r="C522" s="245"/>
      <c r="D522" s="245"/>
      <c r="E522" s="246"/>
      <c r="F522" s="72">
        <f>SUM(F518:F521)</f>
        <v>44.512</v>
      </c>
      <c r="G522" s="73">
        <f>SUM(F522/F527)</f>
        <v>0.58215967015179937</v>
      </c>
    </row>
    <row r="523" spans="1:12" ht="15.6" thickTop="1" thickBot="1" x14ac:dyDescent="0.35">
      <c r="A523" s="78" t="s">
        <v>26</v>
      </c>
      <c r="B523" s="244" t="s">
        <v>27</v>
      </c>
      <c r="C523" s="245"/>
      <c r="D523" s="245"/>
      <c r="E523" s="246"/>
      <c r="F523" s="79">
        <f>SUM(F516,F522)</f>
        <v>60.442785000000001</v>
      </c>
      <c r="G523" s="3"/>
    </row>
    <row r="524" spans="1:12" ht="15.6" thickTop="1" thickBot="1" x14ac:dyDescent="0.35">
      <c r="A524" s="80">
        <v>3</v>
      </c>
      <c r="B524" s="264" t="s">
        <v>28</v>
      </c>
      <c r="C524" s="265"/>
      <c r="D524" s="265"/>
      <c r="E524" s="266"/>
      <c r="F524" s="79">
        <f>SUM(F523)*15%</f>
        <v>9.0664177499999994</v>
      </c>
      <c r="G524" s="73">
        <f>SUM(F524/F527)</f>
        <v>0.11857707509881422</v>
      </c>
    </row>
    <row r="525" spans="1:12" ht="15.6" thickTop="1" thickBot="1" x14ac:dyDescent="0.35">
      <c r="A525" s="78" t="s">
        <v>29</v>
      </c>
      <c r="B525" s="244" t="s">
        <v>30</v>
      </c>
      <c r="C525" s="245"/>
      <c r="D525" s="245"/>
      <c r="E525" s="246"/>
      <c r="F525" s="81">
        <f>SUM(F523:F524)</f>
        <v>69.50920275</v>
      </c>
    </row>
    <row r="526" spans="1:12" ht="15.6" thickTop="1" thickBot="1" x14ac:dyDescent="0.35">
      <c r="A526" s="80">
        <v>4</v>
      </c>
      <c r="B526" s="264" t="s">
        <v>31</v>
      </c>
      <c r="C526" s="265"/>
      <c r="D526" s="265"/>
      <c r="E526" s="266"/>
      <c r="F526" s="79">
        <f>SUM(F525)*10%</f>
        <v>6.9509202750000005</v>
      </c>
      <c r="G526" s="73">
        <f>SUM(F526/F527)</f>
        <v>9.0909090909090912E-2</v>
      </c>
    </row>
    <row r="527" spans="1:12" ht="15.6" thickTop="1" thickBot="1" x14ac:dyDescent="0.35">
      <c r="A527" s="78" t="s">
        <v>32</v>
      </c>
      <c r="B527" s="244" t="s">
        <v>33</v>
      </c>
      <c r="C527" s="245"/>
      <c r="D527" s="245"/>
      <c r="E527" s="246"/>
      <c r="F527" s="81">
        <f>SUM(F525:F526)</f>
        <v>76.460123025000001</v>
      </c>
      <c r="G527" s="82">
        <f>SUM(G513,G516,G522,G524,G526)</f>
        <v>1</v>
      </c>
      <c r="I527" s="31"/>
      <c r="J527" s="30"/>
      <c r="K527" s="31"/>
      <c r="L527" s="31"/>
    </row>
    <row r="528" spans="1:12" ht="15.6" thickTop="1" thickBot="1" x14ac:dyDescent="0.35">
      <c r="A528" s="8"/>
      <c r="B528" s="9"/>
      <c r="C528" s="9"/>
      <c r="D528" s="9"/>
      <c r="E528" s="9"/>
      <c r="F528" s="11"/>
      <c r="G528" s="12"/>
      <c r="I528" s="31"/>
      <c r="J528" s="30"/>
      <c r="K528" s="31"/>
      <c r="L528" s="31"/>
    </row>
    <row r="529" spans="1:12" ht="44.4" thickTop="1" thickBot="1" x14ac:dyDescent="0.35">
      <c r="A529" s="61" t="s">
        <v>2</v>
      </c>
      <c r="B529" s="62" t="s">
        <v>3</v>
      </c>
      <c r="C529" s="63" t="s">
        <v>4</v>
      </c>
      <c r="D529" s="64" t="s">
        <v>5</v>
      </c>
      <c r="E529" s="27"/>
      <c r="F529" s="20"/>
      <c r="G529" s="20"/>
      <c r="I529" s="24"/>
      <c r="J529" s="24"/>
      <c r="K529" s="24"/>
    </row>
    <row r="530" spans="1:12" ht="66" customHeight="1" thickTop="1" thickBot="1" x14ac:dyDescent="0.35">
      <c r="A530" s="65" t="s">
        <v>2058</v>
      </c>
      <c r="B530" s="66" t="s">
        <v>2060</v>
      </c>
      <c r="C530" s="50" t="s">
        <v>130</v>
      </c>
      <c r="D530" s="50">
        <v>1</v>
      </c>
      <c r="E530" s="20"/>
      <c r="F530" s="20"/>
      <c r="G530" s="20"/>
      <c r="I530" s="24"/>
      <c r="J530" s="24"/>
      <c r="K530" s="169"/>
    </row>
    <row r="531" spans="1:12" ht="30" thickTop="1" thickBot="1" x14ac:dyDescent="0.35">
      <c r="A531" s="61" t="s">
        <v>9</v>
      </c>
      <c r="B531" s="62" t="s">
        <v>10</v>
      </c>
      <c r="C531" s="62" t="s">
        <v>4</v>
      </c>
      <c r="D531" s="62" t="s">
        <v>11</v>
      </c>
      <c r="E531" s="62" t="s">
        <v>12</v>
      </c>
      <c r="F531" s="62" t="s">
        <v>13</v>
      </c>
      <c r="G531" s="64" t="s">
        <v>14</v>
      </c>
    </row>
    <row r="532" spans="1:12" ht="15" thickTop="1" x14ac:dyDescent="0.3">
      <c r="A532" s="20"/>
      <c r="B532" s="67" t="s">
        <v>15</v>
      </c>
      <c r="C532" s="68"/>
      <c r="D532" s="68"/>
      <c r="E532" s="68"/>
      <c r="F532" s="68"/>
      <c r="G532" s="7"/>
    </row>
    <row r="533" spans="1:12" x14ac:dyDescent="0.3">
      <c r="A533" s="36" t="s">
        <v>16</v>
      </c>
      <c r="B533" s="4" t="s">
        <v>17</v>
      </c>
      <c r="C533" s="4" t="s">
        <v>18</v>
      </c>
      <c r="D533" s="105">
        <v>0.35</v>
      </c>
      <c r="E533" s="70">
        <v>28.09</v>
      </c>
      <c r="F533" s="6">
        <f>PRODUCT(D533:E533)</f>
        <v>9.8315000000000001</v>
      </c>
      <c r="G533" s="7"/>
    </row>
    <row r="534" spans="1:12" ht="15" thickBot="1" x14ac:dyDescent="0.35">
      <c r="A534" s="36" t="s">
        <v>19</v>
      </c>
      <c r="B534" s="4" t="s">
        <v>20</v>
      </c>
      <c r="C534" s="4" t="s">
        <v>18</v>
      </c>
      <c r="D534" s="105">
        <v>0.35</v>
      </c>
      <c r="E534" s="70">
        <v>25.18</v>
      </c>
      <c r="F534" s="6">
        <f>PRODUCT(D534:E534)</f>
        <v>8.8129999999999988</v>
      </c>
      <c r="G534" s="7"/>
    </row>
    <row r="535" spans="1:12" ht="15.6" thickTop="1" thickBot="1" x14ac:dyDescent="0.35">
      <c r="A535" s="71">
        <v>1</v>
      </c>
      <c r="B535" s="244" t="s">
        <v>21</v>
      </c>
      <c r="C535" s="245"/>
      <c r="D535" s="245"/>
      <c r="E535" s="246"/>
      <c r="F535" s="72">
        <f>SUM(F533:F534)</f>
        <v>18.644500000000001</v>
      </c>
      <c r="G535" s="73">
        <f>SUM(F535/F543)</f>
        <v>0.4095856598776032</v>
      </c>
    </row>
    <row r="536" spans="1:12" ht="15" thickTop="1" x14ac:dyDescent="0.3">
      <c r="A536" s="20"/>
      <c r="B536" s="74" t="s">
        <v>45</v>
      </c>
      <c r="C536" s="4"/>
      <c r="D536" s="4"/>
      <c r="E536" s="4"/>
      <c r="F536" s="41"/>
      <c r="G536" s="75"/>
    </row>
    <row r="537" spans="1:12" ht="51.6" customHeight="1" thickBot="1" x14ac:dyDescent="0.35">
      <c r="A537" s="36" t="s">
        <v>23</v>
      </c>
      <c r="B537" s="4" t="s">
        <v>2061</v>
      </c>
      <c r="C537" s="4" t="s">
        <v>110</v>
      </c>
      <c r="D537" s="22">
        <v>17</v>
      </c>
      <c r="E537" s="76">
        <v>1.02</v>
      </c>
      <c r="F537" s="6">
        <f>D537*E537</f>
        <v>17.34</v>
      </c>
      <c r="G537" s="7"/>
      <c r="J537" s="30"/>
      <c r="K537" s="31"/>
      <c r="L537" s="31"/>
    </row>
    <row r="538" spans="1:12" ht="15.6" thickTop="1" thickBot="1" x14ac:dyDescent="0.35">
      <c r="A538" s="71">
        <v>2</v>
      </c>
      <c r="B538" s="244" t="s">
        <v>134</v>
      </c>
      <c r="C538" s="245"/>
      <c r="D538" s="245"/>
      <c r="E538" s="246"/>
      <c r="F538" s="72">
        <f>SUM(F537)</f>
        <v>17.34</v>
      </c>
      <c r="G538" s="73">
        <f>SUM(F538/F543)</f>
        <v>0.38092817411449165</v>
      </c>
    </row>
    <row r="539" spans="1:12" ht="15.6" thickTop="1" thickBot="1" x14ac:dyDescent="0.35">
      <c r="A539" s="78" t="s">
        <v>26</v>
      </c>
      <c r="B539" s="244" t="s">
        <v>27</v>
      </c>
      <c r="C539" s="245"/>
      <c r="D539" s="245"/>
      <c r="E539" s="246"/>
      <c r="F539" s="79">
        <f>SUM(F535,F538)</f>
        <v>35.984499999999997</v>
      </c>
      <c r="G539" s="3"/>
    </row>
    <row r="540" spans="1:12" ht="15.6" thickTop="1" thickBot="1" x14ac:dyDescent="0.35">
      <c r="A540" s="80">
        <v>3</v>
      </c>
      <c r="B540" s="264" t="s">
        <v>28</v>
      </c>
      <c r="C540" s="265"/>
      <c r="D540" s="265"/>
      <c r="E540" s="266"/>
      <c r="F540" s="79">
        <f>SUM(F539)*15%</f>
        <v>5.3976749999999996</v>
      </c>
      <c r="G540" s="73">
        <f>SUM(F540/F543)</f>
        <v>0.11857707509881422</v>
      </c>
    </row>
    <row r="541" spans="1:12" ht="15.6" thickTop="1" thickBot="1" x14ac:dyDescent="0.35">
      <c r="A541" s="78" t="s">
        <v>29</v>
      </c>
      <c r="B541" s="244" t="s">
        <v>30</v>
      </c>
      <c r="C541" s="245"/>
      <c r="D541" s="245"/>
      <c r="E541" s="246"/>
      <c r="F541" s="81">
        <f>SUM(F539:F540)</f>
        <v>41.382174999999997</v>
      </c>
    </row>
    <row r="542" spans="1:12" ht="15.6" thickTop="1" thickBot="1" x14ac:dyDescent="0.35">
      <c r="A542" s="80">
        <v>4</v>
      </c>
      <c r="B542" s="264" t="s">
        <v>31</v>
      </c>
      <c r="C542" s="265"/>
      <c r="D542" s="265"/>
      <c r="E542" s="266"/>
      <c r="F542" s="79">
        <f>SUM(F541)*10%</f>
        <v>4.1382174999999997</v>
      </c>
      <c r="G542" s="73">
        <f>SUM(F542/F543)</f>
        <v>9.0909090909090898E-2</v>
      </c>
    </row>
    <row r="543" spans="1:12" ht="15.6" thickTop="1" thickBot="1" x14ac:dyDescent="0.35">
      <c r="A543" s="78" t="s">
        <v>32</v>
      </c>
      <c r="B543" s="244" t="s">
        <v>33</v>
      </c>
      <c r="C543" s="245"/>
      <c r="D543" s="245"/>
      <c r="E543" s="246"/>
      <c r="F543" s="81">
        <f>SUM(F541:F542)</f>
        <v>45.5203925</v>
      </c>
      <c r="G543" s="82">
        <f>SUM(G531,G535,G538,G540,G542)</f>
        <v>1</v>
      </c>
      <c r="I543" s="31"/>
      <c r="J543" s="30"/>
      <c r="K543" s="31"/>
      <c r="L543" s="31"/>
    </row>
    <row r="544" spans="1:12" ht="15.6" thickTop="1" thickBot="1" x14ac:dyDescent="0.35">
      <c r="A544" s="8"/>
      <c r="B544" s="9"/>
      <c r="C544" s="9"/>
      <c r="D544" s="9"/>
      <c r="E544" s="9"/>
      <c r="F544" s="11"/>
      <c r="G544" s="12"/>
      <c r="I544" s="31"/>
      <c r="J544" s="30"/>
      <c r="K544" s="31"/>
      <c r="L544" s="31"/>
    </row>
    <row r="545" spans="1:12" ht="44.4" thickTop="1" thickBot="1" x14ac:dyDescent="0.35">
      <c r="A545" s="61" t="s">
        <v>2</v>
      </c>
      <c r="B545" s="62" t="s">
        <v>3</v>
      </c>
      <c r="C545" s="63" t="s">
        <v>4</v>
      </c>
      <c r="D545" s="64" t="s">
        <v>5</v>
      </c>
      <c r="E545" s="27"/>
      <c r="F545" s="20"/>
      <c r="G545" s="20"/>
      <c r="I545" s="24"/>
      <c r="J545" s="24"/>
      <c r="K545" s="24"/>
    </row>
    <row r="546" spans="1:12" ht="34.799999999999997" customHeight="1" thickTop="1" thickBot="1" x14ac:dyDescent="0.35">
      <c r="A546" s="65" t="s">
        <v>2046</v>
      </c>
      <c r="B546" s="66" t="s">
        <v>2816</v>
      </c>
      <c r="C546" s="50" t="s">
        <v>130</v>
      </c>
      <c r="D546" s="50">
        <v>1</v>
      </c>
      <c r="E546" s="20"/>
      <c r="F546" s="20"/>
      <c r="G546" s="20"/>
      <c r="I546" s="24"/>
      <c r="J546" s="24"/>
      <c r="K546" s="169"/>
    </row>
    <row r="547" spans="1:12" ht="30" thickTop="1" thickBot="1" x14ac:dyDescent="0.35">
      <c r="A547" s="61" t="s">
        <v>9</v>
      </c>
      <c r="B547" s="62" t="s">
        <v>10</v>
      </c>
      <c r="C547" s="62" t="s">
        <v>4</v>
      </c>
      <c r="D547" s="62" t="s">
        <v>11</v>
      </c>
      <c r="E547" s="62" t="s">
        <v>12</v>
      </c>
      <c r="F547" s="62" t="s">
        <v>13</v>
      </c>
      <c r="G547" s="64" t="s">
        <v>14</v>
      </c>
    </row>
    <row r="548" spans="1:12" ht="15" thickTop="1" x14ac:dyDescent="0.3">
      <c r="A548" s="20"/>
      <c r="B548" s="67" t="s">
        <v>15</v>
      </c>
      <c r="C548" s="68"/>
      <c r="D548" s="68"/>
      <c r="E548" s="68"/>
      <c r="F548" s="68"/>
      <c r="G548" s="7"/>
    </row>
    <row r="549" spans="1:12" ht="15" thickBot="1" x14ac:dyDescent="0.35">
      <c r="A549" s="36" t="s">
        <v>16</v>
      </c>
      <c r="B549" s="4" t="s">
        <v>36</v>
      </c>
      <c r="C549" s="4" t="s">
        <v>18</v>
      </c>
      <c r="D549" s="105">
        <v>7.0000000000000007E-2</v>
      </c>
      <c r="E549" s="70">
        <v>25.18</v>
      </c>
      <c r="F549" s="6">
        <f>PRODUCT(D549:E549)</f>
        <v>1.7626000000000002</v>
      </c>
      <c r="G549" s="7"/>
    </row>
    <row r="550" spans="1:12" ht="15.6" thickTop="1" thickBot="1" x14ac:dyDescent="0.35">
      <c r="A550" s="71">
        <v>1</v>
      </c>
      <c r="B550" s="244" t="s">
        <v>21</v>
      </c>
      <c r="C550" s="245"/>
      <c r="D550" s="245"/>
      <c r="E550" s="246"/>
      <c r="F550" s="72">
        <f>SUM(F549)</f>
        <v>1.7626000000000002</v>
      </c>
      <c r="G550" s="73">
        <f>SUM(F550/F558)</f>
        <v>6.9554610175137851E-2</v>
      </c>
    </row>
    <row r="551" spans="1:12" ht="15" thickTop="1" x14ac:dyDescent="0.3">
      <c r="A551" s="20"/>
      <c r="B551" s="74" t="s">
        <v>45</v>
      </c>
      <c r="C551" s="4"/>
      <c r="D551" s="4"/>
      <c r="E551" s="4"/>
      <c r="F551" s="41"/>
      <c r="G551" s="75"/>
    </row>
    <row r="552" spans="1:12" ht="51.6" customHeight="1" thickBot="1" x14ac:dyDescent="0.35">
      <c r="A552" s="36" t="s">
        <v>23</v>
      </c>
      <c r="B552" s="4" t="s">
        <v>2061</v>
      </c>
      <c r="C552" s="4" t="s">
        <v>738</v>
      </c>
      <c r="D552" s="22">
        <v>1</v>
      </c>
      <c r="E552" s="76">
        <v>18.27</v>
      </c>
      <c r="F552" s="6">
        <f>D552*E552</f>
        <v>18.27</v>
      </c>
      <c r="G552" s="7"/>
      <c r="J552" s="30"/>
      <c r="K552" s="31"/>
      <c r="L552" s="31"/>
    </row>
    <row r="553" spans="1:12" ht="15.6" thickTop="1" thickBot="1" x14ac:dyDescent="0.35">
      <c r="A553" s="71">
        <v>2</v>
      </c>
      <c r="B553" s="244" t="s">
        <v>134</v>
      </c>
      <c r="C553" s="245"/>
      <c r="D553" s="245"/>
      <c r="E553" s="246"/>
      <c r="F553" s="72">
        <f>SUM(F552)</f>
        <v>18.27</v>
      </c>
      <c r="G553" s="73">
        <f>SUM(F553/F558)</f>
        <v>0.7209592238169571</v>
      </c>
    </row>
    <row r="554" spans="1:12" ht="15.6" thickTop="1" thickBot="1" x14ac:dyDescent="0.35">
      <c r="A554" s="78" t="s">
        <v>26</v>
      </c>
      <c r="B554" s="244" t="s">
        <v>27</v>
      </c>
      <c r="C554" s="245"/>
      <c r="D554" s="245"/>
      <c r="E554" s="246"/>
      <c r="F554" s="79">
        <f>SUM(F550,F553)</f>
        <v>20.032599999999999</v>
      </c>
      <c r="G554" s="3"/>
    </row>
    <row r="555" spans="1:12" ht="15.6" thickTop="1" thickBot="1" x14ac:dyDescent="0.35">
      <c r="A555" s="80">
        <v>3</v>
      </c>
      <c r="B555" s="264" t="s">
        <v>28</v>
      </c>
      <c r="C555" s="265"/>
      <c r="D555" s="265"/>
      <c r="E555" s="266"/>
      <c r="F555" s="79">
        <f>SUM(F554)*15%</f>
        <v>3.0048899999999996</v>
      </c>
      <c r="G555" s="73">
        <f>SUM(F555/F558)</f>
        <v>0.11857707509881422</v>
      </c>
    </row>
    <row r="556" spans="1:12" ht="15.6" thickTop="1" thickBot="1" x14ac:dyDescent="0.35">
      <c r="A556" s="78" t="s">
        <v>29</v>
      </c>
      <c r="B556" s="244" t="s">
        <v>30</v>
      </c>
      <c r="C556" s="245"/>
      <c r="D556" s="245"/>
      <c r="E556" s="246"/>
      <c r="F556" s="81">
        <f>SUM(F554:F555)</f>
        <v>23.037489999999998</v>
      </c>
    </row>
    <row r="557" spans="1:12" ht="15.6" thickTop="1" thickBot="1" x14ac:dyDescent="0.35">
      <c r="A557" s="80">
        <v>4</v>
      </c>
      <c r="B557" s="264" t="s">
        <v>31</v>
      </c>
      <c r="C557" s="265"/>
      <c r="D557" s="265"/>
      <c r="E557" s="266"/>
      <c r="F557" s="79">
        <f>SUM(F556)*10%</f>
        <v>2.3037489999999998</v>
      </c>
      <c r="G557" s="73">
        <f>SUM(F557/F558)</f>
        <v>9.0909090909090912E-2</v>
      </c>
    </row>
    <row r="558" spans="1:12" ht="15.6" thickTop="1" thickBot="1" x14ac:dyDescent="0.35">
      <c r="A558" s="78" t="s">
        <v>32</v>
      </c>
      <c r="B558" s="244" t="s">
        <v>33</v>
      </c>
      <c r="C558" s="245"/>
      <c r="D558" s="245"/>
      <c r="E558" s="246"/>
      <c r="F558" s="81">
        <f>SUM(F556:F557)</f>
        <v>25.341238999999998</v>
      </c>
      <c r="G558" s="82">
        <f>SUM(G547,G550,G553,G555,G557)</f>
        <v>1</v>
      </c>
      <c r="I558" s="31"/>
      <c r="J558" s="30"/>
      <c r="K558" s="31"/>
      <c r="L558" s="31"/>
    </row>
    <row r="559" spans="1:12" ht="15.6" thickTop="1" thickBot="1" x14ac:dyDescent="0.35">
      <c r="A559" s="8"/>
      <c r="B559" s="9"/>
      <c r="C559" s="9"/>
      <c r="D559" s="9"/>
      <c r="E559" s="9"/>
      <c r="F559" s="11"/>
      <c r="G559" s="12"/>
      <c r="I559" s="31"/>
      <c r="J559" s="30"/>
      <c r="K559" s="31"/>
      <c r="L559" s="31"/>
    </row>
    <row r="560" spans="1:12" ht="44.4" thickTop="1" thickBot="1" x14ac:dyDescent="0.35">
      <c r="A560" s="61" t="s">
        <v>2</v>
      </c>
      <c r="B560" s="62" t="s">
        <v>3</v>
      </c>
      <c r="C560" s="63" t="s">
        <v>4</v>
      </c>
      <c r="D560" s="64" t="s">
        <v>5</v>
      </c>
      <c r="E560" s="27"/>
      <c r="F560" s="20"/>
      <c r="G560" s="20"/>
      <c r="I560" s="19"/>
      <c r="J560" s="54"/>
    </row>
    <row r="561" spans="1:7" ht="170.4" customHeight="1" thickTop="1" thickBot="1" x14ac:dyDescent="0.35">
      <c r="A561" s="65" t="s">
        <v>2631</v>
      </c>
      <c r="B561" s="66" t="s">
        <v>2063</v>
      </c>
      <c r="C561" s="50" t="s">
        <v>130</v>
      </c>
      <c r="D561" s="50">
        <v>1</v>
      </c>
      <c r="E561" s="20"/>
      <c r="F561" s="20"/>
      <c r="G561" s="20"/>
    </row>
    <row r="562" spans="1:7" ht="30" thickTop="1" thickBot="1" x14ac:dyDescent="0.35">
      <c r="A562" s="61" t="s">
        <v>9</v>
      </c>
      <c r="B562" s="62" t="s">
        <v>10</v>
      </c>
      <c r="C562" s="62" t="s">
        <v>4</v>
      </c>
      <c r="D562" s="62" t="s">
        <v>11</v>
      </c>
      <c r="E562" s="62" t="s">
        <v>12</v>
      </c>
      <c r="F562" s="62" t="s">
        <v>13</v>
      </c>
      <c r="G562" s="64" t="s">
        <v>14</v>
      </c>
    </row>
    <row r="563" spans="1:7" ht="15" thickTop="1" x14ac:dyDescent="0.3">
      <c r="A563" s="20"/>
      <c r="B563" s="67" t="s">
        <v>15</v>
      </c>
      <c r="C563" s="68"/>
      <c r="D563" s="68"/>
      <c r="E563" s="68"/>
      <c r="F563" s="68"/>
      <c r="G563" s="7"/>
    </row>
    <row r="564" spans="1:7" x14ac:dyDescent="0.3">
      <c r="A564" s="36" t="s">
        <v>16</v>
      </c>
      <c r="B564" s="4" t="s">
        <v>70</v>
      </c>
      <c r="C564" s="4" t="s">
        <v>18</v>
      </c>
      <c r="D564" s="22">
        <v>0.4</v>
      </c>
      <c r="E564" s="6">
        <v>30.27</v>
      </c>
      <c r="F564" s="6">
        <f>PRODUCT(D564:E564)</f>
        <v>12.108000000000001</v>
      </c>
      <c r="G564" s="7"/>
    </row>
    <row r="565" spans="1:7" ht="15" thickBot="1" x14ac:dyDescent="0.35">
      <c r="A565" s="36" t="s">
        <v>19</v>
      </c>
      <c r="B565" s="4" t="s">
        <v>20</v>
      </c>
      <c r="C565" s="4" t="s">
        <v>18</v>
      </c>
      <c r="D565" s="22">
        <v>0.4</v>
      </c>
      <c r="E565" s="6">
        <v>25.18</v>
      </c>
      <c r="F565" s="6">
        <f>PRODUCT(D565:E565)</f>
        <v>10.072000000000001</v>
      </c>
      <c r="G565" s="7"/>
    </row>
    <row r="566" spans="1:7" ht="15.6" thickTop="1" thickBot="1" x14ac:dyDescent="0.35">
      <c r="A566" s="71">
        <v>1</v>
      </c>
      <c r="B566" s="244" t="s">
        <v>21</v>
      </c>
      <c r="C566" s="245"/>
      <c r="D566" s="245"/>
      <c r="E566" s="246"/>
      <c r="F566" s="72">
        <f>SUM(F564:F565)</f>
        <v>22.18</v>
      </c>
      <c r="G566" s="73">
        <f>SUM(F566/F581)</f>
        <v>0.33266794744326389</v>
      </c>
    </row>
    <row r="567" spans="1:7" ht="15" thickTop="1" x14ac:dyDescent="0.3">
      <c r="A567" s="20"/>
      <c r="B567" s="74" t="s">
        <v>45</v>
      </c>
      <c r="C567" s="4"/>
      <c r="D567" s="4"/>
      <c r="E567" s="4"/>
      <c r="F567" s="41"/>
      <c r="G567" s="75"/>
    </row>
    <row r="568" spans="1:7" x14ac:dyDescent="0.3">
      <c r="A568" s="36" t="s">
        <v>23</v>
      </c>
      <c r="B568" s="4" t="s">
        <v>2064</v>
      </c>
      <c r="C568" s="4" t="s">
        <v>750</v>
      </c>
      <c r="D568" s="22">
        <v>2</v>
      </c>
      <c r="E568" s="76">
        <v>0.94</v>
      </c>
      <c r="F568" s="6">
        <f>PRODUCT(D568:E568)</f>
        <v>1.88</v>
      </c>
      <c r="G568" s="7"/>
    </row>
    <row r="569" spans="1:7" x14ac:dyDescent="0.3">
      <c r="A569" s="36" t="s">
        <v>47</v>
      </c>
      <c r="B569" s="4" t="s">
        <v>2065</v>
      </c>
      <c r="C569" s="4" t="s">
        <v>110</v>
      </c>
      <c r="D569" s="22">
        <v>22</v>
      </c>
      <c r="E569" s="76">
        <v>0.79</v>
      </c>
      <c r="F569" s="6">
        <f>PRODUCT(D569:E569)</f>
        <v>17.380000000000003</v>
      </c>
      <c r="G569" s="7"/>
    </row>
    <row r="570" spans="1:7" x14ac:dyDescent="0.3">
      <c r="A570" s="36" t="s">
        <v>78</v>
      </c>
      <c r="B570" s="4" t="s">
        <v>2066</v>
      </c>
      <c r="C570" s="4" t="s">
        <v>110</v>
      </c>
      <c r="D570" s="22">
        <v>0.5</v>
      </c>
      <c r="E570" s="76">
        <v>7.24</v>
      </c>
      <c r="F570" s="6">
        <f>PRODUCT(D570:E570)</f>
        <v>3.62</v>
      </c>
      <c r="G570" s="7"/>
    </row>
    <row r="571" spans="1:7" x14ac:dyDescent="0.3">
      <c r="A571" s="36" t="s">
        <v>1051</v>
      </c>
      <c r="B571" s="4" t="s">
        <v>2067</v>
      </c>
      <c r="C571" s="4" t="s">
        <v>8</v>
      </c>
      <c r="D571" s="4">
        <v>0.04</v>
      </c>
      <c r="E571" s="76">
        <v>27</v>
      </c>
      <c r="F571" s="6">
        <f>PRODUCT(D571:E571)</f>
        <v>1.08</v>
      </c>
      <c r="G571" s="7"/>
    </row>
    <row r="572" spans="1:7" ht="15" thickBot="1" x14ac:dyDescent="0.35">
      <c r="A572" s="36" t="s">
        <v>1053</v>
      </c>
      <c r="B572" s="4" t="s">
        <v>2068</v>
      </c>
      <c r="C572" s="4" t="s">
        <v>110</v>
      </c>
      <c r="D572" s="22">
        <v>3</v>
      </c>
      <c r="E572" s="76">
        <v>1.8</v>
      </c>
      <c r="F572" s="6">
        <f>PRODUCT(D572:E572)</f>
        <v>5.4</v>
      </c>
      <c r="G572" s="7"/>
    </row>
    <row r="573" spans="1:7" ht="15.6" thickTop="1" thickBot="1" x14ac:dyDescent="0.35">
      <c r="A573" s="71">
        <v>2</v>
      </c>
      <c r="B573" s="244" t="s">
        <v>49</v>
      </c>
      <c r="C573" s="245"/>
      <c r="D573" s="245"/>
      <c r="E573" s="246"/>
      <c r="F573" s="72">
        <f>SUM(F568:F572)</f>
        <v>29.36</v>
      </c>
      <c r="G573" s="73">
        <f>SUM(F573/F581)</f>
        <v>0.44035757154798144</v>
      </c>
    </row>
    <row r="574" spans="1:7" ht="15" thickTop="1" x14ac:dyDescent="0.3">
      <c r="A574" s="20"/>
      <c r="B574" s="74" t="s">
        <v>22</v>
      </c>
      <c r="C574" s="4"/>
      <c r="D574" s="4"/>
      <c r="E574" s="4"/>
      <c r="F574" s="41"/>
      <c r="G574" s="75"/>
    </row>
    <row r="575" spans="1:7" ht="15" thickBot="1" x14ac:dyDescent="0.35">
      <c r="A575" s="36" t="s">
        <v>50</v>
      </c>
      <c r="B575" s="4" t="s">
        <v>2069</v>
      </c>
      <c r="C575" s="4" t="s">
        <v>18</v>
      </c>
      <c r="D575" s="22">
        <v>0.1</v>
      </c>
      <c r="E575" s="76">
        <v>11.66</v>
      </c>
      <c r="F575" s="23">
        <f>PRODUCT(D575:E575)</f>
        <v>1.1660000000000001</v>
      </c>
      <c r="G575" s="7"/>
    </row>
    <row r="576" spans="1:7" ht="15.6" thickTop="1" thickBot="1" x14ac:dyDescent="0.35">
      <c r="A576" s="71">
        <v>3</v>
      </c>
      <c r="B576" s="244" t="s">
        <v>25</v>
      </c>
      <c r="C576" s="245"/>
      <c r="D576" s="245"/>
      <c r="E576" s="246"/>
      <c r="F576" s="72">
        <f>SUM(F575)</f>
        <v>1.1660000000000001</v>
      </c>
      <c r="G576" s="73">
        <f>SUM(F576/F581)</f>
        <v>1.7488315000849672E-2</v>
      </c>
    </row>
    <row r="577" spans="1:12" ht="15.6" thickTop="1" thickBot="1" x14ac:dyDescent="0.35">
      <c r="A577" s="78" t="s">
        <v>26</v>
      </c>
      <c r="B577" s="244" t="s">
        <v>54</v>
      </c>
      <c r="C577" s="245"/>
      <c r="D577" s="245"/>
      <c r="E577" s="246"/>
      <c r="F577" s="79">
        <f>SUM(F566,F573,F576)</f>
        <v>52.705999999999996</v>
      </c>
      <c r="G577" s="3"/>
    </row>
    <row r="578" spans="1:12" ht="15.6" thickTop="1" thickBot="1" x14ac:dyDescent="0.35">
      <c r="A578" s="80">
        <v>4</v>
      </c>
      <c r="B578" s="264" t="s">
        <v>28</v>
      </c>
      <c r="C578" s="265"/>
      <c r="D578" s="265"/>
      <c r="E578" s="266"/>
      <c r="F578" s="79">
        <f>SUM(F577)*15%</f>
        <v>7.905899999999999</v>
      </c>
      <c r="G578" s="73">
        <f>SUM(F578/F581)</f>
        <v>0.11857707509881424</v>
      </c>
    </row>
    <row r="579" spans="1:12" ht="15.6" thickTop="1" thickBot="1" x14ac:dyDescent="0.35">
      <c r="A579" s="78" t="s">
        <v>29</v>
      </c>
      <c r="B579" s="244" t="s">
        <v>55</v>
      </c>
      <c r="C579" s="245"/>
      <c r="D579" s="245"/>
      <c r="E579" s="246"/>
      <c r="F579" s="81">
        <f>SUM(F577:F578)</f>
        <v>60.611899999999991</v>
      </c>
    </row>
    <row r="580" spans="1:12" ht="15.6" thickTop="1" thickBot="1" x14ac:dyDescent="0.35">
      <c r="A580" s="80">
        <v>5</v>
      </c>
      <c r="B580" s="264" t="s">
        <v>31</v>
      </c>
      <c r="C580" s="265"/>
      <c r="D580" s="265"/>
      <c r="E580" s="266"/>
      <c r="F580" s="79">
        <f>SUM(F579)*10%</f>
        <v>6.0611899999999999</v>
      </c>
      <c r="G580" s="73">
        <f>SUM(F580/F581)</f>
        <v>9.0909090909090925E-2</v>
      </c>
    </row>
    <row r="581" spans="1:12" ht="15.6" thickTop="1" thickBot="1" x14ac:dyDescent="0.35">
      <c r="A581" s="78" t="s">
        <v>32</v>
      </c>
      <c r="B581" s="244" t="s">
        <v>33</v>
      </c>
      <c r="C581" s="245"/>
      <c r="D581" s="245"/>
      <c r="E581" s="246"/>
      <c r="F581" s="81">
        <f>SUM(F579:F580)</f>
        <v>66.673089999999988</v>
      </c>
      <c r="G581" s="82">
        <f>SUM(G566,G573,G576,G578,G580)</f>
        <v>1.0000000000000002</v>
      </c>
    </row>
    <row r="582" spans="1:12" ht="15.6" thickTop="1" thickBot="1" x14ac:dyDescent="0.35">
      <c r="A582" s="8"/>
      <c r="B582" s="9"/>
      <c r="C582" s="9"/>
      <c r="D582" s="9"/>
      <c r="E582" s="9"/>
      <c r="F582" s="11"/>
      <c r="G582" s="12"/>
      <c r="I582" s="31"/>
      <c r="J582" s="30"/>
      <c r="K582" s="31"/>
      <c r="L582" s="31"/>
    </row>
    <row r="583" spans="1:12" ht="44.4" thickTop="1" thickBot="1" x14ac:dyDescent="0.35">
      <c r="A583" s="61" t="s">
        <v>2</v>
      </c>
      <c r="B583" s="62" t="s">
        <v>3</v>
      </c>
      <c r="C583" s="63" t="s">
        <v>4</v>
      </c>
      <c r="D583" s="64" t="s">
        <v>5</v>
      </c>
      <c r="E583" s="27"/>
      <c r="F583" s="20"/>
      <c r="G583" s="20"/>
      <c r="I583" s="24"/>
      <c r="J583" s="24"/>
      <c r="K583" s="24"/>
    </row>
    <row r="584" spans="1:12" ht="176.4" customHeight="1" thickTop="1" thickBot="1" x14ac:dyDescent="0.35">
      <c r="A584" s="65" t="s">
        <v>2632</v>
      </c>
      <c r="B584" s="66" t="s">
        <v>2071</v>
      </c>
      <c r="C584" s="50" t="s">
        <v>130</v>
      </c>
      <c r="D584" s="50">
        <v>1</v>
      </c>
      <c r="E584" s="20"/>
      <c r="F584" s="20"/>
      <c r="G584" s="20"/>
      <c r="I584" s="24"/>
      <c r="J584" s="24"/>
      <c r="K584" s="24"/>
    </row>
    <row r="585" spans="1:12" ht="30" thickTop="1" thickBot="1" x14ac:dyDescent="0.35">
      <c r="A585" s="61" t="s">
        <v>9</v>
      </c>
      <c r="B585" s="62" t="s">
        <v>10</v>
      </c>
      <c r="C585" s="62" t="s">
        <v>4</v>
      </c>
      <c r="D585" s="62" t="s">
        <v>11</v>
      </c>
      <c r="E585" s="62" t="s">
        <v>12</v>
      </c>
      <c r="F585" s="62" t="s">
        <v>13</v>
      </c>
      <c r="G585" s="64" t="s">
        <v>14</v>
      </c>
    </row>
    <row r="586" spans="1:12" ht="15" thickTop="1" x14ac:dyDescent="0.3">
      <c r="A586" s="20"/>
      <c r="B586" s="67" t="s">
        <v>15</v>
      </c>
      <c r="C586" s="68"/>
      <c r="D586" s="68"/>
      <c r="E586" s="68"/>
      <c r="F586" s="68"/>
      <c r="G586" s="7"/>
    </row>
    <row r="587" spans="1:12" x14ac:dyDescent="0.3">
      <c r="A587" s="36" t="s">
        <v>16</v>
      </c>
      <c r="B587" s="4" t="s">
        <v>70</v>
      </c>
      <c r="C587" s="4" t="s">
        <v>18</v>
      </c>
      <c r="D587" s="105">
        <v>0.87839999999999996</v>
      </c>
      <c r="E587" s="6">
        <v>30.27</v>
      </c>
      <c r="F587" s="6">
        <f>PRODUCT(D587:E587)</f>
        <v>26.589167999999997</v>
      </c>
      <c r="G587" s="7"/>
    </row>
    <row r="588" spans="1:12" ht="15" thickBot="1" x14ac:dyDescent="0.35">
      <c r="A588" s="36" t="s">
        <v>19</v>
      </c>
      <c r="B588" s="4" t="s">
        <v>20</v>
      </c>
      <c r="C588" s="4" t="s">
        <v>18</v>
      </c>
      <c r="D588" s="105">
        <v>0.87839999999999996</v>
      </c>
      <c r="E588" s="6">
        <v>25.18</v>
      </c>
      <c r="F588" s="6">
        <f>PRODUCT(D588:E588)</f>
        <v>22.118112</v>
      </c>
      <c r="G588" s="7"/>
    </row>
    <row r="589" spans="1:12" ht="15.6" thickTop="1" thickBot="1" x14ac:dyDescent="0.35">
      <c r="A589" s="71">
        <v>1</v>
      </c>
      <c r="B589" s="244" t="s">
        <v>21</v>
      </c>
      <c r="C589" s="245"/>
      <c r="D589" s="245"/>
      <c r="E589" s="246"/>
      <c r="F589" s="72">
        <f>SUM(F587:F588)</f>
        <v>48.707279999999997</v>
      </c>
      <c r="G589" s="73">
        <f>SUM(F589/F597)</f>
        <v>0.43356556642796051</v>
      </c>
    </row>
    <row r="590" spans="1:12" ht="15" thickTop="1" x14ac:dyDescent="0.3">
      <c r="A590" s="20"/>
      <c r="B590" s="74" t="s">
        <v>188</v>
      </c>
      <c r="C590" s="4"/>
      <c r="D590" s="4"/>
      <c r="E590" s="4"/>
      <c r="F590" s="41"/>
      <c r="G590" s="75"/>
    </row>
    <row r="591" spans="1:12" ht="15" thickBot="1" x14ac:dyDescent="0.35">
      <c r="A591" s="36" t="s">
        <v>23</v>
      </c>
      <c r="B591" s="4" t="s">
        <v>189</v>
      </c>
      <c r="C591" s="4" t="s">
        <v>190</v>
      </c>
      <c r="D591" s="22">
        <v>1</v>
      </c>
      <c r="E591" s="76">
        <v>40.1</v>
      </c>
      <c r="F591" s="6">
        <f>D591*E591</f>
        <v>40.1</v>
      </c>
      <c r="G591" s="7"/>
      <c r="J591" s="30"/>
      <c r="K591" s="31"/>
      <c r="L591" s="31"/>
    </row>
    <row r="592" spans="1:12" ht="15.6" thickTop="1" thickBot="1" x14ac:dyDescent="0.35">
      <c r="A592" s="71">
        <v>2</v>
      </c>
      <c r="B592" s="244" t="s">
        <v>134</v>
      </c>
      <c r="C592" s="245"/>
      <c r="D592" s="245"/>
      <c r="E592" s="246"/>
      <c r="F592" s="72">
        <f>SUM(F591)</f>
        <v>40.1</v>
      </c>
      <c r="G592" s="73">
        <f>SUM(F592/F597)</f>
        <v>0.3569482675641345</v>
      </c>
    </row>
    <row r="593" spans="1:12" ht="15.6" thickTop="1" thickBot="1" x14ac:dyDescent="0.35">
      <c r="A593" s="78" t="s">
        <v>26</v>
      </c>
      <c r="B593" s="244" t="s">
        <v>27</v>
      </c>
      <c r="C593" s="245"/>
      <c r="D593" s="245"/>
      <c r="E593" s="246"/>
      <c r="F593" s="79">
        <f>SUM(F589,F592)</f>
        <v>88.807279999999992</v>
      </c>
      <c r="G593" s="3"/>
    </row>
    <row r="594" spans="1:12" ht="15.6" thickTop="1" thickBot="1" x14ac:dyDescent="0.35">
      <c r="A594" s="80">
        <v>3</v>
      </c>
      <c r="B594" s="264" t="s">
        <v>28</v>
      </c>
      <c r="C594" s="265"/>
      <c r="D594" s="265"/>
      <c r="E594" s="266"/>
      <c r="F594" s="79">
        <f>SUM(F593)*15%</f>
        <v>13.321091999999998</v>
      </c>
      <c r="G594" s="73">
        <f>SUM(F594/F597)</f>
        <v>0.11857707509881424</v>
      </c>
    </row>
    <row r="595" spans="1:12" ht="15.6" thickTop="1" thickBot="1" x14ac:dyDescent="0.35">
      <c r="A595" s="78" t="s">
        <v>29</v>
      </c>
      <c r="B595" s="244" t="s">
        <v>30</v>
      </c>
      <c r="C595" s="245"/>
      <c r="D595" s="245"/>
      <c r="E595" s="246"/>
      <c r="F595" s="81">
        <f>SUM(F593:F594)</f>
        <v>102.12837199999998</v>
      </c>
    </row>
    <row r="596" spans="1:12" ht="15.6" thickTop="1" thickBot="1" x14ac:dyDescent="0.35">
      <c r="A596" s="80">
        <v>4</v>
      </c>
      <c r="B596" s="264" t="s">
        <v>31</v>
      </c>
      <c r="C596" s="265"/>
      <c r="D596" s="265"/>
      <c r="E596" s="266"/>
      <c r="F596" s="79">
        <f>SUM(F595)*10%</f>
        <v>10.212837199999999</v>
      </c>
      <c r="G596" s="73">
        <f>SUM(F596/F597)</f>
        <v>9.0909090909090912E-2</v>
      </c>
    </row>
    <row r="597" spans="1:12" ht="15.6" thickTop="1" thickBot="1" x14ac:dyDescent="0.35">
      <c r="A597" s="78" t="s">
        <v>32</v>
      </c>
      <c r="B597" s="244" t="s">
        <v>33</v>
      </c>
      <c r="C597" s="245"/>
      <c r="D597" s="245"/>
      <c r="E597" s="246"/>
      <c r="F597" s="81">
        <f>SUM(F595:F596)</f>
        <v>112.34120919999998</v>
      </c>
      <c r="G597" s="82">
        <f>SUM(G589,G592,G594,G596)</f>
        <v>1</v>
      </c>
      <c r="I597" s="31"/>
      <c r="J597" s="30"/>
      <c r="K597" s="31"/>
      <c r="L597" s="31"/>
    </row>
    <row r="598" spans="1:12" ht="15.6" thickTop="1" thickBot="1" x14ac:dyDescent="0.35"/>
    <row r="599" spans="1:12" ht="44.4" thickTop="1" thickBot="1" x14ac:dyDescent="0.35">
      <c r="A599" s="61" t="s">
        <v>2</v>
      </c>
      <c r="B599" s="62" t="s">
        <v>3</v>
      </c>
      <c r="C599" s="63" t="s">
        <v>4</v>
      </c>
      <c r="D599" s="64" t="s">
        <v>5</v>
      </c>
      <c r="E599" s="27"/>
      <c r="F599" s="20"/>
      <c r="G599" s="20"/>
      <c r="I599" s="24"/>
      <c r="J599" s="24"/>
      <c r="K599" s="24"/>
    </row>
    <row r="600" spans="1:12" ht="204" customHeight="1" thickTop="1" thickBot="1" x14ac:dyDescent="0.35">
      <c r="A600" s="65" t="s">
        <v>2070</v>
      </c>
      <c r="B600" s="66" t="s">
        <v>2073</v>
      </c>
      <c r="C600" s="50" t="s">
        <v>130</v>
      </c>
      <c r="D600" s="50">
        <v>1</v>
      </c>
      <c r="E600" s="20"/>
      <c r="F600" s="20"/>
      <c r="G600" s="20"/>
      <c r="I600" s="24"/>
      <c r="J600" s="24"/>
      <c r="K600" s="24"/>
    </row>
    <row r="601" spans="1:12" ht="30" thickTop="1" thickBot="1" x14ac:dyDescent="0.35">
      <c r="A601" s="61" t="s">
        <v>9</v>
      </c>
      <c r="B601" s="62" t="s">
        <v>10</v>
      </c>
      <c r="C601" s="62" t="s">
        <v>4</v>
      </c>
      <c r="D601" s="62" t="s">
        <v>11</v>
      </c>
      <c r="E601" s="62" t="s">
        <v>12</v>
      </c>
      <c r="F601" s="62" t="s">
        <v>13</v>
      </c>
      <c r="G601" s="64" t="s">
        <v>14</v>
      </c>
    </row>
    <row r="602" spans="1:12" ht="15" thickTop="1" x14ac:dyDescent="0.3">
      <c r="A602" s="20"/>
      <c r="B602" s="67" t="s">
        <v>15</v>
      </c>
      <c r="C602" s="4"/>
      <c r="D602" s="68"/>
      <c r="E602" s="68"/>
      <c r="F602" s="68"/>
      <c r="G602" s="7"/>
    </row>
    <row r="603" spans="1:12" ht="15" thickBot="1" x14ac:dyDescent="0.35">
      <c r="A603" s="36" t="s">
        <v>16</v>
      </c>
      <c r="B603" s="4" t="s">
        <v>36</v>
      </c>
      <c r="C603" s="4" t="s">
        <v>18</v>
      </c>
      <c r="D603" s="105">
        <v>0.80369999999999997</v>
      </c>
      <c r="E603" s="6">
        <v>25.18</v>
      </c>
      <c r="F603" s="6">
        <f>PRODUCT(D603:E603)</f>
        <v>20.237165999999998</v>
      </c>
      <c r="G603" s="7"/>
    </row>
    <row r="604" spans="1:12" ht="15.6" thickTop="1" thickBot="1" x14ac:dyDescent="0.35">
      <c r="A604" s="71">
        <v>1</v>
      </c>
      <c r="B604" s="244" t="s">
        <v>21</v>
      </c>
      <c r="C604" s="245"/>
      <c r="D604" s="245"/>
      <c r="E604" s="246"/>
      <c r="F604" s="72">
        <f>SUM(F603)</f>
        <v>20.237165999999998</v>
      </c>
      <c r="G604" s="73">
        <f>SUM(F604/F612)</f>
        <v>0.24590311363692768</v>
      </c>
    </row>
    <row r="605" spans="1:12" ht="15" thickTop="1" x14ac:dyDescent="0.3">
      <c r="A605" s="20"/>
      <c r="B605" s="74" t="s">
        <v>188</v>
      </c>
      <c r="C605" s="4"/>
      <c r="D605" s="4"/>
      <c r="E605" s="4"/>
      <c r="F605" s="41"/>
      <c r="G605" s="75"/>
    </row>
    <row r="606" spans="1:12" ht="15" thickBot="1" x14ac:dyDescent="0.35">
      <c r="A606" s="36" t="s">
        <v>23</v>
      </c>
      <c r="B606" s="4" t="s">
        <v>189</v>
      </c>
      <c r="C606" s="4" t="s">
        <v>190</v>
      </c>
      <c r="D606" s="22">
        <v>1</v>
      </c>
      <c r="E606" s="76">
        <v>44.82</v>
      </c>
      <c r="F606" s="6">
        <f>D606*E606</f>
        <v>44.82</v>
      </c>
      <c r="G606" s="7"/>
      <c r="J606" s="30"/>
      <c r="K606" s="31"/>
      <c r="L606" s="31"/>
    </row>
    <row r="607" spans="1:12" ht="15.6" thickTop="1" thickBot="1" x14ac:dyDescent="0.35">
      <c r="A607" s="71">
        <v>2</v>
      </c>
      <c r="B607" s="244" t="s">
        <v>134</v>
      </c>
      <c r="C607" s="245"/>
      <c r="D607" s="245"/>
      <c r="E607" s="246"/>
      <c r="F607" s="72">
        <f>SUM(F606)</f>
        <v>44.82</v>
      </c>
      <c r="G607" s="73">
        <f>SUM(F607/F612)</f>
        <v>0.54461072035516722</v>
      </c>
    </row>
    <row r="608" spans="1:12" ht="15.6" thickTop="1" thickBot="1" x14ac:dyDescent="0.35">
      <c r="A608" s="78" t="s">
        <v>26</v>
      </c>
      <c r="B608" s="244" t="s">
        <v>27</v>
      </c>
      <c r="C608" s="245"/>
      <c r="D608" s="245"/>
      <c r="E608" s="246"/>
      <c r="F608" s="79">
        <f>SUM(F604,F607)</f>
        <v>65.057165999999995</v>
      </c>
      <c r="G608" s="3"/>
    </row>
    <row r="609" spans="1:12" ht="15.6" thickTop="1" thickBot="1" x14ac:dyDescent="0.35">
      <c r="A609" s="80">
        <v>3</v>
      </c>
      <c r="B609" s="264" t="s">
        <v>28</v>
      </c>
      <c r="C609" s="265"/>
      <c r="D609" s="265"/>
      <c r="E609" s="266"/>
      <c r="F609" s="79">
        <f>SUM(F608)*15%</f>
        <v>9.7585748999999993</v>
      </c>
      <c r="G609" s="73">
        <f>SUM(F609/F612)</f>
        <v>0.11857707509881424</v>
      </c>
    </row>
    <row r="610" spans="1:12" ht="15.6" thickTop="1" thickBot="1" x14ac:dyDescent="0.35">
      <c r="A610" s="78" t="s">
        <v>29</v>
      </c>
      <c r="B610" s="244" t="s">
        <v>30</v>
      </c>
      <c r="C610" s="245"/>
      <c r="D610" s="245"/>
      <c r="E610" s="246"/>
      <c r="F610" s="81">
        <f>SUM(F608:F609)</f>
        <v>74.815740899999994</v>
      </c>
    </row>
    <row r="611" spans="1:12" ht="15.6" thickTop="1" thickBot="1" x14ac:dyDescent="0.35">
      <c r="A611" s="80">
        <v>4</v>
      </c>
      <c r="B611" s="264" t="s">
        <v>31</v>
      </c>
      <c r="C611" s="265"/>
      <c r="D611" s="265"/>
      <c r="E611" s="266"/>
      <c r="F611" s="79">
        <f>SUM(F610)*10%</f>
        <v>7.4815740899999996</v>
      </c>
      <c r="G611" s="73">
        <f>SUM(F611/F612)</f>
        <v>9.0909090909090912E-2</v>
      </c>
    </row>
    <row r="612" spans="1:12" ht="15.6" thickTop="1" thickBot="1" x14ac:dyDescent="0.35">
      <c r="A612" s="78" t="s">
        <v>32</v>
      </c>
      <c r="B612" s="244" t="s">
        <v>33</v>
      </c>
      <c r="C612" s="245"/>
      <c r="D612" s="245"/>
      <c r="E612" s="246"/>
      <c r="F612" s="81">
        <f>SUM(F610:F611)</f>
        <v>82.29731498999999</v>
      </c>
      <c r="G612" s="82">
        <f>SUM(G604,G607,G609,G611)</f>
        <v>1</v>
      </c>
      <c r="I612" s="31"/>
      <c r="J612" s="30"/>
      <c r="K612" s="31"/>
      <c r="L612" s="31"/>
    </row>
    <row r="613" spans="1:12" ht="15.6" thickTop="1" thickBot="1" x14ac:dyDescent="0.35"/>
    <row r="614" spans="1:12" ht="44.4" thickTop="1" thickBot="1" x14ac:dyDescent="0.35">
      <c r="A614" s="61" t="s">
        <v>2</v>
      </c>
      <c r="B614" s="62" t="s">
        <v>3</v>
      </c>
      <c r="C614" s="63" t="s">
        <v>4</v>
      </c>
      <c r="D614" s="64" t="s">
        <v>5</v>
      </c>
      <c r="E614" s="27"/>
      <c r="F614" s="20"/>
      <c r="G614" s="20"/>
      <c r="I614" s="24"/>
      <c r="J614" s="24"/>
      <c r="K614" s="24"/>
    </row>
    <row r="615" spans="1:12" ht="325.8" customHeight="1" thickTop="1" thickBot="1" x14ac:dyDescent="0.35">
      <c r="A615" s="65" t="s">
        <v>2072</v>
      </c>
      <c r="B615" s="66" t="s">
        <v>2075</v>
      </c>
      <c r="C615" s="50" t="s">
        <v>130</v>
      </c>
      <c r="D615" s="50">
        <v>1</v>
      </c>
      <c r="E615" s="20"/>
      <c r="F615" s="20"/>
      <c r="G615" s="20"/>
      <c r="I615" s="24"/>
      <c r="J615" s="24"/>
      <c r="K615" s="24"/>
    </row>
    <row r="616" spans="1:12" ht="30" thickTop="1" thickBot="1" x14ac:dyDescent="0.35">
      <c r="A616" s="61" t="s">
        <v>9</v>
      </c>
      <c r="B616" s="62" t="s">
        <v>10</v>
      </c>
      <c r="C616" s="62" t="s">
        <v>4</v>
      </c>
      <c r="D616" s="62" t="s">
        <v>11</v>
      </c>
      <c r="E616" s="62" t="s">
        <v>12</v>
      </c>
      <c r="F616" s="62" t="s">
        <v>13</v>
      </c>
      <c r="G616" s="64" t="s">
        <v>14</v>
      </c>
    </row>
    <row r="617" spans="1:12" ht="15" thickTop="1" x14ac:dyDescent="0.3">
      <c r="A617" s="20"/>
      <c r="B617" s="67" t="s">
        <v>15</v>
      </c>
      <c r="C617" s="68"/>
      <c r="D617" s="68"/>
      <c r="E617" s="68"/>
      <c r="F617" s="68"/>
      <c r="G617" s="7"/>
    </row>
    <row r="618" spans="1:12" x14ac:dyDescent="0.3">
      <c r="A618" s="36" t="s">
        <v>16</v>
      </c>
      <c r="B618" s="4" t="s">
        <v>70</v>
      </c>
      <c r="C618" s="4" t="s">
        <v>18</v>
      </c>
      <c r="D618" s="105">
        <v>1.8049999999999999</v>
      </c>
      <c r="E618" s="6">
        <v>30.27</v>
      </c>
      <c r="F618" s="6">
        <f>PRODUCT(D618:E618)</f>
        <v>54.637349999999998</v>
      </c>
      <c r="G618" s="7"/>
    </row>
    <row r="619" spans="1:12" x14ac:dyDescent="0.3">
      <c r="A619" s="36" t="s">
        <v>19</v>
      </c>
      <c r="B619" s="4" t="s">
        <v>140</v>
      </c>
      <c r="C619" s="4" t="s">
        <v>18</v>
      </c>
      <c r="D619" s="105">
        <v>1.8049999999999999</v>
      </c>
      <c r="E619" s="6">
        <v>28.09</v>
      </c>
      <c r="F619" s="6">
        <f>PRODUCT(D619:E619)</f>
        <v>50.702449999999999</v>
      </c>
      <c r="G619" s="7"/>
    </row>
    <row r="620" spans="1:12" ht="15" thickBot="1" x14ac:dyDescent="0.35">
      <c r="A620" s="36" t="s">
        <v>131</v>
      </c>
      <c r="B620" s="4" t="s">
        <v>141</v>
      </c>
      <c r="C620" s="4" t="s">
        <v>18</v>
      </c>
      <c r="D620" s="105">
        <v>1.8049999999999999</v>
      </c>
      <c r="E620" s="6">
        <v>25.18</v>
      </c>
      <c r="F620" s="6">
        <f>PRODUCT(D620:E620)</f>
        <v>45.4499</v>
      </c>
      <c r="G620" s="7"/>
    </row>
    <row r="621" spans="1:12" ht="15.6" thickTop="1" thickBot="1" x14ac:dyDescent="0.35">
      <c r="A621" s="71">
        <v>1</v>
      </c>
      <c r="B621" s="244" t="s">
        <v>21</v>
      </c>
      <c r="C621" s="245"/>
      <c r="D621" s="245"/>
      <c r="E621" s="246"/>
      <c r="F621" s="72">
        <f>SUM(F618:F620)</f>
        <v>150.78969999999998</v>
      </c>
      <c r="G621" s="73">
        <f>SUM(F621/F629)</f>
        <v>0.50966947483478808</v>
      </c>
    </row>
    <row r="622" spans="1:12" ht="15" thickTop="1" x14ac:dyDescent="0.3">
      <c r="A622" s="20"/>
      <c r="B622" s="74" t="s">
        <v>188</v>
      </c>
      <c r="C622" s="4"/>
      <c r="D622" s="4"/>
      <c r="E622" s="4"/>
      <c r="F622" s="41"/>
      <c r="G622" s="75"/>
    </row>
    <row r="623" spans="1:12" ht="15" thickBot="1" x14ac:dyDescent="0.35">
      <c r="A623" s="36" t="s">
        <v>23</v>
      </c>
      <c r="B623" s="4" t="s">
        <v>189</v>
      </c>
      <c r="C623" s="4" t="s">
        <v>190</v>
      </c>
      <c r="D623" s="22">
        <v>1</v>
      </c>
      <c r="E623" s="76">
        <v>83.09</v>
      </c>
      <c r="F623" s="6">
        <f>D623*E623</f>
        <v>83.09</v>
      </c>
      <c r="G623" s="7"/>
      <c r="J623" s="30"/>
      <c r="K623" s="31"/>
      <c r="L623" s="31"/>
    </row>
    <row r="624" spans="1:12" ht="15.6" thickTop="1" thickBot="1" x14ac:dyDescent="0.35">
      <c r="A624" s="71">
        <v>2</v>
      </c>
      <c r="B624" s="244" t="s">
        <v>134</v>
      </c>
      <c r="C624" s="245"/>
      <c r="D624" s="245"/>
      <c r="E624" s="246"/>
      <c r="F624" s="72">
        <f>SUM(F623)</f>
        <v>83.09</v>
      </c>
      <c r="G624" s="73">
        <f>SUM(F624/F629)</f>
        <v>0.28084435915730682</v>
      </c>
    </row>
    <row r="625" spans="1:12" ht="15.6" thickTop="1" thickBot="1" x14ac:dyDescent="0.35">
      <c r="A625" s="78" t="s">
        <v>26</v>
      </c>
      <c r="B625" s="244" t="s">
        <v>27</v>
      </c>
      <c r="C625" s="245"/>
      <c r="D625" s="245"/>
      <c r="E625" s="246"/>
      <c r="F625" s="79">
        <f>SUM(F621,F624)</f>
        <v>233.87969999999999</v>
      </c>
      <c r="G625" s="3"/>
    </row>
    <row r="626" spans="1:12" ht="15.6" thickTop="1" thickBot="1" x14ac:dyDescent="0.35">
      <c r="A626" s="80">
        <v>3</v>
      </c>
      <c r="B626" s="264" t="s">
        <v>28</v>
      </c>
      <c r="C626" s="265"/>
      <c r="D626" s="265"/>
      <c r="E626" s="266"/>
      <c r="F626" s="79">
        <f>SUM(F625)*15%</f>
        <v>35.081954999999994</v>
      </c>
      <c r="G626" s="73">
        <f>SUM(F626/F629)</f>
        <v>0.11857707509881422</v>
      </c>
    </row>
    <row r="627" spans="1:12" ht="15.6" thickTop="1" thickBot="1" x14ac:dyDescent="0.35">
      <c r="A627" s="78" t="s">
        <v>29</v>
      </c>
      <c r="B627" s="244" t="s">
        <v>30</v>
      </c>
      <c r="C627" s="245"/>
      <c r="D627" s="245"/>
      <c r="E627" s="246"/>
      <c r="F627" s="81">
        <f>SUM(F625:F626)</f>
        <v>268.96165499999995</v>
      </c>
    </row>
    <row r="628" spans="1:12" ht="15.6" thickTop="1" thickBot="1" x14ac:dyDescent="0.35">
      <c r="A628" s="80">
        <v>4</v>
      </c>
      <c r="B628" s="264" t="s">
        <v>31</v>
      </c>
      <c r="C628" s="265"/>
      <c r="D628" s="265"/>
      <c r="E628" s="266"/>
      <c r="F628" s="79">
        <f>SUM(F627)*10%</f>
        <v>26.896165499999995</v>
      </c>
      <c r="G628" s="73">
        <f>SUM(F628/F629)</f>
        <v>9.0909090909090912E-2</v>
      </c>
    </row>
    <row r="629" spans="1:12" ht="15.6" thickTop="1" thickBot="1" x14ac:dyDescent="0.35">
      <c r="A629" s="78" t="s">
        <v>32</v>
      </c>
      <c r="B629" s="244" t="s">
        <v>33</v>
      </c>
      <c r="C629" s="245"/>
      <c r="D629" s="245"/>
      <c r="E629" s="246"/>
      <c r="F629" s="81">
        <f>SUM(F627:F628)</f>
        <v>295.85782049999995</v>
      </c>
      <c r="G629" s="82">
        <f>SUM(G621,G624,G626,G628)</f>
        <v>1</v>
      </c>
      <c r="I629" s="31"/>
      <c r="J629" s="30"/>
      <c r="K629" s="31"/>
      <c r="L629" s="31"/>
    </row>
    <row r="630" spans="1:12" ht="15.6" thickTop="1" thickBot="1" x14ac:dyDescent="0.35"/>
    <row r="631" spans="1:12" ht="65.400000000000006" customHeight="1" thickTop="1" thickBot="1" x14ac:dyDescent="0.35">
      <c r="A631" s="61" t="s">
        <v>2</v>
      </c>
      <c r="B631" s="62" t="s">
        <v>3</v>
      </c>
      <c r="C631" s="63" t="s">
        <v>4</v>
      </c>
      <c r="D631" s="64" t="s">
        <v>5</v>
      </c>
      <c r="E631" s="27"/>
      <c r="F631" s="20"/>
      <c r="G631" s="20"/>
      <c r="I631" s="24"/>
      <c r="J631" s="24"/>
      <c r="K631" s="24"/>
    </row>
    <row r="632" spans="1:12" ht="292.2" customHeight="1" thickTop="1" x14ac:dyDescent="0.3">
      <c r="A632" s="234" t="s">
        <v>2074</v>
      </c>
      <c r="B632" s="268" t="s">
        <v>2817</v>
      </c>
      <c r="C632" s="268" t="s">
        <v>130</v>
      </c>
      <c r="D632" s="276">
        <v>1</v>
      </c>
      <c r="E632" s="27"/>
      <c r="F632" s="20"/>
      <c r="G632" s="20"/>
      <c r="I632" s="24"/>
      <c r="J632" s="24"/>
      <c r="K632" s="24"/>
    </row>
    <row r="633" spans="1:12" ht="243.6" customHeight="1" thickBot="1" x14ac:dyDescent="0.35">
      <c r="A633" s="235"/>
      <c r="B633" s="269"/>
      <c r="C633" s="269"/>
      <c r="D633" s="277"/>
      <c r="E633" s="20"/>
      <c r="F633" s="20"/>
      <c r="G633" s="20"/>
      <c r="I633" s="24"/>
      <c r="J633" s="24"/>
      <c r="K633" s="24"/>
    </row>
    <row r="634" spans="1:12" ht="30" thickTop="1" thickBot="1" x14ac:dyDescent="0.35">
      <c r="A634" s="61" t="s">
        <v>9</v>
      </c>
      <c r="B634" s="62" t="s">
        <v>10</v>
      </c>
      <c r="C634" s="62" t="s">
        <v>4</v>
      </c>
      <c r="D634" s="62" t="s">
        <v>11</v>
      </c>
      <c r="E634" s="62" t="s">
        <v>12</v>
      </c>
      <c r="F634" s="62" t="s">
        <v>13</v>
      </c>
      <c r="G634" s="64" t="s">
        <v>14</v>
      </c>
    </row>
    <row r="635" spans="1:12" ht="15" thickTop="1" x14ac:dyDescent="0.3">
      <c r="A635" s="20"/>
      <c r="B635" s="67" t="s">
        <v>15</v>
      </c>
      <c r="C635" s="68"/>
      <c r="D635" s="68"/>
      <c r="E635" s="68"/>
      <c r="F635" s="68"/>
      <c r="G635" s="7"/>
    </row>
    <row r="636" spans="1:12" x14ac:dyDescent="0.3">
      <c r="A636" s="36" t="s">
        <v>16</v>
      </c>
      <c r="B636" s="4" t="s">
        <v>70</v>
      </c>
      <c r="C636" s="4" t="s">
        <v>18</v>
      </c>
      <c r="D636" s="105">
        <v>2.6553</v>
      </c>
      <c r="E636" s="6">
        <v>30.27</v>
      </c>
      <c r="F636" s="6">
        <f>PRODUCT(D636:E636)</f>
        <v>80.375930999999994</v>
      </c>
      <c r="G636" s="7"/>
    </row>
    <row r="637" spans="1:12" x14ac:dyDescent="0.3">
      <c r="A637" s="36" t="s">
        <v>19</v>
      </c>
      <c r="B637" s="4" t="s">
        <v>140</v>
      </c>
      <c r="C637" s="4" t="s">
        <v>18</v>
      </c>
      <c r="D637" s="105">
        <v>2.6553</v>
      </c>
      <c r="E637" s="6">
        <v>28.09</v>
      </c>
      <c r="F637" s="6">
        <f>PRODUCT(D637:E637)</f>
        <v>74.587377000000004</v>
      </c>
      <c r="G637" s="7"/>
    </row>
    <row r="638" spans="1:12" ht="15" thickBot="1" x14ac:dyDescent="0.35">
      <c r="A638" s="36" t="s">
        <v>131</v>
      </c>
      <c r="B638" s="4" t="s">
        <v>141</v>
      </c>
      <c r="C638" s="4" t="s">
        <v>18</v>
      </c>
      <c r="D638" s="105">
        <v>2.6553</v>
      </c>
      <c r="E638" s="6">
        <v>25.18</v>
      </c>
      <c r="F638" s="6">
        <f>PRODUCT(D638:E638)</f>
        <v>66.860454000000004</v>
      </c>
      <c r="G638" s="7"/>
    </row>
    <row r="639" spans="1:12" ht="15.6" thickTop="1" thickBot="1" x14ac:dyDescent="0.35">
      <c r="A639" s="71">
        <v>1</v>
      </c>
      <c r="B639" s="244" t="s">
        <v>21</v>
      </c>
      <c r="C639" s="245"/>
      <c r="D639" s="245"/>
      <c r="E639" s="246"/>
      <c r="F639" s="72">
        <f>SUM(F636:F638)</f>
        <v>221.82376199999999</v>
      </c>
      <c r="G639" s="73">
        <f>SUM(F639/F647)</f>
        <v>0.62731153229773362</v>
      </c>
    </row>
    <row r="640" spans="1:12" ht="15" thickTop="1" x14ac:dyDescent="0.3">
      <c r="A640" s="20"/>
      <c r="B640" s="74" t="s">
        <v>188</v>
      </c>
      <c r="C640" s="4"/>
      <c r="D640" s="4"/>
      <c r="E640" s="4"/>
      <c r="F640" s="41"/>
      <c r="G640" s="75"/>
    </row>
    <row r="641" spans="1:12" ht="15" thickBot="1" x14ac:dyDescent="0.35">
      <c r="A641" s="36" t="s">
        <v>23</v>
      </c>
      <c r="B641" s="4" t="s">
        <v>189</v>
      </c>
      <c r="C641" s="4" t="s">
        <v>190</v>
      </c>
      <c r="D641" s="22">
        <v>1</v>
      </c>
      <c r="E641" s="76">
        <v>57.71</v>
      </c>
      <c r="F641" s="6">
        <f>D641*E641</f>
        <v>57.71</v>
      </c>
      <c r="G641" s="7"/>
      <c r="J641" s="30"/>
      <c r="K641" s="31"/>
      <c r="L641" s="31"/>
    </row>
    <row r="642" spans="1:12" ht="15.6" thickTop="1" thickBot="1" x14ac:dyDescent="0.35">
      <c r="A642" s="71">
        <v>2</v>
      </c>
      <c r="B642" s="244" t="s">
        <v>134</v>
      </c>
      <c r="C642" s="245"/>
      <c r="D642" s="245"/>
      <c r="E642" s="246"/>
      <c r="F642" s="72">
        <f>SUM(F641)</f>
        <v>57.71</v>
      </c>
      <c r="G642" s="73">
        <f>SUM(F642/F647)</f>
        <v>0.16320230169436134</v>
      </c>
    </row>
    <row r="643" spans="1:12" ht="15.6" thickTop="1" thickBot="1" x14ac:dyDescent="0.35">
      <c r="A643" s="78" t="s">
        <v>26</v>
      </c>
      <c r="B643" s="244" t="s">
        <v>27</v>
      </c>
      <c r="C643" s="245"/>
      <c r="D643" s="245"/>
      <c r="E643" s="246"/>
      <c r="F643" s="79">
        <f>SUM(F639,F642)</f>
        <v>279.53376199999997</v>
      </c>
      <c r="G643" s="3"/>
    </row>
    <row r="644" spans="1:12" ht="15.6" thickTop="1" thickBot="1" x14ac:dyDescent="0.35">
      <c r="A644" s="80">
        <v>3</v>
      </c>
      <c r="B644" s="264" t="s">
        <v>28</v>
      </c>
      <c r="C644" s="265"/>
      <c r="D644" s="265"/>
      <c r="E644" s="266"/>
      <c r="F644" s="79">
        <f>SUM(F643)*15%</f>
        <v>41.930064299999991</v>
      </c>
      <c r="G644" s="73">
        <f>SUM(F644/F647)</f>
        <v>0.11857707509881422</v>
      </c>
    </row>
    <row r="645" spans="1:12" ht="15.6" thickTop="1" thickBot="1" x14ac:dyDescent="0.35">
      <c r="A645" s="78" t="s">
        <v>29</v>
      </c>
      <c r="B645" s="244" t="s">
        <v>30</v>
      </c>
      <c r="C645" s="245"/>
      <c r="D645" s="245"/>
      <c r="E645" s="246"/>
      <c r="F645" s="81">
        <f>SUM(F643:F644)</f>
        <v>321.46382629999994</v>
      </c>
    </row>
    <row r="646" spans="1:12" ht="15.6" thickTop="1" thickBot="1" x14ac:dyDescent="0.35">
      <c r="A646" s="80">
        <v>4</v>
      </c>
      <c r="B646" s="264" t="s">
        <v>31</v>
      </c>
      <c r="C646" s="265"/>
      <c r="D646" s="265"/>
      <c r="E646" s="266"/>
      <c r="F646" s="79">
        <f>SUM(F645)*10%</f>
        <v>32.146382629999998</v>
      </c>
      <c r="G646" s="73">
        <f>SUM(F646/F647)</f>
        <v>9.0909090909090912E-2</v>
      </c>
    </row>
    <row r="647" spans="1:12" ht="15.6" thickTop="1" thickBot="1" x14ac:dyDescent="0.35">
      <c r="A647" s="78" t="s">
        <v>32</v>
      </c>
      <c r="B647" s="244" t="s">
        <v>33</v>
      </c>
      <c r="C647" s="245"/>
      <c r="D647" s="245"/>
      <c r="E647" s="246"/>
      <c r="F647" s="81">
        <f>SUM(F645:F646)</f>
        <v>353.61020892999994</v>
      </c>
      <c r="G647" s="82">
        <f>SUM(G639,G642,G644,G646)</f>
        <v>1</v>
      </c>
      <c r="I647" s="31"/>
      <c r="J647" s="30"/>
      <c r="K647" s="31"/>
      <c r="L647" s="31"/>
    </row>
    <row r="648" spans="1:12" ht="15.6" thickTop="1" thickBot="1" x14ac:dyDescent="0.35"/>
    <row r="649" spans="1:12" ht="44.4" thickTop="1" thickBot="1" x14ac:dyDescent="0.35">
      <c r="A649" s="61" t="s">
        <v>2</v>
      </c>
      <c r="B649" s="62" t="s">
        <v>3</v>
      </c>
      <c r="C649" s="63" t="s">
        <v>4</v>
      </c>
      <c r="D649" s="64" t="s">
        <v>5</v>
      </c>
      <c r="E649" s="27"/>
      <c r="F649" s="20"/>
      <c r="G649" s="20"/>
      <c r="I649" s="24"/>
      <c r="J649" s="24"/>
      <c r="K649" s="24"/>
    </row>
    <row r="650" spans="1:12" ht="182.4" customHeight="1" thickTop="1" thickBot="1" x14ac:dyDescent="0.35">
      <c r="A650" s="65" t="s">
        <v>2076</v>
      </c>
      <c r="B650" s="66" t="s">
        <v>2078</v>
      </c>
      <c r="C650" s="50" t="s">
        <v>130</v>
      </c>
      <c r="D650" s="50">
        <v>1</v>
      </c>
      <c r="E650" s="20"/>
      <c r="F650" s="20"/>
      <c r="G650" s="20"/>
      <c r="I650" s="24"/>
      <c r="J650" s="24"/>
      <c r="K650" s="24"/>
    </row>
    <row r="651" spans="1:12" ht="30" thickTop="1" thickBot="1" x14ac:dyDescent="0.35">
      <c r="A651" s="61" t="s">
        <v>9</v>
      </c>
      <c r="B651" s="62" t="s">
        <v>10</v>
      </c>
      <c r="C651" s="62" t="s">
        <v>4</v>
      </c>
      <c r="D651" s="62" t="s">
        <v>11</v>
      </c>
      <c r="E651" s="62" t="s">
        <v>12</v>
      </c>
      <c r="F651" s="62" t="s">
        <v>13</v>
      </c>
      <c r="G651" s="64" t="s">
        <v>14</v>
      </c>
    </row>
    <row r="652" spans="1:12" ht="15" thickTop="1" x14ac:dyDescent="0.3">
      <c r="A652" s="20"/>
      <c r="B652" s="67" t="s">
        <v>15</v>
      </c>
      <c r="C652" s="68"/>
      <c r="D652" s="68"/>
      <c r="E652" s="68"/>
      <c r="F652" s="68"/>
      <c r="G652" s="7"/>
    </row>
    <row r="653" spans="1:12" x14ac:dyDescent="0.3">
      <c r="A653" s="36" t="s">
        <v>16</v>
      </c>
      <c r="B653" s="4" t="s">
        <v>70</v>
      </c>
      <c r="C653" s="4" t="s">
        <v>18</v>
      </c>
      <c r="D653" s="105">
        <v>1.1721999999999999</v>
      </c>
      <c r="E653" s="6">
        <v>30.27</v>
      </c>
      <c r="F653" s="6">
        <f>PRODUCT(D653:E653)</f>
        <v>35.482493999999996</v>
      </c>
      <c r="G653" s="7"/>
    </row>
    <row r="654" spans="1:12" ht="15" thickBot="1" x14ac:dyDescent="0.35">
      <c r="A654" s="36" t="s">
        <v>19</v>
      </c>
      <c r="B654" s="4" t="s">
        <v>20</v>
      </c>
      <c r="C654" s="4" t="s">
        <v>18</v>
      </c>
      <c r="D654" s="105">
        <v>1.1721999999999999</v>
      </c>
      <c r="E654" s="6">
        <v>25.18</v>
      </c>
      <c r="F654" s="6">
        <f>PRODUCT(D654:E654)</f>
        <v>29.515995999999998</v>
      </c>
      <c r="G654" s="7"/>
    </row>
    <row r="655" spans="1:12" ht="15.6" thickTop="1" thickBot="1" x14ac:dyDescent="0.35">
      <c r="A655" s="71">
        <v>1</v>
      </c>
      <c r="B655" s="244" t="s">
        <v>21</v>
      </c>
      <c r="C655" s="245"/>
      <c r="D655" s="245"/>
      <c r="E655" s="246"/>
      <c r="F655" s="72">
        <f>SUM(F653:F654)</f>
        <v>64.99848999999999</v>
      </c>
      <c r="G655" s="73">
        <f>SUM(F655/F663)</f>
        <v>0.60294667898477006</v>
      </c>
    </row>
    <row r="656" spans="1:12" ht="15" thickTop="1" x14ac:dyDescent="0.3">
      <c r="A656" s="20"/>
      <c r="B656" s="74" t="s">
        <v>188</v>
      </c>
      <c r="C656" s="4"/>
      <c r="D656" s="4"/>
      <c r="E656" s="4"/>
      <c r="F656" s="41"/>
      <c r="G656" s="75"/>
    </row>
    <row r="657" spans="1:12" ht="15" thickBot="1" x14ac:dyDescent="0.35">
      <c r="A657" s="36" t="s">
        <v>23</v>
      </c>
      <c r="B657" s="4" t="s">
        <v>189</v>
      </c>
      <c r="C657" s="4" t="s">
        <v>190</v>
      </c>
      <c r="D657" s="22">
        <v>1</v>
      </c>
      <c r="E657" s="76">
        <v>20.22</v>
      </c>
      <c r="F657" s="6">
        <f>D657*E657</f>
        <v>20.22</v>
      </c>
      <c r="G657" s="7"/>
      <c r="J657" s="30"/>
      <c r="K657" s="31"/>
      <c r="L657" s="31"/>
    </row>
    <row r="658" spans="1:12" ht="15.6" thickTop="1" thickBot="1" x14ac:dyDescent="0.35">
      <c r="A658" s="71">
        <v>2</v>
      </c>
      <c r="B658" s="244" t="s">
        <v>134</v>
      </c>
      <c r="C658" s="245"/>
      <c r="D658" s="245"/>
      <c r="E658" s="246"/>
      <c r="F658" s="72">
        <f>SUM(F657)</f>
        <v>20.22</v>
      </c>
      <c r="G658" s="73">
        <f>SUM(F658/F663)</f>
        <v>0.18756715500732479</v>
      </c>
    </row>
    <row r="659" spans="1:12" ht="15.6" thickTop="1" thickBot="1" x14ac:dyDescent="0.35">
      <c r="A659" s="78" t="s">
        <v>26</v>
      </c>
      <c r="B659" s="244" t="s">
        <v>27</v>
      </c>
      <c r="C659" s="245"/>
      <c r="D659" s="245"/>
      <c r="E659" s="246"/>
      <c r="F659" s="79">
        <f>SUM(F655,F658)</f>
        <v>85.218489999999989</v>
      </c>
      <c r="G659" s="3"/>
    </row>
    <row r="660" spans="1:12" ht="15.6" thickTop="1" thickBot="1" x14ac:dyDescent="0.35">
      <c r="A660" s="80">
        <v>3</v>
      </c>
      <c r="B660" s="264" t="s">
        <v>28</v>
      </c>
      <c r="C660" s="265"/>
      <c r="D660" s="265"/>
      <c r="E660" s="266"/>
      <c r="F660" s="79">
        <f>SUM(F659)*15%</f>
        <v>12.782773499999998</v>
      </c>
      <c r="G660" s="73">
        <f>SUM(F660/F663)</f>
        <v>0.11857707509881421</v>
      </c>
    </row>
    <row r="661" spans="1:12" ht="15.6" thickTop="1" thickBot="1" x14ac:dyDescent="0.35">
      <c r="A661" s="78" t="s">
        <v>29</v>
      </c>
      <c r="B661" s="244" t="s">
        <v>30</v>
      </c>
      <c r="C661" s="245"/>
      <c r="D661" s="245"/>
      <c r="E661" s="246"/>
      <c r="F661" s="81">
        <f>SUM(F659:F660)</f>
        <v>98.001263499999993</v>
      </c>
    </row>
    <row r="662" spans="1:12" ht="15.6" thickTop="1" thickBot="1" x14ac:dyDescent="0.35">
      <c r="A662" s="80">
        <v>4</v>
      </c>
      <c r="B662" s="264" t="s">
        <v>31</v>
      </c>
      <c r="C662" s="265"/>
      <c r="D662" s="265"/>
      <c r="E662" s="266"/>
      <c r="F662" s="79">
        <f>SUM(F661)*10%</f>
        <v>9.8001263499999993</v>
      </c>
      <c r="G662" s="73">
        <f>SUM(F662/F663)</f>
        <v>9.0909090909090912E-2</v>
      </c>
    </row>
    <row r="663" spans="1:12" ht="15.6" thickTop="1" thickBot="1" x14ac:dyDescent="0.35">
      <c r="A663" s="78" t="s">
        <v>32</v>
      </c>
      <c r="B663" s="244" t="s">
        <v>33</v>
      </c>
      <c r="C663" s="245"/>
      <c r="D663" s="245"/>
      <c r="E663" s="246"/>
      <c r="F663" s="81">
        <f>SUM(F661:F662)</f>
        <v>107.80138984999999</v>
      </c>
      <c r="G663" s="82">
        <f>SUM(G655,G658,G660,G662)</f>
        <v>1</v>
      </c>
      <c r="I663" s="31"/>
      <c r="J663" s="30"/>
      <c r="K663" s="31"/>
      <c r="L663" s="31"/>
    </row>
    <row r="664" spans="1:12" ht="15.6" thickTop="1" thickBot="1" x14ac:dyDescent="0.35"/>
    <row r="665" spans="1:12" ht="44.4" thickTop="1" thickBot="1" x14ac:dyDescent="0.35">
      <c r="A665" s="61" t="s">
        <v>2</v>
      </c>
      <c r="B665" s="62" t="s">
        <v>3</v>
      </c>
      <c r="C665" s="63" t="s">
        <v>4</v>
      </c>
      <c r="D665" s="64" t="s">
        <v>5</v>
      </c>
      <c r="E665" s="27"/>
      <c r="F665" s="20"/>
      <c r="G665" s="20"/>
      <c r="I665" s="24"/>
      <c r="J665" s="24"/>
      <c r="K665" s="24"/>
    </row>
    <row r="666" spans="1:12" ht="178.8" customHeight="1" thickTop="1" thickBot="1" x14ac:dyDescent="0.35">
      <c r="A666" s="65" t="s">
        <v>2077</v>
      </c>
      <c r="B666" s="66" t="s">
        <v>2080</v>
      </c>
      <c r="C666" s="50" t="s">
        <v>130</v>
      </c>
      <c r="D666" s="50">
        <v>1</v>
      </c>
      <c r="E666" s="20"/>
      <c r="F666" s="20"/>
      <c r="G666" s="20"/>
      <c r="I666" s="24"/>
      <c r="J666" s="24"/>
      <c r="K666" s="24"/>
    </row>
    <row r="667" spans="1:12" ht="30" thickTop="1" thickBot="1" x14ac:dyDescent="0.35">
      <c r="A667" s="61" t="s">
        <v>9</v>
      </c>
      <c r="B667" s="62" t="s">
        <v>10</v>
      </c>
      <c r="C667" s="62" t="s">
        <v>4</v>
      </c>
      <c r="D667" s="62" t="s">
        <v>11</v>
      </c>
      <c r="E667" s="62" t="s">
        <v>12</v>
      </c>
      <c r="F667" s="62" t="s">
        <v>13</v>
      </c>
      <c r="G667" s="64" t="s">
        <v>14</v>
      </c>
    </row>
    <row r="668" spans="1:12" ht="15" thickTop="1" x14ac:dyDescent="0.3">
      <c r="A668" s="20"/>
      <c r="B668" s="67" t="s">
        <v>15</v>
      </c>
      <c r="C668" s="68"/>
      <c r="D668" s="68"/>
      <c r="E668" s="68"/>
      <c r="F668" s="68"/>
      <c r="G668" s="7"/>
    </row>
    <row r="669" spans="1:12" ht="15" thickBot="1" x14ac:dyDescent="0.35">
      <c r="A669" s="36" t="s">
        <v>16</v>
      </c>
      <c r="B669" s="4" t="s">
        <v>36</v>
      </c>
      <c r="C669" s="4" t="s">
        <v>18</v>
      </c>
      <c r="D669" s="105">
        <v>0.56799999999999995</v>
      </c>
      <c r="E669" s="6">
        <v>25.18</v>
      </c>
      <c r="F669" s="6">
        <f>PRODUCT(D669:E669)</f>
        <v>14.302239999999999</v>
      </c>
      <c r="G669" s="7"/>
    </row>
    <row r="670" spans="1:12" ht="15.6" thickTop="1" thickBot="1" x14ac:dyDescent="0.35">
      <c r="A670" s="71">
        <v>1</v>
      </c>
      <c r="B670" s="244" t="s">
        <v>21</v>
      </c>
      <c r="C670" s="245"/>
      <c r="D670" s="245"/>
      <c r="E670" s="246"/>
      <c r="F670" s="72">
        <f>SUM(F669)</f>
        <v>14.302239999999999</v>
      </c>
      <c r="G670" s="73">
        <f>SUM(F670/F678)</f>
        <v>0.58574127029169143</v>
      </c>
    </row>
    <row r="671" spans="1:12" ht="15" thickTop="1" x14ac:dyDescent="0.3">
      <c r="A671" s="20"/>
      <c r="B671" s="74" t="s">
        <v>188</v>
      </c>
      <c r="C671" s="4"/>
      <c r="D671" s="4"/>
      <c r="E671" s="4"/>
      <c r="F671" s="41"/>
      <c r="G671" s="75"/>
    </row>
    <row r="672" spans="1:12" ht="15" thickBot="1" x14ac:dyDescent="0.35">
      <c r="A672" s="36" t="s">
        <v>23</v>
      </c>
      <c r="B672" s="4" t="s">
        <v>189</v>
      </c>
      <c r="C672" s="4" t="s">
        <v>190</v>
      </c>
      <c r="D672" s="22">
        <v>1</v>
      </c>
      <c r="E672" s="76">
        <v>5</v>
      </c>
      <c r="F672" s="6">
        <f>D672*E672</f>
        <v>5</v>
      </c>
      <c r="G672" s="7"/>
      <c r="J672" s="30"/>
      <c r="K672" s="31"/>
      <c r="L672" s="31"/>
    </row>
    <row r="673" spans="1:12" ht="15.6" thickTop="1" thickBot="1" x14ac:dyDescent="0.35">
      <c r="A673" s="71">
        <v>2</v>
      </c>
      <c r="B673" s="244" t="s">
        <v>134</v>
      </c>
      <c r="C673" s="245"/>
      <c r="D673" s="245"/>
      <c r="E673" s="246"/>
      <c r="F673" s="72">
        <f>SUM(F672)</f>
        <v>5</v>
      </c>
      <c r="G673" s="73">
        <f>SUM(F673/F678)</f>
        <v>0.20477256370040339</v>
      </c>
    </row>
    <row r="674" spans="1:12" ht="15.6" thickTop="1" thickBot="1" x14ac:dyDescent="0.35">
      <c r="A674" s="78" t="s">
        <v>26</v>
      </c>
      <c r="B674" s="244" t="s">
        <v>27</v>
      </c>
      <c r="C674" s="245"/>
      <c r="D674" s="245"/>
      <c r="E674" s="246"/>
      <c r="F674" s="79">
        <f>SUM(F670,F673)</f>
        <v>19.302239999999998</v>
      </c>
      <c r="G674" s="3"/>
    </row>
    <row r="675" spans="1:12" ht="15.6" thickTop="1" thickBot="1" x14ac:dyDescent="0.35">
      <c r="A675" s="80">
        <v>3</v>
      </c>
      <c r="B675" s="264" t="s">
        <v>28</v>
      </c>
      <c r="C675" s="265"/>
      <c r="D675" s="265"/>
      <c r="E675" s="266"/>
      <c r="F675" s="79">
        <f>SUM(F674)*15%</f>
        <v>2.8953359999999995</v>
      </c>
      <c r="G675" s="73">
        <f>SUM(F675/F678)</f>
        <v>0.11857707509881421</v>
      </c>
    </row>
    <row r="676" spans="1:12" ht="15.6" thickTop="1" thickBot="1" x14ac:dyDescent="0.35">
      <c r="A676" s="78" t="s">
        <v>29</v>
      </c>
      <c r="B676" s="244" t="s">
        <v>30</v>
      </c>
      <c r="C676" s="245"/>
      <c r="D676" s="245"/>
      <c r="E676" s="246"/>
      <c r="F676" s="81">
        <f>SUM(F674:F675)</f>
        <v>22.197575999999998</v>
      </c>
    </row>
    <row r="677" spans="1:12" ht="15.6" thickTop="1" thickBot="1" x14ac:dyDescent="0.35">
      <c r="A677" s="80">
        <v>4</v>
      </c>
      <c r="B677" s="264" t="s">
        <v>31</v>
      </c>
      <c r="C677" s="265"/>
      <c r="D677" s="265"/>
      <c r="E677" s="266"/>
      <c r="F677" s="79">
        <f>SUM(F676)*10%</f>
        <v>2.2197575999999999</v>
      </c>
      <c r="G677" s="73">
        <f>SUM(F677/F678)</f>
        <v>9.0909090909090912E-2</v>
      </c>
    </row>
    <row r="678" spans="1:12" ht="15.6" thickTop="1" thickBot="1" x14ac:dyDescent="0.35">
      <c r="A678" s="78" t="s">
        <v>32</v>
      </c>
      <c r="B678" s="244" t="s">
        <v>33</v>
      </c>
      <c r="C678" s="245"/>
      <c r="D678" s="245"/>
      <c r="E678" s="246"/>
      <c r="F678" s="81">
        <f>SUM(F676:F677)</f>
        <v>24.417333599999999</v>
      </c>
      <c r="G678" s="82">
        <f>SUM(G670,G673,G675,G677)</f>
        <v>1</v>
      </c>
      <c r="I678" s="31"/>
      <c r="J678" s="30"/>
      <c r="K678" s="31"/>
      <c r="L678" s="31"/>
    </row>
    <row r="679" spans="1:12" ht="15.6" thickTop="1" thickBot="1" x14ac:dyDescent="0.35"/>
    <row r="680" spans="1:12" ht="44.4" thickTop="1" thickBot="1" x14ac:dyDescent="0.35">
      <c r="A680" s="61" t="s">
        <v>2</v>
      </c>
      <c r="B680" s="62" t="s">
        <v>3</v>
      </c>
      <c r="C680" s="63" t="s">
        <v>4</v>
      </c>
      <c r="D680" s="64" t="s">
        <v>5</v>
      </c>
      <c r="E680" s="27"/>
      <c r="F680" s="20"/>
      <c r="G680" s="20"/>
      <c r="I680" s="24"/>
      <c r="J680" s="24"/>
      <c r="K680" s="24"/>
    </row>
    <row r="681" spans="1:12" ht="65.400000000000006" customHeight="1" thickTop="1" thickBot="1" x14ac:dyDescent="0.35">
      <c r="A681" s="65" t="s">
        <v>2079</v>
      </c>
      <c r="B681" s="66" t="s">
        <v>2082</v>
      </c>
      <c r="C681" s="50" t="s">
        <v>130</v>
      </c>
      <c r="D681" s="50">
        <v>1</v>
      </c>
      <c r="E681" s="20"/>
      <c r="F681" s="20"/>
      <c r="G681" s="20"/>
      <c r="I681" s="24"/>
      <c r="J681" s="24"/>
      <c r="K681" s="24"/>
    </row>
    <row r="682" spans="1:12" ht="30" thickTop="1" thickBot="1" x14ac:dyDescent="0.35">
      <c r="A682" s="61" t="s">
        <v>9</v>
      </c>
      <c r="B682" s="62" t="s">
        <v>10</v>
      </c>
      <c r="C682" s="62" t="s">
        <v>4</v>
      </c>
      <c r="D682" s="62" t="s">
        <v>11</v>
      </c>
      <c r="E682" s="62" t="s">
        <v>12</v>
      </c>
      <c r="F682" s="62" t="s">
        <v>13</v>
      </c>
      <c r="G682" s="64" t="s">
        <v>14</v>
      </c>
    </row>
    <row r="683" spans="1:12" ht="15" thickTop="1" x14ac:dyDescent="0.3">
      <c r="A683" s="20"/>
      <c r="B683" s="67" t="s">
        <v>15</v>
      </c>
      <c r="C683" s="68"/>
      <c r="D683" s="68"/>
      <c r="E683" s="68"/>
      <c r="F683" s="68"/>
      <c r="G683" s="7"/>
    </row>
    <row r="684" spans="1:12" ht="15" thickBot="1" x14ac:dyDescent="0.35">
      <c r="A684" s="36" t="s">
        <v>16</v>
      </c>
      <c r="B684" s="4" t="s">
        <v>36</v>
      </c>
      <c r="C684" s="4" t="s">
        <v>18</v>
      </c>
      <c r="D684" s="105">
        <v>0.2384</v>
      </c>
      <c r="E684" s="6">
        <v>25.18</v>
      </c>
      <c r="F684" s="6">
        <f>PRODUCT(D684:E684)</f>
        <v>6.0029120000000002</v>
      </c>
      <c r="G684" s="7"/>
    </row>
    <row r="685" spans="1:12" ht="15.6" thickTop="1" thickBot="1" x14ac:dyDescent="0.35">
      <c r="A685" s="71">
        <v>1</v>
      </c>
      <c r="B685" s="244" t="s">
        <v>21</v>
      </c>
      <c r="C685" s="245"/>
      <c r="D685" s="245"/>
      <c r="E685" s="246"/>
      <c r="F685" s="72">
        <f>SUM(F684)</f>
        <v>6.0029120000000002</v>
      </c>
      <c r="G685" s="73">
        <f>SUM(F685/F693)</f>
        <v>4.2711616597746374E-2</v>
      </c>
    </row>
    <row r="686" spans="1:12" ht="15" thickTop="1" x14ac:dyDescent="0.3">
      <c r="A686" s="20"/>
      <c r="B686" s="74" t="s">
        <v>188</v>
      </c>
      <c r="C686" s="4"/>
      <c r="D686" s="4"/>
      <c r="E686" s="4"/>
      <c r="F686" s="41"/>
      <c r="G686" s="172"/>
    </row>
    <row r="687" spans="1:12" ht="29.4" thickBot="1" x14ac:dyDescent="0.35">
      <c r="A687" s="36" t="s">
        <v>23</v>
      </c>
      <c r="B687" s="4" t="s">
        <v>2083</v>
      </c>
      <c r="C687" s="4" t="s">
        <v>190</v>
      </c>
      <c r="D687" s="22">
        <v>5</v>
      </c>
      <c r="E687" s="76">
        <v>21.02</v>
      </c>
      <c r="F687" s="6">
        <f>D687*E687</f>
        <v>105.1</v>
      </c>
      <c r="G687" s="7"/>
      <c r="J687" s="30"/>
      <c r="K687" s="31"/>
      <c r="L687" s="31"/>
    </row>
    <row r="688" spans="1:12" ht="15.6" thickTop="1" thickBot="1" x14ac:dyDescent="0.35">
      <c r="A688" s="71">
        <v>2</v>
      </c>
      <c r="B688" s="244" t="s">
        <v>134</v>
      </c>
      <c r="C688" s="245"/>
      <c r="D688" s="245"/>
      <c r="E688" s="246"/>
      <c r="F688" s="72">
        <f>SUM(F687)</f>
        <v>105.1</v>
      </c>
      <c r="G688" s="73">
        <f>SUM(F688/F693)</f>
        <v>0.7478022173943486</v>
      </c>
    </row>
    <row r="689" spans="1:12" ht="15.6" thickTop="1" thickBot="1" x14ac:dyDescent="0.35">
      <c r="A689" s="78" t="s">
        <v>26</v>
      </c>
      <c r="B689" s="244" t="s">
        <v>27</v>
      </c>
      <c r="C689" s="245"/>
      <c r="D689" s="245"/>
      <c r="E689" s="246"/>
      <c r="F689" s="79">
        <f>SUM(F685,F688)</f>
        <v>111.10291199999999</v>
      </c>
      <c r="G689" s="3"/>
    </row>
    <row r="690" spans="1:12" ht="15.6" thickTop="1" thickBot="1" x14ac:dyDescent="0.35">
      <c r="A690" s="80">
        <v>3</v>
      </c>
      <c r="B690" s="264" t="s">
        <v>28</v>
      </c>
      <c r="C690" s="265"/>
      <c r="D690" s="265"/>
      <c r="E690" s="266"/>
      <c r="F690" s="79">
        <f>SUM(F689)*15%</f>
        <v>16.665436799999998</v>
      </c>
      <c r="G690" s="73">
        <f>SUM(F690/F693)</f>
        <v>0.11857707509881424</v>
      </c>
    </row>
    <row r="691" spans="1:12" ht="15.6" thickTop="1" thickBot="1" x14ac:dyDescent="0.35">
      <c r="A691" s="78" t="s">
        <v>29</v>
      </c>
      <c r="B691" s="244" t="s">
        <v>30</v>
      </c>
      <c r="C691" s="245"/>
      <c r="D691" s="245"/>
      <c r="E691" s="246"/>
      <c r="F691" s="81">
        <f>SUM(F689:F690)</f>
        <v>127.76834879999998</v>
      </c>
    </row>
    <row r="692" spans="1:12" ht="15.6" thickTop="1" thickBot="1" x14ac:dyDescent="0.35">
      <c r="A692" s="80">
        <v>4</v>
      </c>
      <c r="B692" s="264" t="s">
        <v>31</v>
      </c>
      <c r="C692" s="265"/>
      <c r="D692" s="265"/>
      <c r="E692" s="266"/>
      <c r="F692" s="79">
        <f>SUM(F691)*10%</f>
        <v>12.776834879999999</v>
      </c>
      <c r="G692" s="73">
        <f>SUM(F692/F693)</f>
        <v>9.0909090909090912E-2</v>
      </c>
    </row>
    <row r="693" spans="1:12" ht="15.6" thickTop="1" thickBot="1" x14ac:dyDescent="0.35">
      <c r="A693" s="78" t="s">
        <v>32</v>
      </c>
      <c r="B693" s="244" t="s">
        <v>33</v>
      </c>
      <c r="C693" s="245"/>
      <c r="D693" s="245"/>
      <c r="E693" s="246"/>
      <c r="F693" s="81">
        <f>SUM(F691:F692)</f>
        <v>140.54518367999998</v>
      </c>
      <c r="G693" s="82">
        <f>SUM(G685,G688,G690,G692)</f>
        <v>1</v>
      </c>
      <c r="I693" s="31"/>
      <c r="J693" s="30"/>
      <c r="K693" s="31"/>
      <c r="L693" s="31"/>
    </row>
    <row r="694" spans="1:12" ht="15.6" thickTop="1" thickBot="1" x14ac:dyDescent="0.35"/>
    <row r="695" spans="1:12" ht="44.4" thickTop="1" thickBot="1" x14ac:dyDescent="0.35">
      <c r="A695" s="61" t="s">
        <v>2</v>
      </c>
      <c r="B695" s="62" t="s">
        <v>3</v>
      </c>
      <c r="C695" s="63" t="s">
        <v>4</v>
      </c>
      <c r="D695" s="64" t="s">
        <v>5</v>
      </c>
      <c r="E695" s="27"/>
      <c r="F695" s="20"/>
      <c r="G695" s="20"/>
      <c r="I695" s="24"/>
      <c r="J695" s="24"/>
      <c r="K695" s="24"/>
    </row>
    <row r="696" spans="1:12" ht="96.6" customHeight="1" thickTop="1" thickBot="1" x14ac:dyDescent="0.35">
      <c r="A696" s="65" t="s">
        <v>2081</v>
      </c>
      <c r="B696" s="66" t="s">
        <v>2085</v>
      </c>
      <c r="C696" s="50" t="s">
        <v>130</v>
      </c>
      <c r="D696" s="50">
        <v>1</v>
      </c>
      <c r="E696" s="20"/>
      <c r="F696" s="20"/>
      <c r="G696" s="20"/>
      <c r="I696" s="24"/>
      <c r="J696" s="24"/>
      <c r="K696" s="24"/>
    </row>
    <row r="697" spans="1:12" ht="30" thickTop="1" thickBot="1" x14ac:dyDescent="0.35">
      <c r="A697" s="61" t="s">
        <v>9</v>
      </c>
      <c r="B697" s="62" t="s">
        <v>10</v>
      </c>
      <c r="C697" s="62" t="s">
        <v>4</v>
      </c>
      <c r="D697" s="62" t="s">
        <v>11</v>
      </c>
      <c r="E697" s="62" t="s">
        <v>12</v>
      </c>
      <c r="F697" s="62" t="s">
        <v>13</v>
      </c>
      <c r="G697" s="64" t="s">
        <v>14</v>
      </c>
    </row>
    <row r="698" spans="1:12" ht="15" thickTop="1" x14ac:dyDescent="0.3">
      <c r="A698" s="20"/>
      <c r="B698" s="67" t="s">
        <v>15</v>
      </c>
      <c r="C698" s="68"/>
      <c r="D698" s="68"/>
      <c r="E698" s="68"/>
      <c r="F698" s="68"/>
      <c r="G698" s="7"/>
    </row>
    <row r="699" spans="1:12" x14ac:dyDescent="0.3">
      <c r="A699" s="36" t="s">
        <v>16</v>
      </c>
      <c r="B699" s="4" t="s">
        <v>486</v>
      </c>
      <c r="C699" s="4" t="s">
        <v>18</v>
      </c>
      <c r="D699" s="105">
        <v>0.26</v>
      </c>
      <c r="E699" s="6">
        <v>30.03</v>
      </c>
      <c r="F699" s="6">
        <f>PRODUCT(D699:E699)</f>
        <v>7.8078000000000003</v>
      </c>
      <c r="G699" s="7"/>
    </row>
    <row r="700" spans="1:12" ht="15" thickBot="1" x14ac:dyDescent="0.35">
      <c r="A700" s="36" t="s">
        <v>19</v>
      </c>
      <c r="B700" s="4" t="s">
        <v>20</v>
      </c>
      <c r="C700" s="4" t="s">
        <v>18</v>
      </c>
      <c r="D700" s="105">
        <v>0.3</v>
      </c>
      <c r="E700" s="6">
        <v>25.18</v>
      </c>
      <c r="F700" s="6">
        <f>PRODUCT(D700:E700)</f>
        <v>7.5539999999999994</v>
      </c>
      <c r="G700" s="7"/>
    </row>
    <row r="701" spans="1:12" ht="15.6" thickTop="1" thickBot="1" x14ac:dyDescent="0.35">
      <c r="A701" s="71">
        <v>1</v>
      </c>
      <c r="B701" s="244" t="s">
        <v>21</v>
      </c>
      <c r="C701" s="245"/>
      <c r="D701" s="245"/>
      <c r="E701" s="246"/>
      <c r="F701" s="72">
        <f>SUM(F699:F700)</f>
        <v>15.361799999999999</v>
      </c>
      <c r="G701" s="73">
        <f>SUM(F701/F709)</f>
        <v>0.6727149323070144</v>
      </c>
    </row>
    <row r="702" spans="1:12" ht="15" thickTop="1" x14ac:dyDescent="0.3">
      <c r="A702" s="20"/>
      <c r="B702" s="74" t="s">
        <v>188</v>
      </c>
      <c r="C702" s="4"/>
      <c r="D702" s="4"/>
      <c r="E702" s="4"/>
      <c r="F702" s="41"/>
      <c r="G702" s="75"/>
    </row>
    <row r="703" spans="1:12" ht="15" thickBot="1" x14ac:dyDescent="0.35">
      <c r="A703" s="36" t="s">
        <v>23</v>
      </c>
      <c r="B703" s="4" t="s">
        <v>189</v>
      </c>
      <c r="C703" s="4" t="s">
        <v>190</v>
      </c>
      <c r="D703" s="22">
        <v>1</v>
      </c>
      <c r="E703" s="76">
        <v>2.69</v>
      </c>
      <c r="F703" s="6">
        <f>D703*E703</f>
        <v>2.69</v>
      </c>
      <c r="G703" s="7"/>
      <c r="J703" s="30"/>
      <c r="K703" s="31"/>
      <c r="L703" s="31"/>
    </row>
    <row r="704" spans="1:12" ht="15.6" thickTop="1" thickBot="1" x14ac:dyDescent="0.35">
      <c r="A704" s="71">
        <v>2</v>
      </c>
      <c r="B704" s="244" t="s">
        <v>134</v>
      </c>
      <c r="C704" s="245"/>
      <c r="D704" s="245"/>
      <c r="E704" s="246"/>
      <c r="F704" s="72">
        <f>SUM(F703)</f>
        <v>2.69</v>
      </c>
      <c r="G704" s="92">
        <f>SUM(F704/F709)</f>
        <v>0.11779890168508045</v>
      </c>
    </row>
    <row r="705" spans="1:12" ht="15.6" thickTop="1" thickBot="1" x14ac:dyDescent="0.35">
      <c r="A705" s="78" t="s">
        <v>26</v>
      </c>
      <c r="B705" s="244" t="s">
        <v>27</v>
      </c>
      <c r="C705" s="245"/>
      <c r="D705" s="245"/>
      <c r="E705" s="246"/>
      <c r="F705" s="79">
        <f>SUM(F701,F704)</f>
        <v>18.0518</v>
      </c>
      <c r="G705" s="3"/>
    </row>
    <row r="706" spans="1:12" ht="15.6" thickTop="1" thickBot="1" x14ac:dyDescent="0.35">
      <c r="A706" s="80">
        <v>3</v>
      </c>
      <c r="B706" s="264" t="s">
        <v>28</v>
      </c>
      <c r="C706" s="265"/>
      <c r="D706" s="265"/>
      <c r="E706" s="266"/>
      <c r="F706" s="79">
        <f>SUM(F705)*15%</f>
        <v>2.70777</v>
      </c>
      <c r="G706" s="73">
        <f>SUM(F706/F709)</f>
        <v>0.11857707509881424</v>
      </c>
    </row>
    <row r="707" spans="1:12" ht="15.6" thickTop="1" thickBot="1" x14ac:dyDescent="0.35">
      <c r="A707" s="78" t="s">
        <v>29</v>
      </c>
      <c r="B707" s="244" t="s">
        <v>30</v>
      </c>
      <c r="C707" s="245"/>
      <c r="D707" s="245"/>
      <c r="E707" s="246"/>
      <c r="F707" s="81">
        <f>SUM(F705:F706)</f>
        <v>20.75957</v>
      </c>
    </row>
    <row r="708" spans="1:12" ht="15.6" thickTop="1" thickBot="1" x14ac:dyDescent="0.35">
      <c r="A708" s="80">
        <v>4</v>
      </c>
      <c r="B708" s="264" t="s">
        <v>31</v>
      </c>
      <c r="C708" s="265"/>
      <c r="D708" s="265"/>
      <c r="E708" s="266"/>
      <c r="F708" s="79">
        <f>SUM(F707)*10%</f>
        <v>2.0759570000000003</v>
      </c>
      <c r="G708" s="73">
        <f>SUM(F708/F709)</f>
        <v>9.0909090909090925E-2</v>
      </c>
    </row>
    <row r="709" spans="1:12" ht="15.6" thickTop="1" thickBot="1" x14ac:dyDescent="0.35">
      <c r="A709" s="78" t="s">
        <v>32</v>
      </c>
      <c r="B709" s="244" t="s">
        <v>33</v>
      </c>
      <c r="C709" s="245"/>
      <c r="D709" s="245"/>
      <c r="E709" s="246"/>
      <c r="F709" s="81">
        <f>SUM(F707:F708)</f>
        <v>22.835526999999999</v>
      </c>
      <c r="G709" s="82">
        <f>SUM(G701,G704,G706,G708)</f>
        <v>1</v>
      </c>
      <c r="I709" s="31"/>
      <c r="J709" s="30"/>
      <c r="K709" s="31"/>
      <c r="L709" s="31"/>
    </row>
    <row r="710" spans="1:12" ht="15.6" thickTop="1" thickBot="1" x14ac:dyDescent="0.35"/>
    <row r="711" spans="1:12" ht="64.8" customHeight="1" thickTop="1" thickBot="1" x14ac:dyDescent="0.35">
      <c r="A711" s="61" t="s">
        <v>2</v>
      </c>
      <c r="B711" s="62" t="s">
        <v>3</v>
      </c>
      <c r="C711" s="63" t="s">
        <v>4</v>
      </c>
      <c r="D711" s="64" t="s">
        <v>5</v>
      </c>
      <c r="E711" s="27"/>
      <c r="F711" s="20"/>
      <c r="G711" s="20"/>
      <c r="I711" s="24"/>
      <c r="J711" s="24"/>
      <c r="K711" s="24"/>
    </row>
    <row r="712" spans="1:12" ht="79.8" customHeight="1" thickTop="1" thickBot="1" x14ac:dyDescent="0.35">
      <c r="A712" s="65" t="s">
        <v>2084</v>
      </c>
      <c r="B712" s="66" t="s">
        <v>2087</v>
      </c>
      <c r="C712" s="50" t="s">
        <v>130</v>
      </c>
      <c r="D712" s="50">
        <v>1</v>
      </c>
      <c r="E712" s="20"/>
      <c r="F712" s="20"/>
      <c r="G712" s="20"/>
      <c r="I712" s="24"/>
      <c r="J712" s="24"/>
      <c r="K712" s="169"/>
    </row>
    <row r="713" spans="1:12" ht="30" thickTop="1" thickBot="1" x14ac:dyDescent="0.35">
      <c r="A713" s="61" t="s">
        <v>9</v>
      </c>
      <c r="B713" s="62" t="s">
        <v>10</v>
      </c>
      <c r="C713" s="62" t="s">
        <v>4</v>
      </c>
      <c r="D713" s="62" t="s">
        <v>11</v>
      </c>
      <c r="E713" s="62" t="s">
        <v>12</v>
      </c>
      <c r="F713" s="62" t="s">
        <v>13</v>
      </c>
      <c r="G713" s="64" t="s">
        <v>14</v>
      </c>
    </row>
    <row r="714" spans="1:12" ht="15" thickTop="1" x14ac:dyDescent="0.3">
      <c r="A714" s="20"/>
      <c r="B714" s="67" t="s">
        <v>15</v>
      </c>
      <c r="C714" s="68"/>
      <c r="D714" s="68"/>
      <c r="E714" s="68"/>
      <c r="F714" s="68"/>
      <c r="G714" s="7"/>
    </row>
    <row r="715" spans="1:12" ht="15" thickBot="1" x14ac:dyDescent="0.35">
      <c r="A715" s="36" t="s">
        <v>16</v>
      </c>
      <c r="B715" s="4" t="s">
        <v>36</v>
      </c>
      <c r="C715" s="4" t="s">
        <v>18</v>
      </c>
      <c r="D715" s="105">
        <v>0.87419999999999998</v>
      </c>
      <c r="E715" s="6">
        <v>25.18</v>
      </c>
      <c r="F715" s="6">
        <f>PRODUCT(D715:E715)</f>
        <v>22.012356</v>
      </c>
      <c r="G715" s="7"/>
    </row>
    <row r="716" spans="1:12" ht="15.6" thickTop="1" thickBot="1" x14ac:dyDescent="0.35">
      <c r="A716" s="71">
        <v>1</v>
      </c>
      <c r="B716" s="244" t="s">
        <v>21</v>
      </c>
      <c r="C716" s="245"/>
      <c r="D716" s="245"/>
      <c r="E716" s="246"/>
      <c r="F716" s="72">
        <f>SUM(F715)</f>
        <v>22.012356</v>
      </c>
      <c r="G716" s="73">
        <f>SUM(F716/F724)</f>
        <v>0.43294481012157859</v>
      </c>
    </row>
    <row r="717" spans="1:12" ht="15" thickTop="1" x14ac:dyDescent="0.3">
      <c r="A717" s="20"/>
      <c r="B717" s="74" t="s">
        <v>188</v>
      </c>
      <c r="C717" s="4"/>
      <c r="D717" s="4"/>
      <c r="E717" s="4"/>
      <c r="F717" s="41"/>
      <c r="G717" s="75"/>
    </row>
    <row r="718" spans="1:12" ht="15" thickBot="1" x14ac:dyDescent="0.35">
      <c r="A718" s="36" t="s">
        <v>23</v>
      </c>
      <c r="B718" s="4" t="s">
        <v>189</v>
      </c>
      <c r="C718" s="4" t="s">
        <v>190</v>
      </c>
      <c r="D718" s="22">
        <v>1</v>
      </c>
      <c r="E718" s="76">
        <v>18.18</v>
      </c>
      <c r="F718" s="6">
        <f>D718*E718</f>
        <v>18.18</v>
      </c>
      <c r="G718" s="7"/>
      <c r="J718" s="30"/>
      <c r="K718" s="31"/>
      <c r="L718" s="31"/>
    </row>
    <row r="719" spans="1:12" ht="15.6" thickTop="1" thickBot="1" x14ac:dyDescent="0.35">
      <c r="A719" s="71">
        <v>2</v>
      </c>
      <c r="B719" s="244" t="s">
        <v>134</v>
      </c>
      <c r="C719" s="245"/>
      <c r="D719" s="245"/>
      <c r="E719" s="246"/>
      <c r="F719" s="72">
        <f>SUM(F718)</f>
        <v>18.18</v>
      </c>
      <c r="G719" s="73">
        <f>SUM(F719/F724)</f>
        <v>0.35756902387051615</v>
      </c>
    </row>
    <row r="720" spans="1:12" ht="15.6" thickTop="1" thickBot="1" x14ac:dyDescent="0.35">
      <c r="A720" s="78" t="s">
        <v>26</v>
      </c>
      <c r="B720" s="244" t="s">
        <v>27</v>
      </c>
      <c r="C720" s="245"/>
      <c r="D720" s="245"/>
      <c r="E720" s="246"/>
      <c r="F720" s="79">
        <f>SUM(F716,F719)</f>
        <v>40.192356000000004</v>
      </c>
      <c r="G720" s="3"/>
    </row>
    <row r="721" spans="1:12" ht="15.6" thickTop="1" thickBot="1" x14ac:dyDescent="0.35">
      <c r="A721" s="80">
        <v>3</v>
      </c>
      <c r="B721" s="264" t="s">
        <v>28</v>
      </c>
      <c r="C721" s="265"/>
      <c r="D721" s="265"/>
      <c r="E721" s="266"/>
      <c r="F721" s="79">
        <f>SUM(F720)*15%</f>
        <v>6.0288534</v>
      </c>
      <c r="G721" s="73">
        <f>SUM(F721/F724)</f>
        <v>0.11857707509881421</v>
      </c>
    </row>
    <row r="722" spans="1:12" ht="15.6" thickTop="1" thickBot="1" x14ac:dyDescent="0.35">
      <c r="A722" s="78" t="s">
        <v>29</v>
      </c>
      <c r="B722" s="244" t="s">
        <v>30</v>
      </c>
      <c r="C722" s="245"/>
      <c r="D722" s="245"/>
      <c r="E722" s="246"/>
      <c r="F722" s="81">
        <f>SUM(F720:F721)</f>
        <v>46.221209400000006</v>
      </c>
    </row>
    <row r="723" spans="1:12" ht="15.6" thickTop="1" thickBot="1" x14ac:dyDescent="0.35">
      <c r="A723" s="80">
        <v>4</v>
      </c>
      <c r="B723" s="264" t="s">
        <v>31</v>
      </c>
      <c r="C723" s="265"/>
      <c r="D723" s="265"/>
      <c r="E723" s="266"/>
      <c r="F723" s="79">
        <f>SUM(F722)*10%</f>
        <v>4.6221209400000012</v>
      </c>
      <c r="G723" s="73">
        <f>SUM(F723/F724)</f>
        <v>9.0909090909090912E-2</v>
      </c>
    </row>
    <row r="724" spans="1:12" ht="15.6" thickTop="1" thickBot="1" x14ac:dyDescent="0.35">
      <c r="A724" s="78" t="s">
        <v>32</v>
      </c>
      <c r="B724" s="244" t="s">
        <v>33</v>
      </c>
      <c r="C724" s="245"/>
      <c r="D724" s="245"/>
      <c r="E724" s="246"/>
      <c r="F724" s="81">
        <f>SUM(F722:F723)</f>
        <v>50.843330340000009</v>
      </c>
      <c r="G724" s="82">
        <f>SUM(G716,G719,G721,G723)</f>
        <v>0.99999999999999989</v>
      </c>
      <c r="I724" s="31"/>
      <c r="J724" s="30"/>
      <c r="K724" s="31"/>
      <c r="L724" s="31"/>
    </row>
    <row r="725" spans="1:12" ht="15.6" thickTop="1" thickBot="1" x14ac:dyDescent="0.35"/>
    <row r="726" spans="1:12" ht="44.4" thickTop="1" thickBot="1" x14ac:dyDescent="0.35">
      <c r="A726" s="61" t="s">
        <v>2</v>
      </c>
      <c r="B726" s="62" t="s">
        <v>3</v>
      </c>
      <c r="C726" s="63" t="s">
        <v>4</v>
      </c>
      <c r="D726" s="64" t="s">
        <v>5</v>
      </c>
      <c r="E726" s="27"/>
      <c r="F726" s="20"/>
      <c r="G726" s="20"/>
      <c r="I726" s="24"/>
      <c r="J726" s="24"/>
      <c r="K726" s="24"/>
    </row>
    <row r="727" spans="1:12" ht="92.4" customHeight="1" thickTop="1" thickBot="1" x14ac:dyDescent="0.35">
      <c r="A727" s="65" t="s">
        <v>2086</v>
      </c>
      <c r="B727" s="66" t="s">
        <v>2089</v>
      </c>
      <c r="C727" s="50" t="s">
        <v>130</v>
      </c>
      <c r="D727" s="50">
        <v>1</v>
      </c>
      <c r="E727" s="20"/>
      <c r="F727" s="20"/>
      <c r="G727" s="20"/>
      <c r="I727" s="24"/>
      <c r="J727" s="24"/>
      <c r="K727" s="169"/>
    </row>
    <row r="728" spans="1:12" ht="30" thickTop="1" thickBot="1" x14ac:dyDescent="0.35">
      <c r="A728" s="61" t="s">
        <v>9</v>
      </c>
      <c r="B728" s="62" t="s">
        <v>10</v>
      </c>
      <c r="C728" s="62" t="s">
        <v>4</v>
      </c>
      <c r="D728" s="62" t="s">
        <v>11</v>
      </c>
      <c r="E728" s="62" t="s">
        <v>12</v>
      </c>
      <c r="F728" s="62" t="s">
        <v>13</v>
      </c>
      <c r="G728" s="64" t="s">
        <v>14</v>
      </c>
    </row>
    <row r="729" spans="1:12" ht="15" thickTop="1" x14ac:dyDescent="0.3">
      <c r="A729" s="20"/>
      <c r="B729" s="67" t="s">
        <v>15</v>
      </c>
      <c r="C729" s="68"/>
      <c r="D729" s="68"/>
      <c r="E729" s="68"/>
      <c r="F729" s="68"/>
      <c r="G729" s="7"/>
    </row>
    <row r="730" spans="1:12" x14ac:dyDescent="0.3">
      <c r="A730" s="36" t="s">
        <v>16</v>
      </c>
      <c r="B730" s="4" t="s">
        <v>70</v>
      </c>
      <c r="C730" s="4" t="s">
        <v>18</v>
      </c>
      <c r="D730" s="105">
        <v>0.98219999999999996</v>
      </c>
      <c r="E730" s="6">
        <v>30.27</v>
      </c>
      <c r="F730" s="6">
        <f>PRODUCT(D730:E730)</f>
        <v>29.731193999999999</v>
      </c>
      <c r="G730" s="7"/>
    </row>
    <row r="731" spans="1:12" ht="15" thickBot="1" x14ac:dyDescent="0.35">
      <c r="A731" s="36" t="s">
        <v>19</v>
      </c>
      <c r="B731" s="4" t="s">
        <v>20</v>
      </c>
      <c r="C731" s="4" t="s">
        <v>18</v>
      </c>
      <c r="D731" s="105">
        <v>0.98219999999999996</v>
      </c>
      <c r="E731" s="6">
        <v>25.18</v>
      </c>
      <c r="F731" s="6">
        <f>PRODUCT(D731:E731)</f>
        <v>24.731795999999999</v>
      </c>
      <c r="G731" s="7"/>
    </row>
    <row r="732" spans="1:12" ht="15.6" thickTop="1" thickBot="1" x14ac:dyDescent="0.35">
      <c r="A732" s="71">
        <v>1</v>
      </c>
      <c r="B732" s="244" t="s">
        <v>21</v>
      </c>
      <c r="C732" s="245"/>
      <c r="D732" s="245"/>
      <c r="E732" s="246"/>
      <c r="F732" s="72">
        <f>SUM(F730:F731)</f>
        <v>54.462989999999998</v>
      </c>
      <c r="G732" s="73">
        <f>SUM(F732/F740)</f>
        <v>0.53295560161332378</v>
      </c>
    </row>
    <row r="733" spans="1:12" ht="15" thickTop="1" x14ac:dyDescent="0.3">
      <c r="A733" s="20"/>
      <c r="B733" s="74" t="s">
        <v>188</v>
      </c>
      <c r="C733" s="4"/>
      <c r="D733" s="4"/>
      <c r="E733" s="4"/>
      <c r="F733" s="41"/>
      <c r="G733" s="75"/>
    </row>
    <row r="734" spans="1:12" ht="15" thickBot="1" x14ac:dyDescent="0.35">
      <c r="A734" s="36" t="s">
        <v>23</v>
      </c>
      <c r="B734" s="4" t="s">
        <v>189</v>
      </c>
      <c r="C734" s="4" t="s">
        <v>190</v>
      </c>
      <c r="D734" s="22">
        <v>1</v>
      </c>
      <c r="E734" s="76">
        <v>26.32</v>
      </c>
      <c r="F734" s="6">
        <f>D734*E734</f>
        <v>26.32</v>
      </c>
      <c r="G734" s="7"/>
      <c r="J734" s="30"/>
      <c r="K734" s="31"/>
      <c r="L734" s="31"/>
    </row>
    <row r="735" spans="1:12" ht="15.6" thickTop="1" thickBot="1" x14ac:dyDescent="0.35">
      <c r="A735" s="71">
        <v>2</v>
      </c>
      <c r="B735" s="244" t="s">
        <v>134</v>
      </c>
      <c r="C735" s="245"/>
      <c r="D735" s="245"/>
      <c r="E735" s="246"/>
      <c r="F735" s="72">
        <f>SUM(F734)</f>
        <v>26.32</v>
      </c>
      <c r="G735" s="73">
        <f>SUM(F735/F740)</f>
        <v>0.25755823237877107</v>
      </c>
    </row>
    <row r="736" spans="1:12" ht="15.6" thickTop="1" thickBot="1" x14ac:dyDescent="0.35">
      <c r="A736" s="78" t="s">
        <v>26</v>
      </c>
      <c r="B736" s="244" t="s">
        <v>27</v>
      </c>
      <c r="C736" s="245"/>
      <c r="D736" s="245"/>
      <c r="E736" s="246"/>
      <c r="F736" s="79">
        <f>SUM(F732,F735)</f>
        <v>80.782989999999998</v>
      </c>
      <c r="G736" s="3"/>
    </row>
    <row r="737" spans="1:12" ht="15.6" thickTop="1" thickBot="1" x14ac:dyDescent="0.35">
      <c r="A737" s="80">
        <v>3</v>
      </c>
      <c r="B737" s="264" t="s">
        <v>28</v>
      </c>
      <c r="C737" s="265"/>
      <c r="D737" s="265"/>
      <c r="E737" s="266"/>
      <c r="F737" s="79">
        <f>SUM(F736)*15%</f>
        <v>12.1174485</v>
      </c>
      <c r="G737" s="73">
        <f>SUM(F737/F740)</f>
        <v>0.11857707509881424</v>
      </c>
    </row>
    <row r="738" spans="1:12" ht="15.6" thickTop="1" thickBot="1" x14ac:dyDescent="0.35">
      <c r="A738" s="78" t="s">
        <v>29</v>
      </c>
      <c r="B738" s="244" t="s">
        <v>30</v>
      </c>
      <c r="C738" s="245"/>
      <c r="D738" s="245"/>
      <c r="E738" s="246"/>
      <c r="F738" s="81">
        <f>SUM(F736:F737)</f>
        <v>92.900438499999993</v>
      </c>
    </row>
    <row r="739" spans="1:12" ht="15.6" thickTop="1" thickBot="1" x14ac:dyDescent="0.35">
      <c r="A739" s="80">
        <v>4</v>
      </c>
      <c r="B739" s="264" t="s">
        <v>31</v>
      </c>
      <c r="C739" s="265"/>
      <c r="D739" s="265"/>
      <c r="E739" s="266"/>
      <c r="F739" s="79">
        <f>SUM(F738)*10%</f>
        <v>9.29004385</v>
      </c>
      <c r="G739" s="73">
        <f>SUM(F739/F740)</f>
        <v>9.0909090909090912E-2</v>
      </c>
    </row>
    <row r="740" spans="1:12" ht="15.6" thickTop="1" thickBot="1" x14ac:dyDescent="0.35">
      <c r="A740" s="78" t="s">
        <v>32</v>
      </c>
      <c r="B740" s="244" t="s">
        <v>33</v>
      </c>
      <c r="C740" s="245"/>
      <c r="D740" s="245"/>
      <c r="E740" s="246"/>
      <c r="F740" s="81">
        <f>SUM(F738:F739)</f>
        <v>102.19048235</v>
      </c>
      <c r="G740" s="82">
        <f>SUM(G732,G735,G737,G739)</f>
        <v>1</v>
      </c>
      <c r="I740" s="31"/>
      <c r="J740" s="30"/>
      <c r="K740" s="31"/>
      <c r="L740" s="31"/>
    </row>
    <row r="741" spans="1:12" ht="15.6" thickTop="1" thickBot="1" x14ac:dyDescent="0.35"/>
    <row r="742" spans="1:12" ht="44.4" thickTop="1" thickBot="1" x14ac:dyDescent="0.35">
      <c r="A742" s="61" t="s">
        <v>2</v>
      </c>
      <c r="B742" s="62" t="s">
        <v>3</v>
      </c>
      <c r="C742" s="63" t="s">
        <v>4</v>
      </c>
      <c r="D742" s="64" t="s">
        <v>5</v>
      </c>
      <c r="E742" s="27"/>
      <c r="F742" s="20"/>
      <c r="G742" s="20"/>
      <c r="I742" s="24"/>
      <c r="J742" s="24"/>
      <c r="K742" s="24"/>
    </row>
    <row r="743" spans="1:12" ht="264" customHeight="1" thickTop="1" thickBot="1" x14ac:dyDescent="0.35">
      <c r="A743" s="65" t="s">
        <v>2088</v>
      </c>
      <c r="B743" s="66" t="s">
        <v>2091</v>
      </c>
      <c r="C743" s="50" t="s">
        <v>483</v>
      </c>
      <c r="D743" s="50">
        <v>1</v>
      </c>
      <c r="E743" s="20"/>
      <c r="F743" s="20"/>
      <c r="G743" s="20"/>
      <c r="I743" s="24"/>
      <c r="J743" s="24"/>
      <c r="K743" s="24"/>
    </row>
    <row r="744" spans="1:12" ht="30" thickTop="1" thickBot="1" x14ac:dyDescent="0.35">
      <c r="A744" s="61" t="s">
        <v>9</v>
      </c>
      <c r="B744" s="62" t="s">
        <v>10</v>
      </c>
      <c r="C744" s="62" t="s">
        <v>4</v>
      </c>
      <c r="D744" s="62" t="s">
        <v>11</v>
      </c>
      <c r="E744" s="62" t="s">
        <v>12</v>
      </c>
      <c r="F744" s="62" t="s">
        <v>13</v>
      </c>
      <c r="G744" s="64" t="s">
        <v>14</v>
      </c>
    </row>
    <row r="745" spans="1:12" ht="15" thickTop="1" x14ac:dyDescent="0.3">
      <c r="A745" s="20"/>
      <c r="B745" s="67" t="s">
        <v>15</v>
      </c>
      <c r="C745" s="68"/>
      <c r="D745" s="68"/>
      <c r="E745" s="68"/>
      <c r="F745" s="68"/>
      <c r="G745" s="7"/>
    </row>
    <row r="746" spans="1:12" ht="15" thickBot="1" x14ac:dyDescent="0.35">
      <c r="A746" s="36" t="s">
        <v>16</v>
      </c>
      <c r="B746" s="4" t="s">
        <v>36</v>
      </c>
      <c r="C746" s="4" t="s">
        <v>18</v>
      </c>
      <c r="D746" s="105">
        <v>0.9466</v>
      </c>
      <c r="E746" s="6">
        <v>25.18</v>
      </c>
      <c r="F746" s="6">
        <f>PRODUCT(D746:E746)</f>
        <v>23.835387999999998</v>
      </c>
      <c r="G746" s="7"/>
    </row>
    <row r="747" spans="1:12" ht="15.6" thickTop="1" thickBot="1" x14ac:dyDescent="0.35">
      <c r="A747" s="71">
        <v>1</v>
      </c>
      <c r="B747" s="244" t="s">
        <v>21</v>
      </c>
      <c r="C747" s="245"/>
      <c r="D747" s="245"/>
      <c r="E747" s="246"/>
      <c r="F747" s="72">
        <f>SUM(F746)</f>
        <v>23.835387999999998</v>
      </c>
      <c r="G747" s="73">
        <f>SUM(F747/F755)</f>
        <v>0.53143414909376174</v>
      </c>
    </row>
    <row r="748" spans="1:12" ht="15" thickTop="1" x14ac:dyDescent="0.3">
      <c r="A748" s="20"/>
      <c r="B748" s="74" t="s">
        <v>188</v>
      </c>
      <c r="C748" s="4"/>
      <c r="D748" s="4"/>
      <c r="E748" s="4"/>
      <c r="F748" s="41"/>
      <c r="G748" s="75"/>
    </row>
    <row r="749" spans="1:12" ht="15" thickBot="1" x14ac:dyDescent="0.35">
      <c r="A749" s="36" t="s">
        <v>23</v>
      </c>
      <c r="B749" s="4" t="s">
        <v>189</v>
      </c>
      <c r="C749" s="4" t="s">
        <v>190</v>
      </c>
      <c r="D749" s="22">
        <v>1</v>
      </c>
      <c r="E749" s="76">
        <v>11.62</v>
      </c>
      <c r="F749" s="6">
        <f>D749*E749</f>
        <v>11.62</v>
      </c>
      <c r="G749" s="7"/>
      <c r="J749" s="30"/>
      <c r="K749" s="31"/>
      <c r="L749" s="31"/>
    </row>
    <row r="750" spans="1:12" ht="15.6" thickTop="1" thickBot="1" x14ac:dyDescent="0.35">
      <c r="A750" s="71">
        <v>2</v>
      </c>
      <c r="B750" s="244" t="s">
        <v>134</v>
      </c>
      <c r="C750" s="245"/>
      <c r="D750" s="245"/>
      <c r="E750" s="246"/>
      <c r="F750" s="72">
        <f>SUM(F749)</f>
        <v>11.62</v>
      </c>
      <c r="G750" s="73">
        <f>SUM(F750/F755)</f>
        <v>0.25907968489833316</v>
      </c>
    </row>
    <row r="751" spans="1:12" ht="15.6" thickTop="1" thickBot="1" x14ac:dyDescent="0.35">
      <c r="A751" s="78" t="s">
        <v>26</v>
      </c>
      <c r="B751" s="244" t="s">
        <v>27</v>
      </c>
      <c r="C751" s="245"/>
      <c r="D751" s="245"/>
      <c r="E751" s="246"/>
      <c r="F751" s="79">
        <f>SUM(F747,F750)</f>
        <v>35.455387999999999</v>
      </c>
      <c r="G751" s="3"/>
    </row>
    <row r="752" spans="1:12" ht="15.6" thickTop="1" thickBot="1" x14ac:dyDescent="0.35">
      <c r="A752" s="80">
        <v>3</v>
      </c>
      <c r="B752" s="264" t="s">
        <v>28</v>
      </c>
      <c r="C752" s="265"/>
      <c r="D752" s="265"/>
      <c r="E752" s="266"/>
      <c r="F752" s="79">
        <f>SUM(F751)*15%</f>
        <v>5.3183081999999997</v>
      </c>
      <c r="G752" s="73">
        <f>SUM(F752/F755)</f>
        <v>0.11857707509881424</v>
      </c>
    </row>
    <row r="753" spans="1:12" ht="15.6" thickTop="1" thickBot="1" x14ac:dyDescent="0.35">
      <c r="A753" s="78" t="s">
        <v>29</v>
      </c>
      <c r="B753" s="244" t="s">
        <v>30</v>
      </c>
      <c r="C753" s="245"/>
      <c r="D753" s="245"/>
      <c r="E753" s="246"/>
      <c r="F753" s="81">
        <f>SUM(F751:F752)</f>
        <v>40.773696199999996</v>
      </c>
    </row>
    <row r="754" spans="1:12" ht="15.6" thickTop="1" thickBot="1" x14ac:dyDescent="0.35">
      <c r="A754" s="80">
        <v>4</v>
      </c>
      <c r="B754" s="264" t="s">
        <v>31</v>
      </c>
      <c r="C754" s="265"/>
      <c r="D754" s="265"/>
      <c r="E754" s="266"/>
      <c r="F754" s="79">
        <f>SUM(F753)*10%</f>
        <v>4.0773696199999998</v>
      </c>
      <c r="G754" s="73">
        <f>SUM(F754/F755)</f>
        <v>9.0909090909090912E-2</v>
      </c>
    </row>
    <row r="755" spans="1:12" ht="15.6" thickTop="1" thickBot="1" x14ac:dyDescent="0.35">
      <c r="A755" s="78" t="s">
        <v>32</v>
      </c>
      <c r="B755" s="244" t="s">
        <v>33</v>
      </c>
      <c r="C755" s="245"/>
      <c r="D755" s="245"/>
      <c r="E755" s="246"/>
      <c r="F755" s="81">
        <f>SUM(F753:F754)</f>
        <v>44.851065819999995</v>
      </c>
      <c r="G755" s="82">
        <f>SUM(G747,G750,G752,G754)</f>
        <v>1</v>
      </c>
      <c r="I755" s="31"/>
      <c r="J755" s="30"/>
      <c r="K755" s="31"/>
      <c r="L755" s="31"/>
    </row>
    <row r="756" spans="1:12" ht="15.6" thickTop="1" thickBot="1" x14ac:dyDescent="0.35"/>
    <row r="757" spans="1:12" ht="69" customHeight="1" thickTop="1" thickBot="1" x14ac:dyDescent="0.35">
      <c r="A757" s="61" t="s">
        <v>2</v>
      </c>
      <c r="B757" s="62" t="s">
        <v>3</v>
      </c>
      <c r="C757" s="63" t="s">
        <v>4</v>
      </c>
      <c r="D757" s="64" t="s">
        <v>5</v>
      </c>
      <c r="E757" s="27"/>
      <c r="F757" s="20"/>
      <c r="G757" s="20"/>
      <c r="I757" s="24"/>
      <c r="J757" s="24"/>
      <c r="K757" s="24"/>
    </row>
    <row r="758" spans="1:12" ht="155.4" customHeight="1" thickTop="1" x14ac:dyDescent="0.3">
      <c r="A758" s="234" t="s">
        <v>2090</v>
      </c>
      <c r="B758" s="268" t="s">
        <v>2818</v>
      </c>
      <c r="C758" s="268" t="s">
        <v>130</v>
      </c>
      <c r="D758" s="268">
        <v>1</v>
      </c>
      <c r="E758" s="27"/>
      <c r="F758" s="20"/>
      <c r="G758" s="20"/>
      <c r="I758" s="24"/>
      <c r="J758" s="24"/>
      <c r="K758" s="24"/>
    </row>
    <row r="759" spans="1:12" ht="408" customHeight="1" thickBot="1" x14ac:dyDescent="0.35">
      <c r="A759" s="235"/>
      <c r="B759" s="269"/>
      <c r="C759" s="269"/>
      <c r="D759" s="269"/>
      <c r="E759" s="20"/>
      <c r="F759" s="20"/>
      <c r="G759" s="20"/>
      <c r="I759" s="24"/>
      <c r="J759" s="24"/>
      <c r="K759" s="169"/>
    </row>
    <row r="760" spans="1:12" ht="30" thickTop="1" thickBot="1" x14ac:dyDescent="0.35">
      <c r="A760" s="61" t="s">
        <v>9</v>
      </c>
      <c r="B760" s="62" t="s">
        <v>10</v>
      </c>
      <c r="C760" s="62" t="s">
        <v>4</v>
      </c>
      <c r="D760" s="62" t="s">
        <v>11</v>
      </c>
      <c r="E760" s="62" t="s">
        <v>12</v>
      </c>
      <c r="F760" s="62" t="s">
        <v>13</v>
      </c>
      <c r="G760" s="64" t="s">
        <v>14</v>
      </c>
    </row>
    <row r="761" spans="1:12" ht="15" thickTop="1" x14ac:dyDescent="0.3">
      <c r="A761" s="20"/>
      <c r="B761" s="67" t="s">
        <v>15</v>
      </c>
      <c r="C761" s="68"/>
      <c r="D761" s="68"/>
      <c r="E761" s="68"/>
      <c r="F761" s="68"/>
      <c r="G761" s="7"/>
    </row>
    <row r="762" spans="1:12" x14ac:dyDescent="0.3">
      <c r="A762" s="36" t="s">
        <v>16</v>
      </c>
      <c r="B762" s="4" t="s">
        <v>70</v>
      </c>
      <c r="C762" s="4" t="s">
        <v>18</v>
      </c>
      <c r="D762" s="105">
        <v>2.0878999999999999</v>
      </c>
      <c r="E762" s="6">
        <v>30.27</v>
      </c>
      <c r="F762" s="6">
        <f>PRODUCT(D762:E762)</f>
        <v>63.200732999999993</v>
      </c>
      <c r="G762" s="7"/>
    </row>
    <row r="763" spans="1:12" x14ac:dyDescent="0.3">
      <c r="A763" s="36" t="s">
        <v>19</v>
      </c>
      <c r="B763" s="4" t="s">
        <v>140</v>
      </c>
      <c r="C763" s="4" t="s">
        <v>18</v>
      </c>
      <c r="D763" s="105">
        <v>2.0878999999999999</v>
      </c>
      <c r="E763" s="6">
        <v>28.09</v>
      </c>
      <c r="F763" s="6">
        <f>PRODUCT(D763:E763)</f>
        <v>58.649110999999998</v>
      </c>
      <c r="G763" s="7"/>
    </row>
    <row r="764" spans="1:12" ht="15" thickBot="1" x14ac:dyDescent="0.35">
      <c r="A764" s="36" t="s">
        <v>131</v>
      </c>
      <c r="B764" s="4" t="s">
        <v>141</v>
      </c>
      <c r="C764" s="4" t="s">
        <v>18</v>
      </c>
      <c r="D764" s="105">
        <v>2.0878999999999999</v>
      </c>
      <c r="E764" s="6">
        <v>25.12</v>
      </c>
      <c r="F764" s="6">
        <f>PRODUCT(D764:E764)</f>
        <v>52.448048</v>
      </c>
      <c r="G764" s="7"/>
    </row>
    <row r="765" spans="1:12" ht="15.6" thickTop="1" thickBot="1" x14ac:dyDescent="0.35">
      <c r="A765" s="71">
        <v>1</v>
      </c>
      <c r="B765" s="244" t="s">
        <v>21</v>
      </c>
      <c r="C765" s="245"/>
      <c r="D765" s="245"/>
      <c r="E765" s="246"/>
      <c r="F765" s="72">
        <f>SUM(F762:F764)</f>
        <v>174.29789199999999</v>
      </c>
      <c r="G765" s="73">
        <f>SUM(F765/F773)</f>
        <v>0.57334430539054526</v>
      </c>
    </row>
    <row r="766" spans="1:12" ht="15" thickTop="1" x14ac:dyDescent="0.3">
      <c r="A766" s="20"/>
      <c r="B766" s="74" t="s">
        <v>188</v>
      </c>
      <c r="C766" s="4"/>
      <c r="D766" s="4"/>
      <c r="E766" s="4"/>
      <c r="F766" s="41"/>
      <c r="G766" s="75"/>
    </row>
    <row r="767" spans="1:12" ht="15" thickBot="1" x14ac:dyDescent="0.35">
      <c r="A767" s="36" t="s">
        <v>23</v>
      </c>
      <c r="B767" s="4" t="s">
        <v>189</v>
      </c>
      <c r="C767" s="4" t="s">
        <v>190</v>
      </c>
      <c r="D767" s="22">
        <v>1</v>
      </c>
      <c r="E767" s="76">
        <v>66.02</v>
      </c>
      <c r="F767" s="6">
        <f>D767*E767</f>
        <v>66.02</v>
      </c>
      <c r="G767" s="7"/>
      <c r="J767" s="30"/>
      <c r="K767" s="31"/>
      <c r="L767" s="31"/>
    </row>
    <row r="768" spans="1:12" ht="15.6" thickTop="1" thickBot="1" x14ac:dyDescent="0.35">
      <c r="A768" s="71">
        <v>2</v>
      </c>
      <c r="B768" s="244" t="s">
        <v>134</v>
      </c>
      <c r="C768" s="245"/>
      <c r="D768" s="245"/>
      <c r="E768" s="246"/>
      <c r="F768" s="72">
        <f>SUM(F767)</f>
        <v>66.02</v>
      </c>
      <c r="G768" s="73">
        <f>SUM(F768/F773)</f>
        <v>0.21716952860154959</v>
      </c>
    </row>
    <row r="769" spans="1:12" ht="15.6" thickTop="1" thickBot="1" x14ac:dyDescent="0.35">
      <c r="A769" s="78" t="s">
        <v>26</v>
      </c>
      <c r="B769" s="244" t="s">
        <v>27</v>
      </c>
      <c r="C769" s="245"/>
      <c r="D769" s="245"/>
      <c r="E769" s="246"/>
      <c r="F769" s="79">
        <f>SUM(F765,F768)</f>
        <v>240.31789199999997</v>
      </c>
      <c r="G769" s="3"/>
    </row>
    <row r="770" spans="1:12" ht="15.6" thickTop="1" thickBot="1" x14ac:dyDescent="0.35">
      <c r="A770" s="80">
        <v>3</v>
      </c>
      <c r="B770" s="264" t="s">
        <v>28</v>
      </c>
      <c r="C770" s="265"/>
      <c r="D770" s="265"/>
      <c r="E770" s="266"/>
      <c r="F770" s="79">
        <f>SUM(F769)*15%</f>
        <v>36.047683799999994</v>
      </c>
      <c r="G770" s="73">
        <f>SUM(F770/F773)</f>
        <v>0.11857707509881422</v>
      </c>
    </row>
    <row r="771" spans="1:12" ht="15.6" thickTop="1" thickBot="1" x14ac:dyDescent="0.35">
      <c r="A771" s="78" t="s">
        <v>29</v>
      </c>
      <c r="B771" s="244" t="s">
        <v>30</v>
      </c>
      <c r="C771" s="245"/>
      <c r="D771" s="245"/>
      <c r="E771" s="246"/>
      <c r="F771" s="81">
        <f>SUM(F769:F770)</f>
        <v>276.36557579999999</v>
      </c>
    </row>
    <row r="772" spans="1:12" ht="15.6" thickTop="1" thickBot="1" x14ac:dyDescent="0.35">
      <c r="A772" s="80">
        <v>4</v>
      </c>
      <c r="B772" s="264" t="s">
        <v>31</v>
      </c>
      <c r="C772" s="265"/>
      <c r="D772" s="265"/>
      <c r="E772" s="266"/>
      <c r="F772" s="79">
        <f>SUM(F771)*10%</f>
        <v>27.636557580000002</v>
      </c>
      <c r="G772" s="73">
        <f>SUM(F772/F773)</f>
        <v>9.0909090909090925E-2</v>
      </c>
    </row>
    <row r="773" spans="1:12" ht="15.6" thickTop="1" thickBot="1" x14ac:dyDescent="0.35">
      <c r="A773" s="78" t="s">
        <v>32</v>
      </c>
      <c r="B773" s="244" t="s">
        <v>33</v>
      </c>
      <c r="C773" s="245"/>
      <c r="D773" s="245"/>
      <c r="E773" s="246"/>
      <c r="F773" s="81">
        <f>SUM(F771:F772)</f>
        <v>304.00213337999998</v>
      </c>
      <c r="G773" s="82">
        <f>SUM(G765,G768,G770,G772)</f>
        <v>1</v>
      </c>
      <c r="I773" s="31"/>
      <c r="J773" s="30"/>
      <c r="K773" s="31"/>
      <c r="L773" s="31"/>
    </row>
    <row r="774" spans="1:12" ht="15.6" thickTop="1" thickBot="1" x14ac:dyDescent="0.35"/>
    <row r="775" spans="1:12" ht="55.8" customHeight="1" thickTop="1" thickBot="1" x14ac:dyDescent="0.35">
      <c r="A775" s="61" t="s">
        <v>2</v>
      </c>
      <c r="B775" s="62" t="s">
        <v>3</v>
      </c>
      <c r="C775" s="63" t="s">
        <v>4</v>
      </c>
      <c r="D775" s="64" t="s">
        <v>5</v>
      </c>
      <c r="E775" s="27"/>
      <c r="F775" s="20"/>
      <c r="G775" s="20"/>
      <c r="I775" s="24"/>
      <c r="J775" s="24"/>
      <c r="K775" s="24"/>
    </row>
    <row r="776" spans="1:12" ht="362.4" customHeight="1" thickTop="1" x14ac:dyDescent="0.3">
      <c r="A776" s="234" t="s">
        <v>2092</v>
      </c>
      <c r="B776" s="268" t="s">
        <v>2094</v>
      </c>
      <c r="C776" s="268" t="s">
        <v>130</v>
      </c>
      <c r="D776" s="276">
        <v>1</v>
      </c>
      <c r="E776" s="27"/>
      <c r="F776" s="20"/>
      <c r="G776" s="20"/>
      <c r="I776" s="24"/>
      <c r="J776" s="24"/>
      <c r="K776" s="24"/>
    </row>
    <row r="777" spans="1:12" ht="408" customHeight="1" thickBot="1" x14ac:dyDescent="0.35">
      <c r="A777" s="235"/>
      <c r="B777" s="269"/>
      <c r="C777" s="269"/>
      <c r="D777" s="277"/>
      <c r="E777" s="20"/>
      <c r="F777" s="20"/>
      <c r="G777" s="20"/>
      <c r="I777" s="24"/>
      <c r="J777" s="24"/>
      <c r="K777" s="169"/>
    </row>
    <row r="778" spans="1:12" ht="30" thickTop="1" thickBot="1" x14ac:dyDescent="0.35">
      <c r="A778" s="61" t="s">
        <v>9</v>
      </c>
      <c r="B778" s="62" t="s">
        <v>10</v>
      </c>
      <c r="C778" s="62" t="s">
        <v>4</v>
      </c>
      <c r="D778" s="62" t="s">
        <v>11</v>
      </c>
      <c r="E778" s="62" t="s">
        <v>12</v>
      </c>
      <c r="F778" s="62" t="s">
        <v>13</v>
      </c>
      <c r="G778" s="64" t="s">
        <v>14</v>
      </c>
    </row>
    <row r="779" spans="1:12" ht="15" thickTop="1" x14ac:dyDescent="0.3">
      <c r="A779" s="20"/>
      <c r="B779" s="67" t="s">
        <v>15</v>
      </c>
      <c r="C779" s="68"/>
      <c r="D779" s="68"/>
      <c r="E779" s="68"/>
      <c r="F779" s="68"/>
      <c r="G779" s="7"/>
    </row>
    <row r="780" spans="1:12" x14ac:dyDescent="0.3">
      <c r="A780" s="36" t="s">
        <v>16</v>
      </c>
      <c r="B780" s="4" t="s">
        <v>70</v>
      </c>
      <c r="C780" s="4" t="s">
        <v>18</v>
      </c>
      <c r="D780" s="105">
        <v>2.2050000000000001</v>
      </c>
      <c r="E780" s="6">
        <v>30.77</v>
      </c>
      <c r="F780" s="6">
        <f>PRODUCT(D780:E780)</f>
        <v>67.847850000000008</v>
      </c>
      <c r="G780" s="7"/>
    </row>
    <row r="781" spans="1:12" x14ac:dyDescent="0.3">
      <c r="A781" s="36" t="s">
        <v>19</v>
      </c>
      <c r="B781" s="4" t="s">
        <v>140</v>
      </c>
      <c r="C781" s="4" t="s">
        <v>18</v>
      </c>
      <c r="D781" s="105">
        <v>2.2050000000000001</v>
      </c>
      <c r="E781" s="6">
        <v>28.09</v>
      </c>
      <c r="F781" s="6">
        <f>PRODUCT(D781:E781)</f>
        <v>61.938450000000003</v>
      </c>
      <c r="G781" s="7"/>
    </row>
    <row r="782" spans="1:12" ht="15" thickBot="1" x14ac:dyDescent="0.35">
      <c r="A782" s="36" t="s">
        <v>131</v>
      </c>
      <c r="B782" s="4" t="s">
        <v>141</v>
      </c>
      <c r="C782" s="4" t="s">
        <v>18</v>
      </c>
      <c r="D782" s="105">
        <v>2.2050000000000001</v>
      </c>
      <c r="E782" s="6">
        <v>25.18</v>
      </c>
      <c r="F782" s="6">
        <f>PRODUCT(D782:E782)</f>
        <v>55.521900000000002</v>
      </c>
      <c r="G782" s="7"/>
    </row>
    <row r="783" spans="1:12" ht="15.6" thickTop="1" thickBot="1" x14ac:dyDescent="0.35">
      <c r="A783" s="71">
        <v>1</v>
      </c>
      <c r="B783" s="244" t="s">
        <v>21</v>
      </c>
      <c r="C783" s="245"/>
      <c r="D783" s="245"/>
      <c r="E783" s="246"/>
      <c r="F783" s="72">
        <f>SUM(F780:F782)</f>
        <v>185.3082</v>
      </c>
      <c r="G783" s="73">
        <f>SUM(F783/F791)</f>
        <v>0.57614148000801513</v>
      </c>
    </row>
    <row r="784" spans="1:12" ht="15" thickTop="1" x14ac:dyDescent="0.3">
      <c r="A784" s="20"/>
      <c r="B784" s="74" t="s">
        <v>188</v>
      </c>
      <c r="C784" s="4"/>
      <c r="D784" s="4"/>
      <c r="E784" s="4"/>
      <c r="F784" s="41"/>
      <c r="G784" s="75"/>
    </row>
    <row r="785" spans="1:12" ht="33.6" customHeight="1" thickBot="1" x14ac:dyDescent="0.35">
      <c r="A785" s="36" t="s">
        <v>23</v>
      </c>
      <c r="B785" s="4" t="s">
        <v>189</v>
      </c>
      <c r="C785" s="4" t="s">
        <v>190</v>
      </c>
      <c r="D785" s="22">
        <v>1</v>
      </c>
      <c r="E785" s="76">
        <v>68.95</v>
      </c>
      <c r="F785" s="6">
        <f>D785*E785</f>
        <v>68.95</v>
      </c>
      <c r="G785" s="7"/>
      <c r="J785" s="30"/>
      <c r="K785" s="31"/>
      <c r="L785" s="31"/>
    </row>
    <row r="786" spans="1:12" ht="15.6" thickTop="1" thickBot="1" x14ac:dyDescent="0.35">
      <c r="A786" s="71">
        <v>2</v>
      </c>
      <c r="B786" s="244" t="s">
        <v>134</v>
      </c>
      <c r="C786" s="245"/>
      <c r="D786" s="245"/>
      <c r="E786" s="246"/>
      <c r="F786" s="72">
        <f>SUM(F785)</f>
        <v>68.95</v>
      </c>
      <c r="G786" s="73">
        <f>SUM(F786/F791)</f>
        <v>0.21437235398407975</v>
      </c>
    </row>
    <row r="787" spans="1:12" ht="15.6" thickTop="1" thickBot="1" x14ac:dyDescent="0.35">
      <c r="A787" s="78" t="s">
        <v>26</v>
      </c>
      <c r="B787" s="244" t="s">
        <v>27</v>
      </c>
      <c r="C787" s="245"/>
      <c r="D787" s="245"/>
      <c r="E787" s="246"/>
      <c r="F787" s="79">
        <f>SUM(F783,F786)</f>
        <v>254.25819999999999</v>
      </c>
      <c r="G787" s="3"/>
    </row>
    <row r="788" spans="1:12" ht="15.6" thickTop="1" thickBot="1" x14ac:dyDescent="0.35">
      <c r="A788" s="80">
        <v>3</v>
      </c>
      <c r="B788" s="264" t="s">
        <v>28</v>
      </c>
      <c r="C788" s="265"/>
      <c r="D788" s="265"/>
      <c r="E788" s="266"/>
      <c r="F788" s="79">
        <f>SUM(F787)*15%</f>
        <v>38.138729999999995</v>
      </c>
      <c r="G788" s="73">
        <f>SUM(F788/F791)</f>
        <v>0.11857707509881422</v>
      </c>
    </row>
    <row r="789" spans="1:12" ht="15.6" thickTop="1" thickBot="1" x14ac:dyDescent="0.35">
      <c r="A789" s="78" t="s">
        <v>29</v>
      </c>
      <c r="B789" s="244" t="s">
        <v>30</v>
      </c>
      <c r="C789" s="245"/>
      <c r="D789" s="245"/>
      <c r="E789" s="246"/>
      <c r="F789" s="81">
        <f>SUM(F787:F788)</f>
        <v>292.39693</v>
      </c>
    </row>
    <row r="790" spans="1:12" ht="15.6" thickTop="1" thickBot="1" x14ac:dyDescent="0.35">
      <c r="A790" s="80">
        <v>4</v>
      </c>
      <c r="B790" s="264" t="s">
        <v>31</v>
      </c>
      <c r="C790" s="265"/>
      <c r="D790" s="265"/>
      <c r="E790" s="266"/>
      <c r="F790" s="79">
        <f>SUM(F789)*10%</f>
        <v>29.239693000000003</v>
      </c>
      <c r="G790" s="73">
        <f>SUM(F790/F791)</f>
        <v>9.0909090909090925E-2</v>
      </c>
    </row>
    <row r="791" spans="1:12" ht="15.6" thickTop="1" thickBot="1" x14ac:dyDescent="0.35">
      <c r="A791" s="78" t="s">
        <v>32</v>
      </c>
      <c r="B791" s="244" t="s">
        <v>33</v>
      </c>
      <c r="C791" s="245"/>
      <c r="D791" s="245"/>
      <c r="E791" s="246"/>
      <c r="F791" s="81">
        <f>SUM(F789:F790)</f>
        <v>321.63662299999999</v>
      </c>
      <c r="G791" s="82">
        <f>SUM(G783,G786,G788,G790)</f>
        <v>1</v>
      </c>
      <c r="I791" s="31"/>
      <c r="J791" s="30"/>
      <c r="K791" s="31"/>
      <c r="L791" s="31"/>
    </row>
    <row r="792" spans="1:12" ht="15.6" thickTop="1" thickBot="1" x14ac:dyDescent="0.35"/>
    <row r="793" spans="1:12" ht="44.4" thickTop="1" thickBot="1" x14ac:dyDescent="0.35">
      <c r="A793" s="61" t="s">
        <v>2</v>
      </c>
      <c r="B793" s="62" t="s">
        <v>3</v>
      </c>
      <c r="C793" s="63" t="s">
        <v>4</v>
      </c>
      <c r="D793" s="64" t="s">
        <v>5</v>
      </c>
      <c r="E793" s="27"/>
      <c r="F793" s="20"/>
      <c r="G793" s="20"/>
    </row>
    <row r="794" spans="1:12" ht="133.19999999999999" customHeight="1" thickTop="1" thickBot="1" x14ac:dyDescent="0.35">
      <c r="A794" s="65" t="s">
        <v>2093</v>
      </c>
      <c r="B794" s="66" t="s">
        <v>2096</v>
      </c>
      <c r="C794" s="50" t="s">
        <v>304</v>
      </c>
      <c r="D794" s="50">
        <v>1</v>
      </c>
      <c r="E794" s="20"/>
      <c r="F794" s="20"/>
      <c r="G794" s="20"/>
    </row>
    <row r="795" spans="1:12" ht="30" thickTop="1" thickBot="1" x14ac:dyDescent="0.35">
      <c r="A795" s="61" t="s">
        <v>9</v>
      </c>
      <c r="B795" s="62" t="s">
        <v>10</v>
      </c>
      <c r="C795" s="62" t="s">
        <v>4</v>
      </c>
      <c r="D795" s="62" t="s">
        <v>11</v>
      </c>
      <c r="E795" s="62" t="s">
        <v>12</v>
      </c>
      <c r="F795" s="62" t="s">
        <v>13</v>
      </c>
      <c r="G795" s="64" t="s">
        <v>14</v>
      </c>
    </row>
    <row r="796" spans="1:12" ht="15" thickTop="1" x14ac:dyDescent="0.3">
      <c r="A796" s="20"/>
      <c r="B796" s="67" t="s">
        <v>15</v>
      </c>
      <c r="C796" s="68"/>
      <c r="D796" s="68"/>
      <c r="E796" s="68"/>
      <c r="F796" s="68"/>
      <c r="G796" s="7"/>
    </row>
    <row r="797" spans="1:12" x14ac:dyDescent="0.3">
      <c r="A797" s="36" t="s">
        <v>16</v>
      </c>
      <c r="B797" s="4" t="s">
        <v>70</v>
      </c>
      <c r="C797" s="4" t="s">
        <v>18</v>
      </c>
      <c r="D797" s="22">
        <v>1.4999999999999999E-2</v>
      </c>
      <c r="E797" s="6">
        <v>30.27</v>
      </c>
      <c r="F797" s="6">
        <f>PRODUCT(D797:E797)</f>
        <v>0.45404999999999995</v>
      </c>
      <c r="G797" s="7"/>
    </row>
    <row r="798" spans="1:12" x14ac:dyDescent="0.3">
      <c r="A798" s="36" t="s">
        <v>19</v>
      </c>
      <c r="B798" s="4" t="s">
        <v>140</v>
      </c>
      <c r="C798" s="4" t="s">
        <v>18</v>
      </c>
      <c r="D798" s="22">
        <v>0.05</v>
      </c>
      <c r="E798" s="6">
        <v>28.09</v>
      </c>
      <c r="F798" s="6">
        <f>PRODUCT(D798:E798)</f>
        <v>1.4045000000000001</v>
      </c>
      <c r="G798" s="7"/>
    </row>
    <row r="799" spans="1:12" ht="15" thickBot="1" x14ac:dyDescent="0.35">
      <c r="A799" s="36" t="s">
        <v>131</v>
      </c>
      <c r="B799" s="4" t="s">
        <v>141</v>
      </c>
      <c r="C799" s="4" t="s">
        <v>18</v>
      </c>
      <c r="D799" s="22">
        <v>8.5000000000000006E-2</v>
      </c>
      <c r="E799" s="6">
        <v>25.18</v>
      </c>
      <c r="F799" s="6">
        <f>PRODUCT(D799:E799)</f>
        <v>2.1403000000000003</v>
      </c>
      <c r="G799" s="7"/>
    </row>
    <row r="800" spans="1:12" ht="15.6" thickTop="1" thickBot="1" x14ac:dyDescent="0.35">
      <c r="A800" s="71">
        <v>1</v>
      </c>
      <c r="B800" s="244" t="s">
        <v>21</v>
      </c>
      <c r="C800" s="245"/>
      <c r="D800" s="245"/>
      <c r="E800" s="246"/>
      <c r="F800" s="72">
        <f>SUM(F797:F799)</f>
        <v>3.9988500000000005</v>
      </c>
      <c r="G800" s="73">
        <f>SUM(F800/F811)</f>
        <v>0.2632943542223255</v>
      </c>
    </row>
    <row r="801" spans="1:11" ht="15" thickTop="1" x14ac:dyDescent="0.3">
      <c r="A801" s="20"/>
      <c r="B801" s="74" t="s">
        <v>45</v>
      </c>
      <c r="C801" s="4"/>
      <c r="D801" s="4"/>
      <c r="E801" s="4"/>
      <c r="F801" s="41"/>
      <c r="G801" s="75"/>
    </row>
    <row r="802" spans="1:11" ht="109.2" customHeight="1" thickBot="1" x14ac:dyDescent="0.35">
      <c r="A802" s="36" t="s">
        <v>23</v>
      </c>
      <c r="B802" s="4" t="s">
        <v>2097</v>
      </c>
      <c r="C802" s="4" t="s">
        <v>760</v>
      </c>
      <c r="D802" s="4">
        <v>8.0000000000000002E-3</v>
      </c>
      <c r="E802" s="76">
        <v>980.11</v>
      </c>
      <c r="F802" s="6">
        <f>PRODUCT(D802:E802)</f>
        <v>7.8408800000000003</v>
      </c>
      <c r="G802" s="7"/>
    </row>
    <row r="803" spans="1:11" ht="15.6" thickTop="1" thickBot="1" x14ac:dyDescent="0.35">
      <c r="A803" s="71">
        <v>2</v>
      </c>
      <c r="B803" s="244" t="s">
        <v>49</v>
      </c>
      <c r="C803" s="245"/>
      <c r="D803" s="245"/>
      <c r="E803" s="246"/>
      <c r="F803" s="72">
        <f>SUM(F802)</f>
        <v>7.8408800000000003</v>
      </c>
      <c r="G803" s="73">
        <f>SUM(F803/F811)</f>
        <v>0.51626328472804617</v>
      </c>
    </row>
    <row r="804" spans="1:11" ht="15" thickTop="1" x14ac:dyDescent="0.3">
      <c r="A804" s="20"/>
      <c r="B804" s="74" t="s">
        <v>22</v>
      </c>
      <c r="C804" s="4"/>
      <c r="D804" s="4"/>
      <c r="E804" s="4"/>
      <c r="F804" s="41"/>
      <c r="G804" s="75"/>
    </row>
    <row r="805" spans="1:11" ht="108.6" customHeight="1" thickBot="1" x14ac:dyDescent="0.35">
      <c r="A805" s="36" t="s">
        <v>50</v>
      </c>
      <c r="B805" s="4" t="s">
        <v>845</v>
      </c>
      <c r="C805" s="4" t="s">
        <v>18</v>
      </c>
      <c r="D805" s="4">
        <v>8.0000000000000002E-3</v>
      </c>
      <c r="E805" s="76">
        <v>20.8</v>
      </c>
      <c r="F805" s="23">
        <f>PRODUCT(D805:E805)</f>
        <v>0.16640000000000002</v>
      </c>
      <c r="G805" s="7"/>
    </row>
    <row r="806" spans="1:11" ht="15.6" thickTop="1" thickBot="1" x14ac:dyDescent="0.35">
      <c r="A806" s="71">
        <v>3</v>
      </c>
      <c r="B806" s="244" t="s">
        <v>25</v>
      </c>
      <c r="C806" s="245"/>
      <c r="D806" s="245"/>
      <c r="E806" s="246"/>
      <c r="F806" s="72">
        <f>SUM(F805)</f>
        <v>0.16640000000000002</v>
      </c>
      <c r="G806" s="73">
        <f>SUM(F806/F811)</f>
        <v>1.0956195041723234E-2</v>
      </c>
    </row>
    <row r="807" spans="1:11" ht="15.6" thickTop="1" thickBot="1" x14ac:dyDescent="0.35">
      <c r="A807" s="78" t="s">
        <v>26</v>
      </c>
      <c r="B807" s="244" t="s">
        <v>54</v>
      </c>
      <c r="C807" s="245"/>
      <c r="D807" s="245"/>
      <c r="E807" s="246"/>
      <c r="F807" s="79">
        <f>SUM(F800,F803,F806)</f>
        <v>12.006130000000001</v>
      </c>
      <c r="G807" s="3"/>
    </row>
    <row r="808" spans="1:11" ht="15.6" thickTop="1" thickBot="1" x14ac:dyDescent="0.35">
      <c r="A808" s="80">
        <v>4</v>
      </c>
      <c r="B808" s="264" t="s">
        <v>28</v>
      </c>
      <c r="C808" s="265"/>
      <c r="D808" s="265"/>
      <c r="E808" s="266"/>
      <c r="F808" s="79">
        <f>SUM(F807)*15%</f>
        <v>1.8009195</v>
      </c>
      <c r="G808" s="73">
        <f>SUM(F808/F811)</f>
        <v>0.11857707509881421</v>
      </c>
    </row>
    <row r="809" spans="1:11" ht="15.6" thickTop="1" thickBot="1" x14ac:dyDescent="0.35">
      <c r="A809" s="78" t="s">
        <v>29</v>
      </c>
      <c r="B809" s="244" t="s">
        <v>55</v>
      </c>
      <c r="C809" s="245"/>
      <c r="D809" s="245"/>
      <c r="E809" s="246"/>
      <c r="F809" s="81">
        <f>SUM(F807:F808)</f>
        <v>13.807049500000002</v>
      </c>
    </row>
    <row r="810" spans="1:11" ht="15.6" thickTop="1" thickBot="1" x14ac:dyDescent="0.35">
      <c r="A810" s="80">
        <v>5</v>
      </c>
      <c r="B810" s="264" t="s">
        <v>31</v>
      </c>
      <c r="C810" s="265"/>
      <c r="D810" s="265"/>
      <c r="E810" s="266"/>
      <c r="F810" s="79">
        <f>SUM(F809)*10%</f>
        <v>1.3807049500000002</v>
      </c>
      <c r="G810" s="73">
        <f>SUM(F810/F811)</f>
        <v>9.0909090909090912E-2</v>
      </c>
    </row>
    <row r="811" spans="1:11" ht="15.6" thickTop="1" thickBot="1" x14ac:dyDescent="0.35">
      <c r="A811" s="78" t="s">
        <v>32</v>
      </c>
      <c r="B811" s="244" t="s">
        <v>33</v>
      </c>
      <c r="C811" s="245"/>
      <c r="D811" s="245"/>
      <c r="E811" s="246"/>
      <c r="F811" s="81">
        <f>SUM(F809:F810)</f>
        <v>15.187754450000002</v>
      </c>
      <c r="G811" s="82">
        <f>SUM(G800,G803,G806,G808,G810)</f>
        <v>1</v>
      </c>
    </row>
    <row r="812" spans="1:11" ht="15.6" thickTop="1" thickBot="1" x14ac:dyDescent="0.35"/>
    <row r="813" spans="1:11" ht="44.4" thickTop="1" thickBot="1" x14ac:dyDescent="0.35">
      <c r="A813" s="61" t="s">
        <v>2</v>
      </c>
      <c r="B813" s="62" t="s">
        <v>3</v>
      </c>
      <c r="C813" s="63" t="s">
        <v>4</v>
      </c>
      <c r="D813" s="64" t="s">
        <v>5</v>
      </c>
      <c r="E813" s="27"/>
      <c r="F813" s="20"/>
      <c r="G813" s="20"/>
      <c r="I813" s="24"/>
      <c r="J813" s="24"/>
      <c r="K813" s="24"/>
    </row>
    <row r="814" spans="1:11" ht="132" customHeight="1" thickTop="1" thickBot="1" x14ac:dyDescent="0.35">
      <c r="A814" s="65" t="s">
        <v>2095</v>
      </c>
      <c r="B814" s="66" t="s">
        <v>2099</v>
      </c>
      <c r="C814" s="50" t="s">
        <v>130</v>
      </c>
      <c r="D814" s="50">
        <v>1</v>
      </c>
      <c r="E814" s="20"/>
      <c r="F814" s="20"/>
      <c r="G814" s="20"/>
      <c r="I814" s="24"/>
      <c r="J814" s="24"/>
      <c r="K814" s="169"/>
    </row>
    <row r="815" spans="1:11" ht="30" thickTop="1" thickBot="1" x14ac:dyDescent="0.35">
      <c r="A815" s="61" t="s">
        <v>9</v>
      </c>
      <c r="B815" s="62" t="s">
        <v>10</v>
      </c>
      <c r="C815" s="62" t="s">
        <v>4</v>
      </c>
      <c r="D815" s="62" t="s">
        <v>11</v>
      </c>
      <c r="E815" s="62" t="s">
        <v>12</v>
      </c>
      <c r="F815" s="62" t="s">
        <v>13</v>
      </c>
      <c r="G815" s="64" t="s">
        <v>14</v>
      </c>
    </row>
    <row r="816" spans="1:11" ht="15" thickTop="1" x14ac:dyDescent="0.3">
      <c r="A816" s="20"/>
      <c r="B816" s="67" t="s">
        <v>15</v>
      </c>
      <c r="C816" s="68"/>
      <c r="D816" s="68"/>
      <c r="E816" s="68"/>
      <c r="F816" s="68"/>
      <c r="G816" s="7"/>
    </row>
    <row r="817" spans="1:12" ht="15" thickBot="1" x14ac:dyDescent="0.35">
      <c r="A817" s="36" t="s">
        <v>16</v>
      </c>
      <c r="B817" s="4" t="s">
        <v>36</v>
      </c>
      <c r="C817" s="4" t="s">
        <v>18</v>
      </c>
      <c r="D817" s="105">
        <v>0.72250000000000003</v>
      </c>
      <c r="E817" s="6">
        <v>25.12</v>
      </c>
      <c r="F817" s="6">
        <f>PRODUCT(D817:E817)</f>
        <v>18.1492</v>
      </c>
      <c r="G817" s="7"/>
    </row>
    <row r="818" spans="1:12" ht="15.6" thickTop="1" thickBot="1" x14ac:dyDescent="0.35">
      <c r="A818" s="71">
        <v>1</v>
      </c>
      <c r="B818" s="244" t="s">
        <v>21</v>
      </c>
      <c r="C818" s="245"/>
      <c r="D818" s="245"/>
      <c r="E818" s="246"/>
      <c r="F818" s="72">
        <f>SUM(F817)</f>
        <v>18.1492</v>
      </c>
      <c r="G818" s="73">
        <f>SUM(F818/F826)</f>
        <v>0.57970333085066705</v>
      </c>
    </row>
    <row r="819" spans="1:12" ht="15" thickTop="1" x14ac:dyDescent="0.3">
      <c r="A819" s="20"/>
      <c r="B819" s="74" t="s">
        <v>188</v>
      </c>
      <c r="C819" s="4"/>
      <c r="D819" s="4"/>
      <c r="E819" s="4"/>
      <c r="F819" s="41"/>
      <c r="G819" s="75"/>
    </row>
    <row r="820" spans="1:12" ht="29.4" thickBot="1" x14ac:dyDescent="0.35">
      <c r="A820" s="36" t="s">
        <v>23</v>
      </c>
      <c r="B820" s="4" t="s">
        <v>2898</v>
      </c>
      <c r="C820" s="4" t="s">
        <v>110</v>
      </c>
      <c r="D820" s="22">
        <v>15</v>
      </c>
      <c r="E820" s="76">
        <v>0.44</v>
      </c>
      <c r="F820" s="6">
        <f>D820*E820</f>
        <v>6.6</v>
      </c>
      <c r="G820" s="7"/>
      <c r="J820" s="30"/>
      <c r="K820" s="31"/>
      <c r="L820" s="31"/>
    </row>
    <row r="821" spans="1:12" ht="15.6" thickTop="1" thickBot="1" x14ac:dyDescent="0.35">
      <c r="A821" s="71">
        <v>2</v>
      </c>
      <c r="B821" s="244" t="s">
        <v>134</v>
      </c>
      <c r="C821" s="245"/>
      <c r="D821" s="245"/>
      <c r="E821" s="246"/>
      <c r="F821" s="72">
        <f>SUM(F820:F820)</f>
        <v>6.6</v>
      </c>
      <c r="G821" s="73">
        <f>SUM(F821/F826)</f>
        <v>0.21081050314142782</v>
      </c>
    </row>
    <row r="822" spans="1:12" ht="15.6" thickTop="1" thickBot="1" x14ac:dyDescent="0.35">
      <c r="A822" s="78" t="s">
        <v>26</v>
      </c>
      <c r="B822" s="244" t="s">
        <v>27</v>
      </c>
      <c r="C822" s="245"/>
      <c r="D822" s="245"/>
      <c r="E822" s="246"/>
      <c r="F822" s="79">
        <f>SUM(F818,F821)</f>
        <v>24.749200000000002</v>
      </c>
      <c r="G822" s="3"/>
    </row>
    <row r="823" spans="1:12" ht="15.6" thickTop="1" thickBot="1" x14ac:dyDescent="0.35">
      <c r="A823" s="80">
        <v>3</v>
      </c>
      <c r="B823" s="264" t="s">
        <v>28</v>
      </c>
      <c r="C823" s="265"/>
      <c r="D823" s="265"/>
      <c r="E823" s="266"/>
      <c r="F823" s="79">
        <f>SUM(F822)*15%</f>
        <v>3.71238</v>
      </c>
      <c r="G823" s="73">
        <f>SUM(F823/F826)</f>
        <v>0.11857707509881422</v>
      </c>
    </row>
    <row r="824" spans="1:12" ht="15.6" thickTop="1" thickBot="1" x14ac:dyDescent="0.35">
      <c r="A824" s="78" t="s">
        <v>29</v>
      </c>
      <c r="B824" s="244" t="s">
        <v>30</v>
      </c>
      <c r="C824" s="245"/>
      <c r="D824" s="245"/>
      <c r="E824" s="246"/>
      <c r="F824" s="81">
        <f>SUM(F822:F823)</f>
        <v>28.461580000000001</v>
      </c>
    </row>
    <row r="825" spans="1:12" ht="15.6" thickTop="1" thickBot="1" x14ac:dyDescent="0.35">
      <c r="A825" s="80">
        <v>4</v>
      </c>
      <c r="B825" s="264" t="s">
        <v>31</v>
      </c>
      <c r="C825" s="265"/>
      <c r="D825" s="265"/>
      <c r="E825" s="266"/>
      <c r="F825" s="79">
        <f>SUM(F824)*10%</f>
        <v>2.8461580000000004</v>
      </c>
      <c r="G825" s="73">
        <f>SUM(F825/F826)</f>
        <v>9.0909090909090925E-2</v>
      </c>
    </row>
    <row r="826" spans="1:12" ht="15.6" thickTop="1" thickBot="1" x14ac:dyDescent="0.35">
      <c r="A826" s="78" t="s">
        <v>32</v>
      </c>
      <c r="B826" s="244" t="s">
        <v>33</v>
      </c>
      <c r="C826" s="245"/>
      <c r="D826" s="245"/>
      <c r="E826" s="246"/>
      <c r="F826" s="81">
        <f>SUM(F824:F825)</f>
        <v>31.307738000000001</v>
      </c>
      <c r="G826" s="82">
        <f>SUM(G815,G818,G821,G823,G825)</f>
        <v>1</v>
      </c>
      <c r="I826" s="31"/>
      <c r="J826" s="30"/>
      <c r="K826" s="31"/>
      <c r="L826" s="31"/>
    </row>
    <row r="827" spans="1:12" ht="15.6" thickTop="1" thickBot="1" x14ac:dyDescent="0.35">
      <c r="A827" s="8"/>
      <c r="B827" s="9"/>
      <c r="C827" s="9"/>
      <c r="D827" s="9"/>
      <c r="E827" s="9"/>
      <c r="F827" s="11"/>
      <c r="G827" s="12"/>
      <c r="I827" s="31"/>
      <c r="J827" s="30"/>
      <c r="K827" s="31"/>
      <c r="L827" s="31"/>
    </row>
    <row r="828" spans="1:12" ht="44.4" thickTop="1" thickBot="1" x14ac:dyDescent="0.35">
      <c r="A828" s="61" t="s">
        <v>2</v>
      </c>
      <c r="B828" s="62" t="s">
        <v>3</v>
      </c>
      <c r="C828" s="63" t="s">
        <v>4</v>
      </c>
      <c r="D828" s="64" t="s">
        <v>5</v>
      </c>
      <c r="E828" s="27"/>
      <c r="F828" s="20"/>
      <c r="G828" s="20"/>
      <c r="I828" s="24"/>
      <c r="J828" s="24"/>
      <c r="K828" s="24"/>
    </row>
    <row r="829" spans="1:12" ht="136.19999999999999" customHeight="1" thickTop="1" thickBot="1" x14ac:dyDescent="0.35">
      <c r="A829" s="65" t="s">
        <v>2098</v>
      </c>
      <c r="B829" s="66" t="s">
        <v>2101</v>
      </c>
      <c r="C829" s="50" t="s">
        <v>130</v>
      </c>
      <c r="D829" s="50">
        <v>1</v>
      </c>
      <c r="E829" s="20"/>
      <c r="F829" s="20"/>
      <c r="G829" s="20"/>
      <c r="I829" s="24"/>
      <c r="J829" s="24"/>
      <c r="K829" s="169"/>
    </row>
    <row r="830" spans="1:12" ht="30" thickTop="1" thickBot="1" x14ac:dyDescent="0.35">
      <c r="A830" s="61" t="s">
        <v>9</v>
      </c>
      <c r="B830" s="62" t="s">
        <v>10</v>
      </c>
      <c r="C830" s="62" t="s">
        <v>4</v>
      </c>
      <c r="D830" s="62" t="s">
        <v>11</v>
      </c>
      <c r="E830" s="62" t="s">
        <v>12</v>
      </c>
      <c r="F830" s="62" t="s">
        <v>13</v>
      </c>
      <c r="G830" s="64" t="s">
        <v>14</v>
      </c>
    </row>
    <row r="831" spans="1:12" ht="15" thickTop="1" x14ac:dyDescent="0.3">
      <c r="A831" s="20"/>
      <c r="B831" s="67" t="s">
        <v>15</v>
      </c>
      <c r="C831" s="68"/>
      <c r="D831" s="68"/>
      <c r="E831" s="68"/>
      <c r="F831" s="68"/>
      <c r="G831" s="7"/>
    </row>
    <row r="832" spans="1:12" ht="15" thickBot="1" x14ac:dyDescent="0.35">
      <c r="A832" s="36" t="s">
        <v>16</v>
      </c>
      <c r="B832" s="4" t="s">
        <v>36</v>
      </c>
      <c r="C832" s="4" t="s">
        <v>18</v>
      </c>
      <c r="D832" s="105">
        <v>0.72250000000000003</v>
      </c>
      <c r="E832" s="6">
        <v>25.18</v>
      </c>
      <c r="F832" s="6">
        <f>PRODUCT(D832:E832)</f>
        <v>18.192550000000001</v>
      </c>
      <c r="G832" s="7"/>
    </row>
    <row r="833" spans="1:12" ht="15.6" thickTop="1" thickBot="1" x14ac:dyDescent="0.35">
      <c r="A833" s="71">
        <v>1</v>
      </c>
      <c r="B833" s="244" t="s">
        <v>21</v>
      </c>
      <c r="C833" s="245"/>
      <c r="D833" s="245"/>
      <c r="E833" s="246"/>
      <c r="F833" s="72">
        <f>SUM(F832)</f>
        <v>18.192550000000001</v>
      </c>
      <c r="G833" s="73">
        <f>SUM(F833/F841)</f>
        <v>0.45811705167604688</v>
      </c>
    </row>
    <row r="834" spans="1:12" ht="15" thickTop="1" x14ac:dyDescent="0.3">
      <c r="A834" s="20"/>
      <c r="B834" s="74" t="s">
        <v>188</v>
      </c>
      <c r="C834" s="4"/>
      <c r="D834" s="4"/>
      <c r="E834" s="4"/>
      <c r="F834" s="41"/>
      <c r="G834" s="75"/>
    </row>
    <row r="835" spans="1:12" ht="15" thickBot="1" x14ac:dyDescent="0.35">
      <c r="A835" s="36" t="s">
        <v>23</v>
      </c>
      <c r="B835" s="4" t="s">
        <v>2102</v>
      </c>
      <c r="C835" s="4" t="s">
        <v>110</v>
      </c>
      <c r="D835" s="22">
        <v>30</v>
      </c>
      <c r="E835" s="76">
        <v>0.44</v>
      </c>
      <c r="F835" s="6">
        <f>D835*E835</f>
        <v>13.2</v>
      </c>
      <c r="G835" s="7"/>
    </row>
    <row r="836" spans="1:12" ht="15.6" thickTop="1" thickBot="1" x14ac:dyDescent="0.35">
      <c r="A836" s="71">
        <v>2</v>
      </c>
      <c r="B836" s="244" t="s">
        <v>134</v>
      </c>
      <c r="C836" s="245"/>
      <c r="D836" s="245"/>
      <c r="E836" s="246"/>
      <c r="F836" s="72">
        <f>SUM(F835:F835)</f>
        <v>13.2</v>
      </c>
      <c r="G836" s="73">
        <f>SUM(F836/F841)</f>
        <v>0.33239678231604797</v>
      </c>
    </row>
    <row r="837" spans="1:12" ht="15.6" thickTop="1" thickBot="1" x14ac:dyDescent="0.35">
      <c r="A837" s="78" t="s">
        <v>26</v>
      </c>
      <c r="B837" s="244" t="s">
        <v>27</v>
      </c>
      <c r="C837" s="245"/>
      <c r="D837" s="245"/>
      <c r="E837" s="246"/>
      <c r="F837" s="79">
        <f>SUM(F833,F836)</f>
        <v>31.39255</v>
      </c>
      <c r="G837" s="3"/>
    </row>
    <row r="838" spans="1:12" ht="15.6" thickTop="1" thickBot="1" x14ac:dyDescent="0.35">
      <c r="A838" s="80">
        <v>3</v>
      </c>
      <c r="B838" s="264" t="s">
        <v>28</v>
      </c>
      <c r="C838" s="265"/>
      <c r="D838" s="265"/>
      <c r="E838" s="266"/>
      <c r="F838" s="79">
        <f>SUM(F837)*15%</f>
        <v>4.7088824999999996</v>
      </c>
      <c r="G838" s="73">
        <f>SUM(F838/F841)</f>
        <v>0.11857707509881421</v>
      </c>
    </row>
    <row r="839" spans="1:12" ht="15.6" thickTop="1" thickBot="1" x14ac:dyDescent="0.35">
      <c r="A839" s="78" t="s">
        <v>29</v>
      </c>
      <c r="B839" s="244" t="s">
        <v>30</v>
      </c>
      <c r="C839" s="245"/>
      <c r="D839" s="245"/>
      <c r="E839" s="246"/>
      <c r="F839" s="81">
        <f>SUM(F837:F838)</f>
        <v>36.101432500000001</v>
      </c>
    </row>
    <row r="840" spans="1:12" ht="15.6" thickTop="1" thickBot="1" x14ac:dyDescent="0.35">
      <c r="A840" s="80">
        <v>4</v>
      </c>
      <c r="B840" s="264" t="s">
        <v>31</v>
      </c>
      <c r="C840" s="265"/>
      <c r="D840" s="265"/>
      <c r="E840" s="266"/>
      <c r="F840" s="79">
        <f>SUM(F839)*10%</f>
        <v>3.6101432500000001</v>
      </c>
      <c r="G840" s="73">
        <f>SUM(F840/F841)</f>
        <v>9.0909090909090912E-2</v>
      </c>
    </row>
    <row r="841" spans="1:12" ht="15.6" thickTop="1" thickBot="1" x14ac:dyDescent="0.35">
      <c r="A841" s="78" t="s">
        <v>32</v>
      </c>
      <c r="B841" s="244" t="s">
        <v>33</v>
      </c>
      <c r="C841" s="245"/>
      <c r="D841" s="245"/>
      <c r="E841" s="246"/>
      <c r="F841" s="81">
        <f>SUM(F839:F840)</f>
        <v>39.711575750000002</v>
      </c>
      <c r="G841" s="82">
        <f>SUM(G830,G833,G836,G838,G840)</f>
        <v>1</v>
      </c>
      <c r="I841" s="31"/>
      <c r="J841" s="30"/>
      <c r="K841" s="31"/>
      <c r="L841" s="31"/>
    </row>
    <row r="842" spans="1:12" ht="15.6" thickTop="1" thickBot="1" x14ac:dyDescent="0.35">
      <c r="A842" s="8"/>
      <c r="B842" s="9"/>
      <c r="C842" s="9"/>
      <c r="D842" s="9"/>
      <c r="E842" s="9"/>
      <c r="F842" s="11"/>
      <c r="G842" s="12"/>
      <c r="I842" s="31"/>
      <c r="J842" s="30"/>
      <c r="K842" s="31"/>
      <c r="L842" s="31"/>
    </row>
    <row r="843" spans="1:12" ht="44.4" thickTop="1" thickBot="1" x14ac:dyDescent="0.35">
      <c r="A843" s="61" t="s">
        <v>2</v>
      </c>
      <c r="B843" s="62" t="s">
        <v>3</v>
      </c>
      <c r="C843" s="63" t="s">
        <v>4</v>
      </c>
      <c r="D843" s="64" t="s">
        <v>5</v>
      </c>
      <c r="E843" s="27"/>
      <c r="F843" s="20"/>
      <c r="G843" s="20"/>
      <c r="I843" s="54"/>
      <c r="J843" s="19"/>
    </row>
    <row r="844" spans="1:12" ht="125.4" customHeight="1" thickTop="1" thickBot="1" x14ac:dyDescent="0.35">
      <c r="A844" s="65" t="s">
        <v>2100</v>
      </c>
      <c r="B844" s="66" t="s">
        <v>2104</v>
      </c>
      <c r="C844" s="50" t="s">
        <v>130</v>
      </c>
      <c r="D844" s="50">
        <v>1</v>
      </c>
      <c r="E844" s="20"/>
      <c r="F844" s="20"/>
      <c r="G844" s="20"/>
    </row>
    <row r="845" spans="1:12" ht="30" thickTop="1" thickBot="1" x14ac:dyDescent="0.35">
      <c r="A845" s="61" t="s">
        <v>9</v>
      </c>
      <c r="B845" s="62" t="s">
        <v>10</v>
      </c>
      <c r="C845" s="62" t="s">
        <v>4</v>
      </c>
      <c r="D845" s="62" t="s">
        <v>11</v>
      </c>
      <c r="E845" s="62" t="s">
        <v>12</v>
      </c>
      <c r="F845" s="62" t="s">
        <v>13</v>
      </c>
      <c r="G845" s="64" t="s">
        <v>14</v>
      </c>
    </row>
    <row r="846" spans="1:12" ht="15" thickTop="1" x14ac:dyDescent="0.3">
      <c r="A846" s="20"/>
      <c r="B846" s="67" t="s">
        <v>15</v>
      </c>
      <c r="C846" s="68"/>
      <c r="D846" s="68"/>
      <c r="E846" s="68"/>
      <c r="F846" s="68"/>
      <c r="G846" s="7"/>
    </row>
    <row r="847" spans="1:12" x14ac:dyDescent="0.3">
      <c r="A847" s="36" t="s">
        <v>16</v>
      </c>
      <c r="B847" s="4" t="s">
        <v>17</v>
      </c>
      <c r="C847" s="4" t="s">
        <v>18</v>
      </c>
      <c r="D847" s="22">
        <v>0.1</v>
      </c>
      <c r="E847" s="70">
        <v>28.09</v>
      </c>
      <c r="F847" s="6">
        <f>PRODUCT(D847:E847)</f>
        <v>2.8090000000000002</v>
      </c>
      <c r="G847" s="7"/>
    </row>
    <row r="848" spans="1:12" ht="15" thickBot="1" x14ac:dyDescent="0.35">
      <c r="A848" s="36" t="s">
        <v>19</v>
      </c>
      <c r="B848" s="4" t="s">
        <v>20</v>
      </c>
      <c r="C848" s="4" t="s">
        <v>18</v>
      </c>
      <c r="D848" s="22">
        <v>0.1</v>
      </c>
      <c r="E848" s="70">
        <v>25.18</v>
      </c>
      <c r="F848" s="6">
        <f>PRODUCT(D848:E848)</f>
        <v>2.5180000000000002</v>
      </c>
      <c r="G848" s="7"/>
    </row>
    <row r="849" spans="1:9" ht="15.6" thickTop="1" thickBot="1" x14ac:dyDescent="0.35">
      <c r="A849" s="71">
        <v>1</v>
      </c>
      <c r="B849" s="244" t="s">
        <v>21</v>
      </c>
      <c r="C849" s="245"/>
      <c r="D849" s="245"/>
      <c r="E849" s="246"/>
      <c r="F849" s="72">
        <f>SUM(F847:F848)</f>
        <v>5.327</v>
      </c>
      <c r="G849" s="73">
        <f>SUM(F849/F862)</f>
        <v>0.23370408649165811</v>
      </c>
    </row>
    <row r="850" spans="1:9" ht="15" thickTop="1" x14ac:dyDescent="0.3">
      <c r="A850" s="20"/>
      <c r="B850" s="74" t="s">
        <v>45</v>
      </c>
      <c r="C850" s="4"/>
      <c r="D850" s="4"/>
      <c r="E850" s="4"/>
      <c r="F850" s="41"/>
      <c r="G850" s="75"/>
    </row>
    <row r="851" spans="1:9" x14ac:dyDescent="0.3">
      <c r="A851" s="36" t="s">
        <v>23</v>
      </c>
      <c r="B851" s="4" t="s">
        <v>2105</v>
      </c>
      <c r="C851" s="4" t="s">
        <v>110</v>
      </c>
      <c r="D851" s="22">
        <v>10</v>
      </c>
      <c r="E851" s="76">
        <v>0.93</v>
      </c>
      <c r="F851" s="6">
        <f>PRODUCT(D851:E851)</f>
        <v>9.3000000000000007</v>
      </c>
      <c r="G851" s="7"/>
    </row>
    <row r="852" spans="1:9" x14ac:dyDescent="0.3">
      <c r="A852" s="36" t="s">
        <v>47</v>
      </c>
      <c r="B852" s="4" t="s">
        <v>2106</v>
      </c>
      <c r="C852" s="4" t="s">
        <v>304</v>
      </c>
      <c r="D852" s="22">
        <v>2.5</v>
      </c>
      <c r="E852" s="76">
        <v>0.37</v>
      </c>
      <c r="F852" s="6">
        <f>PRODUCT(D852*E852)</f>
        <v>0.92500000000000004</v>
      </c>
      <c r="G852" s="7"/>
    </row>
    <row r="853" spans="1:9" ht="15" thickBot="1" x14ac:dyDescent="0.35">
      <c r="A853" s="36" t="s">
        <v>78</v>
      </c>
      <c r="B853" s="4" t="s">
        <v>2107</v>
      </c>
      <c r="C853" s="4" t="s">
        <v>8</v>
      </c>
      <c r="D853" s="4">
        <v>0.02</v>
      </c>
      <c r="E853" s="76">
        <v>0.94</v>
      </c>
      <c r="F853" s="6">
        <f>D853*E853</f>
        <v>1.8800000000000001E-2</v>
      </c>
      <c r="G853" s="7"/>
    </row>
    <row r="854" spans="1:9" ht="15.6" thickTop="1" thickBot="1" x14ac:dyDescent="0.35">
      <c r="A854" s="71">
        <v>2</v>
      </c>
      <c r="B854" s="244" t="s">
        <v>49</v>
      </c>
      <c r="C854" s="245"/>
      <c r="D854" s="245"/>
      <c r="E854" s="246"/>
      <c r="F854" s="72">
        <f>SUM(F851:F853)</f>
        <v>10.243800000000002</v>
      </c>
      <c r="G854" s="73">
        <f>SUM(F854/F862)</f>
        <v>0.44941203701956972</v>
      </c>
    </row>
    <row r="855" spans="1:9" ht="15" thickTop="1" x14ac:dyDescent="0.3">
      <c r="A855" s="20"/>
      <c r="B855" s="74" t="s">
        <v>22</v>
      </c>
      <c r="C855" s="4"/>
      <c r="D855" s="4"/>
      <c r="E855" s="4"/>
      <c r="F855" s="41"/>
      <c r="G855" s="75"/>
    </row>
    <row r="856" spans="1:9" ht="15" thickBot="1" x14ac:dyDescent="0.35">
      <c r="A856" s="36" t="s">
        <v>50</v>
      </c>
      <c r="B856" s="4" t="s">
        <v>1839</v>
      </c>
      <c r="C856" s="4" t="s">
        <v>18</v>
      </c>
      <c r="D856" s="4">
        <v>0.15</v>
      </c>
      <c r="E856" s="76">
        <v>16.32</v>
      </c>
      <c r="F856" s="6">
        <f>PRODUCT(D856:E856)</f>
        <v>2.448</v>
      </c>
      <c r="G856" s="7"/>
    </row>
    <row r="857" spans="1:9" ht="15.6" thickTop="1" thickBot="1" x14ac:dyDescent="0.35">
      <c r="A857" s="71">
        <v>3</v>
      </c>
      <c r="B857" s="244" t="s">
        <v>25</v>
      </c>
      <c r="C857" s="245"/>
      <c r="D857" s="245"/>
      <c r="E857" s="246"/>
      <c r="F857" s="72">
        <f>SUM(F856)</f>
        <v>2.448</v>
      </c>
      <c r="G857" s="73">
        <f>SUM(F857/F862)</f>
        <v>0.1073977104808671</v>
      </c>
    </row>
    <row r="858" spans="1:9" ht="15.6" thickTop="1" thickBot="1" x14ac:dyDescent="0.35">
      <c r="A858" s="78" t="s">
        <v>26</v>
      </c>
      <c r="B858" s="244" t="s">
        <v>54</v>
      </c>
      <c r="C858" s="245"/>
      <c r="D858" s="245"/>
      <c r="E858" s="246"/>
      <c r="F858" s="79">
        <f>SUM(F849,F854,F857)</f>
        <v>18.018800000000002</v>
      </c>
      <c r="G858" s="3"/>
    </row>
    <row r="859" spans="1:9" ht="15.6" thickTop="1" thickBot="1" x14ac:dyDescent="0.35">
      <c r="A859" s="80">
        <v>4</v>
      </c>
      <c r="B859" s="264" t="s">
        <v>28</v>
      </c>
      <c r="C859" s="265"/>
      <c r="D859" s="265"/>
      <c r="E859" s="266"/>
      <c r="F859" s="79">
        <f>SUM(F858)*15%</f>
        <v>2.7028200000000004</v>
      </c>
      <c r="G859" s="73">
        <f>SUM(F859/F862)</f>
        <v>0.11857707509881425</v>
      </c>
    </row>
    <row r="860" spans="1:9" ht="15.6" thickTop="1" thickBot="1" x14ac:dyDescent="0.35">
      <c r="A860" s="78" t="s">
        <v>29</v>
      </c>
      <c r="B860" s="244" t="s">
        <v>55</v>
      </c>
      <c r="C860" s="245"/>
      <c r="D860" s="245"/>
      <c r="E860" s="246"/>
      <c r="F860" s="81">
        <f>SUM(F858:F859)</f>
        <v>20.721620000000001</v>
      </c>
    </row>
    <row r="861" spans="1:9" ht="15.6" thickTop="1" thickBot="1" x14ac:dyDescent="0.35">
      <c r="A861" s="80">
        <v>5</v>
      </c>
      <c r="B861" s="264" t="s">
        <v>31</v>
      </c>
      <c r="C861" s="265"/>
      <c r="D861" s="265"/>
      <c r="E861" s="266"/>
      <c r="F861" s="79">
        <f>SUM(F860)*10%</f>
        <v>2.0721620000000001</v>
      </c>
      <c r="G861" s="73">
        <f>SUM(F861/F862)</f>
        <v>9.0909090909090912E-2</v>
      </c>
    </row>
    <row r="862" spans="1:9" ht="15.6" thickTop="1" thickBot="1" x14ac:dyDescent="0.35">
      <c r="A862" s="78" t="s">
        <v>32</v>
      </c>
      <c r="B862" s="244" t="s">
        <v>33</v>
      </c>
      <c r="C862" s="245"/>
      <c r="D862" s="245"/>
      <c r="E862" s="246"/>
      <c r="F862" s="81">
        <f>SUM(F860:F861)</f>
        <v>22.793782</v>
      </c>
      <c r="G862" s="82">
        <f>SUM(G849,G854,G857,G859,G861)</f>
        <v>1</v>
      </c>
      <c r="I862" s="31"/>
    </row>
    <row r="863" spans="1:9" ht="15.6" thickTop="1" thickBot="1" x14ac:dyDescent="0.35"/>
    <row r="864" spans="1:9" ht="44.4" thickTop="1" thickBot="1" x14ac:dyDescent="0.35">
      <c r="A864" s="61" t="s">
        <v>2</v>
      </c>
      <c r="B864" s="62" t="s">
        <v>3</v>
      </c>
      <c r="C864" s="63" t="s">
        <v>4</v>
      </c>
      <c r="D864" s="64" t="s">
        <v>5</v>
      </c>
      <c r="E864" s="27"/>
      <c r="F864" s="20"/>
      <c r="G864" s="20"/>
    </row>
    <row r="865" spans="1:7" ht="179.4" customHeight="1" thickTop="1" thickBot="1" x14ac:dyDescent="0.35">
      <c r="A865" s="65" t="s">
        <v>2103</v>
      </c>
      <c r="B865" s="66" t="s">
        <v>2109</v>
      </c>
      <c r="C865" s="50" t="s">
        <v>130</v>
      </c>
      <c r="D865" s="50">
        <v>1</v>
      </c>
      <c r="E865" s="20"/>
      <c r="F865" s="20"/>
      <c r="G865" s="20"/>
    </row>
    <row r="866" spans="1:7" ht="30" thickTop="1" thickBot="1" x14ac:dyDescent="0.35">
      <c r="A866" s="61" t="s">
        <v>9</v>
      </c>
      <c r="B866" s="62" t="s">
        <v>10</v>
      </c>
      <c r="C866" s="62" t="s">
        <v>4</v>
      </c>
      <c r="D866" s="62" t="s">
        <v>11</v>
      </c>
      <c r="E866" s="62" t="s">
        <v>12</v>
      </c>
      <c r="F866" s="62" t="s">
        <v>13</v>
      </c>
      <c r="G866" s="64" t="s">
        <v>14</v>
      </c>
    </row>
    <row r="867" spans="1:7" ht="15" thickTop="1" x14ac:dyDescent="0.3">
      <c r="A867" s="20"/>
      <c r="B867" s="67" t="s">
        <v>15</v>
      </c>
      <c r="C867" s="68"/>
      <c r="D867" s="68"/>
      <c r="E867" s="68"/>
      <c r="F867" s="68"/>
      <c r="G867" s="7"/>
    </row>
    <row r="868" spans="1:7" x14ac:dyDescent="0.3">
      <c r="A868" s="36" t="s">
        <v>16</v>
      </c>
      <c r="B868" s="4" t="s">
        <v>70</v>
      </c>
      <c r="C868" s="4" t="s">
        <v>18</v>
      </c>
      <c r="D868" s="22">
        <v>0.3</v>
      </c>
      <c r="E868" s="70">
        <v>30.27</v>
      </c>
      <c r="F868" s="6">
        <f>PRODUCT(D868:E868)</f>
        <v>9.0809999999999995</v>
      </c>
      <c r="G868" s="7"/>
    </row>
    <row r="869" spans="1:7" ht="15" thickBot="1" x14ac:dyDescent="0.35">
      <c r="A869" s="36" t="s">
        <v>19</v>
      </c>
      <c r="B869" s="4" t="s">
        <v>20</v>
      </c>
      <c r="C869" s="4" t="s">
        <v>18</v>
      </c>
      <c r="D869" s="22">
        <v>0.3</v>
      </c>
      <c r="E869" s="70">
        <v>25.18</v>
      </c>
      <c r="F869" s="6">
        <f>PRODUCT(D869:E869)</f>
        <v>7.5539999999999994</v>
      </c>
      <c r="G869" s="7"/>
    </row>
    <row r="870" spans="1:7" ht="15.6" thickTop="1" thickBot="1" x14ac:dyDescent="0.35">
      <c r="A870" s="71">
        <v>1</v>
      </c>
      <c r="B870" s="244" t="s">
        <v>21</v>
      </c>
      <c r="C870" s="245"/>
      <c r="D870" s="245"/>
      <c r="E870" s="246"/>
      <c r="F870" s="72">
        <f>SUM(F868:F869)</f>
        <v>16.634999999999998</v>
      </c>
      <c r="G870" s="73">
        <f>SUM(F870/F881)</f>
        <v>0.27109270836425936</v>
      </c>
    </row>
    <row r="871" spans="1:7" ht="15" thickTop="1" x14ac:dyDescent="0.3">
      <c r="A871" s="20"/>
      <c r="B871" s="74" t="s">
        <v>45</v>
      </c>
      <c r="C871" s="4"/>
      <c r="D871" s="4"/>
      <c r="E871" s="4"/>
      <c r="F871" s="41"/>
      <c r="G871" s="75"/>
    </row>
    <row r="872" spans="1:7" ht="29.4" thickBot="1" x14ac:dyDescent="0.35">
      <c r="A872" s="36" t="s">
        <v>23</v>
      </c>
      <c r="B872" s="4" t="s">
        <v>2110</v>
      </c>
      <c r="C872" s="4" t="s">
        <v>8</v>
      </c>
      <c r="D872" s="4">
        <v>3.6799999999999999E-2</v>
      </c>
      <c r="E872" s="76">
        <v>865.7</v>
      </c>
      <c r="F872" s="6">
        <f>PRODUCT(D872:E872)</f>
        <v>31.857760000000003</v>
      </c>
      <c r="G872" s="7"/>
    </row>
    <row r="873" spans="1:7" ht="15.6" thickTop="1" thickBot="1" x14ac:dyDescent="0.35">
      <c r="A873" s="71">
        <v>2</v>
      </c>
      <c r="B873" s="244" t="s">
        <v>49</v>
      </c>
      <c r="C873" s="245"/>
      <c r="D873" s="245"/>
      <c r="E873" s="246"/>
      <c r="F873" s="72">
        <f>SUM(F872)</f>
        <v>31.857760000000003</v>
      </c>
      <c r="G873" s="73">
        <f>SUM(F873/F881)</f>
        <v>0.51917081098999507</v>
      </c>
    </row>
    <row r="874" spans="1:7" ht="15" thickTop="1" x14ac:dyDescent="0.3">
      <c r="A874" s="20"/>
      <c r="B874" s="74" t="s">
        <v>22</v>
      </c>
      <c r="C874" s="4"/>
      <c r="D874" s="4"/>
      <c r="E874" s="4"/>
      <c r="F874" s="41"/>
      <c r="G874" s="75"/>
    </row>
    <row r="875" spans="1:7" ht="15" thickBot="1" x14ac:dyDescent="0.35">
      <c r="A875" s="36" t="s">
        <v>50</v>
      </c>
      <c r="B875" s="4" t="s">
        <v>132</v>
      </c>
      <c r="C875" s="4" t="s">
        <v>18</v>
      </c>
      <c r="D875" s="4">
        <v>8.0000000000000004E-4</v>
      </c>
      <c r="E875" s="76">
        <v>19.2</v>
      </c>
      <c r="F875" s="6">
        <f>PRODUCT(D875:E875)</f>
        <v>1.536E-2</v>
      </c>
      <c r="G875" s="7"/>
    </row>
    <row r="876" spans="1:7" ht="15.6" thickTop="1" thickBot="1" x14ac:dyDescent="0.35">
      <c r="A876" s="71">
        <v>3</v>
      </c>
      <c r="B876" s="244" t="s">
        <v>25</v>
      </c>
      <c r="C876" s="245"/>
      <c r="D876" s="245"/>
      <c r="E876" s="246"/>
      <c r="F876" s="72">
        <f>SUM(F875)</f>
        <v>1.536E-2</v>
      </c>
      <c r="G876" s="73">
        <f>SUM(F876/F881)</f>
        <v>2.5031463784039819E-4</v>
      </c>
    </row>
    <row r="877" spans="1:7" ht="15.6" thickTop="1" thickBot="1" x14ac:dyDescent="0.35">
      <c r="A877" s="78" t="s">
        <v>26</v>
      </c>
      <c r="B877" s="244" t="s">
        <v>54</v>
      </c>
      <c r="C877" s="245"/>
      <c r="D877" s="245"/>
      <c r="E877" s="246"/>
      <c r="F877" s="79">
        <f>SUM(F870,F873,F876)</f>
        <v>48.508120000000005</v>
      </c>
      <c r="G877" s="3"/>
    </row>
    <row r="878" spans="1:7" ht="15.6" thickTop="1" thickBot="1" x14ac:dyDescent="0.35">
      <c r="A878" s="80">
        <v>4</v>
      </c>
      <c r="B878" s="264" t="s">
        <v>28</v>
      </c>
      <c r="C878" s="265"/>
      <c r="D878" s="265"/>
      <c r="E878" s="266"/>
      <c r="F878" s="79">
        <f>SUM(F877)*15%</f>
        <v>7.2762180000000001</v>
      </c>
      <c r="G878" s="73">
        <f>SUM(F878/F881)</f>
        <v>0.11857707509881422</v>
      </c>
    </row>
    <row r="879" spans="1:7" ht="15.6" thickTop="1" thickBot="1" x14ac:dyDescent="0.35">
      <c r="A879" s="78" t="s">
        <v>29</v>
      </c>
      <c r="B879" s="244" t="s">
        <v>55</v>
      </c>
      <c r="C879" s="245"/>
      <c r="D879" s="245"/>
      <c r="E879" s="246"/>
      <c r="F879" s="81">
        <f>SUM(F877:F878)</f>
        <v>55.784338000000005</v>
      </c>
    </row>
    <row r="880" spans="1:7" ht="15.6" thickTop="1" thickBot="1" x14ac:dyDescent="0.35">
      <c r="A880" s="80">
        <v>5</v>
      </c>
      <c r="B880" s="264" t="s">
        <v>31</v>
      </c>
      <c r="C880" s="265"/>
      <c r="D880" s="265"/>
      <c r="E880" s="266"/>
      <c r="F880" s="79">
        <f>SUM(F879)*10%</f>
        <v>5.5784338000000009</v>
      </c>
      <c r="G880" s="73">
        <f>SUM(F880/F881)</f>
        <v>9.0909090909090912E-2</v>
      </c>
    </row>
    <row r="881" spans="1:12" ht="15.6" thickTop="1" thickBot="1" x14ac:dyDescent="0.35">
      <c r="A881" s="78" t="s">
        <v>32</v>
      </c>
      <c r="B881" s="244" t="s">
        <v>33</v>
      </c>
      <c r="C881" s="245"/>
      <c r="D881" s="245"/>
      <c r="E881" s="246"/>
      <c r="F881" s="81">
        <f>SUM(F879:F880)</f>
        <v>61.362771800000004</v>
      </c>
      <c r="G881" s="82">
        <f>SUM(G870,G873,G876,G878,G880)</f>
        <v>1</v>
      </c>
      <c r="I881" s="31"/>
    </row>
    <row r="882" spans="1:12" ht="15.6" thickTop="1" thickBot="1" x14ac:dyDescent="0.35"/>
    <row r="883" spans="1:12" ht="44.4" thickTop="1" thickBot="1" x14ac:dyDescent="0.35">
      <c r="A883" s="61" t="s">
        <v>2</v>
      </c>
      <c r="B883" s="62" t="s">
        <v>3</v>
      </c>
      <c r="C883" s="63" t="s">
        <v>4</v>
      </c>
      <c r="D883" s="64" t="s">
        <v>5</v>
      </c>
      <c r="E883" s="27"/>
      <c r="F883" s="20"/>
      <c r="G883" s="20"/>
      <c r="I883" s="24"/>
      <c r="J883" s="24"/>
      <c r="K883" s="24"/>
    </row>
    <row r="884" spans="1:12" ht="214.2" customHeight="1" thickTop="1" thickBot="1" x14ac:dyDescent="0.35">
      <c r="A884" s="65" t="s">
        <v>2108</v>
      </c>
      <c r="B884" s="66" t="s">
        <v>2112</v>
      </c>
      <c r="C884" s="50" t="s">
        <v>130</v>
      </c>
      <c r="D884" s="50">
        <v>1</v>
      </c>
      <c r="E884" s="20"/>
      <c r="F884" s="20"/>
      <c r="G884" s="20"/>
      <c r="I884" s="24"/>
      <c r="J884" s="24"/>
      <c r="K884" s="169"/>
    </row>
    <row r="885" spans="1:12" ht="30" thickTop="1" thickBot="1" x14ac:dyDescent="0.35">
      <c r="A885" s="61" t="s">
        <v>9</v>
      </c>
      <c r="B885" s="62" t="s">
        <v>10</v>
      </c>
      <c r="C885" s="62" t="s">
        <v>4</v>
      </c>
      <c r="D885" s="62" t="s">
        <v>11</v>
      </c>
      <c r="E885" s="62" t="s">
        <v>12</v>
      </c>
      <c r="F885" s="62" t="s">
        <v>13</v>
      </c>
      <c r="G885" s="64" t="s">
        <v>14</v>
      </c>
    </row>
    <row r="886" spans="1:12" ht="15" thickTop="1" x14ac:dyDescent="0.3">
      <c r="A886" s="20"/>
      <c r="B886" s="67" t="s">
        <v>15</v>
      </c>
      <c r="C886" s="68"/>
      <c r="D886" s="68"/>
      <c r="E886" s="68"/>
      <c r="F886" s="68"/>
      <c r="G886" s="7"/>
    </row>
    <row r="887" spans="1:12" ht="15" thickBot="1" x14ac:dyDescent="0.35">
      <c r="A887" s="36" t="s">
        <v>16</v>
      </c>
      <c r="B887" s="4" t="s">
        <v>36</v>
      </c>
      <c r="C887" s="4" t="s">
        <v>18</v>
      </c>
      <c r="D887" s="105">
        <v>0.54469999999999996</v>
      </c>
      <c r="E887" s="6">
        <v>25.18</v>
      </c>
      <c r="F887" s="6">
        <f>PRODUCT(D887:E887)</f>
        <v>13.715545999999998</v>
      </c>
      <c r="G887" s="7"/>
    </row>
    <row r="888" spans="1:12" ht="15.6" thickTop="1" thickBot="1" x14ac:dyDescent="0.35">
      <c r="A888" s="71">
        <v>1</v>
      </c>
      <c r="B888" s="244" t="s">
        <v>21</v>
      </c>
      <c r="C888" s="245"/>
      <c r="D888" s="245"/>
      <c r="E888" s="246"/>
      <c r="F888" s="72">
        <f>SUM(F887)</f>
        <v>13.715545999999998</v>
      </c>
      <c r="G888" s="73">
        <f>SUM(F888/F896)</f>
        <v>0.54061499266860846</v>
      </c>
    </row>
    <row r="889" spans="1:12" ht="15" thickTop="1" x14ac:dyDescent="0.3">
      <c r="A889" s="20"/>
      <c r="B889" s="74" t="s">
        <v>188</v>
      </c>
      <c r="C889" s="4"/>
      <c r="D889" s="4"/>
      <c r="E889" s="4"/>
      <c r="F889" s="41"/>
      <c r="G889" s="75"/>
    </row>
    <row r="890" spans="1:12" ht="15" thickBot="1" x14ac:dyDescent="0.35">
      <c r="A890" s="36" t="s">
        <v>23</v>
      </c>
      <c r="B890" s="4" t="s">
        <v>189</v>
      </c>
      <c r="C890" s="4" t="s">
        <v>190</v>
      </c>
      <c r="D890" s="22">
        <v>1</v>
      </c>
      <c r="E890" s="76">
        <v>6.34</v>
      </c>
      <c r="F890" s="6">
        <f>D890*E890</f>
        <v>6.34</v>
      </c>
      <c r="G890" s="7"/>
      <c r="J890" s="30"/>
      <c r="K890" s="31"/>
      <c r="L890" s="31"/>
    </row>
    <row r="891" spans="1:12" ht="15.6" thickTop="1" thickBot="1" x14ac:dyDescent="0.35">
      <c r="A891" s="71">
        <v>2</v>
      </c>
      <c r="B891" s="244" t="s">
        <v>134</v>
      </c>
      <c r="C891" s="245"/>
      <c r="D891" s="245"/>
      <c r="E891" s="246"/>
      <c r="F891" s="72">
        <f>SUM(F890)</f>
        <v>6.34</v>
      </c>
      <c r="G891" s="73">
        <f>SUM(F891/F896)</f>
        <v>0.24989884132348636</v>
      </c>
    </row>
    <row r="892" spans="1:12" ht="15.6" thickTop="1" thickBot="1" x14ac:dyDescent="0.35">
      <c r="A892" s="78" t="s">
        <v>26</v>
      </c>
      <c r="B892" s="244" t="s">
        <v>27</v>
      </c>
      <c r="C892" s="245"/>
      <c r="D892" s="245"/>
      <c r="E892" s="246"/>
      <c r="F892" s="79">
        <f>SUM(F888,F891)</f>
        <v>20.055546</v>
      </c>
      <c r="G892" s="3"/>
    </row>
    <row r="893" spans="1:12" ht="15.6" thickTop="1" thickBot="1" x14ac:dyDescent="0.35">
      <c r="A893" s="80">
        <v>3</v>
      </c>
      <c r="B893" s="264" t="s">
        <v>28</v>
      </c>
      <c r="C893" s="265"/>
      <c r="D893" s="265"/>
      <c r="E893" s="266"/>
      <c r="F893" s="79">
        <f>SUM(F892)*15%</f>
        <v>3.0083318999999999</v>
      </c>
      <c r="G893" s="73">
        <f>SUM(F893/F896)</f>
        <v>0.11857707509881422</v>
      </c>
    </row>
    <row r="894" spans="1:12" ht="15.6" thickTop="1" thickBot="1" x14ac:dyDescent="0.35">
      <c r="A894" s="78" t="s">
        <v>29</v>
      </c>
      <c r="B894" s="244" t="s">
        <v>30</v>
      </c>
      <c r="C894" s="245"/>
      <c r="D894" s="245"/>
      <c r="E894" s="246"/>
      <c r="F894" s="81">
        <f>SUM(F892:F893)</f>
        <v>23.063877900000001</v>
      </c>
    </row>
    <row r="895" spans="1:12" ht="15.6" thickTop="1" thickBot="1" x14ac:dyDescent="0.35">
      <c r="A895" s="80">
        <v>4</v>
      </c>
      <c r="B895" s="264" t="s">
        <v>31</v>
      </c>
      <c r="C895" s="265"/>
      <c r="D895" s="265"/>
      <c r="E895" s="266"/>
      <c r="F895" s="79">
        <f>SUM(F894)*10%</f>
        <v>2.30638779</v>
      </c>
      <c r="G895" s="73">
        <f>SUM(F895/F896)</f>
        <v>9.0909090909090912E-2</v>
      </c>
    </row>
    <row r="896" spans="1:12" ht="15.6" thickTop="1" thickBot="1" x14ac:dyDescent="0.35">
      <c r="A896" s="78" t="s">
        <v>32</v>
      </c>
      <c r="B896" s="244" t="s">
        <v>33</v>
      </c>
      <c r="C896" s="245"/>
      <c r="D896" s="245"/>
      <c r="E896" s="246"/>
      <c r="F896" s="81">
        <f>SUM(F894:F895)</f>
        <v>25.37026569</v>
      </c>
      <c r="G896" s="82">
        <f>SUM(G885,G888,G891,G893,G895)</f>
        <v>1</v>
      </c>
      <c r="I896" s="31"/>
      <c r="J896" s="30"/>
      <c r="K896" s="31"/>
      <c r="L896" s="31"/>
    </row>
    <row r="897" spans="1:13" ht="15.6" thickTop="1" thickBot="1" x14ac:dyDescent="0.35"/>
    <row r="898" spans="1:13" ht="44.4" thickTop="1" thickBot="1" x14ac:dyDescent="0.35">
      <c r="A898" s="61" t="s">
        <v>2</v>
      </c>
      <c r="B898" s="62" t="s">
        <v>3</v>
      </c>
      <c r="C898" s="63" t="s">
        <v>4</v>
      </c>
      <c r="D898" s="64" t="s">
        <v>5</v>
      </c>
      <c r="E898" s="27"/>
      <c r="F898" s="20"/>
      <c r="G898" s="20"/>
      <c r="H898" s="2"/>
    </row>
    <row r="899" spans="1:13" ht="178.8" customHeight="1" thickTop="1" thickBot="1" x14ac:dyDescent="0.35">
      <c r="A899" s="65" t="s">
        <v>2111</v>
      </c>
      <c r="B899" s="66" t="s">
        <v>2114</v>
      </c>
      <c r="C899" s="50" t="s">
        <v>130</v>
      </c>
      <c r="D899" s="50">
        <v>1</v>
      </c>
      <c r="E899" s="20"/>
      <c r="F899" s="20"/>
      <c r="G899" s="20"/>
    </row>
    <row r="900" spans="1:13" ht="30" thickTop="1" thickBot="1" x14ac:dyDescent="0.35">
      <c r="A900" s="61" t="s">
        <v>9</v>
      </c>
      <c r="B900" s="62" t="s">
        <v>10</v>
      </c>
      <c r="C900" s="62" t="s">
        <v>4</v>
      </c>
      <c r="D900" s="62" t="s">
        <v>11</v>
      </c>
      <c r="E900" s="62" t="s">
        <v>12</v>
      </c>
      <c r="F900" s="62" t="s">
        <v>13</v>
      </c>
      <c r="G900" s="64" t="s">
        <v>14</v>
      </c>
    </row>
    <row r="901" spans="1:13" ht="15" thickTop="1" x14ac:dyDescent="0.3">
      <c r="A901" s="20"/>
      <c r="B901" s="67" t="s">
        <v>15</v>
      </c>
      <c r="C901" s="68"/>
      <c r="D901" s="68"/>
      <c r="E901" s="68"/>
      <c r="F901" s="68"/>
      <c r="G901" s="7"/>
    </row>
    <row r="902" spans="1:13" x14ac:dyDescent="0.3">
      <c r="A902" s="36" t="s">
        <v>16</v>
      </c>
      <c r="B902" s="4" t="s">
        <v>70</v>
      </c>
      <c r="C902" s="4" t="s">
        <v>18</v>
      </c>
      <c r="D902" s="22">
        <v>0.05</v>
      </c>
      <c r="E902" s="70">
        <v>30.27</v>
      </c>
      <c r="F902" s="6">
        <f>PRODUCT(D902:E902)</f>
        <v>1.5135000000000001</v>
      </c>
      <c r="G902" s="7"/>
    </row>
    <row r="903" spans="1:13" x14ac:dyDescent="0.3">
      <c r="A903" s="36" t="s">
        <v>19</v>
      </c>
      <c r="B903" s="4" t="s">
        <v>140</v>
      </c>
      <c r="C903" s="4" t="s">
        <v>18</v>
      </c>
      <c r="D903" s="166">
        <v>3.5999999999999999E-3</v>
      </c>
      <c r="E903" s="70">
        <v>28.09</v>
      </c>
      <c r="F903" s="6">
        <f>PRODUCT(D903:E903)</f>
        <v>0.10112399999999999</v>
      </c>
      <c r="G903" s="7"/>
    </row>
    <row r="904" spans="1:13" ht="15" thickBot="1" x14ac:dyDescent="0.35">
      <c r="A904" s="36" t="s">
        <v>131</v>
      </c>
      <c r="B904" s="4" t="s">
        <v>141</v>
      </c>
      <c r="C904" s="4" t="s">
        <v>18</v>
      </c>
      <c r="D904" s="22">
        <v>0.05</v>
      </c>
      <c r="E904" s="70">
        <v>25.12</v>
      </c>
      <c r="F904" s="6">
        <f>PRODUCT(D904:E904)</f>
        <v>1.2560000000000002</v>
      </c>
      <c r="G904" s="7"/>
    </row>
    <row r="905" spans="1:13" ht="15.6" thickTop="1" thickBot="1" x14ac:dyDescent="0.35">
      <c r="A905" s="71">
        <v>1</v>
      </c>
      <c r="B905" s="244" t="s">
        <v>21</v>
      </c>
      <c r="C905" s="245"/>
      <c r="D905" s="245"/>
      <c r="E905" s="246"/>
      <c r="F905" s="72">
        <f>SUM(F902:F904)</f>
        <v>2.8706240000000003</v>
      </c>
      <c r="G905" s="73">
        <f>SUM(F905/F917)</f>
        <v>0.27004531134483856</v>
      </c>
    </row>
    <row r="906" spans="1:13" ht="15" thickTop="1" x14ac:dyDescent="0.3">
      <c r="A906" s="20"/>
      <c r="B906" s="74" t="s">
        <v>45</v>
      </c>
      <c r="C906" s="4"/>
      <c r="D906" s="4"/>
      <c r="E906" s="4"/>
      <c r="F906" s="41"/>
      <c r="G906" s="75"/>
    </row>
    <row r="907" spans="1:13" x14ac:dyDescent="0.3">
      <c r="A907" s="36" t="s">
        <v>23</v>
      </c>
      <c r="B907" s="4" t="s">
        <v>1833</v>
      </c>
      <c r="C907" s="4" t="s">
        <v>8</v>
      </c>
      <c r="D907" s="4">
        <v>5.3E-3</v>
      </c>
      <c r="E907" s="153">
        <v>0.94</v>
      </c>
      <c r="F907" s="6">
        <f>PRODUCT(D907:E907)</f>
        <v>4.9819999999999994E-3</v>
      </c>
      <c r="G907" s="7"/>
    </row>
    <row r="908" spans="1:13" ht="15" thickBot="1" x14ac:dyDescent="0.35">
      <c r="A908" s="36" t="s">
        <v>47</v>
      </c>
      <c r="B908" s="4" t="s">
        <v>1834</v>
      </c>
      <c r="C908" s="4" t="s">
        <v>110</v>
      </c>
      <c r="D908" s="22">
        <v>6</v>
      </c>
      <c r="E908" s="4">
        <v>0.92</v>
      </c>
      <c r="F908" s="23">
        <f>PRODUCT(D908:E908)</f>
        <v>5.5200000000000005</v>
      </c>
      <c r="G908" s="93"/>
      <c r="I908" s="37"/>
      <c r="J908" s="37"/>
      <c r="K908" s="37"/>
      <c r="L908" s="37"/>
      <c r="M908" s="37"/>
    </row>
    <row r="909" spans="1:13" ht="15.6" thickTop="1" thickBot="1" x14ac:dyDescent="0.35">
      <c r="A909" s="71">
        <v>2</v>
      </c>
      <c r="B909" s="244" t="s">
        <v>49</v>
      </c>
      <c r="C909" s="245"/>
      <c r="D909" s="245"/>
      <c r="E909" s="246"/>
      <c r="F909" s="72">
        <f>SUM(F907:F908)</f>
        <v>5.5249820000000005</v>
      </c>
      <c r="G909" s="73">
        <f>SUM(F909/F917)</f>
        <v>0.51974604976640226</v>
      </c>
    </row>
    <row r="910" spans="1:13" ht="15" thickTop="1" x14ac:dyDescent="0.3">
      <c r="A910" s="20"/>
      <c r="B910" s="74" t="s">
        <v>22</v>
      </c>
      <c r="C910" s="4"/>
      <c r="D910" s="4"/>
      <c r="E910" s="4"/>
      <c r="F910" s="41"/>
      <c r="G910" s="75"/>
    </row>
    <row r="911" spans="1:13" ht="15" thickBot="1" x14ac:dyDescent="0.35">
      <c r="A911" s="36" t="s">
        <v>50</v>
      </c>
      <c r="B911" s="4" t="s">
        <v>132</v>
      </c>
      <c r="C911" s="4" t="s">
        <v>18</v>
      </c>
      <c r="D911" s="4">
        <v>4.0000000000000002E-4</v>
      </c>
      <c r="E911" s="76">
        <v>19.2</v>
      </c>
      <c r="F911" s="23">
        <f>PRODUCT(D911:E911)</f>
        <v>7.6800000000000002E-3</v>
      </c>
      <c r="G911" s="7"/>
    </row>
    <row r="912" spans="1:13" ht="15.6" thickTop="1" thickBot="1" x14ac:dyDescent="0.35">
      <c r="A912" s="71">
        <v>3</v>
      </c>
      <c r="B912" s="244" t="s">
        <v>25</v>
      </c>
      <c r="C912" s="245"/>
      <c r="D912" s="245"/>
      <c r="E912" s="246"/>
      <c r="F912" s="72">
        <f>SUM(F911)</f>
        <v>7.6800000000000002E-3</v>
      </c>
      <c r="G912" s="73">
        <f>SUM(F912/F917)</f>
        <v>7.2247288085390494E-4</v>
      </c>
    </row>
    <row r="913" spans="1:9" ht="15.6" thickTop="1" thickBot="1" x14ac:dyDescent="0.35">
      <c r="A913" s="78" t="s">
        <v>26</v>
      </c>
      <c r="B913" s="244" t="s">
        <v>54</v>
      </c>
      <c r="C913" s="245"/>
      <c r="D913" s="245"/>
      <c r="E913" s="246"/>
      <c r="F913" s="79">
        <f>SUM(F905,F909,F912)</f>
        <v>8.4032860000000014</v>
      </c>
      <c r="G913" s="3"/>
    </row>
    <row r="914" spans="1:9" ht="15.6" thickTop="1" thickBot="1" x14ac:dyDescent="0.35">
      <c r="A914" s="80">
        <v>4</v>
      </c>
      <c r="B914" s="264" t="s">
        <v>28</v>
      </c>
      <c r="C914" s="265"/>
      <c r="D914" s="265"/>
      <c r="E914" s="266"/>
      <c r="F914" s="79">
        <f>SUM(F913)*15%</f>
        <v>1.2604929000000002</v>
      </c>
      <c r="G914" s="73">
        <f>SUM(F914/F917)</f>
        <v>0.11857707509881422</v>
      </c>
    </row>
    <row r="915" spans="1:9" ht="15.6" thickTop="1" thickBot="1" x14ac:dyDescent="0.35">
      <c r="A915" s="78" t="s">
        <v>29</v>
      </c>
      <c r="B915" s="244" t="s">
        <v>55</v>
      </c>
      <c r="C915" s="245"/>
      <c r="D915" s="245"/>
      <c r="E915" s="246"/>
      <c r="F915" s="81">
        <f>SUM(F913:F914)</f>
        <v>9.6637789000000023</v>
      </c>
    </row>
    <row r="916" spans="1:9" ht="15.6" thickTop="1" thickBot="1" x14ac:dyDescent="0.35">
      <c r="A916" s="80">
        <v>5</v>
      </c>
      <c r="B916" s="264" t="s">
        <v>31</v>
      </c>
      <c r="C916" s="265"/>
      <c r="D916" s="265"/>
      <c r="E916" s="266"/>
      <c r="F916" s="79">
        <f>SUM(F915)*10%</f>
        <v>0.96637789000000029</v>
      </c>
      <c r="G916" s="73">
        <f>SUM(F916/F917)</f>
        <v>9.0909090909090912E-2</v>
      </c>
    </row>
    <row r="917" spans="1:9" ht="15.6" thickTop="1" thickBot="1" x14ac:dyDescent="0.35">
      <c r="A917" s="78" t="s">
        <v>32</v>
      </c>
      <c r="B917" s="244" t="s">
        <v>33</v>
      </c>
      <c r="C917" s="245"/>
      <c r="D917" s="245"/>
      <c r="E917" s="246"/>
      <c r="F917" s="81">
        <f>SUM(F915:F916)</f>
        <v>10.630156790000003</v>
      </c>
      <c r="G917" s="82">
        <f>SUM(G905,G909,G912,G914,G916)</f>
        <v>0.99999999999999989</v>
      </c>
      <c r="I917" s="31"/>
    </row>
    <row r="918" spans="1:9" ht="15.6" thickTop="1" thickBot="1" x14ac:dyDescent="0.35"/>
    <row r="919" spans="1:9" ht="54.6" customHeight="1" thickTop="1" thickBot="1" x14ac:dyDescent="0.35">
      <c r="A919" s="61" t="s">
        <v>2</v>
      </c>
      <c r="B919" s="62" t="s">
        <v>3</v>
      </c>
      <c r="C919" s="63" t="s">
        <v>4</v>
      </c>
      <c r="D919" s="64" t="s">
        <v>5</v>
      </c>
      <c r="E919" s="27"/>
      <c r="F919" s="20"/>
      <c r="G919" s="20"/>
      <c r="H919" s="2"/>
      <c r="I919" s="111"/>
    </row>
    <row r="920" spans="1:9" ht="331.2" customHeight="1" thickTop="1" x14ac:dyDescent="0.3">
      <c r="A920" s="234" t="s">
        <v>2113</v>
      </c>
      <c r="B920" s="268" t="s">
        <v>2116</v>
      </c>
      <c r="C920" s="268" t="s">
        <v>130</v>
      </c>
      <c r="D920" s="276">
        <v>1</v>
      </c>
      <c r="E920" s="27"/>
      <c r="F920" s="20"/>
      <c r="G920" s="20"/>
      <c r="H920" s="2"/>
      <c r="I920" s="111"/>
    </row>
    <row r="921" spans="1:9" ht="253.8" customHeight="1" thickBot="1" x14ac:dyDescent="0.35">
      <c r="A921" s="235"/>
      <c r="B921" s="269"/>
      <c r="C921" s="269"/>
      <c r="D921" s="277"/>
      <c r="E921" s="20"/>
      <c r="F921" s="20"/>
      <c r="G921" s="20"/>
    </row>
    <row r="922" spans="1:9" ht="30" thickTop="1" thickBot="1" x14ac:dyDescent="0.35">
      <c r="A922" s="61" t="s">
        <v>9</v>
      </c>
      <c r="B922" s="62" t="s">
        <v>10</v>
      </c>
      <c r="C922" s="62" t="s">
        <v>4</v>
      </c>
      <c r="D922" s="62" t="s">
        <v>11</v>
      </c>
      <c r="E922" s="62" t="s">
        <v>12</v>
      </c>
      <c r="F922" s="62" t="s">
        <v>13</v>
      </c>
      <c r="G922" s="64" t="s">
        <v>14</v>
      </c>
    </row>
    <row r="923" spans="1:9" ht="15" thickTop="1" x14ac:dyDescent="0.3">
      <c r="A923" s="20"/>
      <c r="B923" s="67" t="s">
        <v>15</v>
      </c>
      <c r="C923" s="68"/>
      <c r="D923" s="68"/>
      <c r="E923" s="68"/>
      <c r="F923" s="68"/>
      <c r="G923" s="7"/>
    </row>
    <row r="924" spans="1:9" x14ac:dyDescent="0.3">
      <c r="A924" s="36" t="s">
        <v>16</v>
      </c>
      <c r="B924" s="4" t="s">
        <v>70</v>
      </c>
      <c r="C924" s="4" t="s">
        <v>18</v>
      </c>
      <c r="D924" s="4">
        <v>0.05</v>
      </c>
      <c r="E924" s="70">
        <v>30.27</v>
      </c>
      <c r="F924" s="6">
        <f>PRODUCT(D924:E924)</f>
        <v>1.5135000000000001</v>
      </c>
      <c r="G924" s="7"/>
    </row>
    <row r="925" spans="1:9" x14ac:dyDescent="0.3">
      <c r="A925" s="36" t="s">
        <v>19</v>
      </c>
      <c r="B925" s="4" t="s">
        <v>140</v>
      </c>
      <c r="C925" s="4" t="s">
        <v>18</v>
      </c>
      <c r="D925" s="4">
        <v>3.5999999999999999E-3</v>
      </c>
      <c r="E925" s="70">
        <v>28.09</v>
      </c>
      <c r="F925" s="6">
        <f>PRODUCT(D925:E925)</f>
        <v>0.10112399999999999</v>
      </c>
      <c r="G925" s="7"/>
    </row>
    <row r="926" spans="1:9" ht="15" thickBot="1" x14ac:dyDescent="0.35">
      <c r="A926" s="36" t="s">
        <v>131</v>
      </c>
      <c r="B926" s="4" t="s">
        <v>141</v>
      </c>
      <c r="C926" s="4" t="s">
        <v>18</v>
      </c>
      <c r="D926" s="4">
        <v>0.05</v>
      </c>
      <c r="E926" s="70">
        <v>25.18</v>
      </c>
      <c r="F926" s="6">
        <f>PRODUCT(D926:E926)</f>
        <v>1.2590000000000001</v>
      </c>
      <c r="G926" s="7"/>
    </row>
    <row r="927" spans="1:9" ht="15.6" thickTop="1" thickBot="1" x14ac:dyDescent="0.35">
      <c r="A927" s="71">
        <v>1</v>
      </c>
      <c r="B927" s="244" t="s">
        <v>21</v>
      </c>
      <c r="C927" s="245"/>
      <c r="D927" s="245"/>
      <c r="E927" s="246"/>
      <c r="F927" s="72">
        <f>SUM(F924:F926)</f>
        <v>2.8736240000000004</v>
      </c>
      <c r="G927" s="73">
        <f>SUM(F927/F939)</f>
        <v>0.28193260290921929</v>
      </c>
    </row>
    <row r="928" spans="1:9" ht="15" thickTop="1" x14ac:dyDescent="0.3">
      <c r="A928" s="20"/>
      <c r="B928" s="74" t="s">
        <v>45</v>
      </c>
      <c r="C928" s="4"/>
      <c r="D928" s="4"/>
      <c r="E928" s="4"/>
      <c r="F928" s="41"/>
      <c r="G928" s="75"/>
    </row>
    <row r="929" spans="1:13" x14ac:dyDescent="0.3">
      <c r="A929" s="36" t="s">
        <v>23</v>
      </c>
      <c r="B929" s="4" t="s">
        <v>1833</v>
      </c>
      <c r="C929" s="4" t="s">
        <v>8</v>
      </c>
      <c r="D929" s="173">
        <v>1.15E-3</v>
      </c>
      <c r="E929" s="153">
        <v>0.94</v>
      </c>
      <c r="F929" s="6">
        <f>PRODUCT(D929:E929)</f>
        <v>1.0809999999999999E-3</v>
      </c>
      <c r="G929" s="7"/>
    </row>
    <row r="930" spans="1:13" ht="15" thickBot="1" x14ac:dyDescent="0.35">
      <c r="A930" s="36" t="s">
        <v>47</v>
      </c>
      <c r="B930" s="4" t="s">
        <v>2117</v>
      </c>
      <c r="C930" s="4" t="s">
        <v>110</v>
      </c>
      <c r="D930" s="22">
        <v>5</v>
      </c>
      <c r="E930" s="4">
        <v>1.0349999999999999</v>
      </c>
      <c r="F930" s="23">
        <f>PRODUCT(D930:E930)</f>
        <v>5.1749999999999998</v>
      </c>
      <c r="G930" s="93"/>
      <c r="I930" s="37"/>
      <c r="J930" s="37"/>
      <c r="K930" s="37"/>
      <c r="L930" s="37"/>
      <c r="M930" s="37"/>
    </row>
    <row r="931" spans="1:13" ht="15.6" thickTop="1" thickBot="1" x14ac:dyDescent="0.35">
      <c r="A931" s="71">
        <v>2</v>
      </c>
      <c r="B931" s="244" t="s">
        <v>49</v>
      </c>
      <c r="C931" s="245"/>
      <c r="D931" s="245"/>
      <c r="E931" s="246"/>
      <c r="F931" s="72">
        <f>SUM(F929:F930)</f>
        <v>5.1760809999999999</v>
      </c>
      <c r="G931" s="73">
        <f>SUM(F931/F939)</f>
        <v>0.50782774266882325</v>
      </c>
    </row>
    <row r="932" spans="1:13" ht="15" thickTop="1" x14ac:dyDescent="0.3">
      <c r="A932" s="20"/>
      <c r="B932" s="74" t="s">
        <v>22</v>
      </c>
      <c r="C932" s="4"/>
      <c r="D932" s="4"/>
      <c r="E932" s="4"/>
      <c r="F932" s="41"/>
      <c r="G932" s="75"/>
    </row>
    <row r="933" spans="1:13" ht="15" thickBot="1" x14ac:dyDescent="0.35">
      <c r="A933" s="36" t="s">
        <v>50</v>
      </c>
      <c r="B933" s="4" t="s">
        <v>132</v>
      </c>
      <c r="C933" s="4" t="s">
        <v>18</v>
      </c>
      <c r="D933" s="4">
        <v>4.0000000000000002E-4</v>
      </c>
      <c r="E933" s="76">
        <v>19.2</v>
      </c>
      <c r="F933" s="23">
        <f>PRODUCT(D933:E933)</f>
        <v>7.6800000000000002E-3</v>
      </c>
      <c r="G933" s="7"/>
    </row>
    <row r="934" spans="1:13" ht="15.6" thickTop="1" thickBot="1" x14ac:dyDescent="0.35">
      <c r="A934" s="71">
        <v>3</v>
      </c>
      <c r="B934" s="244" t="s">
        <v>25</v>
      </c>
      <c r="C934" s="245"/>
      <c r="D934" s="245"/>
      <c r="E934" s="246"/>
      <c r="F934" s="72">
        <f>SUM(F933)</f>
        <v>7.6800000000000002E-3</v>
      </c>
      <c r="G934" s="73">
        <f>SUM(F934/F939)</f>
        <v>7.5348841405236181E-4</v>
      </c>
    </row>
    <row r="935" spans="1:13" ht="15.6" thickTop="1" thickBot="1" x14ac:dyDescent="0.35">
      <c r="A935" s="78" t="s">
        <v>26</v>
      </c>
      <c r="B935" s="244" t="s">
        <v>54</v>
      </c>
      <c r="C935" s="245"/>
      <c r="D935" s="245"/>
      <c r="E935" s="246"/>
      <c r="F935" s="79">
        <f>SUM(F927,F931,F934)</f>
        <v>8.057385</v>
      </c>
      <c r="G935" s="3"/>
    </row>
    <row r="936" spans="1:13" ht="15.6" thickTop="1" thickBot="1" x14ac:dyDescent="0.35">
      <c r="A936" s="80">
        <v>4</v>
      </c>
      <c r="B936" s="264" t="s">
        <v>28</v>
      </c>
      <c r="C936" s="265"/>
      <c r="D936" s="265"/>
      <c r="E936" s="266"/>
      <c r="F936" s="79">
        <f>SUM(F935)*15%</f>
        <v>1.2086077499999999</v>
      </c>
      <c r="G936" s="73">
        <f>SUM(F936/F939)</f>
        <v>0.11857707509881422</v>
      </c>
    </row>
    <row r="937" spans="1:13" ht="15.6" thickTop="1" thickBot="1" x14ac:dyDescent="0.35">
      <c r="A937" s="78" t="s">
        <v>29</v>
      </c>
      <c r="B937" s="244" t="s">
        <v>55</v>
      </c>
      <c r="C937" s="245"/>
      <c r="D937" s="245"/>
      <c r="E937" s="246"/>
      <c r="F937" s="81">
        <f>SUM(F935:F936)</f>
        <v>9.2659927500000006</v>
      </c>
    </row>
    <row r="938" spans="1:13" ht="15.6" thickTop="1" thickBot="1" x14ac:dyDescent="0.35">
      <c r="A938" s="80">
        <v>5</v>
      </c>
      <c r="B938" s="264" t="s">
        <v>31</v>
      </c>
      <c r="C938" s="265"/>
      <c r="D938" s="265"/>
      <c r="E938" s="266"/>
      <c r="F938" s="79">
        <f>SUM(F937)*10%</f>
        <v>0.92659927500000006</v>
      </c>
      <c r="G938" s="73">
        <f>SUM(F938/F939)</f>
        <v>9.0909090909090912E-2</v>
      </c>
    </row>
    <row r="939" spans="1:13" ht="15.6" thickTop="1" thickBot="1" x14ac:dyDescent="0.35">
      <c r="A939" s="78" t="s">
        <v>32</v>
      </c>
      <c r="B939" s="244" t="s">
        <v>33</v>
      </c>
      <c r="C939" s="245"/>
      <c r="D939" s="245"/>
      <c r="E939" s="246"/>
      <c r="F939" s="81">
        <f>SUM(F937:F938)</f>
        <v>10.192592025</v>
      </c>
      <c r="G939" s="82">
        <f>SUM(G927,G931,G934,G936,G938)</f>
        <v>1</v>
      </c>
      <c r="I939" s="31"/>
    </row>
    <row r="940" spans="1:13" ht="15.6" thickTop="1" thickBot="1" x14ac:dyDescent="0.35"/>
    <row r="941" spans="1:13" ht="53.4" customHeight="1" thickTop="1" thickBot="1" x14ac:dyDescent="0.35">
      <c r="A941" s="61" t="s">
        <v>2</v>
      </c>
      <c r="B941" s="62" t="s">
        <v>3</v>
      </c>
      <c r="C941" s="63" t="s">
        <v>4</v>
      </c>
      <c r="D941" s="64" t="s">
        <v>5</v>
      </c>
      <c r="E941" s="27"/>
      <c r="F941" s="20"/>
      <c r="G941" s="20"/>
      <c r="H941" s="2"/>
      <c r="I941" s="111"/>
    </row>
    <row r="942" spans="1:13" ht="334.8" customHeight="1" thickTop="1" x14ac:dyDescent="0.3">
      <c r="A942" s="234" t="s">
        <v>2115</v>
      </c>
      <c r="B942" s="268" t="s">
        <v>2119</v>
      </c>
      <c r="C942" s="268" t="s">
        <v>130</v>
      </c>
      <c r="D942" s="268">
        <v>1</v>
      </c>
      <c r="E942" s="27"/>
      <c r="F942" s="20"/>
      <c r="G942" s="20"/>
      <c r="H942" s="2"/>
      <c r="I942" s="111"/>
    </row>
    <row r="943" spans="1:13" ht="334.2" customHeight="1" thickBot="1" x14ac:dyDescent="0.35">
      <c r="A943" s="235"/>
      <c r="B943" s="269"/>
      <c r="C943" s="269"/>
      <c r="D943" s="269"/>
      <c r="E943" s="20"/>
      <c r="F943" s="20"/>
      <c r="G943" s="20"/>
    </row>
    <row r="944" spans="1:13" ht="30" thickTop="1" thickBot="1" x14ac:dyDescent="0.35">
      <c r="A944" s="61" t="s">
        <v>9</v>
      </c>
      <c r="B944" s="62" t="s">
        <v>10</v>
      </c>
      <c r="C944" s="62" t="s">
        <v>4</v>
      </c>
      <c r="D944" s="62" t="s">
        <v>11</v>
      </c>
      <c r="E944" s="62" t="s">
        <v>12</v>
      </c>
      <c r="F944" s="62" t="s">
        <v>13</v>
      </c>
      <c r="G944" s="64" t="s">
        <v>14</v>
      </c>
    </row>
    <row r="945" spans="1:13" ht="15" thickTop="1" x14ac:dyDescent="0.3">
      <c r="A945" s="20"/>
      <c r="B945" s="67" t="s">
        <v>15</v>
      </c>
      <c r="C945" s="68"/>
      <c r="D945" s="68"/>
      <c r="E945" s="68"/>
      <c r="F945" s="68"/>
      <c r="G945" s="7"/>
    </row>
    <row r="946" spans="1:13" x14ac:dyDescent="0.3">
      <c r="A946" s="36" t="s">
        <v>16</v>
      </c>
      <c r="B946" s="4" t="s">
        <v>70</v>
      </c>
      <c r="C946" s="4" t="s">
        <v>18</v>
      </c>
      <c r="D946" s="4">
        <v>0.05</v>
      </c>
      <c r="E946" s="70">
        <v>30.27</v>
      </c>
      <c r="F946" s="6">
        <f>PRODUCT(D946:E946)</f>
        <v>1.5135000000000001</v>
      </c>
      <c r="G946" s="7"/>
    </row>
    <row r="947" spans="1:13" x14ac:dyDescent="0.3">
      <c r="A947" s="36" t="s">
        <v>19</v>
      </c>
      <c r="B947" s="4" t="s">
        <v>140</v>
      </c>
      <c r="C947" s="4" t="s">
        <v>18</v>
      </c>
      <c r="D947" s="4">
        <v>3.5999999999999999E-3</v>
      </c>
      <c r="E947" s="70">
        <v>28.09</v>
      </c>
      <c r="F947" s="6">
        <f>PRODUCT(D947:E947)</f>
        <v>0.10112399999999999</v>
      </c>
      <c r="G947" s="7"/>
    </row>
    <row r="948" spans="1:13" ht="15" thickBot="1" x14ac:dyDescent="0.35">
      <c r="A948" s="36" t="s">
        <v>131</v>
      </c>
      <c r="B948" s="4" t="s">
        <v>141</v>
      </c>
      <c r="C948" s="4" t="s">
        <v>18</v>
      </c>
      <c r="D948" s="4">
        <v>0.05</v>
      </c>
      <c r="E948" s="70">
        <v>25.18</v>
      </c>
      <c r="F948" s="6">
        <f>PRODUCT(D948:E948)</f>
        <v>1.2590000000000001</v>
      </c>
      <c r="G948" s="7"/>
    </row>
    <row r="949" spans="1:13" ht="15.6" thickTop="1" thickBot="1" x14ac:dyDescent="0.35">
      <c r="A949" s="71">
        <v>1</v>
      </c>
      <c r="B949" s="244" t="s">
        <v>21</v>
      </c>
      <c r="C949" s="245"/>
      <c r="D949" s="245"/>
      <c r="E949" s="246"/>
      <c r="F949" s="72">
        <f>SUM(F946:F948)</f>
        <v>2.8736240000000004</v>
      </c>
      <c r="G949" s="73">
        <f>SUM(F949/F961)</f>
        <v>0.22709506101146151</v>
      </c>
    </row>
    <row r="950" spans="1:13" ht="15" thickTop="1" x14ac:dyDescent="0.3">
      <c r="A950" s="20"/>
      <c r="B950" s="74" t="s">
        <v>45</v>
      </c>
      <c r="C950" s="4"/>
      <c r="D950" s="4"/>
      <c r="E950" s="4"/>
      <c r="F950" s="41"/>
      <c r="G950" s="75"/>
    </row>
    <row r="951" spans="1:13" x14ac:dyDescent="0.3">
      <c r="A951" s="36" t="s">
        <v>23</v>
      </c>
      <c r="B951" s="4" t="s">
        <v>1833</v>
      </c>
      <c r="C951" s="4" t="s">
        <v>8</v>
      </c>
      <c r="D951" s="4">
        <v>1.8400000000000001E-3</v>
      </c>
      <c r="E951" s="153">
        <v>0.94</v>
      </c>
      <c r="F951" s="6">
        <f>PRODUCT(D951:E951)</f>
        <v>1.7296E-3</v>
      </c>
      <c r="G951" s="7"/>
    </row>
    <row r="952" spans="1:13" ht="41.4" customHeight="1" thickBot="1" x14ac:dyDescent="0.35">
      <c r="A952" s="36" t="s">
        <v>47</v>
      </c>
      <c r="B952" s="4" t="s">
        <v>2120</v>
      </c>
      <c r="C952" s="4" t="s">
        <v>110</v>
      </c>
      <c r="D952" s="22">
        <v>8</v>
      </c>
      <c r="E952" s="4">
        <v>0.89</v>
      </c>
      <c r="F952" s="23">
        <f>PRODUCT(D952:E952)</f>
        <v>7.12</v>
      </c>
      <c r="G952" s="93"/>
      <c r="I952" s="37"/>
      <c r="J952" s="37"/>
      <c r="K952" s="37"/>
      <c r="L952" s="37"/>
      <c r="M952" s="37"/>
    </row>
    <row r="953" spans="1:13" ht="15.6" thickTop="1" thickBot="1" x14ac:dyDescent="0.35">
      <c r="A953" s="71">
        <v>2</v>
      </c>
      <c r="B953" s="244" t="s">
        <v>49</v>
      </c>
      <c r="C953" s="245"/>
      <c r="D953" s="245"/>
      <c r="E953" s="246"/>
      <c r="F953" s="72">
        <f>SUM(F951:F952)</f>
        <v>7.1217296000000001</v>
      </c>
      <c r="G953" s="73">
        <f>SUM(F953/F961)</f>
        <v>0.56281184247456562</v>
      </c>
    </row>
    <row r="954" spans="1:13" ht="15" thickTop="1" x14ac:dyDescent="0.3">
      <c r="A954" s="20"/>
      <c r="B954" s="74" t="s">
        <v>22</v>
      </c>
      <c r="C954" s="4"/>
      <c r="D954" s="4"/>
      <c r="E954" s="4"/>
      <c r="F954" s="41"/>
      <c r="G954" s="75"/>
    </row>
    <row r="955" spans="1:13" ht="15" thickBot="1" x14ac:dyDescent="0.35">
      <c r="A955" s="36" t="s">
        <v>50</v>
      </c>
      <c r="B955" s="4" t="s">
        <v>132</v>
      </c>
      <c r="C955" s="4" t="s">
        <v>18</v>
      </c>
      <c r="D955" s="4">
        <v>4.0000000000000002E-4</v>
      </c>
      <c r="E955" s="76">
        <v>19.2</v>
      </c>
      <c r="F955" s="23">
        <f>PRODUCT(D955:E955)</f>
        <v>7.6800000000000002E-3</v>
      </c>
      <c r="G955" s="7"/>
    </row>
    <row r="956" spans="1:13" ht="15.6" thickTop="1" thickBot="1" x14ac:dyDescent="0.35">
      <c r="A956" s="71">
        <v>3</v>
      </c>
      <c r="B956" s="244" t="s">
        <v>25</v>
      </c>
      <c r="C956" s="245"/>
      <c r="D956" s="245"/>
      <c r="E956" s="246"/>
      <c r="F956" s="72">
        <f>SUM(F955)</f>
        <v>7.6800000000000002E-3</v>
      </c>
      <c r="G956" s="73">
        <f>SUM(F956/F961)</f>
        <v>6.0693050606760806E-4</v>
      </c>
    </row>
    <row r="957" spans="1:13" ht="15.6" thickTop="1" thickBot="1" x14ac:dyDescent="0.35">
      <c r="A957" s="78" t="s">
        <v>26</v>
      </c>
      <c r="B957" s="244" t="s">
        <v>54</v>
      </c>
      <c r="C957" s="245"/>
      <c r="D957" s="245"/>
      <c r="E957" s="246"/>
      <c r="F957" s="79">
        <f>SUM(F949,F953,F956)</f>
        <v>10.003033600000002</v>
      </c>
      <c r="G957" s="3"/>
    </row>
    <row r="958" spans="1:13" ht="15.6" thickTop="1" thickBot="1" x14ac:dyDescent="0.35">
      <c r="A958" s="80">
        <v>4</v>
      </c>
      <c r="B958" s="264" t="s">
        <v>28</v>
      </c>
      <c r="C958" s="265"/>
      <c r="D958" s="265"/>
      <c r="E958" s="266"/>
      <c r="F958" s="79">
        <f>SUM(F957)*15%</f>
        <v>1.5004550400000003</v>
      </c>
      <c r="G958" s="73">
        <f>SUM(F958/F961)</f>
        <v>0.11857707509881424</v>
      </c>
    </row>
    <row r="959" spans="1:13" ht="15.6" thickTop="1" thickBot="1" x14ac:dyDescent="0.35">
      <c r="A959" s="78" t="s">
        <v>29</v>
      </c>
      <c r="B959" s="244" t="s">
        <v>55</v>
      </c>
      <c r="C959" s="245"/>
      <c r="D959" s="245"/>
      <c r="E959" s="246"/>
      <c r="F959" s="81">
        <f>SUM(F957:F958)</f>
        <v>11.503488640000002</v>
      </c>
    </row>
    <row r="960" spans="1:13" ht="15.6" thickTop="1" thickBot="1" x14ac:dyDescent="0.35">
      <c r="A960" s="80">
        <v>5</v>
      </c>
      <c r="B960" s="264" t="s">
        <v>31</v>
      </c>
      <c r="C960" s="265"/>
      <c r="D960" s="265"/>
      <c r="E960" s="266"/>
      <c r="F960" s="79">
        <f>SUM(F959)*10%</f>
        <v>1.1503488640000004</v>
      </c>
      <c r="G960" s="73">
        <f>SUM(F960/F961)</f>
        <v>9.0909090909090925E-2</v>
      </c>
    </row>
    <row r="961" spans="1:13" ht="15.6" thickTop="1" thickBot="1" x14ac:dyDescent="0.35">
      <c r="A961" s="78" t="s">
        <v>32</v>
      </c>
      <c r="B961" s="244" t="s">
        <v>33</v>
      </c>
      <c r="C961" s="245"/>
      <c r="D961" s="245"/>
      <c r="E961" s="246"/>
      <c r="F961" s="81">
        <f>SUM(F959:F960)</f>
        <v>12.653837504000002</v>
      </c>
      <c r="G961" s="82">
        <f>SUM(G949,G953,G956,G958,G960)</f>
        <v>0.99999999999999989</v>
      </c>
      <c r="I961" s="31"/>
    </row>
    <row r="962" spans="1:13" ht="15.6" thickTop="1" thickBot="1" x14ac:dyDescent="0.35">
      <c r="A962" s="8"/>
      <c r="B962" s="9"/>
      <c r="C962" s="9"/>
      <c r="D962" s="9"/>
      <c r="E962" s="9"/>
      <c r="F962" s="11"/>
      <c r="G962" s="12"/>
      <c r="I962" s="31"/>
    </row>
    <row r="963" spans="1:13" ht="44.4" thickTop="1" thickBot="1" x14ac:dyDescent="0.35">
      <c r="A963" s="61" t="s">
        <v>2</v>
      </c>
      <c r="B963" s="62" t="s">
        <v>3</v>
      </c>
      <c r="C963" s="63" t="s">
        <v>4</v>
      </c>
      <c r="D963" s="64" t="s">
        <v>5</v>
      </c>
      <c r="E963" s="27"/>
      <c r="F963" s="20"/>
      <c r="G963" s="20"/>
      <c r="H963" s="2"/>
      <c r="I963" s="111"/>
    </row>
    <row r="964" spans="1:13" ht="409.2" customHeight="1" thickTop="1" x14ac:dyDescent="0.3">
      <c r="A964" s="234" t="s">
        <v>2118</v>
      </c>
      <c r="B964" s="278" t="s">
        <v>2122</v>
      </c>
      <c r="C964" s="268" t="s">
        <v>130</v>
      </c>
      <c r="D964" s="276">
        <v>1</v>
      </c>
      <c r="E964" s="27"/>
      <c r="F964" s="20"/>
      <c r="G964" s="20"/>
      <c r="H964" s="2"/>
      <c r="I964" s="111"/>
    </row>
    <row r="965" spans="1:13" ht="43.2" customHeight="1" thickBot="1" x14ac:dyDescent="0.35">
      <c r="A965" s="235"/>
      <c r="B965" s="279"/>
      <c r="C965" s="269"/>
      <c r="D965" s="277"/>
      <c r="E965" s="20"/>
      <c r="F965" s="20"/>
      <c r="G965" s="20"/>
    </row>
    <row r="966" spans="1:13" ht="30" thickTop="1" thickBot="1" x14ac:dyDescent="0.35">
      <c r="A966" s="61" t="s">
        <v>9</v>
      </c>
      <c r="B966" s="62" t="s">
        <v>10</v>
      </c>
      <c r="C966" s="62" t="s">
        <v>4</v>
      </c>
      <c r="D966" s="62" t="s">
        <v>11</v>
      </c>
      <c r="E966" s="62" t="s">
        <v>12</v>
      </c>
      <c r="F966" s="62" t="s">
        <v>13</v>
      </c>
      <c r="G966" s="64" t="s">
        <v>14</v>
      </c>
    </row>
    <row r="967" spans="1:13" ht="15" thickTop="1" x14ac:dyDescent="0.3">
      <c r="A967" s="20"/>
      <c r="B967" s="67" t="s">
        <v>15</v>
      </c>
      <c r="C967" s="68"/>
      <c r="D967" s="68"/>
      <c r="E967" s="68"/>
      <c r="F967" s="68"/>
      <c r="G967" s="7"/>
    </row>
    <row r="968" spans="1:13" x14ac:dyDescent="0.3">
      <c r="A968" s="36" t="s">
        <v>16</v>
      </c>
      <c r="B968" s="4" t="s">
        <v>70</v>
      </c>
      <c r="C968" s="4" t="s">
        <v>18</v>
      </c>
      <c r="D968" s="4">
        <v>0.05</v>
      </c>
      <c r="E968" s="70">
        <v>30.27</v>
      </c>
      <c r="F968" s="6">
        <f>PRODUCT(D968:E968)</f>
        <v>1.5135000000000001</v>
      </c>
      <c r="G968" s="7"/>
    </row>
    <row r="969" spans="1:13" x14ac:dyDescent="0.3">
      <c r="A969" s="36" t="s">
        <v>19</v>
      </c>
      <c r="B969" s="4" t="s">
        <v>140</v>
      </c>
      <c r="C969" s="4" t="s">
        <v>18</v>
      </c>
      <c r="D969" s="166">
        <v>3.5999999999999999E-3</v>
      </c>
      <c r="E969" s="70">
        <v>28.09</v>
      </c>
      <c r="F969" s="6">
        <f>PRODUCT(D969:E969)</f>
        <v>0.10112399999999999</v>
      </c>
      <c r="G969" s="7"/>
    </row>
    <row r="970" spans="1:13" ht="15" thickBot="1" x14ac:dyDescent="0.35">
      <c r="A970" s="36" t="s">
        <v>131</v>
      </c>
      <c r="B970" s="4" t="s">
        <v>141</v>
      </c>
      <c r="C970" s="4" t="s">
        <v>18</v>
      </c>
      <c r="D970" s="4">
        <v>0.05</v>
      </c>
      <c r="E970" s="70">
        <v>25.18</v>
      </c>
      <c r="F970" s="6">
        <f>PRODUCT(D970:E970)</f>
        <v>1.2590000000000001</v>
      </c>
      <c r="G970" s="7"/>
    </row>
    <row r="971" spans="1:13" ht="15.6" thickTop="1" thickBot="1" x14ac:dyDescent="0.35">
      <c r="A971" s="71">
        <v>1</v>
      </c>
      <c r="B971" s="244" t="s">
        <v>21</v>
      </c>
      <c r="C971" s="245"/>
      <c r="D971" s="245"/>
      <c r="E971" s="246"/>
      <c r="F971" s="72">
        <f>SUM(F968:F970)</f>
        <v>2.8736240000000004</v>
      </c>
      <c r="G971" s="73">
        <f>SUM(F971/F983)</f>
        <v>0.14868588961630788</v>
      </c>
    </row>
    <row r="972" spans="1:13" ht="15" thickTop="1" x14ac:dyDescent="0.3">
      <c r="A972" s="20"/>
      <c r="B972" s="74" t="s">
        <v>45</v>
      </c>
      <c r="C972" s="4"/>
      <c r="D972" s="4"/>
      <c r="E972" s="4"/>
      <c r="F972" s="41"/>
      <c r="G972" s="75"/>
    </row>
    <row r="973" spans="1:13" x14ac:dyDescent="0.3">
      <c r="A973" s="36" t="s">
        <v>23</v>
      </c>
      <c r="B973" s="4" t="s">
        <v>1833</v>
      </c>
      <c r="C973" s="4" t="s">
        <v>8</v>
      </c>
      <c r="D973" s="4">
        <v>4.0499999999999998E-3</v>
      </c>
      <c r="E973" s="153">
        <v>0.94</v>
      </c>
      <c r="F973" s="6">
        <f>PRODUCT(D973:E973)</f>
        <v>3.8069999999999996E-3</v>
      </c>
      <c r="G973" s="7"/>
    </row>
    <row r="974" spans="1:13" ht="15" thickBot="1" x14ac:dyDescent="0.35">
      <c r="A974" s="36" t="s">
        <v>47</v>
      </c>
      <c r="B974" s="4" t="s">
        <v>2123</v>
      </c>
      <c r="C974" s="4" t="s">
        <v>110</v>
      </c>
      <c r="D974" s="22">
        <v>13.5</v>
      </c>
      <c r="E974" s="4">
        <v>0.91800000000000004</v>
      </c>
      <c r="F974" s="23">
        <f>PRODUCT(D974:E974)</f>
        <v>12.393000000000001</v>
      </c>
      <c r="G974" s="93"/>
      <c r="I974" s="37"/>
      <c r="J974" s="37"/>
      <c r="K974" s="37"/>
      <c r="L974" s="37"/>
      <c r="M974" s="37"/>
    </row>
    <row r="975" spans="1:13" ht="15.6" thickTop="1" thickBot="1" x14ac:dyDescent="0.35">
      <c r="A975" s="71">
        <v>2</v>
      </c>
      <c r="B975" s="244" t="s">
        <v>49</v>
      </c>
      <c r="C975" s="245"/>
      <c r="D975" s="245"/>
      <c r="E975" s="246"/>
      <c r="F975" s="72">
        <f>SUM(F973:F974)</f>
        <v>12.396807000000001</v>
      </c>
      <c r="G975" s="73">
        <f>SUM(F975/F983)</f>
        <v>0.64143056892504824</v>
      </c>
    </row>
    <row r="976" spans="1:13" ht="15" thickTop="1" x14ac:dyDescent="0.3">
      <c r="A976" s="20"/>
      <c r="B976" s="74" t="s">
        <v>22</v>
      </c>
      <c r="C976" s="4"/>
      <c r="D976" s="4"/>
      <c r="E976" s="4"/>
      <c r="F976" s="41"/>
      <c r="G976" s="75"/>
    </row>
    <row r="977" spans="1:11" ht="15" thickBot="1" x14ac:dyDescent="0.35">
      <c r="A977" s="36" t="s">
        <v>50</v>
      </c>
      <c r="B977" s="4" t="s">
        <v>132</v>
      </c>
      <c r="C977" s="4" t="s">
        <v>18</v>
      </c>
      <c r="D977" s="4">
        <v>4.0000000000000002E-4</v>
      </c>
      <c r="E977" s="76">
        <v>19.2</v>
      </c>
      <c r="F977" s="23">
        <f>PRODUCT(D977:E977)</f>
        <v>7.6800000000000002E-3</v>
      </c>
      <c r="G977" s="7"/>
    </row>
    <row r="978" spans="1:11" ht="15.6" thickTop="1" thickBot="1" x14ac:dyDescent="0.35">
      <c r="A978" s="71">
        <v>3</v>
      </c>
      <c r="B978" s="244" t="s">
        <v>25</v>
      </c>
      <c r="C978" s="245"/>
      <c r="D978" s="245"/>
      <c r="E978" s="246"/>
      <c r="F978" s="72">
        <f>SUM(F977)</f>
        <v>7.6800000000000002E-3</v>
      </c>
      <c r="G978" s="73">
        <f>SUM(F978/F983)</f>
        <v>3.9737545073859504E-4</v>
      </c>
    </row>
    <row r="979" spans="1:11" ht="15.6" thickTop="1" thickBot="1" x14ac:dyDescent="0.35">
      <c r="A979" s="78" t="s">
        <v>26</v>
      </c>
      <c r="B979" s="244" t="s">
        <v>54</v>
      </c>
      <c r="C979" s="245"/>
      <c r="D979" s="245"/>
      <c r="E979" s="246"/>
      <c r="F979" s="79">
        <f>SUM(F971,F975,F978)</f>
        <v>15.278111000000003</v>
      </c>
      <c r="G979" s="3"/>
    </row>
    <row r="980" spans="1:11" ht="15.6" thickTop="1" thickBot="1" x14ac:dyDescent="0.35">
      <c r="A980" s="80">
        <v>4</v>
      </c>
      <c r="B980" s="264" t="s">
        <v>28</v>
      </c>
      <c r="C980" s="265"/>
      <c r="D980" s="265"/>
      <c r="E980" s="266"/>
      <c r="F980" s="79">
        <f>SUM(F979)*15%</f>
        <v>2.2917166500000001</v>
      </c>
      <c r="G980" s="73">
        <f>SUM(F980/F983)</f>
        <v>0.11857707509881421</v>
      </c>
    </row>
    <row r="981" spans="1:11" ht="15.6" thickTop="1" thickBot="1" x14ac:dyDescent="0.35">
      <c r="A981" s="78" t="s">
        <v>29</v>
      </c>
      <c r="B981" s="244" t="s">
        <v>55</v>
      </c>
      <c r="C981" s="245"/>
      <c r="D981" s="245"/>
      <c r="E981" s="246"/>
      <c r="F981" s="81">
        <f>SUM(F979:F980)</f>
        <v>17.569827650000004</v>
      </c>
    </row>
    <row r="982" spans="1:11" ht="15.6" thickTop="1" thickBot="1" x14ac:dyDescent="0.35">
      <c r="A982" s="80">
        <v>5</v>
      </c>
      <c r="B982" s="264" t="s">
        <v>31</v>
      </c>
      <c r="C982" s="265"/>
      <c r="D982" s="265"/>
      <c r="E982" s="266"/>
      <c r="F982" s="79">
        <f>SUM(F981)*10%</f>
        <v>1.7569827650000005</v>
      </c>
      <c r="G982" s="73">
        <f>SUM(F982/F983)</f>
        <v>9.0909090909090912E-2</v>
      </c>
    </row>
    <row r="983" spans="1:11" ht="15.6" thickTop="1" thickBot="1" x14ac:dyDescent="0.35">
      <c r="A983" s="78" t="s">
        <v>32</v>
      </c>
      <c r="B983" s="244" t="s">
        <v>33</v>
      </c>
      <c r="C983" s="245"/>
      <c r="D983" s="245"/>
      <c r="E983" s="246"/>
      <c r="F983" s="81">
        <f>SUM(F981:F982)</f>
        <v>19.326810415000004</v>
      </c>
      <c r="G983" s="82">
        <f>SUM(G971,G975,G978,G980,G982)</f>
        <v>0.99999999999999989</v>
      </c>
      <c r="I983" s="31"/>
    </row>
    <row r="984" spans="1:11" ht="15.6" thickTop="1" thickBot="1" x14ac:dyDescent="0.35">
      <c r="A984" s="8"/>
      <c r="B984" s="9"/>
      <c r="C984" s="9"/>
      <c r="D984" s="9"/>
      <c r="E984" s="9"/>
      <c r="F984" s="11"/>
      <c r="G984" s="12"/>
      <c r="I984" s="31"/>
    </row>
    <row r="985" spans="1:11" ht="44.4" thickTop="1" thickBot="1" x14ac:dyDescent="0.35">
      <c r="A985" s="61" t="s">
        <v>2</v>
      </c>
      <c r="B985" s="62" t="s">
        <v>3</v>
      </c>
      <c r="C985" s="63" t="s">
        <v>4</v>
      </c>
      <c r="D985" s="64" t="s">
        <v>5</v>
      </c>
      <c r="E985" s="27"/>
      <c r="F985" s="20"/>
      <c r="G985" s="20"/>
      <c r="I985" s="2"/>
      <c r="J985" s="2"/>
      <c r="K985" s="2"/>
    </row>
    <row r="986" spans="1:11" ht="192" customHeight="1" thickTop="1" x14ac:dyDescent="0.3">
      <c r="A986" s="234" t="s">
        <v>2121</v>
      </c>
      <c r="B986" s="305" t="s">
        <v>2125</v>
      </c>
      <c r="C986" s="268" t="s">
        <v>130</v>
      </c>
      <c r="D986" s="276">
        <v>1</v>
      </c>
      <c r="E986" s="27"/>
      <c r="F986" s="20"/>
      <c r="G986" s="20"/>
      <c r="I986" s="2"/>
      <c r="J986" s="2"/>
      <c r="K986" s="2"/>
    </row>
    <row r="987" spans="1:11" ht="409.2" customHeight="1" x14ac:dyDescent="0.3">
      <c r="A987" s="236"/>
      <c r="B987" s="306"/>
      <c r="C987" s="249"/>
      <c r="D987" s="282"/>
      <c r="E987" s="27"/>
      <c r="F987" s="20"/>
      <c r="G987" s="20"/>
      <c r="I987" s="2"/>
      <c r="J987" s="2"/>
      <c r="K987" s="2"/>
    </row>
    <row r="988" spans="1:11" ht="201.6" customHeight="1" thickBot="1" x14ac:dyDescent="0.35">
      <c r="A988" s="235"/>
      <c r="B988" s="307"/>
      <c r="C988" s="269"/>
      <c r="D988" s="277"/>
      <c r="E988" s="20"/>
      <c r="F988" s="20"/>
      <c r="G988" s="20"/>
      <c r="I988" s="24"/>
      <c r="J988" s="24"/>
      <c r="K988" s="24"/>
    </row>
    <row r="989" spans="1:11" ht="30" thickTop="1" thickBot="1" x14ac:dyDescent="0.35">
      <c r="A989" s="61" t="s">
        <v>9</v>
      </c>
      <c r="B989" s="62" t="s">
        <v>10</v>
      </c>
      <c r="C989" s="62" t="s">
        <v>4</v>
      </c>
      <c r="D989" s="62" t="s">
        <v>11</v>
      </c>
      <c r="E989" s="62" t="s">
        <v>12</v>
      </c>
      <c r="F989" s="62" t="s">
        <v>13</v>
      </c>
      <c r="G989" s="64" t="s">
        <v>14</v>
      </c>
    </row>
    <row r="990" spans="1:11" ht="15" thickTop="1" x14ac:dyDescent="0.3">
      <c r="A990" s="20"/>
      <c r="B990" s="67" t="s">
        <v>15</v>
      </c>
      <c r="C990" s="68"/>
      <c r="D990" s="68"/>
      <c r="E990" s="68"/>
      <c r="F990" s="68"/>
      <c r="G990" s="7"/>
    </row>
    <row r="991" spans="1:11" x14ac:dyDescent="0.3">
      <c r="A991" s="36" t="s">
        <v>16</v>
      </c>
      <c r="B991" s="4" t="s">
        <v>17</v>
      </c>
      <c r="C991" s="4" t="s">
        <v>18</v>
      </c>
      <c r="D991" s="105">
        <v>0.14000000000000001</v>
      </c>
      <c r="E991" s="6">
        <v>28.09</v>
      </c>
      <c r="F991" s="6">
        <f>PRODUCT(D991:E991)</f>
        <v>3.9326000000000003</v>
      </c>
      <c r="G991" s="7"/>
    </row>
    <row r="992" spans="1:11" ht="15" thickBot="1" x14ac:dyDescent="0.35">
      <c r="A992" s="36" t="s">
        <v>19</v>
      </c>
      <c r="B992" s="4" t="s">
        <v>20</v>
      </c>
      <c r="C992" s="4" t="s">
        <v>18</v>
      </c>
      <c r="D992" s="105">
        <v>0.14000000000000001</v>
      </c>
      <c r="E992" s="6">
        <v>25.18</v>
      </c>
      <c r="F992" s="6">
        <f>PRODUCT(D992:E992)</f>
        <v>3.5252000000000003</v>
      </c>
      <c r="G992" s="7"/>
    </row>
    <row r="993" spans="1:12" ht="15.6" thickTop="1" thickBot="1" x14ac:dyDescent="0.35">
      <c r="A993" s="71">
        <v>1</v>
      </c>
      <c r="B993" s="244" t="s">
        <v>21</v>
      </c>
      <c r="C993" s="245"/>
      <c r="D993" s="245"/>
      <c r="E993" s="246"/>
      <c r="F993" s="72">
        <f>SUM(F991:F992)</f>
        <v>7.4578000000000007</v>
      </c>
      <c r="G993" s="73">
        <f>SUM(F993/F1001)</f>
        <v>0.27474829997232925</v>
      </c>
    </row>
    <row r="994" spans="1:12" ht="15" thickTop="1" x14ac:dyDescent="0.3">
      <c r="A994" s="20"/>
      <c r="B994" s="74" t="s">
        <v>45</v>
      </c>
      <c r="C994" s="4"/>
      <c r="D994" s="4"/>
      <c r="E994" s="4"/>
      <c r="F994" s="41"/>
      <c r="G994" s="75"/>
    </row>
    <row r="995" spans="1:12" ht="29.4" thickBot="1" x14ac:dyDescent="0.35">
      <c r="A995" s="36" t="s">
        <v>23</v>
      </c>
      <c r="B995" s="4" t="s">
        <v>2819</v>
      </c>
      <c r="C995" s="4" t="s">
        <v>110</v>
      </c>
      <c r="D995" s="22">
        <v>4</v>
      </c>
      <c r="E995" s="76">
        <v>3.5</v>
      </c>
      <c r="F995" s="6">
        <f>D995*E995</f>
        <v>14</v>
      </c>
      <c r="G995" s="7"/>
    </row>
    <row r="996" spans="1:12" ht="15.6" thickTop="1" thickBot="1" x14ac:dyDescent="0.35">
      <c r="A996" s="71">
        <v>2</v>
      </c>
      <c r="B996" s="244" t="s">
        <v>134</v>
      </c>
      <c r="C996" s="245"/>
      <c r="D996" s="245"/>
      <c r="E996" s="246"/>
      <c r="F996" s="72">
        <f>SUM(F995:F995)</f>
        <v>14</v>
      </c>
      <c r="G996" s="73">
        <f>SUM(F996/F1001)</f>
        <v>0.51576553401976577</v>
      </c>
    </row>
    <row r="997" spans="1:12" ht="15.6" thickTop="1" thickBot="1" x14ac:dyDescent="0.35">
      <c r="A997" s="78" t="s">
        <v>26</v>
      </c>
      <c r="B997" s="244" t="s">
        <v>27</v>
      </c>
      <c r="C997" s="245"/>
      <c r="D997" s="245"/>
      <c r="E997" s="246"/>
      <c r="F997" s="79">
        <f>SUM(F993,F996)</f>
        <v>21.457799999999999</v>
      </c>
      <c r="G997" s="3"/>
    </row>
    <row r="998" spans="1:12" ht="15.6" thickTop="1" thickBot="1" x14ac:dyDescent="0.35">
      <c r="A998" s="80">
        <v>3</v>
      </c>
      <c r="B998" s="264" t="s">
        <v>28</v>
      </c>
      <c r="C998" s="265"/>
      <c r="D998" s="265"/>
      <c r="E998" s="266"/>
      <c r="F998" s="79">
        <f>SUM(F997)*15%</f>
        <v>3.2186699999999999</v>
      </c>
      <c r="G998" s="73">
        <f>SUM(F998/F1001)</f>
        <v>0.11857707509881424</v>
      </c>
    </row>
    <row r="999" spans="1:12" ht="15.6" thickTop="1" thickBot="1" x14ac:dyDescent="0.35">
      <c r="A999" s="78" t="s">
        <v>29</v>
      </c>
      <c r="B999" s="244" t="s">
        <v>30</v>
      </c>
      <c r="C999" s="245"/>
      <c r="D999" s="245"/>
      <c r="E999" s="246"/>
      <c r="F999" s="81">
        <f>SUM(F997:F998)</f>
        <v>24.676469999999998</v>
      </c>
    </row>
    <row r="1000" spans="1:12" ht="15.6" thickTop="1" thickBot="1" x14ac:dyDescent="0.35">
      <c r="A1000" s="80">
        <v>4</v>
      </c>
      <c r="B1000" s="264" t="s">
        <v>31</v>
      </c>
      <c r="C1000" s="265"/>
      <c r="D1000" s="265"/>
      <c r="E1000" s="266"/>
      <c r="F1000" s="79">
        <f>SUM(F999)*10%</f>
        <v>2.4676469999999999</v>
      </c>
      <c r="G1000" s="73">
        <f>SUM(F1000/F1001)</f>
        <v>9.0909090909090912E-2</v>
      </c>
    </row>
    <row r="1001" spans="1:12" ht="15.6" thickTop="1" thickBot="1" x14ac:dyDescent="0.35">
      <c r="A1001" s="78" t="s">
        <v>32</v>
      </c>
      <c r="B1001" s="244" t="s">
        <v>33</v>
      </c>
      <c r="C1001" s="245"/>
      <c r="D1001" s="245"/>
      <c r="E1001" s="246"/>
      <c r="F1001" s="81">
        <f>SUM(F999:F1000)</f>
        <v>27.144116999999998</v>
      </c>
      <c r="G1001" s="82">
        <f>SUM(G993,G996,G998,G1000)</f>
        <v>1</v>
      </c>
      <c r="I1001" s="31"/>
      <c r="J1001" s="30"/>
      <c r="K1001" s="31"/>
      <c r="L1001" s="31"/>
    </row>
    <row r="1002" spans="1:12" ht="15.6" thickTop="1" thickBot="1" x14ac:dyDescent="0.35">
      <c r="A1002" s="8"/>
      <c r="B1002" s="9"/>
      <c r="C1002" s="9"/>
      <c r="D1002" s="9"/>
      <c r="E1002" s="9"/>
      <c r="F1002" s="11"/>
      <c r="G1002" s="12"/>
      <c r="I1002" s="31"/>
      <c r="J1002" s="30"/>
      <c r="K1002" s="31"/>
      <c r="L1002" s="31"/>
    </row>
    <row r="1003" spans="1:12" ht="44.4" thickTop="1" thickBot="1" x14ac:dyDescent="0.35">
      <c r="A1003" s="61" t="s">
        <v>2</v>
      </c>
      <c r="B1003" s="62" t="s">
        <v>3</v>
      </c>
      <c r="C1003" s="63" t="s">
        <v>4</v>
      </c>
      <c r="D1003" s="64" t="s">
        <v>5</v>
      </c>
      <c r="E1003" s="27"/>
      <c r="F1003" s="20"/>
      <c r="G1003" s="20"/>
      <c r="I1003" s="19"/>
    </row>
    <row r="1004" spans="1:12" ht="362.4" customHeight="1" thickTop="1" thickBot="1" x14ac:dyDescent="0.35">
      <c r="A1004" s="65" t="s">
        <v>2124</v>
      </c>
      <c r="B1004" s="66" t="s">
        <v>2126</v>
      </c>
      <c r="C1004" s="50" t="s">
        <v>130</v>
      </c>
      <c r="D1004" s="50">
        <v>1</v>
      </c>
      <c r="E1004" s="20"/>
      <c r="F1004" s="20"/>
      <c r="G1004" s="20"/>
    </row>
    <row r="1005" spans="1:12" ht="30" thickTop="1" thickBot="1" x14ac:dyDescent="0.35">
      <c r="A1005" s="61" t="s">
        <v>9</v>
      </c>
      <c r="B1005" s="62" t="s">
        <v>10</v>
      </c>
      <c r="C1005" s="62" t="s">
        <v>4</v>
      </c>
      <c r="D1005" s="62" t="s">
        <v>11</v>
      </c>
      <c r="E1005" s="62" t="s">
        <v>12</v>
      </c>
      <c r="F1005" s="62" t="s">
        <v>13</v>
      </c>
      <c r="G1005" s="64" t="s">
        <v>14</v>
      </c>
    </row>
    <row r="1006" spans="1:12" ht="15" thickTop="1" x14ac:dyDescent="0.3">
      <c r="A1006" s="20"/>
      <c r="B1006" s="67" t="s">
        <v>15</v>
      </c>
      <c r="C1006" s="68"/>
      <c r="D1006" s="68"/>
      <c r="E1006" s="68"/>
      <c r="F1006" s="68"/>
      <c r="G1006" s="7"/>
    </row>
    <row r="1007" spans="1:12" x14ac:dyDescent="0.3">
      <c r="A1007" s="36" t="s">
        <v>16</v>
      </c>
      <c r="B1007" s="4" t="s">
        <v>70</v>
      </c>
      <c r="C1007" s="4" t="s">
        <v>18</v>
      </c>
      <c r="D1007" s="22">
        <v>0.7</v>
      </c>
      <c r="E1007" s="70">
        <v>30.27</v>
      </c>
      <c r="F1007" s="6">
        <f>PRODUCT(D1007:E1007)</f>
        <v>21.189</v>
      </c>
      <c r="G1007" s="7"/>
    </row>
    <row r="1008" spans="1:12" ht="15" thickBot="1" x14ac:dyDescent="0.35">
      <c r="A1008" s="36" t="s">
        <v>19</v>
      </c>
      <c r="B1008" s="4" t="s">
        <v>20</v>
      </c>
      <c r="C1008" s="4" t="s">
        <v>18</v>
      </c>
      <c r="D1008" s="22">
        <v>0.4</v>
      </c>
      <c r="E1008" s="70">
        <v>25.18</v>
      </c>
      <c r="F1008" s="6">
        <f>PRODUCT(D1008:E1008)</f>
        <v>10.072000000000001</v>
      </c>
      <c r="G1008" s="7"/>
    </row>
    <row r="1009" spans="1:7" ht="15.6" thickTop="1" thickBot="1" x14ac:dyDescent="0.35">
      <c r="A1009" s="71">
        <v>1</v>
      </c>
      <c r="B1009" s="244" t="s">
        <v>21</v>
      </c>
      <c r="C1009" s="245"/>
      <c r="D1009" s="245"/>
      <c r="E1009" s="246"/>
      <c r="F1009" s="72">
        <f>SUM(F1007:F1008)</f>
        <v>31.261000000000003</v>
      </c>
      <c r="G1009" s="73">
        <f>SUM(F1009/F1026)</f>
        <v>0.4875654131286748</v>
      </c>
    </row>
    <row r="1010" spans="1:7" ht="15" thickTop="1" x14ac:dyDescent="0.3">
      <c r="A1010" s="20"/>
      <c r="B1010" s="74" t="s">
        <v>45</v>
      </c>
      <c r="C1010" s="4"/>
      <c r="D1010" s="4"/>
      <c r="E1010" s="4"/>
      <c r="F1010" s="41"/>
      <c r="G1010" s="75"/>
    </row>
    <row r="1011" spans="1:7" x14ac:dyDescent="0.3">
      <c r="A1011" s="36" t="s">
        <v>23</v>
      </c>
      <c r="B1011" s="4" t="s">
        <v>2127</v>
      </c>
      <c r="C1011" s="4" t="s">
        <v>110</v>
      </c>
      <c r="D1011" s="22">
        <v>2.2000000000000002</v>
      </c>
      <c r="E1011" s="70">
        <v>1.1100000000000001</v>
      </c>
      <c r="F1011" s="6">
        <f>D1011*E1011</f>
        <v>2.4420000000000006</v>
      </c>
      <c r="G1011" s="7"/>
    </row>
    <row r="1012" spans="1:7" x14ac:dyDescent="0.3">
      <c r="A1012" s="36" t="s">
        <v>47</v>
      </c>
      <c r="B1012" s="4" t="s">
        <v>2128</v>
      </c>
      <c r="C1012" s="4" t="s">
        <v>110</v>
      </c>
      <c r="D1012" s="22">
        <v>3.5</v>
      </c>
      <c r="E1012" s="76">
        <v>0.95</v>
      </c>
      <c r="F1012" s="23">
        <f>D1012*E1012</f>
        <v>3.3249999999999997</v>
      </c>
      <c r="G1012" s="7"/>
    </row>
    <row r="1013" spans="1:7" x14ac:dyDescent="0.3">
      <c r="A1013" s="36" t="s">
        <v>78</v>
      </c>
      <c r="B1013" s="4" t="s">
        <v>2129</v>
      </c>
      <c r="C1013" s="4" t="s">
        <v>110</v>
      </c>
      <c r="D1013" s="22">
        <v>1.5</v>
      </c>
      <c r="E1013" s="6">
        <v>0.71</v>
      </c>
      <c r="F1013" s="23">
        <f>D1013*E1013</f>
        <v>1.0649999999999999</v>
      </c>
      <c r="G1013" s="7"/>
    </row>
    <row r="1014" spans="1:7" x14ac:dyDescent="0.3">
      <c r="A1014" s="36" t="s">
        <v>1051</v>
      </c>
      <c r="B1014" s="4" t="s">
        <v>2130</v>
      </c>
      <c r="C1014" s="4" t="s">
        <v>110</v>
      </c>
      <c r="D1014" s="22">
        <v>0.3</v>
      </c>
      <c r="E1014" s="6">
        <v>11.56</v>
      </c>
      <c r="F1014" s="23">
        <f>D1014*E1014</f>
        <v>3.468</v>
      </c>
      <c r="G1014" s="7"/>
    </row>
    <row r="1015" spans="1:7" ht="15" thickBot="1" x14ac:dyDescent="0.35">
      <c r="A1015" s="36" t="s">
        <v>1053</v>
      </c>
      <c r="B1015" s="4" t="s">
        <v>2131</v>
      </c>
      <c r="C1015" s="4" t="s">
        <v>8</v>
      </c>
      <c r="D1015" s="22">
        <v>0.05</v>
      </c>
      <c r="E1015" s="6">
        <v>0.94</v>
      </c>
      <c r="F1015" s="23">
        <f>D1015*E1015</f>
        <v>4.7E-2</v>
      </c>
      <c r="G1015" s="93"/>
    </row>
    <row r="1016" spans="1:7" ht="15.6" thickTop="1" thickBot="1" x14ac:dyDescent="0.35">
      <c r="A1016" s="71">
        <v>2</v>
      </c>
      <c r="B1016" s="244" t="s">
        <v>49</v>
      </c>
      <c r="C1016" s="245"/>
      <c r="D1016" s="245"/>
      <c r="E1016" s="246"/>
      <c r="F1016" s="72">
        <f>SUM(F1011:F1015)</f>
        <v>10.347000000000001</v>
      </c>
      <c r="G1016" s="73">
        <f>SUM(F1016/F1026)</f>
        <v>0.16137805347373399</v>
      </c>
    </row>
    <row r="1017" spans="1:7" ht="15" thickTop="1" x14ac:dyDescent="0.3">
      <c r="A1017" s="20"/>
      <c r="B1017" s="74" t="s">
        <v>22</v>
      </c>
      <c r="C1017" s="4"/>
      <c r="D1017" s="4"/>
      <c r="E1017" s="4"/>
      <c r="F1017" s="41"/>
      <c r="G1017" s="75"/>
    </row>
    <row r="1018" spans="1:7" x14ac:dyDescent="0.3">
      <c r="A1018" s="36" t="s">
        <v>50</v>
      </c>
      <c r="B1018" s="4" t="s">
        <v>1771</v>
      </c>
      <c r="C1018" s="4" t="s">
        <v>18</v>
      </c>
      <c r="D1018" s="4">
        <v>0.01</v>
      </c>
      <c r="E1018" s="6">
        <v>96</v>
      </c>
      <c r="F1018" s="6">
        <f>D1018*E1018</f>
        <v>0.96</v>
      </c>
      <c r="G1018" s="7"/>
    </row>
    <row r="1019" spans="1:7" x14ac:dyDescent="0.3">
      <c r="A1019" s="36" t="s">
        <v>52</v>
      </c>
      <c r="B1019" s="4" t="s">
        <v>2006</v>
      </c>
      <c r="C1019" s="4" t="s">
        <v>18</v>
      </c>
      <c r="D1019" s="22">
        <v>0.1</v>
      </c>
      <c r="E1019" s="6">
        <v>80</v>
      </c>
      <c r="F1019" s="6">
        <f>D1019*E1019</f>
        <v>8</v>
      </c>
      <c r="G1019" s="7"/>
    </row>
    <row r="1020" spans="1:7" ht="15" thickBot="1" x14ac:dyDescent="0.35">
      <c r="A1020" s="36" t="s">
        <v>151</v>
      </c>
      <c r="B1020" s="4" t="s">
        <v>2007</v>
      </c>
      <c r="C1020" s="4" t="s">
        <v>18</v>
      </c>
      <c r="D1020" s="22">
        <v>0.1</v>
      </c>
      <c r="E1020" s="6">
        <v>1.17</v>
      </c>
      <c r="F1020" s="88">
        <f>D1020*E1020</f>
        <v>0.11699999999999999</v>
      </c>
      <c r="G1020" s="7"/>
    </row>
    <row r="1021" spans="1:7" ht="15.6" thickTop="1" thickBot="1" x14ac:dyDescent="0.35">
      <c r="A1021" s="71">
        <v>3</v>
      </c>
      <c r="B1021" s="244" t="s">
        <v>25</v>
      </c>
      <c r="C1021" s="245"/>
      <c r="D1021" s="245"/>
      <c r="E1021" s="246"/>
      <c r="F1021" s="72">
        <f>SUM(F1018:F1020)</f>
        <v>9.0770000000000017</v>
      </c>
      <c r="G1021" s="73">
        <f>SUM(F1021/F1026)</f>
        <v>0.14157036738968623</v>
      </c>
    </row>
    <row r="1022" spans="1:7" ht="15.6" thickTop="1" thickBot="1" x14ac:dyDescent="0.35">
      <c r="A1022" s="78" t="s">
        <v>26</v>
      </c>
      <c r="B1022" s="244" t="s">
        <v>54</v>
      </c>
      <c r="C1022" s="245"/>
      <c r="D1022" s="245"/>
      <c r="E1022" s="246"/>
      <c r="F1022" s="79">
        <f>SUM(F1009,F1016,F1021)</f>
        <v>50.685000000000002</v>
      </c>
      <c r="G1022" s="3"/>
    </row>
    <row r="1023" spans="1:7" ht="15.6" thickTop="1" thickBot="1" x14ac:dyDescent="0.35">
      <c r="A1023" s="80">
        <v>4</v>
      </c>
      <c r="B1023" s="264" t="s">
        <v>28</v>
      </c>
      <c r="C1023" s="265"/>
      <c r="D1023" s="265"/>
      <c r="E1023" s="266"/>
      <c r="F1023" s="79">
        <f>SUM(F1022)*15%</f>
        <v>7.6027500000000003</v>
      </c>
      <c r="G1023" s="73">
        <f>SUM(F1023/F1026)</f>
        <v>0.11857707509881424</v>
      </c>
    </row>
    <row r="1024" spans="1:7" ht="15.6" thickTop="1" thickBot="1" x14ac:dyDescent="0.35">
      <c r="A1024" s="78" t="s">
        <v>29</v>
      </c>
      <c r="B1024" s="244" t="s">
        <v>55</v>
      </c>
      <c r="C1024" s="245"/>
      <c r="D1024" s="245"/>
      <c r="E1024" s="246"/>
      <c r="F1024" s="81">
        <f>SUM(F1022:F1023)</f>
        <v>58.287750000000003</v>
      </c>
    </row>
    <row r="1025" spans="1:12" ht="15.6" thickTop="1" thickBot="1" x14ac:dyDescent="0.35">
      <c r="A1025" s="80">
        <v>5</v>
      </c>
      <c r="B1025" s="264" t="s">
        <v>31</v>
      </c>
      <c r="C1025" s="265"/>
      <c r="D1025" s="265"/>
      <c r="E1025" s="266"/>
      <c r="F1025" s="79">
        <f>SUM(F1024)*10%</f>
        <v>5.8287750000000003</v>
      </c>
      <c r="G1025" s="73">
        <f>SUM(F1025/F1026)</f>
        <v>9.0909090909090925E-2</v>
      </c>
    </row>
    <row r="1026" spans="1:12" ht="15.6" thickTop="1" thickBot="1" x14ac:dyDescent="0.35">
      <c r="A1026" s="78" t="s">
        <v>32</v>
      </c>
      <c r="B1026" s="244" t="s">
        <v>33</v>
      </c>
      <c r="C1026" s="245"/>
      <c r="D1026" s="245"/>
      <c r="E1026" s="246"/>
      <c r="F1026" s="81">
        <f>SUM(F1024:F1025)</f>
        <v>64.116524999999996</v>
      </c>
      <c r="G1026" s="82">
        <f>SUM(G1009,G1016,G1021,G1023,G1025)</f>
        <v>1</v>
      </c>
    </row>
    <row r="1027" spans="1:12" ht="15.6" thickTop="1" thickBot="1" x14ac:dyDescent="0.35">
      <c r="A1027" s="8"/>
      <c r="B1027" s="9"/>
      <c r="C1027" s="9"/>
      <c r="D1027" s="9"/>
      <c r="E1027" s="9"/>
      <c r="F1027" s="11"/>
      <c r="G1027" s="12"/>
      <c r="I1027" s="31"/>
      <c r="J1027" s="30"/>
      <c r="K1027" s="31"/>
      <c r="L1027" s="31"/>
    </row>
    <row r="1028" spans="1:12" ht="44.4" thickTop="1" thickBot="1" x14ac:dyDescent="0.35">
      <c r="A1028" s="61" t="s">
        <v>2</v>
      </c>
      <c r="B1028" s="62" t="s">
        <v>3</v>
      </c>
      <c r="C1028" s="63" t="s">
        <v>4</v>
      </c>
      <c r="D1028" s="64" t="s">
        <v>5</v>
      </c>
      <c r="E1028" s="27"/>
      <c r="F1028" s="20"/>
      <c r="G1028" s="20"/>
      <c r="I1028" s="24"/>
      <c r="J1028" s="24"/>
      <c r="K1028" s="24"/>
    </row>
    <row r="1029" spans="1:12" ht="296.39999999999998" customHeight="1" thickTop="1" thickBot="1" x14ac:dyDescent="0.35">
      <c r="A1029" s="65" t="s">
        <v>2132</v>
      </c>
      <c r="B1029" s="66" t="s">
        <v>2133</v>
      </c>
      <c r="C1029" s="50" t="s">
        <v>130</v>
      </c>
      <c r="D1029" s="50">
        <v>1</v>
      </c>
      <c r="E1029" s="20"/>
      <c r="F1029" s="20"/>
      <c r="G1029" s="20"/>
      <c r="I1029" s="24"/>
      <c r="J1029" s="24"/>
      <c r="K1029" s="169"/>
    </row>
    <row r="1030" spans="1:12" ht="30" thickTop="1" thickBot="1" x14ac:dyDescent="0.35">
      <c r="A1030" s="61" t="s">
        <v>9</v>
      </c>
      <c r="B1030" s="62" t="s">
        <v>10</v>
      </c>
      <c r="C1030" s="62" t="s">
        <v>4</v>
      </c>
      <c r="D1030" s="62" t="s">
        <v>11</v>
      </c>
      <c r="E1030" s="62" t="s">
        <v>12</v>
      </c>
      <c r="F1030" s="62" t="s">
        <v>13</v>
      </c>
      <c r="G1030" s="64" t="s">
        <v>14</v>
      </c>
    </row>
    <row r="1031" spans="1:12" ht="15" thickTop="1" x14ac:dyDescent="0.3">
      <c r="A1031" s="20"/>
      <c r="B1031" s="67" t="s">
        <v>15</v>
      </c>
      <c r="C1031" s="68"/>
      <c r="D1031" s="68"/>
      <c r="E1031" s="68"/>
      <c r="F1031" s="68"/>
      <c r="G1031" s="7"/>
    </row>
    <row r="1032" spans="1:12" ht="15" thickBot="1" x14ac:dyDescent="0.35">
      <c r="A1032" s="36" t="s">
        <v>16</v>
      </c>
      <c r="B1032" s="4" t="s">
        <v>36</v>
      </c>
      <c r="C1032" s="4" t="s">
        <v>18</v>
      </c>
      <c r="D1032" s="105">
        <v>0.13300000000000001</v>
      </c>
      <c r="E1032" s="6">
        <v>25.18</v>
      </c>
      <c r="F1032" s="6">
        <f>PRODUCT(D1032:E1032)</f>
        <v>3.3489400000000002</v>
      </c>
      <c r="G1032" s="7"/>
    </row>
    <row r="1033" spans="1:12" ht="15.6" thickTop="1" thickBot="1" x14ac:dyDescent="0.35">
      <c r="A1033" s="71">
        <v>1</v>
      </c>
      <c r="B1033" s="244" t="s">
        <v>21</v>
      </c>
      <c r="C1033" s="245"/>
      <c r="D1033" s="245"/>
      <c r="E1033" s="246"/>
      <c r="F1033" s="72">
        <f>SUM(F1032)</f>
        <v>3.3489400000000002</v>
      </c>
      <c r="G1033" s="73">
        <f>SUM(F1033/F1041)</f>
        <v>0.32809556140081425</v>
      </c>
    </row>
    <row r="1034" spans="1:12" ht="15" thickTop="1" x14ac:dyDescent="0.3">
      <c r="A1034" s="20"/>
      <c r="B1034" s="74" t="s">
        <v>188</v>
      </c>
      <c r="C1034" s="4"/>
      <c r="D1034" s="4"/>
      <c r="E1034" s="4"/>
      <c r="F1034" s="41"/>
      <c r="G1034" s="75"/>
    </row>
    <row r="1035" spans="1:12" ht="29.4" customHeight="1" thickBot="1" x14ac:dyDescent="0.35">
      <c r="A1035" s="36" t="s">
        <v>23</v>
      </c>
      <c r="B1035" s="4" t="s">
        <v>189</v>
      </c>
      <c r="C1035" s="4" t="s">
        <v>190</v>
      </c>
      <c r="D1035" s="22">
        <v>1</v>
      </c>
      <c r="E1035" s="76">
        <v>4.72</v>
      </c>
      <c r="F1035" s="6">
        <f>D1035*E1035</f>
        <v>4.72</v>
      </c>
      <c r="G1035" s="7"/>
      <c r="J1035" s="30"/>
      <c r="K1035" s="31"/>
      <c r="L1035" s="31"/>
    </row>
    <row r="1036" spans="1:12" ht="15.6" thickTop="1" thickBot="1" x14ac:dyDescent="0.35">
      <c r="A1036" s="71">
        <v>2</v>
      </c>
      <c r="B1036" s="244" t="s">
        <v>134</v>
      </c>
      <c r="C1036" s="245"/>
      <c r="D1036" s="245"/>
      <c r="E1036" s="246"/>
      <c r="F1036" s="72">
        <f>SUM(F1035)</f>
        <v>4.72</v>
      </c>
      <c r="G1036" s="73">
        <f>SUM(F1036/F1041)</f>
        <v>0.4624182725912806</v>
      </c>
    </row>
    <row r="1037" spans="1:12" ht="15.6" thickTop="1" thickBot="1" x14ac:dyDescent="0.35">
      <c r="A1037" s="78" t="s">
        <v>26</v>
      </c>
      <c r="B1037" s="244" t="s">
        <v>27</v>
      </c>
      <c r="C1037" s="245"/>
      <c r="D1037" s="245"/>
      <c r="E1037" s="246"/>
      <c r="F1037" s="79">
        <f>SUM(F1033,F1036)</f>
        <v>8.0689399999999996</v>
      </c>
      <c r="G1037" s="3"/>
    </row>
    <row r="1038" spans="1:12" ht="15.6" thickTop="1" thickBot="1" x14ac:dyDescent="0.35">
      <c r="A1038" s="80">
        <v>3</v>
      </c>
      <c r="B1038" s="264" t="s">
        <v>28</v>
      </c>
      <c r="C1038" s="265"/>
      <c r="D1038" s="265"/>
      <c r="E1038" s="266"/>
      <c r="F1038" s="79">
        <f>SUM(F1037)*15%</f>
        <v>1.2103409999999999</v>
      </c>
      <c r="G1038" s="73">
        <f>SUM(F1038/F1041)</f>
        <v>0.11857707509881422</v>
      </c>
    </row>
    <row r="1039" spans="1:12" ht="15.6" thickTop="1" thickBot="1" x14ac:dyDescent="0.35">
      <c r="A1039" s="78" t="s">
        <v>29</v>
      </c>
      <c r="B1039" s="244" t="s">
        <v>30</v>
      </c>
      <c r="C1039" s="245"/>
      <c r="D1039" s="245"/>
      <c r="E1039" s="246"/>
      <c r="F1039" s="81">
        <f>SUM(F1037:F1038)</f>
        <v>9.2792809999999992</v>
      </c>
    </row>
    <row r="1040" spans="1:12" ht="15.6" thickTop="1" thickBot="1" x14ac:dyDescent="0.35">
      <c r="A1040" s="80">
        <v>4</v>
      </c>
      <c r="B1040" s="264" t="s">
        <v>31</v>
      </c>
      <c r="C1040" s="265"/>
      <c r="D1040" s="265"/>
      <c r="E1040" s="266"/>
      <c r="F1040" s="79">
        <f>SUM(F1039)*10%</f>
        <v>0.92792809999999992</v>
      </c>
      <c r="G1040" s="73">
        <f>SUM(F1040/F1041)</f>
        <v>9.0909090909090898E-2</v>
      </c>
    </row>
    <row r="1041" spans="1:12" ht="15.6" thickTop="1" thickBot="1" x14ac:dyDescent="0.35">
      <c r="A1041" s="78" t="s">
        <v>32</v>
      </c>
      <c r="B1041" s="244" t="s">
        <v>33</v>
      </c>
      <c r="C1041" s="245"/>
      <c r="D1041" s="245"/>
      <c r="E1041" s="246"/>
      <c r="F1041" s="81">
        <f>SUM(F1039:F1040)</f>
        <v>10.2072091</v>
      </c>
      <c r="G1041" s="82">
        <f>SUM(G1030,G1033,G1036,G1038,G1040)</f>
        <v>1</v>
      </c>
      <c r="I1041" s="31"/>
      <c r="J1041" s="30"/>
      <c r="K1041" s="31"/>
      <c r="L1041" s="31"/>
    </row>
    <row r="1042" spans="1:12" ht="15.6" thickTop="1" thickBot="1" x14ac:dyDescent="0.35"/>
    <row r="1043" spans="1:12" ht="44.4" thickTop="1" thickBot="1" x14ac:dyDescent="0.35">
      <c r="A1043" s="61" t="s">
        <v>2</v>
      </c>
      <c r="B1043" s="62" t="s">
        <v>3</v>
      </c>
      <c r="C1043" s="63" t="s">
        <v>4</v>
      </c>
      <c r="D1043" s="64" t="s">
        <v>5</v>
      </c>
      <c r="E1043" s="27"/>
      <c r="F1043" s="20"/>
      <c r="G1043" s="20"/>
      <c r="I1043" s="24"/>
      <c r="J1043" s="24"/>
      <c r="K1043" s="24"/>
    </row>
    <row r="1044" spans="1:12" ht="159" customHeight="1" thickTop="1" thickBot="1" x14ac:dyDescent="0.35">
      <c r="A1044" s="65" t="s">
        <v>2134</v>
      </c>
      <c r="B1044" s="66" t="s">
        <v>2135</v>
      </c>
      <c r="C1044" s="50" t="s">
        <v>130</v>
      </c>
      <c r="D1044" s="50">
        <v>1</v>
      </c>
      <c r="E1044" s="20"/>
      <c r="F1044" s="20"/>
      <c r="G1044" s="20"/>
      <c r="I1044" s="24"/>
      <c r="J1044" s="24"/>
      <c r="K1044" s="169"/>
    </row>
    <row r="1045" spans="1:12" ht="30" thickTop="1" thickBot="1" x14ac:dyDescent="0.35">
      <c r="A1045" s="61" t="s">
        <v>9</v>
      </c>
      <c r="B1045" s="62" t="s">
        <v>10</v>
      </c>
      <c r="C1045" s="62" t="s">
        <v>4</v>
      </c>
      <c r="D1045" s="62" t="s">
        <v>11</v>
      </c>
      <c r="E1045" s="62" t="s">
        <v>12</v>
      </c>
      <c r="F1045" s="62" t="s">
        <v>13</v>
      </c>
      <c r="G1045" s="64" t="s">
        <v>14</v>
      </c>
    </row>
    <row r="1046" spans="1:12" ht="15" thickTop="1" x14ac:dyDescent="0.3">
      <c r="A1046" s="20"/>
      <c r="B1046" s="67" t="s">
        <v>15</v>
      </c>
      <c r="C1046" s="68"/>
      <c r="D1046" s="68"/>
      <c r="E1046" s="68"/>
      <c r="F1046" s="68"/>
      <c r="G1046" s="7"/>
    </row>
    <row r="1047" spans="1:12" ht="15" thickBot="1" x14ac:dyDescent="0.35">
      <c r="A1047" s="36" t="s">
        <v>16</v>
      </c>
      <c r="B1047" s="4" t="s">
        <v>36</v>
      </c>
      <c r="C1047" s="4" t="s">
        <v>18</v>
      </c>
      <c r="D1047" s="105">
        <v>0.17100000000000001</v>
      </c>
      <c r="E1047" s="6">
        <v>25.18</v>
      </c>
      <c r="F1047" s="6">
        <f>PRODUCT(D1047:E1047)</f>
        <v>4.3057800000000004</v>
      </c>
      <c r="G1047" s="7"/>
    </row>
    <row r="1048" spans="1:12" ht="15.6" thickTop="1" thickBot="1" x14ac:dyDescent="0.35">
      <c r="A1048" s="71">
        <v>1</v>
      </c>
      <c r="B1048" s="244" t="s">
        <v>21</v>
      </c>
      <c r="C1048" s="245"/>
      <c r="D1048" s="245"/>
      <c r="E1048" s="246"/>
      <c r="F1048" s="72">
        <f>SUM(F1047)</f>
        <v>4.3057800000000004</v>
      </c>
      <c r="G1048" s="73">
        <f>SUM(F1048/F1056)</f>
        <v>0.34431058106962548</v>
      </c>
    </row>
    <row r="1049" spans="1:12" ht="15" thickTop="1" x14ac:dyDescent="0.3">
      <c r="A1049" s="20"/>
      <c r="B1049" s="74" t="s">
        <v>188</v>
      </c>
      <c r="C1049" s="4"/>
      <c r="D1049" s="4"/>
      <c r="E1049" s="4"/>
      <c r="F1049" s="41"/>
      <c r="G1049" s="75"/>
    </row>
    <row r="1050" spans="1:12" ht="15" thickBot="1" x14ac:dyDescent="0.35">
      <c r="A1050" s="36" t="s">
        <v>23</v>
      </c>
      <c r="B1050" s="4" t="s">
        <v>189</v>
      </c>
      <c r="C1050" s="4" t="s">
        <v>190</v>
      </c>
      <c r="D1050" s="22">
        <v>1</v>
      </c>
      <c r="E1050" s="76">
        <v>5.58</v>
      </c>
      <c r="F1050" s="6">
        <f>D1050*E1050</f>
        <v>5.58</v>
      </c>
      <c r="G1050" s="7"/>
      <c r="J1050" s="30"/>
      <c r="K1050" s="31"/>
      <c r="L1050" s="31"/>
    </row>
    <row r="1051" spans="1:12" ht="15.6" thickTop="1" thickBot="1" x14ac:dyDescent="0.35">
      <c r="A1051" s="71">
        <v>2</v>
      </c>
      <c r="B1051" s="244" t="s">
        <v>134</v>
      </c>
      <c r="C1051" s="245"/>
      <c r="D1051" s="245"/>
      <c r="E1051" s="246"/>
      <c r="F1051" s="72">
        <f>SUM(F1050)</f>
        <v>5.58</v>
      </c>
      <c r="G1051" s="73">
        <f>SUM(F1051/F1056)</f>
        <v>0.44620325292246932</v>
      </c>
    </row>
    <row r="1052" spans="1:12" ht="15.6" thickTop="1" thickBot="1" x14ac:dyDescent="0.35">
      <c r="A1052" s="78" t="s">
        <v>26</v>
      </c>
      <c r="B1052" s="244" t="s">
        <v>27</v>
      </c>
      <c r="C1052" s="245"/>
      <c r="D1052" s="245"/>
      <c r="E1052" s="246"/>
      <c r="F1052" s="79">
        <f>SUM(F1048,F1051)</f>
        <v>9.8857800000000005</v>
      </c>
      <c r="G1052" s="3"/>
    </row>
    <row r="1053" spans="1:12" ht="15.6" thickTop="1" thickBot="1" x14ac:dyDescent="0.35">
      <c r="A1053" s="80">
        <v>3</v>
      </c>
      <c r="B1053" s="264" t="s">
        <v>28</v>
      </c>
      <c r="C1053" s="265"/>
      <c r="D1053" s="265"/>
      <c r="E1053" s="266"/>
      <c r="F1053" s="79">
        <f>SUM(F1052)*15%</f>
        <v>1.4828669999999999</v>
      </c>
      <c r="G1053" s="73">
        <f>SUM(F1053/F1056)</f>
        <v>0.11857707509881421</v>
      </c>
    </row>
    <row r="1054" spans="1:12" ht="15.6" thickTop="1" thickBot="1" x14ac:dyDescent="0.35">
      <c r="A1054" s="78" t="s">
        <v>29</v>
      </c>
      <c r="B1054" s="244" t="s">
        <v>30</v>
      </c>
      <c r="C1054" s="245"/>
      <c r="D1054" s="245"/>
      <c r="E1054" s="246"/>
      <c r="F1054" s="81">
        <f>SUM(F1052:F1053)</f>
        <v>11.368647000000001</v>
      </c>
    </row>
    <row r="1055" spans="1:12" ht="15.6" thickTop="1" thickBot="1" x14ac:dyDescent="0.35">
      <c r="A1055" s="80">
        <v>4</v>
      </c>
      <c r="B1055" s="264" t="s">
        <v>31</v>
      </c>
      <c r="C1055" s="265"/>
      <c r="D1055" s="265"/>
      <c r="E1055" s="266"/>
      <c r="F1055" s="79">
        <f>SUM(F1054)*10%</f>
        <v>1.1368647000000001</v>
      </c>
      <c r="G1055" s="73">
        <f>SUM(F1055/F1056)</f>
        <v>9.0909090909090898E-2</v>
      </c>
    </row>
    <row r="1056" spans="1:12" ht="15.6" thickTop="1" thickBot="1" x14ac:dyDescent="0.35">
      <c r="A1056" s="78" t="s">
        <v>32</v>
      </c>
      <c r="B1056" s="244" t="s">
        <v>33</v>
      </c>
      <c r="C1056" s="245"/>
      <c r="D1056" s="245"/>
      <c r="E1056" s="246"/>
      <c r="F1056" s="81">
        <f>SUM(F1054:F1055)</f>
        <v>12.505511700000001</v>
      </c>
      <c r="G1056" s="82">
        <f>SUM(G1045,G1048,G1051,G1053,G1055)</f>
        <v>0.99999999999999989</v>
      </c>
      <c r="I1056" s="31"/>
      <c r="J1056" s="30"/>
      <c r="K1056" s="31"/>
      <c r="L1056" s="31"/>
    </row>
    <row r="1057" spans="1:12" ht="15.6" thickTop="1" thickBot="1" x14ac:dyDescent="0.35"/>
    <row r="1058" spans="1:12" ht="44.4" thickTop="1" thickBot="1" x14ac:dyDescent="0.35">
      <c r="A1058" s="61" t="s">
        <v>2</v>
      </c>
      <c r="B1058" s="62" t="s">
        <v>3</v>
      </c>
      <c r="C1058" s="63" t="s">
        <v>4</v>
      </c>
      <c r="D1058" s="64" t="s">
        <v>5</v>
      </c>
      <c r="E1058" s="27"/>
      <c r="F1058" s="20"/>
      <c r="G1058" s="20"/>
      <c r="I1058" s="24"/>
      <c r="J1058" s="24"/>
      <c r="K1058" s="24"/>
    </row>
    <row r="1059" spans="1:12" ht="201" customHeight="1" thickTop="1" x14ac:dyDescent="0.3">
      <c r="A1059" s="85" t="s">
        <v>2136</v>
      </c>
      <c r="B1059" s="28" t="s">
        <v>2137</v>
      </c>
      <c r="C1059" s="26"/>
      <c r="D1059" s="26"/>
      <c r="E1059" s="27"/>
      <c r="F1059" s="20"/>
      <c r="G1059" s="20"/>
      <c r="I1059" s="24"/>
      <c r="J1059" s="24"/>
      <c r="K1059" s="24"/>
    </row>
    <row r="1060" spans="1:12" ht="15" thickBot="1" x14ac:dyDescent="0.35">
      <c r="A1060" s="112" t="s">
        <v>2635</v>
      </c>
      <c r="B1060" s="115" t="s">
        <v>2138</v>
      </c>
      <c r="C1060" s="110" t="s">
        <v>130</v>
      </c>
      <c r="D1060" s="110">
        <v>1</v>
      </c>
      <c r="E1060" s="20"/>
      <c r="F1060" s="20"/>
      <c r="G1060" s="20"/>
      <c r="I1060" s="24"/>
      <c r="J1060" s="24"/>
      <c r="K1060" s="169"/>
    </row>
    <row r="1061" spans="1:12" ht="30" thickTop="1" thickBot="1" x14ac:dyDescent="0.35">
      <c r="A1061" s="61" t="s">
        <v>9</v>
      </c>
      <c r="B1061" s="62" t="s">
        <v>10</v>
      </c>
      <c r="C1061" s="62" t="s">
        <v>4</v>
      </c>
      <c r="D1061" s="62" t="s">
        <v>11</v>
      </c>
      <c r="E1061" s="62" t="s">
        <v>12</v>
      </c>
      <c r="F1061" s="62" t="s">
        <v>13</v>
      </c>
      <c r="G1061" s="64" t="s">
        <v>14</v>
      </c>
    </row>
    <row r="1062" spans="1:12" ht="15" thickTop="1" x14ac:dyDescent="0.3">
      <c r="A1062" s="20"/>
      <c r="B1062" s="67" t="s">
        <v>15</v>
      </c>
      <c r="C1062" s="68"/>
      <c r="D1062" s="68"/>
      <c r="E1062" s="68"/>
      <c r="F1062" s="68"/>
      <c r="G1062" s="7"/>
    </row>
    <row r="1063" spans="1:12" ht="15" thickBot="1" x14ac:dyDescent="0.35">
      <c r="A1063" s="36" t="s">
        <v>16</v>
      </c>
      <c r="B1063" s="4" t="s">
        <v>36</v>
      </c>
      <c r="C1063" s="4" t="s">
        <v>18</v>
      </c>
      <c r="D1063" s="105">
        <v>0.17119999999999999</v>
      </c>
      <c r="E1063" s="6">
        <v>25.18</v>
      </c>
      <c r="F1063" s="6">
        <f>PRODUCT(D1063:E1063)</f>
        <v>4.310816</v>
      </c>
      <c r="G1063" s="7"/>
    </row>
    <row r="1064" spans="1:12" ht="15.6" thickTop="1" thickBot="1" x14ac:dyDescent="0.35">
      <c r="A1064" s="71">
        <v>1</v>
      </c>
      <c r="B1064" s="244" t="s">
        <v>21</v>
      </c>
      <c r="C1064" s="245"/>
      <c r="D1064" s="245"/>
      <c r="E1064" s="246"/>
      <c r="F1064" s="72">
        <f>SUM(F1063)</f>
        <v>4.310816</v>
      </c>
      <c r="G1064" s="73">
        <f>SUM(F1064/F1072)</f>
        <v>0.17510877672315828</v>
      </c>
    </row>
    <row r="1065" spans="1:12" ht="15" thickTop="1" x14ac:dyDescent="0.3">
      <c r="A1065" s="20"/>
      <c r="B1065" s="74" t="s">
        <v>188</v>
      </c>
      <c r="C1065" s="4"/>
      <c r="D1065" s="4"/>
      <c r="E1065" s="4"/>
      <c r="F1065" s="41"/>
      <c r="G1065" s="75"/>
    </row>
    <row r="1066" spans="1:12" ht="15" thickBot="1" x14ac:dyDescent="0.35">
      <c r="A1066" s="36" t="s">
        <v>23</v>
      </c>
      <c r="B1066" s="4" t="s">
        <v>189</v>
      </c>
      <c r="C1066" s="4" t="s">
        <v>190</v>
      </c>
      <c r="D1066" s="22">
        <v>1</v>
      </c>
      <c r="E1066" s="76">
        <v>15.15</v>
      </c>
      <c r="F1066" s="6">
        <f>D1066*E1066</f>
        <v>15.15</v>
      </c>
      <c r="G1066" s="7"/>
      <c r="J1066" s="30"/>
      <c r="K1066" s="31"/>
      <c r="L1066" s="31"/>
    </row>
    <row r="1067" spans="1:12" ht="15.6" thickTop="1" thickBot="1" x14ac:dyDescent="0.35">
      <c r="A1067" s="71">
        <v>2</v>
      </c>
      <c r="B1067" s="244" t="s">
        <v>134</v>
      </c>
      <c r="C1067" s="245"/>
      <c r="D1067" s="245"/>
      <c r="E1067" s="246"/>
      <c r="F1067" s="72">
        <f>SUM(F1066)</f>
        <v>15.15</v>
      </c>
      <c r="G1067" s="73">
        <f>SUM(F1067/F1072)</f>
        <v>0.61540505726893657</v>
      </c>
    </row>
    <row r="1068" spans="1:12" ht="15.6" thickTop="1" thickBot="1" x14ac:dyDescent="0.35">
      <c r="A1068" s="78" t="s">
        <v>26</v>
      </c>
      <c r="B1068" s="244" t="s">
        <v>27</v>
      </c>
      <c r="C1068" s="245"/>
      <c r="D1068" s="245"/>
      <c r="E1068" s="246"/>
      <c r="F1068" s="79">
        <f>SUM(F1064,F1067)</f>
        <v>19.460816000000001</v>
      </c>
      <c r="G1068" s="3"/>
    </row>
    <row r="1069" spans="1:12" ht="15.6" thickTop="1" thickBot="1" x14ac:dyDescent="0.35">
      <c r="A1069" s="80">
        <v>3</v>
      </c>
      <c r="B1069" s="264" t="s">
        <v>28</v>
      </c>
      <c r="C1069" s="265"/>
      <c r="D1069" s="265"/>
      <c r="E1069" s="266"/>
      <c r="F1069" s="79">
        <f>SUM(F1068)*15%</f>
        <v>2.9191224</v>
      </c>
      <c r="G1069" s="73">
        <f>SUM(F1069/F1072)</f>
        <v>0.11857707509881422</v>
      </c>
    </row>
    <row r="1070" spans="1:12" ht="15.6" thickTop="1" thickBot="1" x14ac:dyDescent="0.35">
      <c r="A1070" s="78" t="s">
        <v>29</v>
      </c>
      <c r="B1070" s="244" t="s">
        <v>30</v>
      </c>
      <c r="C1070" s="245"/>
      <c r="D1070" s="245"/>
      <c r="E1070" s="246"/>
      <c r="F1070" s="81">
        <f>SUM(F1068:F1069)</f>
        <v>22.3799384</v>
      </c>
    </row>
    <row r="1071" spans="1:12" ht="15.6" thickTop="1" thickBot="1" x14ac:dyDescent="0.35">
      <c r="A1071" s="80">
        <v>4</v>
      </c>
      <c r="B1071" s="264" t="s">
        <v>31</v>
      </c>
      <c r="C1071" s="265"/>
      <c r="D1071" s="265"/>
      <c r="E1071" s="266"/>
      <c r="F1071" s="79">
        <f>SUM(F1070)*10%</f>
        <v>2.2379938400000001</v>
      </c>
      <c r="G1071" s="73">
        <f>SUM(F1071/F1072)</f>
        <v>9.0909090909090912E-2</v>
      </c>
    </row>
    <row r="1072" spans="1:12" ht="15.6" thickTop="1" thickBot="1" x14ac:dyDescent="0.35">
      <c r="A1072" s="78" t="s">
        <v>32</v>
      </c>
      <c r="B1072" s="244" t="s">
        <v>33</v>
      </c>
      <c r="C1072" s="245"/>
      <c r="D1072" s="245"/>
      <c r="E1072" s="246"/>
      <c r="F1072" s="81">
        <f>SUM(F1070:F1071)</f>
        <v>24.617932240000002</v>
      </c>
      <c r="G1072" s="82">
        <f>SUM(G1061,G1064,G1067,G1069,G1071)</f>
        <v>1</v>
      </c>
      <c r="I1072" s="31"/>
      <c r="J1072" s="30"/>
      <c r="K1072" s="31"/>
      <c r="L1072" s="31"/>
    </row>
    <row r="1073" spans="1:12" ht="15.6" thickTop="1" thickBot="1" x14ac:dyDescent="0.35"/>
    <row r="1074" spans="1:12" ht="44.4" thickTop="1" thickBot="1" x14ac:dyDescent="0.35">
      <c r="A1074" s="61" t="s">
        <v>2</v>
      </c>
      <c r="B1074" s="62" t="s">
        <v>3</v>
      </c>
      <c r="C1074" s="63" t="s">
        <v>4</v>
      </c>
      <c r="D1074" s="64" t="s">
        <v>5</v>
      </c>
      <c r="E1074" s="27"/>
      <c r="F1074" s="20"/>
      <c r="G1074" s="20"/>
      <c r="I1074" s="24"/>
      <c r="J1074" s="24"/>
      <c r="K1074" s="24"/>
    </row>
    <row r="1075" spans="1:12" ht="197.4" customHeight="1" thickTop="1" x14ac:dyDescent="0.3">
      <c r="A1075" s="85" t="s">
        <v>2136</v>
      </c>
      <c r="B1075" s="28" t="s">
        <v>2137</v>
      </c>
      <c r="C1075" s="26"/>
      <c r="D1075" s="26"/>
      <c r="E1075" s="27"/>
      <c r="F1075" s="20"/>
      <c r="G1075" s="20"/>
      <c r="I1075" s="24"/>
      <c r="J1075" s="24"/>
      <c r="K1075" s="24"/>
    </row>
    <row r="1076" spans="1:12" ht="24.6" customHeight="1" thickBot="1" x14ac:dyDescent="0.35">
      <c r="A1076" s="103" t="s">
        <v>2636</v>
      </c>
      <c r="B1076" s="115" t="s">
        <v>2139</v>
      </c>
      <c r="C1076" s="110" t="s">
        <v>130</v>
      </c>
      <c r="D1076" s="110">
        <v>1</v>
      </c>
      <c r="E1076" s="20"/>
      <c r="F1076" s="20"/>
      <c r="G1076" s="20"/>
      <c r="I1076" s="24"/>
      <c r="J1076" s="24"/>
      <c r="K1076" s="169"/>
    </row>
    <row r="1077" spans="1:12" ht="30" thickTop="1" thickBot="1" x14ac:dyDescent="0.35">
      <c r="A1077" s="61" t="s">
        <v>9</v>
      </c>
      <c r="B1077" s="62" t="s">
        <v>10</v>
      </c>
      <c r="C1077" s="62" t="s">
        <v>4</v>
      </c>
      <c r="D1077" s="62" t="s">
        <v>11</v>
      </c>
      <c r="E1077" s="62" t="s">
        <v>12</v>
      </c>
      <c r="F1077" s="62" t="s">
        <v>13</v>
      </c>
      <c r="G1077" s="64" t="s">
        <v>14</v>
      </c>
    </row>
    <row r="1078" spans="1:12" ht="15" thickTop="1" x14ac:dyDescent="0.3">
      <c r="A1078" s="20"/>
      <c r="B1078" s="67" t="s">
        <v>15</v>
      </c>
      <c r="C1078" s="68"/>
      <c r="D1078" s="68"/>
      <c r="E1078" s="68"/>
      <c r="F1078" s="68"/>
      <c r="G1078" s="7"/>
    </row>
    <row r="1079" spans="1:12" ht="15" thickBot="1" x14ac:dyDescent="0.35">
      <c r="A1079" s="36" t="s">
        <v>16</v>
      </c>
      <c r="B1079" s="4" t="s">
        <v>36</v>
      </c>
      <c r="C1079" s="4" t="s">
        <v>18</v>
      </c>
      <c r="D1079" s="105">
        <v>0.20549999999999999</v>
      </c>
      <c r="E1079" s="6">
        <v>25.18</v>
      </c>
      <c r="F1079" s="6">
        <f>PRODUCT(D1079:E1079)</f>
        <v>5.1744899999999996</v>
      </c>
      <c r="G1079" s="7"/>
    </row>
    <row r="1080" spans="1:12" ht="15.6" thickTop="1" thickBot="1" x14ac:dyDescent="0.35">
      <c r="A1080" s="71">
        <v>1</v>
      </c>
      <c r="B1080" s="244" t="s">
        <v>21</v>
      </c>
      <c r="C1080" s="245"/>
      <c r="D1080" s="245"/>
      <c r="E1080" s="246"/>
      <c r="F1080" s="72">
        <f>SUM(F1079)</f>
        <v>5.1744899999999996</v>
      </c>
      <c r="G1080" s="73">
        <f>SUM(F1080/F1088)</f>
        <v>0.17851175953965179</v>
      </c>
    </row>
    <row r="1081" spans="1:12" ht="15" thickTop="1" x14ac:dyDescent="0.3">
      <c r="A1081" s="20"/>
      <c r="B1081" s="74" t="s">
        <v>188</v>
      </c>
      <c r="C1081" s="4"/>
      <c r="D1081" s="4"/>
      <c r="E1081" s="4"/>
      <c r="F1081" s="41"/>
      <c r="G1081" s="75"/>
    </row>
    <row r="1082" spans="1:12" ht="15" thickBot="1" x14ac:dyDescent="0.35">
      <c r="A1082" s="36" t="s">
        <v>23</v>
      </c>
      <c r="B1082" s="4" t="s">
        <v>189</v>
      </c>
      <c r="C1082" s="4" t="s">
        <v>190</v>
      </c>
      <c r="D1082" s="22">
        <v>1</v>
      </c>
      <c r="E1082" s="76">
        <v>17.739999999999998</v>
      </c>
      <c r="F1082" s="6">
        <f>D1082*E1082</f>
        <v>17.739999999999998</v>
      </c>
      <c r="G1082" s="7"/>
      <c r="J1082" s="30"/>
      <c r="K1082" s="31"/>
      <c r="L1082" s="31"/>
    </row>
    <row r="1083" spans="1:12" ht="15.6" thickTop="1" thickBot="1" x14ac:dyDescent="0.35">
      <c r="A1083" s="71">
        <v>2</v>
      </c>
      <c r="B1083" s="244" t="s">
        <v>134</v>
      </c>
      <c r="C1083" s="245"/>
      <c r="D1083" s="245"/>
      <c r="E1083" s="246"/>
      <c r="F1083" s="72">
        <f>SUM(F1082)</f>
        <v>17.739999999999998</v>
      </c>
      <c r="G1083" s="73">
        <f>SUM(F1083/F1088)</f>
        <v>0.61200207445244315</v>
      </c>
    </row>
    <row r="1084" spans="1:12" ht="15.6" thickTop="1" thickBot="1" x14ac:dyDescent="0.35">
      <c r="A1084" s="78" t="s">
        <v>26</v>
      </c>
      <c r="B1084" s="244" t="s">
        <v>27</v>
      </c>
      <c r="C1084" s="245"/>
      <c r="D1084" s="245"/>
      <c r="E1084" s="246"/>
      <c r="F1084" s="79">
        <f>SUM(F1080,F1083)</f>
        <v>22.914489999999997</v>
      </c>
      <c r="G1084" s="3"/>
    </row>
    <row r="1085" spans="1:12" ht="15.6" thickTop="1" thickBot="1" x14ac:dyDescent="0.35">
      <c r="A1085" s="80">
        <v>3</v>
      </c>
      <c r="B1085" s="264" t="s">
        <v>28</v>
      </c>
      <c r="C1085" s="265"/>
      <c r="D1085" s="265"/>
      <c r="E1085" s="266"/>
      <c r="F1085" s="79">
        <f>SUM(F1084)*15%</f>
        <v>3.4371734999999997</v>
      </c>
      <c r="G1085" s="73">
        <f>SUM(F1085/F1088)</f>
        <v>0.11857707509881424</v>
      </c>
    </row>
    <row r="1086" spans="1:12" ht="15.6" thickTop="1" thickBot="1" x14ac:dyDescent="0.35">
      <c r="A1086" s="78" t="s">
        <v>29</v>
      </c>
      <c r="B1086" s="244" t="s">
        <v>30</v>
      </c>
      <c r="C1086" s="245"/>
      <c r="D1086" s="245"/>
      <c r="E1086" s="246"/>
      <c r="F1086" s="81">
        <f>SUM(F1084:F1085)</f>
        <v>26.351663499999997</v>
      </c>
    </row>
    <row r="1087" spans="1:12" ht="15.6" thickTop="1" thickBot="1" x14ac:dyDescent="0.35">
      <c r="A1087" s="80">
        <v>4</v>
      </c>
      <c r="B1087" s="264" t="s">
        <v>31</v>
      </c>
      <c r="C1087" s="265"/>
      <c r="D1087" s="265"/>
      <c r="E1087" s="266"/>
      <c r="F1087" s="79">
        <f>SUM(F1086)*10%</f>
        <v>2.63516635</v>
      </c>
      <c r="G1087" s="73">
        <f>SUM(F1087/F1088)</f>
        <v>9.0909090909090925E-2</v>
      </c>
    </row>
    <row r="1088" spans="1:12" ht="15.6" thickTop="1" thickBot="1" x14ac:dyDescent="0.35">
      <c r="A1088" s="78" t="s">
        <v>32</v>
      </c>
      <c r="B1088" s="244" t="s">
        <v>33</v>
      </c>
      <c r="C1088" s="245"/>
      <c r="D1088" s="245"/>
      <c r="E1088" s="246"/>
      <c r="F1088" s="81">
        <f>SUM(F1086:F1087)</f>
        <v>28.986829849999996</v>
      </c>
      <c r="G1088" s="82">
        <f>SUM(G1077,G1080,G1083,G1085,G1087)</f>
        <v>1</v>
      </c>
      <c r="I1088" s="31"/>
      <c r="J1088" s="30"/>
      <c r="K1088" s="31"/>
      <c r="L1088" s="31"/>
    </row>
    <row r="1089" spans="1:12" ht="15.6" thickTop="1" thickBot="1" x14ac:dyDescent="0.35"/>
    <row r="1090" spans="1:12" ht="44.4" thickTop="1" thickBot="1" x14ac:dyDescent="0.35">
      <c r="A1090" s="61" t="s">
        <v>2</v>
      </c>
      <c r="B1090" s="62" t="s">
        <v>3</v>
      </c>
      <c r="C1090" s="63" t="s">
        <v>4</v>
      </c>
      <c r="D1090" s="64" t="s">
        <v>5</v>
      </c>
      <c r="E1090" s="27"/>
      <c r="F1090" s="20"/>
      <c r="G1090" s="20"/>
      <c r="I1090" s="24"/>
      <c r="J1090" s="24"/>
      <c r="K1090" s="24"/>
    </row>
    <row r="1091" spans="1:12" ht="203.4" customHeight="1" thickTop="1" x14ac:dyDescent="0.3">
      <c r="A1091" s="85" t="s">
        <v>2136</v>
      </c>
      <c r="B1091" s="28" t="s">
        <v>2137</v>
      </c>
      <c r="C1091" s="26"/>
      <c r="D1091" s="26"/>
      <c r="E1091" s="27"/>
      <c r="F1091" s="20"/>
      <c r="G1091" s="20"/>
      <c r="I1091" s="24"/>
      <c r="J1091" s="24"/>
      <c r="K1091" s="24"/>
    </row>
    <row r="1092" spans="1:12" ht="15" thickBot="1" x14ac:dyDescent="0.35">
      <c r="A1092" s="103" t="s">
        <v>2637</v>
      </c>
      <c r="B1092" s="115" t="s">
        <v>2140</v>
      </c>
      <c r="C1092" s="110" t="s">
        <v>130</v>
      </c>
      <c r="D1092" s="110">
        <v>1</v>
      </c>
      <c r="E1092" s="20"/>
      <c r="F1092" s="20"/>
      <c r="G1092" s="20"/>
      <c r="I1092" s="24"/>
      <c r="J1092" s="24"/>
      <c r="K1092" s="169"/>
    </row>
    <row r="1093" spans="1:12" ht="30" thickTop="1" thickBot="1" x14ac:dyDescent="0.35">
      <c r="A1093" s="61" t="s">
        <v>9</v>
      </c>
      <c r="B1093" s="62" t="s">
        <v>10</v>
      </c>
      <c r="C1093" s="62" t="s">
        <v>4</v>
      </c>
      <c r="D1093" s="62" t="s">
        <v>11</v>
      </c>
      <c r="E1093" s="62" t="s">
        <v>12</v>
      </c>
      <c r="F1093" s="62" t="s">
        <v>13</v>
      </c>
      <c r="G1093" s="64" t="s">
        <v>14</v>
      </c>
    </row>
    <row r="1094" spans="1:12" ht="15" thickTop="1" x14ac:dyDescent="0.3">
      <c r="A1094" s="20"/>
      <c r="B1094" s="67" t="s">
        <v>15</v>
      </c>
      <c r="C1094" s="68"/>
      <c r="D1094" s="68"/>
      <c r="E1094" s="68"/>
      <c r="F1094" s="68"/>
      <c r="G1094" s="7"/>
    </row>
    <row r="1095" spans="1:12" ht="15" thickBot="1" x14ac:dyDescent="0.35">
      <c r="A1095" s="36" t="s">
        <v>16</v>
      </c>
      <c r="B1095" s="4" t="s">
        <v>36</v>
      </c>
      <c r="C1095" s="4" t="s">
        <v>18</v>
      </c>
      <c r="D1095" s="105">
        <v>0.27400000000000002</v>
      </c>
      <c r="E1095" s="6">
        <v>25.18</v>
      </c>
      <c r="F1095" s="6">
        <f>PRODUCT(D1095:E1095)</f>
        <v>6.8993200000000003</v>
      </c>
      <c r="G1095" s="7"/>
    </row>
    <row r="1096" spans="1:12" ht="15.6" thickTop="1" thickBot="1" x14ac:dyDescent="0.35">
      <c r="A1096" s="71">
        <v>1</v>
      </c>
      <c r="B1096" s="244" t="s">
        <v>21</v>
      </c>
      <c r="C1096" s="245"/>
      <c r="D1096" s="245"/>
      <c r="E1096" s="246"/>
      <c r="F1096" s="72">
        <f>SUM(F1095)</f>
        <v>6.8993200000000003</v>
      </c>
      <c r="G1096" s="73">
        <f>SUM(F1096/F1104)</f>
        <v>0.18284050407915237</v>
      </c>
    </row>
    <row r="1097" spans="1:12" ht="15" thickTop="1" x14ac:dyDescent="0.3">
      <c r="A1097" s="20"/>
      <c r="B1097" s="74" t="s">
        <v>188</v>
      </c>
      <c r="C1097" s="4"/>
      <c r="D1097" s="4"/>
      <c r="E1097" s="4"/>
      <c r="F1097" s="41"/>
      <c r="G1097" s="75"/>
    </row>
    <row r="1098" spans="1:12" ht="15" thickBot="1" x14ac:dyDescent="0.35">
      <c r="A1098" s="36" t="s">
        <v>23</v>
      </c>
      <c r="B1098" s="4" t="s">
        <v>189</v>
      </c>
      <c r="C1098" s="4" t="s">
        <v>190</v>
      </c>
      <c r="D1098" s="22">
        <v>1</v>
      </c>
      <c r="E1098" s="76">
        <v>22.93</v>
      </c>
      <c r="F1098" s="6">
        <f>D1098*E1098</f>
        <v>22.93</v>
      </c>
      <c r="G1098" s="7"/>
      <c r="J1098" s="30"/>
      <c r="K1098" s="31"/>
      <c r="L1098" s="31"/>
    </row>
    <row r="1099" spans="1:12" ht="15.6" thickTop="1" thickBot="1" x14ac:dyDescent="0.35">
      <c r="A1099" s="71">
        <v>2</v>
      </c>
      <c r="B1099" s="244" t="s">
        <v>134</v>
      </c>
      <c r="C1099" s="245"/>
      <c r="D1099" s="245"/>
      <c r="E1099" s="246"/>
      <c r="F1099" s="72">
        <f>SUM(F1098)</f>
        <v>22.93</v>
      </c>
      <c r="G1099" s="73">
        <f>SUM(F1099/F1104)</f>
        <v>0.60767332991294265</v>
      </c>
    </row>
    <row r="1100" spans="1:12" ht="15.6" thickTop="1" thickBot="1" x14ac:dyDescent="0.35">
      <c r="A1100" s="78" t="s">
        <v>26</v>
      </c>
      <c r="B1100" s="244" t="s">
        <v>27</v>
      </c>
      <c r="C1100" s="245"/>
      <c r="D1100" s="245"/>
      <c r="E1100" s="246"/>
      <c r="F1100" s="79">
        <f>SUM(F1096,F1099)</f>
        <v>29.829319999999999</v>
      </c>
      <c r="G1100" s="3"/>
    </row>
    <row r="1101" spans="1:12" ht="15.6" thickTop="1" thickBot="1" x14ac:dyDescent="0.35">
      <c r="A1101" s="80">
        <v>3</v>
      </c>
      <c r="B1101" s="264" t="s">
        <v>28</v>
      </c>
      <c r="C1101" s="265"/>
      <c r="D1101" s="265"/>
      <c r="E1101" s="266"/>
      <c r="F1101" s="79">
        <f>SUM(F1100)*15%</f>
        <v>4.4743979999999999</v>
      </c>
      <c r="G1101" s="73">
        <f>SUM(F1101/F1104)</f>
        <v>0.11857707509881425</v>
      </c>
    </row>
    <row r="1102" spans="1:12" ht="15.6" thickTop="1" thickBot="1" x14ac:dyDescent="0.35">
      <c r="A1102" s="78" t="s">
        <v>29</v>
      </c>
      <c r="B1102" s="244" t="s">
        <v>30</v>
      </c>
      <c r="C1102" s="245"/>
      <c r="D1102" s="245"/>
      <c r="E1102" s="246"/>
      <c r="F1102" s="81">
        <f>SUM(F1100:F1101)</f>
        <v>34.303717999999996</v>
      </c>
    </row>
    <row r="1103" spans="1:12" ht="15.6" thickTop="1" thickBot="1" x14ac:dyDescent="0.35">
      <c r="A1103" s="80">
        <v>4</v>
      </c>
      <c r="B1103" s="264" t="s">
        <v>31</v>
      </c>
      <c r="C1103" s="265"/>
      <c r="D1103" s="265"/>
      <c r="E1103" s="266"/>
      <c r="F1103" s="79">
        <f>SUM(F1102)*10%</f>
        <v>3.4303717999999996</v>
      </c>
      <c r="G1103" s="73">
        <f>SUM(F1103/F1104)</f>
        <v>9.0909090909090912E-2</v>
      </c>
    </row>
    <row r="1104" spans="1:12" ht="15.6" thickTop="1" thickBot="1" x14ac:dyDescent="0.35">
      <c r="A1104" s="78" t="s">
        <v>32</v>
      </c>
      <c r="B1104" s="244" t="s">
        <v>33</v>
      </c>
      <c r="C1104" s="245"/>
      <c r="D1104" s="245"/>
      <c r="E1104" s="246"/>
      <c r="F1104" s="81">
        <f>SUM(F1102:F1103)</f>
        <v>37.734089799999992</v>
      </c>
      <c r="G1104" s="82">
        <f>SUM(G1093,G1096,G1099,G1101,G1103)</f>
        <v>1</v>
      </c>
      <c r="I1104" s="31"/>
      <c r="J1104" s="30"/>
      <c r="K1104" s="31"/>
      <c r="L1104" s="31"/>
    </row>
    <row r="1105" spans="1:13" ht="15.6" thickTop="1" thickBot="1" x14ac:dyDescent="0.35">
      <c r="A1105" s="8"/>
      <c r="B1105" s="9"/>
      <c r="C1105" s="9"/>
      <c r="D1105" s="9"/>
      <c r="E1105" s="9"/>
      <c r="F1105" s="11"/>
      <c r="G1105" s="12"/>
      <c r="I1105" s="31"/>
      <c r="J1105" s="30"/>
      <c r="K1105" s="31"/>
      <c r="L1105" s="31"/>
    </row>
    <row r="1106" spans="1:13" ht="44.4" thickTop="1" thickBot="1" x14ac:dyDescent="0.35">
      <c r="A1106" s="61" t="s">
        <v>2</v>
      </c>
      <c r="B1106" s="62" t="s">
        <v>3</v>
      </c>
      <c r="C1106" s="63" t="s">
        <v>4</v>
      </c>
      <c r="D1106" s="64" t="s">
        <v>5</v>
      </c>
      <c r="E1106" s="27"/>
      <c r="F1106" s="20"/>
      <c r="G1106" s="20"/>
      <c r="H1106" s="2"/>
      <c r="I1106" s="2"/>
    </row>
    <row r="1107" spans="1:13" ht="295.8" customHeight="1" thickTop="1" thickBot="1" x14ac:dyDescent="0.35">
      <c r="A1107" s="85" t="s">
        <v>2141</v>
      </c>
      <c r="B1107" s="66" t="s">
        <v>2142</v>
      </c>
      <c r="C1107" s="50" t="s">
        <v>130</v>
      </c>
      <c r="D1107" s="50">
        <v>1</v>
      </c>
      <c r="E1107" s="20"/>
      <c r="F1107" s="20"/>
      <c r="G1107" s="20"/>
    </row>
    <row r="1108" spans="1:13" ht="30" thickTop="1" thickBot="1" x14ac:dyDescent="0.35">
      <c r="A1108" s="61" t="s">
        <v>9</v>
      </c>
      <c r="B1108" s="62" t="s">
        <v>10</v>
      </c>
      <c r="C1108" s="62" t="s">
        <v>4</v>
      </c>
      <c r="D1108" s="62" t="s">
        <v>11</v>
      </c>
      <c r="E1108" s="62" t="s">
        <v>12</v>
      </c>
      <c r="F1108" s="62" t="s">
        <v>13</v>
      </c>
      <c r="G1108" s="64" t="s">
        <v>14</v>
      </c>
    </row>
    <row r="1109" spans="1:13" ht="15" thickTop="1" x14ac:dyDescent="0.3">
      <c r="A1109" s="20"/>
      <c r="B1109" s="67" t="s">
        <v>15</v>
      </c>
      <c r="C1109" s="68"/>
      <c r="D1109" s="68"/>
      <c r="E1109" s="68"/>
      <c r="F1109" s="68"/>
      <c r="G1109" s="7"/>
    </row>
    <row r="1110" spans="1:13" x14ac:dyDescent="0.3">
      <c r="A1110" s="36" t="s">
        <v>16</v>
      </c>
      <c r="B1110" s="4" t="s">
        <v>70</v>
      </c>
      <c r="C1110" s="4" t="s">
        <v>18</v>
      </c>
      <c r="D1110" s="4">
        <v>0.05</v>
      </c>
      <c r="E1110" s="70">
        <v>30.27</v>
      </c>
      <c r="F1110" s="6">
        <f>PRODUCT(D1110:E1110)</f>
        <v>1.5135000000000001</v>
      </c>
      <c r="G1110" s="7"/>
    </row>
    <row r="1111" spans="1:13" x14ac:dyDescent="0.3">
      <c r="A1111" s="36" t="s">
        <v>19</v>
      </c>
      <c r="B1111" s="4" t="s">
        <v>140</v>
      </c>
      <c r="C1111" s="4" t="s">
        <v>18</v>
      </c>
      <c r="D1111" s="166">
        <v>3.5999999999999999E-3</v>
      </c>
      <c r="E1111" s="70">
        <v>28.09</v>
      </c>
      <c r="F1111" s="6">
        <f>PRODUCT(D1111:E1111)</f>
        <v>0.10112399999999999</v>
      </c>
      <c r="G1111" s="7"/>
    </row>
    <row r="1112" spans="1:13" ht="15" thickBot="1" x14ac:dyDescent="0.35">
      <c r="A1112" s="36" t="s">
        <v>131</v>
      </c>
      <c r="B1112" s="4" t="s">
        <v>141</v>
      </c>
      <c r="C1112" s="4" t="s">
        <v>18</v>
      </c>
      <c r="D1112" s="4">
        <v>0.05</v>
      </c>
      <c r="E1112" s="70">
        <v>25.12</v>
      </c>
      <c r="F1112" s="6">
        <f>PRODUCT(D1112:E1112)</f>
        <v>1.2560000000000002</v>
      </c>
      <c r="G1112" s="7"/>
    </row>
    <row r="1113" spans="1:13" ht="15.6" thickTop="1" thickBot="1" x14ac:dyDescent="0.35">
      <c r="A1113" s="71">
        <v>1</v>
      </c>
      <c r="B1113" s="244" t="s">
        <v>21</v>
      </c>
      <c r="C1113" s="245"/>
      <c r="D1113" s="245"/>
      <c r="E1113" s="246"/>
      <c r="F1113" s="72">
        <f>SUM(F1110:F1112)</f>
        <v>2.8706240000000003</v>
      </c>
      <c r="G1113" s="73">
        <f>SUM(F1113/F1125)</f>
        <v>0.12710646007629764</v>
      </c>
    </row>
    <row r="1114" spans="1:13" ht="15" thickTop="1" x14ac:dyDescent="0.3">
      <c r="A1114" s="20"/>
      <c r="B1114" s="74" t="s">
        <v>45</v>
      </c>
      <c r="C1114" s="4"/>
      <c r="D1114" s="4"/>
      <c r="E1114" s="4"/>
      <c r="F1114" s="41"/>
      <c r="G1114" s="75"/>
    </row>
    <row r="1115" spans="1:13" x14ac:dyDescent="0.3">
      <c r="A1115" s="36" t="s">
        <v>23</v>
      </c>
      <c r="B1115" s="4" t="s">
        <v>1833</v>
      </c>
      <c r="C1115" s="4" t="s">
        <v>8</v>
      </c>
      <c r="D1115" s="4">
        <v>5.3E-3</v>
      </c>
      <c r="E1115" s="153">
        <v>0.94</v>
      </c>
      <c r="F1115" s="6">
        <f>PRODUCT(D1115:E1115)</f>
        <v>4.9819999999999994E-3</v>
      </c>
      <c r="G1115" s="7"/>
    </row>
    <row r="1116" spans="1:13" ht="29.4" thickBot="1" x14ac:dyDescent="0.35">
      <c r="A1116" s="36" t="s">
        <v>47</v>
      </c>
      <c r="B1116" s="4" t="s">
        <v>2143</v>
      </c>
      <c r="C1116" s="4" t="s">
        <v>110</v>
      </c>
      <c r="D1116" s="22">
        <v>3</v>
      </c>
      <c r="E1116" s="76">
        <v>4.99</v>
      </c>
      <c r="F1116" s="23">
        <f>PRODUCT(D1116:E1116)</f>
        <v>14.97</v>
      </c>
      <c r="G1116" s="93"/>
      <c r="I1116" s="37"/>
      <c r="J1116" s="37"/>
      <c r="K1116" s="37"/>
      <c r="L1116" s="37"/>
      <c r="M1116" s="37"/>
    </row>
    <row r="1117" spans="1:13" ht="15.6" thickTop="1" thickBot="1" x14ac:dyDescent="0.35">
      <c r="A1117" s="71">
        <v>2</v>
      </c>
      <c r="B1117" s="244" t="s">
        <v>49</v>
      </c>
      <c r="C1117" s="245"/>
      <c r="D1117" s="245"/>
      <c r="E1117" s="246"/>
      <c r="F1117" s="72">
        <f>SUM(F1115:F1116)</f>
        <v>14.974982000000001</v>
      </c>
      <c r="G1117" s="73">
        <f>SUM(F1117/F1125)</f>
        <v>0.66306731627906534</v>
      </c>
    </row>
    <row r="1118" spans="1:13" ht="15" thickTop="1" x14ac:dyDescent="0.3">
      <c r="A1118" s="20"/>
      <c r="B1118" s="74" t="s">
        <v>22</v>
      </c>
      <c r="C1118" s="4"/>
      <c r="D1118" s="4"/>
      <c r="E1118" s="4"/>
      <c r="F1118" s="41"/>
      <c r="G1118" s="75"/>
    </row>
    <row r="1119" spans="1:13" ht="15" thickBot="1" x14ac:dyDescent="0.35">
      <c r="A1119" s="36" t="s">
        <v>50</v>
      </c>
      <c r="B1119" s="4" t="s">
        <v>132</v>
      </c>
      <c r="C1119" s="4" t="s">
        <v>18</v>
      </c>
      <c r="D1119" s="4">
        <v>4.0000000000000002E-4</v>
      </c>
      <c r="E1119" s="76">
        <v>19.2</v>
      </c>
      <c r="F1119" s="23">
        <f>PRODUCT(D1119:E1119)</f>
        <v>7.6800000000000002E-3</v>
      </c>
      <c r="G1119" s="7"/>
    </row>
    <row r="1120" spans="1:13" ht="15.6" thickTop="1" thickBot="1" x14ac:dyDescent="0.35">
      <c r="A1120" s="71">
        <v>3</v>
      </c>
      <c r="B1120" s="244" t="s">
        <v>25</v>
      </c>
      <c r="C1120" s="245"/>
      <c r="D1120" s="245"/>
      <c r="E1120" s="246"/>
      <c r="F1120" s="72">
        <f>SUM(F1119)</f>
        <v>7.6800000000000002E-3</v>
      </c>
      <c r="G1120" s="73">
        <f>SUM(F1120/F1125)</f>
        <v>3.400576367319321E-4</v>
      </c>
    </row>
    <row r="1121" spans="1:9" ht="15.6" thickTop="1" thickBot="1" x14ac:dyDescent="0.35">
      <c r="A1121" s="78" t="s">
        <v>26</v>
      </c>
      <c r="B1121" s="244" t="s">
        <v>54</v>
      </c>
      <c r="C1121" s="245"/>
      <c r="D1121" s="245"/>
      <c r="E1121" s="246"/>
      <c r="F1121" s="79">
        <f>SUM(F1113,F1117,F1120)</f>
        <v>17.853286000000001</v>
      </c>
      <c r="G1121" s="3"/>
    </row>
    <row r="1122" spans="1:9" ht="15.6" thickTop="1" thickBot="1" x14ac:dyDescent="0.35">
      <c r="A1122" s="80">
        <v>4</v>
      </c>
      <c r="B1122" s="264" t="s">
        <v>28</v>
      </c>
      <c r="C1122" s="265"/>
      <c r="D1122" s="265"/>
      <c r="E1122" s="266"/>
      <c r="F1122" s="79">
        <f>SUM(F1121)*15%</f>
        <v>2.6779929</v>
      </c>
      <c r="G1122" s="73">
        <f>SUM(F1122/F1125)</f>
        <v>0.11857707509881424</v>
      </c>
    </row>
    <row r="1123" spans="1:9" ht="15.6" thickTop="1" thickBot="1" x14ac:dyDescent="0.35">
      <c r="A1123" s="78" t="s">
        <v>29</v>
      </c>
      <c r="B1123" s="244" t="s">
        <v>55</v>
      </c>
      <c r="C1123" s="245"/>
      <c r="D1123" s="245"/>
      <c r="E1123" s="246"/>
      <c r="F1123" s="81">
        <f>SUM(F1121:F1122)</f>
        <v>20.5312789</v>
      </c>
    </row>
    <row r="1124" spans="1:9" ht="15.6" thickTop="1" thickBot="1" x14ac:dyDescent="0.35">
      <c r="A1124" s="80">
        <v>5</v>
      </c>
      <c r="B1124" s="264" t="s">
        <v>31</v>
      </c>
      <c r="C1124" s="265"/>
      <c r="D1124" s="265"/>
      <c r="E1124" s="266"/>
      <c r="F1124" s="79">
        <f>SUM(F1123)*10%</f>
        <v>2.0531278900000003</v>
      </c>
      <c r="G1124" s="73">
        <f>SUM(F1124/F1125)</f>
        <v>9.0909090909090925E-2</v>
      </c>
    </row>
    <row r="1125" spans="1:9" ht="15.6" thickTop="1" thickBot="1" x14ac:dyDescent="0.35">
      <c r="A1125" s="78" t="s">
        <v>32</v>
      </c>
      <c r="B1125" s="244" t="s">
        <v>33</v>
      </c>
      <c r="C1125" s="245"/>
      <c r="D1125" s="245"/>
      <c r="E1125" s="246"/>
      <c r="F1125" s="81">
        <f>SUM(F1123:F1124)</f>
        <v>22.584406789999999</v>
      </c>
      <c r="G1125" s="82">
        <f>SUM(G1113,G1117,G1120,G1122,G1124)</f>
        <v>1</v>
      </c>
      <c r="I1125" s="31"/>
    </row>
    <row r="1126" spans="1:9" ht="15.6" thickTop="1" thickBot="1" x14ac:dyDescent="0.35"/>
    <row r="1127" spans="1:9" ht="44.4" thickTop="1" thickBot="1" x14ac:dyDescent="0.35">
      <c r="A1127" s="61" t="s">
        <v>2</v>
      </c>
      <c r="B1127" s="62" t="s">
        <v>3</v>
      </c>
      <c r="C1127" s="63" t="s">
        <v>4</v>
      </c>
      <c r="D1127" s="64" t="s">
        <v>5</v>
      </c>
      <c r="E1127" s="230"/>
      <c r="F1127" s="20"/>
      <c r="G1127" s="20"/>
      <c r="H1127" s="54"/>
    </row>
    <row r="1128" spans="1:9" ht="235.8" customHeight="1" thickTop="1" thickBot="1" x14ac:dyDescent="0.35">
      <c r="A1128" s="85" t="s">
        <v>3086</v>
      </c>
      <c r="B1128" s="318" t="s">
        <v>3077</v>
      </c>
      <c r="C1128" s="50" t="s">
        <v>130</v>
      </c>
      <c r="D1128" s="50"/>
      <c r="E1128" s="20"/>
      <c r="F1128" s="20"/>
      <c r="G1128" s="20"/>
    </row>
    <row r="1129" spans="1:9" customFormat="1" ht="15" thickTop="1" x14ac:dyDescent="0.3">
      <c r="C1129" s="321" t="s">
        <v>4</v>
      </c>
      <c r="D1129" s="321" t="s">
        <v>11</v>
      </c>
      <c r="E1129" s="321" t="s">
        <v>2986</v>
      </c>
      <c r="F1129" s="321" t="s">
        <v>2987</v>
      </c>
      <c r="G1129" s="321" t="s">
        <v>2988</v>
      </c>
      <c r="H1129" s="1"/>
    </row>
    <row r="1130" spans="1:9" customFormat="1" ht="15.6" customHeight="1" x14ac:dyDescent="0.3">
      <c r="A1130" s="321"/>
      <c r="B1130" s="74" t="s">
        <v>2989</v>
      </c>
      <c r="C1130" s="4"/>
      <c r="D1130" s="321"/>
      <c r="E1130" s="321"/>
      <c r="F1130" s="321"/>
      <c r="G1130" s="321"/>
      <c r="H1130" s="1"/>
    </row>
    <row r="1131" spans="1:9" customFormat="1" ht="14.4" customHeight="1" x14ac:dyDescent="0.3">
      <c r="A1131" s="319" t="s">
        <v>16</v>
      </c>
      <c r="B1131" s="4" t="s">
        <v>2947</v>
      </c>
      <c r="C1131" s="4" t="s">
        <v>2948</v>
      </c>
      <c r="D1131" s="321">
        <v>0</v>
      </c>
      <c r="E1131" s="321">
        <v>25.18</v>
      </c>
      <c r="F1131" s="6">
        <f>D1131*E1131</f>
        <v>0</v>
      </c>
      <c r="G1131" s="321"/>
      <c r="H1131" s="1"/>
    </row>
    <row r="1132" spans="1:9" customFormat="1" ht="15" customHeight="1" x14ac:dyDescent="0.3">
      <c r="A1132" s="319" t="s">
        <v>19</v>
      </c>
      <c r="B1132" s="4" t="s">
        <v>2949</v>
      </c>
      <c r="C1132" s="4" t="s">
        <v>2948</v>
      </c>
      <c r="D1132" s="321">
        <v>0.06</v>
      </c>
      <c r="E1132" s="321">
        <v>28.09</v>
      </c>
      <c r="F1132" s="6">
        <f t="shared" ref="F1132:F1133" si="1">D1132*E1132</f>
        <v>1.6854</v>
      </c>
      <c r="G1132" s="321"/>
      <c r="H1132" s="1"/>
    </row>
    <row r="1133" spans="1:9" customFormat="1" ht="18" customHeight="1" x14ac:dyDescent="0.3">
      <c r="A1133" s="319" t="s">
        <v>131</v>
      </c>
      <c r="B1133" s="4" t="s">
        <v>2950</v>
      </c>
      <c r="C1133" s="4" t="s">
        <v>2948</v>
      </c>
      <c r="D1133" s="321">
        <v>0.2</v>
      </c>
      <c r="E1133" s="321">
        <v>30.28</v>
      </c>
      <c r="F1133" s="6">
        <f t="shared" si="1"/>
        <v>6.0560000000000009</v>
      </c>
      <c r="G1133" s="321"/>
      <c r="H1133" s="1"/>
    </row>
    <row r="1134" spans="1:9" customFormat="1" ht="16.2" customHeight="1" x14ac:dyDescent="0.3">
      <c r="A1134" s="319">
        <v>1</v>
      </c>
      <c r="B1134" s="74" t="s">
        <v>2990</v>
      </c>
      <c r="C1134" s="4"/>
      <c r="D1134" s="321"/>
      <c r="E1134" s="321"/>
      <c r="F1134" s="322">
        <f>SUM(F1131:F1133)</f>
        <v>7.7414000000000005</v>
      </c>
      <c r="G1134" s="323">
        <f>F1134/F1143</f>
        <v>0.36836273532290015</v>
      </c>
      <c r="H1134" s="1"/>
    </row>
    <row r="1135" spans="1:9" customFormat="1" ht="21.6" customHeight="1" x14ac:dyDescent="0.3">
      <c r="A1135" s="36"/>
      <c r="B1135" s="74" t="s">
        <v>45</v>
      </c>
      <c r="C1135" s="4"/>
      <c r="D1135" s="4"/>
      <c r="E1135" s="4"/>
      <c r="F1135" s="6"/>
      <c r="G1135" s="324"/>
      <c r="H1135" s="1"/>
    </row>
    <row r="1136" spans="1:9" customFormat="1" ht="39.6" customHeight="1" x14ac:dyDescent="0.3">
      <c r="A1136" s="36" t="s">
        <v>23</v>
      </c>
      <c r="B1136" s="4" t="s">
        <v>3078</v>
      </c>
      <c r="C1136" s="4" t="s">
        <v>1406</v>
      </c>
      <c r="D1136" s="22">
        <v>3</v>
      </c>
      <c r="E1136" s="76">
        <v>2.9510000000000001</v>
      </c>
      <c r="F1136" s="6">
        <f>D1136*E1136</f>
        <v>8.8529999999999998</v>
      </c>
      <c r="G1136" s="324"/>
      <c r="H1136" s="1"/>
    </row>
    <row r="1137" spans="1:8" customFormat="1" x14ac:dyDescent="0.3">
      <c r="A1137" s="36" t="s">
        <v>47</v>
      </c>
      <c r="B1137" s="4" t="s">
        <v>3058</v>
      </c>
      <c r="C1137" s="4" t="s">
        <v>8</v>
      </c>
      <c r="D1137" s="22">
        <v>0.02</v>
      </c>
      <c r="E1137" s="76">
        <v>0.94</v>
      </c>
      <c r="F1137" s="6">
        <f>D1137*E1137</f>
        <v>1.8800000000000001E-2</v>
      </c>
      <c r="G1137" s="324"/>
      <c r="H1137" s="1"/>
    </row>
    <row r="1138" spans="1:8" customFormat="1" ht="15" customHeight="1" x14ac:dyDescent="0.3">
      <c r="A1138" s="36">
        <v>2</v>
      </c>
      <c r="B1138" s="74" t="s">
        <v>2992</v>
      </c>
      <c r="C1138" s="321"/>
      <c r="D1138" s="22"/>
      <c r="E1138" s="325"/>
      <c r="F1138" s="6">
        <f>SUM(F1136:F1137)</f>
        <v>8.8718000000000004</v>
      </c>
      <c r="G1138" s="326">
        <f>F1138/F1143</f>
        <v>0.42215109866919487</v>
      </c>
      <c r="H1138" s="1"/>
    </row>
    <row r="1139" spans="1:8" customFormat="1" ht="11.4" customHeight="1" x14ac:dyDescent="0.3">
      <c r="A1139" s="36" t="s">
        <v>26</v>
      </c>
      <c r="B1139" s="74" t="s">
        <v>2993</v>
      </c>
      <c r="C1139" s="321"/>
      <c r="D1139" s="22"/>
      <c r="E1139" s="325"/>
      <c r="F1139" s="6">
        <f>F1134+F1138</f>
        <v>16.613199999999999</v>
      </c>
      <c r="G1139" s="324"/>
      <c r="H1139" s="1"/>
    </row>
    <row r="1140" spans="1:8" customFormat="1" ht="15" customHeight="1" x14ac:dyDescent="0.3">
      <c r="A1140" s="36">
        <v>3</v>
      </c>
      <c r="B1140" s="74" t="s">
        <v>2994</v>
      </c>
      <c r="C1140" s="4"/>
      <c r="D1140" s="22"/>
      <c r="E1140" s="325"/>
      <c r="F1140" s="6">
        <f>F1139*0.15</f>
        <v>2.4919799999999999</v>
      </c>
      <c r="G1140" s="326">
        <f>F1140/F1143</f>
        <v>0.11857707509881424</v>
      </c>
      <c r="H1140" s="1"/>
    </row>
    <row r="1141" spans="1:8" customFormat="1" ht="16.2" customHeight="1" x14ac:dyDescent="0.3">
      <c r="A1141" s="36" t="s">
        <v>29</v>
      </c>
      <c r="B1141" s="74" t="s">
        <v>2995</v>
      </c>
      <c r="C1141" s="4"/>
      <c r="D1141" s="22"/>
      <c r="E1141" s="325"/>
      <c r="F1141" s="6">
        <f>F1139+F1140</f>
        <v>19.105179999999997</v>
      </c>
      <c r="G1141" s="324"/>
      <c r="H1141" s="1"/>
    </row>
    <row r="1142" spans="1:8" customFormat="1" ht="16.2" customHeight="1" x14ac:dyDescent="0.3">
      <c r="A1142" s="36">
        <v>4</v>
      </c>
      <c r="B1142" s="74" t="s">
        <v>2996</v>
      </c>
      <c r="C1142" s="4"/>
      <c r="D1142" s="22"/>
      <c r="E1142" s="325"/>
      <c r="F1142" s="6">
        <f>F1141*0.1</f>
        <v>1.9105179999999997</v>
      </c>
      <c r="G1142" s="326">
        <f>F1142/F1143</f>
        <v>9.0909090909090912E-2</v>
      </c>
      <c r="H1142" s="1"/>
    </row>
    <row r="1143" spans="1:8" customFormat="1" ht="14.4" customHeight="1" x14ac:dyDescent="0.3">
      <c r="A1143" s="36" t="s">
        <v>32</v>
      </c>
      <c r="B1143" s="74" t="s">
        <v>2997</v>
      </c>
      <c r="C1143" s="4"/>
      <c r="D1143" s="22"/>
      <c r="E1143" s="325"/>
      <c r="F1143" s="6">
        <f>F1141+F1142</f>
        <v>21.015697999999997</v>
      </c>
      <c r="G1143" s="327">
        <f>SUM(G1134:G1142)</f>
        <v>1</v>
      </c>
      <c r="H1143" s="1"/>
    </row>
    <row r="1144" spans="1:8" customFormat="1" ht="15" thickBot="1" x14ac:dyDescent="0.35">
      <c r="A1144" s="17"/>
      <c r="B1144" s="17"/>
      <c r="C1144" s="17"/>
      <c r="D1144" s="17"/>
      <c r="E1144" s="17"/>
      <c r="F1144" s="17"/>
      <c r="G1144" s="17"/>
      <c r="H1144" s="1"/>
    </row>
    <row r="1145" spans="1:8" ht="44.4" thickTop="1" thickBot="1" x14ac:dyDescent="0.35">
      <c r="A1145" s="61" t="s">
        <v>2</v>
      </c>
      <c r="B1145" s="62" t="s">
        <v>3</v>
      </c>
      <c r="C1145" s="63" t="s">
        <v>4</v>
      </c>
      <c r="D1145" s="64" t="s">
        <v>5</v>
      </c>
      <c r="E1145" s="230"/>
      <c r="F1145" s="20"/>
      <c r="G1145" s="20"/>
      <c r="H1145" s="54"/>
    </row>
    <row r="1146" spans="1:8" ht="330" customHeight="1" thickTop="1" thickBot="1" x14ac:dyDescent="0.35">
      <c r="A1146" s="85" t="s">
        <v>3087</v>
      </c>
      <c r="B1146" s="318" t="s">
        <v>3079</v>
      </c>
      <c r="C1146" s="50" t="s">
        <v>130</v>
      </c>
      <c r="D1146" s="50"/>
      <c r="E1146" s="20"/>
      <c r="F1146" s="20"/>
      <c r="G1146" s="20"/>
    </row>
    <row r="1147" spans="1:8" customFormat="1" ht="15" thickTop="1" x14ac:dyDescent="0.3">
      <c r="C1147" s="321" t="s">
        <v>4</v>
      </c>
      <c r="D1147" s="321" t="s">
        <v>11</v>
      </c>
      <c r="E1147" s="321" t="s">
        <v>2986</v>
      </c>
      <c r="F1147" s="321" t="s">
        <v>2987</v>
      </c>
      <c r="G1147" s="321" t="s">
        <v>2988</v>
      </c>
      <c r="H1147" s="1"/>
    </row>
    <row r="1148" spans="1:8" customFormat="1" x14ac:dyDescent="0.3">
      <c r="A1148" s="321"/>
      <c r="B1148" s="74" t="s">
        <v>2989</v>
      </c>
      <c r="C1148" s="4"/>
      <c r="D1148" s="321"/>
      <c r="E1148" s="321"/>
      <c r="F1148" s="321"/>
      <c r="G1148" s="321"/>
      <c r="H1148" s="1"/>
    </row>
    <row r="1149" spans="1:8" customFormat="1" x14ac:dyDescent="0.3">
      <c r="A1149" s="319" t="s">
        <v>16</v>
      </c>
      <c r="B1149" s="4" t="s">
        <v>2947</v>
      </c>
      <c r="C1149" s="4" t="s">
        <v>2948</v>
      </c>
      <c r="D1149" s="321">
        <v>0</v>
      </c>
      <c r="E1149" s="321">
        <v>25.18</v>
      </c>
      <c r="F1149" s="6">
        <f>D1149*E1149</f>
        <v>0</v>
      </c>
      <c r="G1149" s="321"/>
      <c r="H1149" s="1"/>
    </row>
    <row r="1150" spans="1:8" customFormat="1" x14ac:dyDescent="0.3">
      <c r="A1150" s="319" t="s">
        <v>19</v>
      </c>
      <c r="B1150" s="4" t="s">
        <v>2949</v>
      </c>
      <c r="C1150" s="4" t="s">
        <v>2948</v>
      </c>
      <c r="D1150" s="321">
        <v>0.06</v>
      </c>
      <c r="E1150" s="321">
        <v>28.09</v>
      </c>
      <c r="F1150" s="6">
        <f t="shared" ref="F1150:F1151" si="2">D1150*E1150</f>
        <v>1.6854</v>
      </c>
      <c r="G1150" s="321"/>
      <c r="H1150" s="1"/>
    </row>
    <row r="1151" spans="1:8" customFormat="1" x14ac:dyDescent="0.3">
      <c r="A1151" s="319" t="s">
        <v>131</v>
      </c>
      <c r="B1151" s="4" t="s">
        <v>2950</v>
      </c>
      <c r="C1151" s="4" t="s">
        <v>2948</v>
      </c>
      <c r="D1151" s="321">
        <v>0.2</v>
      </c>
      <c r="E1151" s="321">
        <v>30.28</v>
      </c>
      <c r="F1151" s="6">
        <f t="shared" si="2"/>
        <v>6.0560000000000009</v>
      </c>
      <c r="G1151" s="321"/>
      <c r="H1151" s="1"/>
    </row>
    <row r="1152" spans="1:8" customFormat="1" x14ac:dyDescent="0.3">
      <c r="A1152" s="319">
        <v>1</v>
      </c>
      <c r="B1152" s="74" t="s">
        <v>2990</v>
      </c>
      <c r="C1152" s="4"/>
      <c r="D1152" s="321"/>
      <c r="E1152" s="321"/>
      <c r="F1152" s="322">
        <f>SUM(F1149:F1151)</f>
        <v>7.7414000000000005</v>
      </c>
      <c r="G1152" s="323">
        <f>F1152/F1161</f>
        <v>0.59063465568335749</v>
      </c>
      <c r="H1152" s="1"/>
    </row>
    <row r="1153" spans="1:8" customFormat="1" x14ac:dyDescent="0.3">
      <c r="A1153" s="36"/>
      <c r="B1153" s="74" t="s">
        <v>45</v>
      </c>
      <c r="C1153" s="4"/>
      <c r="D1153" s="4"/>
      <c r="E1153" s="4"/>
      <c r="F1153" s="6"/>
      <c r="G1153" s="324"/>
      <c r="H1153" s="1"/>
    </row>
    <row r="1154" spans="1:8" customFormat="1" ht="28.8" x14ac:dyDescent="0.3">
      <c r="A1154" s="36" t="s">
        <v>23</v>
      </c>
      <c r="B1154" s="4" t="s">
        <v>3078</v>
      </c>
      <c r="C1154" s="4" t="s">
        <v>1406</v>
      </c>
      <c r="D1154" s="22">
        <v>3</v>
      </c>
      <c r="E1154" s="76">
        <v>0.86699999999999999</v>
      </c>
      <c r="F1154" s="6">
        <f>D1154*E1154</f>
        <v>2.601</v>
      </c>
      <c r="G1154" s="324"/>
      <c r="H1154" s="1"/>
    </row>
    <row r="1155" spans="1:8" customFormat="1" x14ac:dyDescent="0.3">
      <c r="A1155" s="36" t="s">
        <v>47</v>
      </c>
      <c r="B1155" s="4" t="s">
        <v>3058</v>
      </c>
      <c r="C1155" s="4" t="s">
        <v>8</v>
      </c>
      <c r="D1155" s="22">
        <v>0.02</v>
      </c>
      <c r="E1155" s="76">
        <v>0.94</v>
      </c>
      <c r="F1155" s="6">
        <f>D1155*E1155</f>
        <v>1.8800000000000001E-2</v>
      </c>
      <c r="G1155" s="324"/>
      <c r="H1155" s="1"/>
    </row>
    <row r="1156" spans="1:8" customFormat="1" x14ac:dyDescent="0.3">
      <c r="A1156" s="36">
        <v>2</v>
      </c>
      <c r="B1156" s="74" t="s">
        <v>2992</v>
      </c>
      <c r="C1156" s="321"/>
      <c r="D1156" s="22"/>
      <c r="E1156" s="325"/>
      <c r="F1156" s="6">
        <f>SUM(F1154:F1155)</f>
        <v>2.6198000000000001</v>
      </c>
      <c r="G1156" s="326">
        <f>F1156/F1161</f>
        <v>0.19987917830873742</v>
      </c>
      <c r="H1156" s="1"/>
    </row>
    <row r="1157" spans="1:8" customFormat="1" x14ac:dyDescent="0.3">
      <c r="A1157" s="36" t="s">
        <v>26</v>
      </c>
      <c r="B1157" s="74" t="s">
        <v>2993</v>
      </c>
      <c r="C1157" s="321"/>
      <c r="D1157" s="22"/>
      <c r="E1157" s="325"/>
      <c r="F1157" s="6">
        <f>F1152+F1156</f>
        <v>10.3612</v>
      </c>
      <c r="G1157" s="324"/>
      <c r="H1157" s="1"/>
    </row>
    <row r="1158" spans="1:8" customFormat="1" x14ac:dyDescent="0.3">
      <c r="A1158" s="36">
        <v>3</v>
      </c>
      <c r="B1158" s="74" t="s">
        <v>2994</v>
      </c>
      <c r="C1158" s="4"/>
      <c r="D1158" s="22"/>
      <c r="E1158" s="325"/>
      <c r="F1158" s="6">
        <f>F1157*0.15</f>
        <v>1.5541799999999999</v>
      </c>
      <c r="G1158" s="326">
        <f>F1158/F1161</f>
        <v>0.11857707509881422</v>
      </c>
      <c r="H1158" s="1"/>
    </row>
    <row r="1159" spans="1:8" customFormat="1" x14ac:dyDescent="0.3">
      <c r="A1159" s="36" t="s">
        <v>29</v>
      </c>
      <c r="B1159" s="74" t="s">
        <v>2995</v>
      </c>
      <c r="C1159" s="4"/>
      <c r="D1159" s="22"/>
      <c r="E1159" s="325"/>
      <c r="F1159" s="6">
        <f>F1157+F1158</f>
        <v>11.915380000000001</v>
      </c>
      <c r="G1159" s="324"/>
      <c r="H1159" s="1"/>
    </row>
    <row r="1160" spans="1:8" customFormat="1" x14ac:dyDescent="0.3">
      <c r="A1160" s="36">
        <v>4</v>
      </c>
      <c r="B1160" s="74" t="s">
        <v>2996</v>
      </c>
      <c r="C1160" s="4"/>
      <c r="D1160" s="22"/>
      <c r="E1160" s="325"/>
      <c r="F1160" s="6">
        <f>F1159*0.1</f>
        <v>1.1915380000000002</v>
      </c>
      <c r="G1160" s="326">
        <f>F1160/F1161</f>
        <v>9.0909090909090925E-2</v>
      </c>
      <c r="H1160" s="1"/>
    </row>
    <row r="1161" spans="1:8" customFormat="1" x14ac:dyDescent="0.3">
      <c r="A1161" s="36" t="s">
        <v>32</v>
      </c>
      <c r="B1161" s="74" t="s">
        <v>2997</v>
      </c>
      <c r="C1161" s="4"/>
      <c r="D1161" s="22"/>
      <c r="E1161" s="325"/>
      <c r="F1161" s="6">
        <f>F1159+F1160</f>
        <v>13.106918</v>
      </c>
      <c r="G1161" s="327">
        <f>SUM(G1152:G1160)</f>
        <v>1</v>
      </c>
      <c r="H1161" s="1"/>
    </row>
    <row r="1162" spans="1:8" customFormat="1" ht="15" thickBot="1" x14ac:dyDescent="0.35"/>
    <row r="1163" spans="1:8" ht="44.4" thickTop="1" thickBot="1" x14ac:dyDescent="0.35">
      <c r="A1163" s="61" t="s">
        <v>2</v>
      </c>
      <c r="B1163" s="62" t="s">
        <v>3</v>
      </c>
      <c r="C1163" s="63" t="s">
        <v>4</v>
      </c>
      <c r="D1163" s="64" t="s">
        <v>5</v>
      </c>
      <c r="E1163" s="230"/>
      <c r="F1163" s="20"/>
      <c r="G1163" s="20"/>
      <c r="H1163" s="54"/>
    </row>
    <row r="1164" spans="1:8" ht="130.80000000000001" customHeight="1" thickTop="1" thickBot="1" x14ac:dyDescent="0.35">
      <c r="A1164" s="65" t="s">
        <v>2945</v>
      </c>
      <c r="B1164" s="318" t="s">
        <v>3080</v>
      </c>
      <c r="C1164" s="50" t="s">
        <v>130</v>
      </c>
      <c r="D1164" s="50"/>
      <c r="E1164" s="20"/>
      <c r="F1164" s="20"/>
      <c r="G1164" s="20"/>
    </row>
    <row r="1165" spans="1:8" customFormat="1" ht="15" thickTop="1" x14ac:dyDescent="0.3">
      <c r="C1165" s="321" t="s">
        <v>4</v>
      </c>
      <c r="D1165" s="321" t="s">
        <v>11</v>
      </c>
      <c r="E1165" s="321" t="s">
        <v>2986</v>
      </c>
      <c r="F1165" s="321" t="s">
        <v>2987</v>
      </c>
      <c r="G1165" s="321" t="s">
        <v>2988</v>
      </c>
      <c r="H1165" s="1"/>
    </row>
    <row r="1166" spans="1:8" customFormat="1" x14ac:dyDescent="0.3">
      <c r="A1166" s="321"/>
      <c r="B1166" s="74" t="s">
        <v>2989</v>
      </c>
      <c r="C1166" s="4"/>
      <c r="D1166" s="321"/>
      <c r="E1166" s="321"/>
      <c r="F1166" s="321"/>
      <c r="G1166" s="321"/>
      <c r="H1166" s="1"/>
    </row>
    <row r="1167" spans="1:8" customFormat="1" x14ac:dyDescent="0.3">
      <c r="A1167" s="319" t="s">
        <v>16</v>
      </c>
      <c r="B1167" s="4" t="s">
        <v>2947</v>
      </c>
      <c r="C1167" s="4" t="s">
        <v>2948</v>
      </c>
      <c r="D1167" s="321">
        <v>0</v>
      </c>
      <c r="E1167" s="321">
        <v>25.18</v>
      </c>
      <c r="F1167" s="6">
        <f>D1167*E1167</f>
        <v>0</v>
      </c>
      <c r="G1167" s="321"/>
      <c r="H1167" s="1"/>
    </row>
    <row r="1168" spans="1:8" customFormat="1" x14ac:dyDescent="0.3">
      <c r="A1168" s="319" t="s">
        <v>19</v>
      </c>
      <c r="B1168" s="4" t="s">
        <v>2949</v>
      </c>
      <c r="C1168" s="4" t="s">
        <v>2948</v>
      </c>
      <c r="D1168" s="321">
        <v>0</v>
      </c>
      <c r="E1168" s="321">
        <v>28.09</v>
      </c>
      <c r="F1168" s="6">
        <f t="shared" ref="F1168:F1169" si="3">D1168*E1168</f>
        <v>0</v>
      </c>
      <c r="G1168" s="321"/>
      <c r="H1168" s="1"/>
    </row>
    <row r="1169" spans="1:8" customFormat="1" x14ac:dyDescent="0.3">
      <c r="A1169" s="319" t="s">
        <v>131</v>
      </c>
      <c r="B1169" s="4" t="s">
        <v>2950</v>
      </c>
      <c r="C1169" s="4" t="s">
        <v>2948</v>
      </c>
      <c r="D1169" s="321">
        <v>0.1</v>
      </c>
      <c r="E1169" s="321">
        <v>30.28</v>
      </c>
      <c r="F1169" s="6">
        <f t="shared" si="3"/>
        <v>3.0280000000000005</v>
      </c>
      <c r="G1169" s="321"/>
      <c r="H1169" s="1"/>
    </row>
    <row r="1170" spans="1:8" customFormat="1" x14ac:dyDescent="0.3">
      <c r="A1170" s="319">
        <v>1</v>
      </c>
      <c r="B1170" s="74" t="s">
        <v>2990</v>
      </c>
      <c r="C1170" s="4"/>
      <c r="D1170" s="321"/>
      <c r="E1170" s="321"/>
      <c r="F1170" s="322">
        <f>SUM(F1167:F1169)</f>
        <v>3.0280000000000005</v>
      </c>
      <c r="G1170" s="323">
        <f>F1170/F1178</f>
        <v>0.54592799555901628</v>
      </c>
      <c r="H1170" s="1"/>
    </row>
    <row r="1171" spans="1:8" customFormat="1" x14ac:dyDescent="0.3">
      <c r="A1171" s="36"/>
      <c r="B1171" s="74" t="s">
        <v>45</v>
      </c>
      <c r="C1171" s="4"/>
      <c r="D1171" s="4"/>
      <c r="E1171" s="4"/>
      <c r="F1171" s="6"/>
      <c r="G1171" s="324"/>
      <c r="H1171" s="1"/>
    </row>
    <row r="1172" spans="1:8" customFormat="1" x14ac:dyDescent="0.3">
      <c r="A1172" s="36" t="s">
        <v>23</v>
      </c>
      <c r="B1172" s="4" t="s">
        <v>3081</v>
      </c>
      <c r="C1172" s="4" t="s">
        <v>3082</v>
      </c>
      <c r="D1172" s="22">
        <v>7.0000000000000007E-2</v>
      </c>
      <c r="E1172" s="76">
        <v>19.38</v>
      </c>
      <c r="F1172" s="6">
        <f>D1172*E1172</f>
        <v>1.3566</v>
      </c>
      <c r="G1172" s="324"/>
      <c r="H1172" s="1"/>
    </row>
    <row r="1173" spans="1:8" customFormat="1" x14ac:dyDescent="0.3">
      <c r="A1173" s="36">
        <v>2</v>
      </c>
      <c r="B1173" s="74" t="s">
        <v>2992</v>
      </c>
      <c r="C1173" s="321"/>
      <c r="D1173" s="22"/>
      <c r="E1173" s="325"/>
      <c r="F1173" s="6">
        <f>SUM(F1172:F1172)</f>
        <v>1.3566</v>
      </c>
      <c r="G1173" s="326">
        <f>F1173/F1178</f>
        <v>0.24458583843307841</v>
      </c>
      <c r="H1173" s="1"/>
    </row>
    <row r="1174" spans="1:8" customFormat="1" x14ac:dyDescent="0.3">
      <c r="A1174" s="36" t="s">
        <v>26</v>
      </c>
      <c r="B1174" s="74" t="s">
        <v>2993</v>
      </c>
      <c r="C1174" s="321"/>
      <c r="D1174" s="22"/>
      <c r="E1174" s="325"/>
      <c r="F1174" s="6">
        <f>F1170+F1173</f>
        <v>4.3846000000000007</v>
      </c>
      <c r="G1174" s="324"/>
      <c r="H1174" s="1"/>
    </row>
    <row r="1175" spans="1:8" customFormat="1" x14ac:dyDescent="0.3">
      <c r="A1175" s="36">
        <v>3</v>
      </c>
      <c r="B1175" s="74" t="s">
        <v>2994</v>
      </c>
      <c r="C1175" s="4"/>
      <c r="D1175" s="22"/>
      <c r="E1175" s="325"/>
      <c r="F1175" s="6">
        <f>F1174*0.15</f>
        <v>0.65769000000000011</v>
      </c>
      <c r="G1175" s="326">
        <f>F1175/F1178</f>
        <v>0.11857707509881421</v>
      </c>
      <c r="H1175" s="1"/>
    </row>
    <row r="1176" spans="1:8" customFormat="1" x14ac:dyDescent="0.3">
      <c r="A1176" s="36" t="s">
        <v>29</v>
      </c>
      <c r="B1176" s="74" t="s">
        <v>2995</v>
      </c>
      <c r="C1176" s="4"/>
      <c r="D1176" s="22"/>
      <c r="E1176" s="325"/>
      <c r="F1176" s="6">
        <f>F1174+F1175</f>
        <v>5.0422900000000013</v>
      </c>
      <c r="G1176" s="324"/>
      <c r="H1176" s="1"/>
    </row>
    <row r="1177" spans="1:8" customFormat="1" x14ac:dyDescent="0.3">
      <c r="A1177" s="36">
        <v>4</v>
      </c>
      <c r="B1177" s="74" t="s">
        <v>2996</v>
      </c>
      <c r="C1177" s="4"/>
      <c r="D1177" s="22"/>
      <c r="E1177" s="325"/>
      <c r="F1177" s="6">
        <f>F1176*0.1</f>
        <v>0.50422900000000015</v>
      </c>
      <c r="G1177" s="326">
        <f>F1177/F1178</f>
        <v>9.0909090909090912E-2</v>
      </c>
      <c r="H1177" s="1"/>
    </row>
    <row r="1178" spans="1:8" customFormat="1" x14ac:dyDescent="0.3">
      <c r="A1178" s="36" t="s">
        <v>32</v>
      </c>
      <c r="B1178" s="74" t="s">
        <v>2997</v>
      </c>
      <c r="C1178" s="4"/>
      <c r="D1178" s="22"/>
      <c r="E1178" s="325"/>
      <c r="F1178" s="6">
        <f>F1176+F1177</f>
        <v>5.5465190000000018</v>
      </c>
      <c r="G1178" s="327">
        <f>SUM(G1170:G1177)</f>
        <v>0.99999999999999989</v>
      </c>
      <c r="H1178" s="1"/>
    </row>
    <row r="1179" spans="1:8" customFormat="1" ht="15" thickBot="1" x14ac:dyDescent="0.35"/>
    <row r="1180" spans="1:8" ht="44.4" thickTop="1" thickBot="1" x14ac:dyDescent="0.35">
      <c r="A1180" s="61" t="s">
        <v>2</v>
      </c>
      <c r="B1180" s="62" t="s">
        <v>3</v>
      </c>
      <c r="C1180" s="63" t="s">
        <v>4</v>
      </c>
      <c r="D1180" s="64" t="s">
        <v>5</v>
      </c>
      <c r="E1180" s="230"/>
      <c r="F1180" s="20"/>
      <c r="G1180" s="20"/>
      <c r="H1180" s="54"/>
    </row>
    <row r="1181" spans="1:8" ht="237.6" customHeight="1" thickTop="1" thickBot="1" x14ac:dyDescent="0.35">
      <c r="A1181" s="85" t="s">
        <v>3088</v>
      </c>
      <c r="B1181" s="318" t="s">
        <v>3083</v>
      </c>
      <c r="C1181" s="50" t="s">
        <v>130</v>
      </c>
      <c r="D1181" s="50"/>
      <c r="E1181" s="20"/>
      <c r="F1181" s="20"/>
      <c r="G1181" s="20"/>
    </row>
    <row r="1182" spans="1:8" customFormat="1" ht="15" thickTop="1" x14ac:dyDescent="0.3">
      <c r="C1182" s="321" t="s">
        <v>4</v>
      </c>
      <c r="D1182" s="321" t="s">
        <v>11</v>
      </c>
      <c r="E1182" s="321" t="s">
        <v>2986</v>
      </c>
      <c r="F1182" s="321" t="s">
        <v>2987</v>
      </c>
      <c r="G1182" s="321" t="s">
        <v>2988</v>
      </c>
      <c r="H1182" s="1"/>
    </row>
    <row r="1183" spans="1:8" customFormat="1" x14ac:dyDescent="0.3">
      <c r="A1183" s="321"/>
      <c r="B1183" s="74" t="s">
        <v>2989</v>
      </c>
      <c r="C1183" s="4"/>
      <c r="D1183" s="321"/>
      <c r="E1183" s="321"/>
      <c r="F1183" s="321"/>
      <c r="G1183" s="321"/>
      <c r="H1183" s="1"/>
    </row>
    <row r="1184" spans="1:8" customFormat="1" x14ac:dyDescent="0.3">
      <c r="A1184" s="319" t="s">
        <v>16</v>
      </c>
      <c r="B1184" s="4" t="s">
        <v>2947</v>
      </c>
      <c r="C1184" s="4" t="s">
        <v>2948</v>
      </c>
      <c r="D1184" s="321">
        <v>0.01</v>
      </c>
      <c r="E1184" s="321">
        <v>25.18</v>
      </c>
      <c r="F1184" s="6">
        <f>D1184*E1184</f>
        <v>0.25180000000000002</v>
      </c>
      <c r="G1184" s="321"/>
      <c r="H1184" s="1"/>
    </row>
    <row r="1185" spans="1:8" customFormat="1" x14ac:dyDescent="0.3">
      <c r="A1185" s="319" t="s">
        <v>19</v>
      </c>
      <c r="B1185" s="4" t="s">
        <v>2949</v>
      </c>
      <c r="C1185" s="4" t="s">
        <v>2948</v>
      </c>
      <c r="D1185" s="321">
        <v>0.03</v>
      </c>
      <c r="E1185" s="321">
        <v>28.09</v>
      </c>
      <c r="F1185" s="6">
        <f t="shared" ref="F1185:F1186" si="4">D1185*E1185</f>
        <v>0.8427</v>
      </c>
      <c r="G1185" s="321"/>
      <c r="H1185" s="1"/>
    </row>
    <row r="1186" spans="1:8" customFormat="1" x14ac:dyDescent="0.3">
      <c r="A1186" s="319" t="s">
        <v>131</v>
      </c>
      <c r="B1186" s="4" t="s">
        <v>2950</v>
      </c>
      <c r="C1186" s="4" t="s">
        <v>2948</v>
      </c>
      <c r="D1186" s="321">
        <v>0.05</v>
      </c>
      <c r="E1186" s="321">
        <v>30.28</v>
      </c>
      <c r="F1186" s="6">
        <f t="shared" si="4"/>
        <v>1.5140000000000002</v>
      </c>
      <c r="G1186" s="321"/>
      <c r="H1186" s="1"/>
    </row>
    <row r="1187" spans="1:8" customFormat="1" x14ac:dyDescent="0.3">
      <c r="A1187" s="319">
        <v>1</v>
      </c>
      <c r="B1187" s="74" t="s">
        <v>2990</v>
      </c>
      <c r="C1187" s="4"/>
      <c r="D1187" s="321"/>
      <c r="E1187" s="321"/>
      <c r="F1187" s="322">
        <f>SUM(F1184:F1186)</f>
        <v>2.6085000000000003</v>
      </c>
      <c r="G1187" s="323">
        <f>F1187/F1196</f>
        <v>2.0391495688613599E-2</v>
      </c>
      <c r="H1187" s="1"/>
    </row>
    <row r="1188" spans="1:8" customFormat="1" x14ac:dyDescent="0.3">
      <c r="A1188" s="36"/>
      <c r="B1188" s="74" t="s">
        <v>45</v>
      </c>
      <c r="C1188" s="4"/>
      <c r="D1188" s="4"/>
      <c r="E1188" s="4"/>
      <c r="F1188" s="6"/>
      <c r="G1188" s="324"/>
      <c r="H1188" s="1"/>
    </row>
    <row r="1189" spans="1:8" customFormat="1" ht="28.8" x14ac:dyDescent="0.3">
      <c r="A1189" s="36" t="s">
        <v>23</v>
      </c>
      <c r="B1189" s="4" t="s">
        <v>2033</v>
      </c>
      <c r="C1189" s="4" t="s">
        <v>3063</v>
      </c>
      <c r="D1189" s="22">
        <v>2</v>
      </c>
      <c r="E1189" s="76">
        <v>49.247999999999998</v>
      </c>
      <c r="F1189" s="6">
        <f>D1189*E1189</f>
        <v>98.495999999999995</v>
      </c>
      <c r="G1189" s="324"/>
      <c r="H1189" s="1"/>
    </row>
    <row r="1190" spans="1:8" customFormat="1" x14ac:dyDescent="0.3">
      <c r="A1190" s="36" t="s">
        <v>47</v>
      </c>
      <c r="B1190" s="4" t="s">
        <v>3058</v>
      </c>
      <c r="C1190" s="4" t="s">
        <v>8</v>
      </c>
      <c r="D1190" s="22">
        <v>0.02</v>
      </c>
      <c r="E1190" s="76">
        <v>0.94</v>
      </c>
      <c r="F1190" s="6">
        <f>D1190*E1190</f>
        <v>1.8800000000000001E-2</v>
      </c>
      <c r="G1190" s="324"/>
      <c r="H1190" s="1"/>
    </row>
    <row r="1191" spans="1:8" customFormat="1" x14ac:dyDescent="0.3">
      <c r="A1191" s="36">
        <v>2</v>
      </c>
      <c r="B1191" s="74" t="s">
        <v>2992</v>
      </c>
      <c r="C1191" s="321"/>
      <c r="D1191" s="22"/>
      <c r="E1191" s="325"/>
      <c r="F1191" s="6">
        <f>SUM(F1189:F1190)</f>
        <v>98.514799999999994</v>
      </c>
      <c r="G1191" s="326">
        <f>F1191/F1196</f>
        <v>0.77012233830348109</v>
      </c>
      <c r="H1191" s="1"/>
    </row>
    <row r="1192" spans="1:8" customFormat="1" x14ac:dyDescent="0.3">
      <c r="A1192" s="36" t="s">
        <v>26</v>
      </c>
      <c r="B1192" s="74" t="s">
        <v>2993</v>
      </c>
      <c r="C1192" s="321"/>
      <c r="D1192" s="22"/>
      <c r="E1192" s="325"/>
      <c r="F1192" s="6">
        <f>F1187+F1191</f>
        <v>101.1233</v>
      </c>
      <c r="G1192" s="324"/>
      <c r="H1192" s="1"/>
    </row>
    <row r="1193" spans="1:8" customFormat="1" x14ac:dyDescent="0.3">
      <c r="A1193" s="36">
        <v>3</v>
      </c>
      <c r="B1193" s="74" t="s">
        <v>2994</v>
      </c>
      <c r="C1193" s="4"/>
      <c r="D1193" s="22"/>
      <c r="E1193" s="325"/>
      <c r="F1193" s="6">
        <f>F1192*0.15</f>
        <v>15.168495</v>
      </c>
      <c r="G1193" s="326">
        <f>F1193/F1196</f>
        <v>0.11857707509881421</v>
      </c>
      <c r="H1193" s="1"/>
    </row>
    <row r="1194" spans="1:8" customFormat="1" x14ac:dyDescent="0.3">
      <c r="A1194" s="36" t="s">
        <v>29</v>
      </c>
      <c r="B1194" s="74" t="s">
        <v>2995</v>
      </c>
      <c r="C1194" s="4"/>
      <c r="D1194" s="22"/>
      <c r="E1194" s="325"/>
      <c r="F1194" s="6">
        <f>F1192+F1193</f>
        <v>116.29179500000001</v>
      </c>
      <c r="G1194" s="324"/>
      <c r="H1194" s="1"/>
    </row>
    <row r="1195" spans="1:8" customFormat="1" x14ac:dyDescent="0.3">
      <c r="A1195" s="36">
        <v>4</v>
      </c>
      <c r="B1195" s="74" t="s">
        <v>2996</v>
      </c>
      <c r="C1195" s="4"/>
      <c r="D1195" s="22"/>
      <c r="E1195" s="325"/>
      <c r="F1195" s="6">
        <f>F1194*0.1</f>
        <v>11.629179500000001</v>
      </c>
      <c r="G1195" s="326">
        <f>F1195/F1196</f>
        <v>9.0909090909090912E-2</v>
      </c>
      <c r="H1195" s="1"/>
    </row>
    <row r="1196" spans="1:8" customFormat="1" x14ac:dyDescent="0.3">
      <c r="A1196" s="36" t="s">
        <v>32</v>
      </c>
      <c r="B1196" s="74" t="s">
        <v>2997</v>
      </c>
      <c r="C1196" s="4"/>
      <c r="D1196" s="22"/>
      <c r="E1196" s="325"/>
      <c r="F1196" s="6">
        <f>F1194+F1195</f>
        <v>127.92097450000001</v>
      </c>
      <c r="G1196" s="327">
        <f>SUM(G1187:G1195)</f>
        <v>0.99999999999999989</v>
      </c>
      <c r="H1196" s="1"/>
    </row>
    <row r="1197" spans="1:8" customFormat="1" ht="15" thickBot="1" x14ac:dyDescent="0.35">
      <c r="A1197" s="17"/>
      <c r="B1197" s="17"/>
      <c r="C1197" s="17"/>
      <c r="D1197" s="17"/>
      <c r="E1197" s="17"/>
      <c r="F1197" s="17"/>
      <c r="G1197" s="17"/>
      <c r="H1197" s="1"/>
    </row>
    <row r="1198" spans="1:8" ht="44.4" thickTop="1" thickBot="1" x14ac:dyDescent="0.35">
      <c r="A1198" s="61" t="s">
        <v>2</v>
      </c>
      <c r="B1198" s="62" t="s">
        <v>3</v>
      </c>
      <c r="C1198" s="63" t="s">
        <v>4</v>
      </c>
      <c r="D1198" s="64" t="s">
        <v>5</v>
      </c>
      <c r="E1198" s="230"/>
      <c r="F1198" s="20"/>
      <c r="G1198" s="20"/>
      <c r="H1198" s="54"/>
    </row>
    <row r="1199" spans="1:8" ht="273" customHeight="1" thickTop="1" thickBot="1" x14ac:dyDescent="0.35">
      <c r="A1199" s="85" t="s">
        <v>3089</v>
      </c>
      <c r="B1199" s="318" t="s">
        <v>3084</v>
      </c>
      <c r="C1199" s="50" t="s">
        <v>130</v>
      </c>
      <c r="D1199" s="50"/>
      <c r="E1199" s="20"/>
      <c r="F1199" s="20"/>
      <c r="G1199" s="20"/>
    </row>
    <row r="1200" spans="1:8" customFormat="1" ht="15" thickTop="1" x14ac:dyDescent="0.3">
      <c r="C1200" s="321" t="s">
        <v>4</v>
      </c>
      <c r="D1200" s="321" t="s">
        <v>11</v>
      </c>
      <c r="E1200" s="321" t="s">
        <v>2986</v>
      </c>
      <c r="F1200" s="321" t="s">
        <v>2987</v>
      </c>
      <c r="G1200" s="321" t="s">
        <v>2988</v>
      </c>
      <c r="H1200" s="1"/>
    </row>
    <row r="1201" spans="1:8" customFormat="1" x14ac:dyDescent="0.3">
      <c r="A1201" s="321"/>
      <c r="B1201" s="74" t="s">
        <v>2989</v>
      </c>
      <c r="C1201" s="4"/>
      <c r="D1201" s="321"/>
      <c r="E1201" s="321"/>
      <c r="F1201" s="321"/>
      <c r="G1201" s="321"/>
      <c r="H1201" s="1"/>
    </row>
    <row r="1202" spans="1:8" customFormat="1" x14ac:dyDescent="0.3">
      <c r="A1202" s="319" t="s">
        <v>16</v>
      </c>
      <c r="B1202" s="4" t="s">
        <v>2947</v>
      </c>
      <c r="C1202" s="4" t="s">
        <v>2948</v>
      </c>
      <c r="D1202" s="321">
        <v>0</v>
      </c>
      <c r="E1202" s="321">
        <v>25.18</v>
      </c>
      <c r="F1202" s="6">
        <f>D1202*E1202</f>
        <v>0</v>
      </c>
      <c r="G1202" s="321"/>
      <c r="H1202" s="1"/>
    </row>
    <row r="1203" spans="1:8" customFormat="1" x14ac:dyDescent="0.3">
      <c r="A1203" s="319" t="s">
        <v>19</v>
      </c>
      <c r="B1203" s="4" t="s">
        <v>2949</v>
      </c>
      <c r="C1203" s="4" t="s">
        <v>2948</v>
      </c>
      <c r="D1203" s="321">
        <v>0.08</v>
      </c>
      <c r="E1203" s="321">
        <v>28.09</v>
      </c>
      <c r="F1203" s="6">
        <f t="shared" ref="F1203:F1204" si="5">D1203*E1203</f>
        <v>2.2471999999999999</v>
      </c>
      <c r="G1203" s="321"/>
      <c r="H1203" s="1"/>
    </row>
    <row r="1204" spans="1:8" customFormat="1" x14ac:dyDescent="0.3">
      <c r="A1204" s="319" t="s">
        <v>131</v>
      </c>
      <c r="B1204" s="4" t="s">
        <v>2950</v>
      </c>
      <c r="C1204" s="4" t="s">
        <v>2948</v>
      </c>
      <c r="D1204" s="321">
        <v>0.1</v>
      </c>
      <c r="E1204" s="321">
        <v>30.28</v>
      </c>
      <c r="F1204" s="6">
        <f t="shared" si="5"/>
        <v>3.0280000000000005</v>
      </c>
      <c r="G1204" s="321"/>
      <c r="H1204" s="1"/>
    </row>
    <row r="1205" spans="1:8" customFormat="1" x14ac:dyDescent="0.3">
      <c r="A1205" s="319">
        <v>1</v>
      </c>
      <c r="B1205" s="74" t="s">
        <v>2990</v>
      </c>
      <c r="C1205" s="4"/>
      <c r="D1205" s="321"/>
      <c r="E1205" s="321"/>
      <c r="F1205" s="322">
        <f>SUM(F1202:F1204)</f>
        <v>5.2751999999999999</v>
      </c>
      <c r="G1205" s="323">
        <f>F1205/F1214</f>
        <v>0.11491095555456321</v>
      </c>
      <c r="H1205" s="1"/>
    </row>
    <row r="1206" spans="1:8" customFormat="1" x14ac:dyDescent="0.3">
      <c r="A1206" s="36"/>
      <c r="B1206" s="74" t="s">
        <v>45</v>
      </c>
      <c r="C1206" s="4"/>
      <c r="D1206" s="4"/>
      <c r="E1206" s="4"/>
      <c r="F1206" s="6"/>
      <c r="G1206" s="324"/>
      <c r="H1206" s="1"/>
    </row>
    <row r="1207" spans="1:8" customFormat="1" ht="28.8" x14ac:dyDescent="0.3">
      <c r="A1207" s="36" t="s">
        <v>23</v>
      </c>
      <c r="B1207" s="4" t="s">
        <v>3085</v>
      </c>
      <c r="C1207" s="4" t="s">
        <v>3063</v>
      </c>
      <c r="D1207" s="22">
        <v>18</v>
      </c>
      <c r="E1207" s="76">
        <v>1.722</v>
      </c>
      <c r="F1207" s="6">
        <f>D1207*E1207</f>
        <v>30.995999999999999</v>
      </c>
      <c r="G1207" s="324"/>
      <c r="H1207" s="1"/>
    </row>
    <row r="1208" spans="1:8" customFormat="1" x14ac:dyDescent="0.3">
      <c r="A1208" s="36" t="s">
        <v>47</v>
      </c>
      <c r="B1208" s="4" t="s">
        <v>3058</v>
      </c>
      <c r="C1208" s="4" t="s">
        <v>8</v>
      </c>
      <c r="D1208" s="22">
        <v>0.02</v>
      </c>
      <c r="E1208" s="76">
        <v>0.94</v>
      </c>
      <c r="F1208" s="6">
        <f>D1208*E1208</f>
        <v>1.8800000000000001E-2</v>
      </c>
      <c r="G1208" s="324"/>
      <c r="H1208" s="1"/>
    </row>
    <row r="1209" spans="1:8" customFormat="1" x14ac:dyDescent="0.3">
      <c r="A1209" s="36">
        <v>2</v>
      </c>
      <c r="B1209" s="74" t="s">
        <v>2992</v>
      </c>
      <c r="C1209" s="321"/>
      <c r="D1209" s="22"/>
      <c r="E1209" s="325"/>
      <c r="F1209" s="6">
        <f>SUM(F1207:F1208)</f>
        <v>31.014799999999997</v>
      </c>
      <c r="G1209" s="326">
        <f>F1209/F1214</f>
        <v>0.67560287843753164</v>
      </c>
      <c r="H1209" s="1"/>
    </row>
    <row r="1210" spans="1:8" customFormat="1" x14ac:dyDescent="0.3">
      <c r="A1210" s="36" t="s">
        <v>26</v>
      </c>
      <c r="B1210" s="74" t="s">
        <v>2993</v>
      </c>
      <c r="C1210" s="321"/>
      <c r="D1210" s="22"/>
      <c r="E1210" s="325"/>
      <c r="F1210" s="6">
        <f>F1205+F1209</f>
        <v>36.29</v>
      </c>
      <c r="G1210" s="324"/>
      <c r="H1210" s="1"/>
    </row>
    <row r="1211" spans="1:8" customFormat="1" x14ac:dyDescent="0.3">
      <c r="A1211" s="36">
        <v>3</v>
      </c>
      <c r="B1211" s="74" t="s">
        <v>2994</v>
      </c>
      <c r="C1211" s="4"/>
      <c r="D1211" s="22"/>
      <c r="E1211" s="325"/>
      <c r="F1211" s="6">
        <f>F1210*0.15</f>
        <v>5.4434999999999993</v>
      </c>
      <c r="G1211" s="326">
        <f>F1211/F1214</f>
        <v>0.11857707509881422</v>
      </c>
      <c r="H1211" s="1"/>
    </row>
    <row r="1212" spans="1:8" customFormat="1" x14ac:dyDescent="0.3">
      <c r="A1212" s="36" t="s">
        <v>29</v>
      </c>
      <c r="B1212" s="74" t="s">
        <v>2995</v>
      </c>
      <c r="C1212" s="4"/>
      <c r="D1212" s="22"/>
      <c r="E1212" s="325"/>
      <c r="F1212" s="6">
        <f>F1210+F1211</f>
        <v>41.733499999999999</v>
      </c>
      <c r="G1212" s="324"/>
      <c r="H1212" s="1"/>
    </row>
    <row r="1213" spans="1:8" customFormat="1" x14ac:dyDescent="0.3">
      <c r="A1213" s="36">
        <v>4</v>
      </c>
      <c r="B1213" s="74" t="s">
        <v>2996</v>
      </c>
      <c r="C1213" s="4"/>
      <c r="D1213" s="22"/>
      <c r="E1213" s="325"/>
      <c r="F1213" s="6">
        <f>F1212*0.1</f>
        <v>4.1733500000000001</v>
      </c>
      <c r="G1213" s="326">
        <f>F1213/F1214</f>
        <v>9.0909090909090912E-2</v>
      </c>
      <c r="H1213" s="1"/>
    </row>
    <row r="1214" spans="1:8" customFormat="1" x14ac:dyDescent="0.3">
      <c r="A1214" s="36" t="s">
        <v>32</v>
      </c>
      <c r="B1214" s="74" t="s">
        <v>2997</v>
      </c>
      <c r="C1214" s="4"/>
      <c r="D1214" s="22"/>
      <c r="E1214" s="325"/>
      <c r="F1214" s="6">
        <f>F1212+F1213</f>
        <v>45.906849999999999</v>
      </c>
      <c r="G1214" s="327">
        <f>SUM(G1205:G1213)</f>
        <v>1</v>
      </c>
      <c r="H1214" s="1"/>
    </row>
  </sheetData>
  <mergeCells count="513">
    <mergeCell ref="B1122:E1122"/>
    <mergeCell ref="B1123:E1123"/>
    <mergeCell ref="B1124:E1124"/>
    <mergeCell ref="B1125:E1125"/>
    <mergeCell ref="B1103:E1103"/>
    <mergeCell ref="B1104:E1104"/>
    <mergeCell ref="B1113:E1113"/>
    <mergeCell ref="B1117:E1117"/>
    <mergeCell ref="B1120:E1120"/>
    <mergeCell ref="B1121:E1121"/>
    <mergeCell ref="B1088:E1088"/>
    <mergeCell ref="B1096:E1096"/>
    <mergeCell ref="B1099:E1099"/>
    <mergeCell ref="B1100:E1100"/>
    <mergeCell ref="B1101:E1101"/>
    <mergeCell ref="B1102:E1102"/>
    <mergeCell ref="B1080:E1080"/>
    <mergeCell ref="B1083:E1083"/>
    <mergeCell ref="B1084:E1084"/>
    <mergeCell ref="B1085:E1085"/>
    <mergeCell ref="B1086:E1086"/>
    <mergeCell ref="B1087:E1087"/>
    <mergeCell ref="B1067:E1067"/>
    <mergeCell ref="B1068:E1068"/>
    <mergeCell ref="B1069:E1069"/>
    <mergeCell ref="B1070:E1070"/>
    <mergeCell ref="B1071:E1071"/>
    <mergeCell ref="B1072:E1072"/>
    <mergeCell ref="B1052:E1052"/>
    <mergeCell ref="B1053:E1053"/>
    <mergeCell ref="B1054:E1054"/>
    <mergeCell ref="B1055:E1055"/>
    <mergeCell ref="B1056:E1056"/>
    <mergeCell ref="B1064:E1064"/>
    <mergeCell ref="B1038:E1038"/>
    <mergeCell ref="B1039:E1039"/>
    <mergeCell ref="B1040:E1040"/>
    <mergeCell ref="B1041:E1041"/>
    <mergeCell ref="B1048:E1048"/>
    <mergeCell ref="B1051:E1051"/>
    <mergeCell ref="B1024:E1024"/>
    <mergeCell ref="B1025:E1025"/>
    <mergeCell ref="B1026:E1026"/>
    <mergeCell ref="B1033:E1033"/>
    <mergeCell ref="B1036:E1036"/>
    <mergeCell ref="B1037:E1037"/>
    <mergeCell ref="B1001:E1001"/>
    <mergeCell ref="B1009:E1009"/>
    <mergeCell ref="B986:B988"/>
    <mergeCell ref="B1016:E1016"/>
    <mergeCell ref="B1021:E1021"/>
    <mergeCell ref="B1022:E1022"/>
    <mergeCell ref="B1023:E1023"/>
    <mergeCell ref="B993:E993"/>
    <mergeCell ref="B996:E996"/>
    <mergeCell ref="B997:E997"/>
    <mergeCell ref="B998:E998"/>
    <mergeCell ref="B999:E999"/>
    <mergeCell ref="B1000:E1000"/>
    <mergeCell ref="B935:E935"/>
    <mergeCell ref="B936:E936"/>
    <mergeCell ref="B937:E937"/>
    <mergeCell ref="B978:E978"/>
    <mergeCell ref="B979:E979"/>
    <mergeCell ref="B980:E980"/>
    <mergeCell ref="B981:E981"/>
    <mergeCell ref="B982:E982"/>
    <mergeCell ref="B983:E983"/>
    <mergeCell ref="B958:E958"/>
    <mergeCell ref="B959:E959"/>
    <mergeCell ref="B960:E960"/>
    <mergeCell ref="B961:E961"/>
    <mergeCell ref="B971:E971"/>
    <mergeCell ref="B975:E975"/>
    <mergeCell ref="B912:E912"/>
    <mergeCell ref="B913:E913"/>
    <mergeCell ref="B914:E914"/>
    <mergeCell ref="B915:E915"/>
    <mergeCell ref="B916:E916"/>
    <mergeCell ref="B917:E917"/>
    <mergeCell ref="B893:E893"/>
    <mergeCell ref="B894:E894"/>
    <mergeCell ref="B895:E895"/>
    <mergeCell ref="B896:E896"/>
    <mergeCell ref="B905:E905"/>
    <mergeCell ref="B909:E909"/>
    <mergeCell ref="B879:E879"/>
    <mergeCell ref="B880:E880"/>
    <mergeCell ref="B881:E881"/>
    <mergeCell ref="B888:E888"/>
    <mergeCell ref="B891:E891"/>
    <mergeCell ref="B892:E892"/>
    <mergeCell ref="B862:E862"/>
    <mergeCell ref="B870:E870"/>
    <mergeCell ref="B873:E873"/>
    <mergeCell ref="B876:E876"/>
    <mergeCell ref="B877:E877"/>
    <mergeCell ref="B878:E878"/>
    <mergeCell ref="B854:E854"/>
    <mergeCell ref="B857:E857"/>
    <mergeCell ref="B858:E858"/>
    <mergeCell ref="B859:E859"/>
    <mergeCell ref="B860:E860"/>
    <mergeCell ref="B861:E861"/>
    <mergeCell ref="B837:E837"/>
    <mergeCell ref="B838:E838"/>
    <mergeCell ref="B839:E839"/>
    <mergeCell ref="B840:E840"/>
    <mergeCell ref="B841:E841"/>
    <mergeCell ref="B849:E849"/>
    <mergeCell ref="B823:E823"/>
    <mergeCell ref="B824:E824"/>
    <mergeCell ref="B825:E825"/>
    <mergeCell ref="B826:E826"/>
    <mergeCell ref="B833:E833"/>
    <mergeCell ref="B836:E836"/>
    <mergeCell ref="B809:E809"/>
    <mergeCell ref="B810:E810"/>
    <mergeCell ref="B811:E811"/>
    <mergeCell ref="B818:E818"/>
    <mergeCell ref="B821:E821"/>
    <mergeCell ref="B822:E822"/>
    <mergeCell ref="B791:E791"/>
    <mergeCell ref="B800:E800"/>
    <mergeCell ref="B803:E803"/>
    <mergeCell ref="B806:E806"/>
    <mergeCell ref="B807:E807"/>
    <mergeCell ref="B808:E808"/>
    <mergeCell ref="B783:E783"/>
    <mergeCell ref="B786:E786"/>
    <mergeCell ref="B787:E787"/>
    <mergeCell ref="B788:E788"/>
    <mergeCell ref="B789:E789"/>
    <mergeCell ref="B790:E790"/>
    <mergeCell ref="B768:E768"/>
    <mergeCell ref="B769:E769"/>
    <mergeCell ref="B770:E770"/>
    <mergeCell ref="B771:E771"/>
    <mergeCell ref="B772:E772"/>
    <mergeCell ref="B773:E773"/>
    <mergeCell ref="B751:E751"/>
    <mergeCell ref="B752:E752"/>
    <mergeCell ref="B753:E753"/>
    <mergeCell ref="B754:E754"/>
    <mergeCell ref="B755:E755"/>
    <mergeCell ref="B765:E765"/>
    <mergeCell ref="B737:E737"/>
    <mergeCell ref="B738:E738"/>
    <mergeCell ref="B739:E739"/>
    <mergeCell ref="B740:E740"/>
    <mergeCell ref="B747:E747"/>
    <mergeCell ref="B750:E750"/>
    <mergeCell ref="B722:E722"/>
    <mergeCell ref="B723:E723"/>
    <mergeCell ref="B724:E724"/>
    <mergeCell ref="B732:E732"/>
    <mergeCell ref="B735:E735"/>
    <mergeCell ref="B736:E736"/>
    <mergeCell ref="B708:E708"/>
    <mergeCell ref="B709:E709"/>
    <mergeCell ref="B716:E716"/>
    <mergeCell ref="B719:E719"/>
    <mergeCell ref="B720:E720"/>
    <mergeCell ref="B721:E721"/>
    <mergeCell ref="B693:E693"/>
    <mergeCell ref="B701:E701"/>
    <mergeCell ref="B704:E704"/>
    <mergeCell ref="B705:E705"/>
    <mergeCell ref="B706:E706"/>
    <mergeCell ref="B707:E707"/>
    <mergeCell ref="B690:E690"/>
    <mergeCell ref="B691:E691"/>
    <mergeCell ref="B692:E692"/>
    <mergeCell ref="B673:E673"/>
    <mergeCell ref="B674:E674"/>
    <mergeCell ref="B675:E675"/>
    <mergeCell ref="B676:E676"/>
    <mergeCell ref="B677:E677"/>
    <mergeCell ref="B678:E678"/>
    <mergeCell ref="B627:E627"/>
    <mergeCell ref="B628:E628"/>
    <mergeCell ref="B629:E629"/>
    <mergeCell ref="B639:E639"/>
    <mergeCell ref="B642:E642"/>
    <mergeCell ref="B643:E643"/>
    <mergeCell ref="B611:E611"/>
    <mergeCell ref="B612:E612"/>
    <mergeCell ref="B621:E621"/>
    <mergeCell ref="B624:E624"/>
    <mergeCell ref="B625:E625"/>
    <mergeCell ref="B626:E626"/>
    <mergeCell ref="B632:B633"/>
    <mergeCell ref="C632:C633"/>
    <mergeCell ref="D632:D633"/>
    <mergeCell ref="B597:E597"/>
    <mergeCell ref="B604:E604"/>
    <mergeCell ref="B607:E607"/>
    <mergeCell ref="B608:E608"/>
    <mergeCell ref="B609:E609"/>
    <mergeCell ref="B610:E610"/>
    <mergeCell ref="B589:E589"/>
    <mergeCell ref="B592:E592"/>
    <mergeCell ref="B593:E593"/>
    <mergeCell ref="B594:E594"/>
    <mergeCell ref="B595:E595"/>
    <mergeCell ref="B596:E596"/>
    <mergeCell ref="B576:E576"/>
    <mergeCell ref="B577:E577"/>
    <mergeCell ref="B578:E578"/>
    <mergeCell ref="B579:E579"/>
    <mergeCell ref="B580:E580"/>
    <mergeCell ref="B581:E581"/>
    <mergeCell ref="B555:E555"/>
    <mergeCell ref="B556:E556"/>
    <mergeCell ref="B557:E557"/>
    <mergeCell ref="B558:E558"/>
    <mergeCell ref="B566:E566"/>
    <mergeCell ref="B573:E573"/>
    <mergeCell ref="B541:E541"/>
    <mergeCell ref="B542:E542"/>
    <mergeCell ref="B543:E543"/>
    <mergeCell ref="B550:E550"/>
    <mergeCell ref="B553:E553"/>
    <mergeCell ref="B554:E554"/>
    <mergeCell ref="B526:E526"/>
    <mergeCell ref="B527:E527"/>
    <mergeCell ref="B535:E535"/>
    <mergeCell ref="B538:E538"/>
    <mergeCell ref="B539:E539"/>
    <mergeCell ref="B540:E540"/>
    <mergeCell ref="B507:E507"/>
    <mergeCell ref="B516:E516"/>
    <mergeCell ref="B522:E522"/>
    <mergeCell ref="B523:E523"/>
    <mergeCell ref="B524:E524"/>
    <mergeCell ref="B525:E525"/>
    <mergeCell ref="B496:E496"/>
    <mergeCell ref="B502:E502"/>
    <mergeCell ref="B503:E503"/>
    <mergeCell ref="B504:E504"/>
    <mergeCell ref="B505:E505"/>
    <mergeCell ref="B506:E506"/>
    <mergeCell ref="B481:E481"/>
    <mergeCell ref="B482:E482"/>
    <mergeCell ref="B483:E483"/>
    <mergeCell ref="B484:E484"/>
    <mergeCell ref="B485:E485"/>
    <mergeCell ref="B486:E486"/>
    <mergeCell ref="B461:E461"/>
    <mergeCell ref="B462:E462"/>
    <mergeCell ref="B463:E463"/>
    <mergeCell ref="B464:E464"/>
    <mergeCell ref="B472:E472"/>
    <mergeCell ref="B478:E478"/>
    <mergeCell ref="B447:E447"/>
    <mergeCell ref="B448:E448"/>
    <mergeCell ref="B449:E449"/>
    <mergeCell ref="B456:E456"/>
    <mergeCell ref="B459:E459"/>
    <mergeCell ref="B460:E460"/>
    <mergeCell ref="B432:E432"/>
    <mergeCell ref="B433:E433"/>
    <mergeCell ref="B441:E441"/>
    <mergeCell ref="B444:E444"/>
    <mergeCell ref="B445:E445"/>
    <mergeCell ref="B446:E446"/>
    <mergeCell ref="B417:E417"/>
    <mergeCell ref="B425:E425"/>
    <mergeCell ref="B428:E428"/>
    <mergeCell ref="B429:E429"/>
    <mergeCell ref="B430:E430"/>
    <mergeCell ref="B431:E431"/>
    <mergeCell ref="B409:E409"/>
    <mergeCell ref="B412:E412"/>
    <mergeCell ref="B413:E413"/>
    <mergeCell ref="B414:E414"/>
    <mergeCell ref="B415:E415"/>
    <mergeCell ref="B416:E416"/>
    <mergeCell ref="B397:E397"/>
    <mergeCell ref="B398:E398"/>
    <mergeCell ref="B399:E399"/>
    <mergeCell ref="B400:E400"/>
    <mergeCell ref="B401:E401"/>
    <mergeCell ref="B402:E402"/>
    <mergeCell ref="B382:E382"/>
    <mergeCell ref="B383:E383"/>
    <mergeCell ref="B384:E384"/>
    <mergeCell ref="B385:E385"/>
    <mergeCell ref="B386:E386"/>
    <mergeCell ref="B394:E394"/>
    <mergeCell ref="B368:E368"/>
    <mergeCell ref="B369:E369"/>
    <mergeCell ref="B370:E370"/>
    <mergeCell ref="B371:E371"/>
    <mergeCell ref="B378:E378"/>
    <mergeCell ref="B381:E381"/>
    <mergeCell ref="B353:E353"/>
    <mergeCell ref="B354:E354"/>
    <mergeCell ref="B355:E355"/>
    <mergeCell ref="B363:E363"/>
    <mergeCell ref="B366:E366"/>
    <mergeCell ref="B367:E367"/>
    <mergeCell ref="B322:E322"/>
    <mergeCell ref="B339:E339"/>
    <mergeCell ref="B340:E340"/>
    <mergeCell ref="B347:E347"/>
    <mergeCell ref="B350:E350"/>
    <mergeCell ref="B351:E351"/>
    <mergeCell ref="B352:E352"/>
    <mergeCell ref="B323:E323"/>
    <mergeCell ref="B332:E332"/>
    <mergeCell ref="B335:E335"/>
    <mergeCell ref="B336:E336"/>
    <mergeCell ref="B337:E337"/>
    <mergeCell ref="B338:E338"/>
    <mergeCell ref="B326:B327"/>
    <mergeCell ref="C326:C327"/>
    <mergeCell ref="D326:D327"/>
    <mergeCell ref="B260:E260"/>
    <mergeCell ref="B269:E269"/>
    <mergeCell ref="B272:E272"/>
    <mergeCell ref="B273:E273"/>
    <mergeCell ref="B274:E274"/>
    <mergeCell ref="B275:E275"/>
    <mergeCell ref="B250:E250"/>
    <mergeCell ref="B255:E255"/>
    <mergeCell ref="B256:E256"/>
    <mergeCell ref="B257:E257"/>
    <mergeCell ref="B258:E258"/>
    <mergeCell ref="B259:E259"/>
    <mergeCell ref="B263:B264"/>
    <mergeCell ref="C263:C264"/>
    <mergeCell ref="D263:D264"/>
    <mergeCell ref="B232:E232"/>
    <mergeCell ref="B233:E233"/>
    <mergeCell ref="B234:E234"/>
    <mergeCell ref="B235:E235"/>
    <mergeCell ref="B236:E236"/>
    <mergeCell ref="B244:E244"/>
    <mergeCell ref="B218:E218"/>
    <mergeCell ref="B219:E219"/>
    <mergeCell ref="B220:E220"/>
    <mergeCell ref="B221:E221"/>
    <mergeCell ref="B228:E228"/>
    <mergeCell ref="B231:E231"/>
    <mergeCell ref="B203:E203"/>
    <mergeCell ref="B204:E204"/>
    <mergeCell ref="B205:E205"/>
    <mergeCell ref="B213:E213"/>
    <mergeCell ref="B216:E216"/>
    <mergeCell ref="B217:E217"/>
    <mergeCell ref="B189:E189"/>
    <mergeCell ref="B190:E190"/>
    <mergeCell ref="B197:E197"/>
    <mergeCell ref="B200:E200"/>
    <mergeCell ref="B201:E201"/>
    <mergeCell ref="B202:E202"/>
    <mergeCell ref="B174:E174"/>
    <mergeCell ref="B182:E182"/>
    <mergeCell ref="B185:E185"/>
    <mergeCell ref="B186:E186"/>
    <mergeCell ref="B187:E187"/>
    <mergeCell ref="B188:E188"/>
    <mergeCell ref="B166:E166"/>
    <mergeCell ref="B169:E169"/>
    <mergeCell ref="B170:E170"/>
    <mergeCell ref="B171:E171"/>
    <mergeCell ref="B172:E172"/>
    <mergeCell ref="B173:E173"/>
    <mergeCell ref="B152:E152"/>
    <mergeCell ref="B153:E153"/>
    <mergeCell ref="B154:E154"/>
    <mergeCell ref="B155:E155"/>
    <mergeCell ref="B156:E156"/>
    <mergeCell ref="B157:E157"/>
    <mergeCell ref="B136:E136"/>
    <mergeCell ref="B137:E137"/>
    <mergeCell ref="B138:E138"/>
    <mergeCell ref="B139:E139"/>
    <mergeCell ref="B140:E140"/>
    <mergeCell ref="B149:E149"/>
    <mergeCell ref="B122:E122"/>
    <mergeCell ref="B123:E123"/>
    <mergeCell ref="B124:E124"/>
    <mergeCell ref="B125:E125"/>
    <mergeCell ref="B132:E132"/>
    <mergeCell ref="B135:E135"/>
    <mergeCell ref="B101:E101"/>
    <mergeCell ref="B102:E102"/>
    <mergeCell ref="B110:E110"/>
    <mergeCell ref="B115:E115"/>
    <mergeCell ref="B120:E120"/>
    <mergeCell ref="B121:E121"/>
    <mergeCell ref="B90:E90"/>
    <mergeCell ref="B94:E94"/>
    <mergeCell ref="B97:E97"/>
    <mergeCell ref="B98:E98"/>
    <mergeCell ref="B99:E99"/>
    <mergeCell ref="B100:E100"/>
    <mergeCell ref="B76:E76"/>
    <mergeCell ref="B77:E77"/>
    <mergeCell ref="B78:E78"/>
    <mergeCell ref="B79:E79"/>
    <mergeCell ref="B80:E80"/>
    <mergeCell ref="B81:E81"/>
    <mergeCell ref="B61:E61"/>
    <mergeCell ref="B62:E62"/>
    <mergeCell ref="B63:E63"/>
    <mergeCell ref="B64:E64"/>
    <mergeCell ref="B65:E65"/>
    <mergeCell ref="B73:E73"/>
    <mergeCell ref="B47:E47"/>
    <mergeCell ref="B48:E48"/>
    <mergeCell ref="B49:E49"/>
    <mergeCell ref="B50:E50"/>
    <mergeCell ref="B57:E57"/>
    <mergeCell ref="B60:E60"/>
    <mergeCell ref="A1:G1"/>
    <mergeCell ref="B9:E9"/>
    <mergeCell ref="B15:E15"/>
    <mergeCell ref="B16:E16"/>
    <mergeCell ref="B17:E17"/>
    <mergeCell ref="B18:E18"/>
    <mergeCell ref="B308:E308"/>
    <mergeCell ref="B307:E307"/>
    <mergeCell ref="B306:E306"/>
    <mergeCell ref="B305:E305"/>
    <mergeCell ref="B304:E304"/>
    <mergeCell ref="B303:E303"/>
    <mergeCell ref="B33:E33"/>
    <mergeCell ref="B34:E34"/>
    <mergeCell ref="B35:E35"/>
    <mergeCell ref="B42:E42"/>
    <mergeCell ref="B45:E45"/>
    <mergeCell ref="B46:E46"/>
    <mergeCell ref="B19:E19"/>
    <mergeCell ref="B20:E20"/>
    <mergeCell ref="B27:E27"/>
    <mergeCell ref="B30:E30"/>
    <mergeCell ref="B31:E31"/>
    <mergeCell ref="B32:E32"/>
    <mergeCell ref="A263:A264"/>
    <mergeCell ref="B489:B490"/>
    <mergeCell ref="A489:A490"/>
    <mergeCell ref="C489:C490"/>
    <mergeCell ref="D489:D490"/>
    <mergeCell ref="B510:B511"/>
    <mergeCell ref="C510:C511"/>
    <mergeCell ref="A510:A511"/>
    <mergeCell ref="D510:D511"/>
    <mergeCell ref="B290:E290"/>
    <mergeCell ref="B291:E291"/>
    <mergeCell ref="B292:E292"/>
    <mergeCell ref="B276:E276"/>
    <mergeCell ref="B277:E277"/>
    <mergeCell ref="B284:E284"/>
    <mergeCell ref="B287:E287"/>
    <mergeCell ref="B288:E288"/>
    <mergeCell ref="B289:E289"/>
    <mergeCell ref="B300:E300"/>
    <mergeCell ref="B315:E315"/>
    <mergeCell ref="B318:E318"/>
    <mergeCell ref="B319:E319"/>
    <mergeCell ref="B320:E320"/>
    <mergeCell ref="B321:E321"/>
    <mergeCell ref="A632:A633"/>
    <mergeCell ref="D758:D759"/>
    <mergeCell ref="C758:C759"/>
    <mergeCell ref="B758:B759"/>
    <mergeCell ref="A758:A759"/>
    <mergeCell ref="C776:C777"/>
    <mergeCell ref="D776:D777"/>
    <mergeCell ref="A776:A777"/>
    <mergeCell ref="B776:B777"/>
    <mergeCell ref="B659:E659"/>
    <mergeCell ref="B660:E660"/>
    <mergeCell ref="B661:E661"/>
    <mergeCell ref="B662:E662"/>
    <mergeCell ref="B663:E663"/>
    <mergeCell ref="B670:E670"/>
    <mergeCell ref="B644:E644"/>
    <mergeCell ref="B645:E645"/>
    <mergeCell ref="B646:E646"/>
    <mergeCell ref="B647:E647"/>
    <mergeCell ref="B655:E655"/>
    <mergeCell ref="B658:E658"/>
    <mergeCell ref="B685:E685"/>
    <mergeCell ref="B688:E688"/>
    <mergeCell ref="B689:E689"/>
    <mergeCell ref="A986:A988"/>
    <mergeCell ref="C986:C988"/>
    <mergeCell ref="D986:D988"/>
    <mergeCell ref="D920:D921"/>
    <mergeCell ref="C920:C921"/>
    <mergeCell ref="B920:B921"/>
    <mergeCell ref="A920:A921"/>
    <mergeCell ref="B942:B943"/>
    <mergeCell ref="D942:D943"/>
    <mergeCell ref="C942:C943"/>
    <mergeCell ref="A942:A943"/>
    <mergeCell ref="D964:D965"/>
    <mergeCell ref="C964:C965"/>
    <mergeCell ref="A964:A965"/>
    <mergeCell ref="B964:B965"/>
    <mergeCell ref="B938:E938"/>
    <mergeCell ref="B939:E939"/>
    <mergeCell ref="B949:E949"/>
    <mergeCell ref="B953:E953"/>
    <mergeCell ref="B956:E956"/>
    <mergeCell ref="B957:E957"/>
    <mergeCell ref="B927:E927"/>
    <mergeCell ref="B931:E931"/>
    <mergeCell ref="B934:E934"/>
  </mergeCells>
  <pageMargins left="0.78740157480314965" right="0.78740157480314965" top="0.19685039370078741" bottom="0.19685039370078741" header="0.19685039370078741" footer="0.19685039370078741"/>
  <pageSetup paperSize="9" scale="77" fitToHeight="0" orientation="portrait" horizontalDpi="4294967293" verticalDpi="1200" r:id="rId1"/>
  <rowBreaks count="51" manualBreakCount="51">
    <brk id="35" max="6" man="1"/>
    <brk id="50" max="6" man="1"/>
    <brk id="65" max="6" man="1"/>
    <brk id="81" max="6" man="1"/>
    <brk id="102" max="6" man="1"/>
    <brk id="125" max="6" man="1"/>
    <brk id="157" max="6" man="1"/>
    <brk id="190" max="6" man="1"/>
    <brk id="221" max="6" man="1"/>
    <brk id="236" max="6" man="1"/>
    <brk id="260" max="6" man="1"/>
    <brk id="277" max="6" man="1"/>
    <brk id="308" max="6" man="1"/>
    <brk id="323" max="6" man="1"/>
    <brk id="340" max="6" man="1"/>
    <brk id="371" max="16383" man="1"/>
    <brk id="402" max="6" man="1"/>
    <brk id="433" max="16383" man="1"/>
    <brk id="464" max="16383" man="1"/>
    <brk id="486" max="6" man="1"/>
    <brk id="490" max="6" man="1"/>
    <brk id="507" max="6" man="1"/>
    <brk id="527" max="16383" man="1"/>
    <brk id="558" max="6" man="1"/>
    <brk id="597" max="16383" man="1"/>
    <brk id="612" max="6" man="1"/>
    <brk id="629" max="6" man="1"/>
    <brk id="647" max="6" man="1"/>
    <brk id="678" max="6" man="1"/>
    <brk id="709" max="6" man="1"/>
    <brk id="740" max="6" man="1"/>
    <brk id="755" max="6" man="1"/>
    <brk id="774" max="16383" man="1"/>
    <brk id="777" max="6" man="1"/>
    <brk id="791" max="6" man="1"/>
    <brk id="811" max="6" man="1"/>
    <brk id="841" max="6" man="1"/>
    <brk id="881" max="6" man="1"/>
    <brk id="896" max="6" man="1"/>
    <brk id="917" max="6" man="1"/>
    <brk id="939" max="6" man="1"/>
    <brk id="943" max="6" man="1"/>
    <brk id="961" max="16383" man="1"/>
    <brk id="983" max="16383" man="1"/>
    <brk id="988" max="6" man="1"/>
    <brk id="1001" max="6" man="1"/>
    <brk id="1026" max="6" man="1"/>
    <brk id="1041" max="6" man="1"/>
    <brk id="1072" max="6" man="1"/>
    <brk id="1088" max="6" man="1"/>
    <brk id="1104" max="6" man="1"/>
  </rowBreaks>
  <ignoredErrors>
    <ignoredError sqref="F370 F401 F416 F189 F204 F19 F34 F49 F64 F80 F101 F124 F139 F156 F173 F220 F235 F259 F276 F291 F307 F322 F339 F354 F385 F432 F448 F463 F485 F506 F526 F542 F557 F580 F596 F611 F628 F646 F662 F677 F692 F708 F723 F739 F754 F772 F790 F810 F825 F840 F861 F880 F895 F916 F938 F960 F982 F1000 F1025 F1040 F1055 F1071 F1087 F1103 F1124"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50"/>
  <sheetViews>
    <sheetView view="pageBreakPreview" zoomScale="90" zoomScaleNormal="100" zoomScaleSheetLayoutView="90" workbookViewId="0">
      <selection activeCell="B937" sqref="B937"/>
    </sheetView>
  </sheetViews>
  <sheetFormatPr defaultColWidth="9" defaultRowHeight="14.4" x14ac:dyDescent="0.3"/>
  <cols>
    <col min="1" max="1" width="11.6640625" style="17" customWidth="1"/>
    <col min="2" max="2" width="55.77734375" style="17" customWidth="1"/>
    <col min="3" max="3" width="9" style="17"/>
    <col min="4" max="4" width="12.109375" style="17" customWidth="1"/>
    <col min="5" max="5" width="9.6640625" style="17" customWidth="1"/>
    <col min="6" max="6" width="10.109375" style="17" customWidth="1"/>
    <col min="7" max="7" width="8.6640625" style="17" customWidth="1"/>
    <col min="8" max="16384" width="9" style="1"/>
  </cols>
  <sheetData>
    <row r="1" spans="1:12" x14ac:dyDescent="0.3">
      <c r="A1" s="231" t="s">
        <v>2639</v>
      </c>
      <c r="B1" s="231"/>
      <c r="C1" s="231"/>
      <c r="D1" s="231"/>
      <c r="E1" s="231"/>
      <c r="F1" s="231"/>
      <c r="G1" s="231"/>
    </row>
    <row r="2" spans="1:12" ht="15" thickBot="1" x14ac:dyDescent="0.35"/>
    <row r="3" spans="1:12" ht="44.4" thickTop="1" thickBot="1" x14ac:dyDescent="0.35">
      <c r="A3" s="61" t="s">
        <v>2</v>
      </c>
      <c r="B3" s="62" t="s">
        <v>3</v>
      </c>
      <c r="C3" s="63" t="s">
        <v>4</v>
      </c>
      <c r="D3" s="64" t="s">
        <v>5</v>
      </c>
      <c r="E3" s="27"/>
      <c r="F3" s="20"/>
      <c r="G3" s="20"/>
      <c r="I3" s="2"/>
      <c r="J3" s="2"/>
      <c r="K3" s="2"/>
    </row>
    <row r="4" spans="1:12" ht="73.8" customHeight="1" thickTop="1" thickBot="1" x14ac:dyDescent="0.35">
      <c r="A4" s="65" t="s">
        <v>2640</v>
      </c>
      <c r="B4" s="66" t="s">
        <v>2641</v>
      </c>
      <c r="C4" s="50" t="s">
        <v>130</v>
      </c>
      <c r="D4" s="50">
        <v>1</v>
      </c>
      <c r="E4" s="20"/>
      <c r="F4" s="20"/>
      <c r="G4" s="20"/>
      <c r="I4" s="24"/>
      <c r="J4" s="24"/>
      <c r="K4" s="24"/>
    </row>
    <row r="5" spans="1:12" ht="30" thickTop="1" thickBot="1" x14ac:dyDescent="0.35">
      <c r="A5" s="61" t="s">
        <v>9</v>
      </c>
      <c r="B5" s="62" t="s">
        <v>10</v>
      </c>
      <c r="C5" s="62" t="s">
        <v>4</v>
      </c>
      <c r="D5" s="62" t="s">
        <v>11</v>
      </c>
      <c r="E5" s="62" t="s">
        <v>12</v>
      </c>
      <c r="F5" s="62" t="s">
        <v>13</v>
      </c>
      <c r="G5" s="64" t="s">
        <v>14</v>
      </c>
    </row>
    <row r="6" spans="1:12" ht="15" thickTop="1" x14ac:dyDescent="0.3">
      <c r="A6" s="20"/>
      <c r="B6" s="67" t="s">
        <v>15</v>
      </c>
      <c r="C6" s="68"/>
      <c r="D6" s="68"/>
      <c r="E6" s="68"/>
      <c r="F6" s="68"/>
      <c r="G6" s="7"/>
    </row>
    <row r="7" spans="1:12" ht="15" thickBot="1" x14ac:dyDescent="0.35">
      <c r="A7" s="36" t="s">
        <v>16</v>
      </c>
      <c r="B7" s="4" t="s">
        <v>36</v>
      </c>
      <c r="C7" s="4" t="s">
        <v>18</v>
      </c>
      <c r="D7" s="105">
        <v>6.9599999999999995E-2</v>
      </c>
      <c r="E7" s="6">
        <v>25.18</v>
      </c>
      <c r="F7" s="6">
        <f>PRODUCT(D7:E7)</f>
        <v>1.7525279999999999</v>
      </c>
      <c r="G7" s="7"/>
    </row>
    <row r="8" spans="1:12" ht="15.6" thickTop="1" thickBot="1" x14ac:dyDescent="0.35">
      <c r="A8" s="71">
        <v>1</v>
      </c>
      <c r="B8" s="244" t="s">
        <v>21</v>
      </c>
      <c r="C8" s="245"/>
      <c r="D8" s="245"/>
      <c r="E8" s="246"/>
      <c r="F8" s="72">
        <f>SUM(F7)</f>
        <v>1.7525279999999999</v>
      </c>
      <c r="G8" s="73">
        <f>SUM(F8/F16)</f>
        <v>0.54275511510882468</v>
      </c>
    </row>
    <row r="9" spans="1:12" ht="15" thickTop="1" x14ac:dyDescent="0.3">
      <c r="A9" s="20"/>
      <c r="B9" s="74" t="s">
        <v>188</v>
      </c>
      <c r="C9" s="4"/>
      <c r="D9" s="4"/>
      <c r="E9" s="4"/>
      <c r="F9" s="41"/>
      <c r="G9" s="75"/>
    </row>
    <row r="10" spans="1:12" ht="15" thickBot="1" x14ac:dyDescent="0.35">
      <c r="A10" s="36" t="s">
        <v>23</v>
      </c>
      <c r="B10" s="4" t="s">
        <v>189</v>
      </c>
      <c r="C10" s="4" t="s">
        <v>190</v>
      </c>
      <c r="D10" s="22">
        <v>1</v>
      </c>
      <c r="E10" s="76">
        <v>0.8</v>
      </c>
      <c r="F10" s="6">
        <f>D10*E10</f>
        <v>0.8</v>
      </c>
      <c r="G10" s="7"/>
      <c r="J10" s="30"/>
      <c r="K10" s="31"/>
      <c r="L10" s="31"/>
    </row>
    <row r="11" spans="1:12" ht="15.6" thickTop="1" thickBot="1" x14ac:dyDescent="0.35">
      <c r="A11" s="71">
        <v>2</v>
      </c>
      <c r="B11" s="244" t="s">
        <v>134</v>
      </c>
      <c r="C11" s="245"/>
      <c r="D11" s="245"/>
      <c r="E11" s="246"/>
      <c r="F11" s="72">
        <f>SUM(F10)</f>
        <v>0.8</v>
      </c>
      <c r="G11" s="73">
        <f>SUM(F11/F16)</f>
        <v>0.24775871888327025</v>
      </c>
    </row>
    <row r="12" spans="1:12" ht="15.6" thickTop="1" thickBot="1" x14ac:dyDescent="0.35">
      <c r="A12" s="78" t="s">
        <v>26</v>
      </c>
      <c r="B12" s="244" t="s">
        <v>27</v>
      </c>
      <c r="C12" s="245"/>
      <c r="D12" s="245"/>
      <c r="E12" s="246"/>
      <c r="F12" s="79">
        <f>SUM(F8,F11)</f>
        <v>2.5525279999999997</v>
      </c>
      <c r="G12" s="3"/>
    </row>
    <row r="13" spans="1:12" ht="15.6" thickTop="1" thickBot="1" x14ac:dyDescent="0.35">
      <c r="A13" s="80">
        <v>3</v>
      </c>
      <c r="B13" s="264" t="s">
        <v>28</v>
      </c>
      <c r="C13" s="265"/>
      <c r="D13" s="265"/>
      <c r="E13" s="266"/>
      <c r="F13" s="79">
        <f>SUM(F12)*15%</f>
        <v>0.38287919999999992</v>
      </c>
      <c r="G13" s="73">
        <f>SUM(F13/F16)</f>
        <v>0.11857707509881422</v>
      </c>
    </row>
    <row r="14" spans="1:12" ht="15.6" thickTop="1" thickBot="1" x14ac:dyDescent="0.35">
      <c r="A14" s="78" t="s">
        <v>29</v>
      </c>
      <c r="B14" s="244" t="s">
        <v>30</v>
      </c>
      <c r="C14" s="245"/>
      <c r="D14" s="245"/>
      <c r="E14" s="246"/>
      <c r="F14" s="81">
        <f>SUM(F12:F13)</f>
        <v>2.9354071999999998</v>
      </c>
    </row>
    <row r="15" spans="1:12" ht="15.6" thickTop="1" thickBot="1" x14ac:dyDescent="0.35">
      <c r="A15" s="80">
        <v>4</v>
      </c>
      <c r="B15" s="264" t="s">
        <v>31</v>
      </c>
      <c r="C15" s="265"/>
      <c r="D15" s="265"/>
      <c r="E15" s="266"/>
      <c r="F15" s="79">
        <f>SUM(F14)*10%</f>
        <v>0.29354071999999998</v>
      </c>
      <c r="G15" s="73">
        <f>SUM(F15/F16)</f>
        <v>9.0909090909090912E-2</v>
      </c>
    </row>
    <row r="16" spans="1:12" ht="15.6" thickTop="1" thickBot="1" x14ac:dyDescent="0.35">
      <c r="A16" s="78" t="s">
        <v>32</v>
      </c>
      <c r="B16" s="244" t="s">
        <v>33</v>
      </c>
      <c r="C16" s="245"/>
      <c r="D16" s="245"/>
      <c r="E16" s="246"/>
      <c r="F16" s="81">
        <f>SUM(F14:F15)</f>
        <v>3.2289479199999995</v>
      </c>
      <c r="G16" s="82">
        <f>SUM(G8,G11,G13,G15)</f>
        <v>1</v>
      </c>
      <c r="I16" s="31"/>
      <c r="J16" s="30"/>
      <c r="K16" s="31"/>
      <c r="L16" s="31"/>
    </row>
    <row r="17" spans="1:12" ht="15.6" thickTop="1" thickBot="1" x14ac:dyDescent="0.35"/>
    <row r="18" spans="1:12" ht="44.4" thickTop="1" thickBot="1" x14ac:dyDescent="0.35">
      <c r="A18" s="61" t="s">
        <v>2</v>
      </c>
      <c r="B18" s="62" t="s">
        <v>3</v>
      </c>
      <c r="C18" s="63" t="s">
        <v>4</v>
      </c>
      <c r="D18" s="64" t="s">
        <v>5</v>
      </c>
      <c r="E18" s="27"/>
      <c r="F18" s="20"/>
      <c r="G18" s="20"/>
      <c r="I18" s="2"/>
      <c r="J18" s="2"/>
      <c r="K18" s="2"/>
    </row>
    <row r="19" spans="1:12" ht="94.8" customHeight="1" thickTop="1" thickBot="1" x14ac:dyDescent="0.35">
      <c r="A19" s="65" t="s">
        <v>2642</v>
      </c>
      <c r="B19" s="66" t="s">
        <v>2643</v>
      </c>
      <c r="C19" s="50" t="s">
        <v>130</v>
      </c>
      <c r="D19" s="50">
        <v>1</v>
      </c>
      <c r="E19" s="20"/>
      <c r="F19" s="20"/>
      <c r="G19" s="20"/>
      <c r="I19" s="24"/>
      <c r="J19" s="24"/>
      <c r="K19" s="24"/>
    </row>
    <row r="20" spans="1:12" ht="30" thickTop="1" thickBot="1" x14ac:dyDescent="0.35">
      <c r="A20" s="61" t="s">
        <v>9</v>
      </c>
      <c r="B20" s="62" t="s">
        <v>10</v>
      </c>
      <c r="C20" s="62" t="s">
        <v>4</v>
      </c>
      <c r="D20" s="62" t="s">
        <v>11</v>
      </c>
      <c r="E20" s="62" t="s">
        <v>12</v>
      </c>
      <c r="F20" s="62" t="s">
        <v>13</v>
      </c>
      <c r="G20" s="64" t="s">
        <v>14</v>
      </c>
    </row>
    <row r="21" spans="1:12" ht="15" thickTop="1" x14ac:dyDescent="0.3">
      <c r="A21" s="20"/>
      <c r="B21" s="67" t="s">
        <v>15</v>
      </c>
      <c r="C21" s="68"/>
      <c r="D21" s="68"/>
      <c r="E21" s="68"/>
      <c r="F21" s="68"/>
      <c r="G21" s="7"/>
    </row>
    <row r="22" spans="1:12" ht="15" thickBot="1" x14ac:dyDescent="0.35">
      <c r="A22" s="36" t="s">
        <v>16</v>
      </c>
      <c r="B22" s="4" t="s">
        <v>141</v>
      </c>
      <c r="C22" s="4" t="s">
        <v>18</v>
      </c>
      <c r="D22" s="105">
        <v>1.724</v>
      </c>
      <c r="E22" s="6">
        <v>25.18</v>
      </c>
      <c r="F22" s="6">
        <f>PRODUCT(D22:E22)</f>
        <v>43.410319999999999</v>
      </c>
      <c r="G22" s="7"/>
    </row>
    <row r="23" spans="1:12" ht="15.6" thickTop="1" thickBot="1" x14ac:dyDescent="0.35">
      <c r="A23" s="71">
        <v>1</v>
      </c>
      <c r="B23" s="244" t="s">
        <v>21</v>
      </c>
      <c r="C23" s="245"/>
      <c r="D23" s="245"/>
      <c r="E23" s="246"/>
      <c r="F23" s="72">
        <f>SUM(F22)</f>
        <v>43.410319999999999</v>
      </c>
      <c r="G23" s="73">
        <f>SUM(F23/F31)</f>
        <v>0.59576853909880567</v>
      </c>
    </row>
    <row r="24" spans="1:12" ht="15" thickTop="1" x14ac:dyDescent="0.3">
      <c r="A24" s="20"/>
      <c r="B24" s="74" t="s">
        <v>188</v>
      </c>
      <c r="C24" s="4"/>
      <c r="D24" s="4"/>
      <c r="E24" s="4"/>
      <c r="F24" s="41"/>
      <c r="G24" s="75"/>
    </row>
    <row r="25" spans="1:12" ht="15" thickBot="1" x14ac:dyDescent="0.35">
      <c r="A25" s="36" t="s">
        <v>23</v>
      </c>
      <c r="B25" s="4" t="s">
        <v>189</v>
      </c>
      <c r="C25" s="4" t="s">
        <v>190</v>
      </c>
      <c r="D25" s="22">
        <v>1</v>
      </c>
      <c r="E25" s="76">
        <v>14.19</v>
      </c>
      <c r="F25" s="6">
        <f>D25*E25</f>
        <v>14.19</v>
      </c>
      <c r="G25" s="7"/>
      <c r="J25" s="30"/>
      <c r="K25" s="31"/>
      <c r="L25" s="31"/>
    </row>
    <row r="26" spans="1:12" ht="15.6" thickTop="1" thickBot="1" x14ac:dyDescent="0.35">
      <c r="A26" s="71">
        <v>2</v>
      </c>
      <c r="B26" s="244" t="s">
        <v>134</v>
      </c>
      <c r="C26" s="245"/>
      <c r="D26" s="245"/>
      <c r="E26" s="246"/>
      <c r="F26" s="72">
        <f>SUM(F25)</f>
        <v>14.19</v>
      </c>
      <c r="G26" s="73">
        <f>SUM(F26/F31)</f>
        <v>0.19474529489328926</v>
      </c>
    </row>
    <row r="27" spans="1:12" ht="15.6" thickTop="1" thickBot="1" x14ac:dyDescent="0.35">
      <c r="A27" s="78" t="s">
        <v>26</v>
      </c>
      <c r="B27" s="244" t="s">
        <v>27</v>
      </c>
      <c r="C27" s="245"/>
      <c r="D27" s="245"/>
      <c r="E27" s="246"/>
      <c r="F27" s="79">
        <f>SUM(F23,F26)</f>
        <v>57.600319999999996</v>
      </c>
      <c r="G27" s="3"/>
    </row>
    <row r="28" spans="1:12" ht="15.6" thickTop="1" thickBot="1" x14ac:dyDescent="0.35">
      <c r="A28" s="80">
        <v>3</v>
      </c>
      <c r="B28" s="264" t="s">
        <v>28</v>
      </c>
      <c r="C28" s="265"/>
      <c r="D28" s="265"/>
      <c r="E28" s="266"/>
      <c r="F28" s="79">
        <f>SUM(F27)*15%</f>
        <v>8.6400479999999984</v>
      </c>
      <c r="G28" s="73">
        <f>SUM(F28/F31)</f>
        <v>0.11857707509881422</v>
      </c>
    </row>
    <row r="29" spans="1:12" ht="15.6" thickTop="1" thickBot="1" x14ac:dyDescent="0.35">
      <c r="A29" s="78" t="s">
        <v>29</v>
      </c>
      <c r="B29" s="244" t="s">
        <v>30</v>
      </c>
      <c r="C29" s="245"/>
      <c r="D29" s="245"/>
      <c r="E29" s="246"/>
      <c r="F29" s="81">
        <f>SUM(F27:F28)</f>
        <v>66.240367999999989</v>
      </c>
    </row>
    <row r="30" spans="1:12" ht="15.6" thickTop="1" thickBot="1" x14ac:dyDescent="0.35">
      <c r="A30" s="80">
        <v>4</v>
      </c>
      <c r="B30" s="264" t="s">
        <v>31</v>
      </c>
      <c r="C30" s="265"/>
      <c r="D30" s="265"/>
      <c r="E30" s="266"/>
      <c r="F30" s="79">
        <f>SUM(F29)*10%</f>
        <v>6.6240367999999989</v>
      </c>
      <c r="G30" s="73">
        <f>SUM(F30/F31)</f>
        <v>9.0909090909090912E-2</v>
      </c>
    </row>
    <row r="31" spans="1:12" ht="15.6" thickTop="1" thickBot="1" x14ac:dyDescent="0.35">
      <c r="A31" s="78" t="s">
        <v>32</v>
      </c>
      <c r="B31" s="244" t="s">
        <v>33</v>
      </c>
      <c r="C31" s="245"/>
      <c r="D31" s="245"/>
      <c r="E31" s="246"/>
      <c r="F31" s="81">
        <f>SUM(F29:F30)</f>
        <v>72.864404799999988</v>
      </c>
      <c r="G31" s="82">
        <f>SUM(G23,G26,G28,G30)</f>
        <v>1</v>
      </c>
      <c r="I31" s="31"/>
      <c r="J31" s="30"/>
      <c r="K31" s="31"/>
      <c r="L31" s="31"/>
    </row>
    <row r="32" spans="1:12" ht="15.6" thickTop="1" thickBot="1" x14ac:dyDescent="0.35"/>
    <row r="33" spans="1:11" ht="44.4" thickTop="1" thickBot="1" x14ac:dyDescent="0.35">
      <c r="A33" s="61" t="s">
        <v>2</v>
      </c>
      <c r="B33" s="62" t="s">
        <v>3</v>
      </c>
      <c r="C33" s="63" t="s">
        <v>4</v>
      </c>
      <c r="D33" s="64" t="s">
        <v>5</v>
      </c>
      <c r="E33" s="27"/>
      <c r="F33" s="20"/>
      <c r="G33" s="20"/>
      <c r="I33" s="2"/>
      <c r="J33" s="2"/>
      <c r="K33" s="2"/>
    </row>
    <row r="34" spans="1:11" ht="367.8" customHeight="1" thickTop="1" x14ac:dyDescent="0.3">
      <c r="A34" s="101" t="s">
        <v>2644</v>
      </c>
      <c r="B34" s="28" t="s">
        <v>2645</v>
      </c>
      <c r="C34" s="26"/>
      <c r="D34" s="26"/>
      <c r="E34" s="27"/>
      <c r="F34" s="20"/>
      <c r="G34" s="20"/>
      <c r="I34" s="24"/>
      <c r="J34" s="24"/>
      <c r="K34" s="24"/>
    </row>
    <row r="35" spans="1:11" ht="15" thickBot="1" x14ac:dyDescent="0.35">
      <c r="A35" s="103" t="s">
        <v>2646</v>
      </c>
      <c r="B35" s="115" t="s">
        <v>2647</v>
      </c>
      <c r="C35" s="110" t="s">
        <v>130</v>
      </c>
      <c r="D35" s="110">
        <v>1</v>
      </c>
      <c r="E35" s="20"/>
      <c r="F35" s="20"/>
      <c r="G35" s="20"/>
      <c r="I35" s="24"/>
      <c r="J35" s="24"/>
      <c r="K35" s="24"/>
    </row>
    <row r="36" spans="1:11" ht="30" thickTop="1" thickBot="1" x14ac:dyDescent="0.35">
      <c r="A36" s="61" t="s">
        <v>9</v>
      </c>
      <c r="B36" s="62" t="s">
        <v>10</v>
      </c>
      <c r="C36" s="62" t="s">
        <v>4</v>
      </c>
      <c r="D36" s="62" t="s">
        <v>11</v>
      </c>
      <c r="E36" s="62" t="s">
        <v>12</v>
      </c>
      <c r="F36" s="62" t="s">
        <v>13</v>
      </c>
      <c r="G36" s="64" t="s">
        <v>14</v>
      </c>
    </row>
    <row r="37" spans="1:11" ht="15" thickTop="1" x14ac:dyDescent="0.3">
      <c r="A37" s="20"/>
      <c r="B37" s="67" t="s">
        <v>15</v>
      </c>
      <c r="C37" s="68"/>
      <c r="D37" s="68"/>
      <c r="E37" s="68"/>
      <c r="F37" s="68"/>
      <c r="G37" s="7"/>
    </row>
    <row r="38" spans="1:11" ht="15" thickBot="1" x14ac:dyDescent="0.35">
      <c r="A38" s="36" t="s">
        <v>16</v>
      </c>
      <c r="B38" s="4" t="s">
        <v>36</v>
      </c>
      <c r="C38" s="4" t="s">
        <v>18</v>
      </c>
      <c r="D38" s="105">
        <v>1.2424999999999999</v>
      </c>
      <c r="E38" s="6">
        <v>25.18</v>
      </c>
      <c r="F38" s="6">
        <f>PRODUCT(D38:E38)</f>
        <v>31.286149999999999</v>
      </c>
      <c r="G38" s="7"/>
    </row>
    <row r="39" spans="1:11" ht="15.6" thickTop="1" thickBot="1" x14ac:dyDescent="0.35">
      <c r="A39" s="71">
        <v>1</v>
      </c>
      <c r="B39" s="244" t="s">
        <v>21</v>
      </c>
      <c r="C39" s="245"/>
      <c r="D39" s="245"/>
      <c r="E39" s="246"/>
      <c r="F39" s="72">
        <f>SUM(F38)</f>
        <v>31.286149999999999</v>
      </c>
      <c r="G39" s="73">
        <f>SUM(F39/F50)</f>
        <v>0.54159134595846403</v>
      </c>
    </row>
    <row r="40" spans="1:11" ht="15" thickTop="1" x14ac:dyDescent="0.3">
      <c r="A40" s="21"/>
      <c r="B40" s="74" t="s">
        <v>45</v>
      </c>
      <c r="C40" s="4"/>
      <c r="D40" s="4"/>
      <c r="E40" s="4"/>
      <c r="F40" s="41"/>
      <c r="G40" s="75"/>
    </row>
    <row r="41" spans="1:11" ht="15" thickBot="1" x14ac:dyDescent="0.35">
      <c r="A41" s="109" t="s">
        <v>23</v>
      </c>
      <c r="B41" s="4" t="s">
        <v>1085</v>
      </c>
      <c r="C41" s="39" t="s">
        <v>190</v>
      </c>
      <c r="D41" s="40">
        <v>1</v>
      </c>
      <c r="E41" s="6">
        <v>12.23</v>
      </c>
      <c r="F41" s="41">
        <f t="shared" ref="F41" si="0">D41*E41</f>
        <v>12.23</v>
      </c>
      <c r="G41" s="7"/>
    </row>
    <row r="42" spans="1:11" ht="15.6" thickTop="1" thickBot="1" x14ac:dyDescent="0.35">
      <c r="A42" s="80">
        <v>2</v>
      </c>
      <c r="B42" s="244" t="s">
        <v>49</v>
      </c>
      <c r="C42" s="245"/>
      <c r="D42" s="245"/>
      <c r="E42" s="246"/>
      <c r="F42" s="72">
        <f>SUM(F41:F41)</f>
        <v>12.23</v>
      </c>
      <c r="G42" s="73">
        <f>SUM(F42/F50)</f>
        <v>0.21171228038835124</v>
      </c>
    </row>
    <row r="43" spans="1:11" ht="15" thickTop="1" x14ac:dyDescent="0.3">
      <c r="A43" s="21"/>
      <c r="B43" s="74" t="s">
        <v>22</v>
      </c>
      <c r="C43" s="36"/>
      <c r="D43" s="4"/>
      <c r="E43" s="4"/>
      <c r="F43" s="136"/>
      <c r="G43" s="75"/>
    </row>
    <row r="44" spans="1:11" ht="15" thickBot="1" x14ac:dyDescent="0.35">
      <c r="A44" s="109" t="s">
        <v>50</v>
      </c>
      <c r="B44" s="4" t="s">
        <v>1086</v>
      </c>
      <c r="C44" s="42" t="s">
        <v>18</v>
      </c>
      <c r="D44" s="105">
        <v>1.2424999999999999</v>
      </c>
      <c r="E44" s="137">
        <v>1.73</v>
      </c>
      <c r="F44" s="23">
        <f>D44*E44</f>
        <v>2.1495249999999997</v>
      </c>
      <c r="G44" s="7"/>
    </row>
    <row r="45" spans="1:11" ht="15.6" thickTop="1" thickBot="1" x14ac:dyDescent="0.35">
      <c r="A45" s="80">
        <v>3</v>
      </c>
      <c r="B45" s="244" t="s">
        <v>25</v>
      </c>
      <c r="C45" s="245"/>
      <c r="D45" s="245"/>
      <c r="E45" s="246"/>
      <c r="F45" s="72">
        <f>SUM(F44:F44)</f>
        <v>2.1495249999999997</v>
      </c>
      <c r="G45" s="73">
        <f>SUM(F45/F50)</f>
        <v>3.7210207645279693E-2</v>
      </c>
    </row>
    <row r="46" spans="1:11" ht="15.6" thickTop="1" thickBot="1" x14ac:dyDescent="0.35">
      <c r="A46" s="78" t="s">
        <v>26</v>
      </c>
      <c r="B46" s="244" t="s">
        <v>54</v>
      </c>
      <c r="C46" s="245"/>
      <c r="D46" s="245"/>
      <c r="E46" s="246"/>
      <c r="F46" s="79">
        <f>SUM(F39,F42,F45)</f>
        <v>45.665674999999993</v>
      </c>
      <c r="G46" s="3"/>
    </row>
    <row r="47" spans="1:11" ht="15.6" thickTop="1" thickBot="1" x14ac:dyDescent="0.35">
      <c r="A47" s="80">
        <v>4</v>
      </c>
      <c r="B47" s="264" t="s">
        <v>28</v>
      </c>
      <c r="C47" s="265"/>
      <c r="D47" s="265"/>
      <c r="E47" s="266"/>
      <c r="F47" s="79">
        <f>SUM(F46)*15%</f>
        <v>6.8498512499999986</v>
      </c>
      <c r="G47" s="73">
        <f>SUM(F47/F50)</f>
        <v>0.11857707509881421</v>
      </c>
    </row>
    <row r="48" spans="1:11" ht="15.6" thickTop="1" thickBot="1" x14ac:dyDescent="0.35">
      <c r="A48" s="78" t="s">
        <v>29</v>
      </c>
      <c r="B48" s="244" t="s">
        <v>55</v>
      </c>
      <c r="C48" s="245"/>
      <c r="D48" s="245"/>
      <c r="E48" s="246"/>
      <c r="F48" s="81">
        <f>SUM(F46:F47)</f>
        <v>52.515526249999994</v>
      </c>
    </row>
    <row r="49" spans="1:12" ht="15.6" thickTop="1" thickBot="1" x14ac:dyDescent="0.35">
      <c r="A49" s="80">
        <v>5</v>
      </c>
      <c r="B49" s="264" t="s">
        <v>31</v>
      </c>
      <c r="C49" s="265"/>
      <c r="D49" s="265"/>
      <c r="E49" s="266"/>
      <c r="F49" s="79">
        <f>SUM(F48)*10%</f>
        <v>5.2515526249999995</v>
      </c>
      <c r="G49" s="73">
        <f>SUM(F49/F50)</f>
        <v>9.0909090909090912E-2</v>
      </c>
    </row>
    <row r="50" spans="1:12" ht="15.6" thickTop="1" thickBot="1" x14ac:dyDescent="0.35">
      <c r="A50" s="78" t="s">
        <v>32</v>
      </c>
      <c r="B50" s="244" t="s">
        <v>33</v>
      </c>
      <c r="C50" s="245"/>
      <c r="D50" s="245"/>
      <c r="E50" s="246"/>
      <c r="F50" s="81">
        <f>SUM(F48,F49)</f>
        <v>57.767078874999996</v>
      </c>
      <c r="G50" s="82">
        <f>SUM(G39,G42,G45,G47,G49)</f>
        <v>1</v>
      </c>
    </row>
    <row r="51" spans="1:12" ht="15.6" thickTop="1" thickBot="1" x14ac:dyDescent="0.35">
      <c r="A51" s="8"/>
      <c r="B51" s="9"/>
      <c r="C51" s="9"/>
      <c r="D51" s="9"/>
      <c r="E51" s="9"/>
      <c r="F51" s="11"/>
      <c r="G51" s="12"/>
      <c r="I51" s="31"/>
      <c r="J51" s="30"/>
      <c r="K51" s="31"/>
      <c r="L51" s="31"/>
    </row>
    <row r="52" spans="1:12" ht="44.4" thickTop="1" thickBot="1" x14ac:dyDescent="0.35">
      <c r="A52" s="61" t="s">
        <v>2</v>
      </c>
      <c r="B52" s="62" t="s">
        <v>3</v>
      </c>
      <c r="C52" s="63" t="s">
        <v>4</v>
      </c>
      <c r="D52" s="64" t="s">
        <v>5</v>
      </c>
      <c r="E52" s="27"/>
      <c r="F52" s="20"/>
      <c r="G52" s="20"/>
      <c r="I52" s="2"/>
      <c r="J52" s="2"/>
      <c r="K52" s="2"/>
    </row>
    <row r="53" spans="1:12" ht="376.2" customHeight="1" thickTop="1" x14ac:dyDescent="0.3">
      <c r="A53" s="101" t="s">
        <v>2644</v>
      </c>
      <c r="B53" s="28" t="s">
        <v>2645</v>
      </c>
      <c r="C53" s="26"/>
      <c r="D53" s="26"/>
      <c r="E53" s="27"/>
      <c r="F53" s="20"/>
      <c r="G53" s="20"/>
      <c r="I53" s="24"/>
      <c r="J53" s="24"/>
      <c r="K53" s="24"/>
    </row>
    <row r="54" spans="1:12" ht="15" thickBot="1" x14ac:dyDescent="0.35">
      <c r="A54" s="103" t="s">
        <v>2648</v>
      </c>
      <c r="B54" s="115" t="s">
        <v>2649</v>
      </c>
      <c r="C54" s="110" t="s">
        <v>130</v>
      </c>
      <c r="D54" s="110">
        <v>1</v>
      </c>
      <c r="E54" s="20"/>
      <c r="F54" s="20"/>
      <c r="G54" s="20"/>
      <c r="I54" s="24"/>
      <c r="J54" s="24"/>
      <c r="K54" s="24"/>
    </row>
    <row r="55" spans="1:12" ht="30" thickTop="1" thickBot="1" x14ac:dyDescent="0.35">
      <c r="A55" s="61" t="s">
        <v>9</v>
      </c>
      <c r="B55" s="62" t="s">
        <v>10</v>
      </c>
      <c r="C55" s="62" t="s">
        <v>4</v>
      </c>
      <c r="D55" s="62" t="s">
        <v>11</v>
      </c>
      <c r="E55" s="62" t="s">
        <v>12</v>
      </c>
      <c r="F55" s="62" t="s">
        <v>13</v>
      </c>
      <c r="G55" s="64" t="s">
        <v>14</v>
      </c>
    </row>
    <row r="56" spans="1:12" ht="15" thickTop="1" x14ac:dyDescent="0.3">
      <c r="A56" s="20"/>
      <c r="B56" s="67" t="s">
        <v>15</v>
      </c>
      <c r="C56" s="68"/>
      <c r="D56" s="68"/>
      <c r="E56" s="68"/>
      <c r="F56" s="68"/>
      <c r="G56" s="7"/>
    </row>
    <row r="57" spans="1:12" ht="15" thickBot="1" x14ac:dyDescent="0.35">
      <c r="A57" s="36" t="s">
        <v>16</v>
      </c>
      <c r="B57" s="4" t="s">
        <v>36</v>
      </c>
      <c r="C57" s="4" t="s">
        <v>18</v>
      </c>
      <c r="D57" s="105">
        <v>1.6</v>
      </c>
      <c r="E57" s="6">
        <v>25.18</v>
      </c>
      <c r="F57" s="6">
        <f>PRODUCT(D57:E57)</f>
        <v>40.288000000000004</v>
      </c>
      <c r="G57" s="7"/>
    </row>
    <row r="58" spans="1:12" ht="15.6" thickTop="1" thickBot="1" x14ac:dyDescent="0.35">
      <c r="A58" s="71">
        <v>1</v>
      </c>
      <c r="B58" s="244" t="s">
        <v>21</v>
      </c>
      <c r="C58" s="245"/>
      <c r="D58" s="245"/>
      <c r="E58" s="246"/>
      <c r="F58" s="72">
        <f>SUM(F57)</f>
        <v>40.288000000000004</v>
      </c>
      <c r="G58" s="73">
        <f>SUM(F58/F69)</f>
        <v>0.57223338622742415</v>
      </c>
    </row>
    <row r="59" spans="1:12" ht="15" thickTop="1" x14ac:dyDescent="0.3">
      <c r="A59" s="21"/>
      <c r="B59" s="74" t="s">
        <v>45</v>
      </c>
      <c r="C59" s="4"/>
      <c r="D59" s="4"/>
      <c r="E59" s="4"/>
      <c r="F59" s="41"/>
      <c r="G59" s="75"/>
    </row>
    <row r="60" spans="1:12" ht="15" thickBot="1" x14ac:dyDescent="0.35">
      <c r="A60" s="109" t="s">
        <v>23</v>
      </c>
      <c r="B60" s="4" t="s">
        <v>1085</v>
      </c>
      <c r="C60" s="39" t="s">
        <v>190</v>
      </c>
      <c r="D60" s="40">
        <v>1</v>
      </c>
      <c r="E60" s="6">
        <v>12.6</v>
      </c>
      <c r="F60" s="41">
        <f t="shared" ref="F60" si="1">D60*E60</f>
        <v>12.6</v>
      </c>
      <c r="G60" s="7"/>
    </row>
    <row r="61" spans="1:12" ht="15.6" thickTop="1" thickBot="1" x14ac:dyDescent="0.35">
      <c r="A61" s="80">
        <v>2</v>
      </c>
      <c r="B61" s="244" t="s">
        <v>49</v>
      </c>
      <c r="C61" s="245"/>
      <c r="D61" s="245"/>
      <c r="E61" s="246"/>
      <c r="F61" s="72">
        <f>SUM(F60:F60)</f>
        <v>12.6</v>
      </c>
      <c r="G61" s="73">
        <f>SUM(F61/F69)</f>
        <v>0.17896496888566182</v>
      </c>
    </row>
    <row r="62" spans="1:12" ht="15" thickTop="1" x14ac:dyDescent="0.3">
      <c r="A62" s="21"/>
      <c r="B62" s="74" t="s">
        <v>22</v>
      </c>
      <c r="C62" s="36"/>
      <c r="D62" s="4"/>
      <c r="E62" s="4"/>
      <c r="F62" s="136"/>
      <c r="G62" s="75"/>
    </row>
    <row r="63" spans="1:12" ht="15" thickBot="1" x14ac:dyDescent="0.35">
      <c r="A63" s="109" t="s">
        <v>50</v>
      </c>
      <c r="B63" s="4" t="s">
        <v>1086</v>
      </c>
      <c r="C63" s="42" t="s">
        <v>18</v>
      </c>
      <c r="D63" s="105">
        <v>1.6</v>
      </c>
      <c r="E63" s="137">
        <v>1.73</v>
      </c>
      <c r="F63" s="23">
        <f>D63*E63</f>
        <v>2.7680000000000002</v>
      </c>
      <c r="G63" s="7"/>
    </row>
    <row r="64" spans="1:12" ht="15.6" thickTop="1" thickBot="1" x14ac:dyDescent="0.35">
      <c r="A64" s="80">
        <v>3</v>
      </c>
      <c r="B64" s="244" t="s">
        <v>25</v>
      </c>
      <c r="C64" s="245"/>
      <c r="D64" s="245"/>
      <c r="E64" s="246"/>
      <c r="F64" s="72">
        <f>SUM(F63:F63)</f>
        <v>2.7680000000000002</v>
      </c>
      <c r="G64" s="73">
        <f>SUM(F64/F69)</f>
        <v>3.9315478879008887E-2</v>
      </c>
    </row>
    <row r="65" spans="1:12" ht="15.6" thickTop="1" thickBot="1" x14ac:dyDescent="0.35">
      <c r="A65" s="78" t="s">
        <v>26</v>
      </c>
      <c r="B65" s="244" t="s">
        <v>54</v>
      </c>
      <c r="C65" s="245"/>
      <c r="D65" s="245"/>
      <c r="E65" s="246"/>
      <c r="F65" s="79">
        <f>SUM(F58,F61,F64)</f>
        <v>55.656000000000006</v>
      </c>
      <c r="G65" s="3"/>
    </row>
    <row r="66" spans="1:12" ht="15.6" thickTop="1" thickBot="1" x14ac:dyDescent="0.35">
      <c r="A66" s="80">
        <v>4</v>
      </c>
      <c r="B66" s="264" t="s">
        <v>28</v>
      </c>
      <c r="C66" s="265"/>
      <c r="D66" s="265"/>
      <c r="E66" s="266"/>
      <c r="F66" s="79">
        <f>SUM(F65)*15%</f>
        <v>8.3483999999999998</v>
      </c>
      <c r="G66" s="73">
        <f>SUM(F66/F69)</f>
        <v>0.11857707509881421</v>
      </c>
    </row>
    <row r="67" spans="1:12" ht="15.6" thickTop="1" thickBot="1" x14ac:dyDescent="0.35">
      <c r="A67" s="78" t="s">
        <v>29</v>
      </c>
      <c r="B67" s="244" t="s">
        <v>55</v>
      </c>
      <c r="C67" s="245"/>
      <c r="D67" s="245"/>
      <c r="E67" s="246"/>
      <c r="F67" s="81">
        <f>SUM(F65:F66)</f>
        <v>64.004400000000004</v>
      </c>
    </row>
    <row r="68" spans="1:12" ht="15.6" thickTop="1" thickBot="1" x14ac:dyDescent="0.35">
      <c r="A68" s="80">
        <v>5</v>
      </c>
      <c r="B68" s="264" t="s">
        <v>31</v>
      </c>
      <c r="C68" s="265"/>
      <c r="D68" s="265"/>
      <c r="E68" s="266"/>
      <c r="F68" s="79">
        <f>SUM(F67)*10%</f>
        <v>6.4004400000000006</v>
      </c>
      <c r="G68" s="73">
        <f>SUM(F68/F69)</f>
        <v>9.0909090909090912E-2</v>
      </c>
    </row>
    <row r="69" spans="1:12" ht="15.6" thickTop="1" thickBot="1" x14ac:dyDescent="0.35">
      <c r="A69" s="78" t="s">
        <v>32</v>
      </c>
      <c r="B69" s="244" t="s">
        <v>33</v>
      </c>
      <c r="C69" s="245"/>
      <c r="D69" s="245"/>
      <c r="E69" s="246"/>
      <c r="F69" s="81">
        <f>SUM(F67,F68)</f>
        <v>70.404840000000007</v>
      </c>
      <c r="G69" s="82">
        <f>SUM(G58,G61,G64,G66,G68)</f>
        <v>1</v>
      </c>
    </row>
    <row r="70" spans="1:12" ht="15.6" thickTop="1" thickBot="1" x14ac:dyDescent="0.35">
      <c r="A70" s="8"/>
      <c r="B70" s="9"/>
      <c r="C70" s="9"/>
      <c r="D70" s="9"/>
      <c r="E70" s="9"/>
      <c r="F70" s="11"/>
      <c r="G70" s="12"/>
      <c r="I70" s="31"/>
      <c r="J70" s="30"/>
      <c r="K70" s="31"/>
      <c r="L70" s="31"/>
    </row>
    <row r="71" spans="1:12" ht="44.4" thickTop="1" thickBot="1" x14ac:dyDescent="0.35">
      <c r="A71" s="61" t="s">
        <v>2</v>
      </c>
      <c r="B71" s="62" t="s">
        <v>3</v>
      </c>
      <c r="C71" s="63" t="s">
        <v>4</v>
      </c>
      <c r="D71" s="64" t="s">
        <v>5</v>
      </c>
      <c r="E71" s="27"/>
      <c r="F71" s="20"/>
      <c r="G71" s="20"/>
      <c r="I71" s="2"/>
      <c r="J71" s="2"/>
      <c r="K71" s="2"/>
    </row>
    <row r="72" spans="1:12" ht="376.8" customHeight="1" thickTop="1" x14ac:dyDescent="0.3">
      <c r="A72" s="101" t="s">
        <v>2644</v>
      </c>
      <c r="B72" s="28" t="s">
        <v>2645</v>
      </c>
      <c r="C72" s="26"/>
      <c r="D72" s="26"/>
      <c r="E72" s="27"/>
      <c r="F72" s="20"/>
      <c r="G72" s="20"/>
      <c r="I72" s="24"/>
      <c r="J72" s="24"/>
      <c r="K72" s="24"/>
    </row>
    <row r="73" spans="1:12" ht="15" thickBot="1" x14ac:dyDescent="0.35">
      <c r="A73" s="103" t="s">
        <v>2650</v>
      </c>
      <c r="B73" s="115" t="s">
        <v>2651</v>
      </c>
      <c r="C73" s="110" t="s">
        <v>130</v>
      </c>
      <c r="D73" s="110">
        <v>1</v>
      </c>
      <c r="E73" s="20"/>
      <c r="F73" s="20"/>
      <c r="G73" s="20"/>
      <c r="I73" s="24"/>
      <c r="J73" s="24"/>
      <c r="K73" s="24"/>
    </row>
    <row r="74" spans="1:12" ht="30" thickTop="1" thickBot="1" x14ac:dyDescent="0.35">
      <c r="A74" s="61" t="s">
        <v>9</v>
      </c>
      <c r="B74" s="62" t="s">
        <v>10</v>
      </c>
      <c r="C74" s="62" t="s">
        <v>4</v>
      </c>
      <c r="D74" s="62" t="s">
        <v>11</v>
      </c>
      <c r="E74" s="62" t="s">
        <v>12</v>
      </c>
      <c r="F74" s="62" t="s">
        <v>13</v>
      </c>
      <c r="G74" s="64" t="s">
        <v>14</v>
      </c>
    </row>
    <row r="75" spans="1:12" ht="15" thickTop="1" x14ac:dyDescent="0.3">
      <c r="A75" s="20"/>
      <c r="B75" s="67" t="s">
        <v>15</v>
      </c>
      <c r="C75" s="68"/>
      <c r="D75" s="68"/>
      <c r="E75" s="68"/>
      <c r="F75" s="68"/>
      <c r="G75" s="7"/>
    </row>
    <row r="76" spans="1:12" ht="15" thickBot="1" x14ac:dyDescent="0.35">
      <c r="A76" s="36" t="s">
        <v>16</v>
      </c>
      <c r="B76" s="4" t="s">
        <v>36</v>
      </c>
      <c r="C76" s="4" t="s">
        <v>18</v>
      </c>
      <c r="D76" s="105">
        <v>2</v>
      </c>
      <c r="E76" s="6">
        <v>25.18</v>
      </c>
      <c r="F76" s="6">
        <f>PRODUCT(D76:E76)</f>
        <v>50.36</v>
      </c>
      <c r="G76" s="7"/>
    </row>
    <row r="77" spans="1:12" ht="15.6" thickTop="1" thickBot="1" x14ac:dyDescent="0.35">
      <c r="A77" s="71">
        <v>1</v>
      </c>
      <c r="B77" s="244" t="s">
        <v>21</v>
      </c>
      <c r="C77" s="245"/>
      <c r="D77" s="245"/>
      <c r="E77" s="246"/>
      <c r="F77" s="72">
        <f>SUM(F76)</f>
        <v>50.36</v>
      </c>
      <c r="G77" s="73">
        <f>SUM(F77/F88)</f>
        <v>0.60145455023178573</v>
      </c>
    </row>
    <row r="78" spans="1:12" ht="15" thickTop="1" x14ac:dyDescent="0.3">
      <c r="A78" s="21"/>
      <c r="B78" s="74" t="s">
        <v>45</v>
      </c>
      <c r="C78" s="4"/>
      <c r="D78" s="4"/>
      <c r="E78" s="4"/>
      <c r="F78" s="41"/>
      <c r="G78" s="75"/>
    </row>
    <row r="79" spans="1:12" ht="15" thickBot="1" x14ac:dyDescent="0.35">
      <c r="A79" s="109" t="s">
        <v>23</v>
      </c>
      <c r="B79" s="4" t="s">
        <v>1085</v>
      </c>
      <c r="C79" s="39" t="s">
        <v>190</v>
      </c>
      <c r="D79" s="40">
        <v>1</v>
      </c>
      <c r="E79" s="6">
        <v>12.37</v>
      </c>
      <c r="F79" s="41">
        <f t="shared" ref="F79" si="2">D79*E79</f>
        <v>12.37</v>
      </c>
      <c r="G79" s="7"/>
    </row>
    <row r="80" spans="1:12" ht="15.6" thickTop="1" thickBot="1" x14ac:dyDescent="0.35">
      <c r="A80" s="80">
        <v>2</v>
      </c>
      <c r="B80" s="244" t="s">
        <v>49</v>
      </c>
      <c r="C80" s="245"/>
      <c r="D80" s="245"/>
      <c r="E80" s="246"/>
      <c r="F80" s="72">
        <f>SUM(F79:F79)</f>
        <v>12.37</v>
      </c>
      <c r="G80" s="73">
        <f>SUM(F80/F88)</f>
        <v>0.14773615540840326</v>
      </c>
    </row>
    <row r="81" spans="1:12" ht="15" thickTop="1" x14ac:dyDescent="0.3">
      <c r="A81" s="21"/>
      <c r="B81" s="74" t="s">
        <v>22</v>
      </c>
      <c r="C81" s="36"/>
      <c r="D81" s="4"/>
      <c r="E81" s="4"/>
      <c r="F81" s="136"/>
      <c r="G81" s="75"/>
    </row>
    <row r="82" spans="1:12" ht="15" thickBot="1" x14ac:dyDescent="0.35">
      <c r="A82" s="109" t="s">
        <v>50</v>
      </c>
      <c r="B82" s="4" t="s">
        <v>1086</v>
      </c>
      <c r="C82" s="42" t="s">
        <v>18</v>
      </c>
      <c r="D82" s="105">
        <v>2</v>
      </c>
      <c r="E82" s="137">
        <v>1.73</v>
      </c>
      <c r="F82" s="23">
        <f>D82*E82</f>
        <v>3.46</v>
      </c>
      <c r="G82" s="7"/>
    </row>
    <row r="83" spans="1:12" ht="15.6" thickTop="1" thickBot="1" x14ac:dyDescent="0.35">
      <c r="A83" s="80">
        <v>3</v>
      </c>
      <c r="B83" s="244" t="s">
        <v>25</v>
      </c>
      <c r="C83" s="245"/>
      <c r="D83" s="245"/>
      <c r="E83" s="246"/>
      <c r="F83" s="72">
        <f>SUM(F82:F82)</f>
        <v>3.46</v>
      </c>
      <c r="G83" s="73">
        <f>SUM(F83/F88)</f>
        <v>4.1323128351905852E-2</v>
      </c>
    </row>
    <row r="84" spans="1:12" ht="15.6" thickTop="1" thickBot="1" x14ac:dyDescent="0.35">
      <c r="A84" s="78" t="s">
        <v>26</v>
      </c>
      <c r="B84" s="244" t="s">
        <v>54</v>
      </c>
      <c r="C84" s="245"/>
      <c r="D84" s="245"/>
      <c r="E84" s="246"/>
      <c r="F84" s="79">
        <f>SUM(F77,F80,F83)</f>
        <v>66.19</v>
      </c>
      <c r="G84" s="3"/>
    </row>
    <row r="85" spans="1:12" ht="15.6" thickTop="1" thickBot="1" x14ac:dyDescent="0.35">
      <c r="A85" s="80">
        <v>4</v>
      </c>
      <c r="B85" s="264" t="s">
        <v>28</v>
      </c>
      <c r="C85" s="265"/>
      <c r="D85" s="265"/>
      <c r="E85" s="266"/>
      <c r="F85" s="79">
        <f>SUM(F84)*15%</f>
        <v>9.9284999999999997</v>
      </c>
      <c r="G85" s="73">
        <f>SUM(F85/F88)</f>
        <v>0.11857707509881422</v>
      </c>
    </row>
    <row r="86" spans="1:12" ht="15.6" thickTop="1" thickBot="1" x14ac:dyDescent="0.35">
      <c r="A86" s="78" t="s">
        <v>29</v>
      </c>
      <c r="B86" s="244" t="s">
        <v>55</v>
      </c>
      <c r="C86" s="245"/>
      <c r="D86" s="245"/>
      <c r="E86" s="246"/>
      <c r="F86" s="81">
        <f>SUM(F84:F85)</f>
        <v>76.118499999999997</v>
      </c>
    </row>
    <row r="87" spans="1:12" ht="15.6" thickTop="1" thickBot="1" x14ac:dyDescent="0.35">
      <c r="A87" s="80">
        <v>5</v>
      </c>
      <c r="B87" s="264" t="s">
        <v>31</v>
      </c>
      <c r="C87" s="265"/>
      <c r="D87" s="265"/>
      <c r="E87" s="266"/>
      <c r="F87" s="79">
        <f>SUM(F86)*10%</f>
        <v>7.6118500000000004</v>
      </c>
      <c r="G87" s="73">
        <f>SUM(F87/F88)</f>
        <v>9.0909090909090912E-2</v>
      </c>
    </row>
    <row r="88" spans="1:12" ht="15.6" thickTop="1" thickBot="1" x14ac:dyDescent="0.35">
      <c r="A88" s="78" t="s">
        <v>32</v>
      </c>
      <c r="B88" s="244" t="s">
        <v>33</v>
      </c>
      <c r="C88" s="245"/>
      <c r="D88" s="245"/>
      <c r="E88" s="246"/>
      <c r="F88" s="81">
        <f>SUM(F86,F87)</f>
        <v>83.730350000000001</v>
      </c>
      <c r="G88" s="82">
        <f>SUM(G77,G80,G83,G85,G87)</f>
        <v>1</v>
      </c>
    </row>
    <row r="89" spans="1:12" ht="15.6" thickTop="1" thickBot="1" x14ac:dyDescent="0.35">
      <c r="A89" s="8"/>
      <c r="B89" s="9"/>
      <c r="C89" s="9"/>
      <c r="D89" s="9"/>
      <c r="E89" s="9"/>
      <c r="F89" s="11"/>
      <c r="G89" s="12"/>
      <c r="I89" s="31"/>
      <c r="J89" s="30"/>
      <c r="K89" s="31"/>
      <c r="L89" s="31"/>
    </row>
    <row r="90" spans="1:12" ht="44.4" thickTop="1" thickBot="1" x14ac:dyDescent="0.35">
      <c r="A90" s="61" t="s">
        <v>2</v>
      </c>
      <c r="B90" s="62" t="s">
        <v>3</v>
      </c>
      <c r="C90" s="63" t="s">
        <v>4</v>
      </c>
      <c r="D90" s="64" t="s">
        <v>5</v>
      </c>
      <c r="E90" s="27"/>
      <c r="F90" s="20"/>
      <c r="G90" s="20"/>
      <c r="I90" s="2"/>
      <c r="J90" s="2"/>
      <c r="K90" s="2"/>
    </row>
    <row r="91" spans="1:12" ht="370.2" customHeight="1" thickTop="1" x14ac:dyDescent="0.3">
      <c r="A91" s="101" t="s">
        <v>2652</v>
      </c>
      <c r="B91" s="28" t="s">
        <v>2653</v>
      </c>
      <c r="C91" s="26"/>
      <c r="D91" s="26"/>
      <c r="E91" s="27"/>
      <c r="F91" s="20"/>
      <c r="G91" s="20"/>
      <c r="I91" s="24"/>
      <c r="J91" s="24"/>
      <c r="K91" s="24"/>
    </row>
    <row r="92" spans="1:12" ht="15" thickBot="1" x14ac:dyDescent="0.35">
      <c r="A92" s="103" t="s">
        <v>2654</v>
      </c>
      <c r="B92" s="115" t="s">
        <v>2647</v>
      </c>
      <c r="C92" s="110" t="s">
        <v>130</v>
      </c>
      <c r="D92" s="110">
        <v>1</v>
      </c>
      <c r="E92" s="20"/>
      <c r="F92" s="20"/>
      <c r="G92" s="20"/>
      <c r="I92" s="24"/>
      <c r="J92" s="24"/>
      <c r="K92" s="24"/>
    </row>
    <row r="93" spans="1:12" ht="30" thickTop="1" thickBot="1" x14ac:dyDescent="0.35">
      <c r="A93" s="61" t="s">
        <v>9</v>
      </c>
      <c r="B93" s="62" t="s">
        <v>10</v>
      </c>
      <c r="C93" s="62" t="s">
        <v>4</v>
      </c>
      <c r="D93" s="62" t="s">
        <v>11</v>
      </c>
      <c r="E93" s="62" t="s">
        <v>12</v>
      </c>
      <c r="F93" s="62" t="s">
        <v>13</v>
      </c>
      <c r="G93" s="64" t="s">
        <v>14</v>
      </c>
    </row>
    <row r="94" spans="1:12" ht="15" thickTop="1" x14ac:dyDescent="0.3">
      <c r="A94" s="20"/>
      <c r="B94" s="67" t="s">
        <v>15</v>
      </c>
      <c r="C94" s="68"/>
      <c r="D94" s="68"/>
      <c r="E94" s="68"/>
      <c r="F94" s="68"/>
      <c r="G94" s="7"/>
    </row>
    <row r="95" spans="1:12" ht="15" thickBot="1" x14ac:dyDescent="0.35">
      <c r="A95" s="36" t="s">
        <v>16</v>
      </c>
      <c r="B95" s="4" t="s">
        <v>36</v>
      </c>
      <c r="C95" s="4" t="s">
        <v>18</v>
      </c>
      <c r="D95" s="105">
        <v>1.4913000000000001</v>
      </c>
      <c r="E95" s="6">
        <v>25.18</v>
      </c>
      <c r="F95" s="6">
        <f>PRODUCT(D95:E95)</f>
        <v>37.550933999999998</v>
      </c>
      <c r="G95" s="7"/>
    </row>
    <row r="96" spans="1:12" ht="15.6" thickTop="1" thickBot="1" x14ac:dyDescent="0.35">
      <c r="A96" s="71">
        <v>1</v>
      </c>
      <c r="B96" s="244" t="s">
        <v>21</v>
      </c>
      <c r="C96" s="245"/>
      <c r="D96" s="245"/>
      <c r="E96" s="246"/>
      <c r="F96" s="72">
        <f>SUM(F95)</f>
        <v>37.550933999999998</v>
      </c>
      <c r="G96" s="73">
        <f>SUM(F96/F107)</f>
        <v>0.54128473471742078</v>
      </c>
    </row>
    <row r="97" spans="1:12" ht="15" thickTop="1" x14ac:dyDescent="0.3">
      <c r="A97" s="21"/>
      <c r="B97" s="74" t="s">
        <v>45</v>
      </c>
      <c r="C97" s="4"/>
      <c r="D97" s="4"/>
      <c r="E97" s="4"/>
      <c r="F97" s="41"/>
      <c r="G97" s="75"/>
    </row>
    <row r="98" spans="1:12" ht="15" thickBot="1" x14ac:dyDescent="0.35">
      <c r="A98" s="109" t="s">
        <v>23</v>
      </c>
      <c r="B98" s="4" t="s">
        <v>2655</v>
      </c>
      <c r="C98" s="39" t="s">
        <v>190</v>
      </c>
      <c r="D98" s="40">
        <v>1</v>
      </c>
      <c r="E98" s="6">
        <v>14.71</v>
      </c>
      <c r="F98" s="41">
        <f t="shared" ref="F98" si="3">D98*E98</f>
        <v>14.71</v>
      </c>
      <c r="G98" s="7"/>
    </row>
    <row r="99" spans="1:12" ht="15.6" thickTop="1" thickBot="1" x14ac:dyDescent="0.35">
      <c r="A99" s="80">
        <v>2</v>
      </c>
      <c r="B99" s="244" t="s">
        <v>49</v>
      </c>
      <c r="C99" s="245"/>
      <c r="D99" s="245"/>
      <c r="E99" s="246"/>
      <c r="F99" s="72">
        <f>SUM(F98:F98)</f>
        <v>14.71</v>
      </c>
      <c r="G99" s="73">
        <f>SUM(F99/F107)</f>
        <v>0.2120399574533422</v>
      </c>
    </row>
    <row r="100" spans="1:12" ht="15" thickTop="1" x14ac:dyDescent="0.3">
      <c r="A100" s="21"/>
      <c r="B100" s="74" t="s">
        <v>22</v>
      </c>
      <c r="C100" s="36"/>
      <c r="D100" s="4"/>
      <c r="E100" s="4"/>
      <c r="F100" s="136"/>
      <c r="G100" s="75"/>
    </row>
    <row r="101" spans="1:12" ht="15" thickBot="1" x14ac:dyDescent="0.35">
      <c r="A101" s="109" t="s">
        <v>50</v>
      </c>
      <c r="B101" s="4" t="s">
        <v>1086</v>
      </c>
      <c r="C101" s="42" t="s">
        <v>18</v>
      </c>
      <c r="D101" s="105">
        <v>1.4913000000000001</v>
      </c>
      <c r="E101" s="137">
        <v>1.73</v>
      </c>
      <c r="F101" s="23">
        <f>D101*E101</f>
        <v>2.579949</v>
      </c>
      <c r="G101" s="7"/>
    </row>
    <row r="102" spans="1:12" ht="15.6" thickTop="1" thickBot="1" x14ac:dyDescent="0.35">
      <c r="A102" s="80">
        <v>3</v>
      </c>
      <c r="B102" s="244" t="s">
        <v>25</v>
      </c>
      <c r="C102" s="245"/>
      <c r="D102" s="245"/>
      <c r="E102" s="246"/>
      <c r="F102" s="72">
        <f>SUM(F101:F101)</f>
        <v>2.579949</v>
      </c>
      <c r="G102" s="73">
        <f>SUM(F102/F107)</f>
        <v>3.7189141821331928E-2</v>
      </c>
    </row>
    <row r="103" spans="1:12" ht="15.6" thickTop="1" thickBot="1" x14ac:dyDescent="0.35">
      <c r="A103" s="78" t="s">
        <v>26</v>
      </c>
      <c r="B103" s="244" t="s">
        <v>54</v>
      </c>
      <c r="C103" s="245"/>
      <c r="D103" s="245"/>
      <c r="E103" s="246"/>
      <c r="F103" s="79">
        <f>SUM(F96,F99,F102)</f>
        <v>54.840882999999998</v>
      </c>
      <c r="G103" s="3"/>
    </row>
    <row r="104" spans="1:12" ht="15.6" thickTop="1" thickBot="1" x14ac:dyDescent="0.35">
      <c r="A104" s="80">
        <v>4</v>
      </c>
      <c r="B104" s="264" t="s">
        <v>28</v>
      </c>
      <c r="C104" s="265"/>
      <c r="D104" s="265"/>
      <c r="E104" s="266"/>
      <c r="F104" s="79">
        <f>SUM(F103)*15%</f>
        <v>8.2261324499999997</v>
      </c>
      <c r="G104" s="73">
        <f>SUM(F104/F107)</f>
        <v>0.11857707509881424</v>
      </c>
    </row>
    <row r="105" spans="1:12" ht="15.6" thickTop="1" thickBot="1" x14ac:dyDescent="0.35">
      <c r="A105" s="78" t="s">
        <v>29</v>
      </c>
      <c r="B105" s="244" t="s">
        <v>55</v>
      </c>
      <c r="C105" s="245"/>
      <c r="D105" s="245"/>
      <c r="E105" s="246"/>
      <c r="F105" s="81">
        <f>SUM(F103:F104)</f>
        <v>63.06701545</v>
      </c>
    </row>
    <row r="106" spans="1:12" ht="15.6" thickTop="1" thickBot="1" x14ac:dyDescent="0.35">
      <c r="A106" s="80">
        <v>5</v>
      </c>
      <c r="B106" s="264" t="s">
        <v>31</v>
      </c>
      <c r="C106" s="265"/>
      <c r="D106" s="265"/>
      <c r="E106" s="266"/>
      <c r="F106" s="79">
        <f>SUM(F105)*10%</f>
        <v>6.3067015450000001</v>
      </c>
      <c r="G106" s="73">
        <f>SUM(F106/F107)</f>
        <v>9.0909090909090912E-2</v>
      </c>
    </row>
    <row r="107" spans="1:12" ht="15.6" thickTop="1" thickBot="1" x14ac:dyDescent="0.35">
      <c r="A107" s="78" t="s">
        <v>32</v>
      </c>
      <c r="B107" s="244" t="s">
        <v>33</v>
      </c>
      <c r="C107" s="245"/>
      <c r="D107" s="245"/>
      <c r="E107" s="246"/>
      <c r="F107" s="81">
        <f>SUM(F105,F106)</f>
        <v>69.373716994999995</v>
      </c>
      <c r="G107" s="82">
        <f>SUM(G96,G99,G102,G104,G106)</f>
        <v>1</v>
      </c>
    </row>
    <row r="108" spans="1:12" ht="15.6" thickTop="1" thickBot="1" x14ac:dyDescent="0.35">
      <c r="A108" s="8"/>
      <c r="B108" s="9"/>
      <c r="C108" s="9"/>
      <c r="D108" s="9"/>
      <c r="E108" s="9"/>
      <c r="F108" s="11"/>
      <c r="G108" s="12"/>
      <c r="I108" s="31"/>
      <c r="J108" s="30"/>
      <c r="K108" s="31"/>
      <c r="L108" s="31"/>
    </row>
    <row r="109" spans="1:12" ht="44.4" thickTop="1" thickBot="1" x14ac:dyDescent="0.35">
      <c r="A109" s="61" t="s">
        <v>2</v>
      </c>
      <c r="B109" s="62" t="s">
        <v>3</v>
      </c>
      <c r="C109" s="63" t="s">
        <v>4</v>
      </c>
      <c r="D109" s="64" t="s">
        <v>5</v>
      </c>
      <c r="E109" s="27"/>
      <c r="F109" s="20"/>
      <c r="G109" s="20"/>
      <c r="I109" s="2"/>
      <c r="J109" s="2"/>
      <c r="K109" s="2"/>
    </row>
    <row r="110" spans="1:12" ht="369" customHeight="1" thickTop="1" x14ac:dyDescent="0.3">
      <c r="A110" s="101" t="s">
        <v>2652</v>
      </c>
      <c r="B110" s="28" t="s">
        <v>2653</v>
      </c>
      <c r="C110" s="26"/>
      <c r="D110" s="26"/>
      <c r="E110" s="27"/>
      <c r="F110" s="20"/>
      <c r="G110" s="20"/>
      <c r="I110" s="24"/>
      <c r="J110" s="24"/>
      <c r="K110" s="24"/>
    </row>
    <row r="111" spans="1:12" ht="15" thickBot="1" x14ac:dyDescent="0.35">
      <c r="A111" s="103" t="s">
        <v>2656</v>
      </c>
      <c r="B111" s="115" t="s">
        <v>2649</v>
      </c>
      <c r="C111" s="110" t="s">
        <v>130</v>
      </c>
      <c r="D111" s="110">
        <v>1</v>
      </c>
      <c r="E111" s="20"/>
      <c r="F111" s="20"/>
      <c r="G111" s="20"/>
      <c r="I111" s="24"/>
      <c r="J111" s="24"/>
      <c r="K111" s="24"/>
    </row>
    <row r="112" spans="1:12" ht="30" thickTop="1" thickBot="1" x14ac:dyDescent="0.35">
      <c r="A112" s="61" t="s">
        <v>9</v>
      </c>
      <c r="B112" s="62" t="s">
        <v>10</v>
      </c>
      <c r="C112" s="62" t="s">
        <v>4</v>
      </c>
      <c r="D112" s="62" t="s">
        <v>11</v>
      </c>
      <c r="E112" s="62" t="s">
        <v>12</v>
      </c>
      <c r="F112" s="62" t="s">
        <v>13</v>
      </c>
      <c r="G112" s="64" t="s">
        <v>14</v>
      </c>
    </row>
    <row r="113" spans="1:12" ht="15" thickTop="1" x14ac:dyDescent="0.3">
      <c r="A113" s="20"/>
      <c r="B113" s="67" t="s">
        <v>15</v>
      </c>
      <c r="C113" s="68"/>
      <c r="D113" s="68"/>
      <c r="E113" s="68"/>
      <c r="F113" s="68"/>
      <c r="G113" s="7"/>
    </row>
    <row r="114" spans="1:12" ht="15" thickBot="1" x14ac:dyDescent="0.35">
      <c r="A114" s="36" t="s">
        <v>16</v>
      </c>
      <c r="B114" s="4" t="s">
        <v>36</v>
      </c>
      <c r="C114" s="4" t="s">
        <v>18</v>
      </c>
      <c r="D114" s="105">
        <v>2</v>
      </c>
      <c r="E114" s="6">
        <v>25.18</v>
      </c>
      <c r="F114" s="6">
        <f>PRODUCT(D114:E114)</f>
        <v>50.36</v>
      </c>
      <c r="G114" s="7"/>
    </row>
    <row r="115" spans="1:12" ht="15.6" thickTop="1" thickBot="1" x14ac:dyDescent="0.35">
      <c r="A115" s="71">
        <v>1</v>
      </c>
      <c r="B115" s="244" t="s">
        <v>21</v>
      </c>
      <c r="C115" s="245"/>
      <c r="D115" s="245"/>
      <c r="E115" s="246"/>
      <c r="F115" s="72">
        <f>SUM(F114)</f>
        <v>50.36</v>
      </c>
      <c r="G115" s="73">
        <f>SUM(F115/F126)</f>
        <v>0.54215275336840396</v>
      </c>
    </row>
    <row r="116" spans="1:12" ht="15" thickTop="1" x14ac:dyDescent="0.3">
      <c r="A116" s="21"/>
      <c r="B116" s="74" t="s">
        <v>45</v>
      </c>
      <c r="C116" s="4"/>
      <c r="D116" s="4"/>
      <c r="E116" s="4"/>
      <c r="F116" s="41"/>
      <c r="G116" s="75"/>
    </row>
    <row r="117" spans="1:12" ht="15" thickBot="1" x14ac:dyDescent="0.35">
      <c r="A117" s="109" t="s">
        <v>23</v>
      </c>
      <c r="B117" s="4" t="s">
        <v>2655</v>
      </c>
      <c r="C117" s="39" t="s">
        <v>190</v>
      </c>
      <c r="D117" s="40">
        <v>1</v>
      </c>
      <c r="E117" s="6">
        <v>19.61</v>
      </c>
      <c r="F117" s="41">
        <f t="shared" ref="F117" si="4">D117*E117</f>
        <v>19.61</v>
      </c>
      <c r="G117" s="7"/>
    </row>
    <row r="118" spans="1:12" ht="15.6" thickTop="1" thickBot="1" x14ac:dyDescent="0.35">
      <c r="A118" s="80">
        <v>2</v>
      </c>
      <c r="B118" s="244" t="s">
        <v>49</v>
      </c>
      <c r="C118" s="245"/>
      <c r="D118" s="245"/>
      <c r="E118" s="246"/>
      <c r="F118" s="72">
        <f>SUM(F117:F117)</f>
        <v>19.61</v>
      </c>
      <c r="G118" s="73">
        <f>SUM(F118/F126)</f>
        <v>0.21111230130171565</v>
      </c>
    </row>
    <row r="119" spans="1:12" ht="15" thickTop="1" x14ac:dyDescent="0.3">
      <c r="A119" s="21"/>
      <c r="B119" s="74" t="s">
        <v>22</v>
      </c>
      <c r="C119" s="36"/>
      <c r="D119" s="4"/>
      <c r="E119" s="4"/>
      <c r="F119" s="136"/>
      <c r="G119" s="75"/>
    </row>
    <row r="120" spans="1:12" ht="15" thickBot="1" x14ac:dyDescent="0.35">
      <c r="A120" s="109" t="s">
        <v>50</v>
      </c>
      <c r="B120" s="4" t="s">
        <v>1086</v>
      </c>
      <c r="C120" s="42" t="s">
        <v>18</v>
      </c>
      <c r="D120" s="105">
        <v>2</v>
      </c>
      <c r="E120" s="137">
        <v>1.73</v>
      </c>
      <c r="F120" s="23">
        <f>D120*E120</f>
        <v>3.46</v>
      </c>
      <c r="G120" s="7"/>
    </row>
    <row r="121" spans="1:12" ht="15.6" thickTop="1" thickBot="1" x14ac:dyDescent="0.35">
      <c r="A121" s="80">
        <v>3</v>
      </c>
      <c r="B121" s="244" t="s">
        <v>25</v>
      </c>
      <c r="C121" s="245"/>
      <c r="D121" s="245"/>
      <c r="E121" s="246"/>
      <c r="F121" s="72">
        <f>SUM(F120:F120)</f>
        <v>3.46</v>
      </c>
      <c r="G121" s="73">
        <f>SUM(F121/F126)</f>
        <v>3.7248779321975331E-2</v>
      </c>
    </row>
    <row r="122" spans="1:12" ht="15.6" thickTop="1" thickBot="1" x14ac:dyDescent="0.35">
      <c r="A122" s="78" t="s">
        <v>26</v>
      </c>
      <c r="B122" s="244" t="s">
        <v>54</v>
      </c>
      <c r="C122" s="245"/>
      <c r="D122" s="245"/>
      <c r="E122" s="246"/>
      <c r="F122" s="79">
        <f>SUM(F115,F118,F121)</f>
        <v>73.429999999999993</v>
      </c>
      <c r="G122" s="3"/>
    </row>
    <row r="123" spans="1:12" ht="15.6" thickTop="1" thickBot="1" x14ac:dyDescent="0.35">
      <c r="A123" s="80">
        <v>4</v>
      </c>
      <c r="B123" s="264" t="s">
        <v>28</v>
      </c>
      <c r="C123" s="265"/>
      <c r="D123" s="265"/>
      <c r="E123" s="266"/>
      <c r="F123" s="79">
        <f>SUM(F122)*15%</f>
        <v>11.014499999999998</v>
      </c>
      <c r="G123" s="73">
        <f>SUM(F123/F126)</f>
        <v>0.11857707509881421</v>
      </c>
    </row>
    <row r="124" spans="1:12" ht="15.6" thickTop="1" thickBot="1" x14ac:dyDescent="0.35">
      <c r="A124" s="78" t="s">
        <v>29</v>
      </c>
      <c r="B124" s="244" t="s">
        <v>55</v>
      </c>
      <c r="C124" s="245"/>
      <c r="D124" s="245"/>
      <c r="E124" s="246"/>
      <c r="F124" s="81">
        <f>SUM(F122:F123)</f>
        <v>84.444499999999991</v>
      </c>
    </row>
    <row r="125" spans="1:12" ht="15.6" thickTop="1" thickBot="1" x14ac:dyDescent="0.35">
      <c r="A125" s="80">
        <v>5</v>
      </c>
      <c r="B125" s="264" t="s">
        <v>31</v>
      </c>
      <c r="C125" s="265"/>
      <c r="D125" s="265"/>
      <c r="E125" s="266"/>
      <c r="F125" s="79">
        <f>SUM(F124)*10%</f>
        <v>8.4444499999999998</v>
      </c>
      <c r="G125" s="73">
        <f>SUM(F125/F126)</f>
        <v>9.0909090909090912E-2</v>
      </c>
    </row>
    <row r="126" spans="1:12" ht="15.6" thickTop="1" thickBot="1" x14ac:dyDescent="0.35">
      <c r="A126" s="78" t="s">
        <v>32</v>
      </c>
      <c r="B126" s="244" t="s">
        <v>33</v>
      </c>
      <c r="C126" s="245"/>
      <c r="D126" s="245"/>
      <c r="E126" s="246"/>
      <c r="F126" s="81">
        <f>SUM(F124,F125)</f>
        <v>92.888949999999994</v>
      </c>
      <c r="G126" s="82">
        <f>SUM(G115,G118,G121,G123,G125)</f>
        <v>1</v>
      </c>
    </row>
    <row r="127" spans="1:12" ht="15.6" thickTop="1" thickBot="1" x14ac:dyDescent="0.35">
      <c r="A127" s="8"/>
      <c r="B127" s="9"/>
      <c r="C127" s="9"/>
      <c r="D127" s="9"/>
      <c r="E127" s="9"/>
      <c r="F127" s="11"/>
      <c r="G127" s="12"/>
      <c r="I127" s="31"/>
      <c r="J127" s="30"/>
      <c r="K127" s="31"/>
      <c r="L127" s="31"/>
    </row>
    <row r="128" spans="1:12" ht="44.4" thickTop="1" thickBot="1" x14ac:dyDescent="0.35">
      <c r="A128" s="61" t="s">
        <v>2</v>
      </c>
      <c r="B128" s="62" t="s">
        <v>3</v>
      </c>
      <c r="C128" s="63" t="s">
        <v>4</v>
      </c>
      <c r="D128" s="64" t="s">
        <v>5</v>
      </c>
      <c r="E128" s="27"/>
      <c r="F128" s="20"/>
      <c r="G128" s="20"/>
      <c r="I128" s="2"/>
      <c r="J128" s="2"/>
      <c r="K128" s="2"/>
    </row>
    <row r="129" spans="1:11" ht="376.8" customHeight="1" thickTop="1" x14ac:dyDescent="0.3">
      <c r="A129" s="101" t="s">
        <v>2652</v>
      </c>
      <c r="B129" s="28" t="s">
        <v>2653</v>
      </c>
      <c r="C129" s="26"/>
      <c r="D129" s="26"/>
      <c r="E129" s="27"/>
      <c r="F129" s="20"/>
      <c r="G129" s="20"/>
      <c r="I129" s="24"/>
      <c r="J129" s="24"/>
      <c r="K129" s="24"/>
    </row>
    <row r="130" spans="1:11" ht="15" thickBot="1" x14ac:dyDescent="0.35">
      <c r="A130" s="103" t="s">
        <v>2657</v>
      </c>
      <c r="B130" s="115" t="s">
        <v>2651</v>
      </c>
      <c r="C130" s="110" t="s">
        <v>130</v>
      </c>
      <c r="D130" s="110">
        <v>1</v>
      </c>
      <c r="E130" s="20"/>
      <c r="F130" s="20"/>
      <c r="G130" s="20"/>
      <c r="I130" s="24"/>
      <c r="J130" s="24"/>
      <c r="K130" s="24"/>
    </row>
    <row r="131" spans="1:11" ht="30" thickTop="1" thickBot="1" x14ac:dyDescent="0.35">
      <c r="A131" s="61" t="s">
        <v>9</v>
      </c>
      <c r="B131" s="62" t="s">
        <v>10</v>
      </c>
      <c r="C131" s="62" t="s">
        <v>4</v>
      </c>
      <c r="D131" s="62" t="s">
        <v>11</v>
      </c>
      <c r="E131" s="62" t="s">
        <v>12</v>
      </c>
      <c r="F131" s="62" t="s">
        <v>13</v>
      </c>
      <c r="G131" s="64" t="s">
        <v>14</v>
      </c>
    </row>
    <row r="132" spans="1:11" ht="15" thickTop="1" x14ac:dyDescent="0.3">
      <c r="A132" s="20"/>
      <c r="B132" s="67" t="s">
        <v>15</v>
      </c>
      <c r="C132" s="68"/>
      <c r="D132" s="68"/>
      <c r="E132" s="68"/>
      <c r="F132" s="68"/>
      <c r="G132" s="7"/>
    </row>
    <row r="133" spans="1:11" ht="15" thickBot="1" x14ac:dyDescent="0.35">
      <c r="A133" s="36" t="s">
        <v>16</v>
      </c>
      <c r="B133" s="4" t="s">
        <v>36</v>
      </c>
      <c r="C133" s="4" t="s">
        <v>18</v>
      </c>
      <c r="D133" s="105">
        <v>2.6</v>
      </c>
      <c r="E133" s="6">
        <v>25.18</v>
      </c>
      <c r="F133" s="6">
        <f>PRODUCT(D133:E133)</f>
        <v>65.468000000000004</v>
      </c>
      <c r="G133" s="7"/>
    </row>
    <row r="134" spans="1:11" ht="15.6" thickTop="1" thickBot="1" x14ac:dyDescent="0.35">
      <c r="A134" s="71">
        <v>1</v>
      </c>
      <c r="B134" s="244" t="s">
        <v>21</v>
      </c>
      <c r="C134" s="245"/>
      <c r="D134" s="245"/>
      <c r="E134" s="246"/>
      <c r="F134" s="72">
        <f>SUM(F133)</f>
        <v>65.468000000000004</v>
      </c>
      <c r="G134" s="73">
        <f>SUM(F134/F145)</f>
        <v>0.54779372204363497</v>
      </c>
    </row>
    <row r="135" spans="1:11" ht="15" thickTop="1" x14ac:dyDescent="0.3">
      <c r="A135" s="21"/>
      <c r="B135" s="74" t="s">
        <v>45</v>
      </c>
      <c r="C135" s="4"/>
      <c r="D135" s="4"/>
      <c r="E135" s="4"/>
      <c r="F135" s="41"/>
      <c r="G135" s="75"/>
    </row>
    <row r="136" spans="1:11" ht="33" customHeight="1" thickBot="1" x14ac:dyDescent="0.35">
      <c r="A136" s="109" t="s">
        <v>23</v>
      </c>
      <c r="B136" s="4" t="s">
        <v>2655</v>
      </c>
      <c r="C136" s="39" t="s">
        <v>190</v>
      </c>
      <c r="D136" s="40">
        <v>1</v>
      </c>
      <c r="E136" s="6">
        <v>24.51</v>
      </c>
      <c r="F136" s="41">
        <f t="shared" ref="F136" si="5">D136*E136</f>
        <v>24.51</v>
      </c>
      <c r="G136" s="7"/>
    </row>
    <row r="137" spans="1:11" ht="15.6" thickTop="1" thickBot="1" x14ac:dyDescent="0.35">
      <c r="A137" s="80">
        <v>2</v>
      </c>
      <c r="B137" s="244" t="s">
        <v>49</v>
      </c>
      <c r="C137" s="245"/>
      <c r="D137" s="245"/>
      <c r="E137" s="246"/>
      <c r="F137" s="72">
        <f>SUM(F136:F136)</f>
        <v>24.51</v>
      </c>
      <c r="G137" s="73">
        <f>SUM(F137/F145)</f>
        <v>0.20508376805904402</v>
      </c>
    </row>
    <row r="138" spans="1:11" ht="15" thickTop="1" x14ac:dyDescent="0.3">
      <c r="A138" s="21"/>
      <c r="B138" s="74" t="s">
        <v>22</v>
      </c>
      <c r="C138" s="36"/>
      <c r="D138" s="4"/>
      <c r="E138" s="4"/>
      <c r="F138" s="136"/>
      <c r="G138" s="75"/>
    </row>
    <row r="139" spans="1:11" ht="15" thickBot="1" x14ac:dyDescent="0.35">
      <c r="A139" s="109" t="s">
        <v>50</v>
      </c>
      <c r="B139" s="4" t="s">
        <v>1086</v>
      </c>
      <c r="C139" s="42" t="s">
        <v>18</v>
      </c>
      <c r="D139" s="105">
        <v>2.6</v>
      </c>
      <c r="E139" s="137">
        <v>1.73</v>
      </c>
      <c r="F139" s="23">
        <f>D139*E139</f>
        <v>4.4980000000000002</v>
      </c>
      <c r="G139" s="7"/>
    </row>
    <row r="140" spans="1:11" ht="15.6" thickTop="1" thickBot="1" x14ac:dyDescent="0.35">
      <c r="A140" s="80">
        <v>3</v>
      </c>
      <c r="B140" s="244" t="s">
        <v>25</v>
      </c>
      <c r="C140" s="245"/>
      <c r="D140" s="245"/>
      <c r="E140" s="246"/>
      <c r="F140" s="72">
        <f>SUM(F139:F139)</f>
        <v>4.4980000000000002</v>
      </c>
      <c r="G140" s="73">
        <f>SUM(F140/F145)</f>
        <v>3.7636343889415752E-2</v>
      </c>
    </row>
    <row r="141" spans="1:11" ht="15.6" thickTop="1" thickBot="1" x14ac:dyDescent="0.35">
      <c r="A141" s="78" t="s">
        <v>26</v>
      </c>
      <c r="B141" s="244" t="s">
        <v>54</v>
      </c>
      <c r="C141" s="245"/>
      <c r="D141" s="245"/>
      <c r="E141" s="246"/>
      <c r="F141" s="79">
        <f>SUM(F134,F137,F140)</f>
        <v>94.476000000000013</v>
      </c>
      <c r="G141" s="3"/>
    </row>
    <row r="142" spans="1:11" ht="15.6" thickTop="1" thickBot="1" x14ac:dyDescent="0.35">
      <c r="A142" s="80">
        <v>4</v>
      </c>
      <c r="B142" s="264" t="s">
        <v>28</v>
      </c>
      <c r="C142" s="265"/>
      <c r="D142" s="265"/>
      <c r="E142" s="266"/>
      <c r="F142" s="79">
        <f>SUM(F141)*15%</f>
        <v>14.171400000000002</v>
      </c>
      <c r="G142" s="73">
        <f>SUM(F142/F145)</f>
        <v>0.11857707509881422</v>
      </c>
    </row>
    <row r="143" spans="1:11" ht="15.6" thickTop="1" thickBot="1" x14ac:dyDescent="0.35">
      <c r="A143" s="78" t="s">
        <v>29</v>
      </c>
      <c r="B143" s="244" t="s">
        <v>55</v>
      </c>
      <c r="C143" s="245"/>
      <c r="D143" s="245"/>
      <c r="E143" s="246"/>
      <c r="F143" s="81">
        <f>SUM(F141:F142)</f>
        <v>108.64740000000002</v>
      </c>
    </row>
    <row r="144" spans="1:11" ht="15.6" thickTop="1" thickBot="1" x14ac:dyDescent="0.35">
      <c r="A144" s="80">
        <v>5</v>
      </c>
      <c r="B144" s="264" t="s">
        <v>31</v>
      </c>
      <c r="C144" s="265"/>
      <c r="D144" s="265"/>
      <c r="E144" s="266"/>
      <c r="F144" s="79">
        <f>SUM(F143)*10%</f>
        <v>10.864740000000003</v>
      </c>
      <c r="G144" s="73">
        <f>SUM(F144/F145)</f>
        <v>9.0909090909090925E-2</v>
      </c>
    </row>
    <row r="145" spans="1:12" ht="15.6" thickTop="1" thickBot="1" x14ac:dyDescent="0.35">
      <c r="A145" s="78" t="s">
        <v>32</v>
      </c>
      <c r="B145" s="244" t="s">
        <v>33</v>
      </c>
      <c r="C145" s="245"/>
      <c r="D145" s="245"/>
      <c r="E145" s="246"/>
      <c r="F145" s="81">
        <f>SUM(F143,F144)</f>
        <v>119.51214000000002</v>
      </c>
      <c r="G145" s="82">
        <f>SUM(G134,G137,G140,G142,G144)</f>
        <v>0.99999999999999989</v>
      </c>
    </row>
    <row r="146" spans="1:12" ht="15.6" thickTop="1" thickBot="1" x14ac:dyDescent="0.35">
      <c r="A146" s="8"/>
      <c r="B146" s="9"/>
      <c r="C146" s="9"/>
      <c r="D146" s="9"/>
      <c r="E146" s="9"/>
      <c r="F146" s="11"/>
      <c r="G146" s="12"/>
      <c r="I146" s="31"/>
      <c r="J146" s="30"/>
      <c r="K146" s="31"/>
      <c r="L146" s="31"/>
    </row>
    <row r="147" spans="1:12" ht="44.4" thickTop="1" thickBot="1" x14ac:dyDescent="0.35">
      <c r="A147" s="61" t="s">
        <v>2</v>
      </c>
      <c r="B147" s="62" t="s">
        <v>3</v>
      </c>
      <c r="C147" s="63" t="s">
        <v>4</v>
      </c>
      <c r="D147" s="64" t="s">
        <v>5</v>
      </c>
      <c r="E147" s="27"/>
      <c r="F147" s="20"/>
      <c r="G147" s="20"/>
      <c r="I147" s="2"/>
      <c r="J147" s="2"/>
      <c r="K147" s="2"/>
    </row>
    <row r="148" spans="1:12" ht="345" customHeight="1" thickTop="1" x14ac:dyDescent="0.3">
      <c r="A148" s="101" t="s">
        <v>2658</v>
      </c>
      <c r="B148" s="28" t="s">
        <v>2659</v>
      </c>
      <c r="C148" s="26"/>
      <c r="D148" s="26"/>
      <c r="E148" s="27"/>
      <c r="F148" s="20"/>
      <c r="G148" s="20"/>
      <c r="I148" s="24"/>
      <c r="J148" s="24"/>
      <c r="K148" s="24"/>
    </row>
    <row r="149" spans="1:12" ht="15" thickBot="1" x14ac:dyDescent="0.35">
      <c r="A149" s="103" t="s">
        <v>2660</v>
      </c>
      <c r="B149" s="115" t="s">
        <v>2647</v>
      </c>
      <c r="C149" s="110" t="s">
        <v>130</v>
      </c>
      <c r="D149" s="110">
        <v>1</v>
      </c>
      <c r="E149" s="20"/>
      <c r="F149" s="20"/>
      <c r="G149" s="20"/>
      <c r="I149" s="24"/>
      <c r="J149" s="24"/>
      <c r="K149" s="24"/>
    </row>
    <row r="150" spans="1:12" ht="30" thickTop="1" thickBot="1" x14ac:dyDescent="0.35">
      <c r="A150" s="61" t="s">
        <v>9</v>
      </c>
      <c r="B150" s="62" t="s">
        <v>10</v>
      </c>
      <c r="C150" s="62" t="s">
        <v>4</v>
      </c>
      <c r="D150" s="62" t="s">
        <v>11</v>
      </c>
      <c r="E150" s="62" t="s">
        <v>12</v>
      </c>
      <c r="F150" s="62" t="s">
        <v>13</v>
      </c>
      <c r="G150" s="64" t="s">
        <v>14</v>
      </c>
    </row>
    <row r="151" spans="1:12" ht="15" thickTop="1" x14ac:dyDescent="0.3">
      <c r="A151" s="20"/>
      <c r="B151" s="67" t="s">
        <v>15</v>
      </c>
      <c r="C151" s="68"/>
      <c r="D151" s="68"/>
      <c r="E151" s="68"/>
      <c r="F151" s="68"/>
      <c r="G151" s="7"/>
    </row>
    <row r="152" spans="1:12" ht="15" thickBot="1" x14ac:dyDescent="0.35">
      <c r="A152" s="36" t="s">
        <v>16</v>
      </c>
      <c r="B152" s="4" t="s">
        <v>36</v>
      </c>
      <c r="C152" s="4" t="s">
        <v>18</v>
      </c>
      <c r="D152" s="105">
        <v>0.99419999999999997</v>
      </c>
      <c r="E152" s="6">
        <v>25.18</v>
      </c>
      <c r="F152" s="6">
        <f>PRODUCT(D152:E152)</f>
        <v>25.033956</v>
      </c>
      <c r="G152" s="7"/>
    </row>
    <row r="153" spans="1:12" ht="15.6" thickTop="1" thickBot="1" x14ac:dyDescent="0.35">
      <c r="A153" s="71">
        <v>1</v>
      </c>
      <c r="B153" s="244" t="s">
        <v>21</v>
      </c>
      <c r="C153" s="245"/>
      <c r="D153" s="245"/>
      <c r="E153" s="246"/>
      <c r="F153" s="72">
        <f>SUM(F152)</f>
        <v>25.033956</v>
      </c>
      <c r="G153" s="73">
        <f>SUM(F153/F164)</f>
        <v>0.53975918172500503</v>
      </c>
    </row>
    <row r="154" spans="1:12" ht="15" thickTop="1" x14ac:dyDescent="0.3">
      <c r="A154" s="21"/>
      <c r="B154" s="74" t="s">
        <v>45</v>
      </c>
      <c r="C154" s="4"/>
      <c r="D154" s="4"/>
      <c r="E154" s="4"/>
      <c r="F154" s="41"/>
      <c r="G154" s="75"/>
    </row>
    <row r="155" spans="1:12" ht="29.4" thickBot="1" x14ac:dyDescent="0.35">
      <c r="A155" s="109" t="s">
        <v>23</v>
      </c>
      <c r="B155" s="4" t="s">
        <v>2661</v>
      </c>
      <c r="C155" s="39" t="s">
        <v>190</v>
      </c>
      <c r="D155" s="40">
        <v>1</v>
      </c>
      <c r="E155" s="6">
        <v>9.91</v>
      </c>
      <c r="F155" s="41">
        <f t="shared" ref="F155" si="6">D155*E155</f>
        <v>9.91</v>
      </c>
      <c r="G155" s="7"/>
    </row>
    <row r="156" spans="1:12" ht="15.6" thickTop="1" thickBot="1" x14ac:dyDescent="0.35">
      <c r="A156" s="80">
        <v>2</v>
      </c>
      <c r="B156" s="244" t="s">
        <v>49</v>
      </c>
      <c r="C156" s="245"/>
      <c r="D156" s="245"/>
      <c r="E156" s="246"/>
      <c r="F156" s="72">
        <f>SUM(F155:F155)</f>
        <v>9.91</v>
      </c>
      <c r="G156" s="73">
        <f>SUM(F156/F164)</f>
        <v>0.21367032405484773</v>
      </c>
    </row>
    <row r="157" spans="1:12" ht="15" thickTop="1" x14ac:dyDescent="0.3">
      <c r="A157" s="21"/>
      <c r="B157" s="74" t="s">
        <v>22</v>
      </c>
      <c r="C157" s="36"/>
      <c r="D157" s="4"/>
      <c r="E157" s="4"/>
      <c r="F157" s="136"/>
      <c r="G157" s="75"/>
    </row>
    <row r="158" spans="1:12" ht="15" thickBot="1" x14ac:dyDescent="0.35">
      <c r="A158" s="109" t="s">
        <v>50</v>
      </c>
      <c r="B158" s="4" t="s">
        <v>1086</v>
      </c>
      <c r="C158" s="42" t="s">
        <v>18</v>
      </c>
      <c r="D158" s="105">
        <v>0.99419999999999997</v>
      </c>
      <c r="E158" s="137">
        <v>1.73</v>
      </c>
      <c r="F158" s="23">
        <f>D158*E158</f>
        <v>1.7199659999999999</v>
      </c>
      <c r="G158" s="7"/>
    </row>
    <row r="159" spans="1:12" ht="15.6" thickTop="1" thickBot="1" x14ac:dyDescent="0.35">
      <c r="A159" s="80">
        <v>3</v>
      </c>
      <c r="B159" s="244" t="s">
        <v>25</v>
      </c>
      <c r="C159" s="245"/>
      <c r="D159" s="245"/>
      <c r="E159" s="246"/>
      <c r="F159" s="72">
        <f>SUM(F158:F158)</f>
        <v>1.7199659999999999</v>
      </c>
      <c r="G159" s="73">
        <f>SUM(F159/F164)</f>
        <v>3.7084328212242196E-2</v>
      </c>
    </row>
    <row r="160" spans="1:12" ht="15.6" thickTop="1" thickBot="1" x14ac:dyDescent="0.35">
      <c r="A160" s="78" t="s">
        <v>26</v>
      </c>
      <c r="B160" s="244" t="s">
        <v>54</v>
      </c>
      <c r="C160" s="245"/>
      <c r="D160" s="245"/>
      <c r="E160" s="246"/>
      <c r="F160" s="79">
        <f>SUM(F153,F156,F159)</f>
        <v>36.663921999999999</v>
      </c>
      <c r="G160" s="3"/>
    </row>
    <row r="161" spans="1:12" ht="15.6" thickTop="1" thickBot="1" x14ac:dyDescent="0.35">
      <c r="A161" s="80">
        <v>4</v>
      </c>
      <c r="B161" s="264" t="s">
        <v>28</v>
      </c>
      <c r="C161" s="265"/>
      <c r="D161" s="265"/>
      <c r="E161" s="266"/>
      <c r="F161" s="79">
        <f>SUM(F160)*15%</f>
        <v>5.4995883000000001</v>
      </c>
      <c r="G161" s="73">
        <f>SUM(F161/F164)</f>
        <v>0.11857707509881424</v>
      </c>
    </row>
    <row r="162" spans="1:12" ht="15.6" thickTop="1" thickBot="1" x14ac:dyDescent="0.35">
      <c r="A162" s="78" t="s">
        <v>29</v>
      </c>
      <c r="B162" s="244" t="s">
        <v>55</v>
      </c>
      <c r="C162" s="245"/>
      <c r="D162" s="245"/>
      <c r="E162" s="246"/>
      <c r="F162" s="81">
        <f>SUM(F160:F161)</f>
        <v>42.163510299999999</v>
      </c>
    </row>
    <row r="163" spans="1:12" ht="15.6" thickTop="1" thickBot="1" x14ac:dyDescent="0.35">
      <c r="A163" s="80">
        <v>5</v>
      </c>
      <c r="B163" s="264" t="s">
        <v>31</v>
      </c>
      <c r="C163" s="265"/>
      <c r="D163" s="265"/>
      <c r="E163" s="266"/>
      <c r="F163" s="79">
        <f>SUM(F162)*10%</f>
        <v>4.2163510300000002</v>
      </c>
      <c r="G163" s="73">
        <f>SUM(F163/F164)</f>
        <v>9.0909090909090925E-2</v>
      </c>
    </row>
    <row r="164" spans="1:12" ht="15.6" thickTop="1" thickBot="1" x14ac:dyDescent="0.35">
      <c r="A164" s="78" t="s">
        <v>32</v>
      </c>
      <c r="B164" s="244" t="s">
        <v>33</v>
      </c>
      <c r="C164" s="245"/>
      <c r="D164" s="245"/>
      <c r="E164" s="246"/>
      <c r="F164" s="81">
        <f>SUM(F162,F163)</f>
        <v>46.379861329999997</v>
      </c>
      <c r="G164" s="82">
        <f>SUM(G153,G156,G159,G161,G163)</f>
        <v>1</v>
      </c>
    </row>
    <row r="165" spans="1:12" ht="15.6" thickTop="1" thickBot="1" x14ac:dyDescent="0.35">
      <c r="A165" s="8"/>
      <c r="B165" s="9"/>
      <c r="C165" s="9"/>
      <c r="D165" s="9"/>
      <c r="E165" s="9"/>
      <c r="F165" s="11"/>
      <c r="G165" s="12"/>
      <c r="I165" s="31"/>
      <c r="J165" s="30"/>
      <c r="K165" s="31"/>
      <c r="L165" s="31"/>
    </row>
    <row r="166" spans="1:12" ht="44.4" thickTop="1" thickBot="1" x14ac:dyDescent="0.35">
      <c r="A166" s="61" t="s">
        <v>2</v>
      </c>
      <c r="B166" s="62" t="s">
        <v>3</v>
      </c>
      <c r="C166" s="63" t="s">
        <v>4</v>
      </c>
      <c r="D166" s="64" t="s">
        <v>5</v>
      </c>
      <c r="E166" s="27"/>
      <c r="F166" s="20"/>
      <c r="G166" s="20"/>
      <c r="I166" s="2"/>
      <c r="J166" s="2"/>
      <c r="K166" s="2"/>
    </row>
    <row r="167" spans="1:12" ht="330" customHeight="1" thickTop="1" x14ac:dyDescent="0.3">
      <c r="A167" s="101" t="s">
        <v>2658</v>
      </c>
      <c r="B167" s="28" t="s">
        <v>2659</v>
      </c>
      <c r="C167" s="26"/>
      <c r="D167" s="26"/>
      <c r="E167" s="27"/>
      <c r="F167" s="20"/>
      <c r="G167" s="20"/>
      <c r="I167" s="24"/>
      <c r="J167" s="24"/>
      <c r="K167" s="24"/>
    </row>
    <row r="168" spans="1:12" ht="15" thickBot="1" x14ac:dyDescent="0.35">
      <c r="A168" s="103" t="s">
        <v>2662</v>
      </c>
      <c r="B168" s="115" t="s">
        <v>2649</v>
      </c>
      <c r="C168" s="110" t="s">
        <v>130</v>
      </c>
      <c r="D168" s="110">
        <v>1</v>
      </c>
      <c r="E168" s="20"/>
      <c r="F168" s="20"/>
      <c r="G168" s="20"/>
      <c r="I168" s="24"/>
      <c r="J168" s="24"/>
      <c r="K168" s="24"/>
    </row>
    <row r="169" spans="1:12" ht="30" thickTop="1" thickBot="1" x14ac:dyDescent="0.35">
      <c r="A169" s="61" t="s">
        <v>9</v>
      </c>
      <c r="B169" s="62" t="s">
        <v>10</v>
      </c>
      <c r="C169" s="62" t="s">
        <v>4</v>
      </c>
      <c r="D169" s="62" t="s">
        <v>11</v>
      </c>
      <c r="E169" s="62" t="s">
        <v>12</v>
      </c>
      <c r="F169" s="62" t="s">
        <v>13</v>
      </c>
      <c r="G169" s="64" t="s">
        <v>14</v>
      </c>
    </row>
    <row r="170" spans="1:12" ht="15" thickTop="1" x14ac:dyDescent="0.3">
      <c r="A170" s="20"/>
      <c r="B170" s="67" t="s">
        <v>15</v>
      </c>
      <c r="C170" s="68"/>
      <c r="D170" s="68"/>
      <c r="E170" s="68"/>
      <c r="F170" s="68"/>
      <c r="G170" s="7"/>
    </row>
    <row r="171" spans="1:12" ht="15" thickBot="1" x14ac:dyDescent="0.35">
      <c r="A171" s="36" t="s">
        <v>16</v>
      </c>
      <c r="B171" s="4" t="s">
        <v>36</v>
      </c>
      <c r="C171" s="4" t="s">
        <v>18</v>
      </c>
      <c r="D171" s="105">
        <v>1.25</v>
      </c>
      <c r="E171" s="6">
        <v>25.18</v>
      </c>
      <c r="F171" s="6">
        <f>PRODUCT(D171:E171)</f>
        <v>31.475000000000001</v>
      </c>
      <c r="G171" s="7"/>
    </row>
    <row r="172" spans="1:12" ht="15.6" thickTop="1" thickBot="1" x14ac:dyDescent="0.35">
      <c r="A172" s="71">
        <v>1</v>
      </c>
      <c r="B172" s="244" t="s">
        <v>21</v>
      </c>
      <c r="C172" s="245"/>
      <c r="D172" s="245"/>
      <c r="E172" s="246"/>
      <c r="F172" s="72">
        <f>SUM(F171)</f>
        <v>31.475000000000001</v>
      </c>
      <c r="G172" s="73">
        <f>SUM(F172/F183)</f>
        <v>0.54246302774080091</v>
      </c>
    </row>
    <row r="173" spans="1:12" ht="15" thickTop="1" x14ac:dyDescent="0.3">
      <c r="A173" s="21"/>
      <c r="B173" s="74" t="s">
        <v>45</v>
      </c>
      <c r="C173" s="4"/>
      <c r="D173" s="4"/>
      <c r="E173" s="4"/>
      <c r="F173" s="41"/>
      <c r="G173" s="75"/>
    </row>
    <row r="174" spans="1:12" ht="29.4" thickBot="1" x14ac:dyDescent="0.35">
      <c r="A174" s="109" t="s">
        <v>23</v>
      </c>
      <c r="B174" s="4" t="s">
        <v>2661</v>
      </c>
      <c r="C174" s="39" t="s">
        <v>190</v>
      </c>
      <c r="D174" s="40">
        <v>1</v>
      </c>
      <c r="E174" s="6">
        <v>12.23</v>
      </c>
      <c r="F174" s="41">
        <f t="shared" ref="F174" si="7">D174*E174</f>
        <v>12.23</v>
      </c>
      <c r="G174" s="7"/>
    </row>
    <row r="175" spans="1:12" ht="15.6" thickTop="1" thickBot="1" x14ac:dyDescent="0.35">
      <c r="A175" s="80">
        <v>2</v>
      </c>
      <c r="B175" s="244" t="s">
        <v>49</v>
      </c>
      <c r="C175" s="245"/>
      <c r="D175" s="245"/>
      <c r="E175" s="246"/>
      <c r="F175" s="72">
        <f>SUM(F174:F174)</f>
        <v>12.23</v>
      </c>
      <c r="G175" s="73">
        <f>SUM(F175/F183)</f>
        <v>0.21078070942875282</v>
      </c>
    </row>
    <row r="176" spans="1:12" ht="15" thickTop="1" x14ac:dyDescent="0.3">
      <c r="A176" s="21"/>
      <c r="B176" s="74" t="s">
        <v>22</v>
      </c>
      <c r="C176" s="36"/>
      <c r="D176" s="4"/>
      <c r="E176" s="4"/>
      <c r="F176" s="136"/>
      <c r="G176" s="75"/>
    </row>
    <row r="177" spans="1:12" ht="15" thickBot="1" x14ac:dyDescent="0.35">
      <c r="A177" s="109" t="s">
        <v>50</v>
      </c>
      <c r="B177" s="4" t="s">
        <v>1086</v>
      </c>
      <c r="C177" s="42" t="s">
        <v>18</v>
      </c>
      <c r="D177" s="105">
        <v>1.25</v>
      </c>
      <c r="E177" s="137">
        <v>1.73</v>
      </c>
      <c r="F177" s="23">
        <f>D177*E177</f>
        <v>2.1625000000000001</v>
      </c>
      <c r="G177" s="7"/>
    </row>
    <row r="178" spans="1:12" ht="15.6" thickTop="1" thickBot="1" x14ac:dyDescent="0.35">
      <c r="A178" s="80">
        <v>3</v>
      </c>
      <c r="B178" s="244" t="s">
        <v>25</v>
      </c>
      <c r="C178" s="245"/>
      <c r="D178" s="245"/>
      <c r="E178" s="246"/>
      <c r="F178" s="72">
        <f>SUM(F177:F177)</f>
        <v>2.1625000000000001</v>
      </c>
      <c r="G178" s="73">
        <f>SUM(F178/F183)</f>
        <v>3.7270096822541128E-2</v>
      </c>
    </row>
    <row r="179" spans="1:12" ht="15.6" thickTop="1" thickBot="1" x14ac:dyDescent="0.35">
      <c r="A179" s="78" t="s">
        <v>26</v>
      </c>
      <c r="B179" s="244" t="s">
        <v>54</v>
      </c>
      <c r="C179" s="245"/>
      <c r="D179" s="245"/>
      <c r="E179" s="246"/>
      <c r="F179" s="79">
        <f>SUM(F172,F175,F178)</f>
        <v>45.8675</v>
      </c>
      <c r="G179" s="3"/>
    </row>
    <row r="180" spans="1:12" ht="15.6" thickTop="1" thickBot="1" x14ac:dyDescent="0.35">
      <c r="A180" s="80">
        <v>4</v>
      </c>
      <c r="B180" s="264" t="s">
        <v>28</v>
      </c>
      <c r="C180" s="265"/>
      <c r="D180" s="265"/>
      <c r="E180" s="266"/>
      <c r="F180" s="79">
        <f>SUM(F179)*15%</f>
        <v>6.8801249999999996</v>
      </c>
      <c r="G180" s="73">
        <f>SUM(F180/F183)</f>
        <v>0.11857707509881422</v>
      </c>
    </row>
    <row r="181" spans="1:12" ht="15.6" thickTop="1" thickBot="1" x14ac:dyDescent="0.35">
      <c r="A181" s="78" t="s">
        <v>29</v>
      </c>
      <c r="B181" s="244" t="s">
        <v>55</v>
      </c>
      <c r="C181" s="245"/>
      <c r="D181" s="245"/>
      <c r="E181" s="246"/>
      <c r="F181" s="81">
        <f>SUM(F179:F180)</f>
        <v>52.747624999999999</v>
      </c>
    </row>
    <row r="182" spans="1:12" ht="15.6" thickTop="1" thickBot="1" x14ac:dyDescent="0.35">
      <c r="A182" s="80">
        <v>5</v>
      </c>
      <c r="B182" s="264" t="s">
        <v>31</v>
      </c>
      <c r="C182" s="265"/>
      <c r="D182" s="265"/>
      <c r="E182" s="266"/>
      <c r="F182" s="79">
        <f>SUM(F181)*10%</f>
        <v>5.2747625000000005</v>
      </c>
      <c r="G182" s="73">
        <f>SUM(F182/F183)</f>
        <v>9.0909090909090912E-2</v>
      </c>
    </row>
    <row r="183" spans="1:12" ht="15.6" thickTop="1" thickBot="1" x14ac:dyDescent="0.35">
      <c r="A183" s="78" t="s">
        <v>32</v>
      </c>
      <c r="B183" s="244" t="s">
        <v>33</v>
      </c>
      <c r="C183" s="245"/>
      <c r="D183" s="245"/>
      <c r="E183" s="246"/>
      <c r="F183" s="81">
        <f>SUM(F181,F182)</f>
        <v>58.022387500000001</v>
      </c>
      <c r="G183" s="82">
        <f>SUM(G172,G175,G178,G180,G182)</f>
        <v>1</v>
      </c>
    </row>
    <row r="184" spans="1:12" ht="15.6" thickTop="1" thickBot="1" x14ac:dyDescent="0.35">
      <c r="A184" s="8"/>
      <c r="B184" s="9"/>
      <c r="C184" s="9"/>
      <c r="D184" s="9"/>
      <c r="E184" s="9"/>
      <c r="F184" s="11"/>
      <c r="G184" s="12"/>
      <c r="I184" s="31"/>
      <c r="J184" s="30"/>
      <c r="K184" s="31"/>
      <c r="L184" s="31"/>
    </row>
    <row r="185" spans="1:12" ht="44.4" thickTop="1" thickBot="1" x14ac:dyDescent="0.35">
      <c r="A185" s="61" t="s">
        <v>2</v>
      </c>
      <c r="B185" s="62" t="s">
        <v>3</v>
      </c>
      <c r="C185" s="63" t="s">
        <v>4</v>
      </c>
      <c r="D185" s="64" t="s">
        <v>5</v>
      </c>
      <c r="E185" s="27"/>
      <c r="F185" s="20"/>
      <c r="G185" s="20"/>
      <c r="I185" s="2"/>
      <c r="J185" s="2"/>
      <c r="K185" s="2"/>
    </row>
    <row r="186" spans="1:12" ht="327.60000000000002" customHeight="1" thickTop="1" x14ac:dyDescent="0.3">
      <c r="A186" s="101" t="s">
        <v>2658</v>
      </c>
      <c r="B186" s="28" t="s">
        <v>2659</v>
      </c>
      <c r="C186" s="26"/>
      <c r="D186" s="26"/>
      <c r="E186" s="27"/>
      <c r="F186" s="20"/>
      <c r="G186" s="20"/>
      <c r="I186" s="24"/>
      <c r="J186" s="24"/>
      <c r="K186" s="24"/>
    </row>
    <row r="187" spans="1:12" ht="15" thickBot="1" x14ac:dyDescent="0.35">
      <c r="A187" s="103" t="s">
        <v>2663</v>
      </c>
      <c r="B187" s="115" t="s">
        <v>2651</v>
      </c>
      <c r="C187" s="110" t="s">
        <v>130</v>
      </c>
      <c r="D187" s="110">
        <v>1</v>
      </c>
      <c r="E187" s="20"/>
      <c r="F187" s="20"/>
      <c r="G187" s="20"/>
      <c r="I187" s="24"/>
      <c r="J187" s="24"/>
      <c r="K187" s="24"/>
    </row>
    <row r="188" spans="1:12" ht="30" thickTop="1" thickBot="1" x14ac:dyDescent="0.35">
      <c r="A188" s="61" t="s">
        <v>9</v>
      </c>
      <c r="B188" s="62" t="s">
        <v>10</v>
      </c>
      <c r="C188" s="62" t="s">
        <v>4</v>
      </c>
      <c r="D188" s="62" t="s">
        <v>11</v>
      </c>
      <c r="E188" s="62" t="s">
        <v>12</v>
      </c>
      <c r="F188" s="62" t="s">
        <v>13</v>
      </c>
      <c r="G188" s="64" t="s">
        <v>14</v>
      </c>
    </row>
    <row r="189" spans="1:12" ht="15" thickTop="1" x14ac:dyDescent="0.3">
      <c r="A189" s="20"/>
      <c r="B189" s="67" t="s">
        <v>15</v>
      </c>
      <c r="C189" s="68"/>
      <c r="D189" s="68"/>
      <c r="E189" s="68"/>
      <c r="F189" s="68"/>
      <c r="G189" s="7"/>
    </row>
    <row r="190" spans="1:12" ht="15" thickBot="1" x14ac:dyDescent="0.35">
      <c r="A190" s="36" t="s">
        <v>16</v>
      </c>
      <c r="B190" s="4" t="s">
        <v>36</v>
      </c>
      <c r="C190" s="4" t="s">
        <v>18</v>
      </c>
      <c r="D190" s="105">
        <v>1.6</v>
      </c>
      <c r="E190" s="6">
        <v>25.18</v>
      </c>
      <c r="F190" s="6">
        <f>PRODUCT(D190:E190)</f>
        <v>40.288000000000004</v>
      </c>
      <c r="G190" s="7"/>
    </row>
    <row r="191" spans="1:12" ht="15.6" thickTop="1" thickBot="1" x14ac:dyDescent="0.35">
      <c r="A191" s="71">
        <v>1</v>
      </c>
      <c r="B191" s="244" t="s">
        <v>21</v>
      </c>
      <c r="C191" s="245"/>
      <c r="D191" s="245"/>
      <c r="E191" s="246"/>
      <c r="F191" s="72">
        <f>SUM(F190)</f>
        <v>40.288000000000004</v>
      </c>
      <c r="G191" s="73">
        <f>SUM(F191/F202)</f>
        <v>0.56977639444456707</v>
      </c>
    </row>
    <row r="192" spans="1:12" ht="15" thickTop="1" x14ac:dyDescent="0.3">
      <c r="A192" s="21"/>
      <c r="B192" s="74" t="s">
        <v>45</v>
      </c>
      <c r="C192" s="4"/>
      <c r="D192" s="4"/>
      <c r="E192" s="4"/>
      <c r="F192" s="41"/>
      <c r="G192" s="75"/>
    </row>
    <row r="193" spans="1:12" ht="29.4" thickBot="1" x14ac:dyDescent="0.35">
      <c r="A193" s="109" t="s">
        <v>23</v>
      </c>
      <c r="B193" s="4" t="s">
        <v>2661</v>
      </c>
      <c r="C193" s="39" t="s">
        <v>190</v>
      </c>
      <c r="D193" s="40">
        <v>1</v>
      </c>
      <c r="E193" s="6">
        <v>12.84</v>
      </c>
      <c r="F193" s="41">
        <f t="shared" ref="F193" si="8">D193*E193</f>
        <v>12.84</v>
      </c>
      <c r="G193" s="7"/>
    </row>
    <row r="194" spans="1:12" ht="15.6" thickTop="1" thickBot="1" x14ac:dyDescent="0.35">
      <c r="A194" s="80">
        <v>2</v>
      </c>
      <c r="B194" s="244" t="s">
        <v>49</v>
      </c>
      <c r="C194" s="245"/>
      <c r="D194" s="245"/>
      <c r="E194" s="246"/>
      <c r="F194" s="72">
        <f>SUM(F193:F193)</f>
        <v>12.84</v>
      </c>
      <c r="G194" s="73">
        <f>SUM(F194/F202)</f>
        <v>0.1815907690793348</v>
      </c>
    </row>
    <row r="195" spans="1:12" ht="15" thickTop="1" x14ac:dyDescent="0.3">
      <c r="A195" s="21"/>
      <c r="B195" s="74" t="s">
        <v>22</v>
      </c>
      <c r="C195" s="36"/>
      <c r="D195" s="4"/>
      <c r="E195" s="4"/>
      <c r="F195" s="136"/>
      <c r="G195" s="75"/>
    </row>
    <row r="196" spans="1:12" ht="15" thickBot="1" x14ac:dyDescent="0.35">
      <c r="A196" s="109" t="s">
        <v>50</v>
      </c>
      <c r="B196" s="4" t="s">
        <v>1086</v>
      </c>
      <c r="C196" s="42" t="s">
        <v>18</v>
      </c>
      <c r="D196" s="105">
        <v>1.6</v>
      </c>
      <c r="E196" s="137">
        <v>1.73</v>
      </c>
      <c r="F196" s="23">
        <f>D196*E196</f>
        <v>2.7680000000000002</v>
      </c>
      <c r="G196" s="7"/>
    </row>
    <row r="197" spans="1:12" ht="15.6" thickTop="1" thickBot="1" x14ac:dyDescent="0.35">
      <c r="A197" s="80">
        <v>3</v>
      </c>
      <c r="B197" s="244" t="s">
        <v>25</v>
      </c>
      <c r="C197" s="245"/>
      <c r="D197" s="245"/>
      <c r="E197" s="246"/>
      <c r="F197" s="72">
        <f>SUM(F196:F196)</f>
        <v>2.7680000000000002</v>
      </c>
      <c r="G197" s="73">
        <f>SUM(F197/F202)</f>
        <v>3.9146670468193055E-2</v>
      </c>
    </row>
    <row r="198" spans="1:12" ht="15.6" thickTop="1" thickBot="1" x14ac:dyDescent="0.35">
      <c r="A198" s="78" t="s">
        <v>26</v>
      </c>
      <c r="B198" s="244" t="s">
        <v>54</v>
      </c>
      <c r="C198" s="245"/>
      <c r="D198" s="245"/>
      <c r="E198" s="246"/>
      <c r="F198" s="79">
        <f>SUM(F191,F194,F197)</f>
        <v>55.896000000000001</v>
      </c>
      <c r="G198" s="3"/>
    </row>
    <row r="199" spans="1:12" ht="15.6" thickTop="1" thickBot="1" x14ac:dyDescent="0.35">
      <c r="A199" s="80">
        <v>4</v>
      </c>
      <c r="B199" s="264" t="s">
        <v>28</v>
      </c>
      <c r="C199" s="265"/>
      <c r="D199" s="265"/>
      <c r="E199" s="266"/>
      <c r="F199" s="79">
        <f>SUM(F198)*15%</f>
        <v>8.3843999999999994</v>
      </c>
      <c r="G199" s="73">
        <f>SUM(F199/F202)</f>
        <v>0.11857707509881422</v>
      </c>
    </row>
    <row r="200" spans="1:12" ht="15.6" thickTop="1" thickBot="1" x14ac:dyDescent="0.35">
      <c r="A200" s="78" t="s">
        <v>29</v>
      </c>
      <c r="B200" s="244" t="s">
        <v>55</v>
      </c>
      <c r="C200" s="245"/>
      <c r="D200" s="245"/>
      <c r="E200" s="246"/>
      <c r="F200" s="81">
        <f>SUM(F198:F199)</f>
        <v>64.2804</v>
      </c>
    </row>
    <row r="201" spans="1:12" ht="15.6" thickTop="1" thickBot="1" x14ac:dyDescent="0.35">
      <c r="A201" s="80">
        <v>5</v>
      </c>
      <c r="B201" s="264" t="s">
        <v>31</v>
      </c>
      <c r="C201" s="265"/>
      <c r="D201" s="265"/>
      <c r="E201" s="266"/>
      <c r="F201" s="79">
        <f>SUM(F200)*10%</f>
        <v>6.4280400000000002</v>
      </c>
      <c r="G201" s="73">
        <f>SUM(F201/F202)</f>
        <v>9.0909090909090912E-2</v>
      </c>
    </row>
    <row r="202" spans="1:12" ht="15.6" thickTop="1" thickBot="1" x14ac:dyDescent="0.35">
      <c r="A202" s="78" t="s">
        <v>32</v>
      </c>
      <c r="B202" s="244" t="s">
        <v>33</v>
      </c>
      <c r="C202" s="245"/>
      <c r="D202" s="245"/>
      <c r="E202" s="246"/>
      <c r="F202" s="81">
        <f>SUM(F200,F201)</f>
        <v>70.708439999999996</v>
      </c>
      <c r="G202" s="82">
        <f>SUM(G191,G194,G197,G199,G201)</f>
        <v>1</v>
      </c>
    </row>
    <row r="203" spans="1:12" ht="15.6" thickTop="1" thickBot="1" x14ac:dyDescent="0.35">
      <c r="A203" s="8"/>
      <c r="B203" s="9"/>
      <c r="C203" s="9"/>
      <c r="D203" s="9"/>
      <c r="E203" s="9"/>
      <c r="F203" s="11"/>
      <c r="G203" s="12"/>
      <c r="I203" s="31"/>
      <c r="J203" s="30"/>
      <c r="K203" s="31"/>
      <c r="L203" s="31"/>
    </row>
    <row r="204" spans="1:12" ht="44.4" thickTop="1" thickBot="1" x14ac:dyDescent="0.35">
      <c r="A204" s="61" t="s">
        <v>2</v>
      </c>
      <c r="B204" s="62" t="s">
        <v>3</v>
      </c>
      <c r="C204" s="63" t="s">
        <v>4</v>
      </c>
      <c r="D204" s="64" t="s">
        <v>5</v>
      </c>
      <c r="E204" s="27"/>
      <c r="F204" s="20"/>
      <c r="G204" s="20"/>
      <c r="I204" s="2"/>
      <c r="J204" s="2"/>
      <c r="K204" s="2"/>
    </row>
    <row r="205" spans="1:12" ht="335.4" customHeight="1" thickTop="1" x14ac:dyDescent="0.3">
      <c r="A205" s="101" t="s">
        <v>2664</v>
      </c>
      <c r="B205" s="28" t="s">
        <v>2665</v>
      </c>
      <c r="C205" s="26"/>
      <c r="D205" s="26"/>
      <c r="E205" s="27"/>
      <c r="F205" s="20"/>
      <c r="G205" s="20"/>
      <c r="I205" s="24"/>
      <c r="J205" s="24"/>
      <c r="K205" s="24"/>
    </row>
    <row r="206" spans="1:12" ht="15" thickBot="1" x14ac:dyDescent="0.35">
      <c r="A206" s="103" t="s">
        <v>2666</v>
      </c>
      <c r="B206" s="115" t="s">
        <v>2647</v>
      </c>
      <c r="C206" s="110" t="s">
        <v>130</v>
      </c>
      <c r="D206" s="110">
        <v>1</v>
      </c>
      <c r="E206" s="20"/>
      <c r="F206" s="20"/>
      <c r="G206" s="20"/>
      <c r="I206" s="24"/>
      <c r="J206" s="24"/>
      <c r="K206" s="24"/>
    </row>
    <row r="207" spans="1:12" ht="30" thickTop="1" thickBot="1" x14ac:dyDescent="0.35">
      <c r="A207" s="61" t="s">
        <v>9</v>
      </c>
      <c r="B207" s="62" t="s">
        <v>10</v>
      </c>
      <c r="C207" s="62" t="s">
        <v>4</v>
      </c>
      <c r="D207" s="62" t="s">
        <v>11</v>
      </c>
      <c r="E207" s="62" t="s">
        <v>12</v>
      </c>
      <c r="F207" s="62" t="s">
        <v>13</v>
      </c>
      <c r="G207" s="64" t="s">
        <v>14</v>
      </c>
    </row>
    <row r="208" spans="1:12" ht="15" thickTop="1" x14ac:dyDescent="0.3">
      <c r="A208" s="20"/>
      <c r="B208" s="67" t="s">
        <v>15</v>
      </c>
      <c r="C208" s="68"/>
      <c r="D208" s="68"/>
      <c r="E208" s="68"/>
      <c r="F208" s="68"/>
      <c r="G208" s="7"/>
    </row>
    <row r="209" spans="1:12" ht="15" thickBot="1" x14ac:dyDescent="0.35">
      <c r="A209" s="36" t="s">
        <v>16</v>
      </c>
      <c r="B209" s="4" t="s">
        <v>36</v>
      </c>
      <c r="C209" s="4" t="s">
        <v>18</v>
      </c>
      <c r="D209" s="105">
        <v>1.4913000000000001</v>
      </c>
      <c r="E209" s="6">
        <v>25.18</v>
      </c>
      <c r="F209" s="6">
        <f>PRODUCT(D209:E209)</f>
        <v>37.550933999999998</v>
      </c>
      <c r="G209" s="7"/>
    </row>
    <row r="210" spans="1:12" ht="15.6" thickTop="1" thickBot="1" x14ac:dyDescent="0.35">
      <c r="A210" s="71">
        <v>1</v>
      </c>
      <c r="B210" s="244" t="s">
        <v>21</v>
      </c>
      <c r="C210" s="245"/>
      <c r="D210" s="245"/>
      <c r="E210" s="246"/>
      <c r="F210" s="72">
        <f>SUM(F209)</f>
        <v>37.550933999999998</v>
      </c>
      <c r="G210" s="73">
        <f>SUM(F210/F221)</f>
        <v>0.54128473471742078</v>
      </c>
    </row>
    <row r="211" spans="1:12" ht="15" thickTop="1" x14ac:dyDescent="0.3">
      <c r="A211" s="21"/>
      <c r="B211" s="74" t="s">
        <v>45</v>
      </c>
      <c r="C211" s="4"/>
      <c r="D211" s="4"/>
      <c r="E211" s="4"/>
      <c r="F211" s="41"/>
      <c r="G211" s="75"/>
    </row>
    <row r="212" spans="1:12" ht="36.6" customHeight="1" thickBot="1" x14ac:dyDescent="0.35">
      <c r="A212" s="109" t="s">
        <v>23</v>
      </c>
      <c r="B212" s="4" t="s">
        <v>2655</v>
      </c>
      <c r="C212" s="39" t="s">
        <v>190</v>
      </c>
      <c r="D212" s="40">
        <v>1</v>
      </c>
      <c r="E212" s="6">
        <v>14.71</v>
      </c>
      <c r="F212" s="41">
        <f t="shared" ref="F212" si="9">D212*E212</f>
        <v>14.71</v>
      </c>
      <c r="G212" s="7"/>
    </row>
    <row r="213" spans="1:12" ht="15.6" thickTop="1" thickBot="1" x14ac:dyDescent="0.35">
      <c r="A213" s="80">
        <v>2</v>
      </c>
      <c r="B213" s="244" t="s">
        <v>49</v>
      </c>
      <c r="C213" s="245"/>
      <c r="D213" s="245"/>
      <c r="E213" s="246"/>
      <c r="F213" s="72">
        <f>SUM(F212:F212)</f>
        <v>14.71</v>
      </c>
      <c r="G213" s="73">
        <f>SUM(F213/F221)</f>
        <v>0.2120399574533422</v>
      </c>
    </row>
    <row r="214" spans="1:12" ht="15" thickTop="1" x14ac:dyDescent="0.3">
      <c r="A214" s="21"/>
      <c r="B214" s="74" t="s">
        <v>22</v>
      </c>
      <c r="C214" s="36"/>
      <c r="D214" s="4"/>
      <c r="E214" s="4"/>
      <c r="F214" s="136"/>
      <c r="G214" s="75"/>
    </row>
    <row r="215" spans="1:12" ht="15" thickBot="1" x14ac:dyDescent="0.35">
      <c r="A215" s="109" t="s">
        <v>50</v>
      </c>
      <c r="B215" s="4" t="s">
        <v>1086</v>
      </c>
      <c r="C215" s="42" t="s">
        <v>18</v>
      </c>
      <c r="D215" s="105">
        <v>1.4913000000000001</v>
      </c>
      <c r="E215" s="137">
        <v>1.73</v>
      </c>
      <c r="F215" s="23">
        <f>D215*E215</f>
        <v>2.579949</v>
      </c>
      <c r="G215" s="7"/>
    </row>
    <row r="216" spans="1:12" ht="15.6" thickTop="1" thickBot="1" x14ac:dyDescent="0.35">
      <c r="A216" s="80">
        <v>3</v>
      </c>
      <c r="B216" s="244" t="s">
        <v>25</v>
      </c>
      <c r="C216" s="245"/>
      <c r="D216" s="245"/>
      <c r="E216" s="246"/>
      <c r="F216" s="72">
        <f>SUM(F215:F215)</f>
        <v>2.579949</v>
      </c>
      <c r="G216" s="73">
        <f>SUM(F216/F221)</f>
        <v>3.7189141821331928E-2</v>
      </c>
    </row>
    <row r="217" spans="1:12" ht="15.6" thickTop="1" thickBot="1" x14ac:dyDescent="0.35">
      <c r="A217" s="78" t="s">
        <v>26</v>
      </c>
      <c r="B217" s="244" t="s">
        <v>54</v>
      </c>
      <c r="C217" s="245"/>
      <c r="D217" s="245"/>
      <c r="E217" s="246"/>
      <c r="F217" s="79">
        <f>SUM(F210,F213,F216)</f>
        <v>54.840882999999998</v>
      </c>
      <c r="G217" s="3"/>
    </row>
    <row r="218" spans="1:12" ht="15.6" thickTop="1" thickBot="1" x14ac:dyDescent="0.35">
      <c r="A218" s="80">
        <v>4</v>
      </c>
      <c r="B218" s="264" t="s">
        <v>28</v>
      </c>
      <c r="C218" s="265"/>
      <c r="D218" s="265"/>
      <c r="E218" s="266"/>
      <c r="F218" s="79">
        <f>SUM(F217)*15%</f>
        <v>8.2261324499999997</v>
      </c>
      <c r="G218" s="73">
        <f>SUM(F218/F221)</f>
        <v>0.11857707509881424</v>
      </c>
    </row>
    <row r="219" spans="1:12" ht="15.6" thickTop="1" thickBot="1" x14ac:dyDescent="0.35">
      <c r="A219" s="78" t="s">
        <v>29</v>
      </c>
      <c r="B219" s="244" t="s">
        <v>55</v>
      </c>
      <c r="C219" s="245"/>
      <c r="D219" s="245"/>
      <c r="E219" s="246"/>
      <c r="F219" s="81">
        <f>SUM(F217:F218)</f>
        <v>63.06701545</v>
      </c>
    </row>
    <row r="220" spans="1:12" ht="15.6" thickTop="1" thickBot="1" x14ac:dyDescent="0.35">
      <c r="A220" s="80">
        <v>5</v>
      </c>
      <c r="B220" s="264" t="s">
        <v>31</v>
      </c>
      <c r="C220" s="265"/>
      <c r="D220" s="265"/>
      <c r="E220" s="266"/>
      <c r="F220" s="79">
        <f>SUM(F219)*10%</f>
        <v>6.3067015450000001</v>
      </c>
      <c r="G220" s="73">
        <f>SUM(F220/F221)</f>
        <v>9.0909090909090912E-2</v>
      </c>
    </row>
    <row r="221" spans="1:12" ht="15.6" thickTop="1" thickBot="1" x14ac:dyDescent="0.35">
      <c r="A221" s="78" t="s">
        <v>32</v>
      </c>
      <c r="B221" s="244" t="s">
        <v>33</v>
      </c>
      <c r="C221" s="245"/>
      <c r="D221" s="245"/>
      <c r="E221" s="246"/>
      <c r="F221" s="81">
        <f>SUM(F219,F220)</f>
        <v>69.373716994999995</v>
      </c>
      <c r="G221" s="82">
        <f>SUM(G210,G213,G216,G218,G220)</f>
        <v>1</v>
      </c>
    </row>
    <row r="222" spans="1:12" ht="15.6" thickTop="1" thickBot="1" x14ac:dyDescent="0.35">
      <c r="A222" s="8"/>
      <c r="B222" s="9"/>
      <c r="C222" s="9"/>
      <c r="D222" s="9"/>
      <c r="E222" s="9"/>
      <c r="F222" s="11"/>
      <c r="G222" s="12"/>
      <c r="I222" s="31"/>
      <c r="J222" s="30"/>
      <c r="K222" s="31"/>
      <c r="L222" s="31"/>
    </row>
    <row r="223" spans="1:12" ht="44.4" thickTop="1" thickBot="1" x14ac:dyDescent="0.35">
      <c r="A223" s="61" t="s">
        <v>2</v>
      </c>
      <c r="B223" s="62" t="s">
        <v>3</v>
      </c>
      <c r="C223" s="63" t="s">
        <v>4</v>
      </c>
      <c r="D223" s="64" t="s">
        <v>5</v>
      </c>
      <c r="E223" s="27"/>
      <c r="F223" s="20"/>
      <c r="G223" s="20"/>
      <c r="I223" s="2"/>
      <c r="J223" s="2"/>
      <c r="K223" s="2"/>
    </row>
    <row r="224" spans="1:12" ht="330" customHeight="1" thickTop="1" x14ac:dyDescent="0.3">
      <c r="A224" s="101" t="s">
        <v>2664</v>
      </c>
      <c r="B224" s="28" t="s">
        <v>2665</v>
      </c>
      <c r="C224" s="26"/>
      <c r="D224" s="26"/>
      <c r="E224" s="27"/>
      <c r="F224" s="20"/>
      <c r="G224" s="20"/>
      <c r="I224" s="24"/>
      <c r="J224" s="24"/>
      <c r="K224" s="24"/>
    </row>
    <row r="225" spans="1:11" ht="15" thickBot="1" x14ac:dyDescent="0.35">
      <c r="A225" s="103" t="s">
        <v>2667</v>
      </c>
      <c r="B225" s="115" t="s">
        <v>2649</v>
      </c>
      <c r="C225" s="110" t="s">
        <v>130</v>
      </c>
      <c r="D225" s="110">
        <v>1</v>
      </c>
      <c r="E225" s="20"/>
      <c r="F225" s="20"/>
      <c r="G225" s="20"/>
      <c r="I225" s="24"/>
      <c r="J225" s="24"/>
      <c r="K225" s="24"/>
    </row>
    <row r="226" spans="1:11" ht="30" thickTop="1" thickBot="1" x14ac:dyDescent="0.35">
      <c r="A226" s="61" t="s">
        <v>9</v>
      </c>
      <c r="B226" s="62" t="s">
        <v>10</v>
      </c>
      <c r="C226" s="62" t="s">
        <v>4</v>
      </c>
      <c r="D226" s="62" t="s">
        <v>11</v>
      </c>
      <c r="E226" s="62" t="s">
        <v>12</v>
      </c>
      <c r="F226" s="62" t="s">
        <v>13</v>
      </c>
      <c r="G226" s="64" t="s">
        <v>14</v>
      </c>
    </row>
    <row r="227" spans="1:11" ht="15" thickTop="1" x14ac:dyDescent="0.3">
      <c r="A227" s="20"/>
      <c r="B227" s="67" t="s">
        <v>15</v>
      </c>
      <c r="C227" s="68"/>
      <c r="D227" s="68"/>
      <c r="E227" s="68"/>
      <c r="F227" s="68"/>
      <c r="G227" s="7"/>
    </row>
    <row r="228" spans="1:11" ht="15" thickBot="1" x14ac:dyDescent="0.35">
      <c r="A228" s="36" t="s">
        <v>16</v>
      </c>
      <c r="B228" s="4" t="s">
        <v>36</v>
      </c>
      <c r="C228" s="4" t="s">
        <v>18</v>
      </c>
      <c r="D228" s="105">
        <v>2.1</v>
      </c>
      <c r="E228" s="6">
        <v>1.73</v>
      </c>
      <c r="F228" s="6">
        <f>PRODUCT(D228:E228)</f>
        <v>3.633</v>
      </c>
      <c r="G228" s="7"/>
    </row>
    <row r="229" spans="1:11" ht="15.6" thickTop="1" thickBot="1" x14ac:dyDescent="0.35">
      <c r="A229" s="71">
        <v>1</v>
      </c>
      <c r="B229" s="244" t="s">
        <v>21</v>
      </c>
      <c r="C229" s="245"/>
      <c r="D229" s="245"/>
      <c r="E229" s="246"/>
      <c r="F229" s="72">
        <f>SUM(F228)</f>
        <v>3.633</v>
      </c>
      <c r="G229" s="73">
        <f>SUM(F229/F240)</f>
        <v>0.13209773050426754</v>
      </c>
    </row>
    <row r="230" spans="1:11" ht="15" thickTop="1" x14ac:dyDescent="0.3">
      <c r="A230" s="21"/>
      <c r="B230" s="74" t="s">
        <v>45</v>
      </c>
      <c r="C230" s="4"/>
      <c r="D230" s="4"/>
      <c r="E230" s="4"/>
      <c r="F230" s="41"/>
      <c r="G230" s="75"/>
    </row>
    <row r="231" spans="1:11" ht="29.4" customHeight="1" thickBot="1" x14ac:dyDescent="0.35">
      <c r="A231" s="109" t="s">
        <v>23</v>
      </c>
      <c r="B231" s="4" t="s">
        <v>2655</v>
      </c>
      <c r="C231" s="39" t="s">
        <v>190</v>
      </c>
      <c r="D231" s="40">
        <v>1</v>
      </c>
      <c r="E231" s="6">
        <v>15</v>
      </c>
      <c r="F231" s="41">
        <f t="shared" ref="F231" si="10">D231*E231</f>
        <v>15</v>
      </c>
      <c r="G231" s="7"/>
    </row>
    <row r="232" spans="1:11" ht="15.6" thickTop="1" thickBot="1" x14ac:dyDescent="0.35">
      <c r="A232" s="80">
        <v>2</v>
      </c>
      <c r="B232" s="244" t="s">
        <v>49</v>
      </c>
      <c r="C232" s="245"/>
      <c r="D232" s="245"/>
      <c r="E232" s="246"/>
      <c r="F232" s="72">
        <f>SUM(F231:F231)</f>
        <v>15</v>
      </c>
      <c r="G232" s="73">
        <f>SUM(F232/F240)</f>
        <v>0.54540764039747125</v>
      </c>
    </row>
    <row r="233" spans="1:11" ht="15" thickTop="1" x14ac:dyDescent="0.3">
      <c r="A233" s="21"/>
      <c r="B233" s="74" t="s">
        <v>22</v>
      </c>
      <c r="C233" s="36"/>
      <c r="D233" s="4"/>
      <c r="E233" s="4"/>
      <c r="F233" s="136"/>
      <c r="G233" s="75"/>
    </row>
    <row r="234" spans="1:11" ht="15" thickBot="1" x14ac:dyDescent="0.35">
      <c r="A234" s="109" t="s">
        <v>50</v>
      </c>
      <c r="B234" s="4" t="s">
        <v>1086</v>
      </c>
      <c r="C234" s="42" t="s">
        <v>18</v>
      </c>
      <c r="D234" s="105">
        <v>2.1</v>
      </c>
      <c r="E234" s="137">
        <v>1.48</v>
      </c>
      <c r="F234" s="23">
        <f>D234*E234</f>
        <v>3.1080000000000001</v>
      </c>
      <c r="G234" s="7"/>
    </row>
    <row r="235" spans="1:11" ht="15.6" thickTop="1" thickBot="1" x14ac:dyDescent="0.35">
      <c r="A235" s="80">
        <v>3</v>
      </c>
      <c r="B235" s="244" t="s">
        <v>25</v>
      </c>
      <c r="C235" s="245"/>
      <c r="D235" s="245"/>
      <c r="E235" s="246"/>
      <c r="F235" s="72">
        <f>SUM(F234:F234)</f>
        <v>3.1080000000000001</v>
      </c>
      <c r="G235" s="73">
        <f>SUM(F235/F240)</f>
        <v>0.11300846309035605</v>
      </c>
    </row>
    <row r="236" spans="1:11" ht="15.6" thickTop="1" thickBot="1" x14ac:dyDescent="0.35">
      <c r="A236" s="78" t="s">
        <v>26</v>
      </c>
      <c r="B236" s="244" t="s">
        <v>54</v>
      </c>
      <c r="C236" s="245"/>
      <c r="D236" s="245"/>
      <c r="E236" s="246"/>
      <c r="F236" s="79">
        <f>SUM(F229,F232,F235)</f>
        <v>21.741</v>
      </c>
      <c r="G236" s="3"/>
    </row>
    <row r="237" spans="1:11" ht="15.6" thickTop="1" thickBot="1" x14ac:dyDescent="0.35">
      <c r="A237" s="80">
        <v>4</v>
      </c>
      <c r="B237" s="264" t="s">
        <v>28</v>
      </c>
      <c r="C237" s="265"/>
      <c r="D237" s="265"/>
      <c r="E237" s="266"/>
      <c r="F237" s="79">
        <f>SUM(F236)*15%</f>
        <v>3.2611499999999998</v>
      </c>
      <c r="G237" s="73">
        <f>SUM(F237/F240)</f>
        <v>0.11857707509881421</v>
      </c>
    </row>
    <row r="238" spans="1:11" ht="15.6" thickTop="1" thickBot="1" x14ac:dyDescent="0.35">
      <c r="A238" s="78" t="s">
        <v>29</v>
      </c>
      <c r="B238" s="244" t="s">
        <v>55</v>
      </c>
      <c r="C238" s="245"/>
      <c r="D238" s="245"/>
      <c r="E238" s="246"/>
      <c r="F238" s="81">
        <f>SUM(F236:F237)</f>
        <v>25.00215</v>
      </c>
    </row>
    <row r="239" spans="1:11" ht="15.6" thickTop="1" thickBot="1" x14ac:dyDescent="0.35">
      <c r="A239" s="80">
        <v>5</v>
      </c>
      <c r="B239" s="264" t="s">
        <v>31</v>
      </c>
      <c r="C239" s="265"/>
      <c r="D239" s="265"/>
      <c r="E239" s="266"/>
      <c r="F239" s="79">
        <f>SUM(F238)*10%</f>
        <v>2.5002150000000003</v>
      </c>
      <c r="G239" s="73">
        <f>SUM(F239/F240)</f>
        <v>9.0909090909090912E-2</v>
      </c>
    </row>
    <row r="240" spans="1:11" ht="15.6" thickTop="1" thickBot="1" x14ac:dyDescent="0.35">
      <c r="A240" s="78" t="s">
        <v>32</v>
      </c>
      <c r="B240" s="244" t="s">
        <v>33</v>
      </c>
      <c r="C240" s="245"/>
      <c r="D240" s="245"/>
      <c r="E240" s="246"/>
      <c r="F240" s="81">
        <f>SUM(F238,F239)</f>
        <v>27.502365000000001</v>
      </c>
      <c r="G240" s="82">
        <f>SUM(G229,G232,G235,G237,G239)</f>
        <v>1</v>
      </c>
    </row>
    <row r="241" spans="1:12" ht="15.6" thickTop="1" thickBot="1" x14ac:dyDescent="0.35">
      <c r="A241" s="8"/>
      <c r="B241" s="9"/>
      <c r="C241" s="9"/>
      <c r="D241" s="9"/>
      <c r="E241" s="9"/>
      <c r="F241" s="11"/>
      <c r="G241" s="12"/>
      <c r="I241" s="31"/>
      <c r="J241" s="30"/>
      <c r="K241" s="31"/>
      <c r="L241" s="31"/>
    </row>
    <row r="242" spans="1:12" ht="44.4" thickTop="1" thickBot="1" x14ac:dyDescent="0.35">
      <c r="A242" s="61" t="s">
        <v>2</v>
      </c>
      <c r="B242" s="62" t="s">
        <v>3</v>
      </c>
      <c r="C242" s="63" t="s">
        <v>4</v>
      </c>
      <c r="D242" s="64" t="s">
        <v>5</v>
      </c>
      <c r="E242" s="27"/>
      <c r="F242" s="20"/>
      <c r="G242" s="20"/>
      <c r="I242" s="2"/>
      <c r="J242" s="2"/>
      <c r="K242" s="2"/>
    </row>
    <row r="243" spans="1:12" ht="324.60000000000002" customHeight="1" thickTop="1" x14ac:dyDescent="0.3">
      <c r="A243" s="101" t="s">
        <v>2664</v>
      </c>
      <c r="B243" s="28" t="s">
        <v>2665</v>
      </c>
      <c r="C243" s="26"/>
      <c r="D243" s="26"/>
      <c r="E243" s="27"/>
      <c r="F243" s="20"/>
      <c r="G243" s="20"/>
      <c r="I243" s="24"/>
      <c r="J243" s="24"/>
      <c r="K243" s="24"/>
    </row>
    <row r="244" spans="1:12" ht="15" thickBot="1" x14ac:dyDescent="0.35">
      <c r="A244" s="103" t="s">
        <v>2668</v>
      </c>
      <c r="B244" s="115" t="s">
        <v>2651</v>
      </c>
      <c r="C244" s="110" t="s">
        <v>130</v>
      </c>
      <c r="D244" s="110">
        <v>1</v>
      </c>
      <c r="E244" s="20"/>
      <c r="F244" s="20"/>
      <c r="G244" s="20"/>
      <c r="I244" s="24"/>
      <c r="J244" s="24"/>
      <c r="K244" s="24"/>
    </row>
    <row r="245" spans="1:12" ht="30" thickTop="1" thickBot="1" x14ac:dyDescent="0.35">
      <c r="A245" s="61" t="s">
        <v>9</v>
      </c>
      <c r="B245" s="62" t="s">
        <v>10</v>
      </c>
      <c r="C245" s="62" t="s">
        <v>4</v>
      </c>
      <c r="D245" s="62" t="s">
        <v>11</v>
      </c>
      <c r="E245" s="62" t="s">
        <v>12</v>
      </c>
      <c r="F245" s="62" t="s">
        <v>13</v>
      </c>
      <c r="G245" s="64" t="s">
        <v>14</v>
      </c>
    </row>
    <row r="246" spans="1:12" ht="15" thickTop="1" x14ac:dyDescent="0.3">
      <c r="A246" s="20"/>
      <c r="B246" s="67" t="s">
        <v>15</v>
      </c>
      <c r="C246" s="68"/>
      <c r="D246" s="68"/>
      <c r="E246" s="68"/>
      <c r="F246" s="68"/>
      <c r="G246" s="7"/>
    </row>
    <row r="247" spans="1:12" ht="15" thickBot="1" x14ac:dyDescent="0.35">
      <c r="A247" s="36" t="s">
        <v>16</v>
      </c>
      <c r="B247" s="4" t="s">
        <v>36</v>
      </c>
      <c r="C247" s="4" t="s">
        <v>18</v>
      </c>
      <c r="D247" s="105">
        <v>2.6</v>
      </c>
      <c r="E247" s="6">
        <v>25.18</v>
      </c>
      <c r="F247" s="6">
        <f>PRODUCT(D247:E247)</f>
        <v>65.468000000000004</v>
      </c>
      <c r="G247" s="7"/>
    </row>
    <row r="248" spans="1:12" ht="15.6" thickTop="1" thickBot="1" x14ac:dyDescent="0.35">
      <c r="A248" s="71">
        <v>1</v>
      </c>
      <c r="B248" s="244" t="s">
        <v>21</v>
      </c>
      <c r="C248" s="245"/>
      <c r="D248" s="245"/>
      <c r="E248" s="246"/>
      <c r="F248" s="72">
        <f>SUM(F247)</f>
        <v>65.468000000000004</v>
      </c>
      <c r="G248" s="73">
        <f>SUM(F248/F259)</f>
        <v>0.59176454084104546</v>
      </c>
    </row>
    <row r="249" spans="1:12" ht="15" thickTop="1" x14ac:dyDescent="0.3">
      <c r="A249" s="21"/>
      <c r="B249" s="74" t="s">
        <v>45</v>
      </c>
      <c r="C249" s="4"/>
      <c r="D249" s="4"/>
      <c r="E249" s="4"/>
      <c r="F249" s="41"/>
      <c r="G249" s="75"/>
    </row>
    <row r="250" spans="1:12" ht="29.4" customHeight="1" thickBot="1" x14ac:dyDescent="0.35">
      <c r="A250" s="109" t="s">
        <v>23</v>
      </c>
      <c r="B250" s="4" t="s">
        <v>2655</v>
      </c>
      <c r="C250" s="39" t="s">
        <v>190</v>
      </c>
      <c r="D250" s="40">
        <v>1</v>
      </c>
      <c r="E250" s="6">
        <v>17.489999999999998</v>
      </c>
      <c r="F250" s="41">
        <f t="shared" ref="F250" si="11">D250*E250</f>
        <v>17.489999999999998</v>
      </c>
      <c r="G250" s="7"/>
    </row>
    <row r="251" spans="1:12" ht="15.6" thickTop="1" thickBot="1" x14ac:dyDescent="0.35">
      <c r="A251" s="80">
        <v>2</v>
      </c>
      <c r="B251" s="244" t="s">
        <v>49</v>
      </c>
      <c r="C251" s="245"/>
      <c r="D251" s="245"/>
      <c r="E251" s="246"/>
      <c r="F251" s="72">
        <f>SUM(F250:F250)</f>
        <v>17.489999999999998</v>
      </c>
      <c r="G251" s="73">
        <f>SUM(F251/F259)</f>
        <v>0.1580919200114542</v>
      </c>
    </row>
    <row r="252" spans="1:12" ht="15" thickTop="1" x14ac:dyDescent="0.3">
      <c r="A252" s="21"/>
      <c r="B252" s="74" t="s">
        <v>22</v>
      </c>
      <c r="C252" s="36"/>
      <c r="D252" s="4"/>
      <c r="E252" s="4"/>
      <c r="F252" s="136"/>
      <c r="G252" s="75"/>
    </row>
    <row r="253" spans="1:12" ht="15" thickBot="1" x14ac:dyDescent="0.35">
      <c r="A253" s="109" t="s">
        <v>50</v>
      </c>
      <c r="B253" s="4" t="s">
        <v>1086</v>
      </c>
      <c r="C253" s="42" t="s">
        <v>18</v>
      </c>
      <c r="D253" s="105">
        <v>2.6</v>
      </c>
      <c r="E253" s="137">
        <v>1.73</v>
      </c>
      <c r="F253" s="23">
        <f>D253*E253</f>
        <v>4.4980000000000002</v>
      </c>
      <c r="G253" s="7"/>
    </row>
    <row r="254" spans="1:12" ht="15.6" thickTop="1" thickBot="1" x14ac:dyDescent="0.35">
      <c r="A254" s="80">
        <v>3</v>
      </c>
      <c r="B254" s="244" t="s">
        <v>25</v>
      </c>
      <c r="C254" s="245"/>
      <c r="D254" s="245"/>
      <c r="E254" s="246"/>
      <c r="F254" s="72">
        <f>SUM(F253:F253)</f>
        <v>4.4980000000000002</v>
      </c>
      <c r="G254" s="73">
        <f>SUM(F254/F259)</f>
        <v>4.0657373139595256E-2</v>
      </c>
    </row>
    <row r="255" spans="1:12" ht="15.6" thickTop="1" thickBot="1" x14ac:dyDescent="0.35">
      <c r="A255" s="78" t="s">
        <v>26</v>
      </c>
      <c r="B255" s="244" t="s">
        <v>54</v>
      </c>
      <c r="C255" s="245"/>
      <c r="D255" s="245"/>
      <c r="E255" s="246"/>
      <c r="F255" s="79">
        <f>SUM(F248,F251,F254)</f>
        <v>87.456000000000003</v>
      </c>
      <c r="G255" s="3"/>
    </row>
    <row r="256" spans="1:12" ht="15.6" thickTop="1" thickBot="1" x14ac:dyDescent="0.35">
      <c r="A256" s="80">
        <v>4</v>
      </c>
      <c r="B256" s="264" t="s">
        <v>28</v>
      </c>
      <c r="C256" s="265"/>
      <c r="D256" s="265"/>
      <c r="E256" s="266"/>
      <c r="F256" s="79">
        <f>SUM(F255)*15%</f>
        <v>13.118399999999999</v>
      </c>
      <c r="G256" s="73">
        <f>SUM(F256/F259)</f>
        <v>0.11857707509881422</v>
      </c>
    </row>
    <row r="257" spans="1:12" ht="15.6" thickTop="1" thickBot="1" x14ac:dyDescent="0.35">
      <c r="A257" s="78" t="s">
        <v>29</v>
      </c>
      <c r="B257" s="244" t="s">
        <v>55</v>
      </c>
      <c r="C257" s="245"/>
      <c r="D257" s="245"/>
      <c r="E257" s="246"/>
      <c r="F257" s="81">
        <f>SUM(F255:F256)</f>
        <v>100.5744</v>
      </c>
    </row>
    <row r="258" spans="1:12" ht="15.6" thickTop="1" thickBot="1" x14ac:dyDescent="0.35">
      <c r="A258" s="80">
        <v>5</v>
      </c>
      <c r="B258" s="264" t="s">
        <v>31</v>
      </c>
      <c r="C258" s="265"/>
      <c r="D258" s="265"/>
      <c r="E258" s="266"/>
      <c r="F258" s="79">
        <f>SUM(F257)*10%</f>
        <v>10.05744</v>
      </c>
      <c r="G258" s="73">
        <f>SUM(F258/F259)</f>
        <v>9.0909090909090912E-2</v>
      </c>
    </row>
    <row r="259" spans="1:12" ht="15.6" thickTop="1" thickBot="1" x14ac:dyDescent="0.35">
      <c r="A259" s="78" t="s">
        <v>32</v>
      </c>
      <c r="B259" s="244" t="s">
        <v>33</v>
      </c>
      <c r="C259" s="245"/>
      <c r="D259" s="245"/>
      <c r="E259" s="246"/>
      <c r="F259" s="81">
        <f>SUM(F257,F258)</f>
        <v>110.63184</v>
      </c>
      <c r="G259" s="82">
        <f>SUM(G248,G251,G254,G256,G258)</f>
        <v>1</v>
      </c>
    </row>
    <row r="260" spans="1:12" ht="15.6" thickTop="1" thickBot="1" x14ac:dyDescent="0.35">
      <c r="A260" s="8"/>
      <c r="B260" s="9"/>
      <c r="C260" s="9"/>
      <c r="D260" s="9"/>
      <c r="E260" s="9"/>
      <c r="F260" s="11"/>
      <c r="G260" s="12"/>
      <c r="I260" s="31"/>
      <c r="J260" s="30"/>
      <c r="K260" s="31"/>
      <c r="L260" s="31"/>
    </row>
    <row r="261" spans="1:12" ht="44.4" thickTop="1" thickBot="1" x14ac:dyDescent="0.35">
      <c r="A261" s="61" t="s">
        <v>2</v>
      </c>
      <c r="B261" s="62" t="s">
        <v>3</v>
      </c>
      <c r="C261" s="63" t="s">
        <v>4</v>
      </c>
      <c r="D261" s="64" t="s">
        <v>5</v>
      </c>
      <c r="E261" s="27"/>
      <c r="F261" s="20"/>
      <c r="G261" s="20"/>
      <c r="I261" s="2"/>
      <c r="J261" s="2"/>
      <c r="K261" s="2"/>
    </row>
    <row r="262" spans="1:12" ht="83.25" customHeight="1" thickTop="1" thickBot="1" x14ac:dyDescent="0.35">
      <c r="A262" s="65" t="s">
        <v>2669</v>
      </c>
      <c r="B262" s="66" t="s">
        <v>2670</v>
      </c>
      <c r="C262" s="50" t="s">
        <v>130</v>
      </c>
      <c r="D262" s="50">
        <v>1</v>
      </c>
      <c r="E262" s="20"/>
      <c r="F262" s="20"/>
      <c r="G262" s="20"/>
      <c r="I262" s="24"/>
      <c r="J262" s="24"/>
      <c r="K262" s="24"/>
    </row>
    <row r="263" spans="1:12" ht="30" thickTop="1" thickBot="1" x14ac:dyDescent="0.35">
      <c r="A263" s="61" t="s">
        <v>9</v>
      </c>
      <c r="B263" s="62" t="s">
        <v>10</v>
      </c>
      <c r="C263" s="62" t="s">
        <v>4</v>
      </c>
      <c r="D263" s="62" t="s">
        <v>11</v>
      </c>
      <c r="E263" s="62" t="s">
        <v>12</v>
      </c>
      <c r="F263" s="62" t="s">
        <v>13</v>
      </c>
      <c r="G263" s="64" t="s">
        <v>14</v>
      </c>
    </row>
    <row r="264" spans="1:12" ht="15" thickTop="1" x14ac:dyDescent="0.3">
      <c r="A264" s="20"/>
      <c r="B264" s="67" t="s">
        <v>15</v>
      </c>
      <c r="C264" s="68"/>
      <c r="D264" s="68"/>
      <c r="E264" s="68"/>
      <c r="F264" s="68"/>
      <c r="G264" s="7"/>
    </row>
    <row r="265" spans="1:12" ht="15" thickBot="1" x14ac:dyDescent="0.35">
      <c r="A265" s="36" t="s">
        <v>16</v>
      </c>
      <c r="B265" s="4" t="s">
        <v>36</v>
      </c>
      <c r="C265" s="4" t="s">
        <v>18</v>
      </c>
      <c r="D265" s="105">
        <v>0.1537</v>
      </c>
      <c r="E265" s="6">
        <v>25.18</v>
      </c>
      <c r="F265" s="6">
        <f>PRODUCT(D265:E265)</f>
        <v>3.8701660000000002</v>
      </c>
      <c r="G265" s="7"/>
    </row>
    <row r="266" spans="1:12" ht="15.6" thickTop="1" thickBot="1" x14ac:dyDescent="0.35">
      <c r="A266" s="71">
        <v>1</v>
      </c>
      <c r="B266" s="244" t="s">
        <v>21</v>
      </c>
      <c r="C266" s="245"/>
      <c r="D266" s="245"/>
      <c r="E266" s="246"/>
      <c r="F266" s="72">
        <f>SUM(F265)</f>
        <v>3.8701660000000002</v>
      </c>
      <c r="G266" s="73">
        <f>SUM(F266/F274)</f>
        <v>0.4948782939257616</v>
      </c>
    </row>
    <row r="267" spans="1:12" ht="15" thickTop="1" x14ac:dyDescent="0.3">
      <c r="A267" s="20"/>
      <c r="B267" s="74" t="s">
        <v>45</v>
      </c>
      <c r="C267" s="4"/>
      <c r="D267" s="4"/>
      <c r="E267" s="4"/>
      <c r="F267" s="41"/>
      <c r="G267" s="75"/>
    </row>
    <row r="268" spans="1:12" ht="15" thickBot="1" x14ac:dyDescent="0.35">
      <c r="A268" s="36" t="s">
        <v>23</v>
      </c>
      <c r="B268" s="4" t="s">
        <v>2754</v>
      </c>
      <c r="C268" s="4" t="s">
        <v>110</v>
      </c>
      <c r="D268" s="4">
        <v>1.36</v>
      </c>
      <c r="E268" s="76">
        <v>1.7</v>
      </c>
      <c r="F268" s="6">
        <f>D268*E268</f>
        <v>2.3120000000000003</v>
      </c>
      <c r="G268" s="7"/>
      <c r="J268" s="30"/>
      <c r="K268" s="31"/>
      <c r="L268" s="31"/>
    </row>
    <row r="269" spans="1:12" ht="15.6" thickTop="1" thickBot="1" x14ac:dyDescent="0.35">
      <c r="A269" s="71">
        <v>2</v>
      </c>
      <c r="B269" s="244" t="s">
        <v>49</v>
      </c>
      <c r="C269" s="245"/>
      <c r="D269" s="245"/>
      <c r="E269" s="246"/>
      <c r="F269" s="72">
        <f>SUM(F268)</f>
        <v>2.3120000000000003</v>
      </c>
      <c r="G269" s="73">
        <f>SUM(F269/F274)</f>
        <v>0.2956355400663333</v>
      </c>
    </row>
    <row r="270" spans="1:12" ht="15.6" thickTop="1" thickBot="1" x14ac:dyDescent="0.35">
      <c r="A270" s="78" t="s">
        <v>26</v>
      </c>
      <c r="B270" s="244" t="s">
        <v>27</v>
      </c>
      <c r="C270" s="245"/>
      <c r="D270" s="245"/>
      <c r="E270" s="246"/>
      <c r="F270" s="79">
        <f>SUM(F266,F269)</f>
        <v>6.1821660000000005</v>
      </c>
      <c r="G270" s="3"/>
    </row>
    <row r="271" spans="1:12" ht="15.6" thickTop="1" thickBot="1" x14ac:dyDescent="0.35">
      <c r="A271" s="80">
        <v>3</v>
      </c>
      <c r="B271" s="264" t="s">
        <v>28</v>
      </c>
      <c r="C271" s="265"/>
      <c r="D271" s="265"/>
      <c r="E271" s="266"/>
      <c r="F271" s="79">
        <f>SUM(F270)*15%</f>
        <v>0.92732490000000001</v>
      </c>
      <c r="G271" s="73">
        <f>SUM(F271/F274)</f>
        <v>0.11857707509881422</v>
      </c>
    </row>
    <row r="272" spans="1:12" ht="15.6" thickTop="1" thickBot="1" x14ac:dyDescent="0.35">
      <c r="A272" s="78" t="s">
        <v>29</v>
      </c>
      <c r="B272" s="244" t="s">
        <v>30</v>
      </c>
      <c r="C272" s="245"/>
      <c r="D272" s="245"/>
      <c r="E272" s="246"/>
      <c r="F272" s="81">
        <f>SUM(F270:F271)</f>
        <v>7.1094909000000008</v>
      </c>
    </row>
    <row r="273" spans="1:12" ht="15.6" thickTop="1" thickBot="1" x14ac:dyDescent="0.35">
      <c r="A273" s="80">
        <v>4</v>
      </c>
      <c r="B273" s="264" t="s">
        <v>31</v>
      </c>
      <c r="C273" s="265"/>
      <c r="D273" s="265"/>
      <c r="E273" s="266"/>
      <c r="F273" s="79">
        <f>SUM(F272)*10%</f>
        <v>0.71094909000000017</v>
      </c>
      <c r="G273" s="73">
        <f>SUM(F273/F274)</f>
        <v>9.0909090909090925E-2</v>
      </c>
    </row>
    <row r="274" spans="1:12" ht="15.6" thickTop="1" thickBot="1" x14ac:dyDescent="0.35">
      <c r="A274" s="78" t="s">
        <v>32</v>
      </c>
      <c r="B274" s="244" t="s">
        <v>33</v>
      </c>
      <c r="C274" s="245"/>
      <c r="D274" s="245"/>
      <c r="E274" s="246"/>
      <c r="F274" s="81">
        <f>SUM(F272:F273)</f>
        <v>7.8204399900000006</v>
      </c>
      <c r="G274" s="82">
        <f>SUM(G266,G269,G271,G273)</f>
        <v>1</v>
      </c>
      <c r="I274" s="31"/>
      <c r="J274" s="30"/>
      <c r="K274" s="31"/>
      <c r="L274" s="31"/>
    </row>
    <row r="275" spans="1:12" ht="15.6" thickTop="1" thickBot="1" x14ac:dyDescent="0.35">
      <c r="A275" s="8"/>
      <c r="B275" s="9"/>
      <c r="C275" s="9"/>
      <c r="D275" s="9"/>
      <c r="E275" s="9"/>
      <c r="F275" s="11"/>
      <c r="G275" s="12"/>
      <c r="I275" s="31"/>
      <c r="J275" s="30"/>
      <c r="K275" s="31"/>
      <c r="L275" s="31"/>
    </row>
    <row r="276" spans="1:12" ht="44.4" thickTop="1" thickBot="1" x14ac:dyDescent="0.35">
      <c r="A276" s="61" t="s">
        <v>2</v>
      </c>
      <c r="B276" s="62" t="s">
        <v>3</v>
      </c>
      <c r="C276" s="63" t="s">
        <v>4</v>
      </c>
      <c r="D276" s="64" t="s">
        <v>5</v>
      </c>
      <c r="E276" s="27"/>
      <c r="F276" s="20"/>
      <c r="G276" s="20"/>
      <c r="I276" s="2"/>
      <c r="J276" s="2"/>
      <c r="K276" s="2"/>
    </row>
    <row r="277" spans="1:12" ht="73.2" customHeight="1" thickTop="1" thickBot="1" x14ac:dyDescent="0.35">
      <c r="A277" s="65" t="s">
        <v>2671</v>
      </c>
      <c r="B277" s="66" t="s">
        <v>2672</v>
      </c>
      <c r="C277" s="50" t="s">
        <v>130</v>
      </c>
      <c r="D277" s="50">
        <v>1</v>
      </c>
      <c r="E277" s="20"/>
      <c r="F277" s="20"/>
      <c r="G277" s="20"/>
      <c r="I277" s="24"/>
      <c r="J277" s="24"/>
      <c r="K277" s="24"/>
    </row>
    <row r="278" spans="1:12" ht="30" thickTop="1" thickBot="1" x14ac:dyDescent="0.35">
      <c r="A278" s="61" t="s">
        <v>9</v>
      </c>
      <c r="B278" s="62" t="s">
        <v>10</v>
      </c>
      <c r="C278" s="62" t="s">
        <v>4</v>
      </c>
      <c r="D278" s="62" t="s">
        <v>11</v>
      </c>
      <c r="E278" s="62" t="s">
        <v>12</v>
      </c>
      <c r="F278" s="62" t="s">
        <v>13</v>
      </c>
      <c r="G278" s="64" t="s">
        <v>14</v>
      </c>
    </row>
    <row r="279" spans="1:12" ht="15" thickTop="1" x14ac:dyDescent="0.3">
      <c r="A279" s="20"/>
      <c r="B279" s="67" t="s">
        <v>15</v>
      </c>
      <c r="C279" s="68"/>
      <c r="D279" s="68"/>
      <c r="E279" s="68"/>
      <c r="F279" s="68"/>
      <c r="G279" s="7"/>
    </row>
    <row r="280" spans="1:12" ht="15" thickBot="1" x14ac:dyDescent="0.35">
      <c r="A280" s="36" t="s">
        <v>16</v>
      </c>
      <c r="B280" s="4" t="s">
        <v>36</v>
      </c>
      <c r="C280" s="4" t="s">
        <v>18</v>
      </c>
      <c r="D280" s="105">
        <v>0.15479999999999999</v>
      </c>
      <c r="E280" s="6">
        <v>25.18</v>
      </c>
      <c r="F280" s="6">
        <f>PRODUCT(D280:E280)</f>
        <v>3.8978639999999998</v>
      </c>
      <c r="G280" s="7"/>
    </row>
    <row r="281" spans="1:12" ht="15.6" thickTop="1" thickBot="1" x14ac:dyDescent="0.35">
      <c r="A281" s="71">
        <v>1</v>
      </c>
      <c r="B281" s="244" t="s">
        <v>21</v>
      </c>
      <c r="C281" s="245"/>
      <c r="D281" s="245"/>
      <c r="E281" s="246"/>
      <c r="F281" s="72">
        <f>SUM(F280)</f>
        <v>3.8978639999999998</v>
      </c>
      <c r="G281" s="73">
        <f>SUM(F281/F289)</f>
        <v>0.31675148984605073</v>
      </c>
    </row>
    <row r="282" spans="1:12" ht="15" thickTop="1" x14ac:dyDescent="0.3">
      <c r="A282" s="20"/>
      <c r="B282" s="74" t="s">
        <v>45</v>
      </c>
      <c r="C282" s="4"/>
      <c r="D282" s="4"/>
      <c r="E282" s="4"/>
      <c r="F282" s="41"/>
      <c r="G282" s="75"/>
    </row>
    <row r="283" spans="1:12" ht="29.4" thickBot="1" x14ac:dyDescent="0.35">
      <c r="A283" s="36" t="s">
        <v>23</v>
      </c>
      <c r="B283" s="4" t="s">
        <v>2820</v>
      </c>
      <c r="C283" s="4" t="s">
        <v>190</v>
      </c>
      <c r="D283" s="22">
        <v>1</v>
      </c>
      <c r="E283" s="76">
        <v>5.83</v>
      </c>
      <c r="F283" s="6">
        <f>D283*E283</f>
        <v>5.83</v>
      </c>
      <c r="G283" s="7"/>
      <c r="J283" s="30"/>
      <c r="K283" s="31"/>
      <c r="L283" s="31"/>
    </row>
    <row r="284" spans="1:12" ht="15.6" thickTop="1" thickBot="1" x14ac:dyDescent="0.35">
      <c r="A284" s="71">
        <v>2</v>
      </c>
      <c r="B284" s="244" t="s">
        <v>49</v>
      </c>
      <c r="C284" s="245"/>
      <c r="D284" s="245"/>
      <c r="E284" s="246"/>
      <c r="F284" s="72">
        <f>SUM(F283)</f>
        <v>5.83</v>
      </c>
      <c r="G284" s="73">
        <f>SUM(F284/F289)</f>
        <v>0.47376234414604401</v>
      </c>
    </row>
    <row r="285" spans="1:12" ht="15.6" thickTop="1" thickBot="1" x14ac:dyDescent="0.35">
      <c r="A285" s="78" t="s">
        <v>26</v>
      </c>
      <c r="B285" s="244" t="s">
        <v>27</v>
      </c>
      <c r="C285" s="245"/>
      <c r="D285" s="245"/>
      <c r="E285" s="246"/>
      <c r="F285" s="79">
        <f>SUM(F281,F284)</f>
        <v>9.7278640000000003</v>
      </c>
      <c r="G285" s="3"/>
    </row>
    <row r="286" spans="1:12" ht="15.6" thickTop="1" thickBot="1" x14ac:dyDescent="0.35">
      <c r="A286" s="80">
        <v>3</v>
      </c>
      <c r="B286" s="264" t="s">
        <v>28</v>
      </c>
      <c r="C286" s="265"/>
      <c r="D286" s="265"/>
      <c r="E286" s="266"/>
      <c r="F286" s="79">
        <f>SUM(F285)*15%</f>
        <v>1.4591795999999999</v>
      </c>
      <c r="G286" s="73">
        <f>SUM(F286/F289)</f>
        <v>0.11857707509881421</v>
      </c>
    </row>
    <row r="287" spans="1:12" ht="15.6" thickTop="1" thickBot="1" x14ac:dyDescent="0.35">
      <c r="A287" s="78" t="s">
        <v>29</v>
      </c>
      <c r="B287" s="244" t="s">
        <v>30</v>
      </c>
      <c r="C287" s="245"/>
      <c r="D287" s="245"/>
      <c r="E287" s="246"/>
      <c r="F287" s="81">
        <f>SUM(F285:F286)</f>
        <v>11.187043600000001</v>
      </c>
    </row>
    <row r="288" spans="1:12" ht="15.6" thickTop="1" thickBot="1" x14ac:dyDescent="0.35">
      <c r="A288" s="80">
        <v>4</v>
      </c>
      <c r="B288" s="264" t="s">
        <v>31</v>
      </c>
      <c r="C288" s="265"/>
      <c r="D288" s="265"/>
      <c r="E288" s="266"/>
      <c r="F288" s="79">
        <f>SUM(F287)*10%</f>
        <v>1.1187043600000002</v>
      </c>
      <c r="G288" s="73">
        <f>SUM(F288/F289)</f>
        <v>9.0909090909090912E-2</v>
      </c>
    </row>
    <row r="289" spans="1:12" ht="15.6" thickTop="1" thickBot="1" x14ac:dyDescent="0.35">
      <c r="A289" s="78" t="s">
        <v>32</v>
      </c>
      <c r="B289" s="244" t="s">
        <v>33</v>
      </c>
      <c r="C289" s="245"/>
      <c r="D289" s="245"/>
      <c r="E289" s="246"/>
      <c r="F289" s="81">
        <f>SUM(F287:F288)</f>
        <v>12.305747960000001</v>
      </c>
      <c r="G289" s="82">
        <f>SUM(G281,G284,G286,G288)</f>
        <v>0.99999999999999989</v>
      </c>
      <c r="I289" s="31"/>
      <c r="J289" s="30"/>
      <c r="K289" s="31"/>
      <c r="L289" s="31"/>
    </row>
    <row r="290" spans="1:12" ht="15.6" thickTop="1" thickBot="1" x14ac:dyDescent="0.35"/>
    <row r="291" spans="1:12" ht="44.4" thickTop="1" thickBot="1" x14ac:dyDescent="0.35">
      <c r="A291" s="61" t="s">
        <v>2</v>
      </c>
      <c r="B291" s="62" t="s">
        <v>3</v>
      </c>
      <c r="C291" s="63" t="s">
        <v>4</v>
      </c>
      <c r="D291" s="64" t="s">
        <v>5</v>
      </c>
      <c r="E291" s="27"/>
      <c r="F291" s="20"/>
      <c r="G291" s="20"/>
      <c r="I291" s="2"/>
      <c r="J291" s="2"/>
      <c r="K291" s="2"/>
    </row>
    <row r="292" spans="1:12" ht="78" customHeight="1" thickTop="1" thickBot="1" x14ac:dyDescent="0.35">
      <c r="A292" s="65" t="s">
        <v>2673</v>
      </c>
      <c r="B292" s="66" t="s">
        <v>2674</v>
      </c>
      <c r="C292" s="50" t="s">
        <v>130</v>
      </c>
      <c r="D292" s="50">
        <v>1</v>
      </c>
      <c r="E292" s="20"/>
      <c r="F292" s="20"/>
      <c r="G292" s="20"/>
      <c r="I292" s="24"/>
      <c r="J292" s="24"/>
      <c r="K292" s="24"/>
    </row>
    <row r="293" spans="1:12" ht="30" thickTop="1" thickBot="1" x14ac:dyDescent="0.35">
      <c r="A293" s="61" t="s">
        <v>9</v>
      </c>
      <c r="B293" s="62" t="s">
        <v>10</v>
      </c>
      <c r="C293" s="62" t="s">
        <v>4</v>
      </c>
      <c r="D293" s="62" t="s">
        <v>11</v>
      </c>
      <c r="E293" s="62" t="s">
        <v>12</v>
      </c>
      <c r="F293" s="62" t="s">
        <v>13</v>
      </c>
      <c r="G293" s="64" t="s">
        <v>14</v>
      </c>
    </row>
    <row r="294" spans="1:12" ht="15" thickTop="1" x14ac:dyDescent="0.3">
      <c r="A294" s="20"/>
      <c r="B294" s="67" t="s">
        <v>15</v>
      </c>
      <c r="C294" s="68"/>
      <c r="D294" s="68"/>
      <c r="E294" s="68"/>
      <c r="F294" s="68"/>
      <c r="G294" s="7"/>
    </row>
    <row r="295" spans="1:12" ht="15" thickBot="1" x14ac:dyDescent="0.35">
      <c r="A295" s="36" t="s">
        <v>16</v>
      </c>
      <c r="B295" s="4" t="s">
        <v>36</v>
      </c>
      <c r="C295" s="4" t="s">
        <v>18</v>
      </c>
      <c r="D295" s="174">
        <v>8.4000000000000005E-2</v>
      </c>
      <c r="E295" s="6">
        <v>25.18</v>
      </c>
      <c r="F295" s="6">
        <f>PRODUCT(D295:E295)</f>
        <v>2.1151200000000001</v>
      </c>
      <c r="G295" s="7"/>
    </row>
    <row r="296" spans="1:12" ht="15.6" thickTop="1" thickBot="1" x14ac:dyDescent="0.35">
      <c r="A296" s="71">
        <v>1</v>
      </c>
      <c r="B296" s="244" t="s">
        <v>21</v>
      </c>
      <c r="C296" s="245"/>
      <c r="D296" s="245"/>
      <c r="E296" s="246"/>
      <c r="F296" s="72">
        <f>SUM(F295)</f>
        <v>2.1151200000000001</v>
      </c>
      <c r="G296" s="73">
        <f>SUM(F296/F304)</f>
        <v>8.2143049048758243E-2</v>
      </c>
    </row>
    <row r="297" spans="1:12" ht="15" thickTop="1" x14ac:dyDescent="0.3">
      <c r="A297" s="20"/>
      <c r="B297" s="74" t="s">
        <v>45</v>
      </c>
      <c r="C297" s="4"/>
      <c r="D297" s="4"/>
      <c r="E297" s="4"/>
      <c r="F297" s="41"/>
      <c r="G297" s="75"/>
    </row>
    <row r="298" spans="1:12" ht="29.4" thickBot="1" x14ac:dyDescent="0.35">
      <c r="A298" s="36" t="s">
        <v>23</v>
      </c>
      <c r="B298" s="4" t="s">
        <v>2821</v>
      </c>
      <c r="C298" s="4" t="s">
        <v>750</v>
      </c>
      <c r="D298" s="22">
        <v>1</v>
      </c>
      <c r="E298" s="76">
        <v>18.239999999999998</v>
      </c>
      <c r="F298" s="6">
        <f>D298*E298</f>
        <v>18.239999999999998</v>
      </c>
      <c r="G298" s="7"/>
      <c r="J298" s="30"/>
      <c r="K298" s="31"/>
      <c r="L298" s="31"/>
    </row>
    <row r="299" spans="1:12" ht="15.6" thickTop="1" thickBot="1" x14ac:dyDescent="0.35">
      <c r="A299" s="71">
        <v>2</v>
      </c>
      <c r="B299" s="244" t="s">
        <v>49</v>
      </c>
      <c r="C299" s="245"/>
      <c r="D299" s="245"/>
      <c r="E299" s="246"/>
      <c r="F299" s="72">
        <f>SUM(F298)</f>
        <v>18.239999999999998</v>
      </c>
      <c r="G299" s="73">
        <f>SUM(F299/F304)</f>
        <v>0.70837078494333661</v>
      </c>
    </row>
    <row r="300" spans="1:12" ht="15.6" thickTop="1" thickBot="1" x14ac:dyDescent="0.35">
      <c r="A300" s="78" t="s">
        <v>26</v>
      </c>
      <c r="B300" s="244" t="s">
        <v>27</v>
      </c>
      <c r="C300" s="245"/>
      <c r="D300" s="245"/>
      <c r="E300" s="246"/>
      <c r="F300" s="79">
        <f>SUM(F296,F299)</f>
        <v>20.355119999999999</v>
      </c>
      <c r="G300" s="3"/>
    </row>
    <row r="301" spans="1:12" ht="15.6" thickTop="1" thickBot="1" x14ac:dyDescent="0.35">
      <c r="A301" s="80">
        <v>3</v>
      </c>
      <c r="B301" s="264" t="s">
        <v>28</v>
      </c>
      <c r="C301" s="265"/>
      <c r="D301" s="265"/>
      <c r="E301" s="266"/>
      <c r="F301" s="79">
        <f>SUM(F300)*15%</f>
        <v>3.0532679999999996</v>
      </c>
      <c r="G301" s="73">
        <f>SUM(F301/F304)</f>
        <v>0.11857707509881422</v>
      </c>
    </row>
    <row r="302" spans="1:12" ht="15.6" thickTop="1" thickBot="1" x14ac:dyDescent="0.35">
      <c r="A302" s="78" t="s">
        <v>29</v>
      </c>
      <c r="B302" s="244" t="s">
        <v>30</v>
      </c>
      <c r="C302" s="245"/>
      <c r="D302" s="245"/>
      <c r="E302" s="246"/>
      <c r="F302" s="81">
        <f>SUM(F300:F301)</f>
        <v>23.408387999999999</v>
      </c>
    </row>
    <row r="303" spans="1:12" ht="15.6" thickTop="1" thickBot="1" x14ac:dyDescent="0.35">
      <c r="A303" s="80">
        <v>4</v>
      </c>
      <c r="B303" s="264" t="s">
        <v>31</v>
      </c>
      <c r="C303" s="265"/>
      <c r="D303" s="265"/>
      <c r="E303" s="266"/>
      <c r="F303" s="79">
        <f>SUM(F302)*10%</f>
        <v>2.3408387999999998</v>
      </c>
      <c r="G303" s="73">
        <f>SUM(F303/F304)</f>
        <v>9.0909090909090898E-2</v>
      </c>
    </row>
    <row r="304" spans="1:12" ht="15.6" thickTop="1" thickBot="1" x14ac:dyDescent="0.35">
      <c r="A304" s="78" t="s">
        <v>32</v>
      </c>
      <c r="B304" s="244" t="s">
        <v>33</v>
      </c>
      <c r="C304" s="245"/>
      <c r="D304" s="245"/>
      <c r="E304" s="246"/>
      <c r="F304" s="81">
        <f>SUM(F302:F303)</f>
        <v>25.749226799999999</v>
      </c>
      <c r="G304" s="82">
        <f>SUM(G296,G299,G301,G303)</f>
        <v>1</v>
      </c>
      <c r="I304" s="31"/>
      <c r="J304" s="30"/>
      <c r="K304" s="31"/>
      <c r="L304" s="31"/>
    </row>
    <row r="305" spans="1:12" ht="15.6" thickTop="1" thickBot="1" x14ac:dyDescent="0.35"/>
    <row r="306" spans="1:12" ht="44.4" thickTop="1" thickBot="1" x14ac:dyDescent="0.35">
      <c r="A306" s="61" t="s">
        <v>2</v>
      </c>
      <c r="B306" s="62" t="s">
        <v>3</v>
      </c>
      <c r="C306" s="63" t="s">
        <v>4</v>
      </c>
      <c r="D306" s="64" t="s">
        <v>5</v>
      </c>
      <c r="E306" s="27"/>
      <c r="F306" s="20"/>
      <c r="G306" s="20"/>
      <c r="I306" s="2"/>
      <c r="J306" s="2"/>
      <c r="K306" s="2"/>
    </row>
    <row r="307" spans="1:12" ht="95.4" customHeight="1" thickTop="1" thickBot="1" x14ac:dyDescent="0.35">
      <c r="A307" s="65" t="s">
        <v>2675</v>
      </c>
      <c r="B307" s="66" t="s">
        <v>2676</v>
      </c>
      <c r="C307" s="50" t="s">
        <v>130</v>
      </c>
      <c r="D307" s="50">
        <v>1</v>
      </c>
      <c r="E307" s="20"/>
      <c r="F307" s="20"/>
      <c r="G307" s="20"/>
      <c r="I307" s="24"/>
      <c r="J307" s="24"/>
      <c r="K307" s="24"/>
    </row>
    <row r="308" spans="1:12" ht="30" thickTop="1" thickBot="1" x14ac:dyDescent="0.35">
      <c r="A308" s="61" t="s">
        <v>9</v>
      </c>
      <c r="B308" s="62" t="s">
        <v>10</v>
      </c>
      <c r="C308" s="62" t="s">
        <v>4</v>
      </c>
      <c r="D308" s="62" t="s">
        <v>11</v>
      </c>
      <c r="E308" s="62" t="s">
        <v>12</v>
      </c>
      <c r="F308" s="62" t="s">
        <v>13</v>
      </c>
      <c r="G308" s="64" t="s">
        <v>14</v>
      </c>
    </row>
    <row r="309" spans="1:12" ht="15" thickTop="1" x14ac:dyDescent="0.3">
      <c r="A309" s="20"/>
      <c r="B309" s="67" t="s">
        <v>15</v>
      </c>
      <c r="C309" s="68"/>
      <c r="D309" s="68"/>
      <c r="E309" s="68"/>
      <c r="F309" s="68"/>
      <c r="G309" s="7"/>
    </row>
    <row r="310" spans="1:12" ht="15" thickBot="1" x14ac:dyDescent="0.35">
      <c r="A310" s="36" t="s">
        <v>16</v>
      </c>
      <c r="B310" s="4" t="s">
        <v>36</v>
      </c>
      <c r="C310" s="4" t="s">
        <v>18</v>
      </c>
      <c r="D310" s="174">
        <v>8.4000000000000005E-2</v>
      </c>
      <c r="E310" s="6">
        <v>25.18</v>
      </c>
      <c r="F310" s="6">
        <f>PRODUCT(D310:E310)</f>
        <v>2.1151200000000001</v>
      </c>
      <c r="G310" s="7"/>
    </row>
    <row r="311" spans="1:12" ht="15.6" thickTop="1" thickBot="1" x14ac:dyDescent="0.35">
      <c r="A311" s="71">
        <v>1</v>
      </c>
      <c r="B311" s="244" t="s">
        <v>21</v>
      </c>
      <c r="C311" s="245"/>
      <c r="D311" s="245"/>
      <c r="E311" s="246"/>
      <c r="F311" s="72">
        <f>SUM(F310)</f>
        <v>2.1151200000000001</v>
      </c>
      <c r="G311" s="73">
        <f>SUM(F311/F319)</f>
        <v>6.9658928529014563E-2</v>
      </c>
    </row>
    <row r="312" spans="1:12" ht="15" thickTop="1" x14ac:dyDescent="0.3">
      <c r="A312" s="20"/>
      <c r="B312" s="74" t="s">
        <v>45</v>
      </c>
      <c r="C312" s="4"/>
      <c r="D312" s="4"/>
      <c r="E312" s="4"/>
      <c r="F312" s="41"/>
      <c r="G312" s="75"/>
    </row>
    <row r="313" spans="1:12" ht="29.4" thickBot="1" x14ac:dyDescent="0.35">
      <c r="A313" s="36" t="s">
        <v>23</v>
      </c>
      <c r="B313" s="4" t="s">
        <v>2821</v>
      </c>
      <c r="C313" s="4" t="s">
        <v>750</v>
      </c>
      <c r="D313" s="22">
        <v>1.2</v>
      </c>
      <c r="E313" s="76">
        <v>18.239999999999998</v>
      </c>
      <c r="F313" s="6">
        <f>D313*E313</f>
        <v>21.887999999999998</v>
      </c>
      <c r="G313" s="7"/>
      <c r="J313" s="30"/>
      <c r="K313" s="31"/>
      <c r="L313" s="31"/>
    </row>
    <row r="314" spans="1:12" ht="15.6" thickTop="1" thickBot="1" x14ac:dyDescent="0.35">
      <c r="A314" s="71">
        <v>2</v>
      </c>
      <c r="B314" s="244" t="s">
        <v>49</v>
      </c>
      <c r="C314" s="245"/>
      <c r="D314" s="245"/>
      <c r="E314" s="246"/>
      <c r="F314" s="72">
        <f>SUM(F313)</f>
        <v>21.887999999999998</v>
      </c>
      <c r="G314" s="73">
        <f>SUM(F314/F319)</f>
        <v>0.72085490546308029</v>
      </c>
    </row>
    <row r="315" spans="1:12" ht="15.6" thickTop="1" thickBot="1" x14ac:dyDescent="0.35">
      <c r="A315" s="78" t="s">
        <v>26</v>
      </c>
      <c r="B315" s="244" t="s">
        <v>27</v>
      </c>
      <c r="C315" s="245"/>
      <c r="D315" s="245"/>
      <c r="E315" s="246"/>
      <c r="F315" s="79">
        <f>SUM(F311,F314)</f>
        <v>24.003119999999999</v>
      </c>
      <c r="G315" s="3"/>
    </row>
    <row r="316" spans="1:12" ht="15.6" thickTop="1" thickBot="1" x14ac:dyDescent="0.35">
      <c r="A316" s="80">
        <v>3</v>
      </c>
      <c r="B316" s="264" t="s">
        <v>28</v>
      </c>
      <c r="C316" s="265"/>
      <c r="D316" s="265"/>
      <c r="E316" s="266"/>
      <c r="F316" s="79">
        <f>SUM(F315)*15%</f>
        <v>3.6004679999999998</v>
      </c>
      <c r="G316" s="73">
        <f>SUM(F316/F319)</f>
        <v>0.11857707509881424</v>
      </c>
    </row>
    <row r="317" spans="1:12" ht="15.6" thickTop="1" thickBot="1" x14ac:dyDescent="0.35">
      <c r="A317" s="78" t="s">
        <v>29</v>
      </c>
      <c r="B317" s="244" t="s">
        <v>30</v>
      </c>
      <c r="C317" s="245"/>
      <c r="D317" s="245"/>
      <c r="E317" s="246"/>
      <c r="F317" s="81">
        <f>SUM(F315:F316)</f>
        <v>27.603587999999998</v>
      </c>
    </row>
    <row r="318" spans="1:12" ht="15.6" thickTop="1" thickBot="1" x14ac:dyDescent="0.35">
      <c r="A318" s="80">
        <v>4</v>
      </c>
      <c r="B318" s="264" t="s">
        <v>31</v>
      </c>
      <c r="C318" s="265"/>
      <c r="D318" s="265"/>
      <c r="E318" s="266"/>
      <c r="F318" s="79">
        <f>SUM(F317)*10%</f>
        <v>2.7603588000000001</v>
      </c>
      <c r="G318" s="73">
        <f>SUM(F318/F319)</f>
        <v>9.0909090909090925E-2</v>
      </c>
    </row>
    <row r="319" spans="1:12" ht="15.6" thickTop="1" thickBot="1" x14ac:dyDescent="0.35">
      <c r="A319" s="78" t="s">
        <v>32</v>
      </c>
      <c r="B319" s="244" t="s">
        <v>33</v>
      </c>
      <c r="C319" s="245"/>
      <c r="D319" s="245"/>
      <c r="E319" s="246"/>
      <c r="F319" s="81">
        <f>SUM(F317:F318)</f>
        <v>30.363946799999997</v>
      </c>
      <c r="G319" s="82">
        <f>SUM(G311,G314,G316,G318)</f>
        <v>1</v>
      </c>
      <c r="I319" s="31"/>
      <c r="J319" s="30"/>
      <c r="K319" s="31"/>
      <c r="L319" s="31"/>
    </row>
    <row r="320" spans="1:12" ht="15.6" thickTop="1" thickBot="1" x14ac:dyDescent="0.35"/>
    <row r="321" spans="1:12" ht="44.4" thickTop="1" thickBot="1" x14ac:dyDescent="0.35">
      <c r="A321" s="61" t="s">
        <v>2</v>
      </c>
      <c r="B321" s="62" t="s">
        <v>3</v>
      </c>
      <c r="C321" s="63" t="s">
        <v>4</v>
      </c>
      <c r="D321" s="64" t="s">
        <v>5</v>
      </c>
      <c r="E321" s="27"/>
      <c r="F321" s="20"/>
      <c r="G321" s="20"/>
      <c r="I321" s="2"/>
      <c r="J321" s="2"/>
      <c r="K321" s="2"/>
    </row>
    <row r="322" spans="1:12" ht="182.4" customHeight="1" thickTop="1" thickBot="1" x14ac:dyDescent="0.35">
      <c r="A322" s="65" t="s">
        <v>2677</v>
      </c>
      <c r="B322" s="66" t="s">
        <v>2678</v>
      </c>
      <c r="C322" s="50" t="s">
        <v>130</v>
      </c>
      <c r="D322" s="50">
        <v>1</v>
      </c>
      <c r="E322" s="20"/>
      <c r="F322" s="20"/>
      <c r="G322" s="20"/>
      <c r="I322" s="24"/>
      <c r="J322" s="24"/>
      <c r="K322" s="24"/>
    </row>
    <row r="323" spans="1:12" ht="30" thickTop="1" thickBot="1" x14ac:dyDescent="0.35">
      <c r="A323" s="61" t="s">
        <v>9</v>
      </c>
      <c r="B323" s="62" t="s">
        <v>10</v>
      </c>
      <c r="C323" s="62" t="s">
        <v>4</v>
      </c>
      <c r="D323" s="62" t="s">
        <v>11</v>
      </c>
      <c r="E323" s="62" t="s">
        <v>12</v>
      </c>
      <c r="F323" s="62" t="s">
        <v>13</v>
      </c>
      <c r="G323" s="64" t="s">
        <v>14</v>
      </c>
    </row>
    <row r="324" spans="1:12" ht="15" thickTop="1" x14ac:dyDescent="0.3">
      <c r="A324" s="20"/>
      <c r="B324" s="67" t="s">
        <v>15</v>
      </c>
      <c r="C324" s="68"/>
      <c r="D324" s="68"/>
      <c r="E324" s="68"/>
      <c r="F324" s="68"/>
      <c r="G324" s="7"/>
    </row>
    <row r="325" spans="1:12" ht="15" thickBot="1" x14ac:dyDescent="0.35">
      <c r="A325" s="36" t="s">
        <v>16</v>
      </c>
      <c r="B325" s="4" t="s">
        <v>36</v>
      </c>
      <c r="C325" s="4" t="s">
        <v>18</v>
      </c>
      <c r="D325" s="105">
        <v>0.10639999999999999</v>
      </c>
      <c r="E325" s="6">
        <v>25.18</v>
      </c>
      <c r="F325" s="6">
        <f>PRODUCT(D325:E325)</f>
        <v>2.6791519999999998</v>
      </c>
      <c r="G325" s="7"/>
    </row>
    <row r="326" spans="1:12" ht="15.6" thickTop="1" thickBot="1" x14ac:dyDescent="0.35">
      <c r="A326" s="71">
        <v>1</v>
      </c>
      <c r="B326" s="244" t="s">
        <v>21</v>
      </c>
      <c r="C326" s="245"/>
      <c r="D326" s="245"/>
      <c r="E326" s="246"/>
      <c r="F326" s="72">
        <f>SUM(F325)</f>
        <v>2.6791519999999998</v>
      </c>
      <c r="G326" s="73">
        <f>SUM(F326/F334)</f>
        <v>0.12061554677398935</v>
      </c>
    </row>
    <row r="327" spans="1:12" ht="15" thickTop="1" x14ac:dyDescent="0.3">
      <c r="A327" s="20"/>
      <c r="B327" s="74" t="s">
        <v>45</v>
      </c>
      <c r="C327" s="4"/>
      <c r="D327" s="4"/>
      <c r="E327" s="4"/>
      <c r="F327" s="41"/>
      <c r="G327" s="75"/>
    </row>
    <row r="328" spans="1:12" ht="29.4" thickBot="1" x14ac:dyDescent="0.35">
      <c r="A328" s="36" t="s">
        <v>23</v>
      </c>
      <c r="B328" s="4" t="s">
        <v>2822</v>
      </c>
      <c r="C328" s="4" t="s">
        <v>190</v>
      </c>
      <c r="D328" s="22">
        <v>1</v>
      </c>
      <c r="E328" s="76">
        <v>14.88</v>
      </c>
      <c r="F328" s="6">
        <f>D328*E328</f>
        <v>14.88</v>
      </c>
      <c r="G328" s="7"/>
      <c r="J328" s="30"/>
      <c r="K328" s="31"/>
      <c r="L328" s="31"/>
    </row>
    <row r="329" spans="1:12" ht="15.6" thickTop="1" thickBot="1" x14ac:dyDescent="0.35">
      <c r="A329" s="71">
        <v>2</v>
      </c>
      <c r="B329" s="244" t="s">
        <v>49</v>
      </c>
      <c r="C329" s="245"/>
      <c r="D329" s="245"/>
      <c r="E329" s="246"/>
      <c r="F329" s="72">
        <f>SUM(F328)</f>
        <v>14.88</v>
      </c>
      <c r="G329" s="73">
        <f>SUM(F329/F334)</f>
        <v>0.66989828721810551</v>
      </c>
    </row>
    <row r="330" spans="1:12" ht="15.6" thickTop="1" thickBot="1" x14ac:dyDescent="0.35">
      <c r="A330" s="78" t="s">
        <v>26</v>
      </c>
      <c r="B330" s="244" t="s">
        <v>27</v>
      </c>
      <c r="C330" s="245"/>
      <c r="D330" s="245"/>
      <c r="E330" s="246"/>
      <c r="F330" s="79">
        <f>SUM(F326,F329)</f>
        <v>17.559152000000001</v>
      </c>
      <c r="G330" s="3"/>
    </row>
    <row r="331" spans="1:12" ht="15.6" thickTop="1" thickBot="1" x14ac:dyDescent="0.35">
      <c r="A331" s="80">
        <v>3</v>
      </c>
      <c r="B331" s="264" t="s">
        <v>28</v>
      </c>
      <c r="C331" s="265"/>
      <c r="D331" s="265"/>
      <c r="E331" s="266"/>
      <c r="F331" s="79">
        <f>SUM(F330)*15%</f>
        <v>2.6338728000000002</v>
      </c>
      <c r="G331" s="73">
        <f>SUM(F331/F334)</f>
        <v>0.11857707509881424</v>
      </c>
    </row>
    <row r="332" spans="1:12" ht="15.6" thickTop="1" thickBot="1" x14ac:dyDescent="0.35">
      <c r="A332" s="78" t="s">
        <v>29</v>
      </c>
      <c r="B332" s="244" t="s">
        <v>30</v>
      </c>
      <c r="C332" s="245"/>
      <c r="D332" s="245"/>
      <c r="E332" s="246"/>
      <c r="F332" s="81">
        <f>SUM(F330:F331)</f>
        <v>20.1930248</v>
      </c>
    </row>
    <row r="333" spans="1:12" ht="15.6" thickTop="1" thickBot="1" x14ac:dyDescent="0.35">
      <c r="A333" s="80">
        <v>4</v>
      </c>
      <c r="B333" s="264" t="s">
        <v>31</v>
      </c>
      <c r="C333" s="265"/>
      <c r="D333" s="265"/>
      <c r="E333" s="266"/>
      <c r="F333" s="79">
        <f>SUM(F332)*10%</f>
        <v>2.0193024799999999</v>
      </c>
      <c r="G333" s="73">
        <f>SUM(F333/F334)</f>
        <v>9.0909090909090898E-2</v>
      </c>
    </row>
    <row r="334" spans="1:12" ht="15.6" thickTop="1" thickBot="1" x14ac:dyDescent="0.35">
      <c r="A334" s="78" t="s">
        <v>32</v>
      </c>
      <c r="B334" s="244" t="s">
        <v>33</v>
      </c>
      <c r="C334" s="245"/>
      <c r="D334" s="245"/>
      <c r="E334" s="246"/>
      <c r="F334" s="81">
        <f>SUM(F332:F333)</f>
        <v>22.21232728</v>
      </c>
      <c r="G334" s="82">
        <f>SUM(G326,G329,G331,G333)</f>
        <v>1</v>
      </c>
      <c r="I334" s="31"/>
      <c r="J334" s="30"/>
      <c r="K334" s="31"/>
      <c r="L334" s="31"/>
    </row>
    <row r="335" spans="1:12" ht="15.6" thickTop="1" thickBot="1" x14ac:dyDescent="0.35"/>
    <row r="336" spans="1:12" ht="44.4" thickTop="1" thickBot="1" x14ac:dyDescent="0.35">
      <c r="A336" s="61" t="s">
        <v>2</v>
      </c>
      <c r="B336" s="62" t="s">
        <v>3</v>
      </c>
      <c r="C336" s="63" t="s">
        <v>4</v>
      </c>
      <c r="D336" s="64" t="s">
        <v>5</v>
      </c>
      <c r="E336" s="27"/>
      <c r="F336" s="20"/>
      <c r="G336" s="20"/>
      <c r="I336" s="2"/>
      <c r="J336" s="2"/>
      <c r="K336" s="2"/>
    </row>
    <row r="337" spans="1:12" ht="185.4" customHeight="1" thickTop="1" thickBot="1" x14ac:dyDescent="0.35">
      <c r="A337" s="65" t="s">
        <v>2679</v>
      </c>
      <c r="B337" s="66" t="s">
        <v>2753</v>
      </c>
      <c r="C337" s="50" t="s">
        <v>130</v>
      </c>
      <c r="D337" s="50">
        <v>1</v>
      </c>
      <c r="E337" s="20"/>
      <c r="F337" s="20"/>
      <c r="G337" s="20"/>
      <c r="I337" s="24"/>
      <c r="J337" s="24"/>
      <c r="K337" s="24"/>
    </row>
    <row r="338" spans="1:12" ht="30" thickTop="1" thickBot="1" x14ac:dyDescent="0.35">
      <c r="A338" s="61" t="s">
        <v>9</v>
      </c>
      <c r="B338" s="62" t="s">
        <v>10</v>
      </c>
      <c r="C338" s="62" t="s">
        <v>4</v>
      </c>
      <c r="D338" s="62" t="s">
        <v>11</v>
      </c>
      <c r="E338" s="62" t="s">
        <v>12</v>
      </c>
      <c r="F338" s="62" t="s">
        <v>13</v>
      </c>
      <c r="G338" s="64" t="s">
        <v>14</v>
      </c>
    </row>
    <row r="339" spans="1:12" ht="15" thickTop="1" x14ac:dyDescent="0.3">
      <c r="A339" s="20"/>
      <c r="B339" s="67" t="s">
        <v>15</v>
      </c>
      <c r="C339" s="68"/>
      <c r="D339" s="68"/>
      <c r="E339" s="68"/>
      <c r="F339" s="68"/>
      <c r="G339" s="7"/>
    </row>
    <row r="340" spans="1:12" ht="15" thickBot="1" x14ac:dyDescent="0.35">
      <c r="A340" s="36" t="s">
        <v>16</v>
      </c>
      <c r="B340" s="4" t="s">
        <v>36</v>
      </c>
      <c r="C340" s="4" t="s">
        <v>18</v>
      </c>
      <c r="D340" s="105">
        <v>0.10639999999999999</v>
      </c>
      <c r="E340" s="6">
        <v>25.18</v>
      </c>
      <c r="F340" s="6">
        <f>PRODUCT(D340:E340)</f>
        <v>2.6791519999999998</v>
      </c>
      <c r="G340" s="7"/>
    </row>
    <row r="341" spans="1:12" ht="15.6" thickTop="1" thickBot="1" x14ac:dyDescent="0.35">
      <c r="A341" s="71">
        <v>1</v>
      </c>
      <c r="B341" s="244" t="s">
        <v>21</v>
      </c>
      <c r="C341" s="245"/>
      <c r="D341" s="245"/>
      <c r="E341" s="246"/>
      <c r="F341" s="72">
        <f>SUM(F340)</f>
        <v>2.6791519999999998</v>
      </c>
      <c r="G341" s="73">
        <f>SUM(F341/F349)</f>
        <v>0.12061554677398935</v>
      </c>
    </row>
    <row r="342" spans="1:12" ht="15" thickTop="1" x14ac:dyDescent="0.3">
      <c r="A342" s="20"/>
      <c r="B342" s="74" t="s">
        <v>45</v>
      </c>
      <c r="C342" s="4"/>
      <c r="D342" s="4"/>
      <c r="E342" s="4"/>
      <c r="F342" s="41"/>
      <c r="G342" s="75"/>
    </row>
    <row r="343" spans="1:12" ht="29.4" thickBot="1" x14ac:dyDescent="0.35">
      <c r="A343" s="36" t="s">
        <v>23</v>
      </c>
      <c r="B343" s="4" t="s">
        <v>2823</v>
      </c>
      <c r="C343" s="4" t="s">
        <v>190</v>
      </c>
      <c r="D343" s="22">
        <v>1</v>
      </c>
      <c r="E343" s="76">
        <v>14.88</v>
      </c>
      <c r="F343" s="6">
        <f>D343*E343</f>
        <v>14.88</v>
      </c>
      <c r="G343" s="7"/>
      <c r="J343" s="30"/>
      <c r="K343" s="31"/>
      <c r="L343" s="31"/>
    </row>
    <row r="344" spans="1:12" ht="15.6" thickTop="1" thickBot="1" x14ac:dyDescent="0.35">
      <c r="A344" s="71">
        <v>2</v>
      </c>
      <c r="B344" s="244" t="s">
        <v>49</v>
      </c>
      <c r="C344" s="245"/>
      <c r="D344" s="245"/>
      <c r="E344" s="246"/>
      <c r="F344" s="72">
        <f>SUM(F343)</f>
        <v>14.88</v>
      </c>
      <c r="G344" s="73">
        <f>SUM(F344/F349)</f>
        <v>0.66989828721810551</v>
      </c>
    </row>
    <row r="345" spans="1:12" ht="15.6" thickTop="1" thickBot="1" x14ac:dyDescent="0.35">
      <c r="A345" s="78" t="s">
        <v>26</v>
      </c>
      <c r="B345" s="244" t="s">
        <v>27</v>
      </c>
      <c r="C345" s="245"/>
      <c r="D345" s="245"/>
      <c r="E345" s="246"/>
      <c r="F345" s="79">
        <f>SUM(F341,F344)</f>
        <v>17.559152000000001</v>
      </c>
      <c r="G345" s="3"/>
    </row>
    <row r="346" spans="1:12" ht="15.6" thickTop="1" thickBot="1" x14ac:dyDescent="0.35">
      <c r="A346" s="80">
        <v>3</v>
      </c>
      <c r="B346" s="264" t="s">
        <v>28</v>
      </c>
      <c r="C346" s="265"/>
      <c r="D346" s="265"/>
      <c r="E346" s="266"/>
      <c r="F346" s="79">
        <f>SUM(F345)*15%</f>
        <v>2.6338728000000002</v>
      </c>
      <c r="G346" s="73">
        <f>SUM(F346/F349)</f>
        <v>0.11857707509881424</v>
      </c>
    </row>
    <row r="347" spans="1:12" ht="15.6" thickTop="1" thickBot="1" x14ac:dyDescent="0.35">
      <c r="A347" s="78" t="s">
        <v>29</v>
      </c>
      <c r="B347" s="244" t="s">
        <v>30</v>
      </c>
      <c r="C347" s="245"/>
      <c r="D347" s="245"/>
      <c r="E347" s="246"/>
      <c r="F347" s="81">
        <f>SUM(F345:F346)</f>
        <v>20.1930248</v>
      </c>
    </row>
    <row r="348" spans="1:12" ht="15.6" thickTop="1" thickBot="1" x14ac:dyDescent="0.35">
      <c r="A348" s="80">
        <v>4</v>
      </c>
      <c r="B348" s="264" t="s">
        <v>31</v>
      </c>
      <c r="C348" s="265"/>
      <c r="D348" s="265"/>
      <c r="E348" s="266"/>
      <c r="F348" s="79">
        <f>SUM(F347)*10%</f>
        <v>2.0193024799999999</v>
      </c>
      <c r="G348" s="73">
        <f>SUM(F348/F349)</f>
        <v>9.0909090909090898E-2</v>
      </c>
    </row>
    <row r="349" spans="1:12" ht="15.6" thickTop="1" thickBot="1" x14ac:dyDescent="0.35">
      <c r="A349" s="78" t="s">
        <v>32</v>
      </c>
      <c r="B349" s="244" t="s">
        <v>33</v>
      </c>
      <c r="C349" s="245"/>
      <c r="D349" s="245"/>
      <c r="E349" s="246"/>
      <c r="F349" s="81">
        <f>SUM(F347:F348)</f>
        <v>22.21232728</v>
      </c>
      <c r="G349" s="82">
        <f>SUM(G341,G344,G346,G348)</f>
        <v>1</v>
      </c>
      <c r="I349" s="31"/>
      <c r="J349" s="30"/>
      <c r="K349" s="31"/>
      <c r="L349" s="31"/>
    </row>
    <row r="350" spans="1:12" ht="15.6" thickTop="1" thickBot="1" x14ac:dyDescent="0.35">
      <c r="A350" s="8"/>
      <c r="B350" s="9"/>
      <c r="C350" s="9"/>
      <c r="D350" s="9"/>
      <c r="E350" s="9"/>
      <c r="F350" s="11"/>
      <c r="G350" s="12"/>
      <c r="I350" s="31"/>
      <c r="J350" s="30"/>
      <c r="K350" s="31"/>
      <c r="L350" s="31"/>
    </row>
    <row r="351" spans="1:12" ht="44.4" thickTop="1" thickBot="1" x14ac:dyDescent="0.35">
      <c r="A351" s="61" t="s">
        <v>2</v>
      </c>
      <c r="B351" s="62" t="s">
        <v>3</v>
      </c>
      <c r="C351" s="63" t="s">
        <v>4</v>
      </c>
      <c r="D351" s="64" t="s">
        <v>5</v>
      </c>
      <c r="E351" s="27"/>
      <c r="F351" s="20"/>
      <c r="G351" s="20"/>
      <c r="I351" s="2"/>
      <c r="J351" s="2"/>
      <c r="K351" s="2"/>
    </row>
    <row r="352" spans="1:12" ht="242.4" customHeight="1" thickTop="1" x14ac:dyDescent="0.3">
      <c r="A352" s="234" t="s">
        <v>2680</v>
      </c>
      <c r="B352" s="268" t="s">
        <v>2681</v>
      </c>
      <c r="C352" s="268" t="s">
        <v>130</v>
      </c>
      <c r="D352" s="276">
        <v>1</v>
      </c>
      <c r="E352" s="27"/>
      <c r="F352" s="20"/>
      <c r="G352" s="20"/>
      <c r="I352" s="2"/>
      <c r="J352" s="2"/>
      <c r="K352" s="2"/>
    </row>
    <row r="353" spans="1:12" ht="250.2" customHeight="1" thickBot="1" x14ac:dyDescent="0.35">
      <c r="A353" s="235"/>
      <c r="B353" s="269"/>
      <c r="C353" s="269"/>
      <c r="D353" s="277"/>
      <c r="E353" s="20"/>
      <c r="F353" s="20"/>
      <c r="G353" s="20"/>
      <c r="I353" s="24"/>
      <c r="J353" s="24"/>
      <c r="K353" s="24"/>
    </row>
    <row r="354" spans="1:12" ht="30" thickTop="1" thickBot="1" x14ac:dyDescent="0.35">
      <c r="A354" s="61" t="s">
        <v>9</v>
      </c>
      <c r="B354" s="62" t="s">
        <v>10</v>
      </c>
      <c r="C354" s="62" t="s">
        <v>4</v>
      </c>
      <c r="D354" s="62" t="s">
        <v>11</v>
      </c>
      <c r="E354" s="62" t="s">
        <v>12</v>
      </c>
      <c r="F354" s="62" t="s">
        <v>13</v>
      </c>
      <c r="G354" s="64" t="s">
        <v>14</v>
      </c>
    </row>
    <row r="355" spans="1:12" ht="15" thickTop="1" x14ac:dyDescent="0.3">
      <c r="A355" s="20"/>
      <c r="B355" s="67" t="s">
        <v>15</v>
      </c>
      <c r="C355" s="68"/>
      <c r="D355" s="68"/>
      <c r="E355" s="68"/>
      <c r="F355" s="68"/>
      <c r="G355" s="7"/>
    </row>
    <row r="356" spans="1:12" ht="15" thickBot="1" x14ac:dyDescent="0.35">
      <c r="A356" s="36" t="s">
        <v>16</v>
      </c>
      <c r="B356" s="4" t="s">
        <v>36</v>
      </c>
      <c r="C356" s="4" t="s">
        <v>18</v>
      </c>
      <c r="D356" s="174">
        <v>3.4000000000000002E-2</v>
      </c>
      <c r="E356" s="6">
        <v>25.18</v>
      </c>
      <c r="F356" s="6">
        <f>PRODUCT(D356:E356)</f>
        <v>0.8561200000000001</v>
      </c>
      <c r="G356" s="7"/>
    </row>
    <row r="357" spans="1:12" ht="15.6" thickTop="1" thickBot="1" x14ac:dyDescent="0.35">
      <c r="A357" s="71">
        <v>1</v>
      </c>
      <c r="B357" s="244" t="s">
        <v>21</v>
      </c>
      <c r="C357" s="245"/>
      <c r="D357" s="245"/>
      <c r="E357" s="246"/>
      <c r="F357" s="72">
        <f>SUM(F356)</f>
        <v>0.8561200000000001</v>
      </c>
      <c r="G357" s="73">
        <f>SUM(F357/F365)</f>
        <v>0.21325007516883315</v>
      </c>
    </row>
    <row r="358" spans="1:12" ht="15" thickTop="1" x14ac:dyDescent="0.3">
      <c r="A358" s="20"/>
      <c r="B358" s="74" t="s">
        <v>45</v>
      </c>
      <c r="C358" s="4"/>
      <c r="D358" s="4"/>
      <c r="E358" s="4"/>
      <c r="F358" s="41"/>
      <c r="G358" s="75"/>
    </row>
    <row r="359" spans="1:12" ht="43.8" thickBot="1" x14ac:dyDescent="0.35">
      <c r="A359" s="36" t="s">
        <v>23</v>
      </c>
      <c r="B359" s="4" t="s">
        <v>2824</v>
      </c>
      <c r="C359" s="4" t="s">
        <v>750</v>
      </c>
      <c r="D359" s="4">
        <v>0.15</v>
      </c>
      <c r="E359" s="76">
        <v>15.45</v>
      </c>
      <c r="F359" s="6">
        <f>D359*E359</f>
        <v>2.3174999999999999</v>
      </c>
      <c r="G359" s="7"/>
      <c r="I359" s="2"/>
      <c r="J359" s="30"/>
      <c r="K359" s="31"/>
      <c r="L359" s="31"/>
    </row>
    <row r="360" spans="1:12" ht="15.6" thickTop="1" thickBot="1" x14ac:dyDescent="0.35">
      <c r="A360" s="71">
        <v>2</v>
      </c>
      <c r="B360" s="244" t="s">
        <v>49</v>
      </c>
      <c r="C360" s="245"/>
      <c r="D360" s="245"/>
      <c r="E360" s="246"/>
      <c r="F360" s="72">
        <f>SUM(F359)</f>
        <v>2.3174999999999999</v>
      </c>
      <c r="G360" s="73">
        <f>SUM(F360/F365)</f>
        <v>0.57726375882326164</v>
      </c>
    </row>
    <row r="361" spans="1:12" ht="15.6" thickTop="1" thickBot="1" x14ac:dyDescent="0.35">
      <c r="A361" s="78" t="s">
        <v>26</v>
      </c>
      <c r="B361" s="244" t="s">
        <v>27</v>
      </c>
      <c r="C361" s="245"/>
      <c r="D361" s="245"/>
      <c r="E361" s="246"/>
      <c r="F361" s="79">
        <f>SUM(F357,F360)</f>
        <v>3.1736200000000001</v>
      </c>
      <c r="G361" s="3"/>
    </row>
    <row r="362" spans="1:12" ht="15.6" thickTop="1" thickBot="1" x14ac:dyDescent="0.35">
      <c r="A362" s="80">
        <v>3</v>
      </c>
      <c r="B362" s="264" t="s">
        <v>28</v>
      </c>
      <c r="C362" s="265"/>
      <c r="D362" s="265"/>
      <c r="E362" s="266"/>
      <c r="F362" s="79">
        <f>SUM(F361)*15%</f>
        <v>0.47604299999999999</v>
      </c>
      <c r="G362" s="73">
        <f>SUM(F362/F365)</f>
        <v>0.11857707509881422</v>
      </c>
    </row>
    <row r="363" spans="1:12" ht="15.6" thickTop="1" thickBot="1" x14ac:dyDescent="0.35">
      <c r="A363" s="78" t="s">
        <v>29</v>
      </c>
      <c r="B363" s="244" t="s">
        <v>30</v>
      </c>
      <c r="C363" s="245"/>
      <c r="D363" s="245"/>
      <c r="E363" s="246"/>
      <c r="F363" s="81">
        <f>SUM(F361:F362)</f>
        <v>3.6496630000000003</v>
      </c>
    </row>
    <row r="364" spans="1:12" ht="15.6" thickTop="1" thickBot="1" x14ac:dyDescent="0.35">
      <c r="A364" s="80">
        <v>4</v>
      </c>
      <c r="B364" s="264" t="s">
        <v>31</v>
      </c>
      <c r="C364" s="265"/>
      <c r="D364" s="265"/>
      <c r="E364" s="266"/>
      <c r="F364" s="79">
        <f>SUM(F363)*10%</f>
        <v>0.36496630000000008</v>
      </c>
      <c r="G364" s="73">
        <f>SUM(F364/F365)</f>
        <v>9.0909090909090925E-2</v>
      </c>
    </row>
    <row r="365" spans="1:12" ht="15.6" thickTop="1" thickBot="1" x14ac:dyDescent="0.35">
      <c r="A365" s="78" t="s">
        <v>32</v>
      </c>
      <c r="B365" s="244" t="s">
        <v>33</v>
      </c>
      <c r="C365" s="245"/>
      <c r="D365" s="245"/>
      <c r="E365" s="246"/>
      <c r="F365" s="81">
        <f>SUM(F363:F364)</f>
        <v>4.0146293000000002</v>
      </c>
      <c r="G365" s="82">
        <f>SUM(G357,G360,G362,G364)</f>
        <v>0.99999999999999989</v>
      </c>
      <c r="I365" s="31"/>
      <c r="J365" s="30"/>
      <c r="K365" s="31"/>
      <c r="L365" s="31"/>
    </row>
    <row r="366" spans="1:12" ht="15.6" thickTop="1" thickBot="1" x14ac:dyDescent="0.35">
      <c r="A366" s="8"/>
      <c r="B366" s="9"/>
      <c r="C366" s="9"/>
      <c r="D366" s="9"/>
      <c r="E366" s="9"/>
      <c r="F366" s="11"/>
      <c r="G366" s="12"/>
      <c r="I366" s="31"/>
      <c r="J366" s="30"/>
      <c r="K366" s="31"/>
      <c r="L366" s="31"/>
    </row>
    <row r="367" spans="1:12" ht="44.4" thickTop="1" thickBot="1" x14ac:dyDescent="0.35">
      <c r="A367" s="61" t="s">
        <v>2</v>
      </c>
      <c r="B367" s="62" t="s">
        <v>3</v>
      </c>
      <c r="C367" s="63" t="s">
        <v>4</v>
      </c>
      <c r="D367" s="64" t="s">
        <v>5</v>
      </c>
      <c r="E367" s="27"/>
      <c r="F367" s="20"/>
      <c r="G367" s="20"/>
      <c r="I367" s="2"/>
      <c r="J367" s="2"/>
      <c r="K367" s="2"/>
    </row>
    <row r="368" spans="1:12" ht="291.60000000000002" customHeight="1" thickTop="1" x14ac:dyDescent="0.3">
      <c r="A368" s="234" t="s">
        <v>2682</v>
      </c>
      <c r="B368" s="268" t="s">
        <v>2683</v>
      </c>
      <c r="C368" s="268" t="s">
        <v>130</v>
      </c>
      <c r="D368" s="276">
        <v>1</v>
      </c>
      <c r="E368" s="27"/>
      <c r="F368" s="20"/>
      <c r="G368" s="20"/>
      <c r="I368" s="2"/>
      <c r="J368" s="2"/>
      <c r="K368" s="2"/>
    </row>
    <row r="369" spans="1:12" ht="253.8" customHeight="1" thickBot="1" x14ac:dyDescent="0.35">
      <c r="A369" s="235"/>
      <c r="B369" s="269"/>
      <c r="C369" s="269"/>
      <c r="D369" s="277"/>
      <c r="E369" s="20"/>
      <c r="F369" s="20"/>
      <c r="G369" s="20"/>
      <c r="I369" s="24"/>
      <c r="J369" s="24"/>
      <c r="K369" s="24"/>
    </row>
    <row r="370" spans="1:12" ht="30" thickTop="1" thickBot="1" x14ac:dyDescent="0.35">
      <c r="A370" s="61" t="s">
        <v>9</v>
      </c>
      <c r="B370" s="62" t="s">
        <v>10</v>
      </c>
      <c r="C370" s="62" t="s">
        <v>4</v>
      </c>
      <c r="D370" s="62" t="s">
        <v>11</v>
      </c>
      <c r="E370" s="62" t="s">
        <v>12</v>
      </c>
      <c r="F370" s="62" t="s">
        <v>13</v>
      </c>
      <c r="G370" s="64" t="s">
        <v>14</v>
      </c>
    </row>
    <row r="371" spans="1:12" ht="15" thickTop="1" x14ac:dyDescent="0.3">
      <c r="A371" s="20"/>
      <c r="B371" s="67" t="s">
        <v>15</v>
      </c>
      <c r="C371" s="68"/>
      <c r="D371" s="68"/>
      <c r="E371" s="68"/>
      <c r="F371" s="68"/>
      <c r="G371" s="7"/>
    </row>
    <row r="372" spans="1:12" ht="15" thickBot="1" x14ac:dyDescent="0.35">
      <c r="A372" s="36" t="s">
        <v>16</v>
      </c>
      <c r="B372" s="4" t="s">
        <v>36</v>
      </c>
      <c r="C372" s="4" t="s">
        <v>18</v>
      </c>
      <c r="D372" s="174">
        <v>3.4000000000000002E-2</v>
      </c>
      <c r="E372" s="6">
        <v>25.18</v>
      </c>
      <c r="F372" s="6">
        <f>PRODUCT(D372:E372)</f>
        <v>0.8561200000000001</v>
      </c>
      <c r="G372" s="7"/>
    </row>
    <row r="373" spans="1:12" ht="15.6" thickTop="1" thickBot="1" x14ac:dyDescent="0.35">
      <c r="A373" s="71">
        <v>1</v>
      </c>
      <c r="B373" s="244" t="s">
        <v>21</v>
      </c>
      <c r="C373" s="245"/>
      <c r="D373" s="245"/>
      <c r="E373" s="246"/>
      <c r="F373" s="72">
        <f>SUM(F372)</f>
        <v>0.8561200000000001</v>
      </c>
      <c r="G373" s="73">
        <f>SUM(F373/F381)</f>
        <v>0.24431241374283869</v>
      </c>
    </row>
    <row r="374" spans="1:12" ht="15" thickTop="1" x14ac:dyDescent="0.3">
      <c r="A374" s="20"/>
      <c r="B374" s="74" t="s">
        <v>45</v>
      </c>
      <c r="C374" s="4"/>
      <c r="D374" s="4"/>
      <c r="E374" s="4"/>
      <c r="F374" s="41"/>
      <c r="G374" s="75"/>
    </row>
    <row r="375" spans="1:12" ht="43.8" thickBot="1" x14ac:dyDescent="0.35">
      <c r="A375" s="36" t="s">
        <v>23</v>
      </c>
      <c r="B375" s="4" t="s">
        <v>2825</v>
      </c>
      <c r="C375" s="4" t="s">
        <v>750</v>
      </c>
      <c r="D375" s="4">
        <v>0.15</v>
      </c>
      <c r="E375" s="76">
        <v>12.76</v>
      </c>
      <c r="F375" s="6">
        <f>D375*E375</f>
        <v>1.9139999999999999</v>
      </c>
      <c r="G375" s="7"/>
      <c r="I375" s="2"/>
      <c r="J375" s="30"/>
      <c r="K375" s="31"/>
      <c r="L375" s="31"/>
    </row>
    <row r="376" spans="1:12" ht="15.6" thickTop="1" thickBot="1" x14ac:dyDescent="0.35">
      <c r="A376" s="71">
        <v>2</v>
      </c>
      <c r="B376" s="244" t="s">
        <v>49</v>
      </c>
      <c r="C376" s="245"/>
      <c r="D376" s="245"/>
      <c r="E376" s="246"/>
      <c r="F376" s="72">
        <f>SUM(F375)</f>
        <v>1.9139999999999999</v>
      </c>
      <c r="G376" s="73">
        <f>SUM(F376/F381)</f>
        <v>0.54620142024925611</v>
      </c>
    </row>
    <row r="377" spans="1:12" ht="15.6" thickTop="1" thickBot="1" x14ac:dyDescent="0.35">
      <c r="A377" s="78" t="s">
        <v>26</v>
      </c>
      <c r="B377" s="244" t="s">
        <v>27</v>
      </c>
      <c r="C377" s="245"/>
      <c r="D377" s="245"/>
      <c r="E377" s="246"/>
      <c r="F377" s="79">
        <f>SUM(F373,F376)</f>
        <v>2.7701199999999999</v>
      </c>
      <c r="G377" s="3"/>
    </row>
    <row r="378" spans="1:12" ht="15.6" thickTop="1" thickBot="1" x14ac:dyDescent="0.35">
      <c r="A378" s="80">
        <v>3</v>
      </c>
      <c r="B378" s="264" t="s">
        <v>28</v>
      </c>
      <c r="C378" s="265"/>
      <c r="D378" s="265"/>
      <c r="E378" s="266"/>
      <c r="F378" s="79">
        <f>SUM(F377)*15%</f>
        <v>0.415518</v>
      </c>
      <c r="G378" s="73">
        <f>SUM(F378/F381)</f>
        <v>0.11857707509881422</v>
      </c>
    </row>
    <row r="379" spans="1:12" ht="15.6" thickTop="1" thickBot="1" x14ac:dyDescent="0.35">
      <c r="A379" s="78" t="s">
        <v>29</v>
      </c>
      <c r="B379" s="244" t="s">
        <v>30</v>
      </c>
      <c r="C379" s="245"/>
      <c r="D379" s="245"/>
      <c r="E379" s="246"/>
      <c r="F379" s="81">
        <f>SUM(F377:F378)</f>
        <v>3.185638</v>
      </c>
    </row>
    <row r="380" spans="1:12" ht="15.6" thickTop="1" thickBot="1" x14ac:dyDescent="0.35">
      <c r="A380" s="80">
        <v>4</v>
      </c>
      <c r="B380" s="264" t="s">
        <v>31</v>
      </c>
      <c r="C380" s="265"/>
      <c r="D380" s="265"/>
      <c r="E380" s="266"/>
      <c r="F380" s="79">
        <f>SUM(F379)*10%</f>
        <v>0.31856380000000001</v>
      </c>
      <c r="G380" s="73">
        <f>SUM(F380/F381)</f>
        <v>9.0909090909090912E-2</v>
      </c>
    </row>
    <row r="381" spans="1:12" ht="15.6" thickTop="1" thickBot="1" x14ac:dyDescent="0.35">
      <c r="A381" s="78" t="s">
        <v>32</v>
      </c>
      <c r="B381" s="244" t="s">
        <v>33</v>
      </c>
      <c r="C381" s="245"/>
      <c r="D381" s="245"/>
      <c r="E381" s="246"/>
      <c r="F381" s="81">
        <f>SUM(F379:F380)</f>
        <v>3.5042018000000001</v>
      </c>
      <c r="G381" s="82">
        <f>SUM(G373,G376,G378,G380)</f>
        <v>0.99999999999999989</v>
      </c>
      <c r="I381" s="31"/>
      <c r="J381" s="30"/>
      <c r="K381" s="31"/>
      <c r="L381" s="31"/>
    </row>
    <row r="382" spans="1:12" ht="15.6" thickTop="1" thickBot="1" x14ac:dyDescent="0.35">
      <c r="A382" s="8"/>
      <c r="B382" s="9"/>
      <c r="C382" s="9"/>
      <c r="D382" s="9"/>
      <c r="E382" s="9"/>
      <c r="F382" s="11"/>
      <c r="G382" s="12"/>
      <c r="I382" s="31"/>
      <c r="J382" s="30"/>
      <c r="K382" s="31"/>
      <c r="L382" s="31"/>
    </row>
    <row r="383" spans="1:12" ht="41.4" customHeight="1" thickTop="1" thickBot="1" x14ac:dyDescent="0.35">
      <c r="A383" s="61" t="s">
        <v>2</v>
      </c>
      <c r="B383" s="62" t="s">
        <v>3</v>
      </c>
      <c r="C383" s="63" t="s">
        <v>4</v>
      </c>
      <c r="D383" s="64" t="s">
        <v>5</v>
      </c>
      <c r="E383" s="27"/>
      <c r="F383" s="20"/>
      <c r="G383" s="20"/>
      <c r="H383" s="2"/>
      <c r="I383" s="2"/>
      <c r="J383" s="2"/>
      <c r="K383" s="2"/>
    </row>
    <row r="384" spans="1:12" ht="24" customHeight="1" thickTop="1" x14ac:dyDescent="0.3">
      <c r="A384" s="234" t="s">
        <v>2684</v>
      </c>
      <c r="B384" s="268" t="s">
        <v>2826</v>
      </c>
      <c r="C384" s="268" t="s">
        <v>130</v>
      </c>
      <c r="D384" s="276">
        <v>1</v>
      </c>
      <c r="E384" s="27"/>
      <c r="F384" s="20"/>
      <c r="G384" s="20"/>
      <c r="H384" s="2"/>
      <c r="I384" s="2"/>
      <c r="J384" s="2"/>
      <c r="K384" s="2"/>
    </row>
    <row r="385" spans="1:12" ht="310.2" customHeight="1" x14ac:dyDescent="0.3">
      <c r="A385" s="236"/>
      <c r="B385" s="249"/>
      <c r="C385" s="249"/>
      <c r="D385" s="282"/>
      <c r="E385" s="27"/>
      <c r="F385" s="20"/>
      <c r="G385" s="20"/>
      <c r="H385" s="2"/>
      <c r="I385" s="2"/>
      <c r="J385" s="2"/>
      <c r="K385" s="2"/>
    </row>
    <row r="386" spans="1:12" ht="282" customHeight="1" thickBot="1" x14ac:dyDescent="0.35">
      <c r="A386" s="235"/>
      <c r="B386" s="249"/>
      <c r="C386" s="249"/>
      <c r="D386" s="282"/>
      <c r="E386" s="20"/>
      <c r="F386" s="20"/>
      <c r="G386" s="20"/>
      <c r="I386" s="24"/>
      <c r="J386" s="24"/>
      <c r="K386" s="24"/>
    </row>
    <row r="387" spans="1:12" ht="409.2" hidden="1" customHeight="1" thickTop="1" thickBot="1" x14ac:dyDescent="0.35">
      <c r="A387" s="212"/>
      <c r="B387" s="269"/>
      <c r="C387" s="269"/>
      <c r="D387" s="277"/>
      <c r="E387" s="20"/>
      <c r="F387" s="20"/>
      <c r="G387" s="20"/>
      <c r="I387" s="24"/>
      <c r="J387" s="24"/>
      <c r="K387" s="24"/>
    </row>
    <row r="388" spans="1:12" ht="30" thickTop="1" thickBot="1" x14ac:dyDescent="0.35">
      <c r="A388" s="61" t="s">
        <v>9</v>
      </c>
      <c r="B388" s="62" t="s">
        <v>10</v>
      </c>
      <c r="C388" s="62" t="s">
        <v>4</v>
      </c>
      <c r="D388" s="62" t="s">
        <v>11</v>
      </c>
      <c r="E388" s="62" t="s">
        <v>12</v>
      </c>
      <c r="F388" s="62" t="s">
        <v>13</v>
      </c>
      <c r="G388" s="64" t="s">
        <v>14</v>
      </c>
    </row>
    <row r="389" spans="1:12" ht="15" thickTop="1" x14ac:dyDescent="0.3">
      <c r="A389" s="20"/>
      <c r="B389" s="67" t="s">
        <v>15</v>
      </c>
      <c r="C389" s="68"/>
      <c r="D389" s="68"/>
      <c r="E389" s="68"/>
      <c r="F389" s="68"/>
      <c r="G389" s="7"/>
    </row>
    <row r="390" spans="1:12" x14ac:dyDescent="0.3">
      <c r="A390" s="36" t="s">
        <v>16</v>
      </c>
      <c r="B390" s="4" t="s">
        <v>70</v>
      </c>
      <c r="C390" s="4" t="s">
        <v>18</v>
      </c>
      <c r="D390" s="69">
        <v>1.2</v>
      </c>
      <c r="E390" s="41">
        <v>30.27</v>
      </c>
      <c r="F390" s="41">
        <f>D390*E390</f>
        <v>36.323999999999998</v>
      </c>
      <c r="G390" s="7"/>
    </row>
    <row r="391" spans="1:12" ht="15" thickBot="1" x14ac:dyDescent="0.35">
      <c r="A391" s="36" t="s">
        <v>19</v>
      </c>
      <c r="B391" s="4" t="s">
        <v>140</v>
      </c>
      <c r="C391" s="4" t="s">
        <v>18</v>
      </c>
      <c r="D391" s="105">
        <v>0.2</v>
      </c>
      <c r="E391" s="6">
        <v>28.09</v>
      </c>
      <c r="F391" s="6">
        <f>PRODUCT(D391:E391)</f>
        <v>5.6180000000000003</v>
      </c>
      <c r="G391" s="7"/>
    </row>
    <row r="392" spans="1:12" ht="15.6" thickTop="1" thickBot="1" x14ac:dyDescent="0.35">
      <c r="A392" s="71">
        <v>1</v>
      </c>
      <c r="B392" s="244" t="s">
        <v>21</v>
      </c>
      <c r="C392" s="245"/>
      <c r="D392" s="245"/>
      <c r="E392" s="246"/>
      <c r="F392" s="72">
        <f>SUM(F390:F391)</f>
        <v>41.942</v>
      </c>
      <c r="G392" s="73">
        <f>SUM(F392/F400)</f>
        <v>0.22281777950092366</v>
      </c>
    </row>
    <row r="393" spans="1:12" ht="15" thickTop="1" x14ac:dyDescent="0.3">
      <c r="A393" s="20"/>
      <c r="B393" s="74" t="s">
        <v>45</v>
      </c>
      <c r="C393" s="4"/>
      <c r="D393" s="4"/>
      <c r="E393" s="4"/>
      <c r="F393" s="41"/>
      <c r="G393" s="75"/>
    </row>
    <row r="394" spans="1:12" ht="43.8" thickBot="1" x14ac:dyDescent="0.35">
      <c r="A394" s="36" t="s">
        <v>23</v>
      </c>
      <c r="B394" s="4" t="s">
        <v>2685</v>
      </c>
      <c r="C394" s="4" t="s">
        <v>130</v>
      </c>
      <c r="D394" s="22">
        <v>1</v>
      </c>
      <c r="E394" s="76">
        <v>106.86</v>
      </c>
      <c r="F394" s="6">
        <f>D394*E394</f>
        <v>106.86</v>
      </c>
      <c r="G394" s="7"/>
      <c r="I394" s="98"/>
      <c r="J394" s="118"/>
      <c r="K394" s="98"/>
      <c r="L394" s="98"/>
    </row>
    <row r="395" spans="1:12" ht="15.6" thickTop="1" thickBot="1" x14ac:dyDescent="0.35">
      <c r="A395" s="71">
        <v>2</v>
      </c>
      <c r="B395" s="244" t="s">
        <v>49</v>
      </c>
      <c r="C395" s="245"/>
      <c r="D395" s="245"/>
      <c r="E395" s="246"/>
      <c r="F395" s="72">
        <f>SUM(F394)</f>
        <v>106.86</v>
      </c>
      <c r="G395" s="73">
        <f>SUM(F395/F400)</f>
        <v>0.56769605449117122</v>
      </c>
    </row>
    <row r="396" spans="1:12" ht="15.6" thickTop="1" thickBot="1" x14ac:dyDescent="0.35">
      <c r="A396" s="78" t="s">
        <v>26</v>
      </c>
      <c r="B396" s="244" t="s">
        <v>27</v>
      </c>
      <c r="C396" s="245"/>
      <c r="D396" s="245"/>
      <c r="E396" s="246"/>
      <c r="F396" s="79">
        <f>SUM(F392,F395)</f>
        <v>148.80199999999999</v>
      </c>
      <c r="G396" s="3"/>
    </row>
    <row r="397" spans="1:12" ht="15.6" thickTop="1" thickBot="1" x14ac:dyDescent="0.35">
      <c r="A397" s="80">
        <v>3</v>
      </c>
      <c r="B397" s="264" t="s">
        <v>28</v>
      </c>
      <c r="C397" s="265"/>
      <c r="D397" s="265"/>
      <c r="E397" s="266"/>
      <c r="F397" s="79">
        <f>SUM(F396)*15%</f>
        <v>22.3203</v>
      </c>
      <c r="G397" s="73">
        <f>SUM(F397/F400)</f>
        <v>0.11857707509881422</v>
      </c>
    </row>
    <row r="398" spans="1:12" ht="15.6" thickTop="1" thickBot="1" x14ac:dyDescent="0.35">
      <c r="A398" s="78" t="s">
        <v>29</v>
      </c>
      <c r="B398" s="244" t="s">
        <v>30</v>
      </c>
      <c r="C398" s="245"/>
      <c r="D398" s="245"/>
      <c r="E398" s="246"/>
      <c r="F398" s="81">
        <f>SUM(F396:F397)</f>
        <v>171.1223</v>
      </c>
    </row>
    <row r="399" spans="1:12" ht="15.6" thickTop="1" thickBot="1" x14ac:dyDescent="0.35">
      <c r="A399" s="80">
        <v>4</v>
      </c>
      <c r="B399" s="264" t="s">
        <v>31</v>
      </c>
      <c r="C399" s="265"/>
      <c r="D399" s="265"/>
      <c r="E399" s="266"/>
      <c r="F399" s="79">
        <f>SUM(F398)*10%</f>
        <v>17.11223</v>
      </c>
      <c r="G399" s="73">
        <f>SUM(F399/F400)</f>
        <v>9.0909090909090912E-2</v>
      </c>
    </row>
    <row r="400" spans="1:12" ht="15.6" thickTop="1" thickBot="1" x14ac:dyDescent="0.35">
      <c r="A400" s="78" t="s">
        <v>32</v>
      </c>
      <c r="B400" s="244" t="s">
        <v>33</v>
      </c>
      <c r="C400" s="245"/>
      <c r="D400" s="245"/>
      <c r="E400" s="246"/>
      <c r="F400" s="81">
        <f>SUM(F398:F399)</f>
        <v>188.23453000000001</v>
      </c>
      <c r="G400" s="82">
        <f>SUM(G392,G395,G397,G399)</f>
        <v>1</v>
      </c>
      <c r="I400" s="31"/>
      <c r="J400" s="30"/>
      <c r="K400" s="31"/>
      <c r="L400" s="31"/>
    </row>
    <row r="401" spans="1:12" ht="15.6" thickTop="1" thickBot="1" x14ac:dyDescent="0.35"/>
    <row r="402" spans="1:12" ht="44.4" thickTop="1" thickBot="1" x14ac:dyDescent="0.35">
      <c r="A402" s="61" t="s">
        <v>2</v>
      </c>
      <c r="B402" s="62" t="s">
        <v>3</v>
      </c>
      <c r="C402" s="63" t="s">
        <v>4</v>
      </c>
      <c r="D402" s="64" t="s">
        <v>5</v>
      </c>
      <c r="E402" s="27"/>
      <c r="F402" s="20"/>
      <c r="G402" s="20"/>
      <c r="I402" s="2"/>
      <c r="J402" s="2"/>
      <c r="K402" s="2"/>
    </row>
    <row r="403" spans="1:12" ht="92.4" customHeight="1" thickTop="1" thickBot="1" x14ac:dyDescent="0.35">
      <c r="A403" s="65" t="s">
        <v>2686</v>
      </c>
      <c r="B403" s="66" t="s">
        <v>2687</v>
      </c>
      <c r="C403" s="50" t="s">
        <v>130</v>
      </c>
      <c r="D403" s="50">
        <v>1</v>
      </c>
      <c r="E403" s="20"/>
      <c r="F403" s="20"/>
      <c r="G403" s="20"/>
      <c r="I403" s="24"/>
      <c r="J403" s="24"/>
      <c r="K403" s="24"/>
    </row>
    <row r="404" spans="1:12" ht="30" thickTop="1" thickBot="1" x14ac:dyDescent="0.35">
      <c r="A404" s="61" t="s">
        <v>9</v>
      </c>
      <c r="B404" s="62" t="s">
        <v>10</v>
      </c>
      <c r="C404" s="62" t="s">
        <v>4</v>
      </c>
      <c r="D404" s="62" t="s">
        <v>11</v>
      </c>
      <c r="E404" s="62" t="s">
        <v>12</v>
      </c>
      <c r="F404" s="62" t="s">
        <v>13</v>
      </c>
      <c r="G404" s="64" t="s">
        <v>14</v>
      </c>
    </row>
    <row r="405" spans="1:12" ht="15" thickTop="1" x14ac:dyDescent="0.3">
      <c r="A405" s="20"/>
      <c r="B405" s="67" t="s">
        <v>15</v>
      </c>
      <c r="C405" s="68"/>
      <c r="D405" s="68"/>
      <c r="E405" s="68"/>
      <c r="F405" s="68"/>
      <c r="G405" s="7"/>
    </row>
    <row r="406" spans="1:12" ht="15" thickBot="1" x14ac:dyDescent="0.35">
      <c r="A406" s="36" t="s">
        <v>16</v>
      </c>
      <c r="B406" s="4" t="s">
        <v>36</v>
      </c>
      <c r="C406" s="4" t="s">
        <v>18</v>
      </c>
      <c r="D406" s="105">
        <v>0.13281999999999999</v>
      </c>
      <c r="E406" s="6">
        <v>25.18</v>
      </c>
      <c r="F406" s="6">
        <f>PRODUCT(D406:E406)</f>
        <v>3.3444075999999998</v>
      </c>
      <c r="G406" s="7"/>
    </row>
    <row r="407" spans="1:12" ht="15.6" thickTop="1" thickBot="1" x14ac:dyDescent="0.35">
      <c r="A407" s="71">
        <v>1</v>
      </c>
      <c r="B407" s="244" t="s">
        <v>21</v>
      </c>
      <c r="C407" s="245"/>
      <c r="D407" s="245"/>
      <c r="E407" s="246"/>
      <c r="F407" s="72">
        <f>SUM(F406)</f>
        <v>3.3444075999999998</v>
      </c>
      <c r="G407" s="73">
        <f>SUM(F407/F415)</f>
        <v>0.28172268160094627</v>
      </c>
    </row>
    <row r="408" spans="1:12" ht="15" thickTop="1" x14ac:dyDescent="0.3">
      <c r="A408" s="20"/>
      <c r="B408" s="74" t="s">
        <v>45</v>
      </c>
      <c r="C408" s="4"/>
      <c r="D408" s="4"/>
      <c r="E408" s="4"/>
      <c r="F408" s="41"/>
      <c r="G408" s="75"/>
    </row>
    <row r="409" spans="1:12" ht="15" thickBot="1" x14ac:dyDescent="0.35">
      <c r="A409" s="36" t="s">
        <v>23</v>
      </c>
      <c r="B409" s="4" t="s">
        <v>2827</v>
      </c>
      <c r="C409" s="4" t="s">
        <v>190</v>
      </c>
      <c r="D409" s="22">
        <v>1</v>
      </c>
      <c r="E409" s="76">
        <v>6.04</v>
      </c>
      <c r="F409" s="6">
        <f>D409*E409</f>
        <v>6.04</v>
      </c>
      <c r="G409" s="7"/>
      <c r="J409" s="30"/>
      <c r="K409" s="31"/>
      <c r="L409" s="31"/>
    </row>
    <row r="410" spans="1:12" ht="15.6" thickTop="1" thickBot="1" x14ac:dyDescent="0.35">
      <c r="A410" s="71">
        <v>2</v>
      </c>
      <c r="B410" s="244" t="s">
        <v>49</v>
      </c>
      <c r="C410" s="245"/>
      <c r="D410" s="245"/>
      <c r="E410" s="246"/>
      <c r="F410" s="72">
        <f>SUM(F409)</f>
        <v>6.04</v>
      </c>
      <c r="G410" s="73">
        <f>SUM(F410/F415)</f>
        <v>0.50879115239114858</v>
      </c>
    </row>
    <row r="411" spans="1:12" ht="15.6" thickTop="1" thickBot="1" x14ac:dyDescent="0.35">
      <c r="A411" s="78" t="s">
        <v>26</v>
      </c>
      <c r="B411" s="244" t="s">
        <v>27</v>
      </c>
      <c r="C411" s="245"/>
      <c r="D411" s="245"/>
      <c r="E411" s="246"/>
      <c r="F411" s="79">
        <f>SUM(F407,F410)</f>
        <v>9.3844075999999994</v>
      </c>
      <c r="G411" s="3"/>
    </row>
    <row r="412" spans="1:12" ht="15.6" thickTop="1" thickBot="1" x14ac:dyDescent="0.35">
      <c r="A412" s="80">
        <v>3</v>
      </c>
      <c r="B412" s="264" t="s">
        <v>28</v>
      </c>
      <c r="C412" s="265"/>
      <c r="D412" s="265"/>
      <c r="E412" s="266"/>
      <c r="F412" s="79">
        <f>SUM(F411)*15%</f>
        <v>1.4076611399999999</v>
      </c>
      <c r="G412" s="73">
        <f>SUM(F412/F415)</f>
        <v>0.11857707509881422</v>
      </c>
    </row>
    <row r="413" spans="1:12" ht="15.6" thickTop="1" thickBot="1" x14ac:dyDescent="0.35">
      <c r="A413" s="78" t="s">
        <v>29</v>
      </c>
      <c r="B413" s="244" t="s">
        <v>30</v>
      </c>
      <c r="C413" s="245"/>
      <c r="D413" s="245"/>
      <c r="E413" s="246"/>
      <c r="F413" s="81">
        <f>SUM(F411:F412)</f>
        <v>10.792068739999999</v>
      </c>
    </row>
    <row r="414" spans="1:12" ht="15.6" thickTop="1" thickBot="1" x14ac:dyDescent="0.35">
      <c r="A414" s="80">
        <v>4</v>
      </c>
      <c r="B414" s="264" t="s">
        <v>31</v>
      </c>
      <c r="C414" s="265"/>
      <c r="D414" s="265"/>
      <c r="E414" s="266"/>
      <c r="F414" s="79">
        <f>SUM(F413)*10%</f>
        <v>1.079206874</v>
      </c>
      <c r="G414" s="73">
        <f>SUM(F414/F415)</f>
        <v>9.0909090909090912E-2</v>
      </c>
    </row>
    <row r="415" spans="1:12" ht="15.6" thickTop="1" thickBot="1" x14ac:dyDescent="0.35">
      <c r="A415" s="78" t="s">
        <v>32</v>
      </c>
      <c r="B415" s="244" t="s">
        <v>33</v>
      </c>
      <c r="C415" s="245"/>
      <c r="D415" s="245"/>
      <c r="E415" s="246"/>
      <c r="F415" s="81">
        <f>SUM(F413:F414)</f>
        <v>11.871275614</v>
      </c>
      <c r="G415" s="82">
        <f>SUM(G407,G410,G412,G414)</f>
        <v>1</v>
      </c>
      <c r="I415" s="31"/>
      <c r="J415" s="30"/>
      <c r="K415" s="31"/>
      <c r="L415" s="31"/>
    </row>
    <row r="416" spans="1:12" ht="15.6" thickTop="1" thickBot="1" x14ac:dyDescent="0.35"/>
    <row r="417" spans="1:12" ht="44.4" thickTop="1" thickBot="1" x14ac:dyDescent="0.35">
      <c r="A417" s="61" t="s">
        <v>2</v>
      </c>
      <c r="B417" s="62" t="s">
        <v>3</v>
      </c>
      <c r="C417" s="63" t="s">
        <v>4</v>
      </c>
      <c r="D417" s="64" t="s">
        <v>5</v>
      </c>
      <c r="E417" s="27"/>
      <c r="F417" s="20"/>
      <c r="G417" s="20"/>
      <c r="I417" s="2"/>
      <c r="J417" s="2"/>
      <c r="K417" s="2"/>
    </row>
    <row r="418" spans="1:12" ht="112.8" customHeight="1" thickTop="1" thickBot="1" x14ac:dyDescent="0.35">
      <c r="A418" s="65" t="s">
        <v>2688</v>
      </c>
      <c r="B418" s="66" t="s">
        <v>2689</v>
      </c>
      <c r="C418" s="50" t="s">
        <v>130</v>
      </c>
      <c r="D418" s="50">
        <v>1</v>
      </c>
      <c r="E418" s="20"/>
      <c r="F418" s="20"/>
      <c r="G418" s="20"/>
      <c r="I418" s="24"/>
      <c r="J418" s="24"/>
      <c r="K418" s="24"/>
    </row>
    <row r="419" spans="1:12" ht="30" thickTop="1" thickBot="1" x14ac:dyDescent="0.35">
      <c r="A419" s="61" t="s">
        <v>9</v>
      </c>
      <c r="B419" s="62" t="s">
        <v>10</v>
      </c>
      <c r="C419" s="62" t="s">
        <v>4</v>
      </c>
      <c r="D419" s="62" t="s">
        <v>11</v>
      </c>
      <c r="E419" s="62" t="s">
        <v>12</v>
      </c>
      <c r="F419" s="62" t="s">
        <v>13</v>
      </c>
      <c r="G419" s="64" t="s">
        <v>14</v>
      </c>
    </row>
    <row r="420" spans="1:12" ht="15" thickTop="1" x14ac:dyDescent="0.3">
      <c r="A420" s="20"/>
      <c r="B420" s="67" t="s">
        <v>15</v>
      </c>
      <c r="C420" s="68"/>
      <c r="D420" s="68"/>
      <c r="E420" s="68"/>
      <c r="F420" s="68"/>
      <c r="G420" s="7"/>
    </row>
    <row r="421" spans="1:12" ht="15" thickBot="1" x14ac:dyDescent="0.35">
      <c r="A421" s="36" t="s">
        <v>16</v>
      </c>
      <c r="B421" s="4" t="s">
        <v>36</v>
      </c>
      <c r="C421" s="4" t="s">
        <v>18</v>
      </c>
      <c r="D421" s="105">
        <v>0.22</v>
      </c>
      <c r="E421" s="6">
        <v>25.18</v>
      </c>
      <c r="F421" s="6">
        <f>PRODUCT(D421:E421)</f>
        <v>5.5396000000000001</v>
      </c>
      <c r="G421" s="7"/>
    </row>
    <row r="422" spans="1:12" ht="15.6" thickTop="1" thickBot="1" x14ac:dyDescent="0.35">
      <c r="A422" s="71">
        <v>1</v>
      </c>
      <c r="B422" s="244" t="s">
        <v>21</v>
      </c>
      <c r="C422" s="245"/>
      <c r="D422" s="245"/>
      <c r="E422" s="246"/>
      <c r="F422" s="72">
        <f>SUM(F421)</f>
        <v>5.5396000000000001</v>
      </c>
      <c r="G422" s="73">
        <f>SUM(F422/F430)</f>
        <v>0.38516134558670567</v>
      </c>
    </row>
    <row r="423" spans="1:12" ht="15" thickTop="1" x14ac:dyDescent="0.3">
      <c r="A423" s="20"/>
      <c r="B423" s="74" t="s">
        <v>45</v>
      </c>
      <c r="C423" s="4"/>
      <c r="D423" s="4"/>
      <c r="E423" s="4"/>
      <c r="F423" s="41"/>
      <c r="G423" s="75"/>
    </row>
    <row r="424" spans="1:12" ht="15" thickBot="1" x14ac:dyDescent="0.35">
      <c r="A424" s="36" t="s">
        <v>23</v>
      </c>
      <c r="B424" s="4" t="s">
        <v>2828</v>
      </c>
      <c r="C424" s="4" t="s">
        <v>190</v>
      </c>
      <c r="D424" s="22">
        <v>1</v>
      </c>
      <c r="E424" s="76">
        <v>5.83</v>
      </c>
      <c r="F424" s="6">
        <f>D424*E424</f>
        <v>5.83</v>
      </c>
      <c r="G424" s="7"/>
      <c r="J424" s="30"/>
      <c r="K424" s="31"/>
      <c r="L424" s="31"/>
    </row>
    <row r="425" spans="1:12" ht="15.6" thickTop="1" thickBot="1" x14ac:dyDescent="0.35">
      <c r="A425" s="71">
        <v>2</v>
      </c>
      <c r="B425" s="244" t="s">
        <v>49</v>
      </c>
      <c r="C425" s="245"/>
      <c r="D425" s="245"/>
      <c r="E425" s="246"/>
      <c r="F425" s="72">
        <f>SUM(F424)</f>
        <v>5.83</v>
      </c>
      <c r="G425" s="73">
        <f>SUM(F425/F430)</f>
        <v>0.40535248840538923</v>
      </c>
    </row>
    <row r="426" spans="1:12" ht="15.6" thickTop="1" thickBot="1" x14ac:dyDescent="0.35">
      <c r="A426" s="78" t="s">
        <v>26</v>
      </c>
      <c r="B426" s="244" t="s">
        <v>27</v>
      </c>
      <c r="C426" s="245"/>
      <c r="D426" s="245"/>
      <c r="E426" s="246"/>
      <c r="F426" s="79">
        <f>SUM(F422,F425)</f>
        <v>11.3696</v>
      </c>
      <c r="G426" s="3"/>
    </row>
    <row r="427" spans="1:12" ht="15.6" thickTop="1" thickBot="1" x14ac:dyDescent="0.35">
      <c r="A427" s="80">
        <v>3</v>
      </c>
      <c r="B427" s="264" t="s">
        <v>28</v>
      </c>
      <c r="C427" s="265"/>
      <c r="D427" s="265"/>
      <c r="E427" s="266"/>
      <c r="F427" s="79">
        <f>SUM(F426)*15%</f>
        <v>1.7054400000000001</v>
      </c>
      <c r="G427" s="73">
        <f>SUM(F427/F430)</f>
        <v>0.11857707509881424</v>
      </c>
    </row>
    <row r="428" spans="1:12" ht="15.6" thickTop="1" thickBot="1" x14ac:dyDescent="0.35">
      <c r="A428" s="78" t="s">
        <v>29</v>
      </c>
      <c r="B428" s="244" t="s">
        <v>30</v>
      </c>
      <c r="C428" s="245"/>
      <c r="D428" s="245"/>
      <c r="E428" s="246"/>
      <c r="F428" s="81">
        <f>SUM(F426:F427)</f>
        <v>13.07504</v>
      </c>
    </row>
    <row r="429" spans="1:12" ht="15.6" thickTop="1" thickBot="1" x14ac:dyDescent="0.35">
      <c r="A429" s="80">
        <v>4</v>
      </c>
      <c r="B429" s="264" t="s">
        <v>31</v>
      </c>
      <c r="C429" s="265"/>
      <c r="D429" s="265"/>
      <c r="E429" s="266"/>
      <c r="F429" s="79">
        <f>SUM(F428)*10%</f>
        <v>1.307504</v>
      </c>
      <c r="G429" s="73">
        <f>SUM(F429/F430)</f>
        <v>9.0909090909090912E-2</v>
      </c>
    </row>
    <row r="430" spans="1:12" ht="15.6" thickTop="1" thickBot="1" x14ac:dyDescent="0.35">
      <c r="A430" s="78" t="s">
        <v>32</v>
      </c>
      <c r="B430" s="244" t="s">
        <v>33</v>
      </c>
      <c r="C430" s="245"/>
      <c r="D430" s="245"/>
      <c r="E430" s="246"/>
      <c r="F430" s="81">
        <f>SUM(F428:F429)</f>
        <v>14.382543999999999</v>
      </c>
      <c r="G430" s="82">
        <f>SUM(G422,G425,G427,G429)</f>
        <v>1</v>
      </c>
      <c r="I430" s="31"/>
      <c r="J430" s="30"/>
      <c r="K430" s="31"/>
      <c r="L430" s="31"/>
    </row>
    <row r="431" spans="1:12" ht="15.6" thickTop="1" thickBot="1" x14ac:dyDescent="0.35"/>
    <row r="432" spans="1:12" ht="44.4" thickTop="1" thickBot="1" x14ac:dyDescent="0.35">
      <c r="A432" s="61" t="s">
        <v>2</v>
      </c>
      <c r="B432" s="62" t="s">
        <v>3</v>
      </c>
      <c r="C432" s="63" t="s">
        <v>4</v>
      </c>
      <c r="D432" s="64" t="s">
        <v>5</v>
      </c>
      <c r="E432" s="27"/>
      <c r="F432" s="20"/>
      <c r="G432" s="20"/>
      <c r="I432" s="2"/>
      <c r="J432" s="2"/>
      <c r="K432" s="2"/>
    </row>
    <row r="433" spans="1:12" ht="118.8" customHeight="1" thickTop="1" thickBot="1" x14ac:dyDescent="0.35">
      <c r="A433" s="65" t="s">
        <v>2690</v>
      </c>
      <c r="B433" s="66" t="s">
        <v>2691</v>
      </c>
      <c r="C433" s="50" t="s">
        <v>130</v>
      </c>
      <c r="D433" s="50">
        <v>1</v>
      </c>
      <c r="E433" s="20"/>
      <c r="F433" s="20"/>
      <c r="G433" s="20"/>
      <c r="I433" s="24"/>
      <c r="J433" s="24"/>
      <c r="K433" s="24"/>
    </row>
    <row r="434" spans="1:12" ht="30" thickTop="1" thickBot="1" x14ac:dyDescent="0.35">
      <c r="A434" s="61" t="s">
        <v>9</v>
      </c>
      <c r="B434" s="62" t="s">
        <v>10</v>
      </c>
      <c r="C434" s="62" t="s">
        <v>4</v>
      </c>
      <c r="D434" s="62" t="s">
        <v>11</v>
      </c>
      <c r="E434" s="62" t="s">
        <v>12</v>
      </c>
      <c r="F434" s="62" t="s">
        <v>13</v>
      </c>
      <c r="G434" s="64" t="s">
        <v>14</v>
      </c>
    </row>
    <row r="435" spans="1:12" ht="15" thickTop="1" x14ac:dyDescent="0.3">
      <c r="A435" s="20"/>
      <c r="B435" s="67" t="s">
        <v>15</v>
      </c>
      <c r="C435" s="68"/>
      <c r="D435" s="68"/>
      <c r="E435" s="68"/>
      <c r="F435" s="68"/>
      <c r="G435" s="7"/>
    </row>
    <row r="436" spans="1:12" ht="15" thickBot="1" x14ac:dyDescent="0.35">
      <c r="A436" s="36" t="s">
        <v>16</v>
      </c>
      <c r="B436" s="4" t="s">
        <v>36</v>
      </c>
      <c r="C436" s="4" t="s">
        <v>18</v>
      </c>
      <c r="D436" s="105">
        <v>0.1893</v>
      </c>
      <c r="E436" s="6">
        <v>25.18</v>
      </c>
      <c r="F436" s="6">
        <f>PRODUCT(D436:E436)</f>
        <v>4.7665739999999994</v>
      </c>
      <c r="G436" s="7"/>
    </row>
    <row r="437" spans="1:12" ht="15.6" thickTop="1" thickBot="1" x14ac:dyDescent="0.35">
      <c r="A437" s="71">
        <v>1</v>
      </c>
      <c r="B437" s="244" t="s">
        <v>21</v>
      </c>
      <c r="C437" s="245"/>
      <c r="D437" s="245"/>
      <c r="E437" s="246"/>
      <c r="F437" s="72">
        <f>SUM(F436)</f>
        <v>4.7665739999999994</v>
      </c>
      <c r="G437" s="73">
        <f>SUM(F437/F445)</f>
        <v>0.32242492006186202</v>
      </c>
    </row>
    <row r="438" spans="1:12" ht="15" thickTop="1" x14ac:dyDescent="0.3">
      <c r="A438" s="20"/>
      <c r="B438" s="74" t="s">
        <v>45</v>
      </c>
      <c r="C438" s="4"/>
      <c r="D438" s="4"/>
      <c r="E438" s="4"/>
      <c r="F438" s="41"/>
      <c r="G438" s="75"/>
    </row>
    <row r="439" spans="1:12" ht="15" thickBot="1" x14ac:dyDescent="0.35">
      <c r="A439" s="36" t="s">
        <v>23</v>
      </c>
      <c r="B439" s="4" t="s">
        <v>2829</v>
      </c>
      <c r="C439" s="4" t="s">
        <v>190</v>
      </c>
      <c r="D439" s="22">
        <v>1</v>
      </c>
      <c r="E439" s="76">
        <v>6.92</v>
      </c>
      <c r="F439" s="6">
        <f>D439*E439</f>
        <v>6.92</v>
      </c>
      <c r="G439" s="7"/>
      <c r="J439" s="30"/>
      <c r="K439" s="31"/>
      <c r="L439" s="31"/>
    </row>
    <row r="440" spans="1:12" ht="15.6" thickTop="1" thickBot="1" x14ac:dyDescent="0.35">
      <c r="A440" s="71">
        <v>2</v>
      </c>
      <c r="B440" s="244" t="s">
        <v>49</v>
      </c>
      <c r="C440" s="245"/>
      <c r="D440" s="245"/>
      <c r="E440" s="246"/>
      <c r="F440" s="72">
        <f>SUM(F439)</f>
        <v>6.92</v>
      </c>
      <c r="G440" s="73">
        <f>SUM(F440/F445)</f>
        <v>0.46808891393023283</v>
      </c>
    </row>
    <row r="441" spans="1:12" ht="15.6" thickTop="1" thickBot="1" x14ac:dyDescent="0.35">
      <c r="A441" s="78" t="s">
        <v>26</v>
      </c>
      <c r="B441" s="244" t="s">
        <v>27</v>
      </c>
      <c r="C441" s="245"/>
      <c r="D441" s="245"/>
      <c r="E441" s="246"/>
      <c r="F441" s="79">
        <f>SUM(F437,F440)</f>
        <v>11.686574</v>
      </c>
      <c r="G441" s="3"/>
    </row>
    <row r="442" spans="1:12" ht="15.6" thickTop="1" thickBot="1" x14ac:dyDescent="0.35">
      <c r="A442" s="80">
        <v>3</v>
      </c>
      <c r="B442" s="264" t="s">
        <v>28</v>
      </c>
      <c r="C442" s="265"/>
      <c r="D442" s="265"/>
      <c r="E442" s="266"/>
      <c r="F442" s="79">
        <f>SUM(F441)*15%</f>
        <v>1.7529861</v>
      </c>
      <c r="G442" s="73">
        <f>SUM(F442/F445)</f>
        <v>0.11857707509881424</v>
      </c>
    </row>
    <row r="443" spans="1:12" ht="15.6" thickTop="1" thickBot="1" x14ac:dyDescent="0.35">
      <c r="A443" s="78" t="s">
        <v>29</v>
      </c>
      <c r="B443" s="244" t="s">
        <v>30</v>
      </c>
      <c r="C443" s="245"/>
      <c r="D443" s="245"/>
      <c r="E443" s="246"/>
      <c r="F443" s="81">
        <f>SUM(F441:F442)</f>
        <v>13.4395601</v>
      </c>
    </row>
    <row r="444" spans="1:12" ht="15.6" thickTop="1" thickBot="1" x14ac:dyDescent="0.35">
      <c r="A444" s="80">
        <v>4</v>
      </c>
      <c r="B444" s="264" t="s">
        <v>31</v>
      </c>
      <c r="C444" s="265"/>
      <c r="D444" s="265"/>
      <c r="E444" s="266"/>
      <c r="F444" s="79">
        <f>SUM(F443)*10%</f>
        <v>1.3439560100000001</v>
      </c>
      <c r="G444" s="73">
        <f>SUM(F444/F445)</f>
        <v>9.0909090909090925E-2</v>
      </c>
    </row>
    <row r="445" spans="1:12" ht="15.6" thickTop="1" thickBot="1" x14ac:dyDescent="0.35">
      <c r="A445" s="78" t="s">
        <v>32</v>
      </c>
      <c r="B445" s="244" t="s">
        <v>33</v>
      </c>
      <c r="C445" s="245"/>
      <c r="D445" s="245"/>
      <c r="E445" s="246"/>
      <c r="F445" s="81">
        <f>SUM(F443:F444)</f>
        <v>14.783516109999999</v>
      </c>
      <c r="G445" s="82">
        <f>SUM(G437,G440,G442,G444)</f>
        <v>1</v>
      </c>
      <c r="I445" s="31"/>
      <c r="J445" s="30"/>
      <c r="K445" s="31"/>
      <c r="L445" s="31"/>
    </row>
    <row r="446" spans="1:12" ht="15.6" thickTop="1" thickBot="1" x14ac:dyDescent="0.35"/>
    <row r="447" spans="1:12" ht="44.4" thickTop="1" thickBot="1" x14ac:dyDescent="0.35">
      <c r="A447" s="61" t="s">
        <v>2</v>
      </c>
      <c r="B447" s="62" t="s">
        <v>3</v>
      </c>
      <c r="C447" s="63" t="s">
        <v>4</v>
      </c>
      <c r="D447" s="64" t="s">
        <v>5</v>
      </c>
      <c r="E447" s="27"/>
      <c r="F447" s="20"/>
      <c r="G447" s="20"/>
      <c r="I447" s="2"/>
      <c r="J447" s="2"/>
      <c r="K447" s="2"/>
    </row>
    <row r="448" spans="1:12" ht="178.5" customHeight="1" thickTop="1" thickBot="1" x14ac:dyDescent="0.35">
      <c r="A448" s="65" t="s">
        <v>2692</v>
      </c>
      <c r="B448" s="66" t="s">
        <v>2693</v>
      </c>
      <c r="C448" s="50" t="s">
        <v>130</v>
      </c>
      <c r="D448" s="50">
        <v>1</v>
      </c>
      <c r="E448" s="20"/>
      <c r="F448" s="20"/>
      <c r="G448" s="20"/>
      <c r="I448" s="24"/>
      <c r="J448" s="24"/>
      <c r="K448" s="24"/>
    </row>
    <row r="449" spans="1:12" ht="30" thickTop="1" thickBot="1" x14ac:dyDescent="0.35">
      <c r="A449" s="61" t="s">
        <v>9</v>
      </c>
      <c r="B449" s="62" t="s">
        <v>10</v>
      </c>
      <c r="C449" s="62" t="s">
        <v>4</v>
      </c>
      <c r="D449" s="62" t="s">
        <v>11</v>
      </c>
      <c r="E449" s="62" t="s">
        <v>12</v>
      </c>
      <c r="F449" s="62" t="s">
        <v>13</v>
      </c>
      <c r="G449" s="64" t="s">
        <v>14</v>
      </c>
    </row>
    <row r="450" spans="1:12" ht="15" thickTop="1" x14ac:dyDescent="0.3">
      <c r="A450" s="20"/>
      <c r="B450" s="67" t="s">
        <v>15</v>
      </c>
      <c r="C450" s="68"/>
      <c r="D450" s="68"/>
      <c r="E450" s="68"/>
      <c r="F450" s="68"/>
      <c r="G450" s="7"/>
    </row>
    <row r="451" spans="1:12" ht="15" thickBot="1" x14ac:dyDescent="0.35">
      <c r="A451" s="36" t="s">
        <v>16</v>
      </c>
      <c r="B451" s="4" t="s">
        <v>36</v>
      </c>
      <c r="C451" s="4" t="s">
        <v>18</v>
      </c>
      <c r="D451" s="105">
        <v>0.42070000000000002</v>
      </c>
      <c r="E451" s="6">
        <v>25.18</v>
      </c>
      <c r="F451" s="6">
        <f>PRODUCT(D451:E451)</f>
        <v>10.593226</v>
      </c>
      <c r="G451" s="7"/>
    </row>
    <row r="452" spans="1:12" ht="15.6" thickTop="1" thickBot="1" x14ac:dyDescent="0.35">
      <c r="A452" s="71">
        <v>1</v>
      </c>
      <c r="B452" s="244" t="s">
        <v>21</v>
      </c>
      <c r="C452" s="245"/>
      <c r="D452" s="245"/>
      <c r="E452" s="246"/>
      <c r="F452" s="72">
        <f>SUM(F451)</f>
        <v>10.593226</v>
      </c>
      <c r="G452" s="73">
        <f>SUM(F452/F460)</f>
        <v>0.46079280033191372</v>
      </c>
    </row>
    <row r="453" spans="1:12" ht="15" thickTop="1" x14ac:dyDescent="0.3">
      <c r="A453" s="20"/>
      <c r="B453" s="74" t="s">
        <v>45</v>
      </c>
      <c r="C453" s="4"/>
      <c r="D453" s="4"/>
      <c r="E453" s="4"/>
      <c r="F453" s="41"/>
      <c r="G453" s="75"/>
    </row>
    <row r="454" spans="1:12" ht="30" customHeight="1" thickBot="1" x14ac:dyDescent="0.35">
      <c r="A454" s="36" t="s">
        <v>23</v>
      </c>
      <c r="B454" s="4" t="s">
        <v>2830</v>
      </c>
      <c r="C454" s="4" t="s">
        <v>190</v>
      </c>
      <c r="D454" s="22">
        <v>1</v>
      </c>
      <c r="E454" s="76">
        <v>7.58</v>
      </c>
      <c r="F454" s="6">
        <f>D454*E454</f>
        <v>7.58</v>
      </c>
      <c r="G454" s="7"/>
      <c r="J454" s="30"/>
      <c r="K454" s="31"/>
      <c r="L454" s="31"/>
    </row>
    <row r="455" spans="1:12" ht="15.6" thickTop="1" thickBot="1" x14ac:dyDescent="0.35">
      <c r="A455" s="71">
        <v>2</v>
      </c>
      <c r="B455" s="244" t="s">
        <v>49</v>
      </c>
      <c r="C455" s="245"/>
      <c r="D455" s="245"/>
      <c r="E455" s="246"/>
      <c r="F455" s="72">
        <f>SUM(F454)</f>
        <v>7.58</v>
      </c>
      <c r="G455" s="73">
        <f>SUM(F455/F460)</f>
        <v>0.32972103366018118</v>
      </c>
    </row>
    <row r="456" spans="1:12" ht="15.6" thickTop="1" thickBot="1" x14ac:dyDescent="0.35">
      <c r="A456" s="78" t="s">
        <v>26</v>
      </c>
      <c r="B456" s="244" t="s">
        <v>27</v>
      </c>
      <c r="C456" s="245"/>
      <c r="D456" s="245"/>
      <c r="E456" s="246"/>
      <c r="F456" s="79">
        <f>SUM(F452,F455)</f>
        <v>18.173226</v>
      </c>
      <c r="G456" s="3"/>
    </row>
    <row r="457" spans="1:12" ht="15.6" thickTop="1" thickBot="1" x14ac:dyDescent="0.35">
      <c r="A457" s="80">
        <v>3</v>
      </c>
      <c r="B457" s="264" t="s">
        <v>28</v>
      </c>
      <c r="C457" s="265"/>
      <c r="D457" s="265"/>
      <c r="E457" s="266"/>
      <c r="F457" s="79">
        <f>SUM(F456)*15%</f>
        <v>2.7259838999999997</v>
      </c>
      <c r="G457" s="73">
        <f>SUM(F457/F460)</f>
        <v>0.11857707509881422</v>
      </c>
    </row>
    <row r="458" spans="1:12" ht="15.6" thickTop="1" thickBot="1" x14ac:dyDescent="0.35">
      <c r="A458" s="78" t="s">
        <v>29</v>
      </c>
      <c r="B458" s="244" t="s">
        <v>30</v>
      </c>
      <c r="C458" s="245"/>
      <c r="D458" s="245"/>
      <c r="E458" s="246"/>
      <c r="F458" s="81">
        <f>SUM(F456:F457)</f>
        <v>20.899209899999999</v>
      </c>
    </row>
    <row r="459" spans="1:12" ht="15.6" thickTop="1" thickBot="1" x14ac:dyDescent="0.35">
      <c r="A459" s="80">
        <v>4</v>
      </c>
      <c r="B459" s="264" t="s">
        <v>31</v>
      </c>
      <c r="C459" s="265"/>
      <c r="D459" s="265"/>
      <c r="E459" s="266"/>
      <c r="F459" s="79">
        <f>SUM(F458)*10%</f>
        <v>2.08992099</v>
      </c>
      <c r="G459" s="73">
        <f>SUM(F459/F460)</f>
        <v>9.0909090909090912E-2</v>
      </c>
    </row>
    <row r="460" spans="1:12" ht="15.6" thickTop="1" thickBot="1" x14ac:dyDescent="0.35">
      <c r="A460" s="78" t="s">
        <v>32</v>
      </c>
      <c r="B460" s="244" t="s">
        <v>33</v>
      </c>
      <c r="C460" s="245"/>
      <c r="D460" s="245"/>
      <c r="E460" s="246"/>
      <c r="F460" s="81">
        <f>SUM(F458:F459)</f>
        <v>22.989130889999998</v>
      </c>
      <c r="G460" s="82">
        <f>SUM(G452,G455,G457,G459)</f>
        <v>1</v>
      </c>
      <c r="I460" s="31"/>
      <c r="J460" s="30"/>
      <c r="K460" s="31"/>
      <c r="L460" s="31"/>
    </row>
    <row r="461" spans="1:12" ht="15.6" thickTop="1" thickBot="1" x14ac:dyDescent="0.35"/>
    <row r="462" spans="1:12" ht="44.4" thickTop="1" thickBot="1" x14ac:dyDescent="0.35">
      <c r="A462" s="61" t="s">
        <v>2</v>
      </c>
      <c r="B462" s="62" t="s">
        <v>3</v>
      </c>
      <c r="C462" s="63" t="s">
        <v>4</v>
      </c>
      <c r="D462" s="64" t="s">
        <v>5</v>
      </c>
      <c r="E462" s="27"/>
      <c r="F462" s="20"/>
      <c r="G462" s="20"/>
      <c r="I462" s="2"/>
      <c r="J462" s="2"/>
      <c r="K462" s="2"/>
    </row>
    <row r="463" spans="1:12" ht="133.94999999999999" customHeight="1" thickTop="1" thickBot="1" x14ac:dyDescent="0.35">
      <c r="A463" s="65" t="s">
        <v>2694</v>
      </c>
      <c r="B463" s="66" t="s">
        <v>2695</v>
      </c>
      <c r="C463" s="50" t="s">
        <v>130</v>
      </c>
      <c r="D463" s="50">
        <v>1</v>
      </c>
      <c r="E463" s="20"/>
      <c r="F463" s="20"/>
      <c r="G463" s="20"/>
      <c r="I463" s="24"/>
      <c r="J463" s="24"/>
      <c r="K463" s="24"/>
    </row>
    <row r="464" spans="1:12" ht="30" thickTop="1" thickBot="1" x14ac:dyDescent="0.35">
      <c r="A464" s="61" t="s">
        <v>9</v>
      </c>
      <c r="B464" s="62" t="s">
        <v>10</v>
      </c>
      <c r="C464" s="62" t="s">
        <v>4</v>
      </c>
      <c r="D464" s="62" t="s">
        <v>11</v>
      </c>
      <c r="E464" s="62" t="s">
        <v>12</v>
      </c>
      <c r="F464" s="62" t="s">
        <v>13</v>
      </c>
      <c r="G464" s="64" t="s">
        <v>14</v>
      </c>
    </row>
    <row r="465" spans="1:12" ht="15" thickTop="1" x14ac:dyDescent="0.3">
      <c r="A465" s="20"/>
      <c r="B465" s="67" t="s">
        <v>15</v>
      </c>
      <c r="C465" s="68"/>
      <c r="D465" s="68"/>
      <c r="E465" s="68"/>
      <c r="F465" s="68"/>
      <c r="G465" s="7"/>
    </row>
    <row r="466" spans="1:12" ht="15" thickBot="1" x14ac:dyDescent="0.35">
      <c r="A466" s="36" t="s">
        <v>16</v>
      </c>
      <c r="B466" s="4" t="s">
        <v>36</v>
      </c>
      <c r="C466" s="4" t="s">
        <v>18</v>
      </c>
      <c r="D466" s="105">
        <v>0.29470000000000002</v>
      </c>
      <c r="E466" s="6">
        <v>25.18</v>
      </c>
      <c r="F466" s="6">
        <f>PRODUCT(D466:E466)</f>
        <v>7.4205460000000008</v>
      </c>
      <c r="G466" s="7"/>
    </row>
    <row r="467" spans="1:12" ht="15.6" thickTop="1" thickBot="1" x14ac:dyDescent="0.35">
      <c r="A467" s="71">
        <v>1</v>
      </c>
      <c r="B467" s="244" t="s">
        <v>21</v>
      </c>
      <c r="C467" s="245"/>
      <c r="D467" s="245"/>
      <c r="E467" s="246"/>
      <c r="F467" s="72">
        <f>SUM(F466)</f>
        <v>7.4205460000000008</v>
      </c>
      <c r="G467" s="73">
        <f>SUM(F467/F475)</f>
        <v>0.43482630493789526</v>
      </c>
    </row>
    <row r="468" spans="1:12" ht="15" thickTop="1" x14ac:dyDescent="0.3">
      <c r="A468" s="20"/>
      <c r="B468" s="74" t="s">
        <v>45</v>
      </c>
      <c r="C468" s="4"/>
      <c r="D468" s="4"/>
      <c r="E468" s="4"/>
      <c r="F468" s="41"/>
      <c r="G468" s="75"/>
    </row>
    <row r="469" spans="1:12" ht="43.8" thickBot="1" x14ac:dyDescent="0.35">
      <c r="A469" s="36" t="s">
        <v>23</v>
      </c>
      <c r="B469" s="4" t="s">
        <v>2831</v>
      </c>
      <c r="C469" s="4" t="s">
        <v>190</v>
      </c>
      <c r="D469" s="22">
        <v>1</v>
      </c>
      <c r="E469" s="76">
        <v>6.07</v>
      </c>
      <c r="F469" s="6">
        <f>D469*E469</f>
        <v>6.07</v>
      </c>
      <c r="G469" s="7"/>
      <c r="J469" s="30"/>
      <c r="K469" s="31"/>
      <c r="L469" s="31"/>
    </row>
    <row r="470" spans="1:12" ht="15.6" thickTop="1" thickBot="1" x14ac:dyDescent="0.35">
      <c r="A470" s="71">
        <v>2</v>
      </c>
      <c r="B470" s="244" t="s">
        <v>49</v>
      </c>
      <c r="C470" s="245"/>
      <c r="D470" s="245"/>
      <c r="E470" s="246"/>
      <c r="F470" s="72">
        <f>SUM(F469)</f>
        <v>6.07</v>
      </c>
      <c r="G470" s="73">
        <f>SUM(F470/F475)</f>
        <v>0.35568752905419954</v>
      </c>
    </row>
    <row r="471" spans="1:12" ht="15.6" thickTop="1" thickBot="1" x14ac:dyDescent="0.35">
      <c r="A471" s="78" t="s">
        <v>26</v>
      </c>
      <c r="B471" s="244" t="s">
        <v>27</v>
      </c>
      <c r="C471" s="245"/>
      <c r="D471" s="245"/>
      <c r="E471" s="246"/>
      <c r="F471" s="79">
        <f>SUM(F467,F470)</f>
        <v>13.490546000000002</v>
      </c>
      <c r="G471" s="3"/>
    </row>
    <row r="472" spans="1:12" ht="15.6" thickTop="1" thickBot="1" x14ac:dyDescent="0.35">
      <c r="A472" s="80">
        <v>3</v>
      </c>
      <c r="B472" s="264" t="s">
        <v>28</v>
      </c>
      <c r="C472" s="265"/>
      <c r="D472" s="265"/>
      <c r="E472" s="266"/>
      <c r="F472" s="79">
        <f>SUM(F471)*15%</f>
        <v>2.0235819000000004</v>
      </c>
      <c r="G472" s="73">
        <f>SUM(F472/F475)</f>
        <v>0.11857707509881424</v>
      </c>
    </row>
    <row r="473" spans="1:12" ht="15.6" thickTop="1" thickBot="1" x14ac:dyDescent="0.35">
      <c r="A473" s="78" t="s">
        <v>29</v>
      </c>
      <c r="B473" s="244" t="s">
        <v>30</v>
      </c>
      <c r="C473" s="245"/>
      <c r="D473" s="245"/>
      <c r="E473" s="246"/>
      <c r="F473" s="81">
        <f>SUM(F471:F472)</f>
        <v>15.514127900000002</v>
      </c>
    </row>
    <row r="474" spans="1:12" ht="15.6" thickTop="1" thickBot="1" x14ac:dyDescent="0.35">
      <c r="A474" s="80">
        <v>4</v>
      </c>
      <c r="B474" s="264" t="s">
        <v>31</v>
      </c>
      <c r="C474" s="265"/>
      <c r="D474" s="265"/>
      <c r="E474" s="266"/>
      <c r="F474" s="79">
        <f>SUM(F473)*10%</f>
        <v>1.5514127900000003</v>
      </c>
      <c r="G474" s="73">
        <f>SUM(F474/F475)</f>
        <v>9.0909090909090912E-2</v>
      </c>
    </row>
    <row r="475" spans="1:12" ht="15.6" thickTop="1" thickBot="1" x14ac:dyDescent="0.35">
      <c r="A475" s="78" t="s">
        <v>32</v>
      </c>
      <c r="B475" s="244" t="s">
        <v>33</v>
      </c>
      <c r="C475" s="245"/>
      <c r="D475" s="245"/>
      <c r="E475" s="246"/>
      <c r="F475" s="81">
        <f>SUM(F473:F474)</f>
        <v>17.065540690000002</v>
      </c>
      <c r="G475" s="82">
        <f>SUM(G467,G470,G472,G474)</f>
        <v>0.99999999999999989</v>
      </c>
      <c r="I475" s="31"/>
      <c r="J475" s="30"/>
      <c r="K475" s="31"/>
      <c r="L475" s="31"/>
    </row>
    <row r="476" spans="1:12" ht="15.6" thickTop="1" thickBot="1" x14ac:dyDescent="0.35"/>
    <row r="477" spans="1:12" ht="44.4" thickTop="1" thickBot="1" x14ac:dyDescent="0.35">
      <c r="A477" s="61" t="s">
        <v>2</v>
      </c>
      <c r="B477" s="62" t="s">
        <v>3</v>
      </c>
      <c r="C477" s="63" t="s">
        <v>4</v>
      </c>
      <c r="D477" s="64" t="s">
        <v>5</v>
      </c>
      <c r="E477" s="27"/>
      <c r="F477" s="20"/>
      <c r="G477" s="20"/>
      <c r="I477" s="2"/>
      <c r="J477" s="2"/>
      <c r="K477" s="2"/>
    </row>
    <row r="478" spans="1:12" ht="103.2" customHeight="1" thickTop="1" thickBot="1" x14ac:dyDescent="0.35">
      <c r="A478" s="65" t="s">
        <v>2696</v>
      </c>
      <c r="B478" s="66" t="s">
        <v>2697</v>
      </c>
      <c r="C478" s="50" t="s">
        <v>130</v>
      </c>
      <c r="D478" s="50">
        <v>1</v>
      </c>
      <c r="E478" s="20"/>
      <c r="F478" s="20"/>
      <c r="G478" s="20"/>
      <c r="I478" s="24"/>
      <c r="J478" s="24"/>
      <c r="K478" s="24"/>
    </row>
    <row r="479" spans="1:12" ht="30" thickTop="1" thickBot="1" x14ac:dyDescent="0.35">
      <c r="A479" s="61" t="s">
        <v>9</v>
      </c>
      <c r="B479" s="62" t="s">
        <v>10</v>
      </c>
      <c r="C479" s="62" t="s">
        <v>4</v>
      </c>
      <c r="D479" s="62" t="s">
        <v>11</v>
      </c>
      <c r="E479" s="62" t="s">
        <v>12</v>
      </c>
      <c r="F479" s="62" t="s">
        <v>13</v>
      </c>
      <c r="G479" s="64" t="s">
        <v>14</v>
      </c>
    </row>
    <row r="480" spans="1:12" ht="15" thickTop="1" x14ac:dyDescent="0.3">
      <c r="A480" s="20"/>
      <c r="B480" s="67" t="s">
        <v>15</v>
      </c>
      <c r="C480" s="68"/>
      <c r="D480" s="68"/>
      <c r="E480" s="68"/>
      <c r="F480" s="68"/>
      <c r="G480" s="7"/>
    </row>
    <row r="481" spans="1:12" ht="15" thickBot="1" x14ac:dyDescent="0.35">
      <c r="A481" s="36" t="s">
        <v>16</v>
      </c>
      <c r="B481" s="4" t="s">
        <v>36</v>
      </c>
      <c r="C481" s="4" t="s">
        <v>18</v>
      </c>
      <c r="D481" s="105">
        <v>0.184</v>
      </c>
      <c r="E481" s="6">
        <v>25.18</v>
      </c>
      <c r="F481" s="6">
        <f>PRODUCT(D481:E481)</f>
        <v>4.6331199999999999</v>
      </c>
      <c r="G481" s="7"/>
    </row>
    <row r="482" spans="1:12" ht="15.6" thickTop="1" thickBot="1" x14ac:dyDescent="0.35">
      <c r="A482" s="71">
        <v>1</v>
      </c>
      <c r="B482" s="244" t="s">
        <v>21</v>
      </c>
      <c r="C482" s="245"/>
      <c r="D482" s="245"/>
      <c r="E482" s="246"/>
      <c r="F482" s="72">
        <f>SUM(F481)</f>
        <v>4.6331199999999999</v>
      </c>
      <c r="G482" s="73">
        <f>SUM(F482/F490)</f>
        <v>0.34219418772707905</v>
      </c>
    </row>
    <row r="483" spans="1:12" ht="15" thickTop="1" x14ac:dyDescent="0.3">
      <c r="A483" s="20"/>
      <c r="B483" s="74" t="s">
        <v>188</v>
      </c>
      <c r="C483" s="4"/>
      <c r="D483" s="4"/>
      <c r="E483" s="4"/>
      <c r="F483" s="41"/>
      <c r="G483" s="75"/>
    </row>
    <row r="484" spans="1:12" ht="48.6" customHeight="1" thickBot="1" x14ac:dyDescent="0.35">
      <c r="A484" s="36" t="s">
        <v>23</v>
      </c>
      <c r="B484" s="4" t="s">
        <v>2832</v>
      </c>
      <c r="C484" s="4" t="s">
        <v>190</v>
      </c>
      <c r="D484" s="22">
        <v>1</v>
      </c>
      <c r="E484" s="76">
        <v>6.07</v>
      </c>
      <c r="F484" s="6">
        <f>D484*E484</f>
        <v>6.07</v>
      </c>
      <c r="G484" s="7"/>
      <c r="J484" s="30"/>
      <c r="K484" s="31"/>
      <c r="L484" s="31"/>
    </row>
    <row r="485" spans="1:12" ht="15.6" thickTop="1" thickBot="1" x14ac:dyDescent="0.35">
      <c r="A485" s="71">
        <v>2</v>
      </c>
      <c r="B485" s="244" t="s">
        <v>134</v>
      </c>
      <c r="C485" s="245"/>
      <c r="D485" s="245"/>
      <c r="E485" s="246"/>
      <c r="F485" s="72">
        <f>SUM(F484)</f>
        <v>6.07</v>
      </c>
      <c r="G485" s="73">
        <f>SUM(F485/F490)</f>
        <v>0.4483196462650158</v>
      </c>
    </row>
    <row r="486" spans="1:12" ht="15.6" thickTop="1" thickBot="1" x14ac:dyDescent="0.35">
      <c r="A486" s="78" t="s">
        <v>26</v>
      </c>
      <c r="B486" s="244" t="s">
        <v>27</v>
      </c>
      <c r="C486" s="245"/>
      <c r="D486" s="245"/>
      <c r="E486" s="246"/>
      <c r="F486" s="79">
        <f>SUM(F482,F485)</f>
        <v>10.70312</v>
      </c>
      <c r="G486" s="3"/>
    </row>
    <row r="487" spans="1:12" ht="15.6" thickTop="1" thickBot="1" x14ac:dyDescent="0.35">
      <c r="A487" s="80">
        <v>3</v>
      </c>
      <c r="B487" s="264" t="s">
        <v>28</v>
      </c>
      <c r="C487" s="265"/>
      <c r="D487" s="265"/>
      <c r="E487" s="266"/>
      <c r="F487" s="79">
        <f>SUM(F486)*15%</f>
        <v>1.6054679999999999</v>
      </c>
      <c r="G487" s="73">
        <f>SUM(F487/F490)</f>
        <v>0.11857707509881422</v>
      </c>
    </row>
    <row r="488" spans="1:12" ht="15.6" thickTop="1" thickBot="1" x14ac:dyDescent="0.35">
      <c r="A488" s="78" t="s">
        <v>29</v>
      </c>
      <c r="B488" s="244" t="s">
        <v>30</v>
      </c>
      <c r="C488" s="245"/>
      <c r="D488" s="245"/>
      <c r="E488" s="246"/>
      <c r="F488" s="81">
        <f>SUM(F486:F487)</f>
        <v>12.308588</v>
      </c>
    </row>
    <row r="489" spans="1:12" ht="15.6" thickTop="1" thickBot="1" x14ac:dyDescent="0.35">
      <c r="A489" s="80">
        <v>4</v>
      </c>
      <c r="B489" s="264" t="s">
        <v>31</v>
      </c>
      <c r="C489" s="265"/>
      <c r="D489" s="265"/>
      <c r="E489" s="266"/>
      <c r="F489" s="79">
        <f>SUM(F488)*10%</f>
        <v>1.2308588</v>
      </c>
      <c r="G489" s="73">
        <f>SUM(F489/F490)</f>
        <v>9.0909090909090912E-2</v>
      </c>
    </row>
    <row r="490" spans="1:12" ht="15.6" thickTop="1" thickBot="1" x14ac:dyDescent="0.35">
      <c r="A490" s="78" t="s">
        <v>32</v>
      </c>
      <c r="B490" s="244" t="s">
        <v>33</v>
      </c>
      <c r="C490" s="245"/>
      <c r="D490" s="245"/>
      <c r="E490" s="246"/>
      <c r="F490" s="81">
        <f>SUM(F488:F489)</f>
        <v>13.5394468</v>
      </c>
      <c r="G490" s="82">
        <f>SUM(G482,G485,G487,G489)</f>
        <v>1</v>
      </c>
      <c r="I490" s="31"/>
      <c r="J490" s="30"/>
      <c r="K490" s="31"/>
      <c r="L490" s="31"/>
    </row>
    <row r="491" spans="1:12" ht="15" thickTop="1" x14ac:dyDescent="0.3"/>
    <row r="492" spans="1:12" ht="43.2" x14ac:dyDescent="0.3">
      <c r="A492" s="60" t="s">
        <v>2698</v>
      </c>
      <c r="B492" s="130" t="s">
        <v>2699</v>
      </c>
      <c r="C492" s="21" t="s">
        <v>75</v>
      </c>
      <c r="D492" s="59">
        <v>30</v>
      </c>
    </row>
    <row r="493" spans="1:12" ht="15" thickBot="1" x14ac:dyDescent="0.35"/>
    <row r="494" spans="1:12" ht="44.4" thickTop="1" thickBot="1" x14ac:dyDescent="0.35">
      <c r="A494" s="61" t="s">
        <v>2</v>
      </c>
      <c r="B494" s="62" t="s">
        <v>3</v>
      </c>
      <c r="C494" s="63" t="s">
        <v>4</v>
      </c>
      <c r="D494" s="64" t="s">
        <v>5</v>
      </c>
      <c r="E494" s="27"/>
      <c r="F494" s="20"/>
      <c r="G494" s="20"/>
      <c r="I494" s="2"/>
      <c r="J494" s="2"/>
      <c r="K494" s="2"/>
    </row>
    <row r="495" spans="1:12" ht="225.6" customHeight="1" thickTop="1" thickBot="1" x14ac:dyDescent="0.35">
      <c r="A495" s="60" t="s">
        <v>2700</v>
      </c>
      <c r="B495" s="66" t="s">
        <v>2701</v>
      </c>
      <c r="C495" s="50" t="s">
        <v>130</v>
      </c>
      <c r="D495" s="50">
        <v>1</v>
      </c>
      <c r="E495" s="20"/>
      <c r="F495" s="20"/>
      <c r="G495" s="20"/>
      <c r="I495" s="24"/>
      <c r="J495" s="24"/>
      <c r="K495" s="24"/>
    </row>
    <row r="496" spans="1:12" ht="30" thickTop="1" thickBot="1" x14ac:dyDescent="0.35">
      <c r="A496" s="61" t="s">
        <v>9</v>
      </c>
      <c r="B496" s="62" t="s">
        <v>10</v>
      </c>
      <c r="C496" s="62" t="s">
        <v>4</v>
      </c>
      <c r="D496" s="62" t="s">
        <v>11</v>
      </c>
      <c r="E496" s="62" t="s">
        <v>12</v>
      </c>
      <c r="F496" s="62" t="s">
        <v>13</v>
      </c>
      <c r="G496" s="64" t="s">
        <v>14</v>
      </c>
    </row>
    <row r="497" spans="1:12" ht="15" thickTop="1" x14ac:dyDescent="0.3">
      <c r="A497" s="20"/>
      <c r="B497" s="67" t="s">
        <v>15</v>
      </c>
      <c r="C497" s="68"/>
      <c r="D497" s="68"/>
      <c r="E497" s="68"/>
      <c r="F497" s="68"/>
      <c r="G497" s="7"/>
    </row>
    <row r="498" spans="1:12" ht="15" thickBot="1" x14ac:dyDescent="0.35">
      <c r="A498" s="36" t="s">
        <v>16</v>
      </c>
      <c r="B498" s="4" t="s">
        <v>36</v>
      </c>
      <c r="C498" s="4" t="s">
        <v>18</v>
      </c>
      <c r="D498" s="174">
        <v>8.4000000000000005E-2</v>
      </c>
      <c r="E498" s="6">
        <v>25.18</v>
      </c>
      <c r="F498" s="6">
        <f>PRODUCT(D498:E498)</f>
        <v>2.1151200000000001</v>
      </c>
      <c r="G498" s="7"/>
    </row>
    <row r="499" spans="1:12" ht="15.6" thickTop="1" thickBot="1" x14ac:dyDescent="0.35">
      <c r="A499" s="71">
        <v>1</v>
      </c>
      <c r="B499" s="244" t="s">
        <v>21</v>
      </c>
      <c r="C499" s="245"/>
      <c r="D499" s="245"/>
      <c r="E499" s="246"/>
      <c r="F499" s="72">
        <f>SUM(F498)</f>
        <v>2.1151200000000001</v>
      </c>
      <c r="G499" s="73">
        <f>SUM(F499/F507)</f>
        <v>0.1593455159717376</v>
      </c>
    </row>
    <row r="500" spans="1:12" ht="15" thickTop="1" x14ac:dyDescent="0.3">
      <c r="A500" s="20"/>
      <c r="B500" s="74" t="s">
        <v>45</v>
      </c>
      <c r="C500" s="4"/>
      <c r="D500" s="4"/>
      <c r="E500" s="4"/>
      <c r="F500" s="41"/>
      <c r="G500" s="75"/>
    </row>
    <row r="501" spans="1:12" ht="29.4" thickBot="1" x14ac:dyDescent="0.35">
      <c r="A501" s="36" t="s">
        <v>23</v>
      </c>
      <c r="B501" s="4" t="s">
        <v>2833</v>
      </c>
      <c r="C501" s="4" t="s">
        <v>750</v>
      </c>
      <c r="D501" s="22">
        <v>0.2</v>
      </c>
      <c r="E501" s="76">
        <v>41.89</v>
      </c>
      <c r="F501" s="6">
        <f>D501*E501</f>
        <v>8.3780000000000001</v>
      </c>
      <c r="G501" s="7"/>
      <c r="I501" s="2"/>
      <c r="J501" s="30"/>
      <c r="K501" s="31"/>
      <c r="L501" s="31"/>
    </row>
    <row r="502" spans="1:12" ht="15.6" thickTop="1" thickBot="1" x14ac:dyDescent="0.35">
      <c r="A502" s="71">
        <v>2</v>
      </c>
      <c r="B502" s="244" t="s">
        <v>134</v>
      </c>
      <c r="C502" s="245"/>
      <c r="D502" s="245"/>
      <c r="E502" s="246"/>
      <c r="F502" s="72">
        <f>SUM(F501)</f>
        <v>8.3780000000000001</v>
      </c>
      <c r="G502" s="73">
        <f>SUM(F502/F507)</f>
        <v>0.63116831802035711</v>
      </c>
    </row>
    <row r="503" spans="1:12" ht="15.6" thickTop="1" thickBot="1" x14ac:dyDescent="0.35">
      <c r="A503" s="78" t="s">
        <v>26</v>
      </c>
      <c r="B503" s="244" t="s">
        <v>27</v>
      </c>
      <c r="C503" s="245"/>
      <c r="D503" s="245"/>
      <c r="E503" s="246"/>
      <c r="F503" s="79">
        <f>SUM(F499,F502)</f>
        <v>10.493120000000001</v>
      </c>
      <c r="G503" s="3"/>
    </row>
    <row r="504" spans="1:12" ht="15.6" thickTop="1" thickBot="1" x14ac:dyDescent="0.35">
      <c r="A504" s="80">
        <v>3</v>
      </c>
      <c r="B504" s="264" t="s">
        <v>28</v>
      </c>
      <c r="C504" s="265"/>
      <c r="D504" s="265"/>
      <c r="E504" s="266"/>
      <c r="F504" s="79">
        <f>SUM(F503)*15%</f>
        <v>1.573968</v>
      </c>
      <c r="G504" s="73">
        <f>SUM(F504/F507)</f>
        <v>0.11857707509881421</v>
      </c>
    </row>
    <row r="505" spans="1:12" ht="15.6" thickTop="1" thickBot="1" x14ac:dyDescent="0.35">
      <c r="A505" s="78" t="s">
        <v>29</v>
      </c>
      <c r="B505" s="244" t="s">
        <v>30</v>
      </c>
      <c r="C505" s="245"/>
      <c r="D505" s="245"/>
      <c r="E505" s="246"/>
      <c r="F505" s="81">
        <f>SUM(F503:F504)</f>
        <v>12.067088000000002</v>
      </c>
    </row>
    <row r="506" spans="1:12" ht="15.6" thickTop="1" thickBot="1" x14ac:dyDescent="0.35">
      <c r="A506" s="80">
        <v>4</v>
      </c>
      <c r="B506" s="264" t="s">
        <v>31</v>
      </c>
      <c r="C506" s="265"/>
      <c r="D506" s="265"/>
      <c r="E506" s="266"/>
      <c r="F506" s="79">
        <f>SUM(F505)*10%</f>
        <v>1.2067088000000004</v>
      </c>
      <c r="G506" s="73">
        <f>SUM(F506/F507)</f>
        <v>9.0909090909090912E-2</v>
      </c>
    </row>
    <row r="507" spans="1:12" ht="15.6" thickTop="1" thickBot="1" x14ac:dyDescent="0.35">
      <c r="A507" s="78" t="s">
        <v>32</v>
      </c>
      <c r="B507" s="244" t="s">
        <v>33</v>
      </c>
      <c r="C507" s="245"/>
      <c r="D507" s="245"/>
      <c r="E507" s="246"/>
      <c r="F507" s="81">
        <f>SUM(F505:F506)</f>
        <v>13.273796800000003</v>
      </c>
      <c r="G507" s="82">
        <f>SUM(G499,G502,G504,G506)</f>
        <v>0.99999999999999989</v>
      </c>
      <c r="I507" s="31"/>
      <c r="J507" s="30"/>
      <c r="K507" s="31"/>
      <c r="L507" s="31"/>
    </row>
    <row r="508" spans="1:12" ht="15.6" thickTop="1" thickBot="1" x14ac:dyDescent="0.35"/>
    <row r="509" spans="1:12" ht="44.4" thickTop="1" thickBot="1" x14ac:dyDescent="0.35">
      <c r="A509" s="61" t="s">
        <v>2</v>
      </c>
      <c r="B509" s="62" t="s">
        <v>3</v>
      </c>
      <c r="C509" s="63" t="s">
        <v>4</v>
      </c>
      <c r="D509" s="64" t="s">
        <v>5</v>
      </c>
      <c r="E509" s="27"/>
      <c r="F509" s="20"/>
      <c r="G509" s="20"/>
      <c r="I509" s="2"/>
      <c r="J509" s="2"/>
      <c r="K509" s="2"/>
    </row>
    <row r="510" spans="1:12" ht="347.4" customHeight="1" thickTop="1" thickBot="1" x14ac:dyDescent="0.35">
      <c r="A510" s="60" t="s">
        <v>2702</v>
      </c>
      <c r="B510" s="66" t="s">
        <v>2703</v>
      </c>
      <c r="C510" s="50" t="s">
        <v>130</v>
      </c>
      <c r="D510" s="50">
        <v>1</v>
      </c>
      <c r="E510" s="20"/>
      <c r="F510" s="20"/>
      <c r="G510" s="20"/>
      <c r="I510" s="24"/>
      <c r="J510" s="24"/>
      <c r="K510" s="24"/>
    </row>
    <row r="511" spans="1:12" ht="30" thickTop="1" thickBot="1" x14ac:dyDescent="0.35">
      <c r="A511" s="61" t="s">
        <v>9</v>
      </c>
      <c r="B511" s="62" t="s">
        <v>10</v>
      </c>
      <c r="C511" s="62" t="s">
        <v>4</v>
      </c>
      <c r="D511" s="62" t="s">
        <v>11</v>
      </c>
      <c r="E511" s="62" t="s">
        <v>12</v>
      </c>
      <c r="F511" s="62" t="s">
        <v>13</v>
      </c>
      <c r="G511" s="64" t="s">
        <v>14</v>
      </c>
    </row>
    <row r="512" spans="1:12" ht="15" thickTop="1" x14ac:dyDescent="0.3">
      <c r="A512" s="20"/>
      <c r="B512" s="67" t="s">
        <v>15</v>
      </c>
      <c r="C512" s="68"/>
      <c r="D512" s="68"/>
      <c r="E512" s="68"/>
      <c r="F512" s="68"/>
      <c r="G512" s="7"/>
    </row>
    <row r="513" spans="1:12" ht="15" thickBot="1" x14ac:dyDescent="0.35">
      <c r="A513" s="36" t="s">
        <v>16</v>
      </c>
      <c r="B513" s="4" t="s">
        <v>36</v>
      </c>
      <c r="C513" s="4" t="s">
        <v>18</v>
      </c>
      <c r="D513" s="174">
        <v>8.4000000000000005E-2</v>
      </c>
      <c r="E513" s="6">
        <v>25.18</v>
      </c>
      <c r="F513" s="6">
        <f>PRODUCT(D513:E513)</f>
        <v>2.1151200000000001</v>
      </c>
      <c r="G513" s="7"/>
    </row>
    <row r="514" spans="1:12" ht="15.6" thickTop="1" thickBot="1" x14ac:dyDescent="0.35">
      <c r="A514" s="71">
        <v>1</v>
      </c>
      <c r="B514" s="244" t="s">
        <v>21</v>
      </c>
      <c r="C514" s="245"/>
      <c r="D514" s="245"/>
      <c r="E514" s="246"/>
      <c r="F514" s="72">
        <f>SUM(F513)</f>
        <v>2.1151200000000001</v>
      </c>
      <c r="G514" s="73">
        <f>SUM(F514/F522)</f>
        <v>0.22652817195132441</v>
      </c>
    </row>
    <row r="515" spans="1:12" ht="15" thickTop="1" x14ac:dyDescent="0.3">
      <c r="A515" s="20"/>
      <c r="B515" s="74" t="s">
        <v>45</v>
      </c>
      <c r="C515" s="4"/>
      <c r="D515" s="4"/>
      <c r="E515" s="4"/>
      <c r="F515" s="41"/>
      <c r="G515" s="75"/>
    </row>
    <row r="516" spans="1:12" ht="29.4" thickBot="1" x14ac:dyDescent="0.35">
      <c r="A516" s="36" t="s">
        <v>23</v>
      </c>
      <c r="B516" s="4" t="s">
        <v>2834</v>
      </c>
      <c r="C516" s="4" t="s">
        <v>750</v>
      </c>
      <c r="D516" s="22">
        <v>0.2</v>
      </c>
      <c r="E516" s="76">
        <v>26.33</v>
      </c>
      <c r="F516" s="6">
        <f>D516*E516</f>
        <v>5.266</v>
      </c>
      <c r="G516" s="7"/>
      <c r="I516" s="2"/>
      <c r="J516" s="30"/>
      <c r="K516" s="31"/>
      <c r="L516" s="31"/>
    </row>
    <row r="517" spans="1:12" ht="15.6" thickTop="1" thickBot="1" x14ac:dyDescent="0.35">
      <c r="A517" s="71">
        <v>2</v>
      </c>
      <c r="B517" s="244" t="s">
        <v>134</v>
      </c>
      <c r="C517" s="245"/>
      <c r="D517" s="245"/>
      <c r="E517" s="246"/>
      <c r="F517" s="72">
        <f>SUM(F516)</f>
        <v>5.266</v>
      </c>
      <c r="G517" s="73">
        <f>SUM(F517/F522)</f>
        <v>0.56398566204077039</v>
      </c>
    </row>
    <row r="518" spans="1:12" ht="15.6" thickTop="1" thickBot="1" x14ac:dyDescent="0.35">
      <c r="A518" s="78" t="s">
        <v>26</v>
      </c>
      <c r="B518" s="244" t="s">
        <v>27</v>
      </c>
      <c r="C518" s="245"/>
      <c r="D518" s="245"/>
      <c r="E518" s="246"/>
      <c r="F518" s="79">
        <f>SUM(F514,F517)</f>
        <v>7.3811200000000001</v>
      </c>
      <c r="G518" s="3"/>
    </row>
    <row r="519" spans="1:12" ht="15.6" thickTop="1" thickBot="1" x14ac:dyDescent="0.35">
      <c r="A519" s="80">
        <v>3</v>
      </c>
      <c r="B519" s="264" t="s">
        <v>28</v>
      </c>
      <c r="C519" s="265"/>
      <c r="D519" s="265"/>
      <c r="E519" s="266"/>
      <c r="F519" s="79">
        <f>SUM(F518)*15%</f>
        <v>1.1071679999999999</v>
      </c>
      <c r="G519" s="73">
        <f>SUM(F519/F522)</f>
        <v>0.11857707509881421</v>
      </c>
    </row>
    <row r="520" spans="1:12" ht="15.6" thickTop="1" thickBot="1" x14ac:dyDescent="0.35">
      <c r="A520" s="78" t="s">
        <v>29</v>
      </c>
      <c r="B520" s="244" t="s">
        <v>30</v>
      </c>
      <c r="C520" s="245"/>
      <c r="D520" s="245"/>
      <c r="E520" s="246"/>
      <c r="F520" s="81">
        <f>SUM(F518:F519)</f>
        <v>8.4882880000000007</v>
      </c>
    </row>
    <row r="521" spans="1:12" ht="15.6" thickTop="1" thickBot="1" x14ac:dyDescent="0.35">
      <c r="A521" s="80">
        <v>4</v>
      </c>
      <c r="B521" s="264" t="s">
        <v>31</v>
      </c>
      <c r="C521" s="265"/>
      <c r="D521" s="265"/>
      <c r="E521" s="266"/>
      <c r="F521" s="79">
        <f>SUM(F520)*10%</f>
        <v>0.84882880000000016</v>
      </c>
      <c r="G521" s="73">
        <f>SUM(F521/F522)</f>
        <v>9.0909090909090925E-2</v>
      </c>
    </row>
    <row r="522" spans="1:12" ht="15.6" thickTop="1" thickBot="1" x14ac:dyDescent="0.35">
      <c r="A522" s="78" t="s">
        <v>32</v>
      </c>
      <c r="B522" s="244" t="s">
        <v>33</v>
      </c>
      <c r="C522" s="245"/>
      <c r="D522" s="245"/>
      <c r="E522" s="246"/>
      <c r="F522" s="81">
        <f>SUM(F520:F521)</f>
        <v>9.3371168000000004</v>
      </c>
      <c r="G522" s="82">
        <f>SUM(G514,G517,G519,G521)</f>
        <v>0.99999999999999989</v>
      </c>
      <c r="I522" s="31"/>
      <c r="J522" s="30"/>
      <c r="K522" s="31"/>
      <c r="L522" s="31"/>
    </row>
    <row r="523" spans="1:12" ht="15.6" thickTop="1" thickBot="1" x14ac:dyDescent="0.35"/>
    <row r="524" spans="1:12" ht="44.4" thickTop="1" thickBot="1" x14ac:dyDescent="0.35">
      <c r="A524" s="61" t="s">
        <v>2</v>
      </c>
      <c r="B524" s="62" t="s">
        <v>3</v>
      </c>
      <c r="C524" s="63" t="s">
        <v>4</v>
      </c>
      <c r="D524" s="64" t="s">
        <v>5</v>
      </c>
      <c r="E524" s="27"/>
      <c r="F524" s="20"/>
      <c r="G524" s="20"/>
      <c r="I524" s="2"/>
      <c r="J524" s="2"/>
      <c r="K524" s="2"/>
    </row>
    <row r="525" spans="1:12" ht="169.8" customHeight="1" thickTop="1" thickBot="1" x14ac:dyDescent="0.35">
      <c r="A525" s="60" t="s">
        <v>2704</v>
      </c>
      <c r="B525" s="66" t="s">
        <v>2705</v>
      </c>
      <c r="C525" s="50" t="s">
        <v>130</v>
      </c>
      <c r="D525" s="50">
        <v>1</v>
      </c>
      <c r="E525" s="20"/>
      <c r="F525" s="20"/>
      <c r="G525" s="20"/>
      <c r="I525" s="24"/>
      <c r="J525" s="24"/>
      <c r="K525" s="24"/>
    </row>
    <row r="526" spans="1:12" ht="30" thickTop="1" thickBot="1" x14ac:dyDescent="0.35">
      <c r="A526" s="61" t="s">
        <v>9</v>
      </c>
      <c r="B526" s="62" t="s">
        <v>10</v>
      </c>
      <c r="C526" s="62" t="s">
        <v>4</v>
      </c>
      <c r="D526" s="62" t="s">
        <v>11</v>
      </c>
      <c r="E526" s="62" t="s">
        <v>12</v>
      </c>
      <c r="F526" s="62" t="s">
        <v>13</v>
      </c>
      <c r="G526" s="64" t="s">
        <v>14</v>
      </c>
    </row>
    <row r="527" spans="1:12" ht="15" thickTop="1" x14ac:dyDescent="0.3">
      <c r="A527" s="20"/>
      <c r="B527" s="67" t="s">
        <v>15</v>
      </c>
      <c r="C527" s="68"/>
      <c r="D527" s="68"/>
      <c r="E527" s="68"/>
      <c r="F527" s="68"/>
      <c r="G527" s="7"/>
    </row>
    <row r="528" spans="1:12" ht="15" thickBot="1" x14ac:dyDescent="0.35">
      <c r="A528" s="36" t="s">
        <v>16</v>
      </c>
      <c r="B528" s="4" t="s">
        <v>36</v>
      </c>
      <c r="C528" s="4" t="s">
        <v>18</v>
      </c>
      <c r="D528" s="174">
        <v>8.4000000000000005E-2</v>
      </c>
      <c r="E528" s="6">
        <v>25.18</v>
      </c>
      <c r="F528" s="6">
        <f>PRODUCT(D528:E528)</f>
        <v>2.1151200000000001</v>
      </c>
      <c r="G528" s="7"/>
    </row>
    <row r="529" spans="1:12" ht="15.6" thickTop="1" thickBot="1" x14ac:dyDescent="0.35">
      <c r="A529" s="71">
        <v>1</v>
      </c>
      <c r="B529" s="244" t="s">
        <v>21</v>
      </c>
      <c r="C529" s="245"/>
      <c r="D529" s="245"/>
      <c r="E529" s="246"/>
      <c r="F529" s="72">
        <f>SUM(F528)</f>
        <v>2.1151200000000001</v>
      </c>
      <c r="G529" s="73">
        <f>SUM(F529/F537)</f>
        <v>0.16167203828164434</v>
      </c>
    </row>
    <row r="530" spans="1:12" ht="15" thickTop="1" x14ac:dyDescent="0.3">
      <c r="A530" s="20"/>
      <c r="B530" s="74" t="s">
        <v>45</v>
      </c>
      <c r="C530" s="4"/>
      <c r="D530" s="4"/>
      <c r="E530" s="4"/>
      <c r="F530" s="41"/>
      <c r="G530" s="75"/>
    </row>
    <row r="531" spans="1:12" ht="29.4" thickBot="1" x14ac:dyDescent="0.35">
      <c r="A531" s="36" t="s">
        <v>23</v>
      </c>
      <c r="B531" s="4" t="s">
        <v>2835</v>
      </c>
      <c r="C531" s="4" t="s">
        <v>750</v>
      </c>
      <c r="D531" s="22">
        <v>0.1</v>
      </c>
      <c r="E531" s="76">
        <v>82.27</v>
      </c>
      <c r="F531" s="6">
        <f>D531*E531</f>
        <v>8.2270000000000003</v>
      </c>
      <c r="G531" s="7"/>
      <c r="I531" s="2"/>
      <c r="J531" s="30"/>
      <c r="K531" s="31"/>
      <c r="L531" s="31"/>
    </row>
    <row r="532" spans="1:12" ht="15.6" thickTop="1" thickBot="1" x14ac:dyDescent="0.35">
      <c r="A532" s="71">
        <v>2</v>
      </c>
      <c r="B532" s="244" t="s">
        <v>134</v>
      </c>
      <c r="C532" s="245"/>
      <c r="D532" s="245"/>
      <c r="E532" s="246"/>
      <c r="F532" s="72">
        <f>SUM(F531)</f>
        <v>8.2270000000000003</v>
      </c>
      <c r="G532" s="73">
        <f>SUM(F532/F537)</f>
        <v>0.62884179571045051</v>
      </c>
    </row>
    <row r="533" spans="1:12" ht="15.6" thickTop="1" thickBot="1" x14ac:dyDescent="0.35">
      <c r="A533" s="78" t="s">
        <v>26</v>
      </c>
      <c r="B533" s="244" t="s">
        <v>27</v>
      </c>
      <c r="C533" s="245"/>
      <c r="D533" s="245"/>
      <c r="E533" s="246"/>
      <c r="F533" s="79">
        <f>SUM(F529,F532)</f>
        <v>10.342120000000001</v>
      </c>
      <c r="G533" s="3"/>
    </row>
    <row r="534" spans="1:12" ht="15.6" thickTop="1" thickBot="1" x14ac:dyDescent="0.35">
      <c r="A534" s="80">
        <v>3</v>
      </c>
      <c r="B534" s="264" t="s">
        <v>28</v>
      </c>
      <c r="C534" s="265"/>
      <c r="D534" s="265"/>
      <c r="E534" s="266"/>
      <c r="F534" s="79">
        <f>SUM(F533)*15%</f>
        <v>1.5513180000000002</v>
      </c>
      <c r="G534" s="73">
        <f>SUM(F534/F537)</f>
        <v>0.11857707509881424</v>
      </c>
    </row>
    <row r="535" spans="1:12" ht="15.6" thickTop="1" thickBot="1" x14ac:dyDescent="0.35">
      <c r="A535" s="78" t="s">
        <v>29</v>
      </c>
      <c r="B535" s="244" t="s">
        <v>30</v>
      </c>
      <c r="C535" s="245"/>
      <c r="D535" s="245"/>
      <c r="E535" s="246"/>
      <c r="F535" s="81">
        <f>SUM(F533:F534)</f>
        <v>11.893438000000002</v>
      </c>
    </row>
    <row r="536" spans="1:12" ht="15.6" thickTop="1" thickBot="1" x14ac:dyDescent="0.35">
      <c r="A536" s="80">
        <v>4</v>
      </c>
      <c r="B536" s="264" t="s">
        <v>31</v>
      </c>
      <c r="C536" s="265"/>
      <c r="D536" s="265"/>
      <c r="E536" s="266"/>
      <c r="F536" s="79">
        <f>SUM(F535)*10%</f>
        <v>1.1893438000000003</v>
      </c>
      <c r="G536" s="73">
        <f>SUM(F536/F537)</f>
        <v>9.0909090909090925E-2</v>
      </c>
    </row>
    <row r="537" spans="1:12" ht="15.6" thickTop="1" thickBot="1" x14ac:dyDescent="0.35">
      <c r="A537" s="78" t="s">
        <v>32</v>
      </c>
      <c r="B537" s="244" t="s">
        <v>33</v>
      </c>
      <c r="C537" s="245"/>
      <c r="D537" s="245"/>
      <c r="E537" s="246"/>
      <c r="F537" s="81">
        <f>SUM(F535:F536)</f>
        <v>13.082781800000001</v>
      </c>
      <c r="G537" s="82">
        <f>SUM(G529,G532,G534,G536)</f>
        <v>1</v>
      </c>
      <c r="I537" s="31"/>
      <c r="J537" s="30"/>
      <c r="K537" s="31"/>
      <c r="L537" s="31"/>
    </row>
    <row r="538" spans="1:12" ht="15.6" thickTop="1" thickBot="1" x14ac:dyDescent="0.35"/>
    <row r="539" spans="1:12" ht="44.4" thickTop="1" thickBot="1" x14ac:dyDescent="0.35">
      <c r="A539" s="61" t="s">
        <v>2</v>
      </c>
      <c r="B539" s="62" t="s">
        <v>3</v>
      </c>
      <c r="C539" s="63" t="s">
        <v>4</v>
      </c>
      <c r="D539" s="64" t="s">
        <v>5</v>
      </c>
      <c r="E539" s="27"/>
      <c r="F539" s="20"/>
      <c r="G539" s="20"/>
      <c r="I539" s="2"/>
      <c r="J539" s="2"/>
      <c r="K539" s="2"/>
    </row>
    <row r="540" spans="1:12" ht="250.2" customHeight="1" thickTop="1" thickBot="1" x14ac:dyDescent="0.35">
      <c r="A540" s="60" t="s">
        <v>2706</v>
      </c>
      <c r="B540" s="66" t="s">
        <v>2707</v>
      </c>
      <c r="C540" s="50" t="s">
        <v>130</v>
      </c>
      <c r="D540" s="50">
        <v>1</v>
      </c>
      <c r="E540" s="20"/>
      <c r="F540" s="20"/>
      <c r="G540" s="20"/>
      <c r="I540" s="24"/>
      <c r="J540" s="24"/>
      <c r="K540" s="24"/>
    </row>
    <row r="541" spans="1:12" ht="30" thickTop="1" thickBot="1" x14ac:dyDescent="0.35">
      <c r="A541" s="61" t="s">
        <v>9</v>
      </c>
      <c r="B541" s="62" t="s">
        <v>10</v>
      </c>
      <c r="C541" s="62" t="s">
        <v>4</v>
      </c>
      <c r="D541" s="62" t="s">
        <v>11</v>
      </c>
      <c r="E541" s="62" t="s">
        <v>12</v>
      </c>
      <c r="F541" s="62" t="s">
        <v>13</v>
      </c>
      <c r="G541" s="64" t="s">
        <v>14</v>
      </c>
    </row>
    <row r="542" spans="1:12" ht="15" thickTop="1" x14ac:dyDescent="0.3">
      <c r="A542" s="20"/>
      <c r="B542" s="67" t="s">
        <v>15</v>
      </c>
      <c r="C542" s="68"/>
      <c r="D542" s="68"/>
      <c r="E542" s="68"/>
      <c r="F542" s="68"/>
      <c r="G542" s="7"/>
    </row>
    <row r="543" spans="1:12" ht="15" thickBot="1" x14ac:dyDescent="0.35">
      <c r="A543" s="36" t="s">
        <v>16</v>
      </c>
      <c r="B543" s="4" t="s">
        <v>36</v>
      </c>
      <c r="C543" s="4" t="s">
        <v>18</v>
      </c>
      <c r="D543" s="105">
        <v>0.1</v>
      </c>
      <c r="E543" s="6">
        <v>25.18</v>
      </c>
      <c r="F543" s="6">
        <f>PRODUCT(D543:E543)</f>
        <v>2.5180000000000002</v>
      </c>
      <c r="G543" s="7"/>
    </row>
    <row r="544" spans="1:12" ht="15.6" thickTop="1" thickBot="1" x14ac:dyDescent="0.35">
      <c r="A544" s="71">
        <v>1</v>
      </c>
      <c r="B544" s="244" t="s">
        <v>21</v>
      </c>
      <c r="C544" s="245"/>
      <c r="D544" s="245"/>
      <c r="E544" s="246"/>
      <c r="F544" s="72">
        <f>SUM(F543)</f>
        <v>2.5180000000000002</v>
      </c>
      <c r="G544" s="73">
        <f>SUM(F544/F552)</f>
        <v>0.34184822319023406</v>
      </c>
    </row>
    <row r="545" spans="1:12" ht="15" thickTop="1" x14ac:dyDescent="0.3">
      <c r="A545" s="20"/>
      <c r="B545" s="74" t="s">
        <v>45</v>
      </c>
      <c r="C545" s="4"/>
      <c r="D545" s="4"/>
      <c r="E545" s="4"/>
      <c r="F545" s="41"/>
      <c r="G545" s="75"/>
    </row>
    <row r="546" spans="1:12" ht="43.8" thickBot="1" x14ac:dyDescent="0.35">
      <c r="A546" s="36" t="s">
        <v>23</v>
      </c>
      <c r="B546" s="4" t="s">
        <v>2942</v>
      </c>
      <c r="C546" s="4" t="s">
        <v>750</v>
      </c>
      <c r="D546" s="4">
        <v>0.18</v>
      </c>
      <c r="E546" s="76">
        <v>18.36</v>
      </c>
      <c r="F546" s="6">
        <f>D546*E546</f>
        <v>3.3047999999999997</v>
      </c>
      <c r="G546" s="7"/>
      <c r="I546" s="2"/>
      <c r="J546" s="30"/>
      <c r="K546" s="31"/>
      <c r="L546" s="31"/>
    </row>
    <row r="547" spans="1:12" ht="15.6" thickTop="1" thickBot="1" x14ac:dyDescent="0.35">
      <c r="A547" s="71">
        <v>2</v>
      </c>
      <c r="B547" s="244" t="s">
        <v>134</v>
      </c>
      <c r="C547" s="245"/>
      <c r="D547" s="245"/>
      <c r="E547" s="246"/>
      <c r="F547" s="72">
        <f>SUM(F546)</f>
        <v>3.3047999999999997</v>
      </c>
      <c r="G547" s="73">
        <f>SUM(F547/F552)</f>
        <v>0.44866561080186074</v>
      </c>
    </row>
    <row r="548" spans="1:12" ht="15.6" thickTop="1" thickBot="1" x14ac:dyDescent="0.35">
      <c r="A548" s="78" t="s">
        <v>26</v>
      </c>
      <c r="B548" s="244" t="s">
        <v>27</v>
      </c>
      <c r="C548" s="245"/>
      <c r="D548" s="245"/>
      <c r="E548" s="246"/>
      <c r="F548" s="79">
        <f>SUM(F544,F547)</f>
        <v>5.8228</v>
      </c>
      <c r="G548" s="3"/>
    </row>
    <row r="549" spans="1:12" ht="15.6" thickTop="1" thickBot="1" x14ac:dyDescent="0.35">
      <c r="A549" s="80">
        <v>3</v>
      </c>
      <c r="B549" s="264" t="s">
        <v>28</v>
      </c>
      <c r="C549" s="265"/>
      <c r="D549" s="265"/>
      <c r="E549" s="266"/>
      <c r="F549" s="79">
        <f>SUM(F548)*15%</f>
        <v>0.87341999999999997</v>
      </c>
      <c r="G549" s="73">
        <f>SUM(F549/F552)</f>
        <v>0.11857707509881421</v>
      </c>
    </row>
    <row r="550" spans="1:12" ht="15.6" thickTop="1" thickBot="1" x14ac:dyDescent="0.35">
      <c r="A550" s="78" t="s">
        <v>29</v>
      </c>
      <c r="B550" s="244" t="s">
        <v>30</v>
      </c>
      <c r="C550" s="245"/>
      <c r="D550" s="245"/>
      <c r="E550" s="246"/>
      <c r="F550" s="81">
        <f>SUM(F548:F549)</f>
        <v>6.6962200000000003</v>
      </c>
    </row>
    <row r="551" spans="1:12" ht="15.6" thickTop="1" thickBot="1" x14ac:dyDescent="0.35">
      <c r="A551" s="80">
        <v>4</v>
      </c>
      <c r="B551" s="264" t="s">
        <v>31</v>
      </c>
      <c r="C551" s="265"/>
      <c r="D551" s="265"/>
      <c r="E551" s="266"/>
      <c r="F551" s="79">
        <f>SUM(F550)*10%</f>
        <v>0.66962200000000005</v>
      </c>
      <c r="G551" s="73">
        <f>SUM(F551/F552)</f>
        <v>9.0909090909090912E-2</v>
      </c>
    </row>
    <row r="552" spans="1:12" ht="15.6" thickTop="1" thickBot="1" x14ac:dyDescent="0.35">
      <c r="A552" s="78" t="s">
        <v>32</v>
      </c>
      <c r="B552" s="244" t="s">
        <v>33</v>
      </c>
      <c r="C552" s="245"/>
      <c r="D552" s="245"/>
      <c r="E552" s="246"/>
      <c r="F552" s="81">
        <f>SUM(F550:F551)</f>
        <v>7.3658420000000007</v>
      </c>
      <c r="G552" s="82">
        <f>SUM(G544,G547,G549,G551)</f>
        <v>0.99999999999999989</v>
      </c>
      <c r="I552" s="31"/>
      <c r="J552" s="30"/>
      <c r="K552" s="31"/>
      <c r="L552" s="31"/>
    </row>
    <row r="553" spans="1:12" ht="15.6" thickTop="1" thickBot="1" x14ac:dyDescent="0.35"/>
    <row r="554" spans="1:12" ht="44.4" thickTop="1" thickBot="1" x14ac:dyDescent="0.35">
      <c r="A554" s="61" t="s">
        <v>2</v>
      </c>
      <c r="B554" s="62" t="s">
        <v>3</v>
      </c>
      <c r="C554" s="63" t="s">
        <v>4</v>
      </c>
      <c r="D554" s="64" t="s">
        <v>5</v>
      </c>
      <c r="E554" s="27"/>
      <c r="F554" s="20"/>
      <c r="G554" s="20"/>
      <c r="I554" s="2"/>
      <c r="J554" s="2"/>
      <c r="K554" s="2"/>
    </row>
    <row r="555" spans="1:12" ht="175.2" customHeight="1" thickTop="1" x14ac:dyDescent="0.3">
      <c r="A555" s="234" t="s">
        <v>2708</v>
      </c>
      <c r="B555" s="268" t="s">
        <v>2709</v>
      </c>
      <c r="C555" s="268" t="s">
        <v>130</v>
      </c>
      <c r="D555" s="268">
        <v>1</v>
      </c>
      <c r="E555" s="27"/>
      <c r="F555" s="20"/>
      <c r="G555" s="20"/>
      <c r="I555" s="2"/>
      <c r="J555" s="2"/>
      <c r="K555" s="2"/>
    </row>
    <row r="556" spans="1:12" ht="291.60000000000002" customHeight="1" thickBot="1" x14ac:dyDescent="0.35">
      <c r="A556" s="235"/>
      <c r="B556" s="249"/>
      <c r="C556" s="249"/>
      <c r="D556" s="249"/>
      <c r="E556" s="20"/>
      <c r="F556" s="20"/>
      <c r="G556" s="20"/>
      <c r="I556" s="24"/>
      <c r="J556" s="24"/>
      <c r="K556" s="24"/>
    </row>
    <row r="557" spans="1:12" ht="232.8" hidden="1" customHeight="1" thickTop="1" thickBot="1" x14ac:dyDescent="0.35">
      <c r="A557" s="212"/>
      <c r="B557" s="269"/>
      <c r="C557" s="269"/>
      <c r="D557" s="269"/>
      <c r="E557" s="20"/>
      <c r="F557" s="20"/>
      <c r="G557" s="20"/>
      <c r="I557" s="24"/>
      <c r="J557" s="24"/>
      <c r="K557" s="24"/>
    </row>
    <row r="558" spans="1:12" ht="30" thickTop="1" thickBot="1" x14ac:dyDescent="0.35">
      <c r="A558" s="61" t="s">
        <v>9</v>
      </c>
      <c r="B558" s="62" t="s">
        <v>10</v>
      </c>
      <c r="C558" s="62" t="s">
        <v>4</v>
      </c>
      <c r="D558" s="62" t="s">
        <v>11</v>
      </c>
      <c r="E558" s="62" t="s">
        <v>12</v>
      </c>
      <c r="F558" s="62" t="s">
        <v>13</v>
      </c>
      <c r="G558" s="64" t="s">
        <v>14</v>
      </c>
    </row>
    <row r="559" spans="1:12" ht="15" thickTop="1" x14ac:dyDescent="0.3">
      <c r="A559" s="20"/>
      <c r="B559" s="67" t="s">
        <v>15</v>
      </c>
      <c r="C559" s="68"/>
      <c r="D559" s="68"/>
      <c r="E559" s="68"/>
      <c r="F559" s="68"/>
      <c r="G559" s="7"/>
    </row>
    <row r="560" spans="1:12" ht="15" thickBot="1" x14ac:dyDescent="0.35">
      <c r="A560" s="36" t="s">
        <v>16</v>
      </c>
      <c r="B560" s="4" t="s">
        <v>36</v>
      </c>
      <c r="C560" s="4" t="s">
        <v>18</v>
      </c>
      <c r="D560" s="105">
        <v>0.1</v>
      </c>
      <c r="E560" s="6">
        <v>25.18</v>
      </c>
      <c r="F560" s="6">
        <f>PRODUCT(D560:E560)</f>
        <v>2.5180000000000002</v>
      </c>
      <c r="G560" s="7"/>
    </row>
    <row r="561" spans="1:12" ht="15.6" thickTop="1" thickBot="1" x14ac:dyDescent="0.35">
      <c r="A561" s="71">
        <v>1</v>
      </c>
      <c r="B561" s="244" t="s">
        <v>21</v>
      </c>
      <c r="C561" s="245"/>
      <c r="D561" s="245"/>
      <c r="E561" s="246"/>
      <c r="F561" s="72">
        <f>SUM(F560)</f>
        <v>2.5180000000000002</v>
      </c>
      <c r="G561" s="73">
        <f>SUM(F561/F569)</f>
        <v>0.43366314466058714</v>
      </c>
    </row>
    <row r="562" spans="1:12" ht="15" thickTop="1" x14ac:dyDescent="0.3">
      <c r="A562" s="20"/>
      <c r="B562" s="74" t="s">
        <v>45</v>
      </c>
      <c r="C562" s="4"/>
      <c r="D562" s="4"/>
      <c r="E562" s="4"/>
      <c r="F562" s="41"/>
      <c r="G562" s="75"/>
    </row>
    <row r="563" spans="1:12" ht="29.4" thickBot="1" x14ac:dyDescent="0.35">
      <c r="A563" s="36" t="s">
        <v>23</v>
      </c>
      <c r="B563" s="4" t="s">
        <v>2837</v>
      </c>
      <c r="C563" s="4" t="s">
        <v>750</v>
      </c>
      <c r="D563" s="22">
        <v>0.2</v>
      </c>
      <c r="E563" s="76">
        <v>10.36</v>
      </c>
      <c r="F563" s="6">
        <f>D563*E563</f>
        <v>2.0720000000000001</v>
      </c>
      <c r="G563" s="7"/>
      <c r="I563" s="2"/>
      <c r="J563" s="30"/>
      <c r="K563" s="31"/>
      <c r="L563" s="31"/>
    </row>
    <row r="564" spans="1:12" ht="15.6" thickTop="1" thickBot="1" x14ac:dyDescent="0.35">
      <c r="A564" s="71">
        <v>2</v>
      </c>
      <c r="B564" s="244" t="s">
        <v>134</v>
      </c>
      <c r="C564" s="245"/>
      <c r="D564" s="245"/>
      <c r="E564" s="246"/>
      <c r="F564" s="72">
        <f>SUM(F563)</f>
        <v>2.0720000000000001</v>
      </c>
      <c r="G564" s="73">
        <f>SUM(F564/F569)</f>
        <v>0.35685068933150776</v>
      </c>
    </row>
    <row r="565" spans="1:12" ht="15.6" thickTop="1" thickBot="1" x14ac:dyDescent="0.35">
      <c r="A565" s="78" t="s">
        <v>26</v>
      </c>
      <c r="B565" s="244" t="s">
        <v>27</v>
      </c>
      <c r="C565" s="245"/>
      <c r="D565" s="245"/>
      <c r="E565" s="246"/>
      <c r="F565" s="79">
        <f>SUM(F561,F564)</f>
        <v>4.59</v>
      </c>
      <c r="G565" s="3"/>
    </row>
    <row r="566" spans="1:12" ht="15.6" thickTop="1" thickBot="1" x14ac:dyDescent="0.35">
      <c r="A566" s="80">
        <v>3</v>
      </c>
      <c r="B566" s="264" t="s">
        <v>28</v>
      </c>
      <c r="C566" s="265"/>
      <c r="D566" s="265"/>
      <c r="E566" s="266"/>
      <c r="F566" s="79">
        <f>SUM(F565)*15%</f>
        <v>0.6885</v>
      </c>
      <c r="G566" s="73">
        <f>SUM(F566/F569)</f>
        <v>0.11857707509881422</v>
      </c>
    </row>
    <row r="567" spans="1:12" ht="15.6" thickTop="1" thickBot="1" x14ac:dyDescent="0.35">
      <c r="A567" s="78" t="s">
        <v>29</v>
      </c>
      <c r="B567" s="244" t="s">
        <v>30</v>
      </c>
      <c r="C567" s="245"/>
      <c r="D567" s="245"/>
      <c r="E567" s="246"/>
      <c r="F567" s="81">
        <f>SUM(F565:F566)</f>
        <v>5.2785000000000002</v>
      </c>
    </row>
    <row r="568" spans="1:12" ht="15.6" thickTop="1" thickBot="1" x14ac:dyDescent="0.35">
      <c r="A568" s="80">
        <v>4</v>
      </c>
      <c r="B568" s="264" t="s">
        <v>31</v>
      </c>
      <c r="C568" s="265"/>
      <c r="D568" s="265"/>
      <c r="E568" s="266"/>
      <c r="F568" s="79">
        <f>SUM(F567)*10%</f>
        <v>0.52785000000000004</v>
      </c>
      <c r="G568" s="73">
        <f>SUM(F568/F569)</f>
        <v>9.0909090909090912E-2</v>
      </c>
    </row>
    <row r="569" spans="1:12" ht="15.6" thickTop="1" thickBot="1" x14ac:dyDescent="0.35">
      <c r="A569" s="78" t="s">
        <v>32</v>
      </c>
      <c r="B569" s="244" t="s">
        <v>33</v>
      </c>
      <c r="C569" s="245"/>
      <c r="D569" s="245"/>
      <c r="E569" s="246"/>
      <c r="F569" s="81">
        <f>SUM(F567:F568)</f>
        <v>5.8063500000000001</v>
      </c>
      <c r="G569" s="82">
        <f>SUM(G561,G564,G566,G568)</f>
        <v>1</v>
      </c>
      <c r="I569" s="31"/>
      <c r="J569" s="30"/>
      <c r="K569" s="31"/>
      <c r="L569" s="31"/>
    </row>
    <row r="570" spans="1:12" ht="15.6" thickTop="1" thickBot="1" x14ac:dyDescent="0.35"/>
    <row r="571" spans="1:12" ht="44.4" thickTop="1" thickBot="1" x14ac:dyDescent="0.35">
      <c r="A571" s="61" t="s">
        <v>2</v>
      </c>
      <c r="B571" s="62" t="s">
        <v>3</v>
      </c>
      <c r="C571" s="63" t="s">
        <v>4</v>
      </c>
      <c r="D571" s="64" t="s">
        <v>5</v>
      </c>
      <c r="E571" s="27"/>
      <c r="F571" s="20"/>
      <c r="G571" s="20"/>
      <c r="I571" s="2"/>
      <c r="J571" s="2"/>
      <c r="K571" s="2"/>
    </row>
    <row r="572" spans="1:12" ht="27" customHeight="1" thickTop="1" x14ac:dyDescent="0.3">
      <c r="A572" s="19"/>
      <c r="B572" s="278" t="s">
        <v>2711</v>
      </c>
      <c r="C572" s="268" t="s">
        <v>130</v>
      </c>
      <c r="D572" s="276">
        <v>1</v>
      </c>
      <c r="E572" s="27"/>
      <c r="F572" s="20"/>
      <c r="G572" s="20"/>
      <c r="I572" s="2"/>
      <c r="J572" s="2"/>
      <c r="K572" s="2"/>
    </row>
    <row r="573" spans="1:12" ht="409.2" customHeight="1" x14ac:dyDescent="0.3">
      <c r="A573" s="60" t="s">
        <v>2710</v>
      </c>
      <c r="B573" s="281"/>
      <c r="C573" s="249"/>
      <c r="D573" s="282"/>
      <c r="E573" s="20"/>
      <c r="F573" s="20"/>
      <c r="G573" s="20"/>
      <c r="I573" s="24"/>
      <c r="J573" s="24"/>
      <c r="K573" s="24"/>
    </row>
    <row r="574" spans="1:12" ht="398.4" customHeight="1" thickBot="1" x14ac:dyDescent="0.35">
      <c r="A574" s="60"/>
      <c r="B574" s="279"/>
      <c r="C574" s="269"/>
      <c r="D574" s="277"/>
      <c r="E574" s="20"/>
      <c r="F574" s="20"/>
      <c r="G574" s="20"/>
      <c r="I574" s="24"/>
      <c r="J574" s="24"/>
      <c r="K574" s="24"/>
    </row>
    <row r="575" spans="1:12" ht="30" thickTop="1" thickBot="1" x14ac:dyDescent="0.35">
      <c r="A575" s="61" t="s">
        <v>9</v>
      </c>
      <c r="B575" s="62" t="s">
        <v>10</v>
      </c>
      <c r="C575" s="62" t="s">
        <v>4</v>
      </c>
      <c r="D575" s="62" t="s">
        <v>11</v>
      </c>
      <c r="E575" s="62" t="s">
        <v>12</v>
      </c>
      <c r="F575" s="62" t="s">
        <v>13</v>
      </c>
      <c r="G575" s="64" t="s">
        <v>14</v>
      </c>
    </row>
    <row r="576" spans="1:12" ht="15" thickTop="1" x14ac:dyDescent="0.3">
      <c r="A576" s="20"/>
      <c r="B576" s="67" t="s">
        <v>15</v>
      </c>
      <c r="C576" s="68"/>
      <c r="D576" s="68"/>
      <c r="E576" s="68"/>
      <c r="F576" s="68"/>
      <c r="G576" s="7"/>
    </row>
    <row r="577" spans="1:12" ht="15" thickBot="1" x14ac:dyDescent="0.35">
      <c r="A577" s="36" t="s">
        <v>16</v>
      </c>
      <c r="B577" s="4" t="s">
        <v>36</v>
      </c>
      <c r="C577" s="4" t="s">
        <v>18</v>
      </c>
      <c r="D577" s="105">
        <v>0.1</v>
      </c>
      <c r="E577" s="6">
        <v>25.18</v>
      </c>
      <c r="F577" s="6">
        <f>PRODUCT(D577:E577)</f>
        <v>2.5180000000000002</v>
      </c>
      <c r="G577" s="7"/>
    </row>
    <row r="578" spans="1:12" ht="15.6" thickTop="1" thickBot="1" x14ac:dyDescent="0.35">
      <c r="A578" s="71">
        <v>1</v>
      </c>
      <c r="B578" s="244" t="s">
        <v>21</v>
      </c>
      <c r="C578" s="245"/>
      <c r="D578" s="245"/>
      <c r="E578" s="246"/>
      <c r="F578" s="72">
        <f>SUM(F577)</f>
        <v>2.5180000000000002</v>
      </c>
      <c r="G578" s="73">
        <f>SUM(F578/F587)</f>
        <v>0.33696401577601826</v>
      </c>
    </row>
    <row r="579" spans="1:12" ht="15" thickTop="1" x14ac:dyDescent="0.3">
      <c r="A579" s="20"/>
      <c r="B579" s="74" t="s">
        <v>45</v>
      </c>
      <c r="C579" s="4"/>
      <c r="D579" s="4"/>
      <c r="E579" s="4"/>
      <c r="F579" s="41"/>
      <c r="G579" s="75"/>
    </row>
    <row r="580" spans="1:12" ht="59.4" customHeight="1" x14ac:dyDescent="0.3">
      <c r="A580" s="36" t="s">
        <v>23</v>
      </c>
      <c r="B580" s="4" t="s">
        <v>2838</v>
      </c>
      <c r="C580" s="4" t="s">
        <v>750</v>
      </c>
      <c r="D580" s="22">
        <v>0.2</v>
      </c>
      <c r="E580" s="76">
        <v>15.44</v>
      </c>
      <c r="F580" s="6">
        <f>D580*E580</f>
        <v>3.0880000000000001</v>
      </c>
      <c r="G580" s="7"/>
    </row>
    <row r="581" spans="1:12" ht="23.4" customHeight="1" thickBot="1" x14ac:dyDescent="0.35">
      <c r="A581" s="36" t="s">
        <v>47</v>
      </c>
      <c r="B581" s="4" t="s">
        <v>2839</v>
      </c>
      <c r="C581" s="4" t="s">
        <v>750</v>
      </c>
      <c r="D581" s="4">
        <v>0.02</v>
      </c>
      <c r="E581" s="76">
        <v>15.06</v>
      </c>
      <c r="F581" s="6">
        <f>D581*E581</f>
        <v>0.30120000000000002</v>
      </c>
      <c r="G581" s="7"/>
      <c r="I581" s="2"/>
      <c r="J581" s="30"/>
      <c r="K581" s="31"/>
      <c r="L581" s="31"/>
    </row>
    <row r="582" spans="1:12" ht="15.6" thickTop="1" thickBot="1" x14ac:dyDescent="0.35">
      <c r="A582" s="71">
        <v>2</v>
      </c>
      <c r="B582" s="244" t="s">
        <v>134</v>
      </c>
      <c r="C582" s="245"/>
      <c r="D582" s="245"/>
      <c r="E582" s="246"/>
      <c r="F582" s="72">
        <f>SUM(F580:F581)</f>
        <v>3.3892000000000002</v>
      </c>
      <c r="G582" s="73">
        <f>SUM(F582/F587)</f>
        <v>0.45354981821607665</v>
      </c>
    </row>
    <row r="583" spans="1:12" ht="15.6" thickTop="1" thickBot="1" x14ac:dyDescent="0.35">
      <c r="A583" s="78" t="s">
        <v>26</v>
      </c>
      <c r="B583" s="244" t="s">
        <v>27</v>
      </c>
      <c r="C583" s="245"/>
      <c r="D583" s="245"/>
      <c r="E583" s="246"/>
      <c r="F583" s="79">
        <f>SUM(F578,F582)</f>
        <v>5.9072000000000005</v>
      </c>
      <c r="G583" s="3"/>
    </row>
    <row r="584" spans="1:12" ht="15.6" thickTop="1" thickBot="1" x14ac:dyDescent="0.35">
      <c r="A584" s="80">
        <v>3</v>
      </c>
      <c r="B584" s="264" t="s">
        <v>28</v>
      </c>
      <c r="C584" s="265"/>
      <c r="D584" s="265"/>
      <c r="E584" s="266"/>
      <c r="F584" s="79">
        <f>SUM(F583)*15%</f>
        <v>0.88608000000000009</v>
      </c>
      <c r="G584" s="73">
        <f>SUM(F584/F587)</f>
        <v>0.11857707509881424</v>
      </c>
    </row>
    <row r="585" spans="1:12" ht="15.6" thickTop="1" thickBot="1" x14ac:dyDescent="0.35">
      <c r="A585" s="78" t="s">
        <v>29</v>
      </c>
      <c r="B585" s="244" t="s">
        <v>30</v>
      </c>
      <c r="C585" s="245"/>
      <c r="D585" s="245"/>
      <c r="E585" s="246"/>
      <c r="F585" s="81">
        <f>SUM(F583:F584)</f>
        <v>6.7932800000000002</v>
      </c>
    </row>
    <row r="586" spans="1:12" ht="15.6" thickTop="1" thickBot="1" x14ac:dyDescent="0.35">
      <c r="A586" s="80">
        <v>4</v>
      </c>
      <c r="B586" s="264" t="s">
        <v>31</v>
      </c>
      <c r="C586" s="265"/>
      <c r="D586" s="265"/>
      <c r="E586" s="266"/>
      <c r="F586" s="79">
        <f>SUM(F585)*10%</f>
        <v>0.67932800000000004</v>
      </c>
      <c r="G586" s="73">
        <f>SUM(F586/F587)</f>
        <v>9.0909090909090912E-2</v>
      </c>
    </row>
    <row r="587" spans="1:12" ht="15.6" thickTop="1" thickBot="1" x14ac:dyDescent="0.35">
      <c r="A587" s="78" t="s">
        <v>32</v>
      </c>
      <c r="B587" s="244" t="s">
        <v>33</v>
      </c>
      <c r="C587" s="245"/>
      <c r="D587" s="245"/>
      <c r="E587" s="246"/>
      <c r="F587" s="81">
        <f>SUM(F585:F586)</f>
        <v>7.4726080000000001</v>
      </c>
      <c r="G587" s="82">
        <f>SUM(G578,G582,G584,G586)</f>
        <v>1</v>
      </c>
      <c r="I587" s="31"/>
      <c r="J587" s="30"/>
      <c r="K587" s="31"/>
      <c r="L587" s="31"/>
    </row>
    <row r="588" spans="1:12" ht="15.6" thickTop="1" thickBot="1" x14ac:dyDescent="0.35"/>
    <row r="589" spans="1:12" ht="44.4" thickTop="1" thickBot="1" x14ac:dyDescent="0.35">
      <c r="A589" s="61" t="s">
        <v>2</v>
      </c>
      <c r="B589" s="62" t="s">
        <v>3</v>
      </c>
      <c r="C589" s="63" t="s">
        <v>4</v>
      </c>
      <c r="D589" s="64" t="s">
        <v>5</v>
      </c>
      <c r="E589" s="27"/>
      <c r="F589" s="20"/>
      <c r="G589" s="20"/>
      <c r="I589" s="2"/>
      <c r="J589" s="2"/>
      <c r="K589" s="2"/>
    </row>
    <row r="590" spans="1:12" ht="305.39999999999998" customHeight="1" thickTop="1" x14ac:dyDescent="0.3">
      <c r="A590" s="234" t="s">
        <v>2712</v>
      </c>
      <c r="B590" s="278" t="s">
        <v>2713</v>
      </c>
      <c r="C590" s="268" t="s">
        <v>130</v>
      </c>
      <c r="D590" s="276">
        <v>1</v>
      </c>
      <c r="E590" s="27"/>
      <c r="F590" s="20"/>
      <c r="G590" s="20"/>
      <c r="I590" s="2"/>
      <c r="J590" s="2"/>
      <c r="K590" s="2"/>
    </row>
    <row r="591" spans="1:12" ht="403.2" customHeight="1" thickBot="1" x14ac:dyDescent="0.35">
      <c r="A591" s="235"/>
      <c r="B591" s="279"/>
      <c r="C591" s="269"/>
      <c r="D591" s="277"/>
      <c r="E591" s="20"/>
      <c r="F591" s="20"/>
      <c r="G591" s="20"/>
      <c r="I591" s="24"/>
      <c r="J591" s="24"/>
      <c r="K591" s="24"/>
    </row>
    <row r="592" spans="1:12" ht="30" thickTop="1" thickBot="1" x14ac:dyDescent="0.35">
      <c r="A592" s="61" t="s">
        <v>9</v>
      </c>
      <c r="B592" s="62" t="s">
        <v>10</v>
      </c>
      <c r="C592" s="62" t="s">
        <v>4</v>
      </c>
      <c r="D592" s="62" t="s">
        <v>11</v>
      </c>
      <c r="E592" s="62" t="s">
        <v>12</v>
      </c>
      <c r="F592" s="62" t="s">
        <v>13</v>
      </c>
      <c r="G592" s="64" t="s">
        <v>14</v>
      </c>
    </row>
    <row r="593" spans="1:12" ht="15" thickTop="1" x14ac:dyDescent="0.3">
      <c r="A593" s="20"/>
      <c r="B593" s="67" t="s">
        <v>15</v>
      </c>
      <c r="C593" s="68"/>
      <c r="D593" s="68"/>
      <c r="E593" s="68"/>
      <c r="F593" s="68"/>
      <c r="G593" s="7"/>
    </row>
    <row r="594" spans="1:12" ht="15" thickBot="1" x14ac:dyDescent="0.35">
      <c r="A594" s="36" t="s">
        <v>16</v>
      </c>
      <c r="B594" s="4" t="s">
        <v>36</v>
      </c>
      <c r="C594" s="4" t="s">
        <v>18</v>
      </c>
      <c r="D594" s="105">
        <v>0.1</v>
      </c>
      <c r="E594" s="6">
        <v>25.18</v>
      </c>
      <c r="F594" s="6">
        <f>PRODUCT(D594:E594)</f>
        <v>2.5180000000000002</v>
      </c>
      <c r="G594" s="7"/>
    </row>
    <row r="595" spans="1:12" ht="15.6" thickTop="1" thickBot="1" x14ac:dyDescent="0.35">
      <c r="A595" s="71">
        <v>1</v>
      </c>
      <c r="B595" s="244" t="s">
        <v>21</v>
      </c>
      <c r="C595" s="245"/>
      <c r="D595" s="245"/>
      <c r="E595" s="246"/>
      <c r="F595" s="72">
        <f>SUM(F594)</f>
        <v>2.5180000000000002</v>
      </c>
      <c r="G595" s="73">
        <f>SUM(F595/F603)</f>
        <v>0.39411432978103494</v>
      </c>
    </row>
    <row r="596" spans="1:12" ht="15" thickTop="1" x14ac:dyDescent="0.3">
      <c r="A596" s="20"/>
      <c r="B596" s="74" t="s">
        <v>45</v>
      </c>
      <c r="C596" s="4"/>
      <c r="D596" s="4"/>
      <c r="E596" s="4"/>
      <c r="F596" s="41"/>
      <c r="G596" s="75"/>
    </row>
    <row r="597" spans="1:12" ht="43.8" thickBot="1" x14ac:dyDescent="0.35">
      <c r="A597" s="36" t="s">
        <v>23</v>
      </c>
      <c r="B597" s="4" t="s">
        <v>2840</v>
      </c>
      <c r="C597" s="4" t="s">
        <v>750</v>
      </c>
      <c r="D597" s="4">
        <v>0.18</v>
      </c>
      <c r="E597" s="76">
        <v>14.07</v>
      </c>
      <c r="F597" s="6">
        <f>D597*E597</f>
        <v>2.5326</v>
      </c>
      <c r="G597" s="7"/>
      <c r="I597" s="2"/>
      <c r="J597" s="30"/>
      <c r="K597" s="31"/>
      <c r="L597" s="31"/>
    </row>
    <row r="598" spans="1:12" ht="15.6" thickTop="1" thickBot="1" x14ac:dyDescent="0.35">
      <c r="A598" s="71">
        <v>2</v>
      </c>
      <c r="B598" s="244" t="s">
        <v>134</v>
      </c>
      <c r="C598" s="245"/>
      <c r="D598" s="245"/>
      <c r="E598" s="246"/>
      <c r="F598" s="72">
        <f>SUM(F597)</f>
        <v>2.5326</v>
      </c>
      <c r="G598" s="73">
        <f>SUM(F598/F603)</f>
        <v>0.39639950421105996</v>
      </c>
    </row>
    <row r="599" spans="1:12" ht="15.6" thickTop="1" thickBot="1" x14ac:dyDescent="0.35">
      <c r="A599" s="78" t="s">
        <v>26</v>
      </c>
      <c r="B599" s="244" t="s">
        <v>27</v>
      </c>
      <c r="C599" s="245"/>
      <c r="D599" s="245"/>
      <c r="E599" s="246"/>
      <c r="F599" s="79">
        <f>SUM(F595,F598)</f>
        <v>5.0506000000000002</v>
      </c>
      <c r="G599" s="3"/>
    </row>
    <row r="600" spans="1:12" ht="15.6" thickTop="1" thickBot="1" x14ac:dyDescent="0.35">
      <c r="A600" s="80">
        <v>3</v>
      </c>
      <c r="B600" s="264" t="s">
        <v>28</v>
      </c>
      <c r="C600" s="265"/>
      <c r="D600" s="265"/>
      <c r="E600" s="266"/>
      <c r="F600" s="79">
        <f>SUM(F599)*15%</f>
        <v>0.75758999999999999</v>
      </c>
      <c r="G600" s="73">
        <f>SUM(F600/F603)</f>
        <v>0.11857707509881424</v>
      </c>
    </row>
    <row r="601" spans="1:12" ht="15.6" thickTop="1" thickBot="1" x14ac:dyDescent="0.35">
      <c r="A601" s="78" t="s">
        <v>29</v>
      </c>
      <c r="B601" s="244" t="s">
        <v>30</v>
      </c>
      <c r="C601" s="245"/>
      <c r="D601" s="245"/>
      <c r="E601" s="246"/>
      <c r="F601" s="81">
        <f>SUM(F599:F600)</f>
        <v>5.8081899999999997</v>
      </c>
    </row>
    <row r="602" spans="1:12" ht="15.6" thickTop="1" thickBot="1" x14ac:dyDescent="0.35">
      <c r="A602" s="80">
        <v>4</v>
      </c>
      <c r="B602" s="264" t="s">
        <v>31</v>
      </c>
      <c r="C602" s="265"/>
      <c r="D602" s="265"/>
      <c r="E602" s="266"/>
      <c r="F602" s="79">
        <f>SUM(F601)*10%</f>
        <v>0.58081899999999997</v>
      </c>
      <c r="G602" s="73">
        <f>SUM(F602/F603)</f>
        <v>9.0909090909090912E-2</v>
      </c>
    </row>
    <row r="603" spans="1:12" ht="15.6" thickTop="1" thickBot="1" x14ac:dyDescent="0.35">
      <c r="A603" s="78" t="s">
        <v>32</v>
      </c>
      <c r="B603" s="244" t="s">
        <v>33</v>
      </c>
      <c r="C603" s="245"/>
      <c r="D603" s="245"/>
      <c r="E603" s="246"/>
      <c r="F603" s="81">
        <f>SUM(F601:F602)</f>
        <v>6.3890089999999997</v>
      </c>
      <c r="G603" s="82">
        <f>SUM(G595,G598,G600,G602)</f>
        <v>1</v>
      </c>
      <c r="I603" s="31"/>
      <c r="J603" s="30"/>
      <c r="K603" s="31"/>
      <c r="L603" s="31"/>
    </row>
    <row r="604" spans="1:12" ht="15.6" thickTop="1" thickBot="1" x14ac:dyDescent="0.35"/>
    <row r="605" spans="1:12" ht="44.4" thickTop="1" thickBot="1" x14ac:dyDescent="0.35">
      <c r="A605" s="61" t="s">
        <v>2</v>
      </c>
      <c r="B605" s="62" t="s">
        <v>3</v>
      </c>
      <c r="C605" s="63" t="s">
        <v>4</v>
      </c>
      <c r="D605" s="64" t="s">
        <v>5</v>
      </c>
      <c r="E605" s="27"/>
      <c r="F605" s="20"/>
      <c r="G605" s="20"/>
      <c r="I605" s="2"/>
      <c r="J605" s="2"/>
      <c r="K605" s="2"/>
    </row>
    <row r="606" spans="1:12" ht="58.8" customHeight="1" thickTop="1" x14ac:dyDescent="0.3">
      <c r="A606" s="19"/>
      <c r="B606" s="278" t="s">
        <v>2715</v>
      </c>
      <c r="C606" s="268" t="s">
        <v>130</v>
      </c>
      <c r="D606" s="276">
        <v>1</v>
      </c>
      <c r="E606" s="27"/>
      <c r="F606" s="20"/>
      <c r="G606" s="20"/>
      <c r="I606" s="2"/>
      <c r="J606" s="2"/>
      <c r="K606" s="2"/>
    </row>
    <row r="607" spans="1:12" ht="409.6" customHeight="1" x14ac:dyDescent="0.3">
      <c r="A607" s="60" t="s">
        <v>2714</v>
      </c>
      <c r="B607" s="281"/>
      <c r="C607" s="249"/>
      <c r="D607" s="282"/>
      <c r="E607" s="20"/>
      <c r="F607" s="20"/>
      <c r="G607" s="20"/>
      <c r="I607" s="24"/>
      <c r="J607" s="24"/>
      <c r="K607" s="24"/>
    </row>
    <row r="608" spans="1:12" ht="380.4" customHeight="1" thickBot="1" x14ac:dyDescent="0.35">
      <c r="A608" s="60"/>
      <c r="B608" s="279"/>
      <c r="C608" s="269"/>
      <c r="D608" s="277"/>
      <c r="E608" s="20"/>
      <c r="F608" s="20"/>
      <c r="G608" s="20"/>
      <c r="I608" s="24"/>
      <c r="J608" s="24"/>
      <c r="K608" s="24"/>
    </row>
    <row r="609" spans="1:12" ht="30" thickTop="1" thickBot="1" x14ac:dyDescent="0.35">
      <c r="A609" s="61" t="s">
        <v>9</v>
      </c>
      <c r="B609" s="62" t="s">
        <v>10</v>
      </c>
      <c r="C609" s="62" t="s">
        <v>4</v>
      </c>
      <c r="D609" s="62" t="s">
        <v>11</v>
      </c>
      <c r="E609" s="62" t="s">
        <v>12</v>
      </c>
      <c r="F609" s="62" t="s">
        <v>13</v>
      </c>
      <c r="G609" s="64" t="s">
        <v>14</v>
      </c>
    </row>
    <row r="610" spans="1:12" ht="15" thickTop="1" x14ac:dyDescent="0.3">
      <c r="A610" s="20"/>
      <c r="B610" s="67" t="s">
        <v>15</v>
      </c>
      <c r="C610" s="68"/>
      <c r="D610" s="68"/>
      <c r="E610" s="68"/>
      <c r="F610" s="68"/>
      <c r="G610" s="7"/>
    </row>
    <row r="611" spans="1:12" ht="15" thickBot="1" x14ac:dyDescent="0.35">
      <c r="A611" s="36" t="s">
        <v>16</v>
      </c>
      <c r="B611" s="4" t="s">
        <v>36</v>
      </c>
      <c r="C611" s="4" t="s">
        <v>18</v>
      </c>
      <c r="D611" s="105">
        <v>0.14000000000000001</v>
      </c>
      <c r="E611" s="6">
        <v>25.18</v>
      </c>
      <c r="F611" s="6">
        <f>PRODUCT(D611:E611)</f>
        <v>3.5252000000000003</v>
      </c>
      <c r="G611" s="7"/>
    </row>
    <row r="612" spans="1:12" ht="15.6" thickTop="1" thickBot="1" x14ac:dyDescent="0.35">
      <c r="A612" s="71">
        <v>1</v>
      </c>
      <c r="B612" s="244" t="s">
        <v>21</v>
      </c>
      <c r="C612" s="245"/>
      <c r="D612" s="245"/>
      <c r="E612" s="246"/>
      <c r="F612" s="72">
        <f>SUM(F611)</f>
        <v>3.5252000000000003</v>
      </c>
      <c r="G612" s="73">
        <f>SUM(F612/F621)</f>
        <v>0.37373522981451274</v>
      </c>
    </row>
    <row r="613" spans="1:12" ht="15" thickTop="1" x14ac:dyDescent="0.3">
      <c r="A613" s="20"/>
      <c r="B613" s="74" t="s">
        <v>45</v>
      </c>
      <c r="C613" s="4"/>
      <c r="D613" s="4"/>
      <c r="E613" s="4"/>
      <c r="F613" s="41"/>
      <c r="G613" s="75"/>
    </row>
    <row r="614" spans="1:12" ht="56.4" customHeight="1" x14ac:dyDescent="0.3">
      <c r="A614" s="36" t="s">
        <v>23</v>
      </c>
      <c r="B614" s="4" t="s">
        <v>2940</v>
      </c>
      <c r="C614" s="4" t="s">
        <v>750</v>
      </c>
      <c r="D614" s="22">
        <v>0.2</v>
      </c>
      <c r="E614" s="76">
        <v>18.149999999999999</v>
      </c>
      <c r="F614" s="6">
        <f>D614*E614</f>
        <v>3.63</v>
      </c>
      <c r="G614" s="7"/>
    </row>
    <row r="615" spans="1:12" ht="27" customHeight="1" thickBot="1" x14ac:dyDescent="0.35">
      <c r="A615" s="36" t="s">
        <v>47</v>
      </c>
      <c r="B615" s="4" t="s">
        <v>2842</v>
      </c>
      <c r="C615" s="4" t="s">
        <v>750</v>
      </c>
      <c r="D615" s="4">
        <v>0.02</v>
      </c>
      <c r="E615" s="76">
        <v>15.06</v>
      </c>
      <c r="F615" s="6">
        <f>D615*E615</f>
        <v>0.30120000000000002</v>
      </c>
      <c r="G615" s="7"/>
      <c r="I615" s="2"/>
      <c r="J615" s="30"/>
      <c r="K615" s="31"/>
      <c r="L615" s="31"/>
    </row>
    <row r="616" spans="1:12" ht="15.6" thickTop="1" thickBot="1" x14ac:dyDescent="0.35">
      <c r="A616" s="71">
        <v>2</v>
      </c>
      <c r="B616" s="244" t="s">
        <v>134</v>
      </c>
      <c r="C616" s="245"/>
      <c r="D616" s="245"/>
      <c r="E616" s="246"/>
      <c r="F616" s="72">
        <f>SUM(F614:F615)</f>
        <v>3.9312</v>
      </c>
      <c r="G616" s="73">
        <f>SUM(F616/F621)</f>
        <v>0.41677860417758211</v>
      </c>
    </row>
    <row r="617" spans="1:12" ht="15.6" thickTop="1" thickBot="1" x14ac:dyDescent="0.35">
      <c r="A617" s="78" t="s">
        <v>26</v>
      </c>
      <c r="B617" s="244" t="s">
        <v>27</v>
      </c>
      <c r="C617" s="245"/>
      <c r="D617" s="245"/>
      <c r="E617" s="246"/>
      <c r="F617" s="79">
        <f>SUM(F612,F616)</f>
        <v>7.4564000000000004</v>
      </c>
      <c r="G617" s="3"/>
    </row>
    <row r="618" spans="1:12" ht="15.6" thickTop="1" thickBot="1" x14ac:dyDescent="0.35">
      <c r="A618" s="80">
        <v>3</v>
      </c>
      <c r="B618" s="264" t="s">
        <v>28</v>
      </c>
      <c r="C618" s="265"/>
      <c r="D618" s="265"/>
      <c r="E618" s="266"/>
      <c r="F618" s="79">
        <f>SUM(F617)*15%</f>
        <v>1.11846</v>
      </c>
      <c r="G618" s="73">
        <f>SUM(F618/F621)</f>
        <v>0.11857707509881422</v>
      </c>
    </row>
    <row r="619" spans="1:12" ht="15.6" thickTop="1" thickBot="1" x14ac:dyDescent="0.35">
      <c r="A619" s="78" t="s">
        <v>29</v>
      </c>
      <c r="B619" s="244" t="s">
        <v>30</v>
      </c>
      <c r="C619" s="245"/>
      <c r="D619" s="245"/>
      <c r="E619" s="246"/>
      <c r="F619" s="81">
        <f>SUM(F617:F618)</f>
        <v>8.574860000000001</v>
      </c>
    </row>
    <row r="620" spans="1:12" ht="15.6" thickTop="1" thickBot="1" x14ac:dyDescent="0.35">
      <c r="A620" s="80">
        <v>4</v>
      </c>
      <c r="B620" s="264" t="s">
        <v>31</v>
      </c>
      <c r="C620" s="265"/>
      <c r="D620" s="265"/>
      <c r="E620" s="266"/>
      <c r="F620" s="79">
        <f>SUM(F619)*10%</f>
        <v>0.85748600000000019</v>
      </c>
      <c r="G620" s="73">
        <f>SUM(F620/F621)</f>
        <v>9.0909090909090925E-2</v>
      </c>
    </row>
    <row r="621" spans="1:12" ht="15.6" thickTop="1" thickBot="1" x14ac:dyDescent="0.35">
      <c r="A621" s="78" t="s">
        <v>32</v>
      </c>
      <c r="B621" s="244" t="s">
        <v>33</v>
      </c>
      <c r="C621" s="245"/>
      <c r="D621" s="245"/>
      <c r="E621" s="246"/>
      <c r="F621" s="81">
        <f>SUM(F619:F620)</f>
        <v>9.4323460000000008</v>
      </c>
      <c r="G621" s="82">
        <f>SUM(G612,G616,G618,G620)</f>
        <v>1</v>
      </c>
      <c r="I621" s="31"/>
      <c r="J621" s="30"/>
      <c r="K621" s="31"/>
      <c r="L621" s="31"/>
    </row>
    <row r="622" spans="1:12" ht="15.6" thickTop="1" thickBot="1" x14ac:dyDescent="0.35"/>
    <row r="623" spans="1:12" ht="44.4" thickTop="1" thickBot="1" x14ac:dyDescent="0.35">
      <c r="A623" s="61" t="s">
        <v>2</v>
      </c>
      <c r="B623" s="62" t="s">
        <v>3</v>
      </c>
      <c r="C623" s="63" t="s">
        <v>4</v>
      </c>
      <c r="D623" s="64" t="s">
        <v>5</v>
      </c>
      <c r="E623" s="27"/>
      <c r="F623" s="20"/>
      <c r="G623" s="20"/>
      <c r="I623" s="2"/>
      <c r="J623" s="2"/>
      <c r="K623" s="2"/>
    </row>
    <row r="624" spans="1:12" ht="35.4" customHeight="1" thickTop="1" x14ac:dyDescent="0.3">
      <c r="A624" s="234" t="s">
        <v>2716</v>
      </c>
      <c r="B624" s="268" t="s">
        <v>2717</v>
      </c>
      <c r="C624" s="268" t="s">
        <v>130</v>
      </c>
      <c r="D624" s="276">
        <v>1</v>
      </c>
      <c r="E624" s="27"/>
      <c r="F624" s="20"/>
      <c r="G624" s="20"/>
      <c r="I624" s="2"/>
      <c r="J624" s="2"/>
      <c r="K624" s="2"/>
    </row>
    <row r="625" spans="1:12" ht="408.6" customHeight="1" thickBot="1" x14ac:dyDescent="0.35">
      <c r="A625" s="235"/>
      <c r="B625" s="249"/>
      <c r="C625" s="249"/>
      <c r="D625" s="282"/>
      <c r="E625" s="20"/>
      <c r="F625" s="20"/>
      <c r="G625" s="20"/>
      <c r="I625" s="24"/>
      <c r="J625" s="24"/>
      <c r="K625" s="24"/>
    </row>
    <row r="626" spans="1:12" ht="2.4" customHeight="1" thickTop="1" thickBot="1" x14ac:dyDescent="0.35">
      <c r="A626" s="212"/>
      <c r="B626" s="269"/>
      <c r="C626" s="269"/>
      <c r="D626" s="277"/>
      <c r="E626" s="20"/>
      <c r="F626" s="20"/>
      <c r="G626" s="20"/>
      <c r="I626" s="24"/>
      <c r="J626" s="24"/>
      <c r="K626" s="24"/>
    </row>
    <row r="627" spans="1:12" ht="30" thickTop="1" thickBot="1" x14ac:dyDescent="0.35">
      <c r="A627" s="61" t="s">
        <v>9</v>
      </c>
      <c r="B627" s="62" t="s">
        <v>10</v>
      </c>
      <c r="C627" s="62" t="s">
        <v>4</v>
      </c>
      <c r="D627" s="62" t="s">
        <v>11</v>
      </c>
      <c r="E627" s="62" t="s">
        <v>12</v>
      </c>
      <c r="F627" s="62" t="s">
        <v>13</v>
      </c>
      <c r="G627" s="64" t="s">
        <v>14</v>
      </c>
    </row>
    <row r="628" spans="1:12" ht="15" thickTop="1" x14ac:dyDescent="0.3">
      <c r="A628" s="20"/>
      <c r="B628" s="67" t="s">
        <v>15</v>
      </c>
      <c r="C628" s="68"/>
      <c r="D628" s="68"/>
      <c r="E628" s="68"/>
      <c r="F628" s="68"/>
      <c r="G628" s="7"/>
    </row>
    <row r="629" spans="1:12" ht="15" thickBot="1" x14ac:dyDescent="0.35">
      <c r="A629" s="36" t="s">
        <v>16</v>
      </c>
      <c r="B629" s="4" t="s">
        <v>36</v>
      </c>
      <c r="C629" s="4" t="s">
        <v>18</v>
      </c>
      <c r="D629" s="105">
        <v>0.1</v>
      </c>
      <c r="E629" s="6">
        <v>25.18</v>
      </c>
      <c r="F629" s="6">
        <f>PRODUCT(D629:E629)</f>
        <v>2.5180000000000002</v>
      </c>
      <c r="G629" s="7"/>
    </row>
    <row r="630" spans="1:12" ht="15.6" thickTop="1" thickBot="1" x14ac:dyDescent="0.35">
      <c r="A630" s="71">
        <v>1</v>
      </c>
      <c r="B630" s="244" t="s">
        <v>21</v>
      </c>
      <c r="C630" s="245"/>
      <c r="D630" s="245"/>
      <c r="E630" s="246"/>
      <c r="F630" s="72">
        <f>SUM(F629)</f>
        <v>2.5180000000000002</v>
      </c>
      <c r="G630" s="73">
        <f>SUM(F630/F638)</f>
        <v>0.43716810902049003</v>
      </c>
    </row>
    <row r="631" spans="1:12" ht="15" thickTop="1" x14ac:dyDescent="0.3">
      <c r="A631" s="20"/>
      <c r="B631" s="74" t="s">
        <v>45</v>
      </c>
      <c r="C631" s="4"/>
      <c r="D631" s="4"/>
      <c r="E631" s="4"/>
      <c r="F631" s="41"/>
      <c r="G631" s="75"/>
    </row>
    <row r="632" spans="1:12" ht="15" thickBot="1" x14ac:dyDescent="0.35">
      <c r="A632" s="36" t="s">
        <v>23</v>
      </c>
      <c r="B632" s="4" t="s">
        <v>2843</v>
      </c>
      <c r="C632" s="4" t="s">
        <v>750</v>
      </c>
      <c r="D632" s="4">
        <v>0.16</v>
      </c>
      <c r="E632" s="76">
        <v>12.72</v>
      </c>
      <c r="F632" s="6">
        <f>D632*E632</f>
        <v>2.0352000000000001</v>
      </c>
      <c r="G632" s="7"/>
      <c r="I632" s="2"/>
      <c r="J632" s="30"/>
      <c r="K632" s="31"/>
      <c r="L632" s="31"/>
    </row>
    <row r="633" spans="1:12" ht="15.6" thickTop="1" thickBot="1" x14ac:dyDescent="0.35">
      <c r="A633" s="71">
        <v>2</v>
      </c>
      <c r="B633" s="244" t="s">
        <v>134</v>
      </c>
      <c r="C633" s="245"/>
      <c r="D633" s="245"/>
      <c r="E633" s="246"/>
      <c r="F633" s="72">
        <f>SUM(F632)</f>
        <v>2.0352000000000001</v>
      </c>
      <c r="G633" s="73">
        <f>SUM(F633/F638)</f>
        <v>0.35334572497160494</v>
      </c>
    </row>
    <row r="634" spans="1:12" ht="15.6" thickTop="1" thickBot="1" x14ac:dyDescent="0.35">
      <c r="A634" s="78" t="s">
        <v>26</v>
      </c>
      <c r="B634" s="244" t="s">
        <v>27</v>
      </c>
      <c r="C634" s="245"/>
      <c r="D634" s="245"/>
      <c r="E634" s="246"/>
      <c r="F634" s="79">
        <f>SUM(F630,F633)</f>
        <v>4.5532000000000004</v>
      </c>
      <c r="G634" s="3"/>
    </row>
    <row r="635" spans="1:12" ht="15.6" thickTop="1" thickBot="1" x14ac:dyDescent="0.35">
      <c r="A635" s="80">
        <v>3</v>
      </c>
      <c r="B635" s="264" t="s">
        <v>28</v>
      </c>
      <c r="C635" s="265"/>
      <c r="D635" s="265"/>
      <c r="E635" s="266"/>
      <c r="F635" s="79">
        <f>SUM(F634)*15%</f>
        <v>0.68298000000000003</v>
      </c>
      <c r="G635" s="73">
        <f>SUM(F635/F638)</f>
        <v>0.11857707509881424</v>
      </c>
    </row>
    <row r="636" spans="1:12" ht="15.6" thickTop="1" thickBot="1" x14ac:dyDescent="0.35">
      <c r="A636" s="78" t="s">
        <v>29</v>
      </c>
      <c r="B636" s="244" t="s">
        <v>30</v>
      </c>
      <c r="C636" s="245"/>
      <c r="D636" s="245"/>
      <c r="E636" s="246"/>
      <c r="F636" s="81">
        <f>SUM(F634:F635)</f>
        <v>5.2361800000000001</v>
      </c>
    </row>
    <row r="637" spans="1:12" ht="15.6" thickTop="1" thickBot="1" x14ac:dyDescent="0.35">
      <c r="A637" s="80">
        <v>4</v>
      </c>
      <c r="B637" s="264" t="s">
        <v>31</v>
      </c>
      <c r="C637" s="265"/>
      <c r="D637" s="265"/>
      <c r="E637" s="266"/>
      <c r="F637" s="79">
        <f>SUM(F636)*10%</f>
        <v>0.52361800000000003</v>
      </c>
      <c r="G637" s="73">
        <f>SUM(F637/F638)</f>
        <v>9.0909090909090912E-2</v>
      </c>
    </row>
    <row r="638" spans="1:12" ht="15.6" thickTop="1" thickBot="1" x14ac:dyDescent="0.35">
      <c r="A638" s="78" t="s">
        <v>32</v>
      </c>
      <c r="B638" s="244" t="s">
        <v>33</v>
      </c>
      <c r="C638" s="245"/>
      <c r="D638" s="245"/>
      <c r="E638" s="246"/>
      <c r="F638" s="81">
        <f>SUM(F636:F637)</f>
        <v>5.759798</v>
      </c>
      <c r="G638" s="82">
        <f>SUM(G630,G633,G635,G637)</f>
        <v>1</v>
      </c>
      <c r="I638" s="31"/>
      <c r="J638" s="30"/>
      <c r="K638" s="31"/>
      <c r="L638" s="31"/>
    </row>
    <row r="639" spans="1:12" ht="15.6" thickTop="1" thickBot="1" x14ac:dyDescent="0.35"/>
    <row r="640" spans="1:12" ht="44.4" thickTop="1" thickBot="1" x14ac:dyDescent="0.35">
      <c r="A640" s="61" t="s">
        <v>2</v>
      </c>
      <c r="B640" s="62" t="s">
        <v>3</v>
      </c>
      <c r="C640" s="63" t="s">
        <v>4</v>
      </c>
      <c r="D640" s="64" t="s">
        <v>5</v>
      </c>
      <c r="E640" s="27"/>
      <c r="F640" s="20"/>
      <c r="G640" s="20"/>
      <c r="I640" s="2"/>
      <c r="J640" s="2"/>
      <c r="K640" s="2"/>
    </row>
    <row r="641" spans="1:12" ht="315" customHeight="1" thickTop="1" x14ac:dyDescent="0.3">
      <c r="A641" s="234" t="s">
        <v>2718</v>
      </c>
      <c r="B641" s="278" t="s">
        <v>2719</v>
      </c>
      <c r="C641" s="268" t="s">
        <v>130</v>
      </c>
      <c r="D641" s="276">
        <v>1</v>
      </c>
      <c r="E641" s="27"/>
      <c r="F641" s="20"/>
      <c r="G641" s="20"/>
      <c r="I641" s="2"/>
      <c r="J641" s="2"/>
      <c r="K641" s="2"/>
    </row>
    <row r="642" spans="1:12" ht="217.2" customHeight="1" thickBot="1" x14ac:dyDescent="0.35">
      <c r="A642" s="235"/>
      <c r="B642" s="279"/>
      <c r="C642" s="269"/>
      <c r="D642" s="277"/>
      <c r="E642" s="20"/>
      <c r="F642" s="20"/>
      <c r="G642" s="20"/>
      <c r="I642" s="24"/>
      <c r="J642" s="24"/>
      <c r="K642" s="24"/>
    </row>
    <row r="643" spans="1:12" ht="30" thickTop="1" thickBot="1" x14ac:dyDescent="0.35">
      <c r="A643" s="61" t="s">
        <v>9</v>
      </c>
      <c r="B643" s="62" t="s">
        <v>10</v>
      </c>
      <c r="C643" s="62" t="s">
        <v>4</v>
      </c>
      <c r="D643" s="62" t="s">
        <v>11</v>
      </c>
      <c r="E643" s="62" t="s">
        <v>12</v>
      </c>
      <c r="F643" s="62" t="s">
        <v>13</v>
      </c>
      <c r="G643" s="64" t="s">
        <v>14</v>
      </c>
    </row>
    <row r="644" spans="1:12" ht="15" thickTop="1" x14ac:dyDescent="0.3">
      <c r="A644" s="20"/>
      <c r="B644" s="67" t="s">
        <v>15</v>
      </c>
      <c r="C644" s="68"/>
      <c r="D644" s="68"/>
      <c r="E644" s="68"/>
      <c r="F644" s="68"/>
      <c r="G644" s="7"/>
    </row>
    <row r="645" spans="1:12" ht="15" thickBot="1" x14ac:dyDescent="0.35">
      <c r="A645" s="36" t="s">
        <v>16</v>
      </c>
      <c r="B645" s="4" t="s">
        <v>36</v>
      </c>
      <c r="C645" s="4" t="s">
        <v>18</v>
      </c>
      <c r="D645" s="105">
        <v>0.14000000000000001</v>
      </c>
      <c r="E645" s="6">
        <v>25.12</v>
      </c>
      <c r="F645" s="6">
        <f>PRODUCT(D645:E645)</f>
        <v>3.5168000000000004</v>
      </c>
      <c r="G645" s="7"/>
    </row>
    <row r="646" spans="1:12" ht="15.6" thickTop="1" thickBot="1" x14ac:dyDescent="0.35">
      <c r="A646" s="71">
        <v>1</v>
      </c>
      <c r="B646" s="244" t="s">
        <v>21</v>
      </c>
      <c r="C646" s="245"/>
      <c r="D646" s="245"/>
      <c r="E646" s="246"/>
      <c r="F646" s="72">
        <f>SUM(F645)</f>
        <v>3.5168000000000004</v>
      </c>
      <c r="G646" s="73">
        <f>SUM(F646/F657)</f>
        <v>0.43453672377745461</v>
      </c>
    </row>
    <row r="647" spans="1:12" ht="15" thickTop="1" x14ac:dyDescent="0.3">
      <c r="A647" s="20"/>
      <c r="B647" s="74" t="s">
        <v>45</v>
      </c>
      <c r="C647" s="4"/>
      <c r="D647" s="4"/>
      <c r="E647" s="4"/>
      <c r="F647" s="41"/>
      <c r="G647" s="75"/>
    </row>
    <row r="648" spans="1:12" ht="28.8" x14ac:dyDescent="0.3">
      <c r="A648" s="36" t="s">
        <v>23</v>
      </c>
      <c r="B648" s="4" t="s">
        <v>2844</v>
      </c>
      <c r="C648" s="4" t="s">
        <v>110</v>
      </c>
      <c r="D648" s="4">
        <v>0.35</v>
      </c>
      <c r="E648" s="76">
        <v>6.44</v>
      </c>
      <c r="F648" s="6">
        <f>D648*E648</f>
        <v>2.254</v>
      </c>
      <c r="G648" s="7"/>
    </row>
    <row r="649" spans="1:12" x14ac:dyDescent="0.3">
      <c r="A649" s="36" t="s">
        <v>47</v>
      </c>
      <c r="B649" s="4" t="s">
        <v>2845</v>
      </c>
      <c r="C649" s="4" t="s">
        <v>750</v>
      </c>
      <c r="D649" s="4">
        <v>0.05</v>
      </c>
      <c r="E649" s="76">
        <v>12.54</v>
      </c>
      <c r="F649" s="6">
        <f>D649*E649</f>
        <v>0.627</v>
      </c>
      <c r="G649" s="7"/>
      <c r="I649" s="2"/>
      <c r="J649" s="30"/>
      <c r="K649" s="31"/>
      <c r="L649" s="31"/>
    </row>
    <row r="650" spans="1:12" ht="28.8" x14ac:dyDescent="0.3">
      <c r="A650" s="36" t="s">
        <v>78</v>
      </c>
      <c r="B650" s="205" t="s">
        <v>2915</v>
      </c>
      <c r="C650" s="4" t="s">
        <v>110</v>
      </c>
      <c r="D650" s="4">
        <v>1.6</v>
      </c>
      <c r="E650" s="209">
        <v>6.44</v>
      </c>
      <c r="F650" s="6">
        <v>10.3</v>
      </c>
      <c r="G650" s="7"/>
      <c r="I650" s="2"/>
      <c r="J650" s="30"/>
      <c r="K650" s="31"/>
      <c r="L650" s="31"/>
    </row>
    <row r="651" spans="1:12" ht="29.4" thickBot="1" x14ac:dyDescent="0.35">
      <c r="A651" s="36" t="s">
        <v>1051</v>
      </c>
      <c r="B651" s="205" t="s">
        <v>2916</v>
      </c>
      <c r="C651" s="4" t="s">
        <v>110</v>
      </c>
      <c r="D651" s="4">
        <v>0.25</v>
      </c>
      <c r="E651" s="76">
        <v>12.54</v>
      </c>
      <c r="F651" s="6">
        <v>3.14</v>
      </c>
      <c r="G651" s="7"/>
      <c r="I651" s="2"/>
      <c r="J651" s="30"/>
      <c r="K651" s="31"/>
      <c r="L651" s="31"/>
    </row>
    <row r="652" spans="1:12" ht="15.6" thickTop="1" thickBot="1" x14ac:dyDescent="0.35">
      <c r="A652" s="71">
        <v>2</v>
      </c>
      <c r="B652" s="244" t="s">
        <v>134</v>
      </c>
      <c r="C652" s="245"/>
      <c r="D652" s="245"/>
      <c r="E652" s="246"/>
      <c r="F652" s="208">
        <f>SUM(F648:F649)</f>
        <v>2.8810000000000002</v>
      </c>
      <c r="G652" s="73">
        <f>SUM(F652/F657)</f>
        <v>0.35597711021464024</v>
      </c>
    </row>
    <row r="653" spans="1:12" ht="15.6" thickTop="1" thickBot="1" x14ac:dyDescent="0.35">
      <c r="A653" s="78" t="s">
        <v>26</v>
      </c>
      <c r="B653" s="244" t="s">
        <v>27</v>
      </c>
      <c r="C653" s="245"/>
      <c r="D653" s="245"/>
      <c r="E653" s="246"/>
      <c r="F653" s="79">
        <f>SUM(F646,F652)</f>
        <v>6.3978000000000002</v>
      </c>
      <c r="G653" s="3"/>
    </row>
    <row r="654" spans="1:12" ht="15.6" thickTop="1" thickBot="1" x14ac:dyDescent="0.35">
      <c r="A654" s="80">
        <v>3</v>
      </c>
      <c r="B654" s="264" t="s">
        <v>28</v>
      </c>
      <c r="C654" s="265"/>
      <c r="D654" s="265"/>
      <c r="E654" s="266"/>
      <c r="F654" s="79">
        <f>SUM(F653)*15%</f>
        <v>0.95967000000000002</v>
      </c>
      <c r="G654" s="73">
        <f>SUM(F654/F657)</f>
        <v>0.11857707509881421</v>
      </c>
    </row>
    <row r="655" spans="1:12" ht="15.6" thickTop="1" thickBot="1" x14ac:dyDescent="0.35">
      <c r="A655" s="78" t="s">
        <v>29</v>
      </c>
      <c r="B655" s="244" t="s">
        <v>30</v>
      </c>
      <c r="C655" s="245"/>
      <c r="D655" s="245"/>
      <c r="E655" s="246"/>
      <c r="F655" s="81">
        <f>SUM(F653:F654)</f>
        <v>7.3574700000000002</v>
      </c>
    </row>
    <row r="656" spans="1:12" ht="15.6" thickTop="1" thickBot="1" x14ac:dyDescent="0.35">
      <c r="A656" s="80">
        <v>4</v>
      </c>
      <c r="B656" s="264" t="s">
        <v>31</v>
      </c>
      <c r="C656" s="265"/>
      <c r="D656" s="265"/>
      <c r="E656" s="266"/>
      <c r="F656" s="79">
        <f>SUM(F655)*10%</f>
        <v>0.73574700000000004</v>
      </c>
      <c r="G656" s="73">
        <f>SUM(F656/F657)</f>
        <v>9.0909090909090898E-2</v>
      </c>
    </row>
    <row r="657" spans="1:12" ht="15.6" thickTop="1" thickBot="1" x14ac:dyDescent="0.35">
      <c r="A657" s="78" t="s">
        <v>32</v>
      </c>
      <c r="B657" s="244" t="s">
        <v>33</v>
      </c>
      <c r="C657" s="245"/>
      <c r="D657" s="245"/>
      <c r="E657" s="246"/>
      <c r="F657" s="81">
        <f>SUM(F655:F656)</f>
        <v>8.093217000000001</v>
      </c>
      <c r="G657" s="82">
        <f>SUM(G646,G652,G654,G656)</f>
        <v>1</v>
      </c>
      <c r="I657" s="31"/>
      <c r="J657" s="30"/>
      <c r="K657" s="31"/>
      <c r="L657" s="31"/>
    </row>
    <row r="658" spans="1:12" ht="15.6" thickTop="1" thickBot="1" x14ac:dyDescent="0.35"/>
    <row r="659" spans="1:12" ht="44.4" thickTop="1" thickBot="1" x14ac:dyDescent="0.35">
      <c r="A659" s="61" t="s">
        <v>2</v>
      </c>
      <c r="B659" s="62" t="s">
        <v>3</v>
      </c>
      <c r="C659" s="63" t="s">
        <v>4</v>
      </c>
      <c r="D659" s="64" t="s">
        <v>5</v>
      </c>
      <c r="E659" s="27"/>
      <c r="F659" s="20"/>
      <c r="G659" s="20"/>
      <c r="I659" s="2"/>
      <c r="J659" s="2"/>
      <c r="K659" s="2"/>
    </row>
    <row r="660" spans="1:12" ht="363" customHeight="1" thickTop="1" x14ac:dyDescent="0.3">
      <c r="A660" s="234" t="s">
        <v>2720</v>
      </c>
      <c r="B660" s="278" t="s">
        <v>2721</v>
      </c>
      <c r="C660" s="268" t="s">
        <v>130</v>
      </c>
      <c r="D660" s="268">
        <v>1</v>
      </c>
      <c r="E660" s="27"/>
      <c r="F660" s="20"/>
      <c r="G660" s="20"/>
      <c r="I660" s="2"/>
      <c r="J660" s="2"/>
      <c r="K660" s="2"/>
    </row>
    <row r="661" spans="1:12" ht="377.4" customHeight="1" thickBot="1" x14ac:dyDescent="0.35">
      <c r="A661" s="235"/>
      <c r="B661" s="279"/>
      <c r="C661" s="269"/>
      <c r="D661" s="269"/>
      <c r="E661" s="20"/>
      <c r="F661" s="20"/>
      <c r="G661" s="20"/>
      <c r="I661" s="24"/>
      <c r="J661" s="24"/>
      <c r="K661" s="24"/>
    </row>
    <row r="662" spans="1:12" ht="30" thickTop="1" thickBot="1" x14ac:dyDescent="0.35">
      <c r="A662" s="61" t="s">
        <v>9</v>
      </c>
      <c r="B662" s="62" t="s">
        <v>10</v>
      </c>
      <c r="C662" s="62" t="s">
        <v>4</v>
      </c>
      <c r="D662" s="62" t="s">
        <v>11</v>
      </c>
      <c r="E662" s="62" t="s">
        <v>12</v>
      </c>
      <c r="F662" s="62" t="s">
        <v>13</v>
      </c>
      <c r="G662" s="64" t="s">
        <v>14</v>
      </c>
    </row>
    <row r="663" spans="1:12" ht="15" thickTop="1" x14ac:dyDescent="0.3">
      <c r="A663" s="20"/>
      <c r="B663" s="67" t="s">
        <v>15</v>
      </c>
      <c r="C663" s="68"/>
      <c r="D663" s="68"/>
      <c r="E663" s="68"/>
      <c r="F663" s="68"/>
      <c r="G663" s="7"/>
    </row>
    <row r="664" spans="1:12" ht="15" thickBot="1" x14ac:dyDescent="0.35">
      <c r="A664" s="36" t="s">
        <v>16</v>
      </c>
      <c r="B664" s="4" t="s">
        <v>36</v>
      </c>
      <c r="C664" s="4" t="s">
        <v>18</v>
      </c>
      <c r="D664" s="105">
        <v>0.14000000000000001</v>
      </c>
      <c r="E664" s="6">
        <v>25.18</v>
      </c>
      <c r="F664" s="6">
        <f>PRODUCT(D664:E664)</f>
        <v>3.5252000000000003</v>
      </c>
      <c r="G664" s="7"/>
    </row>
    <row r="665" spans="1:12" ht="15.6" thickTop="1" thickBot="1" x14ac:dyDescent="0.35">
      <c r="A665" s="71">
        <v>1</v>
      </c>
      <c r="B665" s="244" t="s">
        <v>21</v>
      </c>
      <c r="C665" s="245"/>
      <c r="D665" s="245"/>
      <c r="E665" s="246"/>
      <c r="F665" s="72">
        <f>SUM(F664)</f>
        <v>3.5252000000000003</v>
      </c>
      <c r="G665" s="73">
        <f>SUM(F665/F675)</f>
        <v>0.19626442851430639</v>
      </c>
    </row>
    <row r="666" spans="1:12" ht="15" thickTop="1" x14ac:dyDescent="0.3">
      <c r="A666" s="20"/>
      <c r="B666" s="74" t="s">
        <v>45</v>
      </c>
      <c r="C666" s="4"/>
      <c r="D666" s="4"/>
      <c r="E666" s="4"/>
      <c r="F666" s="41"/>
      <c r="G666" s="75"/>
    </row>
    <row r="667" spans="1:12" ht="43.2" x14ac:dyDescent="0.3">
      <c r="A667" s="36" t="s">
        <v>23</v>
      </c>
      <c r="B667" s="4" t="s">
        <v>2846</v>
      </c>
      <c r="C667" s="4" t="s">
        <v>110</v>
      </c>
      <c r="D667" s="4">
        <v>0.35</v>
      </c>
      <c r="E667" s="76">
        <v>27.58</v>
      </c>
      <c r="F667" s="6">
        <f>D667*E667</f>
        <v>9.6529999999999987</v>
      </c>
      <c r="G667" s="7"/>
    </row>
    <row r="668" spans="1:12" x14ac:dyDescent="0.3">
      <c r="A668" s="36" t="s">
        <v>47</v>
      </c>
      <c r="B668" s="4" t="s">
        <v>2847</v>
      </c>
      <c r="C668" s="4" t="s">
        <v>750</v>
      </c>
      <c r="D668" s="4">
        <v>7.0000000000000007E-2</v>
      </c>
      <c r="E668" s="76">
        <v>14.58</v>
      </c>
      <c r="F668" s="6">
        <f>D668*E668</f>
        <v>1.0206000000000002</v>
      </c>
      <c r="G668" s="7"/>
      <c r="I668" s="2"/>
      <c r="J668" s="30"/>
      <c r="K668" s="31"/>
      <c r="L668" s="31"/>
    </row>
    <row r="669" spans="1:12" ht="58.2" thickBot="1" x14ac:dyDescent="0.35">
      <c r="A669" s="36" t="s">
        <v>78</v>
      </c>
      <c r="B669" s="205" t="s">
        <v>2917</v>
      </c>
      <c r="C669" s="4" t="s">
        <v>110</v>
      </c>
      <c r="D669" s="4">
        <v>0.45</v>
      </c>
      <c r="E669" s="76">
        <v>27.58</v>
      </c>
      <c r="F669" s="6">
        <v>12.41</v>
      </c>
      <c r="G669" s="7"/>
      <c r="I669" s="2"/>
      <c r="J669" s="30"/>
      <c r="K669" s="31"/>
      <c r="L669" s="31"/>
    </row>
    <row r="670" spans="1:12" ht="15.6" thickTop="1" thickBot="1" x14ac:dyDescent="0.35">
      <c r="A670" s="71">
        <v>2</v>
      </c>
      <c r="B670" s="244" t="s">
        <v>134</v>
      </c>
      <c r="C670" s="245"/>
      <c r="D670" s="245"/>
      <c r="E670" s="246"/>
      <c r="F670" s="208">
        <f>SUM(F667:F668)</f>
        <v>10.673599999999999</v>
      </c>
      <c r="G670" s="73">
        <f>SUM(F670/F675)</f>
        <v>0.59424940547778859</v>
      </c>
    </row>
    <row r="671" spans="1:12" ht="15.6" thickTop="1" thickBot="1" x14ac:dyDescent="0.35">
      <c r="A671" s="78" t="s">
        <v>26</v>
      </c>
      <c r="B671" s="244" t="s">
        <v>27</v>
      </c>
      <c r="C671" s="245"/>
      <c r="D671" s="245"/>
      <c r="E671" s="246"/>
      <c r="F671" s="79">
        <f>SUM(F665,F670)</f>
        <v>14.198799999999999</v>
      </c>
      <c r="G671" s="3"/>
    </row>
    <row r="672" spans="1:12" ht="15.6" thickTop="1" thickBot="1" x14ac:dyDescent="0.35">
      <c r="A672" s="80">
        <v>3</v>
      </c>
      <c r="B672" s="264" t="s">
        <v>28</v>
      </c>
      <c r="C672" s="265"/>
      <c r="D672" s="265"/>
      <c r="E672" s="266"/>
      <c r="F672" s="79">
        <f>SUM(F671)*15%</f>
        <v>2.1298199999999996</v>
      </c>
      <c r="G672" s="73">
        <f>SUM(F672/F675)</f>
        <v>0.11857707509881422</v>
      </c>
    </row>
    <row r="673" spans="1:12" ht="15.6" thickTop="1" thickBot="1" x14ac:dyDescent="0.35">
      <c r="A673" s="78" t="s">
        <v>29</v>
      </c>
      <c r="B673" s="244" t="s">
        <v>30</v>
      </c>
      <c r="C673" s="245"/>
      <c r="D673" s="245"/>
      <c r="E673" s="246"/>
      <c r="F673" s="81">
        <f>SUM(F671:F672)</f>
        <v>16.328619999999997</v>
      </c>
    </row>
    <row r="674" spans="1:12" ht="15.6" thickTop="1" thickBot="1" x14ac:dyDescent="0.35">
      <c r="A674" s="80">
        <v>4</v>
      </c>
      <c r="B674" s="264" t="s">
        <v>31</v>
      </c>
      <c r="C674" s="265"/>
      <c r="D674" s="265"/>
      <c r="E674" s="266"/>
      <c r="F674" s="79">
        <f>SUM(F673)*10%</f>
        <v>1.6328619999999998</v>
      </c>
      <c r="G674" s="73">
        <f>SUM(F674/F675)</f>
        <v>9.0909090909090912E-2</v>
      </c>
    </row>
    <row r="675" spans="1:12" ht="15.6" thickTop="1" thickBot="1" x14ac:dyDescent="0.35">
      <c r="A675" s="78" t="s">
        <v>32</v>
      </c>
      <c r="B675" s="244" t="s">
        <v>33</v>
      </c>
      <c r="C675" s="245"/>
      <c r="D675" s="245"/>
      <c r="E675" s="246"/>
      <c r="F675" s="81">
        <f>SUM(F673:F674)</f>
        <v>17.961481999999997</v>
      </c>
      <c r="G675" s="82">
        <f>SUM(G665,G670,G672,G674)</f>
        <v>1</v>
      </c>
      <c r="I675" s="31"/>
      <c r="J675" s="30"/>
      <c r="K675" s="31"/>
      <c r="L675" s="31"/>
    </row>
    <row r="676" spans="1:12" ht="15.6" thickTop="1" thickBot="1" x14ac:dyDescent="0.35"/>
    <row r="677" spans="1:12" ht="44.4" thickTop="1" thickBot="1" x14ac:dyDescent="0.35">
      <c r="A677" s="61" t="s">
        <v>2</v>
      </c>
      <c r="B677" s="62" t="s">
        <v>3</v>
      </c>
      <c r="C677" s="63" t="s">
        <v>4</v>
      </c>
      <c r="D677" s="64" t="s">
        <v>5</v>
      </c>
      <c r="E677" s="27"/>
      <c r="F677" s="20"/>
      <c r="G677" s="20"/>
      <c r="I677" s="2"/>
      <c r="J677" s="2"/>
      <c r="K677" s="2"/>
    </row>
    <row r="678" spans="1:12" ht="395.4" customHeight="1" thickTop="1" x14ac:dyDescent="0.3">
      <c r="A678" s="19"/>
      <c r="B678" s="278" t="s">
        <v>2723</v>
      </c>
      <c r="C678" s="268" t="s">
        <v>130</v>
      </c>
      <c r="D678" s="276">
        <v>1</v>
      </c>
      <c r="E678" s="27"/>
      <c r="F678" s="20"/>
      <c r="G678" s="20"/>
      <c r="I678" s="2"/>
      <c r="J678" s="2"/>
      <c r="K678" s="2"/>
    </row>
    <row r="679" spans="1:12" ht="370.8" customHeight="1" thickBot="1" x14ac:dyDescent="0.35">
      <c r="A679" s="60" t="s">
        <v>2722</v>
      </c>
      <c r="B679" s="279"/>
      <c r="C679" s="269"/>
      <c r="D679" s="277"/>
      <c r="E679" s="20"/>
      <c r="F679" s="20"/>
      <c r="G679" s="20"/>
      <c r="I679" s="24"/>
      <c r="J679" s="24"/>
      <c r="K679" s="24"/>
    </row>
    <row r="680" spans="1:12" ht="30" thickTop="1" thickBot="1" x14ac:dyDescent="0.35">
      <c r="A680" s="61" t="s">
        <v>9</v>
      </c>
      <c r="B680" s="62" t="s">
        <v>10</v>
      </c>
      <c r="C680" s="62" t="s">
        <v>4</v>
      </c>
      <c r="D680" s="62" t="s">
        <v>11</v>
      </c>
      <c r="E680" s="62" t="s">
        <v>12</v>
      </c>
      <c r="F680" s="62" t="s">
        <v>13</v>
      </c>
      <c r="G680" s="64" t="s">
        <v>14</v>
      </c>
    </row>
    <row r="681" spans="1:12" ht="15" thickTop="1" x14ac:dyDescent="0.3">
      <c r="A681" s="20"/>
      <c r="B681" s="67" t="s">
        <v>15</v>
      </c>
      <c r="C681" s="68"/>
      <c r="D681" s="68"/>
      <c r="E681" s="68"/>
      <c r="F681" s="68"/>
      <c r="G681" s="7"/>
    </row>
    <row r="682" spans="1:12" ht="15" thickBot="1" x14ac:dyDescent="0.35">
      <c r="A682" s="36" t="s">
        <v>16</v>
      </c>
      <c r="B682" s="4" t="s">
        <v>36</v>
      </c>
      <c r="C682" s="4" t="s">
        <v>18</v>
      </c>
      <c r="D682" s="105">
        <v>0.14000000000000001</v>
      </c>
      <c r="E682" s="6">
        <v>25.18</v>
      </c>
      <c r="F682" s="6">
        <f>PRODUCT(D682:E682)</f>
        <v>3.5252000000000003</v>
      </c>
      <c r="G682" s="7"/>
    </row>
    <row r="683" spans="1:12" ht="15.6" thickTop="1" thickBot="1" x14ac:dyDescent="0.35">
      <c r="A683" s="71">
        <v>1</v>
      </c>
      <c r="B683" s="244" t="s">
        <v>21</v>
      </c>
      <c r="C683" s="245"/>
      <c r="D683" s="245"/>
      <c r="E683" s="246"/>
      <c r="F683" s="72">
        <f>SUM(F682)</f>
        <v>3.5252000000000003</v>
      </c>
      <c r="G683" s="73">
        <f>SUM(F683/F692)</f>
        <v>0.19929053203765468</v>
      </c>
    </row>
    <row r="684" spans="1:12" ht="15" thickTop="1" x14ac:dyDescent="0.3">
      <c r="A684" s="20"/>
      <c r="B684" s="74" t="s">
        <v>45</v>
      </c>
      <c r="C684" s="4"/>
      <c r="D684" s="4"/>
      <c r="E684" s="4"/>
      <c r="F684" s="41"/>
      <c r="G684" s="75"/>
    </row>
    <row r="685" spans="1:12" ht="57.6" x14ac:dyDescent="0.3">
      <c r="A685" s="36" t="s">
        <v>23</v>
      </c>
      <c r="B685" s="4" t="s">
        <v>2943</v>
      </c>
      <c r="C685" s="4" t="s">
        <v>110</v>
      </c>
      <c r="D685" s="4">
        <v>0.35</v>
      </c>
      <c r="E685" s="76">
        <v>27.6</v>
      </c>
      <c r="F685" s="6">
        <f>D685*E685</f>
        <v>9.66</v>
      </c>
      <c r="G685" s="7"/>
    </row>
    <row r="686" spans="1:12" ht="29.4" thickBot="1" x14ac:dyDescent="0.35">
      <c r="A686" s="36" t="s">
        <v>47</v>
      </c>
      <c r="B686" s="4" t="s">
        <v>2849</v>
      </c>
      <c r="C686" s="4" t="s">
        <v>750</v>
      </c>
      <c r="D686" s="4">
        <v>0.05</v>
      </c>
      <c r="E686" s="76">
        <v>15.96</v>
      </c>
      <c r="F686" s="6">
        <f>D686*E686</f>
        <v>0.79800000000000004</v>
      </c>
      <c r="G686" s="7"/>
      <c r="I686" s="2"/>
      <c r="J686" s="30"/>
      <c r="K686" s="31"/>
      <c r="L686" s="31"/>
    </row>
    <row r="687" spans="1:12" ht="15.6" thickTop="1" thickBot="1" x14ac:dyDescent="0.35">
      <c r="A687" s="71">
        <v>2</v>
      </c>
      <c r="B687" s="244" t="s">
        <v>134</v>
      </c>
      <c r="C687" s="245"/>
      <c r="D687" s="245"/>
      <c r="E687" s="246"/>
      <c r="F687" s="72">
        <f>SUM(F685:F686)</f>
        <v>10.458</v>
      </c>
      <c r="G687" s="73">
        <f>SUM(F687/F692)</f>
        <v>0.59122330195444017</v>
      </c>
    </row>
    <row r="688" spans="1:12" ht="15.6" thickTop="1" thickBot="1" x14ac:dyDescent="0.35">
      <c r="A688" s="78" t="s">
        <v>26</v>
      </c>
      <c r="B688" s="244" t="s">
        <v>27</v>
      </c>
      <c r="C688" s="245"/>
      <c r="D688" s="245"/>
      <c r="E688" s="246"/>
      <c r="F688" s="79">
        <f>SUM(F683,F687)</f>
        <v>13.9832</v>
      </c>
      <c r="G688" s="3"/>
    </row>
    <row r="689" spans="1:12" ht="15.6" thickTop="1" thickBot="1" x14ac:dyDescent="0.35">
      <c r="A689" s="80">
        <v>3</v>
      </c>
      <c r="B689" s="264" t="s">
        <v>28</v>
      </c>
      <c r="C689" s="265"/>
      <c r="D689" s="265"/>
      <c r="E689" s="266"/>
      <c r="F689" s="79">
        <f>SUM(F688)*15%</f>
        <v>2.09748</v>
      </c>
      <c r="G689" s="73">
        <f>SUM(F689/F692)</f>
        <v>0.11857707509881422</v>
      </c>
    </row>
    <row r="690" spans="1:12" ht="15.6" thickTop="1" thickBot="1" x14ac:dyDescent="0.35">
      <c r="A690" s="78" t="s">
        <v>29</v>
      </c>
      <c r="B690" s="244" t="s">
        <v>30</v>
      </c>
      <c r="C690" s="245"/>
      <c r="D690" s="245"/>
      <c r="E690" s="246"/>
      <c r="F690" s="81">
        <f>SUM(F688:F689)</f>
        <v>16.080680000000001</v>
      </c>
    </row>
    <row r="691" spans="1:12" ht="15.6" thickTop="1" thickBot="1" x14ac:dyDescent="0.35">
      <c r="A691" s="80">
        <v>4</v>
      </c>
      <c r="B691" s="264" t="s">
        <v>31</v>
      </c>
      <c r="C691" s="265"/>
      <c r="D691" s="265"/>
      <c r="E691" s="266"/>
      <c r="F691" s="79">
        <f>SUM(F690)*10%</f>
        <v>1.6080680000000003</v>
      </c>
      <c r="G691" s="73">
        <f>SUM(F691/F692)</f>
        <v>9.0909090909090925E-2</v>
      </c>
    </row>
    <row r="692" spans="1:12" ht="15.6" thickTop="1" thickBot="1" x14ac:dyDescent="0.35">
      <c r="A692" s="78" t="s">
        <v>32</v>
      </c>
      <c r="B692" s="244" t="s">
        <v>33</v>
      </c>
      <c r="C692" s="245"/>
      <c r="D692" s="245"/>
      <c r="E692" s="246"/>
      <c r="F692" s="81">
        <f>SUM(F690:F691)</f>
        <v>17.688748</v>
      </c>
      <c r="G692" s="82">
        <f>SUM(G683,G687,G689,G691)</f>
        <v>1</v>
      </c>
      <c r="I692" s="31"/>
      <c r="J692" s="30"/>
      <c r="K692" s="31"/>
      <c r="L692" s="31"/>
    </row>
    <row r="693" spans="1:12" ht="15.6" thickTop="1" thickBot="1" x14ac:dyDescent="0.35"/>
    <row r="694" spans="1:12" ht="44.4" thickTop="1" thickBot="1" x14ac:dyDescent="0.35">
      <c r="A694" s="61" t="s">
        <v>2</v>
      </c>
      <c r="B694" s="62" t="s">
        <v>3</v>
      </c>
      <c r="C694" s="63" t="s">
        <v>4</v>
      </c>
      <c r="D694" s="64" t="s">
        <v>5</v>
      </c>
      <c r="E694" s="27"/>
      <c r="F694" s="20"/>
      <c r="G694" s="20"/>
      <c r="I694" s="2"/>
      <c r="J694" s="2"/>
      <c r="K694" s="2"/>
    </row>
    <row r="695" spans="1:12" ht="76.2" customHeight="1" thickTop="1" x14ac:dyDescent="0.3">
      <c r="A695" s="19"/>
      <c r="B695" s="278" t="s">
        <v>2725</v>
      </c>
      <c r="C695" s="268" t="s">
        <v>130</v>
      </c>
      <c r="D695" s="276">
        <v>1</v>
      </c>
      <c r="E695" s="27"/>
      <c r="F695" s="20"/>
      <c r="G695" s="20"/>
      <c r="I695" s="2"/>
      <c r="J695" s="2"/>
      <c r="K695" s="2"/>
    </row>
    <row r="696" spans="1:12" ht="409.2" customHeight="1" x14ac:dyDescent="0.3">
      <c r="A696" s="60" t="s">
        <v>2724</v>
      </c>
      <c r="B696" s="281"/>
      <c r="C696" s="249"/>
      <c r="D696" s="282"/>
      <c r="E696" s="20"/>
      <c r="F696" s="20"/>
      <c r="G696" s="20"/>
      <c r="I696" s="24"/>
      <c r="J696" s="24"/>
      <c r="K696" s="24"/>
    </row>
    <row r="697" spans="1:12" ht="381.6" customHeight="1" thickBot="1" x14ac:dyDescent="0.35">
      <c r="A697" s="60"/>
      <c r="B697" s="279"/>
      <c r="C697" s="269"/>
      <c r="D697" s="277"/>
      <c r="E697" s="20"/>
      <c r="F697" s="20"/>
      <c r="G697" s="20"/>
      <c r="I697" s="24"/>
      <c r="J697" s="24"/>
      <c r="K697" s="24"/>
    </row>
    <row r="698" spans="1:12" ht="30" thickTop="1" thickBot="1" x14ac:dyDescent="0.35">
      <c r="A698" s="61" t="s">
        <v>9</v>
      </c>
      <c r="B698" s="62" t="s">
        <v>10</v>
      </c>
      <c r="C698" s="62" t="s">
        <v>4</v>
      </c>
      <c r="D698" s="62" t="s">
        <v>11</v>
      </c>
      <c r="E698" s="62" t="s">
        <v>12</v>
      </c>
      <c r="F698" s="62" t="s">
        <v>13</v>
      </c>
      <c r="G698" s="64" t="s">
        <v>14</v>
      </c>
    </row>
    <row r="699" spans="1:12" ht="15" thickTop="1" x14ac:dyDescent="0.3">
      <c r="A699" s="20"/>
      <c r="B699" s="67" t="s">
        <v>15</v>
      </c>
      <c r="C699" s="68"/>
      <c r="D699" s="68"/>
      <c r="E699" s="68"/>
      <c r="F699" s="68"/>
      <c r="G699" s="7"/>
    </row>
    <row r="700" spans="1:12" ht="15" thickBot="1" x14ac:dyDescent="0.35">
      <c r="A700" s="36" t="s">
        <v>16</v>
      </c>
      <c r="B700" s="4" t="s">
        <v>36</v>
      </c>
      <c r="C700" s="4" t="s">
        <v>18</v>
      </c>
      <c r="D700" s="105">
        <v>0.14000000000000001</v>
      </c>
      <c r="E700" s="6">
        <v>25.18</v>
      </c>
      <c r="F700" s="6">
        <f>PRODUCT(D700:E700)</f>
        <v>3.5252000000000003</v>
      </c>
      <c r="G700" s="7"/>
    </row>
    <row r="701" spans="1:12" ht="15.6" thickTop="1" thickBot="1" x14ac:dyDescent="0.35">
      <c r="A701" s="71">
        <v>1</v>
      </c>
      <c r="B701" s="244" t="s">
        <v>21</v>
      </c>
      <c r="C701" s="245"/>
      <c r="D701" s="245"/>
      <c r="E701" s="246"/>
      <c r="F701" s="72">
        <f>SUM(F700)</f>
        <v>3.5252000000000003</v>
      </c>
      <c r="G701" s="73">
        <f>SUM(F701/F712)</f>
        <v>0.22541349119439388</v>
      </c>
    </row>
    <row r="702" spans="1:12" ht="15" thickTop="1" x14ac:dyDescent="0.3">
      <c r="A702" s="20"/>
      <c r="B702" s="74" t="s">
        <v>45</v>
      </c>
      <c r="C702" s="4"/>
      <c r="D702" s="4"/>
      <c r="E702" s="4"/>
      <c r="F702" s="41"/>
      <c r="G702" s="75"/>
    </row>
    <row r="703" spans="1:12" ht="64.8" customHeight="1" x14ac:dyDescent="0.3">
      <c r="A703" s="36" t="s">
        <v>23</v>
      </c>
      <c r="B703" s="4" t="s">
        <v>2941</v>
      </c>
      <c r="C703" s="4" t="s">
        <v>110</v>
      </c>
      <c r="D703" s="4">
        <v>0.35</v>
      </c>
      <c r="E703" s="76">
        <v>22.97</v>
      </c>
      <c r="F703" s="6">
        <f>D703*E703</f>
        <v>8.0394999999999985</v>
      </c>
      <c r="G703" s="7"/>
    </row>
    <row r="704" spans="1:12" ht="39.6" customHeight="1" x14ac:dyDescent="0.3">
      <c r="A704" s="36" t="s">
        <v>47</v>
      </c>
      <c r="B704" s="4" t="s">
        <v>2849</v>
      </c>
      <c r="C704" s="4" t="s">
        <v>750</v>
      </c>
      <c r="D704" s="4">
        <v>0.05</v>
      </c>
      <c r="E704" s="76">
        <v>15.96</v>
      </c>
      <c r="F704" s="6">
        <f>D704*E704</f>
        <v>0.79800000000000004</v>
      </c>
      <c r="G704" s="7"/>
      <c r="I704" s="2"/>
      <c r="J704" s="30"/>
      <c r="K704" s="31"/>
      <c r="L704" s="31"/>
    </row>
    <row r="705" spans="1:12" ht="56.4" customHeight="1" x14ac:dyDescent="0.3">
      <c r="A705" s="36" t="s">
        <v>78</v>
      </c>
      <c r="B705" s="205" t="s">
        <v>2918</v>
      </c>
      <c r="C705" s="4" t="s">
        <v>110</v>
      </c>
      <c r="D705" s="206">
        <v>0.35</v>
      </c>
      <c r="E705" s="76">
        <v>27.6</v>
      </c>
      <c r="F705" s="6">
        <v>9.66</v>
      </c>
      <c r="G705" s="7"/>
      <c r="I705" s="2"/>
      <c r="J705" s="30"/>
      <c r="K705" s="31"/>
      <c r="L705" s="31"/>
    </row>
    <row r="706" spans="1:12" ht="39.6" customHeight="1" thickBot="1" x14ac:dyDescent="0.35">
      <c r="A706" s="36" t="s">
        <v>1051</v>
      </c>
      <c r="B706" s="205" t="s">
        <v>2919</v>
      </c>
      <c r="C706" s="4" t="s">
        <v>750</v>
      </c>
      <c r="D706" s="206">
        <v>0.05</v>
      </c>
      <c r="E706" s="76">
        <v>15.96</v>
      </c>
      <c r="F706" s="6">
        <v>0.8</v>
      </c>
      <c r="G706" s="7"/>
      <c r="I706" s="2"/>
      <c r="J706" s="30"/>
      <c r="K706" s="31"/>
      <c r="L706" s="31"/>
    </row>
    <row r="707" spans="1:12" ht="15.6" thickTop="1" thickBot="1" x14ac:dyDescent="0.35">
      <c r="A707" s="71">
        <v>2</v>
      </c>
      <c r="B707" s="244" t="s">
        <v>134</v>
      </c>
      <c r="C707" s="245"/>
      <c r="D707" s="245"/>
      <c r="E707" s="246"/>
      <c r="F707" s="208">
        <f>SUM(F703:F704)</f>
        <v>8.8374999999999986</v>
      </c>
      <c r="G707" s="73">
        <f>SUM(F707/F712)</f>
        <v>0.56510034279770105</v>
      </c>
    </row>
    <row r="708" spans="1:12" ht="15.6" thickTop="1" thickBot="1" x14ac:dyDescent="0.35">
      <c r="A708" s="78" t="s">
        <v>26</v>
      </c>
      <c r="B708" s="244" t="s">
        <v>27</v>
      </c>
      <c r="C708" s="245"/>
      <c r="D708" s="245"/>
      <c r="E708" s="246"/>
      <c r="F708" s="79">
        <f>SUM(F701,F707)</f>
        <v>12.362699999999998</v>
      </c>
      <c r="G708" s="3"/>
    </row>
    <row r="709" spans="1:12" ht="15.6" thickTop="1" thickBot="1" x14ac:dyDescent="0.35">
      <c r="A709" s="80">
        <v>3</v>
      </c>
      <c r="B709" s="264" t="s">
        <v>28</v>
      </c>
      <c r="C709" s="265"/>
      <c r="D709" s="265"/>
      <c r="E709" s="266"/>
      <c r="F709" s="79">
        <f>SUM(F708)*15%</f>
        <v>1.8544049999999996</v>
      </c>
      <c r="G709" s="73">
        <f>SUM(F709/F712)</f>
        <v>0.11857707509881422</v>
      </c>
    </row>
    <row r="710" spans="1:12" ht="15.6" thickTop="1" thickBot="1" x14ac:dyDescent="0.35">
      <c r="A710" s="78" t="s">
        <v>29</v>
      </c>
      <c r="B710" s="244" t="s">
        <v>30</v>
      </c>
      <c r="C710" s="245"/>
      <c r="D710" s="245"/>
      <c r="E710" s="246"/>
      <c r="F710" s="81">
        <f>SUM(F708:F709)</f>
        <v>14.217104999999998</v>
      </c>
    </row>
    <row r="711" spans="1:12" ht="15.6" thickTop="1" thickBot="1" x14ac:dyDescent="0.35">
      <c r="A711" s="80">
        <v>4</v>
      </c>
      <c r="B711" s="264" t="s">
        <v>31</v>
      </c>
      <c r="C711" s="265"/>
      <c r="D711" s="265"/>
      <c r="E711" s="266"/>
      <c r="F711" s="79">
        <f>SUM(F710)*10%</f>
        <v>1.4217104999999999</v>
      </c>
      <c r="G711" s="73">
        <f>SUM(F711/F712)</f>
        <v>9.0909090909090912E-2</v>
      </c>
    </row>
    <row r="712" spans="1:12" ht="15.6" thickTop="1" thickBot="1" x14ac:dyDescent="0.35">
      <c r="A712" s="78" t="s">
        <v>32</v>
      </c>
      <c r="B712" s="244" t="s">
        <v>33</v>
      </c>
      <c r="C712" s="245"/>
      <c r="D712" s="245"/>
      <c r="E712" s="246"/>
      <c r="F712" s="81">
        <f>SUM(F710:F711)</f>
        <v>15.638815499999998</v>
      </c>
      <c r="G712" s="82">
        <f>SUM(G701,G707,G709,G711)</f>
        <v>1</v>
      </c>
      <c r="I712" s="31"/>
      <c r="J712" s="30"/>
      <c r="K712" s="31"/>
      <c r="L712" s="31"/>
    </row>
    <row r="713" spans="1:12" ht="15.6" thickTop="1" thickBot="1" x14ac:dyDescent="0.35"/>
    <row r="714" spans="1:12" ht="44.4" thickTop="1" thickBot="1" x14ac:dyDescent="0.35">
      <c r="A714" s="61" t="s">
        <v>2</v>
      </c>
      <c r="B714" s="62" t="s">
        <v>3</v>
      </c>
      <c r="C714" s="63" t="s">
        <v>4</v>
      </c>
      <c r="D714" s="64" t="s">
        <v>5</v>
      </c>
      <c r="E714" s="27"/>
      <c r="F714" s="20"/>
      <c r="G714" s="20"/>
      <c r="I714" s="2"/>
      <c r="J714" s="2"/>
      <c r="K714" s="2"/>
    </row>
    <row r="715" spans="1:12" ht="283.2" customHeight="1" thickTop="1" thickBot="1" x14ac:dyDescent="0.35">
      <c r="A715" s="60" t="s">
        <v>2726</v>
      </c>
      <c r="B715" s="66" t="s">
        <v>2727</v>
      </c>
      <c r="C715" s="50" t="s">
        <v>130</v>
      </c>
      <c r="D715" s="50">
        <v>1</v>
      </c>
      <c r="E715" s="20"/>
      <c r="F715" s="20"/>
      <c r="G715" s="20"/>
      <c r="I715" s="24"/>
      <c r="J715" s="24"/>
      <c r="K715" s="24"/>
    </row>
    <row r="716" spans="1:12" ht="30" thickTop="1" thickBot="1" x14ac:dyDescent="0.35">
      <c r="A716" s="61" t="s">
        <v>9</v>
      </c>
      <c r="B716" s="62" t="s">
        <v>10</v>
      </c>
      <c r="C716" s="62" t="s">
        <v>4</v>
      </c>
      <c r="D716" s="62" t="s">
        <v>11</v>
      </c>
      <c r="E716" s="62" t="s">
        <v>12</v>
      </c>
      <c r="F716" s="62" t="s">
        <v>13</v>
      </c>
      <c r="G716" s="64" t="s">
        <v>14</v>
      </c>
    </row>
    <row r="717" spans="1:12" ht="15" thickTop="1" x14ac:dyDescent="0.3">
      <c r="A717" s="20"/>
      <c r="B717" s="67" t="s">
        <v>15</v>
      </c>
      <c r="C717" s="68"/>
      <c r="D717" s="68"/>
      <c r="E717" s="68"/>
      <c r="F717" s="68"/>
      <c r="G717" s="7"/>
    </row>
    <row r="718" spans="1:12" ht="15" thickBot="1" x14ac:dyDescent="0.35">
      <c r="A718" s="36" t="s">
        <v>16</v>
      </c>
      <c r="B718" s="4" t="s">
        <v>36</v>
      </c>
      <c r="C718" s="4" t="s">
        <v>18</v>
      </c>
      <c r="D718" s="105">
        <v>0.1328</v>
      </c>
      <c r="E718" s="6">
        <v>25.18</v>
      </c>
      <c r="F718" s="6">
        <f>PRODUCT(D718:E718)</f>
        <v>3.3439040000000002</v>
      </c>
      <c r="G718" s="7"/>
    </row>
    <row r="719" spans="1:12" ht="15.6" thickTop="1" thickBot="1" x14ac:dyDescent="0.35">
      <c r="A719" s="71">
        <v>1</v>
      </c>
      <c r="B719" s="244" t="s">
        <v>21</v>
      </c>
      <c r="C719" s="245"/>
      <c r="D719" s="245"/>
      <c r="E719" s="246"/>
      <c r="F719" s="72">
        <f>SUM(F718)</f>
        <v>3.3439040000000002</v>
      </c>
      <c r="G719" s="73">
        <f>SUM(F719/F727)</f>
        <v>0.17105078247810407</v>
      </c>
    </row>
    <row r="720" spans="1:12" ht="15" thickTop="1" x14ac:dyDescent="0.3">
      <c r="A720" s="20"/>
      <c r="B720" s="74" t="s">
        <v>188</v>
      </c>
      <c r="C720" s="4"/>
      <c r="D720" s="4"/>
      <c r="E720" s="4"/>
      <c r="F720" s="41"/>
      <c r="G720" s="75"/>
    </row>
    <row r="721" spans="1:12" ht="15" thickBot="1" x14ac:dyDescent="0.35">
      <c r="A721" s="36" t="s">
        <v>23</v>
      </c>
      <c r="B721" s="4" t="s">
        <v>189</v>
      </c>
      <c r="C721" s="4" t="s">
        <v>190</v>
      </c>
      <c r="D721" s="22">
        <v>1</v>
      </c>
      <c r="E721" s="76">
        <v>12.11</v>
      </c>
      <c r="F721" s="6">
        <f>D721*E721</f>
        <v>12.11</v>
      </c>
      <c r="G721" s="7"/>
      <c r="J721" s="30"/>
      <c r="K721" s="31"/>
      <c r="L721" s="31"/>
    </row>
    <row r="722" spans="1:12" ht="15.6" thickTop="1" thickBot="1" x14ac:dyDescent="0.35">
      <c r="A722" s="71">
        <v>2</v>
      </c>
      <c r="B722" s="244" t="s">
        <v>134</v>
      </c>
      <c r="C722" s="245"/>
      <c r="D722" s="245"/>
      <c r="E722" s="246"/>
      <c r="F722" s="72">
        <f>SUM(F721)</f>
        <v>12.11</v>
      </c>
      <c r="G722" s="73">
        <f>SUM(F722/F727)</f>
        <v>0.61946305151399084</v>
      </c>
    </row>
    <row r="723" spans="1:12" ht="15.6" thickTop="1" thickBot="1" x14ac:dyDescent="0.35">
      <c r="A723" s="78" t="s">
        <v>26</v>
      </c>
      <c r="B723" s="244" t="s">
        <v>27</v>
      </c>
      <c r="C723" s="245"/>
      <c r="D723" s="245"/>
      <c r="E723" s="246"/>
      <c r="F723" s="79">
        <f>SUM(F719,F722)</f>
        <v>15.453904</v>
      </c>
      <c r="G723" s="3"/>
    </row>
    <row r="724" spans="1:12" ht="15.6" thickTop="1" thickBot="1" x14ac:dyDescent="0.35">
      <c r="A724" s="80">
        <v>3</v>
      </c>
      <c r="B724" s="264" t="s">
        <v>28</v>
      </c>
      <c r="C724" s="265"/>
      <c r="D724" s="265"/>
      <c r="E724" s="266"/>
      <c r="F724" s="79">
        <f>SUM(F723)*15%</f>
        <v>2.3180855999999999</v>
      </c>
      <c r="G724" s="73">
        <f>SUM(F724/F727)</f>
        <v>0.11857707509881424</v>
      </c>
    </row>
    <row r="725" spans="1:12" ht="15.6" thickTop="1" thickBot="1" x14ac:dyDescent="0.35">
      <c r="A725" s="78" t="s">
        <v>29</v>
      </c>
      <c r="B725" s="244" t="s">
        <v>30</v>
      </c>
      <c r="C725" s="245"/>
      <c r="D725" s="245"/>
      <c r="E725" s="246"/>
      <c r="F725" s="81">
        <f>SUM(F723:F724)</f>
        <v>17.771989599999998</v>
      </c>
    </row>
    <row r="726" spans="1:12" ht="15.6" thickTop="1" thickBot="1" x14ac:dyDescent="0.35">
      <c r="A726" s="80">
        <v>4</v>
      </c>
      <c r="B726" s="264" t="s">
        <v>31</v>
      </c>
      <c r="C726" s="265"/>
      <c r="D726" s="265"/>
      <c r="E726" s="266"/>
      <c r="F726" s="79">
        <f>SUM(F725)*10%</f>
        <v>1.7771989599999998</v>
      </c>
      <c r="G726" s="73">
        <f>SUM(F726/F727)</f>
        <v>9.0909090909090912E-2</v>
      </c>
    </row>
    <row r="727" spans="1:12" ht="15.6" thickTop="1" thickBot="1" x14ac:dyDescent="0.35">
      <c r="A727" s="78" t="s">
        <v>32</v>
      </c>
      <c r="B727" s="244" t="s">
        <v>33</v>
      </c>
      <c r="C727" s="245"/>
      <c r="D727" s="245"/>
      <c r="E727" s="246"/>
      <c r="F727" s="81">
        <f>SUM(F725:F726)</f>
        <v>19.549188559999997</v>
      </c>
      <c r="G727" s="82">
        <f>SUM(G719,G722,G724,G726)</f>
        <v>1</v>
      </c>
      <c r="I727" s="31"/>
      <c r="J727" s="30"/>
      <c r="K727" s="31"/>
      <c r="L727" s="31"/>
    </row>
    <row r="728" spans="1:12" ht="15.6" thickTop="1" thickBot="1" x14ac:dyDescent="0.35"/>
    <row r="729" spans="1:12" ht="44.4" thickTop="1" thickBot="1" x14ac:dyDescent="0.35">
      <c r="A729" s="61" t="s">
        <v>2</v>
      </c>
      <c r="B729" s="62" t="s">
        <v>3</v>
      </c>
      <c r="C729" s="63" t="s">
        <v>4</v>
      </c>
      <c r="D729" s="64" t="s">
        <v>5</v>
      </c>
      <c r="E729" s="27"/>
      <c r="F729" s="20"/>
      <c r="G729" s="20"/>
      <c r="I729" s="2"/>
      <c r="J729" s="2"/>
      <c r="K729" s="2"/>
    </row>
    <row r="730" spans="1:12" ht="276.60000000000002" customHeight="1" thickTop="1" thickBot="1" x14ac:dyDescent="0.35">
      <c r="A730" s="60" t="s">
        <v>2728</v>
      </c>
      <c r="B730" s="222" t="s">
        <v>2729</v>
      </c>
      <c r="C730" s="50" t="s">
        <v>130</v>
      </c>
      <c r="D730" s="50">
        <v>1</v>
      </c>
      <c r="E730" s="20"/>
      <c r="F730" s="20"/>
      <c r="G730" s="20"/>
      <c r="I730" s="24"/>
      <c r="J730" s="24"/>
      <c r="K730" s="24"/>
    </row>
    <row r="731" spans="1:12" ht="30" thickTop="1" thickBot="1" x14ac:dyDescent="0.35">
      <c r="A731" s="61" t="s">
        <v>9</v>
      </c>
      <c r="B731" s="62" t="s">
        <v>10</v>
      </c>
      <c r="C731" s="62" t="s">
        <v>4</v>
      </c>
      <c r="D731" s="62" t="s">
        <v>11</v>
      </c>
      <c r="E731" s="62" t="s">
        <v>12</v>
      </c>
      <c r="F731" s="62" t="s">
        <v>13</v>
      </c>
      <c r="G731" s="64" t="s">
        <v>14</v>
      </c>
    </row>
    <row r="732" spans="1:12" ht="15" thickTop="1" x14ac:dyDescent="0.3">
      <c r="A732" s="20"/>
      <c r="B732" s="67" t="s">
        <v>15</v>
      </c>
      <c r="C732" s="68"/>
      <c r="D732" s="68"/>
      <c r="E732" s="68"/>
      <c r="F732" s="68"/>
      <c r="G732" s="7"/>
    </row>
    <row r="733" spans="1:12" ht="15" thickBot="1" x14ac:dyDescent="0.35">
      <c r="A733" s="36" t="s">
        <v>16</v>
      </c>
      <c r="B733" s="4" t="s">
        <v>36</v>
      </c>
      <c r="C733" s="4" t="s">
        <v>18</v>
      </c>
      <c r="D733" s="105">
        <v>0.1328</v>
      </c>
      <c r="E733" s="6">
        <v>25.18</v>
      </c>
      <c r="F733" s="6">
        <f>PRODUCT(D733:E733)</f>
        <v>3.3439040000000002</v>
      </c>
      <c r="G733" s="7"/>
    </row>
    <row r="734" spans="1:12" ht="15.6" thickTop="1" thickBot="1" x14ac:dyDescent="0.35">
      <c r="A734" s="71">
        <v>1</v>
      </c>
      <c r="B734" s="244" t="s">
        <v>21</v>
      </c>
      <c r="C734" s="245"/>
      <c r="D734" s="245"/>
      <c r="E734" s="246"/>
      <c r="F734" s="72">
        <f>SUM(F733)</f>
        <v>3.3439040000000002</v>
      </c>
      <c r="G734" s="73">
        <f>SUM(F734/F742)</f>
        <v>0.2583490200398188</v>
      </c>
    </row>
    <row r="735" spans="1:12" ht="15" thickTop="1" x14ac:dyDescent="0.3">
      <c r="A735" s="20"/>
      <c r="B735" s="74" t="s">
        <v>45</v>
      </c>
      <c r="C735" s="4"/>
      <c r="D735" s="4"/>
      <c r="E735" s="4"/>
      <c r="F735" s="41"/>
      <c r="G735" s="75"/>
    </row>
    <row r="736" spans="1:12" ht="30.6" customHeight="1" thickBot="1" x14ac:dyDescent="0.35">
      <c r="A736" s="36" t="s">
        <v>23</v>
      </c>
      <c r="B736" s="4" t="s">
        <v>2851</v>
      </c>
      <c r="C736" s="4" t="s">
        <v>190</v>
      </c>
      <c r="D736" s="22">
        <v>0.3</v>
      </c>
      <c r="E736" s="76">
        <v>22.96</v>
      </c>
      <c r="F736" s="6">
        <f>D736*E736</f>
        <v>6.8879999999999999</v>
      </c>
      <c r="G736" s="7"/>
      <c r="J736" s="30"/>
      <c r="K736" s="31"/>
      <c r="L736" s="31"/>
    </row>
    <row r="737" spans="1:12" ht="15.6" thickTop="1" thickBot="1" x14ac:dyDescent="0.35">
      <c r="A737" s="71">
        <v>2</v>
      </c>
      <c r="B737" s="244" t="s">
        <v>134</v>
      </c>
      <c r="C737" s="245"/>
      <c r="D737" s="245"/>
      <c r="E737" s="246"/>
      <c r="F737" s="72">
        <f>SUM(F736)</f>
        <v>6.8879999999999999</v>
      </c>
      <c r="G737" s="73">
        <f>SUM(F737/F742)</f>
        <v>0.53216481395227611</v>
      </c>
    </row>
    <row r="738" spans="1:12" ht="15.6" thickTop="1" thickBot="1" x14ac:dyDescent="0.35">
      <c r="A738" s="78" t="s">
        <v>26</v>
      </c>
      <c r="B738" s="244" t="s">
        <v>27</v>
      </c>
      <c r="C738" s="245"/>
      <c r="D738" s="245"/>
      <c r="E738" s="246"/>
      <c r="F738" s="79">
        <f>SUM(F734,F737)</f>
        <v>10.231904</v>
      </c>
      <c r="G738" s="3"/>
    </row>
    <row r="739" spans="1:12" ht="15.6" thickTop="1" thickBot="1" x14ac:dyDescent="0.35">
      <c r="A739" s="80">
        <v>3</v>
      </c>
      <c r="B739" s="264" t="s">
        <v>28</v>
      </c>
      <c r="C739" s="265"/>
      <c r="D739" s="265"/>
      <c r="E739" s="266"/>
      <c r="F739" s="79">
        <f>SUM(F738)*15%</f>
        <v>1.5347856</v>
      </c>
      <c r="G739" s="73">
        <f>SUM(F739/F742)</f>
        <v>0.11857707509881422</v>
      </c>
    </row>
    <row r="740" spans="1:12" ht="15.6" thickTop="1" thickBot="1" x14ac:dyDescent="0.35">
      <c r="A740" s="78" t="s">
        <v>29</v>
      </c>
      <c r="B740" s="244" t="s">
        <v>30</v>
      </c>
      <c r="C740" s="245"/>
      <c r="D740" s="245"/>
      <c r="E740" s="246"/>
      <c r="F740" s="81">
        <f>SUM(F738:F739)</f>
        <v>11.766689599999999</v>
      </c>
    </row>
    <row r="741" spans="1:12" ht="15.6" thickTop="1" thickBot="1" x14ac:dyDescent="0.35">
      <c r="A741" s="80">
        <v>4</v>
      </c>
      <c r="B741" s="264" t="s">
        <v>31</v>
      </c>
      <c r="C741" s="265"/>
      <c r="D741" s="265"/>
      <c r="E741" s="266"/>
      <c r="F741" s="79">
        <f>SUM(F740)*10%</f>
        <v>1.17666896</v>
      </c>
      <c r="G741" s="73">
        <f>SUM(F741/F742)</f>
        <v>9.0909090909090912E-2</v>
      </c>
    </row>
    <row r="742" spans="1:12" ht="15.6" thickTop="1" thickBot="1" x14ac:dyDescent="0.35">
      <c r="A742" s="78" t="s">
        <v>32</v>
      </c>
      <c r="B742" s="244" t="s">
        <v>33</v>
      </c>
      <c r="C742" s="245"/>
      <c r="D742" s="245"/>
      <c r="E742" s="246"/>
      <c r="F742" s="81">
        <f>SUM(F740:F741)</f>
        <v>12.94335856</v>
      </c>
      <c r="G742" s="82">
        <f>SUM(G734,G737,G739,G741)</f>
        <v>1</v>
      </c>
      <c r="I742" s="31"/>
      <c r="J742" s="30"/>
      <c r="K742" s="31"/>
      <c r="L742" s="31"/>
    </row>
    <row r="743" spans="1:12" ht="15.6" thickTop="1" thickBot="1" x14ac:dyDescent="0.35"/>
    <row r="744" spans="1:12" ht="44.4" thickTop="1" thickBot="1" x14ac:dyDescent="0.35">
      <c r="A744" s="61" t="s">
        <v>2</v>
      </c>
      <c r="B744" s="62" t="s">
        <v>3</v>
      </c>
      <c r="C744" s="63" t="s">
        <v>4</v>
      </c>
      <c r="D744" s="64" t="s">
        <v>5</v>
      </c>
      <c r="E744" s="27"/>
      <c r="F744" s="20"/>
      <c r="G744" s="20"/>
      <c r="I744" s="2"/>
      <c r="J744" s="2"/>
      <c r="K744" s="2"/>
    </row>
    <row r="745" spans="1:12" ht="259.2" customHeight="1" thickTop="1" thickBot="1" x14ac:dyDescent="0.35">
      <c r="A745" s="60" t="s">
        <v>2730</v>
      </c>
      <c r="B745" s="66" t="s">
        <v>2731</v>
      </c>
      <c r="C745" s="50" t="s">
        <v>130</v>
      </c>
      <c r="D745" s="50">
        <v>1</v>
      </c>
      <c r="E745" s="20"/>
      <c r="F745" s="20"/>
      <c r="G745" s="20"/>
      <c r="I745" s="24"/>
      <c r="J745" s="24"/>
      <c r="K745" s="24"/>
    </row>
    <row r="746" spans="1:12" ht="30" thickTop="1" thickBot="1" x14ac:dyDescent="0.35">
      <c r="A746" s="61" t="s">
        <v>9</v>
      </c>
      <c r="B746" s="62" t="s">
        <v>10</v>
      </c>
      <c r="C746" s="62" t="s">
        <v>4</v>
      </c>
      <c r="D746" s="62" t="s">
        <v>11</v>
      </c>
      <c r="E746" s="62" t="s">
        <v>12</v>
      </c>
      <c r="F746" s="62" t="s">
        <v>13</v>
      </c>
      <c r="G746" s="64" t="s">
        <v>14</v>
      </c>
    </row>
    <row r="747" spans="1:12" ht="15" thickTop="1" x14ac:dyDescent="0.3">
      <c r="A747" s="20"/>
      <c r="B747" s="67" t="s">
        <v>15</v>
      </c>
      <c r="C747" s="68"/>
      <c r="D747" s="68"/>
      <c r="E747" s="68"/>
      <c r="F747" s="68"/>
      <c r="G747" s="7"/>
    </row>
    <row r="748" spans="1:12" ht="15" thickBot="1" x14ac:dyDescent="0.35">
      <c r="A748" s="36" t="s">
        <v>16</v>
      </c>
      <c r="B748" s="4" t="s">
        <v>36</v>
      </c>
      <c r="C748" s="4" t="s">
        <v>18</v>
      </c>
      <c r="D748" s="174">
        <v>8.4000000000000005E-2</v>
      </c>
      <c r="E748" s="6">
        <v>25.18</v>
      </c>
      <c r="F748" s="6">
        <f>PRODUCT(D748:E748)</f>
        <v>2.1151200000000001</v>
      </c>
      <c r="G748" s="7"/>
    </row>
    <row r="749" spans="1:12" ht="15.6" thickTop="1" thickBot="1" x14ac:dyDescent="0.35">
      <c r="A749" s="71">
        <v>1</v>
      </c>
      <c r="B749" s="244" t="s">
        <v>21</v>
      </c>
      <c r="C749" s="245"/>
      <c r="D749" s="245"/>
      <c r="E749" s="246"/>
      <c r="F749" s="72">
        <f>SUM(F748)</f>
        <v>2.1151200000000001</v>
      </c>
      <c r="G749" s="73">
        <f>SUM(F749/F758)</f>
        <v>0.35559101438358853</v>
      </c>
    </row>
    <row r="750" spans="1:12" ht="15" thickTop="1" x14ac:dyDescent="0.3">
      <c r="A750" s="20"/>
      <c r="B750" s="74" t="s">
        <v>45</v>
      </c>
      <c r="C750" s="4"/>
      <c r="D750" s="4"/>
      <c r="E750" s="4"/>
      <c r="F750" s="41"/>
      <c r="G750" s="75"/>
    </row>
    <row r="751" spans="1:12" x14ac:dyDescent="0.3">
      <c r="A751" s="36" t="s">
        <v>23</v>
      </c>
      <c r="B751" s="4" t="s">
        <v>2852</v>
      </c>
      <c r="C751" s="4" t="s">
        <v>750</v>
      </c>
      <c r="D751" s="4">
        <v>0.05</v>
      </c>
      <c r="E751" s="76">
        <v>47.75</v>
      </c>
      <c r="F751" s="6">
        <f>D751*E751</f>
        <v>2.3875000000000002</v>
      </c>
      <c r="G751" s="7"/>
    </row>
    <row r="752" spans="1:12" ht="15" thickBot="1" x14ac:dyDescent="0.35">
      <c r="A752" s="36" t="s">
        <v>47</v>
      </c>
      <c r="B752" s="4" t="s">
        <v>2853</v>
      </c>
      <c r="C752" s="4" t="s">
        <v>750</v>
      </c>
      <c r="D752" s="4">
        <v>0.01</v>
      </c>
      <c r="E752" s="76">
        <v>19.95</v>
      </c>
      <c r="F752" s="6">
        <f>D752*E752</f>
        <v>0.19950000000000001</v>
      </c>
      <c r="G752" s="7"/>
      <c r="I752" s="2"/>
      <c r="J752" s="30"/>
      <c r="K752" s="31"/>
      <c r="L752" s="31"/>
    </row>
    <row r="753" spans="1:12" ht="15.6" thickTop="1" thickBot="1" x14ac:dyDescent="0.35">
      <c r="A753" s="71">
        <v>2</v>
      </c>
      <c r="B753" s="244" t="s">
        <v>134</v>
      </c>
      <c r="C753" s="245"/>
      <c r="D753" s="245"/>
      <c r="E753" s="246"/>
      <c r="F753" s="72">
        <f>SUM(F751:F752)</f>
        <v>2.5870000000000002</v>
      </c>
      <c r="G753" s="73">
        <f>SUM(F753/F758)</f>
        <v>0.43492281960850621</v>
      </c>
    </row>
    <row r="754" spans="1:12" ht="15.6" thickTop="1" thickBot="1" x14ac:dyDescent="0.35">
      <c r="A754" s="78" t="s">
        <v>26</v>
      </c>
      <c r="B754" s="244" t="s">
        <v>27</v>
      </c>
      <c r="C754" s="245"/>
      <c r="D754" s="245"/>
      <c r="E754" s="246"/>
      <c r="F754" s="79">
        <f>SUM(F749,F753)</f>
        <v>4.7021200000000007</v>
      </c>
      <c r="G754" s="3"/>
    </row>
    <row r="755" spans="1:12" ht="15.6" thickTop="1" thickBot="1" x14ac:dyDescent="0.35">
      <c r="A755" s="80">
        <v>3</v>
      </c>
      <c r="B755" s="264" t="s">
        <v>28</v>
      </c>
      <c r="C755" s="265"/>
      <c r="D755" s="265"/>
      <c r="E755" s="266"/>
      <c r="F755" s="79">
        <f>SUM(F754)*15%</f>
        <v>0.70531800000000011</v>
      </c>
      <c r="G755" s="73">
        <f>SUM(F755/F758)</f>
        <v>0.11857707509881422</v>
      </c>
    </row>
    <row r="756" spans="1:12" ht="15.6" thickTop="1" thickBot="1" x14ac:dyDescent="0.35">
      <c r="A756" s="78" t="s">
        <v>29</v>
      </c>
      <c r="B756" s="244" t="s">
        <v>30</v>
      </c>
      <c r="C756" s="245"/>
      <c r="D756" s="245"/>
      <c r="E756" s="246"/>
      <c r="F756" s="81">
        <f>SUM(F754:F755)</f>
        <v>5.4074380000000009</v>
      </c>
    </row>
    <row r="757" spans="1:12" ht="15.6" thickTop="1" thickBot="1" x14ac:dyDescent="0.35">
      <c r="A757" s="80">
        <v>4</v>
      </c>
      <c r="B757" s="264" t="s">
        <v>31</v>
      </c>
      <c r="C757" s="265"/>
      <c r="D757" s="265"/>
      <c r="E757" s="266"/>
      <c r="F757" s="79">
        <f>SUM(F756)*10%</f>
        <v>0.54074380000000011</v>
      </c>
      <c r="G757" s="73">
        <f>SUM(F757/F758)</f>
        <v>9.0909090909090912E-2</v>
      </c>
    </row>
    <row r="758" spans="1:12" ht="15.6" thickTop="1" thickBot="1" x14ac:dyDescent="0.35">
      <c r="A758" s="78" t="s">
        <v>32</v>
      </c>
      <c r="B758" s="244" t="s">
        <v>33</v>
      </c>
      <c r="C758" s="245"/>
      <c r="D758" s="245"/>
      <c r="E758" s="246"/>
      <c r="F758" s="81">
        <f>SUM(F756:F757)</f>
        <v>5.9481818000000013</v>
      </c>
      <c r="G758" s="82">
        <f>SUM(G749,G753,G755,G757)</f>
        <v>0.99999999999999989</v>
      </c>
      <c r="I758" s="31"/>
      <c r="J758" s="30"/>
      <c r="K758" s="31"/>
      <c r="L758" s="31"/>
    </row>
    <row r="759" spans="1:12" ht="15.6" thickTop="1" thickBot="1" x14ac:dyDescent="0.35"/>
    <row r="760" spans="1:12" ht="44.4" thickTop="1" thickBot="1" x14ac:dyDescent="0.35">
      <c r="A760" s="61" t="s">
        <v>2</v>
      </c>
      <c r="B760" s="62" t="s">
        <v>3</v>
      </c>
      <c r="C760" s="63" t="s">
        <v>4</v>
      </c>
      <c r="D760" s="64" t="s">
        <v>5</v>
      </c>
      <c r="E760" s="27"/>
      <c r="F760" s="20"/>
      <c r="G760" s="20"/>
      <c r="I760" s="2"/>
      <c r="J760" s="2"/>
      <c r="K760" s="2"/>
    </row>
    <row r="761" spans="1:12" ht="260.39999999999998" customHeight="1" thickTop="1" thickBot="1" x14ac:dyDescent="0.35">
      <c r="A761" s="65" t="s">
        <v>2732</v>
      </c>
      <c r="B761" s="165" t="s">
        <v>2854</v>
      </c>
      <c r="C761" s="50" t="s">
        <v>130</v>
      </c>
      <c r="D761" s="50">
        <v>1</v>
      </c>
      <c r="E761" s="20"/>
      <c r="F761" s="20"/>
      <c r="G761" s="20"/>
      <c r="I761" s="24"/>
      <c r="J761" s="24"/>
      <c r="K761" s="24"/>
    </row>
    <row r="762" spans="1:12" ht="30" thickTop="1" thickBot="1" x14ac:dyDescent="0.35">
      <c r="A762" s="61" t="s">
        <v>9</v>
      </c>
      <c r="B762" s="62" t="s">
        <v>10</v>
      </c>
      <c r="C762" s="62" t="s">
        <v>4</v>
      </c>
      <c r="D762" s="62" t="s">
        <v>11</v>
      </c>
      <c r="E762" s="62" t="s">
        <v>12</v>
      </c>
      <c r="F762" s="62" t="s">
        <v>13</v>
      </c>
      <c r="G762" s="64" t="s">
        <v>14</v>
      </c>
    </row>
    <row r="763" spans="1:12" ht="15" thickTop="1" x14ac:dyDescent="0.3">
      <c r="A763" s="20"/>
      <c r="B763" s="67" t="s">
        <v>15</v>
      </c>
      <c r="C763" s="68"/>
      <c r="D763" s="68"/>
      <c r="E763" s="68"/>
      <c r="F763" s="68"/>
      <c r="G763" s="7"/>
    </row>
    <row r="764" spans="1:12" ht="15" thickBot="1" x14ac:dyDescent="0.35">
      <c r="A764" s="36" t="s">
        <v>16</v>
      </c>
      <c r="B764" s="4" t="s">
        <v>36</v>
      </c>
      <c r="C764" s="4" t="s">
        <v>18</v>
      </c>
      <c r="D764" s="174">
        <v>8.4000000000000005E-2</v>
      </c>
      <c r="E764" s="6">
        <v>25.18</v>
      </c>
      <c r="F764" s="6">
        <f>PRODUCT(D764:E764)</f>
        <v>2.1151200000000001</v>
      </c>
      <c r="G764" s="7"/>
    </row>
    <row r="765" spans="1:12" ht="15.6" thickTop="1" thickBot="1" x14ac:dyDescent="0.35">
      <c r="A765" s="71">
        <v>1</v>
      </c>
      <c r="B765" s="244" t="s">
        <v>21</v>
      </c>
      <c r="C765" s="245"/>
      <c r="D765" s="245"/>
      <c r="E765" s="246"/>
      <c r="F765" s="72">
        <f>SUM(F764)</f>
        <v>2.1151200000000001</v>
      </c>
      <c r="G765" s="73">
        <f>SUM(F765/F774)</f>
        <v>0.40502483408184625</v>
      </c>
    </row>
    <row r="766" spans="1:12" ht="15" thickTop="1" x14ac:dyDescent="0.3">
      <c r="A766" s="20"/>
      <c r="B766" s="74" t="s">
        <v>45</v>
      </c>
      <c r="C766" s="4"/>
      <c r="D766" s="4"/>
      <c r="E766" s="4"/>
      <c r="F766" s="41"/>
      <c r="G766" s="75"/>
    </row>
    <row r="767" spans="1:12" x14ac:dyDescent="0.3">
      <c r="A767" s="36" t="s">
        <v>23</v>
      </c>
      <c r="B767" s="4" t="s">
        <v>2855</v>
      </c>
      <c r="C767" s="4" t="s">
        <v>750</v>
      </c>
      <c r="D767" s="4">
        <v>0.05</v>
      </c>
      <c r="E767" s="76">
        <v>37.04</v>
      </c>
      <c r="F767" s="6">
        <f>D767*E767</f>
        <v>1.8520000000000001</v>
      </c>
      <c r="G767" s="7"/>
    </row>
    <row r="768" spans="1:12" ht="15" thickBot="1" x14ac:dyDescent="0.35">
      <c r="A768" s="36" t="s">
        <v>47</v>
      </c>
      <c r="B768" s="4" t="s">
        <v>2853</v>
      </c>
      <c r="C768" s="4" t="s">
        <v>750</v>
      </c>
      <c r="D768" s="4">
        <v>0.01</v>
      </c>
      <c r="E768" s="76">
        <v>16.11</v>
      </c>
      <c r="F768" s="6">
        <f>D768*E768</f>
        <v>0.16109999999999999</v>
      </c>
      <c r="G768" s="7"/>
      <c r="I768" s="2"/>
      <c r="J768" s="30"/>
      <c r="K768" s="31"/>
      <c r="L768" s="31"/>
    </row>
    <row r="769" spans="1:12" ht="15.6" thickTop="1" thickBot="1" x14ac:dyDescent="0.35">
      <c r="A769" s="71">
        <v>2</v>
      </c>
      <c r="B769" s="244" t="s">
        <v>134</v>
      </c>
      <c r="C769" s="245"/>
      <c r="D769" s="245"/>
      <c r="E769" s="246"/>
      <c r="F769" s="72">
        <f>SUM(F767:F768)</f>
        <v>2.0131000000000001</v>
      </c>
      <c r="G769" s="73">
        <f>SUM(F769/F774)</f>
        <v>0.38548899991024843</v>
      </c>
    </row>
    <row r="770" spans="1:12" ht="15.6" thickTop="1" thickBot="1" x14ac:dyDescent="0.35">
      <c r="A770" s="78" t="s">
        <v>26</v>
      </c>
      <c r="B770" s="244" t="s">
        <v>27</v>
      </c>
      <c r="C770" s="245"/>
      <c r="D770" s="245"/>
      <c r="E770" s="246"/>
      <c r="F770" s="79">
        <f>SUM(F765,F769)</f>
        <v>4.1282200000000007</v>
      </c>
      <c r="G770" s="3"/>
    </row>
    <row r="771" spans="1:12" ht="15.6" thickTop="1" thickBot="1" x14ac:dyDescent="0.35">
      <c r="A771" s="80">
        <v>3</v>
      </c>
      <c r="B771" s="264" t="s">
        <v>28</v>
      </c>
      <c r="C771" s="265"/>
      <c r="D771" s="265"/>
      <c r="E771" s="266"/>
      <c r="F771" s="79">
        <f>SUM(F770)*15%</f>
        <v>0.61923300000000003</v>
      </c>
      <c r="G771" s="73">
        <f>SUM(F771/F774)</f>
        <v>0.1185770750988142</v>
      </c>
    </row>
    <row r="772" spans="1:12" ht="15.6" thickTop="1" thickBot="1" x14ac:dyDescent="0.35">
      <c r="A772" s="78" t="s">
        <v>29</v>
      </c>
      <c r="B772" s="244" t="s">
        <v>30</v>
      </c>
      <c r="C772" s="245"/>
      <c r="D772" s="245"/>
      <c r="E772" s="246"/>
      <c r="F772" s="81">
        <f>SUM(F770:F771)</f>
        <v>4.747453000000001</v>
      </c>
    </row>
    <row r="773" spans="1:12" ht="15.6" thickTop="1" thickBot="1" x14ac:dyDescent="0.35">
      <c r="A773" s="80">
        <v>4</v>
      </c>
      <c r="B773" s="264" t="s">
        <v>31</v>
      </c>
      <c r="C773" s="265"/>
      <c r="D773" s="265"/>
      <c r="E773" s="266"/>
      <c r="F773" s="79">
        <f>SUM(F772)*10%</f>
        <v>0.47474530000000015</v>
      </c>
      <c r="G773" s="73">
        <f>SUM(F773/F774)</f>
        <v>9.0909090909090912E-2</v>
      </c>
    </row>
    <row r="774" spans="1:12" ht="15.6" thickTop="1" thickBot="1" x14ac:dyDescent="0.35">
      <c r="A774" s="78" t="s">
        <v>32</v>
      </c>
      <c r="B774" s="244" t="s">
        <v>33</v>
      </c>
      <c r="C774" s="245"/>
      <c r="D774" s="245"/>
      <c r="E774" s="246"/>
      <c r="F774" s="81">
        <f>SUM(F772:F773)</f>
        <v>5.2221983000000014</v>
      </c>
      <c r="G774" s="82">
        <f>SUM(G765,G769,G771,G773)</f>
        <v>0.99999999999999989</v>
      </c>
      <c r="I774" s="31"/>
      <c r="J774" s="30"/>
      <c r="K774" s="31"/>
      <c r="L774" s="31"/>
    </row>
    <row r="775" spans="1:12" ht="15.6" thickTop="1" thickBot="1" x14ac:dyDescent="0.35"/>
    <row r="776" spans="1:12" ht="44.4" thickTop="1" thickBot="1" x14ac:dyDescent="0.35">
      <c r="A776" s="61" t="s">
        <v>2</v>
      </c>
      <c r="B776" s="62" t="s">
        <v>3</v>
      </c>
      <c r="C776" s="63" t="s">
        <v>4</v>
      </c>
      <c r="D776" s="64" t="s">
        <v>5</v>
      </c>
      <c r="E776" s="27"/>
      <c r="F776" s="20"/>
      <c r="G776" s="20"/>
      <c r="I776" s="2"/>
      <c r="J776" s="2"/>
      <c r="K776" s="2"/>
    </row>
    <row r="777" spans="1:12" ht="197.4" customHeight="1" thickTop="1" x14ac:dyDescent="0.3">
      <c r="A777" s="234" t="s">
        <v>2733</v>
      </c>
      <c r="B777" s="305" t="s">
        <v>2734</v>
      </c>
      <c r="C777" s="268" t="s">
        <v>130</v>
      </c>
      <c r="D777" s="276">
        <v>1</v>
      </c>
      <c r="E777" s="27"/>
      <c r="F777" s="20"/>
      <c r="G777" s="20"/>
      <c r="I777" s="2"/>
      <c r="J777" s="2"/>
      <c r="K777" s="2"/>
    </row>
    <row r="778" spans="1:12" ht="322.2" customHeight="1" thickBot="1" x14ac:dyDescent="0.35">
      <c r="A778" s="235"/>
      <c r="B778" s="307"/>
      <c r="C778" s="269"/>
      <c r="D778" s="277"/>
      <c r="E778" s="20"/>
      <c r="F778" s="20"/>
      <c r="G778" s="20"/>
      <c r="I778" s="24"/>
      <c r="J778" s="24"/>
      <c r="K778" s="24"/>
    </row>
    <row r="779" spans="1:12" ht="30" thickTop="1" thickBot="1" x14ac:dyDescent="0.35">
      <c r="A779" s="61" t="s">
        <v>9</v>
      </c>
      <c r="B779" s="62" t="s">
        <v>10</v>
      </c>
      <c r="C779" s="62" t="s">
        <v>4</v>
      </c>
      <c r="D779" s="62" t="s">
        <v>11</v>
      </c>
      <c r="E779" s="62" t="s">
        <v>12</v>
      </c>
      <c r="F779" s="62" t="s">
        <v>13</v>
      </c>
      <c r="G779" s="64" t="s">
        <v>14</v>
      </c>
    </row>
    <row r="780" spans="1:12" ht="15" thickTop="1" x14ac:dyDescent="0.3">
      <c r="A780" s="20"/>
      <c r="B780" s="67" t="s">
        <v>15</v>
      </c>
      <c r="C780" s="68"/>
      <c r="D780" s="68"/>
      <c r="E780" s="68"/>
      <c r="F780" s="68"/>
      <c r="G780" s="7"/>
    </row>
    <row r="781" spans="1:12" ht="15" thickBot="1" x14ac:dyDescent="0.35">
      <c r="A781" s="36" t="s">
        <v>16</v>
      </c>
      <c r="B781" s="4" t="s">
        <v>36</v>
      </c>
      <c r="C781" s="4" t="s">
        <v>18</v>
      </c>
      <c r="D781" s="105">
        <v>0.17</v>
      </c>
      <c r="E781" s="6">
        <v>25.18</v>
      </c>
      <c r="F781" s="6">
        <f>PRODUCT(D781:E781)</f>
        <v>4.2806000000000006</v>
      </c>
      <c r="G781" s="7"/>
    </row>
    <row r="782" spans="1:12" ht="15.6" thickTop="1" thickBot="1" x14ac:dyDescent="0.35">
      <c r="A782" s="71">
        <v>1</v>
      </c>
      <c r="B782" s="244" t="s">
        <v>21</v>
      </c>
      <c r="C782" s="245"/>
      <c r="D782" s="245"/>
      <c r="E782" s="246"/>
      <c r="F782" s="72">
        <f>SUM(F781)</f>
        <v>4.2806000000000006</v>
      </c>
      <c r="G782" s="73">
        <f>SUM(F782/F791)</f>
        <v>0.52685004107008138</v>
      </c>
    </row>
    <row r="783" spans="1:12" ht="15" thickTop="1" x14ac:dyDescent="0.3">
      <c r="A783" s="20"/>
      <c r="B783" s="74" t="s">
        <v>45</v>
      </c>
      <c r="C783" s="4"/>
      <c r="D783" s="4"/>
      <c r="E783" s="4"/>
      <c r="F783" s="41"/>
      <c r="G783" s="75"/>
    </row>
    <row r="784" spans="1:12" ht="28.8" x14ac:dyDescent="0.3">
      <c r="A784" s="36" t="s">
        <v>23</v>
      </c>
      <c r="B784" s="4" t="s">
        <v>2856</v>
      </c>
      <c r="C784" s="4" t="s">
        <v>750</v>
      </c>
      <c r="D784" s="4">
        <v>1.7000000000000001E-2</v>
      </c>
      <c r="E784" s="76">
        <v>47.75</v>
      </c>
      <c r="F784" s="6">
        <f>D784*E784</f>
        <v>0.81175000000000008</v>
      </c>
      <c r="G784" s="7"/>
    </row>
    <row r="785" spans="1:12" ht="15" thickBot="1" x14ac:dyDescent="0.35">
      <c r="A785" s="36" t="s">
        <v>47</v>
      </c>
      <c r="B785" s="4" t="s">
        <v>2857</v>
      </c>
      <c r="C785" s="4" t="s">
        <v>750</v>
      </c>
      <c r="D785" s="4">
        <v>8.3000000000000004E-2</v>
      </c>
      <c r="E785" s="76">
        <v>16.03</v>
      </c>
      <c r="F785" s="6">
        <f>D785*E785</f>
        <v>1.3304900000000002</v>
      </c>
      <c r="G785" s="7"/>
      <c r="I785" s="2"/>
      <c r="J785" s="30"/>
      <c r="K785" s="31"/>
      <c r="L785" s="31"/>
    </row>
    <row r="786" spans="1:12" ht="15.6" thickTop="1" thickBot="1" x14ac:dyDescent="0.35">
      <c r="A786" s="71">
        <v>2</v>
      </c>
      <c r="B786" s="244" t="s">
        <v>134</v>
      </c>
      <c r="C786" s="245"/>
      <c r="D786" s="245"/>
      <c r="E786" s="246"/>
      <c r="F786" s="72">
        <f>SUM(F784:F785)</f>
        <v>2.1422400000000001</v>
      </c>
      <c r="G786" s="73">
        <f>SUM(F786/F791)</f>
        <v>0.26366379292201353</v>
      </c>
    </row>
    <row r="787" spans="1:12" ht="15.6" thickTop="1" thickBot="1" x14ac:dyDescent="0.35">
      <c r="A787" s="78" t="s">
        <v>26</v>
      </c>
      <c r="B787" s="244" t="s">
        <v>27</v>
      </c>
      <c r="C787" s="245"/>
      <c r="D787" s="245"/>
      <c r="E787" s="246"/>
      <c r="F787" s="79">
        <f>SUM(F782,F786)</f>
        <v>6.4228400000000008</v>
      </c>
      <c r="G787" s="3"/>
    </row>
    <row r="788" spans="1:12" ht="15.6" thickTop="1" thickBot="1" x14ac:dyDescent="0.35">
      <c r="A788" s="80">
        <v>3</v>
      </c>
      <c r="B788" s="264" t="s">
        <v>28</v>
      </c>
      <c r="C788" s="265"/>
      <c r="D788" s="265"/>
      <c r="E788" s="266"/>
      <c r="F788" s="79">
        <f>SUM(F787)*15%</f>
        <v>0.96342600000000012</v>
      </c>
      <c r="G788" s="73">
        <f>SUM(F788/F791)</f>
        <v>0.11857707509881424</v>
      </c>
    </row>
    <row r="789" spans="1:12" ht="15.6" thickTop="1" thickBot="1" x14ac:dyDescent="0.35">
      <c r="A789" s="78" t="s">
        <v>29</v>
      </c>
      <c r="B789" s="244" t="s">
        <v>30</v>
      </c>
      <c r="C789" s="245"/>
      <c r="D789" s="245"/>
      <c r="E789" s="246"/>
      <c r="F789" s="81">
        <f>SUM(F787:F788)</f>
        <v>7.3862660000000009</v>
      </c>
    </row>
    <row r="790" spans="1:12" ht="15.6" thickTop="1" thickBot="1" x14ac:dyDescent="0.35">
      <c r="A790" s="80">
        <v>4</v>
      </c>
      <c r="B790" s="264" t="s">
        <v>31</v>
      </c>
      <c r="C790" s="265"/>
      <c r="D790" s="265"/>
      <c r="E790" s="266"/>
      <c r="F790" s="79">
        <f>SUM(F789)*10%</f>
        <v>0.73862660000000013</v>
      </c>
      <c r="G790" s="73">
        <f>SUM(F790/F791)</f>
        <v>9.0909090909090912E-2</v>
      </c>
    </row>
    <row r="791" spans="1:12" ht="15.6" thickTop="1" thickBot="1" x14ac:dyDescent="0.35">
      <c r="A791" s="78" t="s">
        <v>32</v>
      </c>
      <c r="B791" s="244" t="s">
        <v>33</v>
      </c>
      <c r="C791" s="245"/>
      <c r="D791" s="245"/>
      <c r="E791" s="246"/>
      <c r="F791" s="81">
        <f>SUM(F789:F790)</f>
        <v>8.1248926000000008</v>
      </c>
      <c r="G791" s="82">
        <f>SUM(G782,G786,G788,G790)</f>
        <v>1</v>
      </c>
      <c r="I791" s="31"/>
      <c r="J791" s="30"/>
      <c r="K791" s="31"/>
      <c r="L791" s="31"/>
    </row>
    <row r="792" spans="1:12" ht="15.6" thickTop="1" thickBot="1" x14ac:dyDescent="0.35"/>
    <row r="793" spans="1:12" ht="44.4" thickTop="1" thickBot="1" x14ac:dyDescent="0.35">
      <c r="A793" s="61" t="s">
        <v>2</v>
      </c>
      <c r="B793" s="62" t="s">
        <v>3</v>
      </c>
      <c r="C793" s="63" t="s">
        <v>4</v>
      </c>
      <c r="D793" s="64" t="s">
        <v>5</v>
      </c>
      <c r="E793" s="27"/>
      <c r="F793" s="20"/>
      <c r="G793" s="20"/>
      <c r="I793" s="2"/>
      <c r="J793" s="2"/>
      <c r="K793" s="2"/>
    </row>
    <row r="794" spans="1:12" ht="221.4" customHeight="1" thickTop="1" x14ac:dyDescent="0.3">
      <c r="A794" s="234" t="s">
        <v>2735</v>
      </c>
      <c r="B794" s="305" t="s">
        <v>2736</v>
      </c>
      <c r="C794" s="268" t="s">
        <v>130</v>
      </c>
      <c r="D794" s="276">
        <v>1</v>
      </c>
      <c r="E794" s="27"/>
      <c r="F794" s="20"/>
      <c r="G794" s="20"/>
      <c r="I794" s="2"/>
      <c r="J794" s="2"/>
      <c r="K794" s="2"/>
    </row>
    <row r="795" spans="1:12" ht="269.39999999999998" customHeight="1" thickBot="1" x14ac:dyDescent="0.35">
      <c r="A795" s="235"/>
      <c r="B795" s="307"/>
      <c r="C795" s="269"/>
      <c r="D795" s="277"/>
      <c r="E795" s="20"/>
      <c r="F795" s="20"/>
      <c r="G795" s="20"/>
      <c r="I795" s="24"/>
      <c r="J795" s="24"/>
      <c r="K795" s="24"/>
    </row>
    <row r="796" spans="1:12" ht="30" thickTop="1" thickBot="1" x14ac:dyDescent="0.35">
      <c r="A796" s="61" t="s">
        <v>9</v>
      </c>
      <c r="B796" s="62" t="s">
        <v>10</v>
      </c>
      <c r="C796" s="62" t="s">
        <v>4</v>
      </c>
      <c r="D796" s="62" t="s">
        <v>11</v>
      </c>
      <c r="E796" s="62" t="s">
        <v>12</v>
      </c>
      <c r="F796" s="62" t="s">
        <v>13</v>
      </c>
      <c r="G796" s="64" t="s">
        <v>14</v>
      </c>
    </row>
    <row r="797" spans="1:12" ht="15" thickTop="1" x14ac:dyDescent="0.3">
      <c r="A797" s="20"/>
      <c r="B797" s="67" t="s">
        <v>15</v>
      </c>
      <c r="C797" s="68"/>
      <c r="D797" s="68"/>
      <c r="E797" s="68"/>
      <c r="F797" s="68"/>
      <c r="G797" s="7"/>
    </row>
    <row r="798" spans="1:12" ht="15" thickBot="1" x14ac:dyDescent="0.35">
      <c r="A798" s="36" t="s">
        <v>16</v>
      </c>
      <c r="B798" s="4" t="s">
        <v>36</v>
      </c>
      <c r="C798" s="4" t="s">
        <v>18</v>
      </c>
      <c r="D798" s="105">
        <v>0.17</v>
      </c>
      <c r="E798" s="6">
        <v>25.18</v>
      </c>
      <c r="F798" s="6">
        <f>PRODUCT(D798:E798)</f>
        <v>4.2806000000000006</v>
      </c>
      <c r="G798" s="7"/>
    </row>
    <row r="799" spans="1:12" ht="15.6" thickTop="1" thickBot="1" x14ac:dyDescent="0.35">
      <c r="A799" s="71">
        <v>1</v>
      </c>
      <c r="B799" s="244" t="s">
        <v>21</v>
      </c>
      <c r="C799" s="245"/>
      <c r="D799" s="245"/>
      <c r="E799" s="246"/>
      <c r="F799" s="72">
        <f>SUM(F798)</f>
        <v>4.2806000000000006</v>
      </c>
      <c r="G799" s="73">
        <f>SUM(F799/F808)</f>
        <v>0.50927819726035428</v>
      </c>
    </row>
    <row r="800" spans="1:12" ht="15" thickTop="1" x14ac:dyDescent="0.3">
      <c r="A800" s="20"/>
      <c r="B800" s="74" t="s">
        <v>45</v>
      </c>
      <c r="C800" s="4"/>
      <c r="D800" s="4"/>
      <c r="E800" s="4"/>
      <c r="F800" s="41"/>
      <c r="G800" s="75"/>
    </row>
    <row r="801" spans="1:12" ht="34.799999999999997" customHeight="1" x14ac:dyDescent="0.3">
      <c r="A801" s="36" t="s">
        <v>23</v>
      </c>
      <c r="B801" s="4" t="s">
        <v>2858</v>
      </c>
      <c r="C801" s="4" t="s">
        <v>750</v>
      </c>
      <c r="D801" s="4">
        <v>1.7000000000000001E-2</v>
      </c>
      <c r="E801" s="76">
        <v>47.75</v>
      </c>
      <c r="F801" s="6">
        <f>D801*E801</f>
        <v>0.81175000000000008</v>
      </c>
      <c r="G801" s="7"/>
    </row>
    <row r="802" spans="1:12" ht="28.8" customHeight="1" thickBot="1" x14ac:dyDescent="0.35">
      <c r="A802" s="36" t="s">
        <v>47</v>
      </c>
      <c r="B802" s="4" t="s">
        <v>2857</v>
      </c>
      <c r="C802" s="4" t="s">
        <v>750</v>
      </c>
      <c r="D802" s="4">
        <v>8.3000000000000004E-2</v>
      </c>
      <c r="E802" s="76">
        <v>18.7</v>
      </c>
      <c r="F802" s="6">
        <f>D802*E802</f>
        <v>1.5521</v>
      </c>
      <c r="G802" s="7"/>
    </row>
    <row r="803" spans="1:12" ht="15.6" thickTop="1" thickBot="1" x14ac:dyDescent="0.35">
      <c r="A803" s="71">
        <v>2</v>
      </c>
      <c r="B803" s="244" t="s">
        <v>134</v>
      </c>
      <c r="C803" s="245"/>
      <c r="D803" s="245"/>
      <c r="E803" s="246"/>
      <c r="F803" s="72">
        <f>SUM(F801:F802)</f>
        <v>2.3638500000000002</v>
      </c>
      <c r="G803" s="73">
        <f>SUM(F803/F808)</f>
        <v>0.28123563673174051</v>
      </c>
    </row>
    <row r="804" spans="1:12" ht="15.6" thickTop="1" thickBot="1" x14ac:dyDescent="0.35">
      <c r="A804" s="78" t="s">
        <v>26</v>
      </c>
      <c r="B804" s="244" t="s">
        <v>27</v>
      </c>
      <c r="C804" s="245"/>
      <c r="D804" s="245"/>
      <c r="E804" s="246"/>
      <c r="F804" s="79">
        <f>SUM(F799,F803)</f>
        <v>6.6444500000000009</v>
      </c>
      <c r="G804" s="3"/>
    </row>
    <row r="805" spans="1:12" ht="15.6" thickTop="1" thickBot="1" x14ac:dyDescent="0.35">
      <c r="A805" s="80">
        <v>3</v>
      </c>
      <c r="B805" s="264" t="s">
        <v>28</v>
      </c>
      <c r="C805" s="265"/>
      <c r="D805" s="265"/>
      <c r="E805" s="266"/>
      <c r="F805" s="79">
        <f>SUM(F804)*15%</f>
        <v>0.99666750000000004</v>
      </c>
      <c r="G805" s="73">
        <f>SUM(F805/F808)</f>
        <v>0.11857707509881421</v>
      </c>
    </row>
    <row r="806" spans="1:12" ht="15.6" thickTop="1" thickBot="1" x14ac:dyDescent="0.35">
      <c r="A806" s="78" t="s">
        <v>29</v>
      </c>
      <c r="B806" s="244" t="s">
        <v>30</v>
      </c>
      <c r="C806" s="245"/>
      <c r="D806" s="245"/>
      <c r="E806" s="246"/>
      <c r="F806" s="81">
        <f>SUM(F804:F805)</f>
        <v>7.6411175000000009</v>
      </c>
    </row>
    <row r="807" spans="1:12" ht="15.6" thickTop="1" thickBot="1" x14ac:dyDescent="0.35">
      <c r="A807" s="80">
        <v>4</v>
      </c>
      <c r="B807" s="264" t="s">
        <v>31</v>
      </c>
      <c r="C807" s="265"/>
      <c r="D807" s="265"/>
      <c r="E807" s="266"/>
      <c r="F807" s="79">
        <f>SUM(F806)*10%</f>
        <v>0.76411175000000009</v>
      </c>
      <c r="G807" s="73">
        <f>SUM(F807/F808)</f>
        <v>9.0909090909090898E-2</v>
      </c>
    </row>
    <row r="808" spans="1:12" ht="15.6" thickTop="1" thickBot="1" x14ac:dyDescent="0.35">
      <c r="A808" s="78" t="s">
        <v>32</v>
      </c>
      <c r="B808" s="244" t="s">
        <v>33</v>
      </c>
      <c r="C808" s="245"/>
      <c r="D808" s="245"/>
      <c r="E808" s="246"/>
      <c r="F808" s="81">
        <f>SUM(F806:F807)</f>
        <v>8.4052292500000014</v>
      </c>
      <c r="G808" s="82">
        <f>SUM(G799,G803,G805,G807)</f>
        <v>0.99999999999999989</v>
      </c>
      <c r="I808" s="31"/>
      <c r="J808" s="30"/>
      <c r="K808" s="31"/>
      <c r="L808" s="31"/>
    </row>
    <row r="809" spans="1:12" ht="15.6" thickTop="1" thickBot="1" x14ac:dyDescent="0.35">
      <c r="A809" s="8"/>
      <c r="B809" s="9"/>
      <c r="C809" s="9"/>
      <c r="D809" s="9"/>
      <c r="E809" s="9"/>
      <c r="F809" s="11"/>
      <c r="G809" s="12"/>
      <c r="I809" s="31"/>
      <c r="J809" s="30"/>
      <c r="K809" s="31"/>
      <c r="L809" s="31"/>
    </row>
    <row r="810" spans="1:12" ht="44.4" thickTop="1" thickBot="1" x14ac:dyDescent="0.35">
      <c r="A810" s="61" t="s">
        <v>2</v>
      </c>
      <c r="B810" s="62" t="s">
        <v>3</v>
      </c>
      <c r="C810" s="63" t="s">
        <v>4</v>
      </c>
      <c r="D810" s="64" t="s">
        <v>5</v>
      </c>
      <c r="E810" s="27"/>
      <c r="F810" s="20"/>
      <c r="G810" s="20"/>
      <c r="I810" s="2"/>
      <c r="J810" s="2"/>
      <c r="K810" s="2"/>
    </row>
    <row r="811" spans="1:12" ht="96.6" customHeight="1" thickTop="1" thickBot="1" x14ac:dyDescent="0.35">
      <c r="A811" s="65" t="s">
        <v>2737</v>
      </c>
      <c r="B811" s="222" t="s">
        <v>2738</v>
      </c>
      <c r="C811" s="50" t="s">
        <v>130</v>
      </c>
      <c r="D811" s="50">
        <v>1</v>
      </c>
      <c r="E811" s="20"/>
      <c r="F811" s="20"/>
      <c r="G811" s="20"/>
      <c r="I811" s="24"/>
      <c r="J811" s="24"/>
      <c r="K811" s="24"/>
    </row>
    <row r="812" spans="1:12" ht="30" thickTop="1" thickBot="1" x14ac:dyDescent="0.35">
      <c r="A812" s="61" t="s">
        <v>9</v>
      </c>
      <c r="B812" s="62" t="s">
        <v>10</v>
      </c>
      <c r="C812" s="62" t="s">
        <v>4</v>
      </c>
      <c r="D812" s="62" t="s">
        <v>11</v>
      </c>
      <c r="E812" s="62" t="s">
        <v>12</v>
      </c>
      <c r="F812" s="62" t="s">
        <v>13</v>
      </c>
      <c r="G812" s="64" t="s">
        <v>14</v>
      </c>
    </row>
    <row r="813" spans="1:12" ht="15" thickTop="1" x14ac:dyDescent="0.3">
      <c r="A813" s="20"/>
      <c r="B813" s="67" t="s">
        <v>15</v>
      </c>
      <c r="C813" s="68"/>
      <c r="D813" s="68"/>
      <c r="E813" s="68"/>
      <c r="F813" s="68"/>
      <c r="G813" s="7"/>
    </row>
    <row r="814" spans="1:12" ht="15" thickBot="1" x14ac:dyDescent="0.35">
      <c r="A814" s="36" t="s">
        <v>16</v>
      </c>
      <c r="B814" s="4" t="s">
        <v>36</v>
      </c>
      <c r="C814" s="4" t="s">
        <v>18</v>
      </c>
      <c r="D814" s="105">
        <v>0.13289999999999999</v>
      </c>
      <c r="E814" s="6">
        <v>25.18</v>
      </c>
      <c r="F814" s="6">
        <f>PRODUCT(D814:E814)</f>
        <v>3.3464219999999996</v>
      </c>
      <c r="G814" s="7"/>
    </row>
    <row r="815" spans="1:12" ht="15.6" thickTop="1" thickBot="1" x14ac:dyDescent="0.35">
      <c r="A815" s="71">
        <v>1</v>
      </c>
      <c r="B815" s="244" t="s">
        <v>21</v>
      </c>
      <c r="C815" s="245"/>
      <c r="D815" s="245"/>
      <c r="E815" s="246"/>
      <c r="F815" s="72">
        <f>SUM(F814)</f>
        <v>3.3464219999999996</v>
      </c>
      <c r="G815" s="73">
        <f>SUM(F815/F823)</f>
        <v>8.3171659024567218E-2</v>
      </c>
    </row>
    <row r="816" spans="1:12" ht="15" thickTop="1" x14ac:dyDescent="0.3">
      <c r="A816" s="20"/>
      <c r="B816" s="74" t="s">
        <v>45</v>
      </c>
      <c r="C816" s="4"/>
      <c r="D816" s="4"/>
      <c r="E816" s="4"/>
      <c r="F816" s="41"/>
      <c r="G816" s="75"/>
    </row>
    <row r="817" spans="1:12" ht="15" thickBot="1" x14ac:dyDescent="0.35">
      <c r="A817" s="36" t="s">
        <v>23</v>
      </c>
      <c r="B817" s="4" t="s">
        <v>2859</v>
      </c>
      <c r="C817" s="4" t="s">
        <v>190</v>
      </c>
      <c r="D817" s="22">
        <v>1</v>
      </c>
      <c r="E817" s="76">
        <v>28.46</v>
      </c>
      <c r="F817" s="6">
        <f>D817*E817</f>
        <v>28.46</v>
      </c>
      <c r="G817" s="7"/>
      <c r="J817" s="30"/>
      <c r="K817" s="31"/>
      <c r="L817" s="31"/>
    </row>
    <row r="818" spans="1:12" ht="15.6" thickTop="1" thickBot="1" x14ac:dyDescent="0.35">
      <c r="A818" s="71">
        <v>2</v>
      </c>
      <c r="B818" s="244" t="s">
        <v>49</v>
      </c>
      <c r="C818" s="245"/>
      <c r="D818" s="245"/>
      <c r="E818" s="246"/>
      <c r="F818" s="72">
        <f>SUM(F817)</f>
        <v>28.46</v>
      </c>
      <c r="G818" s="73">
        <f>SUM(F818/F823)</f>
        <v>0.70734217496752749</v>
      </c>
    </row>
    <row r="819" spans="1:12" ht="15.6" thickTop="1" thickBot="1" x14ac:dyDescent="0.35">
      <c r="A819" s="78" t="s">
        <v>26</v>
      </c>
      <c r="B819" s="244" t="s">
        <v>27</v>
      </c>
      <c r="C819" s="245"/>
      <c r="D819" s="245"/>
      <c r="E819" s="246"/>
      <c r="F819" s="79">
        <f>SUM(F815,F818)</f>
        <v>31.806422000000001</v>
      </c>
      <c r="G819" s="3"/>
    </row>
    <row r="820" spans="1:12" ht="15.6" thickTop="1" thickBot="1" x14ac:dyDescent="0.35">
      <c r="A820" s="80">
        <v>3</v>
      </c>
      <c r="B820" s="264" t="s">
        <v>28</v>
      </c>
      <c r="C820" s="265"/>
      <c r="D820" s="265"/>
      <c r="E820" s="266"/>
      <c r="F820" s="79">
        <f>SUM(F819)*15%</f>
        <v>4.7709633</v>
      </c>
      <c r="G820" s="73">
        <f>SUM(F820/F823)</f>
        <v>0.11857707509881421</v>
      </c>
    </row>
    <row r="821" spans="1:12" ht="15.6" thickTop="1" thickBot="1" x14ac:dyDescent="0.35">
      <c r="A821" s="78" t="s">
        <v>29</v>
      </c>
      <c r="B821" s="244" t="s">
        <v>30</v>
      </c>
      <c r="C821" s="245"/>
      <c r="D821" s="245"/>
      <c r="E821" s="246"/>
      <c r="F821" s="81">
        <f>SUM(F819:F820)</f>
        <v>36.577385300000003</v>
      </c>
    </row>
    <row r="822" spans="1:12" ht="15.6" thickTop="1" thickBot="1" x14ac:dyDescent="0.35">
      <c r="A822" s="80">
        <v>4</v>
      </c>
      <c r="B822" s="264" t="s">
        <v>31</v>
      </c>
      <c r="C822" s="265"/>
      <c r="D822" s="265"/>
      <c r="E822" s="266"/>
      <c r="F822" s="79">
        <f>SUM(F821)*10%</f>
        <v>3.6577385300000005</v>
      </c>
      <c r="G822" s="73">
        <f>SUM(F822/F823)</f>
        <v>9.0909090909090912E-2</v>
      </c>
    </row>
    <row r="823" spans="1:12" ht="15.6" thickTop="1" thickBot="1" x14ac:dyDescent="0.35">
      <c r="A823" s="78" t="s">
        <v>32</v>
      </c>
      <c r="B823" s="244" t="s">
        <v>33</v>
      </c>
      <c r="C823" s="245"/>
      <c r="D823" s="245"/>
      <c r="E823" s="246"/>
      <c r="F823" s="81">
        <f>SUM(F821:F822)</f>
        <v>40.235123830000006</v>
      </c>
      <c r="G823" s="82">
        <f>SUM(G815,G818,G820,G822)</f>
        <v>0.99999999999999989</v>
      </c>
      <c r="I823" s="31"/>
      <c r="J823" s="30"/>
      <c r="K823" s="31"/>
      <c r="L823" s="31"/>
    </row>
    <row r="824" spans="1:12" ht="15.6" thickTop="1" thickBot="1" x14ac:dyDescent="0.35">
      <c r="A824" s="8"/>
      <c r="B824" s="9"/>
      <c r="C824" s="9"/>
      <c r="D824" s="9"/>
      <c r="E824" s="9"/>
      <c r="F824" s="11"/>
      <c r="G824" s="12"/>
      <c r="I824" s="31"/>
      <c r="J824" s="30"/>
      <c r="K824" s="31"/>
      <c r="L824" s="31"/>
    </row>
    <row r="825" spans="1:12" ht="44.4" thickTop="1" thickBot="1" x14ac:dyDescent="0.35">
      <c r="A825" s="61" t="s">
        <v>2</v>
      </c>
      <c r="B825" s="62" t="s">
        <v>3</v>
      </c>
      <c r="C825" s="63" t="s">
        <v>4</v>
      </c>
      <c r="D825" s="64" t="s">
        <v>5</v>
      </c>
      <c r="E825" s="27"/>
      <c r="F825" s="20"/>
      <c r="G825" s="20"/>
      <c r="I825" s="2"/>
      <c r="J825" s="2"/>
      <c r="K825" s="2"/>
    </row>
    <row r="826" spans="1:12" ht="332.4" customHeight="1" thickTop="1" x14ac:dyDescent="0.3">
      <c r="A826" s="234" t="s">
        <v>2739</v>
      </c>
      <c r="B826" s="305" t="s">
        <v>2740</v>
      </c>
      <c r="C826" s="268" t="s">
        <v>130</v>
      </c>
      <c r="D826" s="276">
        <v>1</v>
      </c>
      <c r="E826" s="27"/>
      <c r="F826" s="20"/>
      <c r="G826" s="20"/>
      <c r="I826" s="2"/>
      <c r="J826" s="2"/>
      <c r="K826" s="2"/>
    </row>
    <row r="827" spans="1:12" ht="160.80000000000001" customHeight="1" thickBot="1" x14ac:dyDescent="0.35">
      <c r="A827" s="235"/>
      <c r="B827" s="307"/>
      <c r="C827" s="269"/>
      <c r="D827" s="277"/>
      <c r="E827" s="20"/>
      <c r="F827" s="20"/>
      <c r="G827" s="20"/>
      <c r="I827" s="24"/>
      <c r="J827" s="24"/>
      <c r="K827" s="24"/>
    </row>
    <row r="828" spans="1:12" ht="30" thickTop="1" thickBot="1" x14ac:dyDescent="0.35">
      <c r="A828" s="61" t="s">
        <v>9</v>
      </c>
      <c r="B828" s="62" t="s">
        <v>10</v>
      </c>
      <c r="C828" s="62" t="s">
        <v>4</v>
      </c>
      <c r="D828" s="62" t="s">
        <v>11</v>
      </c>
      <c r="E828" s="62" t="s">
        <v>12</v>
      </c>
      <c r="F828" s="62" t="s">
        <v>13</v>
      </c>
      <c r="G828" s="64" t="s">
        <v>14</v>
      </c>
    </row>
    <row r="829" spans="1:12" ht="15" thickTop="1" x14ac:dyDescent="0.3">
      <c r="A829" s="20"/>
      <c r="B829" s="67" t="s">
        <v>15</v>
      </c>
      <c r="C829" s="68"/>
      <c r="D829" s="68"/>
      <c r="E829" s="68"/>
      <c r="F829" s="68"/>
      <c r="G829" s="7"/>
    </row>
    <row r="830" spans="1:12" ht="15" thickBot="1" x14ac:dyDescent="0.35">
      <c r="A830" s="36" t="s">
        <v>16</v>
      </c>
      <c r="B830" s="4" t="s">
        <v>36</v>
      </c>
      <c r="C830" s="4" t="s">
        <v>18</v>
      </c>
      <c r="D830" s="174">
        <v>6.7000000000000004E-2</v>
      </c>
      <c r="E830" s="6">
        <v>25.18</v>
      </c>
      <c r="F830" s="6">
        <f>PRODUCT(D830:E830)</f>
        <v>1.68706</v>
      </c>
      <c r="G830" s="7"/>
    </row>
    <row r="831" spans="1:12" ht="15.6" thickTop="1" thickBot="1" x14ac:dyDescent="0.35">
      <c r="A831" s="71">
        <v>1</v>
      </c>
      <c r="B831" s="244" t="s">
        <v>21</v>
      </c>
      <c r="C831" s="245"/>
      <c r="D831" s="245"/>
      <c r="E831" s="246"/>
      <c r="F831" s="72">
        <f>SUM(F830)</f>
        <v>1.68706</v>
      </c>
      <c r="G831" s="73">
        <f>SUM(F831/F839)</f>
        <v>0.1668502762114514</v>
      </c>
    </row>
    <row r="832" spans="1:12" ht="15" thickTop="1" x14ac:dyDescent="0.3">
      <c r="A832" s="20"/>
      <c r="B832" s="74" t="s">
        <v>45</v>
      </c>
      <c r="C832" s="4"/>
      <c r="D832" s="4"/>
      <c r="E832" s="4"/>
      <c r="F832" s="41"/>
      <c r="G832" s="75"/>
    </row>
    <row r="833" spans="1:12" ht="35.4" customHeight="1" thickBot="1" x14ac:dyDescent="0.35">
      <c r="A833" s="36" t="s">
        <v>23</v>
      </c>
      <c r="B833" s="4" t="s">
        <v>2860</v>
      </c>
      <c r="C833" s="4" t="s">
        <v>750</v>
      </c>
      <c r="D833" s="22">
        <v>0.3</v>
      </c>
      <c r="E833" s="76">
        <v>21.02</v>
      </c>
      <c r="F833" s="6">
        <f>D833*E833</f>
        <v>6.306</v>
      </c>
      <c r="G833" s="7"/>
    </row>
    <row r="834" spans="1:12" ht="15.6" thickTop="1" thickBot="1" x14ac:dyDescent="0.35">
      <c r="A834" s="71">
        <v>2</v>
      </c>
      <c r="B834" s="244" t="s">
        <v>49</v>
      </c>
      <c r="C834" s="245"/>
      <c r="D834" s="245"/>
      <c r="E834" s="246"/>
      <c r="F834" s="72">
        <f>SUM(F833:F833)</f>
        <v>6.306</v>
      </c>
      <c r="G834" s="73">
        <f>SUM(F834/F839)</f>
        <v>0.62366355778064353</v>
      </c>
    </row>
    <row r="835" spans="1:12" ht="15.6" thickTop="1" thickBot="1" x14ac:dyDescent="0.35">
      <c r="A835" s="78" t="s">
        <v>26</v>
      </c>
      <c r="B835" s="244" t="s">
        <v>27</v>
      </c>
      <c r="C835" s="245"/>
      <c r="D835" s="245"/>
      <c r="E835" s="246"/>
      <c r="F835" s="79">
        <f>SUM(F831,F834)</f>
        <v>7.9930599999999998</v>
      </c>
      <c r="G835" s="3"/>
    </row>
    <row r="836" spans="1:12" ht="15.6" thickTop="1" thickBot="1" x14ac:dyDescent="0.35">
      <c r="A836" s="80">
        <v>3</v>
      </c>
      <c r="B836" s="264" t="s">
        <v>28</v>
      </c>
      <c r="C836" s="265"/>
      <c r="D836" s="265"/>
      <c r="E836" s="266"/>
      <c r="F836" s="79">
        <f>SUM(F835)*15%</f>
        <v>1.1989589999999999</v>
      </c>
      <c r="G836" s="73">
        <f>SUM(F836/F839)</f>
        <v>0.11857707509881422</v>
      </c>
    </row>
    <row r="837" spans="1:12" ht="15.6" thickTop="1" thickBot="1" x14ac:dyDescent="0.35">
      <c r="A837" s="78" t="s">
        <v>29</v>
      </c>
      <c r="B837" s="244" t="s">
        <v>30</v>
      </c>
      <c r="C837" s="245"/>
      <c r="D837" s="245"/>
      <c r="E837" s="246"/>
      <c r="F837" s="81">
        <f>SUM(F835:F836)</f>
        <v>9.1920190000000002</v>
      </c>
    </row>
    <row r="838" spans="1:12" ht="15.6" thickTop="1" thickBot="1" x14ac:dyDescent="0.35">
      <c r="A838" s="80">
        <v>4</v>
      </c>
      <c r="B838" s="264" t="s">
        <v>31</v>
      </c>
      <c r="C838" s="265"/>
      <c r="D838" s="265"/>
      <c r="E838" s="266"/>
      <c r="F838" s="79">
        <f>SUM(F837)*10%</f>
        <v>0.91920190000000002</v>
      </c>
      <c r="G838" s="73">
        <f>SUM(F838/F839)</f>
        <v>9.0909090909090912E-2</v>
      </c>
    </row>
    <row r="839" spans="1:12" ht="15.6" thickTop="1" thickBot="1" x14ac:dyDescent="0.35">
      <c r="A839" s="78" t="s">
        <v>32</v>
      </c>
      <c r="B839" s="244" t="s">
        <v>33</v>
      </c>
      <c r="C839" s="245"/>
      <c r="D839" s="245"/>
      <c r="E839" s="246"/>
      <c r="F839" s="81">
        <f>SUM(F837:F838)</f>
        <v>10.111220899999999</v>
      </c>
      <c r="G839" s="82">
        <f>SUM(G831,G834,G836,G838)</f>
        <v>1</v>
      </c>
      <c r="I839" s="31"/>
      <c r="J839" s="30"/>
      <c r="K839" s="31"/>
      <c r="L839" s="31"/>
    </row>
    <row r="840" spans="1:12" ht="15.6" thickTop="1" thickBot="1" x14ac:dyDescent="0.35"/>
    <row r="841" spans="1:12" ht="44.4" thickTop="1" thickBot="1" x14ac:dyDescent="0.35">
      <c r="A841" s="61" t="s">
        <v>2</v>
      </c>
      <c r="B841" s="62" t="s">
        <v>3</v>
      </c>
      <c r="C841" s="63" t="s">
        <v>4</v>
      </c>
      <c r="D841" s="64" t="s">
        <v>5</v>
      </c>
      <c r="E841" s="27"/>
      <c r="F841" s="20"/>
      <c r="G841" s="20"/>
      <c r="I841" s="2"/>
      <c r="J841" s="2"/>
      <c r="K841" s="2"/>
    </row>
    <row r="842" spans="1:12" ht="235.8" customHeight="1" thickTop="1" x14ac:dyDescent="0.3">
      <c r="A842" s="234" t="s">
        <v>2741</v>
      </c>
      <c r="B842" s="305" t="s">
        <v>2742</v>
      </c>
      <c r="C842" s="268" t="s">
        <v>130</v>
      </c>
      <c r="D842" s="276">
        <v>1</v>
      </c>
      <c r="E842" s="27"/>
      <c r="F842" s="20"/>
      <c r="G842" s="20"/>
      <c r="I842" s="2"/>
      <c r="J842" s="2"/>
      <c r="K842" s="2"/>
    </row>
    <row r="843" spans="1:12" ht="232.8" customHeight="1" thickBot="1" x14ac:dyDescent="0.35">
      <c r="A843" s="235"/>
      <c r="B843" s="307"/>
      <c r="C843" s="269"/>
      <c r="D843" s="277"/>
      <c r="E843" s="20"/>
      <c r="F843" s="20"/>
      <c r="G843" s="20"/>
      <c r="I843" s="24"/>
      <c r="J843" s="24"/>
      <c r="K843" s="24"/>
    </row>
    <row r="844" spans="1:12" ht="30" thickTop="1" thickBot="1" x14ac:dyDescent="0.35">
      <c r="A844" s="61" t="s">
        <v>9</v>
      </c>
      <c r="B844" s="62" t="s">
        <v>10</v>
      </c>
      <c r="C844" s="62" t="s">
        <v>4</v>
      </c>
      <c r="D844" s="62" t="s">
        <v>11</v>
      </c>
      <c r="E844" s="62" t="s">
        <v>12</v>
      </c>
      <c r="F844" s="62" t="s">
        <v>13</v>
      </c>
      <c r="G844" s="64" t="s">
        <v>14</v>
      </c>
    </row>
    <row r="845" spans="1:12" ht="15" thickTop="1" x14ac:dyDescent="0.3">
      <c r="A845" s="20"/>
      <c r="B845" s="67" t="s">
        <v>15</v>
      </c>
      <c r="C845" s="68"/>
      <c r="D845" s="68"/>
      <c r="E845" s="68"/>
      <c r="F845" s="68"/>
      <c r="G845" s="7"/>
    </row>
    <row r="846" spans="1:12" ht="15" thickBot="1" x14ac:dyDescent="0.35">
      <c r="A846" s="36" t="s">
        <v>16</v>
      </c>
      <c r="B846" s="4" t="s">
        <v>36</v>
      </c>
      <c r="C846" s="4" t="s">
        <v>18</v>
      </c>
      <c r="D846" s="105">
        <v>0.05</v>
      </c>
      <c r="E846" s="6">
        <v>25.18</v>
      </c>
      <c r="F846" s="6">
        <f>PRODUCT(D846:E846)</f>
        <v>1.2590000000000001</v>
      </c>
      <c r="G846" s="7"/>
    </row>
    <row r="847" spans="1:12" ht="15.6" thickTop="1" thickBot="1" x14ac:dyDescent="0.35">
      <c r="A847" s="71">
        <v>1</v>
      </c>
      <c r="B847" s="244" t="s">
        <v>21</v>
      </c>
      <c r="C847" s="245"/>
      <c r="D847" s="245"/>
      <c r="E847" s="246"/>
      <c r="F847" s="72">
        <f>SUM(F846)</f>
        <v>1.2590000000000001</v>
      </c>
      <c r="G847" s="73">
        <f>SUM(F847/F855)</f>
        <v>0.27129066046885658</v>
      </c>
    </row>
    <row r="848" spans="1:12" ht="15" thickTop="1" x14ac:dyDescent="0.3">
      <c r="A848" s="20"/>
      <c r="B848" s="74" t="s">
        <v>45</v>
      </c>
      <c r="C848" s="4"/>
      <c r="D848" s="4"/>
      <c r="E848" s="4"/>
      <c r="F848" s="41"/>
      <c r="G848" s="75"/>
    </row>
    <row r="849" spans="1:12" ht="29.4" thickBot="1" x14ac:dyDescent="0.35">
      <c r="A849" s="36" t="s">
        <v>23</v>
      </c>
      <c r="B849" s="4" t="s">
        <v>2861</v>
      </c>
      <c r="C849" s="4" t="s">
        <v>750</v>
      </c>
      <c r="D849" s="4">
        <v>0.16</v>
      </c>
      <c r="E849" s="76">
        <v>15.06</v>
      </c>
      <c r="F849" s="6">
        <f>D849*E849</f>
        <v>2.4096000000000002</v>
      </c>
      <c r="G849" s="7"/>
    </row>
    <row r="850" spans="1:12" ht="15.6" thickTop="1" thickBot="1" x14ac:dyDescent="0.35">
      <c r="A850" s="71">
        <v>2</v>
      </c>
      <c r="B850" s="244" t="s">
        <v>49</v>
      </c>
      <c r="C850" s="245"/>
      <c r="D850" s="245"/>
      <c r="E850" s="246"/>
      <c r="F850" s="72">
        <f>SUM(F849:F849)</f>
        <v>2.4096000000000002</v>
      </c>
      <c r="G850" s="73">
        <f>SUM(F850/F855)</f>
        <v>0.5192231735232381</v>
      </c>
    </row>
    <row r="851" spans="1:12" ht="15.6" thickTop="1" thickBot="1" x14ac:dyDescent="0.35">
      <c r="A851" s="78" t="s">
        <v>26</v>
      </c>
      <c r="B851" s="244" t="s">
        <v>27</v>
      </c>
      <c r="C851" s="245"/>
      <c r="D851" s="245"/>
      <c r="E851" s="246"/>
      <c r="F851" s="79">
        <f>SUM(F847,F850)</f>
        <v>3.6686000000000005</v>
      </c>
      <c r="G851" s="3"/>
    </row>
    <row r="852" spans="1:12" ht="15.6" thickTop="1" thickBot="1" x14ac:dyDescent="0.35">
      <c r="A852" s="80">
        <v>3</v>
      </c>
      <c r="B852" s="264" t="s">
        <v>28</v>
      </c>
      <c r="C852" s="265"/>
      <c r="D852" s="265"/>
      <c r="E852" s="266"/>
      <c r="F852" s="79">
        <f>SUM(F851)*15%</f>
        <v>0.55029000000000006</v>
      </c>
      <c r="G852" s="73">
        <f>SUM(F852/F855)</f>
        <v>0.11857707509881421</v>
      </c>
    </row>
    <row r="853" spans="1:12" ht="15.6" thickTop="1" thickBot="1" x14ac:dyDescent="0.35">
      <c r="A853" s="78" t="s">
        <v>29</v>
      </c>
      <c r="B853" s="244" t="s">
        <v>30</v>
      </c>
      <c r="C853" s="245"/>
      <c r="D853" s="245"/>
      <c r="E853" s="246"/>
      <c r="F853" s="81">
        <f>SUM(F851:F852)</f>
        <v>4.2188900000000009</v>
      </c>
    </row>
    <row r="854" spans="1:12" ht="15.6" thickTop="1" thickBot="1" x14ac:dyDescent="0.35">
      <c r="A854" s="80">
        <v>4</v>
      </c>
      <c r="B854" s="264" t="s">
        <v>31</v>
      </c>
      <c r="C854" s="265"/>
      <c r="D854" s="265"/>
      <c r="E854" s="266"/>
      <c r="F854" s="79">
        <f>SUM(F853)*10%</f>
        <v>0.42188900000000013</v>
      </c>
      <c r="G854" s="73">
        <f>SUM(F854/F855)</f>
        <v>9.0909090909090912E-2</v>
      </c>
    </row>
    <row r="855" spans="1:12" ht="15.6" thickTop="1" thickBot="1" x14ac:dyDescent="0.35">
      <c r="A855" s="78" t="s">
        <v>32</v>
      </c>
      <c r="B855" s="244" t="s">
        <v>33</v>
      </c>
      <c r="C855" s="245"/>
      <c r="D855" s="245"/>
      <c r="E855" s="246"/>
      <c r="F855" s="81">
        <f>SUM(F853:F854)</f>
        <v>4.6407790000000011</v>
      </c>
      <c r="G855" s="82">
        <f>SUM(G847,G850,G852,G854)</f>
        <v>0.99999999999999989</v>
      </c>
      <c r="I855" s="31"/>
      <c r="J855" s="30"/>
      <c r="K855" s="31"/>
      <c r="L855" s="31"/>
    </row>
    <row r="856" spans="1:12" ht="15.6" thickTop="1" thickBot="1" x14ac:dyDescent="0.35"/>
    <row r="857" spans="1:12" ht="44.4" thickTop="1" thickBot="1" x14ac:dyDescent="0.35">
      <c r="A857" s="61" t="s">
        <v>2</v>
      </c>
      <c r="B857" s="62" t="s">
        <v>3</v>
      </c>
      <c r="C857" s="63" t="s">
        <v>4</v>
      </c>
      <c r="D857" s="64" t="s">
        <v>5</v>
      </c>
      <c r="E857" s="27"/>
      <c r="F857" s="20"/>
      <c r="G857" s="20"/>
      <c r="I857" s="2"/>
      <c r="J857" s="2"/>
      <c r="K857" s="2"/>
    </row>
    <row r="858" spans="1:12" ht="106.2" customHeight="1" thickTop="1" x14ac:dyDescent="0.3">
      <c r="A858" s="234" t="s">
        <v>2743</v>
      </c>
      <c r="B858" s="305" t="s">
        <v>2744</v>
      </c>
      <c r="C858" s="268" t="s">
        <v>130</v>
      </c>
      <c r="D858" s="276">
        <v>1</v>
      </c>
      <c r="E858" s="27"/>
      <c r="F858" s="20"/>
      <c r="G858" s="20"/>
      <c r="I858" s="2"/>
      <c r="J858" s="2"/>
      <c r="K858" s="2"/>
    </row>
    <row r="859" spans="1:12" ht="310.8" customHeight="1" thickBot="1" x14ac:dyDescent="0.35">
      <c r="A859" s="235"/>
      <c r="B859" s="307"/>
      <c r="C859" s="269"/>
      <c r="D859" s="277"/>
      <c r="E859" s="20"/>
      <c r="F859" s="20"/>
      <c r="G859" s="20"/>
      <c r="I859" s="24"/>
      <c r="J859" s="24"/>
      <c r="K859" s="24"/>
    </row>
    <row r="860" spans="1:12" ht="30" thickTop="1" thickBot="1" x14ac:dyDescent="0.35">
      <c r="A860" s="61" t="s">
        <v>9</v>
      </c>
      <c r="B860" s="62" t="s">
        <v>10</v>
      </c>
      <c r="C860" s="62" t="s">
        <v>4</v>
      </c>
      <c r="D860" s="62" t="s">
        <v>11</v>
      </c>
      <c r="E860" s="62" t="s">
        <v>12</v>
      </c>
      <c r="F860" s="62" t="s">
        <v>13</v>
      </c>
      <c r="G860" s="64" t="s">
        <v>14</v>
      </c>
    </row>
    <row r="861" spans="1:12" ht="15" thickTop="1" x14ac:dyDescent="0.3">
      <c r="A861" s="20"/>
      <c r="B861" s="67" t="s">
        <v>15</v>
      </c>
      <c r="C861" s="68"/>
      <c r="D861" s="68"/>
      <c r="E861" s="68"/>
      <c r="F861" s="68"/>
      <c r="G861" s="7"/>
    </row>
    <row r="862" spans="1:12" ht="15" thickBot="1" x14ac:dyDescent="0.35">
      <c r="A862" s="36" t="s">
        <v>16</v>
      </c>
      <c r="B862" s="4" t="s">
        <v>36</v>
      </c>
      <c r="C862" s="4" t="s">
        <v>18</v>
      </c>
      <c r="D862" s="174">
        <v>3.4000000000000002E-2</v>
      </c>
      <c r="E862" s="6">
        <v>25.18</v>
      </c>
      <c r="F862" s="6">
        <f>PRODUCT(D862:E862)</f>
        <v>0.8561200000000001</v>
      </c>
      <c r="G862" s="7"/>
    </row>
    <row r="863" spans="1:12" ht="15.6" thickTop="1" thickBot="1" x14ac:dyDescent="0.35">
      <c r="A863" s="71">
        <v>1</v>
      </c>
      <c r="B863" s="244" t="s">
        <v>21</v>
      </c>
      <c r="C863" s="245"/>
      <c r="D863" s="245"/>
      <c r="E863" s="246"/>
      <c r="F863" s="72">
        <f>SUM(F862)</f>
        <v>0.8561200000000001</v>
      </c>
      <c r="G863" s="73">
        <f>SUM(F863/F871)</f>
        <v>0.40717559716344925</v>
      </c>
    </row>
    <row r="864" spans="1:12" ht="15" thickTop="1" x14ac:dyDescent="0.3">
      <c r="A864" s="20"/>
      <c r="B864" s="74" t="s">
        <v>45</v>
      </c>
      <c r="C864" s="4"/>
      <c r="D864" s="4"/>
      <c r="E864" s="4"/>
      <c r="F864" s="41"/>
      <c r="G864" s="75"/>
    </row>
    <row r="865" spans="1:12" ht="29.4" thickBot="1" x14ac:dyDescent="0.35">
      <c r="A865" s="36" t="s">
        <v>23</v>
      </c>
      <c r="B865" s="4" t="s">
        <v>2862</v>
      </c>
      <c r="C865" s="4" t="s">
        <v>750</v>
      </c>
      <c r="D865" s="4">
        <v>0.05</v>
      </c>
      <c r="E865" s="76">
        <v>16.12</v>
      </c>
      <c r="F865" s="6">
        <f>D865*E865</f>
        <v>0.80600000000000005</v>
      </c>
      <c r="G865" s="7"/>
    </row>
    <row r="866" spans="1:12" ht="15.6" thickTop="1" thickBot="1" x14ac:dyDescent="0.35">
      <c r="A866" s="71">
        <v>2</v>
      </c>
      <c r="B866" s="244" t="s">
        <v>49</v>
      </c>
      <c r="C866" s="245"/>
      <c r="D866" s="245"/>
      <c r="E866" s="246"/>
      <c r="F866" s="72">
        <f>SUM(F865:F865)</f>
        <v>0.80600000000000005</v>
      </c>
      <c r="G866" s="73">
        <f>SUM(F866/F871)</f>
        <v>0.3833382368286456</v>
      </c>
    </row>
    <row r="867" spans="1:12" ht="15.6" thickTop="1" thickBot="1" x14ac:dyDescent="0.35">
      <c r="A867" s="78" t="s">
        <v>26</v>
      </c>
      <c r="B867" s="244" t="s">
        <v>27</v>
      </c>
      <c r="C867" s="245"/>
      <c r="D867" s="245"/>
      <c r="E867" s="246"/>
      <c r="F867" s="79">
        <f>SUM(F863,F866)</f>
        <v>1.6621200000000003</v>
      </c>
      <c r="G867" s="3"/>
    </row>
    <row r="868" spans="1:12" ht="15.6" thickTop="1" thickBot="1" x14ac:dyDescent="0.35">
      <c r="A868" s="80">
        <v>3</v>
      </c>
      <c r="B868" s="264" t="s">
        <v>28</v>
      </c>
      <c r="C868" s="265"/>
      <c r="D868" s="265"/>
      <c r="E868" s="266"/>
      <c r="F868" s="79">
        <f>SUM(F867)*15%</f>
        <v>0.24931800000000004</v>
      </c>
      <c r="G868" s="73">
        <f>SUM(F868/F871)</f>
        <v>0.11857707509881424</v>
      </c>
    </row>
    <row r="869" spans="1:12" ht="15.6" thickTop="1" thickBot="1" x14ac:dyDescent="0.35">
      <c r="A869" s="78" t="s">
        <v>29</v>
      </c>
      <c r="B869" s="244" t="s">
        <v>30</v>
      </c>
      <c r="C869" s="245"/>
      <c r="D869" s="245"/>
      <c r="E869" s="246"/>
      <c r="F869" s="81">
        <f>SUM(F867:F868)</f>
        <v>1.9114380000000004</v>
      </c>
    </row>
    <row r="870" spans="1:12" ht="15.6" thickTop="1" thickBot="1" x14ac:dyDescent="0.35">
      <c r="A870" s="80">
        <v>4</v>
      </c>
      <c r="B870" s="264" t="s">
        <v>31</v>
      </c>
      <c r="C870" s="265"/>
      <c r="D870" s="265"/>
      <c r="E870" s="266"/>
      <c r="F870" s="79">
        <f>SUM(F869)*10%</f>
        <v>0.19114380000000006</v>
      </c>
      <c r="G870" s="73">
        <f>SUM(F870/F871)</f>
        <v>9.0909090909090925E-2</v>
      </c>
    </row>
    <row r="871" spans="1:12" ht="15.6" thickTop="1" thickBot="1" x14ac:dyDescent="0.35">
      <c r="A871" s="78" t="s">
        <v>32</v>
      </c>
      <c r="B871" s="244" t="s">
        <v>33</v>
      </c>
      <c r="C871" s="245"/>
      <c r="D871" s="245"/>
      <c r="E871" s="246"/>
      <c r="F871" s="81">
        <f>SUM(F869:F870)</f>
        <v>2.1025818000000003</v>
      </c>
      <c r="G871" s="82">
        <f>SUM(G863,G866,G868,G870)</f>
        <v>1</v>
      </c>
      <c r="I871" s="31"/>
      <c r="J871" s="30"/>
      <c r="K871" s="31"/>
      <c r="L871" s="31"/>
    </row>
    <row r="872" spans="1:12" ht="15.6" thickTop="1" thickBot="1" x14ac:dyDescent="0.35"/>
    <row r="873" spans="1:12" ht="44.4" thickTop="1" thickBot="1" x14ac:dyDescent="0.35">
      <c r="A873" s="61" t="s">
        <v>2</v>
      </c>
      <c r="B873" s="62" t="s">
        <v>3</v>
      </c>
      <c r="C873" s="63" t="s">
        <v>4</v>
      </c>
      <c r="D873" s="64" t="s">
        <v>5</v>
      </c>
      <c r="E873" s="27"/>
      <c r="F873" s="20"/>
      <c r="G873" s="20"/>
      <c r="I873" s="2"/>
      <c r="J873" s="2"/>
      <c r="K873" s="2"/>
    </row>
    <row r="874" spans="1:12" ht="250.2" customHeight="1" thickTop="1" x14ac:dyDescent="0.3">
      <c r="A874" s="234" t="s">
        <v>2745</v>
      </c>
      <c r="B874" s="305" t="s">
        <v>2746</v>
      </c>
      <c r="C874" s="268" t="s">
        <v>130</v>
      </c>
      <c r="D874" s="276">
        <v>1</v>
      </c>
      <c r="E874" s="27"/>
      <c r="F874" s="20"/>
      <c r="G874" s="20"/>
      <c r="I874" s="2"/>
      <c r="J874" s="2"/>
      <c r="K874" s="2"/>
    </row>
    <row r="875" spans="1:12" ht="202.2" customHeight="1" thickBot="1" x14ac:dyDescent="0.35">
      <c r="A875" s="235"/>
      <c r="B875" s="307"/>
      <c r="C875" s="269"/>
      <c r="D875" s="277"/>
      <c r="E875" s="20"/>
      <c r="F875" s="20"/>
      <c r="G875" s="20"/>
      <c r="I875" s="24"/>
      <c r="J875" s="24"/>
      <c r="K875" s="24"/>
    </row>
    <row r="876" spans="1:12" ht="30" thickTop="1" thickBot="1" x14ac:dyDescent="0.35">
      <c r="A876" s="61" t="s">
        <v>9</v>
      </c>
      <c r="B876" s="62" t="s">
        <v>10</v>
      </c>
      <c r="C876" s="62" t="s">
        <v>4</v>
      </c>
      <c r="D876" s="62" t="s">
        <v>11</v>
      </c>
      <c r="E876" s="62" t="s">
        <v>12</v>
      </c>
      <c r="F876" s="62" t="s">
        <v>13</v>
      </c>
      <c r="G876" s="64" t="s">
        <v>14</v>
      </c>
    </row>
    <row r="877" spans="1:12" ht="15" thickTop="1" x14ac:dyDescent="0.3">
      <c r="A877" s="20"/>
      <c r="B877" s="67" t="s">
        <v>15</v>
      </c>
      <c r="C877" s="68"/>
      <c r="D877" s="68"/>
      <c r="E877" s="68"/>
      <c r="F877" s="68"/>
      <c r="G877" s="7"/>
    </row>
    <row r="878" spans="1:12" ht="15" thickBot="1" x14ac:dyDescent="0.35">
      <c r="A878" s="36" t="s">
        <v>16</v>
      </c>
      <c r="B878" s="4" t="s">
        <v>36</v>
      </c>
      <c r="C878" s="4" t="s">
        <v>18</v>
      </c>
      <c r="D878" s="105">
        <v>0.1</v>
      </c>
      <c r="E878" s="6">
        <v>25.18</v>
      </c>
      <c r="F878" s="6">
        <f>PRODUCT(D878:E878)</f>
        <v>2.5180000000000002</v>
      </c>
      <c r="G878" s="7"/>
    </row>
    <row r="879" spans="1:12" ht="15.6" thickTop="1" thickBot="1" x14ac:dyDescent="0.35">
      <c r="A879" s="71">
        <v>1</v>
      </c>
      <c r="B879" s="244" t="s">
        <v>21</v>
      </c>
      <c r="C879" s="245"/>
      <c r="D879" s="245"/>
      <c r="E879" s="246"/>
      <c r="F879" s="72">
        <f>SUM(F878)</f>
        <v>2.5180000000000002</v>
      </c>
      <c r="G879" s="73">
        <f>SUM(F879/F887)</f>
        <v>0.39137118246010522</v>
      </c>
    </row>
    <row r="880" spans="1:12" ht="15" thickTop="1" x14ac:dyDescent="0.3">
      <c r="A880" s="20"/>
      <c r="B880" s="74" t="s">
        <v>45</v>
      </c>
      <c r="C880" s="4"/>
      <c r="D880" s="4"/>
      <c r="E880" s="4"/>
      <c r="F880" s="41"/>
      <c r="G880" s="75"/>
    </row>
    <row r="881" spans="1:12" ht="15" thickBot="1" x14ac:dyDescent="0.35">
      <c r="A881" s="36" t="s">
        <v>23</v>
      </c>
      <c r="B881" s="4" t="s">
        <v>2863</v>
      </c>
      <c r="C881" s="4" t="s">
        <v>750</v>
      </c>
      <c r="D881" s="22">
        <v>0.1</v>
      </c>
      <c r="E881" s="76">
        <v>25.68</v>
      </c>
      <c r="F881" s="6">
        <f>D881*E881</f>
        <v>2.5680000000000001</v>
      </c>
      <c r="G881" s="7"/>
    </row>
    <row r="882" spans="1:12" ht="15.6" thickTop="1" thickBot="1" x14ac:dyDescent="0.35">
      <c r="A882" s="71">
        <v>2</v>
      </c>
      <c r="B882" s="244" t="s">
        <v>49</v>
      </c>
      <c r="C882" s="245"/>
      <c r="D882" s="245"/>
      <c r="E882" s="246"/>
      <c r="F882" s="72">
        <f>SUM(F881:F881)</f>
        <v>2.5680000000000001</v>
      </c>
      <c r="G882" s="73">
        <f>SUM(F882/F887)</f>
        <v>0.39914265153198969</v>
      </c>
    </row>
    <row r="883" spans="1:12" ht="15.6" thickTop="1" thickBot="1" x14ac:dyDescent="0.35">
      <c r="A883" s="78" t="s">
        <v>26</v>
      </c>
      <c r="B883" s="244" t="s">
        <v>27</v>
      </c>
      <c r="C883" s="245"/>
      <c r="D883" s="245"/>
      <c r="E883" s="246"/>
      <c r="F883" s="79">
        <f>SUM(F879,F882)</f>
        <v>5.0860000000000003</v>
      </c>
      <c r="G883" s="3"/>
    </row>
    <row r="884" spans="1:12" ht="15.6" thickTop="1" thickBot="1" x14ac:dyDescent="0.35">
      <c r="A884" s="80">
        <v>3</v>
      </c>
      <c r="B884" s="264" t="s">
        <v>28</v>
      </c>
      <c r="C884" s="265"/>
      <c r="D884" s="265"/>
      <c r="E884" s="266"/>
      <c r="F884" s="79">
        <f>SUM(F883)*15%</f>
        <v>0.76290000000000002</v>
      </c>
      <c r="G884" s="73">
        <f>SUM(F884/F887)</f>
        <v>0.11857707509881422</v>
      </c>
    </row>
    <row r="885" spans="1:12" ht="15.6" thickTop="1" thickBot="1" x14ac:dyDescent="0.35">
      <c r="A885" s="78" t="s">
        <v>29</v>
      </c>
      <c r="B885" s="244" t="s">
        <v>30</v>
      </c>
      <c r="C885" s="245"/>
      <c r="D885" s="245"/>
      <c r="E885" s="246"/>
      <c r="F885" s="81">
        <f>SUM(F883:F884)</f>
        <v>5.8489000000000004</v>
      </c>
    </row>
    <row r="886" spans="1:12" ht="15.6" thickTop="1" thickBot="1" x14ac:dyDescent="0.35">
      <c r="A886" s="80">
        <v>4</v>
      </c>
      <c r="B886" s="264" t="s">
        <v>31</v>
      </c>
      <c r="C886" s="265"/>
      <c r="D886" s="265"/>
      <c r="E886" s="266"/>
      <c r="F886" s="79">
        <f>SUM(F885)*10%</f>
        <v>0.58489000000000002</v>
      </c>
      <c r="G886" s="73">
        <f>SUM(F886/F887)</f>
        <v>9.0909090909090912E-2</v>
      </c>
    </row>
    <row r="887" spans="1:12" ht="15.6" thickTop="1" thickBot="1" x14ac:dyDescent="0.35">
      <c r="A887" s="78" t="s">
        <v>32</v>
      </c>
      <c r="B887" s="244" t="s">
        <v>33</v>
      </c>
      <c r="C887" s="245"/>
      <c r="D887" s="245"/>
      <c r="E887" s="246"/>
      <c r="F887" s="81">
        <f>SUM(F885:F886)</f>
        <v>6.4337900000000001</v>
      </c>
      <c r="G887" s="82">
        <f>SUM(G879,G882,G884,G886)</f>
        <v>1</v>
      </c>
      <c r="I887" s="31"/>
      <c r="J887" s="30"/>
      <c r="K887" s="31"/>
      <c r="L887" s="31"/>
    </row>
    <row r="888" spans="1:12" ht="15.6" thickTop="1" thickBot="1" x14ac:dyDescent="0.35"/>
    <row r="889" spans="1:12" ht="44.4" thickTop="1" thickBot="1" x14ac:dyDescent="0.35">
      <c r="A889" s="61" t="s">
        <v>2</v>
      </c>
      <c r="B889" s="62" t="s">
        <v>3</v>
      </c>
      <c r="C889" s="63" t="s">
        <v>4</v>
      </c>
      <c r="D889" s="64" t="s">
        <v>5</v>
      </c>
      <c r="E889" s="27"/>
      <c r="F889" s="20"/>
      <c r="G889" s="20"/>
      <c r="I889" s="2"/>
      <c r="J889" s="2"/>
      <c r="K889" s="2"/>
    </row>
    <row r="890" spans="1:12" ht="253.2" customHeight="1" thickTop="1" thickBot="1" x14ac:dyDescent="0.35">
      <c r="A890" s="65" t="s">
        <v>2747</v>
      </c>
      <c r="B890" s="222" t="s">
        <v>2748</v>
      </c>
      <c r="C890" s="50" t="s">
        <v>130</v>
      </c>
      <c r="D890" s="50">
        <v>1</v>
      </c>
      <c r="E890" s="20"/>
      <c r="F890" s="20"/>
      <c r="G890" s="20"/>
      <c r="I890" s="24"/>
      <c r="J890" s="24"/>
      <c r="K890" s="24"/>
    </row>
    <row r="891" spans="1:12" ht="30" thickTop="1" thickBot="1" x14ac:dyDescent="0.35">
      <c r="A891" s="61" t="s">
        <v>9</v>
      </c>
      <c r="B891" s="62" t="s">
        <v>10</v>
      </c>
      <c r="C891" s="62" t="s">
        <v>4</v>
      </c>
      <c r="D891" s="62" t="s">
        <v>11</v>
      </c>
      <c r="E891" s="62" t="s">
        <v>12</v>
      </c>
      <c r="F891" s="62" t="s">
        <v>13</v>
      </c>
      <c r="G891" s="64" t="s">
        <v>14</v>
      </c>
    </row>
    <row r="892" spans="1:12" ht="15" thickTop="1" x14ac:dyDescent="0.3">
      <c r="A892" s="20"/>
      <c r="B892" s="67" t="s">
        <v>15</v>
      </c>
      <c r="C892" s="68"/>
      <c r="D892" s="68"/>
      <c r="E892" s="68"/>
      <c r="F892" s="68"/>
      <c r="G892" s="7"/>
    </row>
    <row r="893" spans="1:12" x14ac:dyDescent="0.3">
      <c r="A893" s="36" t="s">
        <v>16</v>
      </c>
      <c r="B893" s="4" t="s">
        <v>17</v>
      </c>
      <c r="C893" s="4" t="s">
        <v>18</v>
      </c>
      <c r="D893" s="105">
        <v>0.15</v>
      </c>
      <c r="E893" s="6">
        <v>28.09</v>
      </c>
      <c r="F893" s="6">
        <f>PRODUCT(D893:E893)</f>
        <v>4.2134999999999998</v>
      </c>
      <c r="G893" s="7"/>
    </row>
    <row r="894" spans="1:12" ht="15" thickBot="1" x14ac:dyDescent="0.35">
      <c r="A894" s="36" t="s">
        <v>19</v>
      </c>
      <c r="B894" s="4" t="s">
        <v>20</v>
      </c>
      <c r="C894" s="4" t="s">
        <v>18</v>
      </c>
      <c r="D894" s="105">
        <v>0.15</v>
      </c>
      <c r="E894" s="6">
        <v>25.18</v>
      </c>
      <c r="F894" s="6">
        <f>PRODUCT(D894:E894)</f>
        <v>3.7769999999999997</v>
      </c>
      <c r="G894" s="7"/>
    </row>
    <row r="895" spans="1:12" ht="15.6" thickTop="1" thickBot="1" x14ac:dyDescent="0.35">
      <c r="A895" s="71">
        <v>1</v>
      </c>
      <c r="B895" s="244" t="s">
        <v>21</v>
      </c>
      <c r="C895" s="245"/>
      <c r="D895" s="245"/>
      <c r="E895" s="246"/>
      <c r="F895" s="72">
        <f>SUM(F893:F894)</f>
        <v>7.990499999999999</v>
      </c>
      <c r="G895" s="73">
        <f>SUM(F895/F903)</f>
        <v>0.49085758173165739</v>
      </c>
    </row>
    <row r="896" spans="1:12" ht="15" thickTop="1" x14ac:dyDescent="0.3">
      <c r="A896" s="20"/>
      <c r="B896" s="74" t="s">
        <v>45</v>
      </c>
      <c r="C896" s="4"/>
      <c r="D896" s="4"/>
      <c r="E896" s="4"/>
      <c r="F896" s="41"/>
      <c r="G896" s="75"/>
    </row>
    <row r="897" spans="1:12" ht="29.4" thickBot="1" x14ac:dyDescent="0.35">
      <c r="A897" s="36" t="s">
        <v>23</v>
      </c>
      <c r="B897" s="4" t="s">
        <v>2864</v>
      </c>
      <c r="C897" s="4" t="s">
        <v>750</v>
      </c>
      <c r="D897" s="22">
        <v>0.3</v>
      </c>
      <c r="E897" s="76">
        <v>16.260000000000002</v>
      </c>
      <c r="F897" s="6">
        <f>D897*E897</f>
        <v>4.8780000000000001</v>
      </c>
      <c r="G897" s="7"/>
      <c r="J897" s="30"/>
      <c r="K897" s="31"/>
      <c r="L897" s="31"/>
    </row>
    <row r="898" spans="1:12" ht="15.6" thickTop="1" thickBot="1" x14ac:dyDescent="0.35">
      <c r="A898" s="71">
        <v>2</v>
      </c>
      <c r="B898" s="244" t="s">
        <v>49</v>
      </c>
      <c r="C898" s="245"/>
      <c r="D898" s="245"/>
      <c r="E898" s="246"/>
      <c r="F898" s="72">
        <f>SUM(F897)</f>
        <v>4.8780000000000001</v>
      </c>
      <c r="G898" s="73">
        <f>SUM(F898/F903)</f>
        <v>0.29965625226043741</v>
      </c>
    </row>
    <row r="899" spans="1:12" ht="15.6" thickTop="1" thickBot="1" x14ac:dyDescent="0.35">
      <c r="A899" s="78" t="s">
        <v>26</v>
      </c>
      <c r="B899" s="244" t="s">
        <v>27</v>
      </c>
      <c r="C899" s="245"/>
      <c r="D899" s="245"/>
      <c r="E899" s="246"/>
      <c r="F899" s="79">
        <f>SUM(F895,F898)</f>
        <v>12.868499999999999</v>
      </c>
      <c r="G899" s="3"/>
    </row>
    <row r="900" spans="1:12" ht="15.6" thickTop="1" thickBot="1" x14ac:dyDescent="0.35">
      <c r="A900" s="80">
        <v>3</v>
      </c>
      <c r="B900" s="264" t="s">
        <v>28</v>
      </c>
      <c r="C900" s="265"/>
      <c r="D900" s="265"/>
      <c r="E900" s="266"/>
      <c r="F900" s="79">
        <f>SUM(F899)*15%</f>
        <v>1.9302749999999997</v>
      </c>
      <c r="G900" s="73">
        <f>SUM(F900/F903)</f>
        <v>0.11857707509881421</v>
      </c>
    </row>
    <row r="901" spans="1:12" ht="15.6" thickTop="1" thickBot="1" x14ac:dyDescent="0.35">
      <c r="A901" s="78" t="s">
        <v>29</v>
      </c>
      <c r="B901" s="244" t="s">
        <v>30</v>
      </c>
      <c r="C901" s="245"/>
      <c r="D901" s="245"/>
      <c r="E901" s="246"/>
      <c r="F901" s="81">
        <f>SUM(F899:F900)</f>
        <v>14.798774999999999</v>
      </c>
    </row>
    <row r="902" spans="1:12" ht="15.6" thickTop="1" thickBot="1" x14ac:dyDescent="0.35">
      <c r="A902" s="80">
        <v>4</v>
      </c>
      <c r="B902" s="264" t="s">
        <v>31</v>
      </c>
      <c r="C902" s="265"/>
      <c r="D902" s="265"/>
      <c r="E902" s="266"/>
      <c r="F902" s="79">
        <f>SUM(F901)*10%</f>
        <v>1.4798775</v>
      </c>
      <c r="G902" s="73">
        <f>SUM(F902/F903)</f>
        <v>9.0909090909090912E-2</v>
      </c>
    </row>
    <row r="903" spans="1:12" ht="15.6" thickTop="1" thickBot="1" x14ac:dyDescent="0.35">
      <c r="A903" s="78" t="s">
        <v>32</v>
      </c>
      <c r="B903" s="244" t="s">
        <v>33</v>
      </c>
      <c r="C903" s="245"/>
      <c r="D903" s="245"/>
      <c r="E903" s="246"/>
      <c r="F903" s="81">
        <f>SUM(F901:F902)</f>
        <v>16.2786525</v>
      </c>
      <c r="G903" s="82">
        <f>SUM(G895,G898,G900,G902)</f>
        <v>0.99999999999999989</v>
      </c>
      <c r="I903" s="31"/>
      <c r="J903" s="30"/>
      <c r="K903" s="31"/>
      <c r="L903" s="31"/>
    </row>
    <row r="904" spans="1:12" ht="15.6" thickTop="1" thickBot="1" x14ac:dyDescent="0.35">
      <c r="A904" s="8"/>
      <c r="B904" s="9"/>
      <c r="C904" s="9"/>
      <c r="D904" s="9"/>
      <c r="E904" s="9"/>
      <c r="F904" s="11"/>
      <c r="G904" s="12"/>
      <c r="I904" s="31"/>
      <c r="J904" s="30"/>
      <c r="K904" s="31"/>
      <c r="L904" s="31"/>
    </row>
    <row r="905" spans="1:12" ht="44.4" thickTop="1" thickBot="1" x14ac:dyDescent="0.35">
      <c r="A905" s="61" t="s">
        <v>2</v>
      </c>
      <c r="B905" s="62" t="s">
        <v>3</v>
      </c>
      <c r="C905" s="63" t="s">
        <v>4</v>
      </c>
      <c r="D905" s="64" t="s">
        <v>5</v>
      </c>
      <c r="E905" s="27"/>
      <c r="F905" s="20"/>
      <c r="G905" s="20"/>
      <c r="I905" s="111"/>
      <c r="J905" s="2"/>
      <c r="K905" s="2"/>
    </row>
    <row r="906" spans="1:12" ht="81.599999999999994" customHeight="1" thickTop="1" thickBot="1" x14ac:dyDescent="0.35">
      <c r="A906" s="65" t="s">
        <v>2750</v>
      </c>
      <c r="B906" s="222" t="s">
        <v>2749</v>
      </c>
      <c r="C906" s="50" t="s">
        <v>130</v>
      </c>
      <c r="D906" s="50">
        <v>1</v>
      </c>
      <c r="E906" s="20"/>
      <c r="F906" s="20"/>
      <c r="G906" s="20"/>
      <c r="I906" s="24"/>
      <c r="J906" s="24"/>
      <c r="K906" s="24"/>
    </row>
    <row r="907" spans="1:12" ht="30" thickTop="1" thickBot="1" x14ac:dyDescent="0.35">
      <c r="A907" s="61" t="s">
        <v>9</v>
      </c>
      <c r="B907" s="62" t="s">
        <v>10</v>
      </c>
      <c r="C907" s="62" t="s">
        <v>4</v>
      </c>
      <c r="D907" s="62" t="s">
        <v>11</v>
      </c>
      <c r="E907" s="62" t="s">
        <v>12</v>
      </c>
      <c r="F907" s="62" t="s">
        <v>13</v>
      </c>
      <c r="G907" s="64" t="s">
        <v>14</v>
      </c>
    </row>
    <row r="908" spans="1:12" ht="15" thickTop="1" x14ac:dyDescent="0.3">
      <c r="A908" s="20"/>
      <c r="B908" s="67" t="s">
        <v>15</v>
      </c>
      <c r="C908" s="68"/>
      <c r="D908" s="68"/>
      <c r="E908" s="68"/>
      <c r="F908" s="68"/>
      <c r="G908" s="7"/>
    </row>
    <row r="909" spans="1:12" x14ac:dyDescent="0.3">
      <c r="A909" s="36" t="s">
        <v>16</v>
      </c>
      <c r="B909" s="4" t="s">
        <v>17</v>
      </c>
      <c r="C909" s="4" t="s">
        <v>18</v>
      </c>
      <c r="D909" s="105">
        <v>0.25</v>
      </c>
      <c r="E909" s="6">
        <v>28.09</v>
      </c>
      <c r="F909" s="6">
        <f>PRODUCT(D909:E909)</f>
        <v>7.0225</v>
      </c>
      <c r="G909" s="7"/>
    </row>
    <row r="910" spans="1:12" ht="15" thickBot="1" x14ac:dyDescent="0.35">
      <c r="A910" s="36" t="s">
        <v>19</v>
      </c>
      <c r="B910" s="4" t="s">
        <v>20</v>
      </c>
      <c r="C910" s="4" t="s">
        <v>18</v>
      </c>
      <c r="D910" s="105">
        <v>0.25</v>
      </c>
      <c r="E910" s="6">
        <v>25.19</v>
      </c>
      <c r="F910" s="6">
        <f>PRODUCT(D910:E910)</f>
        <v>6.2975000000000003</v>
      </c>
      <c r="G910" s="7"/>
    </row>
    <row r="911" spans="1:12" ht="15.6" thickTop="1" thickBot="1" x14ac:dyDescent="0.35">
      <c r="A911" s="71">
        <v>1</v>
      </c>
      <c r="B911" s="244" t="s">
        <v>21</v>
      </c>
      <c r="C911" s="245"/>
      <c r="D911" s="245"/>
      <c r="E911" s="246"/>
      <c r="F911" s="72">
        <f>SUM(F909:F910)</f>
        <v>13.32</v>
      </c>
      <c r="G911" s="73">
        <f>SUM(F911/F919)</f>
        <v>0.55544887211978178</v>
      </c>
    </row>
    <row r="912" spans="1:12" ht="15" thickTop="1" x14ac:dyDescent="0.3">
      <c r="A912" s="20"/>
      <c r="B912" s="74" t="s">
        <v>45</v>
      </c>
      <c r="C912" s="4"/>
      <c r="D912" s="4"/>
      <c r="E912" s="4"/>
      <c r="F912" s="41"/>
      <c r="G912" s="75"/>
    </row>
    <row r="913" spans="1:12" ht="29.4" thickBot="1" x14ac:dyDescent="0.35">
      <c r="A913" s="36" t="s">
        <v>23</v>
      </c>
      <c r="B913" s="4" t="s">
        <v>2865</v>
      </c>
      <c r="C913" s="4" t="s">
        <v>750</v>
      </c>
      <c r="D913" s="22">
        <v>0.3</v>
      </c>
      <c r="E913" s="76">
        <v>18.79</v>
      </c>
      <c r="F913" s="6">
        <f>D913*E913</f>
        <v>5.6369999999999996</v>
      </c>
      <c r="G913" s="7"/>
      <c r="J913" s="30"/>
      <c r="K913" s="31"/>
      <c r="L913" s="31"/>
    </row>
    <row r="914" spans="1:12" ht="15.6" thickTop="1" thickBot="1" x14ac:dyDescent="0.35">
      <c r="A914" s="71">
        <v>2</v>
      </c>
      <c r="B914" s="244" t="s">
        <v>49</v>
      </c>
      <c r="C914" s="245"/>
      <c r="D914" s="245"/>
      <c r="E914" s="246"/>
      <c r="F914" s="72">
        <f>SUM(F913)</f>
        <v>5.6369999999999996</v>
      </c>
      <c r="G914" s="73">
        <f>SUM(F914/F919)</f>
        <v>0.23506496187231304</v>
      </c>
    </row>
    <row r="915" spans="1:12" ht="15.6" thickTop="1" thickBot="1" x14ac:dyDescent="0.35">
      <c r="A915" s="78" t="s">
        <v>26</v>
      </c>
      <c r="B915" s="244" t="s">
        <v>27</v>
      </c>
      <c r="C915" s="245"/>
      <c r="D915" s="245"/>
      <c r="E915" s="246"/>
      <c r="F915" s="79">
        <f>SUM(F911,F914)</f>
        <v>18.957000000000001</v>
      </c>
      <c r="G915" s="3"/>
    </row>
    <row r="916" spans="1:12" ht="15.6" thickTop="1" thickBot="1" x14ac:dyDescent="0.35">
      <c r="A916" s="80">
        <v>3</v>
      </c>
      <c r="B916" s="264" t="s">
        <v>28</v>
      </c>
      <c r="C916" s="265"/>
      <c r="D916" s="265"/>
      <c r="E916" s="266"/>
      <c r="F916" s="79">
        <f>SUM(F915)*15%</f>
        <v>2.84355</v>
      </c>
      <c r="G916" s="73">
        <f>SUM(F916/F919)</f>
        <v>0.11857707509881422</v>
      </c>
    </row>
    <row r="917" spans="1:12" ht="15.6" thickTop="1" thickBot="1" x14ac:dyDescent="0.35">
      <c r="A917" s="78" t="s">
        <v>29</v>
      </c>
      <c r="B917" s="244" t="s">
        <v>30</v>
      </c>
      <c r="C917" s="245"/>
      <c r="D917" s="245"/>
      <c r="E917" s="246"/>
      <c r="F917" s="81">
        <f>SUM(F915:F916)</f>
        <v>21.800550000000001</v>
      </c>
    </row>
    <row r="918" spans="1:12" ht="15.6" thickTop="1" thickBot="1" x14ac:dyDescent="0.35">
      <c r="A918" s="80">
        <v>4</v>
      </c>
      <c r="B918" s="264" t="s">
        <v>31</v>
      </c>
      <c r="C918" s="265"/>
      <c r="D918" s="265"/>
      <c r="E918" s="266"/>
      <c r="F918" s="79">
        <f>SUM(F917)*10%</f>
        <v>2.1800550000000003</v>
      </c>
      <c r="G918" s="73">
        <f>SUM(F918/F919)</f>
        <v>9.0909090909090925E-2</v>
      </c>
    </row>
    <row r="919" spans="1:12" ht="15.6" thickTop="1" thickBot="1" x14ac:dyDescent="0.35">
      <c r="A919" s="78" t="s">
        <v>32</v>
      </c>
      <c r="B919" s="244" t="s">
        <v>33</v>
      </c>
      <c r="C919" s="245"/>
      <c r="D919" s="245"/>
      <c r="E919" s="246"/>
      <c r="F919" s="81">
        <f>SUM(F917:F918)</f>
        <v>23.980605000000001</v>
      </c>
      <c r="G919" s="82">
        <f>SUM(G911,G914,G916,G918)</f>
        <v>1</v>
      </c>
      <c r="I919" s="31"/>
      <c r="J919" s="30"/>
      <c r="K919" s="31"/>
      <c r="L919" s="31"/>
    </row>
    <row r="920" spans="1:12" ht="15.6" thickTop="1" thickBot="1" x14ac:dyDescent="0.35">
      <c r="A920" s="8"/>
      <c r="B920" s="9"/>
      <c r="C920" s="9"/>
      <c r="D920" s="9"/>
      <c r="E920" s="9"/>
      <c r="F920" s="11"/>
      <c r="G920" s="12"/>
      <c r="I920" s="31"/>
      <c r="J920" s="30"/>
      <c r="K920" s="31"/>
      <c r="L920" s="31"/>
    </row>
    <row r="921" spans="1:12" ht="44.4" thickTop="1" thickBot="1" x14ac:dyDescent="0.35">
      <c r="A921" s="61" t="s">
        <v>2</v>
      </c>
      <c r="B921" s="62" t="s">
        <v>3</v>
      </c>
      <c r="C921" s="63" t="s">
        <v>4</v>
      </c>
      <c r="D921" s="64" t="s">
        <v>5</v>
      </c>
      <c r="E921" s="27"/>
      <c r="F921" s="20"/>
      <c r="G921" s="20"/>
      <c r="I921" s="2"/>
      <c r="J921" s="2"/>
      <c r="K921" s="2"/>
    </row>
    <row r="922" spans="1:12" ht="181.8" customHeight="1" thickTop="1" thickBot="1" x14ac:dyDescent="0.35">
      <c r="A922" s="65" t="s">
        <v>2771</v>
      </c>
      <c r="B922" s="66" t="s">
        <v>2866</v>
      </c>
      <c r="C922" s="50" t="s">
        <v>130</v>
      </c>
      <c r="D922" s="50">
        <v>1</v>
      </c>
      <c r="E922" s="20"/>
      <c r="F922" s="20"/>
      <c r="G922" s="20"/>
      <c r="I922" s="24"/>
      <c r="J922" s="24"/>
      <c r="K922" s="24"/>
    </row>
    <row r="923" spans="1:12" ht="30" thickTop="1" thickBot="1" x14ac:dyDescent="0.35">
      <c r="A923" s="61" t="s">
        <v>9</v>
      </c>
      <c r="B923" s="62" t="s">
        <v>10</v>
      </c>
      <c r="C923" s="62" t="s">
        <v>4</v>
      </c>
      <c r="D923" s="62" t="s">
        <v>11</v>
      </c>
      <c r="E923" s="62" t="s">
        <v>12</v>
      </c>
      <c r="F923" s="62" t="s">
        <v>13</v>
      </c>
      <c r="G923" s="64" t="s">
        <v>14</v>
      </c>
    </row>
    <row r="924" spans="1:12" ht="15" thickTop="1" x14ac:dyDescent="0.3">
      <c r="A924" s="20"/>
      <c r="B924" s="67" t="s">
        <v>15</v>
      </c>
      <c r="C924" s="68"/>
      <c r="D924" s="68"/>
      <c r="E924" s="68"/>
      <c r="F924" s="68"/>
      <c r="G924" s="7"/>
    </row>
    <row r="925" spans="1:12" ht="15" thickBot="1" x14ac:dyDescent="0.35">
      <c r="A925" s="36" t="s">
        <v>16</v>
      </c>
      <c r="B925" s="4" t="s">
        <v>17</v>
      </c>
      <c r="C925" s="4" t="s">
        <v>18</v>
      </c>
      <c r="D925" s="105">
        <v>0.25</v>
      </c>
      <c r="E925" s="6">
        <v>28.09</v>
      </c>
      <c r="F925" s="6">
        <f>PRODUCT(D925:E925)</f>
        <v>7.0225</v>
      </c>
      <c r="G925" s="7"/>
    </row>
    <row r="926" spans="1:12" ht="15.6" thickTop="1" thickBot="1" x14ac:dyDescent="0.35">
      <c r="A926" s="71">
        <v>1</v>
      </c>
      <c r="B926" s="244" t="s">
        <v>21</v>
      </c>
      <c r="C926" s="245"/>
      <c r="D926" s="245"/>
      <c r="E926" s="246"/>
      <c r="F926" s="72">
        <f>SUM(F925)</f>
        <v>7.0225</v>
      </c>
      <c r="G926" s="73">
        <f>SUM(F926/F934)</f>
        <v>0.44494717262128691</v>
      </c>
    </row>
    <row r="927" spans="1:12" ht="15" thickTop="1" x14ac:dyDescent="0.3">
      <c r="A927" s="20"/>
      <c r="B927" s="74" t="s">
        <v>45</v>
      </c>
      <c r="C927" s="4"/>
      <c r="D927" s="4"/>
      <c r="E927" s="4"/>
      <c r="F927" s="41"/>
      <c r="G927" s="75"/>
    </row>
    <row r="928" spans="1:12" ht="29.4" thickBot="1" x14ac:dyDescent="0.35">
      <c r="A928" s="36" t="s">
        <v>23</v>
      </c>
      <c r="B928" s="4" t="s">
        <v>2867</v>
      </c>
      <c r="C928" s="4" t="s">
        <v>750</v>
      </c>
      <c r="D928" s="22">
        <v>0.3</v>
      </c>
      <c r="E928" s="76">
        <v>18.18</v>
      </c>
      <c r="F928" s="6">
        <f>D928*E928</f>
        <v>5.4539999999999997</v>
      </c>
      <c r="G928" s="7"/>
      <c r="J928" s="30"/>
      <c r="K928" s="31"/>
      <c r="L928" s="31"/>
    </row>
    <row r="929" spans="1:12" ht="15.6" thickTop="1" thickBot="1" x14ac:dyDescent="0.35">
      <c r="A929" s="71">
        <v>2</v>
      </c>
      <c r="B929" s="244" t="s">
        <v>49</v>
      </c>
      <c r="C929" s="245"/>
      <c r="D929" s="245"/>
      <c r="E929" s="246"/>
      <c r="F929" s="72">
        <f>SUM(F928)</f>
        <v>5.4539999999999997</v>
      </c>
      <c r="G929" s="73">
        <f>SUM(F929/F934)</f>
        <v>0.34556666137080794</v>
      </c>
    </row>
    <row r="930" spans="1:12" ht="15.6" thickTop="1" thickBot="1" x14ac:dyDescent="0.35">
      <c r="A930" s="78" t="s">
        <v>26</v>
      </c>
      <c r="B930" s="244" t="s">
        <v>27</v>
      </c>
      <c r="C930" s="245"/>
      <c r="D930" s="245"/>
      <c r="E930" s="246"/>
      <c r="F930" s="79">
        <f>SUM(F926,F929)</f>
        <v>12.4765</v>
      </c>
      <c r="G930" s="3"/>
    </row>
    <row r="931" spans="1:12" ht="15.6" thickTop="1" thickBot="1" x14ac:dyDescent="0.35">
      <c r="A931" s="80">
        <v>3</v>
      </c>
      <c r="B931" s="264" t="s">
        <v>28</v>
      </c>
      <c r="C931" s="265"/>
      <c r="D931" s="265"/>
      <c r="E931" s="266"/>
      <c r="F931" s="79">
        <f>SUM(F930)*15%</f>
        <v>1.8714749999999998</v>
      </c>
      <c r="G931" s="73">
        <f>SUM(F931/F934)</f>
        <v>0.11857707509881421</v>
      </c>
    </row>
    <row r="932" spans="1:12" ht="15.6" thickTop="1" thickBot="1" x14ac:dyDescent="0.35">
      <c r="A932" s="78" t="s">
        <v>29</v>
      </c>
      <c r="B932" s="244" t="s">
        <v>30</v>
      </c>
      <c r="C932" s="245"/>
      <c r="D932" s="245"/>
      <c r="E932" s="246"/>
      <c r="F932" s="81">
        <f>SUM(F930:F931)</f>
        <v>14.347975</v>
      </c>
    </row>
    <row r="933" spans="1:12" ht="15.6" thickTop="1" thickBot="1" x14ac:dyDescent="0.35">
      <c r="A933" s="80">
        <v>4</v>
      </c>
      <c r="B933" s="264" t="s">
        <v>31</v>
      </c>
      <c r="C933" s="265"/>
      <c r="D933" s="265"/>
      <c r="E933" s="266"/>
      <c r="F933" s="79">
        <f>SUM(F932)*10%</f>
        <v>1.4347975000000002</v>
      </c>
      <c r="G933" s="73">
        <f>SUM(F933/F934)</f>
        <v>9.0909090909090925E-2</v>
      </c>
    </row>
    <row r="934" spans="1:12" ht="15.6" thickTop="1" thickBot="1" x14ac:dyDescent="0.35">
      <c r="A934" s="78" t="s">
        <v>32</v>
      </c>
      <c r="B934" s="244" t="s">
        <v>33</v>
      </c>
      <c r="C934" s="245"/>
      <c r="D934" s="245"/>
      <c r="E934" s="246"/>
      <c r="F934" s="81">
        <f>SUM(F932:F933)</f>
        <v>15.7827725</v>
      </c>
      <c r="G934" s="82">
        <f>SUM(G926,G929,G931,G933)</f>
        <v>1</v>
      </c>
      <c r="I934" s="31"/>
      <c r="J934" s="30"/>
      <c r="K934" s="31"/>
      <c r="L934" s="31"/>
    </row>
    <row r="935" spans="1:12" ht="15.6" thickTop="1" thickBot="1" x14ac:dyDescent="0.35"/>
    <row r="936" spans="1:12" ht="44.4" thickTop="1" thickBot="1" x14ac:dyDescent="0.35">
      <c r="A936" s="61" t="s">
        <v>2</v>
      </c>
      <c r="B936" s="62" t="s">
        <v>3</v>
      </c>
      <c r="C936" s="63" t="s">
        <v>4</v>
      </c>
      <c r="D936" s="64" t="s">
        <v>5</v>
      </c>
      <c r="E936" s="27"/>
      <c r="F936" s="20"/>
      <c r="G936" s="20"/>
      <c r="I936" s="2"/>
      <c r="J936" s="2"/>
      <c r="K936" s="111"/>
    </row>
    <row r="937" spans="1:12" ht="104.4" customHeight="1" thickTop="1" thickBot="1" x14ac:dyDescent="0.35">
      <c r="A937" s="65" t="s">
        <v>2772</v>
      </c>
      <c r="B937" s="222" t="s">
        <v>2868</v>
      </c>
      <c r="C937" s="50" t="s">
        <v>130</v>
      </c>
      <c r="D937" s="50">
        <v>1</v>
      </c>
      <c r="E937" s="20"/>
      <c r="F937" s="20"/>
      <c r="G937" s="20"/>
      <c r="I937" s="24"/>
      <c r="J937" s="24"/>
      <c r="K937" s="24"/>
    </row>
    <row r="938" spans="1:12" ht="30" thickTop="1" thickBot="1" x14ac:dyDescent="0.35">
      <c r="A938" s="61" t="s">
        <v>9</v>
      </c>
      <c r="B938" s="62" t="s">
        <v>10</v>
      </c>
      <c r="C938" s="62" t="s">
        <v>4</v>
      </c>
      <c r="D938" s="62" t="s">
        <v>11</v>
      </c>
      <c r="E938" s="62" t="s">
        <v>12</v>
      </c>
      <c r="F938" s="62" t="s">
        <v>13</v>
      </c>
      <c r="G938" s="64" t="s">
        <v>14</v>
      </c>
    </row>
    <row r="939" spans="1:12" ht="15" thickTop="1" x14ac:dyDescent="0.3">
      <c r="A939" s="20"/>
      <c r="B939" s="67" t="s">
        <v>15</v>
      </c>
      <c r="C939" s="68"/>
      <c r="D939" s="68"/>
      <c r="E939" s="68"/>
      <c r="F939" s="68"/>
      <c r="G939" s="7"/>
    </row>
    <row r="940" spans="1:12" ht="15" thickBot="1" x14ac:dyDescent="0.35">
      <c r="A940" s="36" t="s">
        <v>16</v>
      </c>
      <c r="B940" s="4" t="s">
        <v>17</v>
      </c>
      <c r="C940" s="4" t="s">
        <v>18</v>
      </c>
      <c r="D940" s="105">
        <v>0.25</v>
      </c>
      <c r="E940" s="6">
        <v>28.09</v>
      </c>
      <c r="F940" s="6">
        <f>PRODUCT(D940:E940)</f>
        <v>7.0225</v>
      </c>
      <c r="G940" s="7"/>
    </row>
    <row r="941" spans="1:12" ht="15.6" thickTop="1" thickBot="1" x14ac:dyDescent="0.35">
      <c r="A941" s="71">
        <v>1</v>
      </c>
      <c r="B941" s="244" t="s">
        <v>21</v>
      </c>
      <c r="C941" s="245"/>
      <c r="D941" s="245"/>
      <c r="E941" s="246"/>
      <c r="F941" s="72">
        <f>SUM(F940)</f>
        <v>7.0225</v>
      </c>
      <c r="G941" s="73">
        <f>SUM(F941/F949)</f>
        <v>0.33312631037291762</v>
      </c>
    </row>
    <row r="942" spans="1:12" ht="15" thickTop="1" x14ac:dyDescent="0.3">
      <c r="A942" s="20"/>
      <c r="B942" s="74" t="s">
        <v>45</v>
      </c>
      <c r="C942" s="4"/>
      <c r="D942" s="4"/>
      <c r="E942" s="4"/>
      <c r="F942" s="41"/>
      <c r="G942" s="75"/>
    </row>
    <row r="943" spans="1:12" ht="29.4" thickBot="1" x14ac:dyDescent="0.35">
      <c r="A943" s="36" t="s">
        <v>23</v>
      </c>
      <c r="B943" s="4" t="s">
        <v>2869</v>
      </c>
      <c r="C943" s="4" t="s">
        <v>750</v>
      </c>
      <c r="D943" s="22">
        <v>0.3</v>
      </c>
      <c r="E943" s="76">
        <v>32.14</v>
      </c>
      <c r="F943" s="6">
        <f>D943*E943</f>
        <v>9.6419999999999995</v>
      </c>
      <c r="G943" s="7"/>
      <c r="J943" s="30"/>
      <c r="K943" s="31"/>
      <c r="L943" s="31"/>
    </row>
    <row r="944" spans="1:12" ht="15.6" thickTop="1" thickBot="1" x14ac:dyDescent="0.35">
      <c r="A944" s="71">
        <v>2</v>
      </c>
      <c r="B944" s="244" t="s">
        <v>49</v>
      </c>
      <c r="C944" s="245"/>
      <c r="D944" s="245"/>
      <c r="E944" s="246"/>
      <c r="F944" s="72">
        <f>SUM(F943)</f>
        <v>9.6419999999999995</v>
      </c>
      <c r="G944" s="73">
        <f>SUM(F944/F949)</f>
        <v>0.45738752361917717</v>
      </c>
    </row>
    <row r="945" spans="1:12" ht="15.6" thickTop="1" thickBot="1" x14ac:dyDescent="0.35">
      <c r="A945" s="78" t="s">
        <v>26</v>
      </c>
      <c r="B945" s="244" t="s">
        <v>27</v>
      </c>
      <c r="C945" s="245"/>
      <c r="D945" s="245"/>
      <c r="E945" s="246"/>
      <c r="F945" s="79">
        <f>SUM(F941,F944)</f>
        <v>16.6645</v>
      </c>
      <c r="G945" s="3"/>
    </row>
    <row r="946" spans="1:12" ht="15.6" thickTop="1" thickBot="1" x14ac:dyDescent="0.35">
      <c r="A946" s="80">
        <v>3</v>
      </c>
      <c r="B946" s="264" t="s">
        <v>28</v>
      </c>
      <c r="C946" s="265"/>
      <c r="D946" s="265"/>
      <c r="E946" s="266"/>
      <c r="F946" s="79">
        <f>SUM(F945)*15%</f>
        <v>2.4996749999999999</v>
      </c>
      <c r="G946" s="73">
        <f>SUM(F946/F949)</f>
        <v>0.11857707509881421</v>
      </c>
    </row>
    <row r="947" spans="1:12" ht="15.6" thickTop="1" thickBot="1" x14ac:dyDescent="0.35">
      <c r="A947" s="78" t="s">
        <v>29</v>
      </c>
      <c r="B947" s="244" t="s">
        <v>30</v>
      </c>
      <c r="C947" s="245"/>
      <c r="D947" s="245"/>
      <c r="E947" s="246"/>
      <c r="F947" s="81">
        <f>SUM(F945:F946)</f>
        <v>19.164175</v>
      </c>
    </row>
    <row r="948" spans="1:12" ht="15.6" thickTop="1" thickBot="1" x14ac:dyDescent="0.35">
      <c r="A948" s="80">
        <v>4</v>
      </c>
      <c r="B948" s="264" t="s">
        <v>31</v>
      </c>
      <c r="C948" s="265"/>
      <c r="D948" s="265"/>
      <c r="E948" s="266"/>
      <c r="F948" s="79">
        <f>SUM(F947)*10%</f>
        <v>1.9164175000000001</v>
      </c>
      <c r="G948" s="73">
        <f>SUM(F948/F949)</f>
        <v>9.0909090909090912E-2</v>
      </c>
    </row>
    <row r="949" spans="1:12" ht="15.6" thickTop="1" thickBot="1" x14ac:dyDescent="0.35">
      <c r="A949" s="78" t="s">
        <v>32</v>
      </c>
      <c r="B949" s="244" t="s">
        <v>33</v>
      </c>
      <c r="C949" s="245"/>
      <c r="D949" s="245"/>
      <c r="E949" s="246"/>
      <c r="F949" s="81">
        <f>SUM(F947:F948)</f>
        <v>21.080592500000002</v>
      </c>
      <c r="G949" s="82">
        <f>SUM(G941,G944,G946,G948)</f>
        <v>0.99999999999999989</v>
      </c>
      <c r="I949" s="31"/>
      <c r="J949" s="30"/>
      <c r="K949" s="31"/>
      <c r="L949" s="31"/>
    </row>
    <row r="950" spans="1:12" ht="15" thickTop="1" x14ac:dyDescent="0.3"/>
  </sheetData>
  <mergeCells count="480">
    <mergeCell ref="B946:E946"/>
    <mergeCell ref="B947:E947"/>
    <mergeCell ref="B948:E948"/>
    <mergeCell ref="B949:E949"/>
    <mergeCell ref="B932:E932"/>
    <mergeCell ref="B933:E933"/>
    <mergeCell ref="B934:E934"/>
    <mergeCell ref="B941:E941"/>
    <mergeCell ref="B944:E944"/>
    <mergeCell ref="B945:E945"/>
    <mergeCell ref="B918:E918"/>
    <mergeCell ref="B919:E919"/>
    <mergeCell ref="B926:E926"/>
    <mergeCell ref="B929:E929"/>
    <mergeCell ref="B930:E930"/>
    <mergeCell ref="B931:E931"/>
    <mergeCell ref="B903:E903"/>
    <mergeCell ref="B911:E911"/>
    <mergeCell ref="B914:E914"/>
    <mergeCell ref="B915:E915"/>
    <mergeCell ref="B916:E916"/>
    <mergeCell ref="B917:E917"/>
    <mergeCell ref="B895:E895"/>
    <mergeCell ref="B898:E898"/>
    <mergeCell ref="B899:E899"/>
    <mergeCell ref="B900:E900"/>
    <mergeCell ref="B901:E901"/>
    <mergeCell ref="B902:E902"/>
    <mergeCell ref="B882:E882"/>
    <mergeCell ref="B883:E883"/>
    <mergeCell ref="B884:E884"/>
    <mergeCell ref="B885:E885"/>
    <mergeCell ref="B886:E886"/>
    <mergeCell ref="B887:E887"/>
    <mergeCell ref="B867:E867"/>
    <mergeCell ref="B868:E868"/>
    <mergeCell ref="B869:E869"/>
    <mergeCell ref="B870:E870"/>
    <mergeCell ref="B871:E871"/>
    <mergeCell ref="B879:E879"/>
    <mergeCell ref="B852:E852"/>
    <mergeCell ref="B853:E853"/>
    <mergeCell ref="B854:E854"/>
    <mergeCell ref="B855:E855"/>
    <mergeCell ref="B863:E863"/>
    <mergeCell ref="B866:E866"/>
    <mergeCell ref="B874:B875"/>
    <mergeCell ref="D874:D875"/>
    <mergeCell ref="C874:C875"/>
    <mergeCell ref="B839:E839"/>
    <mergeCell ref="B847:E847"/>
    <mergeCell ref="B850:E850"/>
    <mergeCell ref="B851:E851"/>
    <mergeCell ref="B822:E822"/>
    <mergeCell ref="B823:E823"/>
    <mergeCell ref="B831:E831"/>
    <mergeCell ref="B834:E834"/>
    <mergeCell ref="B835:E835"/>
    <mergeCell ref="B836:E836"/>
    <mergeCell ref="B842:B843"/>
    <mergeCell ref="D842:D843"/>
    <mergeCell ref="C842:C843"/>
    <mergeCell ref="B770:E770"/>
    <mergeCell ref="B771:E771"/>
    <mergeCell ref="B772:E772"/>
    <mergeCell ref="B773:E773"/>
    <mergeCell ref="B774:E774"/>
    <mergeCell ref="B782:E782"/>
    <mergeCell ref="B777:B778"/>
    <mergeCell ref="B808:E808"/>
    <mergeCell ref="B815:E815"/>
    <mergeCell ref="B799:E799"/>
    <mergeCell ref="B803:E803"/>
    <mergeCell ref="B804:E804"/>
    <mergeCell ref="B805:E805"/>
    <mergeCell ref="B806:E806"/>
    <mergeCell ref="B807:E807"/>
    <mergeCell ref="B755:E755"/>
    <mergeCell ref="B756:E756"/>
    <mergeCell ref="B757:E757"/>
    <mergeCell ref="B758:E758"/>
    <mergeCell ref="B765:E765"/>
    <mergeCell ref="B769:E769"/>
    <mergeCell ref="B740:E740"/>
    <mergeCell ref="B741:E741"/>
    <mergeCell ref="B742:E742"/>
    <mergeCell ref="B749:E749"/>
    <mergeCell ref="B753:E753"/>
    <mergeCell ref="B754:E754"/>
    <mergeCell ref="B726:E726"/>
    <mergeCell ref="B727:E727"/>
    <mergeCell ref="B734:E734"/>
    <mergeCell ref="B737:E737"/>
    <mergeCell ref="B738:E738"/>
    <mergeCell ref="B739:E739"/>
    <mergeCell ref="B712:E712"/>
    <mergeCell ref="B719:E719"/>
    <mergeCell ref="B722:E722"/>
    <mergeCell ref="B723:E723"/>
    <mergeCell ref="B724:E724"/>
    <mergeCell ref="B725:E725"/>
    <mergeCell ref="B701:E701"/>
    <mergeCell ref="B707:E707"/>
    <mergeCell ref="B708:E708"/>
    <mergeCell ref="B709:E709"/>
    <mergeCell ref="B710:E710"/>
    <mergeCell ref="B711:E711"/>
    <mergeCell ref="B687:E687"/>
    <mergeCell ref="B688:E688"/>
    <mergeCell ref="B689:E689"/>
    <mergeCell ref="B690:E690"/>
    <mergeCell ref="B691:E691"/>
    <mergeCell ref="B692:E692"/>
    <mergeCell ref="B695:B697"/>
    <mergeCell ref="C695:C697"/>
    <mergeCell ref="D695:D697"/>
    <mergeCell ref="B671:E671"/>
    <mergeCell ref="B672:E672"/>
    <mergeCell ref="B673:E673"/>
    <mergeCell ref="B674:E674"/>
    <mergeCell ref="B675:E675"/>
    <mergeCell ref="B683:E683"/>
    <mergeCell ref="B654:E654"/>
    <mergeCell ref="B655:E655"/>
    <mergeCell ref="B656:E656"/>
    <mergeCell ref="B657:E657"/>
    <mergeCell ref="B665:E665"/>
    <mergeCell ref="B670:E670"/>
    <mergeCell ref="D660:D661"/>
    <mergeCell ref="C660:C661"/>
    <mergeCell ref="B660:B661"/>
    <mergeCell ref="B600:E600"/>
    <mergeCell ref="B601:E601"/>
    <mergeCell ref="B602:E602"/>
    <mergeCell ref="B636:E636"/>
    <mergeCell ref="B637:E637"/>
    <mergeCell ref="B638:E638"/>
    <mergeCell ref="B646:E646"/>
    <mergeCell ref="B652:E652"/>
    <mergeCell ref="B653:E653"/>
    <mergeCell ref="B620:E620"/>
    <mergeCell ref="B621:E621"/>
    <mergeCell ref="B630:E630"/>
    <mergeCell ref="B633:E633"/>
    <mergeCell ref="B634:E634"/>
    <mergeCell ref="B635:E635"/>
    <mergeCell ref="D641:D642"/>
    <mergeCell ref="C641:C642"/>
    <mergeCell ref="B606:B608"/>
    <mergeCell ref="C606:C608"/>
    <mergeCell ref="D606:D608"/>
    <mergeCell ref="B624:B626"/>
    <mergeCell ref="C624:C626"/>
    <mergeCell ref="D624:D626"/>
    <mergeCell ref="B617:E617"/>
    <mergeCell ref="B582:E582"/>
    <mergeCell ref="B583:E583"/>
    <mergeCell ref="B584:E584"/>
    <mergeCell ref="B585:E585"/>
    <mergeCell ref="B586:E586"/>
    <mergeCell ref="B587:E587"/>
    <mergeCell ref="B565:E565"/>
    <mergeCell ref="B566:E566"/>
    <mergeCell ref="B567:E567"/>
    <mergeCell ref="B568:E568"/>
    <mergeCell ref="B569:E569"/>
    <mergeCell ref="B578:E578"/>
    <mergeCell ref="B572:B574"/>
    <mergeCell ref="C572:C574"/>
    <mergeCell ref="D572:D574"/>
    <mergeCell ref="B549:E549"/>
    <mergeCell ref="B550:E550"/>
    <mergeCell ref="B551:E551"/>
    <mergeCell ref="B552:E552"/>
    <mergeCell ref="B561:E561"/>
    <mergeCell ref="B564:E564"/>
    <mergeCell ref="B535:E535"/>
    <mergeCell ref="B536:E536"/>
    <mergeCell ref="B537:E537"/>
    <mergeCell ref="B544:E544"/>
    <mergeCell ref="B547:E547"/>
    <mergeCell ref="B548:E548"/>
    <mergeCell ref="B555:B557"/>
    <mergeCell ref="C555:C557"/>
    <mergeCell ref="D555:D557"/>
    <mergeCell ref="B521:E521"/>
    <mergeCell ref="B522:E522"/>
    <mergeCell ref="B529:E529"/>
    <mergeCell ref="B532:E532"/>
    <mergeCell ref="B533:E533"/>
    <mergeCell ref="B534:E534"/>
    <mergeCell ref="B507:E507"/>
    <mergeCell ref="B514:E514"/>
    <mergeCell ref="B517:E517"/>
    <mergeCell ref="B518:E518"/>
    <mergeCell ref="B519:E519"/>
    <mergeCell ref="B520:E520"/>
    <mergeCell ref="B499:E499"/>
    <mergeCell ref="B502:E502"/>
    <mergeCell ref="B503:E503"/>
    <mergeCell ref="B504:E504"/>
    <mergeCell ref="B505:E505"/>
    <mergeCell ref="B506:E506"/>
    <mergeCell ref="B485:E485"/>
    <mergeCell ref="B486:E486"/>
    <mergeCell ref="B487:E487"/>
    <mergeCell ref="B488:E488"/>
    <mergeCell ref="B489:E489"/>
    <mergeCell ref="B490:E490"/>
    <mergeCell ref="B471:E471"/>
    <mergeCell ref="B472:E472"/>
    <mergeCell ref="B473:E473"/>
    <mergeCell ref="B474:E474"/>
    <mergeCell ref="B475:E475"/>
    <mergeCell ref="B482:E482"/>
    <mergeCell ref="B457:E457"/>
    <mergeCell ref="B458:E458"/>
    <mergeCell ref="B459:E459"/>
    <mergeCell ref="B460:E460"/>
    <mergeCell ref="B467:E467"/>
    <mergeCell ref="B470:E470"/>
    <mergeCell ref="B443:E443"/>
    <mergeCell ref="B444:E444"/>
    <mergeCell ref="B445:E445"/>
    <mergeCell ref="B452:E452"/>
    <mergeCell ref="B455:E455"/>
    <mergeCell ref="B456:E456"/>
    <mergeCell ref="B429:E429"/>
    <mergeCell ref="B430:E430"/>
    <mergeCell ref="B437:E437"/>
    <mergeCell ref="B440:E440"/>
    <mergeCell ref="B441:E441"/>
    <mergeCell ref="B442:E442"/>
    <mergeCell ref="B422:E422"/>
    <mergeCell ref="B425:E425"/>
    <mergeCell ref="B426:E426"/>
    <mergeCell ref="B427:E427"/>
    <mergeCell ref="B428:E428"/>
    <mergeCell ref="B407:E407"/>
    <mergeCell ref="B410:E410"/>
    <mergeCell ref="B411:E411"/>
    <mergeCell ref="B412:E412"/>
    <mergeCell ref="B413:E413"/>
    <mergeCell ref="B414:E414"/>
    <mergeCell ref="B362:E362"/>
    <mergeCell ref="B363:E363"/>
    <mergeCell ref="B364:E364"/>
    <mergeCell ref="B365:E365"/>
    <mergeCell ref="B373:E373"/>
    <mergeCell ref="B376:E376"/>
    <mergeCell ref="B347:E347"/>
    <mergeCell ref="B348:E348"/>
    <mergeCell ref="B349:E349"/>
    <mergeCell ref="B357:E357"/>
    <mergeCell ref="B360:E360"/>
    <mergeCell ref="B361:E361"/>
    <mergeCell ref="B352:B353"/>
    <mergeCell ref="C352:C353"/>
    <mergeCell ref="B333:E333"/>
    <mergeCell ref="B334:E334"/>
    <mergeCell ref="B341:E341"/>
    <mergeCell ref="B344:E344"/>
    <mergeCell ref="B345:E345"/>
    <mergeCell ref="B346:E346"/>
    <mergeCell ref="B319:E319"/>
    <mergeCell ref="B326:E326"/>
    <mergeCell ref="B329:E329"/>
    <mergeCell ref="B330:E330"/>
    <mergeCell ref="B331:E331"/>
    <mergeCell ref="B332:E332"/>
    <mergeCell ref="B311:E311"/>
    <mergeCell ref="B314:E314"/>
    <mergeCell ref="B315:E315"/>
    <mergeCell ref="B316:E316"/>
    <mergeCell ref="B317:E317"/>
    <mergeCell ref="B318:E318"/>
    <mergeCell ref="B299:E299"/>
    <mergeCell ref="B300:E300"/>
    <mergeCell ref="B301:E301"/>
    <mergeCell ref="B302:E302"/>
    <mergeCell ref="B303:E303"/>
    <mergeCell ref="B304:E304"/>
    <mergeCell ref="B285:E285"/>
    <mergeCell ref="B286:E286"/>
    <mergeCell ref="B287:E287"/>
    <mergeCell ref="B288:E288"/>
    <mergeCell ref="B289:E289"/>
    <mergeCell ref="B296:E296"/>
    <mergeCell ref="B271:E271"/>
    <mergeCell ref="B272:E272"/>
    <mergeCell ref="B273:E273"/>
    <mergeCell ref="B274:E274"/>
    <mergeCell ref="B281:E281"/>
    <mergeCell ref="B284:E284"/>
    <mergeCell ref="B257:E257"/>
    <mergeCell ref="B258:E258"/>
    <mergeCell ref="B259:E259"/>
    <mergeCell ref="B266:E266"/>
    <mergeCell ref="B269:E269"/>
    <mergeCell ref="B270:E270"/>
    <mergeCell ref="B240:E240"/>
    <mergeCell ref="B248:E248"/>
    <mergeCell ref="B251:E251"/>
    <mergeCell ref="B254:E254"/>
    <mergeCell ref="B255:E255"/>
    <mergeCell ref="B256:E256"/>
    <mergeCell ref="B232:E232"/>
    <mergeCell ref="B235:E235"/>
    <mergeCell ref="B236:E236"/>
    <mergeCell ref="B237:E237"/>
    <mergeCell ref="B238:E238"/>
    <mergeCell ref="B239:E239"/>
    <mergeCell ref="B217:E217"/>
    <mergeCell ref="B218:E218"/>
    <mergeCell ref="B219:E219"/>
    <mergeCell ref="B220:E220"/>
    <mergeCell ref="B221:E221"/>
    <mergeCell ref="B229:E229"/>
    <mergeCell ref="B200:E200"/>
    <mergeCell ref="B201:E201"/>
    <mergeCell ref="B202:E202"/>
    <mergeCell ref="B210:E210"/>
    <mergeCell ref="B213:E213"/>
    <mergeCell ref="B216:E216"/>
    <mergeCell ref="B183:E183"/>
    <mergeCell ref="B191:E191"/>
    <mergeCell ref="B194:E194"/>
    <mergeCell ref="B197:E197"/>
    <mergeCell ref="B198:E198"/>
    <mergeCell ref="B199:E199"/>
    <mergeCell ref="B175:E175"/>
    <mergeCell ref="B178:E178"/>
    <mergeCell ref="B179:E179"/>
    <mergeCell ref="B180:E180"/>
    <mergeCell ref="B181:E181"/>
    <mergeCell ref="B182:E182"/>
    <mergeCell ref="B160:E160"/>
    <mergeCell ref="B161:E161"/>
    <mergeCell ref="B162:E162"/>
    <mergeCell ref="B163:E163"/>
    <mergeCell ref="B164:E164"/>
    <mergeCell ref="B172:E172"/>
    <mergeCell ref="B143:E143"/>
    <mergeCell ref="B144:E144"/>
    <mergeCell ref="B145:E145"/>
    <mergeCell ref="B153:E153"/>
    <mergeCell ref="B156:E156"/>
    <mergeCell ref="B159:E159"/>
    <mergeCell ref="B126:E126"/>
    <mergeCell ref="B134:E134"/>
    <mergeCell ref="B137:E137"/>
    <mergeCell ref="B140:E140"/>
    <mergeCell ref="B141:E141"/>
    <mergeCell ref="B142:E142"/>
    <mergeCell ref="B118:E118"/>
    <mergeCell ref="B121:E121"/>
    <mergeCell ref="B122:E122"/>
    <mergeCell ref="B123:E123"/>
    <mergeCell ref="B124:E124"/>
    <mergeCell ref="B125:E125"/>
    <mergeCell ref="B103:E103"/>
    <mergeCell ref="B104:E104"/>
    <mergeCell ref="B105:E105"/>
    <mergeCell ref="B106:E106"/>
    <mergeCell ref="B107:E107"/>
    <mergeCell ref="B115:E115"/>
    <mergeCell ref="B86:E86"/>
    <mergeCell ref="B87:E87"/>
    <mergeCell ref="B88:E88"/>
    <mergeCell ref="B96:E96"/>
    <mergeCell ref="B99:E99"/>
    <mergeCell ref="B102:E102"/>
    <mergeCell ref="B69:E69"/>
    <mergeCell ref="B77:E77"/>
    <mergeCell ref="B80:E80"/>
    <mergeCell ref="B83:E83"/>
    <mergeCell ref="B84:E84"/>
    <mergeCell ref="B85:E85"/>
    <mergeCell ref="B61:E61"/>
    <mergeCell ref="B64:E64"/>
    <mergeCell ref="B65:E65"/>
    <mergeCell ref="B66:E66"/>
    <mergeCell ref="B67:E67"/>
    <mergeCell ref="B68:E68"/>
    <mergeCell ref="B46:E46"/>
    <mergeCell ref="B47:E47"/>
    <mergeCell ref="B48:E48"/>
    <mergeCell ref="B49:E49"/>
    <mergeCell ref="B50:E50"/>
    <mergeCell ref="B58:E58"/>
    <mergeCell ref="B39:E39"/>
    <mergeCell ref="B42:E42"/>
    <mergeCell ref="B45:E45"/>
    <mergeCell ref="B15:E15"/>
    <mergeCell ref="B16:E16"/>
    <mergeCell ref="B23:E23"/>
    <mergeCell ref="B26:E26"/>
    <mergeCell ref="B27:E27"/>
    <mergeCell ref="B28:E28"/>
    <mergeCell ref="A1:G1"/>
    <mergeCell ref="B8:E8"/>
    <mergeCell ref="B11:E11"/>
    <mergeCell ref="B12:E12"/>
    <mergeCell ref="B13:E13"/>
    <mergeCell ref="B14:E14"/>
    <mergeCell ref="B29:E29"/>
    <mergeCell ref="B30:E30"/>
    <mergeCell ref="B31:E31"/>
    <mergeCell ref="B619:E619"/>
    <mergeCell ref="B595:E595"/>
    <mergeCell ref="B598:E598"/>
    <mergeCell ref="B599:E599"/>
    <mergeCell ref="A368:A369"/>
    <mergeCell ref="B368:B369"/>
    <mergeCell ref="C368:C369"/>
    <mergeCell ref="D368:D369"/>
    <mergeCell ref="A384:A386"/>
    <mergeCell ref="A555:A556"/>
    <mergeCell ref="B395:E395"/>
    <mergeCell ref="B396:E396"/>
    <mergeCell ref="B397:E397"/>
    <mergeCell ref="B398:E398"/>
    <mergeCell ref="B399:E399"/>
    <mergeCell ref="B400:E400"/>
    <mergeCell ref="B377:E377"/>
    <mergeCell ref="B378:E378"/>
    <mergeCell ref="B379:E379"/>
    <mergeCell ref="B380:E380"/>
    <mergeCell ref="B381:E381"/>
    <mergeCell ref="B392:E392"/>
    <mergeCell ref="B384:B387"/>
    <mergeCell ref="B415:E415"/>
    <mergeCell ref="A874:A875"/>
    <mergeCell ref="A777:A778"/>
    <mergeCell ref="C777:C778"/>
    <mergeCell ref="D777:D778"/>
    <mergeCell ref="B794:B795"/>
    <mergeCell ref="C794:C795"/>
    <mergeCell ref="A794:A795"/>
    <mergeCell ref="D794:D795"/>
    <mergeCell ref="B826:B827"/>
    <mergeCell ref="A826:A827"/>
    <mergeCell ref="C826:C827"/>
    <mergeCell ref="D826:D827"/>
    <mergeCell ref="B786:E786"/>
    <mergeCell ref="B787:E787"/>
    <mergeCell ref="B788:E788"/>
    <mergeCell ref="B789:E789"/>
    <mergeCell ref="B790:E790"/>
    <mergeCell ref="B791:E791"/>
    <mergeCell ref="B818:E818"/>
    <mergeCell ref="B819:E819"/>
    <mergeCell ref="B820:E820"/>
    <mergeCell ref="B821:E821"/>
    <mergeCell ref="B837:E837"/>
    <mergeCell ref="B838:E838"/>
    <mergeCell ref="C384:C387"/>
    <mergeCell ref="D384:D387"/>
    <mergeCell ref="A352:A353"/>
    <mergeCell ref="D352:D353"/>
    <mergeCell ref="A842:A843"/>
    <mergeCell ref="B858:B859"/>
    <mergeCell ref="D858:D859"/>
    <mergeCell ref="C858:C859"/>
    <mergeCell ref="A858:A859"/>
    <mergeCell ref="A641:A642"/>
    <mergeCell ref="B641:B642"/>
    <mergeCell ref="A660:A661"/>
    <mergeCell ref="B678:B679"/>
    <mergeCell ref="D678:D679"/>
    <mergeCell ref="C678:C679"/>
    <mergeCell ref="B590:B591"/>
    <mergeCell ref="A590:A591"/>
    <mergeCell ref="C590:C591"/>
    <mergeCell ref="D590:D591"/>
    <mergeCell ref="A624:A625"/>
    <mergeCell ref="B603:E603"/>
    <mergeCell ref="B612:E612"/>
    <mergeCell ref="B616:E616"/>
    <mergeCell ref="B618:E618"/>
  </mergeCells>
  <pageMargins left="0.78740157480314965" right="0.78740157480314965" top="0.19685039370078741" bottom="0.19685039370078741" header="0.19685039370078741" footer="0.19685039370078741"/>
  <pageSetup paperSize="9" scale="72" fitToHeight="0" orientation="portrait" horizontalDpi="4294967293" r:id="rId1"/>
  <rowBreaks count="54" manualBreakCount="54">
    <brk id="31" max="6" man="1"/>
    <brk id="50" max="6" man="1"/>
    <brk id="69" max="6" man="1"/>
    <brk id="88" max="6" man="1"/>
    <brk id="107" max="6" man="1"/>
    <brk id="126" max="6" man="1"/>
    <brk id="145" max="6" man="1"/>
    <brk id="164" max="6" man="1"/>
    <brk id="183" max="6" man="1"/>
    <brk id="202" max="6" man="1"/>
    <brk id="221" max="16383" man="1"/>
    <brk id="240" max="6" man="1"/>
    <brk id="274" max="6" man="1"/>
    <brk id="304" max="6" man="1"/>
    <brk id="334" max="6" man="1"/>
    <brk id="349" max="6" man="1"/>
    <brk id="365" max="6" man="1"/>
    <brk id="381" max="6" man="1"/>
    <brk id="400" max="6" man="1"/>
    <brk id="430" max="6" man="1"/>
    <brk id="460" max="6" man="1"/>
    <brk id="490" max="6" man="1"/>
    <brk id="507" max="6" man="1"/>
    <brk id="522" max="6" man="1"/>
    <brk id="552" max="6" man="1"/>
    <brk id="557" max="6" man="1"/>
    <brk id="569" max="6" man="1"/>
    <brk id="574" max="6" man="1"/>
    <brk id="587" max="16383" man="1"/>
    <brk id="603" max="6" man="1"/>
    <brk id="607" max="6" man="1"/>
    <brk id="621" max="6" man="1"/>
    <brk id="626" max="6" man="1"/>
    <brk id="638" max="6" man="1"/>
    <brk id="657" max="6" man="1"/>
    <brk id="661" max="6" man="1"/>
    <brk id="675" max="6" man="1"/>
    <brk id="679" max="6" man="1"/>
    <brk id="692" max="16383" man="1"/>
    <brk id="697" max="6" man="1"/>
    <brk id="712" max="6" man="1"/>
    <brk id="727" max="6" man="1"/>
    <brk id="742" max="16383" man="1"/>
    <brk id="758" max="6" man="1"/>
    <brk id="774" max="6" man="1"/>
    <brk id="791" max="6" man="1"/>
    <brk id="808" max="6" man="1"/>
    <brk id="823" max="6" man="1"/>
    <brk id="839" max="16383" man="1"/>
    <brk id="855" max="6" man="1"/>
    <brk id="871" max="6" man="1"/>
    <brk id="887" max="6" man="1"/>
    <brk id="903" max="6" man="1"/>
    <brk id="919" max="6" man="1"/>
  </rowBreaks>
  <ignoredErrors>
    <ignoredError sqref="F15 F30 F273 F288 F303 F318 F333 F348 F364 F380 F399 F414 F429 F444 F459 F474 F489 F506 F521 F536 F551 F568 F586 F602 F620 F637 F656 F674 F691 F711 F726 F741 F757 F773 F790 F807 F822 F838 F854 F870 F886 F902 F918 F933 F948"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49"/>
  <sheetViews>
    <sheetView view="pageBreakPreview" topLeftCell="A236" zoomScale="90" zoomScaleNormal="100" zoomScaleSheetLayoutView="90" workbookViewId="0">
      <selection activeCell="B233" sqref="B233:B235"/>
    </sheetView>
  </sheetViews>
  <sheetFormatPr defaultColWidth="9" defaultRowHeight="14.4" x14ac:dyDescent="0.3"/>
  <cols>
    <col min="1" max="1" width="11.6640625" style="17" customWidth="1"/>
    <col min="2" max="2" width="55.77734375" style="17" customWidth="1"/>
    <col min="3" max="3" width="9" style="17"/>
    <col min="4" max="4" width="11.109375" style="17" customWidth="1"/>
    <col min="5" max="5" width="12.33203125" style="17" customWidth="1"/>
    <col min="6" max="6" width="11.33203125" style="17" customWidth="1"/>
    <col min="7" max="7" width="9.6640625" style="17" customWidth="1"/>
    <col min="8" max="16384" width="9" style="1"/>
  </cols>
  <sheetData>
    <row r="1" spans="1:12" s="54" customFormat="1" x14ac:dyDescent="0.3">
      <c r="A1" s="231" t="s">
        <v>2144</v>
      </c>
      <c r="B1" s="231"/>
      <c r="C1" s="231"/>
      <c r="D1" s="231"/>
      <c r="E1" s="231"/>
      <c r="F1" s="231"/>
      <c r="G1" s="231"/>
    </row>
    <row r="2" spans="1:12" ht="15" thickBot="1" x14ac:dyDescent="0.35"/>
    <row r="3" spans="1:12" ht="44.4" thickTop="1" thickBot="1" x14ac:dyDescent="0.35">
      <c r="A3" s="61" t="s">
        <v>2</v>
      </c>
      <c r="B3" s="62" t="s">
        <v>3</v>
      </c>
      <c r="C3" s="63" t="s">
        <v>4</v>
      </c>
      <c r="D3" s="64" t="s">
        <v>5</v>
      </c>
      <c r="E3" s="27"/>
      <c r="F3" s="20"/>
      <c r="G3" s="20"/>
      <c r="I3" s="24"/>
      <c r="J3" s="24"/>
      <c r="K3" s="24"/>
    </row>
    <row r="4" spans="1:12" ht="282" customHeight="1" thickTop="1" thickBot="1" x14ac:dyDescent="0.35">
      <c r="A4" s="65" t="s">
        <v>2145</v>
      </c>
      <c r="B4" s="222" t="s">
        <v>2146</v>
      </c>
      <c r="C4" s="50" t="s">
        <v>130</v>
      </c>
      <c r="D4" s="50">
        <v>1</v>
      </c>
      <c r="E4" s="20"/>
      <c r="F4" s="20"/>
      <c r="G4" s="20"/>
      <c r="I4" s="24"/>
      <c r="J4" s="24"/>
      <c r="K4" s="24"/>
    </row>
    <row r="5" spans="1:12" ht="30" thickTop="1" thickBot="1" x14ac:dyDescent="0.35">
      <c r="A5" s="61" t="s">
        <v>9</v>
      </c>
      <c r="B5" s="62" t="s">
        <v>10</v>
      </c>
      <c r="C5" s="62" t="s">
        <v>4</v>
      </c>
      <c r="D5" s="62" t="s">
        <v>11</v>
      </c>
      <c r="E5" s="62" t="s">
        <v>12</v>
      </c>
      <c r="F5" s="62" t="s">
        <v>13</v>
      </c>
      <c r="G5" s="64" t="s">
        <v>14</v>
      </c>
    </row>
    <row r="6" spans="1:12" ht="15" thickTop="1" x14ac:dyDescent="0.3">
      <c r="A6" s="20"/>
      <c r="B6" s="67" t="s">
        <v>15</v>
      </c>
      <c r="C6" s="68"/>
      <c r="D6" s="68"/>
      <c r="E6" s="68"/>
      <c r="F6" s="68"/>
      <c r="G6" s="7"/>
    </row>
    <row r="7" spans="1:12" x14ac:dyDescent="0.3">
      <c r="A7" s="36" t="s">
        <v>16</v>
      </c>
      <c r="B7" s="4" t="s">
        <v>70</v>
      </c>
      <c r="C7" s="4" t="s">
        <v>18</v>
      </c>
      <c r="D7" s="105">
        <v>1.0356000000000001</v>
      </c>
      <c r="E7" s="6">
        <v>30.27</v>
      </c>
      <c r="F7" s="6">
        <f>PRODUCT(D7:E7)</f>
        <v>31.347612000000002</v>
      </c>
      <c r="G7" s="7"/>
    </row>
    <row r="8" spans="1:12" x14ac:dyDescent="0.3">
      <c r="A8" s="36" t="s">
        <v>19</v>
      </c>
      <c r="B8" s="4" t="s">
        <v>1020</v>
      </c>
      <c r="C8" s="4" t="s">
        <v>18</v>
      </c>
      <c r="D8" s="105">
        <v>1.0356000000000001</v>
      </c>
      <c r="E8" s="6">
        <v>30.03</v>
      </c>
      <c r="F8" s="6">
        <f>PRODUCT(D8:E8)</f>
        <v>31.099068000000003</v>
      </c>
      <c r="G8" s="7"/>
    </row>
    <row r="9" spans="1:12" ht="15" thickBot="1" x14ac:dyDescent="0.35">
      <c r="A9" s="36" t="s">
        <v>131</v>
      </c>
      <c r="B9" s="4" t="s">
        <v>141</v>
      </c>
      <c r="C9" s="4" t="s">
        <v>18</v>
      </c>
      <c r="D9" s="105">
        <v>1.0356000000000001</v>
      </c>
      <c r="E9" s="6">
        <v>25.18</v>
      </c>
      <c r="F9" s="6">
        <f>PRODUCT(D9:E9)</f>
        <v>26.076408000000001</v>
      </c>
      <c r="G9" s="7"/>
    </row>
    <row r="10" spans="1:12" ht="15.6" thickTop="1" thickBot="1" x14ac:dyDescent="0.35">
      <c r="A10" s="71">
        <v>1</v>
      </c>
      <c r="B10" s="244" t="s">
        <v>21</v>
      </c>
      <c r="C10" s="245"/>
      <c r="D10" s="245"/>
      <c r="E10" s="246"/>
      <c r="F10" s="72">
        <f>SUM(F7:F9)</f>
        <v>88.523088000000001</v>
      </c>
      <c r="G10" s="73">
        <f>SUM(F10/F18)</f>
        <v>0.42794400807609262</v>
      </c>
    </row>
    <row r="11" spans="1:12" ht="15" thickTop="1" x14ac:dyDescent="0.3">
      <c r="A11" s="20"/>
      <c r="B11" s="74" t="s">
        <v>45</v>
      </c>
      <c r="C11" s="4"/>
      <c r="D11" s="4"/>
      <c r="E11" s="4"/>
      <c r="F11" s="41"/>
      <c r="G11" s="75"/>
    </row>
    <row r="12" spans="1:12" ht="15" thickBot="1" x14ac:dyDescent="0.35">
      <c r="A12" s="36" t="s">
        <v>23</v>
      </c>
      <c r="B12" s="4" t="s">
        <v>2870</v>
      </c>
      <c r="C12" s="4" t="s">
        <v>130</v>
      </c>
      <c r="D12" s="22">
        <v>1</v>
      </c>
      <c r="E12" s="76">
        <v>75</v>
      </c>
      <c r="F12" s="6">
        <f>D12*E12</f>
        <v>75</v>
      </c>
      <c r="G12" s="7"/>
      <c r="J12" s="30"/>
      <c r="K12" s="31"/>
      <c r="L12" s="31"/>
    </row>
    <row r="13" spans="1:12" ht="15.6" thickTop="1" thickBot="1" x14ac:dyDescent="0.35">
      <c r="A13" s="71">
        <v>2</v>
      </c>
      <c r="B13" s="244" t="s">
        <v>49</v>
      </c>
      <c r="C13" s="245"/>
      <c r="D13" s="245"/>
      <c r="E13" s="246"/>
      <c r="F13" s="72">
        <f>SUM(F12)</f>
        <v>75</v>
      </c>
      <c r="G13" s="73">
        <f>SUM(F13/F18)</f>
        <v>0.36256982591600223</v>
      </c>
    </row>
    <row r="14" spans="1:12" ht="15.6" thickTop="1" thickBot="1" x14ac:dyDescent="0.35">
      <c r="A14" s="78" t="s">
        <v>26</v>
      </c>
      <c r="B14" s="244" t="s">
        <v>27</v>
      </c>
      <c r="C14" s="245"/>
      <c r="D14" s="245"/>
      <c r="E14" s="246"/>
      <c r="F14" s="79">
        <f>SUM(F10,F13)</f>
        <v>163.523088</v>
      </c>
      <c r="G14" s="3"/>
    </row>
    <row r="15" spans="1:12" ht="15.6" thickTop="1" thickBot="1" x14ac:dyDescent="0.35">
      <c r="A15" s="80">
        <v>3</v>
      </c>
      <c r="B15" s="264" t="s">
        <v>28</v>
      </c>
      <c r="C15" s="265"/>
      <c r="D15" s="265"/>
      <c r="E15" s="266"/>
      <c r="F15" s="79">
        <f>SUM(F14)*15%</f>
        <v>24.528463200000001</v>
      </c>
      <c r="G15" s="73">
        <f>SUM(F15/F18)</f>
        <v>0.11857707509881424</v>
      </c>
    </row>
    <row r="16" spans="1:12" ht="15.6" thickTop="1" thickBot="1" x14ac:dyDescent="0.35">
      <c r="A16" s="78" t="s">
        <v>29</v>
      </c>
      <c r="B16" s="244" t="s">
        <v>30</v>
      </c>
      <c r="C16" s="245"/>
      <c r="D16" s="245"/>
      <c r="E16" s="246"/>
      <c r="F16" s="81">
        <f>SUM(F14:F15)</f>
        <v>188.05155120000001</v>
      </c>
    </row>
    <row r="17" spans="1:12" ht="15.6" thickTop="1" thickBot="1" x14ac:dyDescent="0.35">
      <c r="A17" s="80">
        <v>4</v>
      </c>
      <c r="B17" s="264" t="s">
        <v>31</v>
      </c>
      <c r="C17" s="265"/>
      <c r="D17" s="265"/>
      <c r="E17" s="266"/>
      <c r="F17" s="79">
        <f>SUM(F16)*10%</f>
        <v>18.805155120000002</v>
      </c>
      <c r="G17" s="73">
        <f>SUM(F17/F18)</f>
        <v>9.0909090909090912E-2</v>
      </c>
    </row>
    <row r="18" spans="1:12" ht="15.6" thickTop="1" thickBot="1" x14ac:dyDescent="0.35">
      <c r="A18" s="78" t="s">
        <v>32</v>
      </c>
      <c r="B18" s="244" t="s">
        <v>33</v>
      </c>
      <c r="C18" s="245"/>
      <c r="D18" s="245"/>
      <c r="E18" s="246"/>
      <c r="F18" s="81">
        <f>SUM(F16:F17)</f>
        <v>206.85670632</v>
      </c>
      <c r="G18" s="82">
        <f>SUM(G10,G13,G15,G17)</f>
        <v>1</v>
      </c>
      <c r="I18" s="31"/>
      <c r="J18" s="30"/>
      <c r="K18" s="31"/>
      <c r="L18" s="31"/>
    </row>
    <row r="19" spans="1:12" ht="15.6" thickTop="1" thickBot="1" x14ac:dyDescent="0.35"/>
    <row r="20" spans="1:12" ht="44.4" thickTop="1" thickBot="1" x14ac:dyDescent="0.35">
      <c r="A20" s="61" t="s">
        <v>2</v>
      </c>
      <c r="B20" s="62" t="s">
        <v>3</v>
      </c>
      <c r="C20" s="63" t="s">
        <v>4</v>
      </c>
      <c r="D20" s="64" t="s">
        <v>5</v>
      </c>
      <c r="E20" s="27"/>
      <c r="F20" s="20"/>
      <c r="G20" s="20"/>
      <c r="I20" s="24"/>
      <c r="J20" s="24"/>
      <c r="K20" s="24"/>
    </row>
    <row r="21" spans="1:12" ht="206.4" customHeight="1" thickTop="1" thickBot="1" x14ac:dyDescent="0.35">
      <c r="A21" s="65" t="s">
        <v>2147</v>
      </c>
      <c r="B21" s="222" t="s">
        <v>2148</v>
      </c>
      <c r="C21" s="50" t="s">
        <v>8</v>
      </c>
      <c r="D21" s="50">
        <v>1</v>
      </c>
      <c r="E21" s="20"/>
      <c r="F21" s="20"/>
      <c r="G21" s="20"/>
      <c r="I21" s="24"/>
      <c r="J21" s="24"/>
      <c r="K21" s="24"/>
    </row>
    <row r="22" spans="1:12" ht="30" thickTop="1" thickBot="1" x14ac:dyDescent="0.35">
      <c r="A22" s="61" t="s">
        <v>9</v>
      </c>
      <c r="B22" s="62" t="s">
        <v>10</v>
      </c>
      <c r="C22" s="62" t="s">
        <v>4</v>
      </c>
      <c r="D22" s="62" t="s">
        <v>11</v>
      </c>
      <c r="E22" s="62" t="s">
        <v>12</v>
      </c>
      <c r="F22" s="62" t="s">
        <v>13</v>
      </c>
      <c r="G22" s="64" t="s">
        <v>14</v>
      </c>
    </row>
    <row r="23" spans="1:12" ht="15" thickTop="1" x14ac:dyDescent="0.3">
      <c r="A23" s="20"/>
      <c r="B23" s="67" t="s">
        <v>15</v>
      </c>
      <c r="C23" s="68"/>
      <c r="D23" s="68"/>
      <c r="E23" s="68"/>
      <c r="F23" s="68"/>
      <c r="G23" s="7"/>
    </row>
    <row r="24" spans="1:12" x14ac:dyDescent="0.3">
      <c r="A24" s="36" t="s">
        <v>16</v>
      </c>
      <c r="B24" s="4" t="s">
        <v>70</v>
      </c>
      <c r="C24" s="4" t="s">
        <v>18</v>
      </c>
      <c r="D24" s="105">
        <v>0.39050000000000001</v>
      </c>
      <c r="E24" s="6">
        <v>30.27</v>
      </c>
      <c r="F24" s="6">
        <f>PRODUCT(D24:E24)</f>
        <v>11.820435</v>
      </c>
      <c r="G24" s="7"/>
    </row>
    <row r="25" spans="1:12" x14ac:dyDescent="0.3">
      <c r="A25" s="36" t="s">
        <v>19</v>
      </c>
      <c r="B25" s="4" t="s">
        <v>1020</v>
      </c>
      <c r="C25" s="4" t="s">
        <v>18</v>
      </c>
      <c r="D25" s="105">
        <v>0.39050000000000001</v>
      </c>
      <c r="E25" s="6">
        <v>30.03</v>
      </c>
      <c r="F25" s="6">
        <f>PRODUCT(D25:E25)</f>
        <v>11.726715</v>
      </c>
      <c r="G25" s="7"/>
    </row>
    <row r="26" spans="1:12" ht="15" thickBot="1" x14ac:dyDescent="0.35">
      <c r="A26" s="36" t="s">
        <v>131</v>
      </c>
      <c r="B26" s="4" t="s">
        <v>141</v>
      </c>
      <c r="C26" s="4" t="s">
        <v>18</v>
      </c>
      <c r="D26" s="105">
        <v>0.39050000000000001</v>
      </c>
      <c r="E26" s="6">
        <v>25.18</v>
      </c>
      <c r="F26" s="6">
        <f>PRODUCT(D26:E26)</f>
        <v>9.832790000000001</v>
      </c>
      <c r="G26" s="7"/>
    </row>
    <row r="27" spans="1:12" ht="15.6" thickTop="1" thickBot="1" x14ac:dyDescent="0.35">
      <c r="A27" s="71">
        <v>1</v>
      </c>
      <c r="B27" s="244" t="s">
        <v>21</v>
      </c>
      <c r="C27" s="245"/>
      <c r="D27" s="245"/>
      <c r="E27" s="246"/>
      <c r="F27" s="72">
        <f>SUM(F24:F26)</f>
        <v>33.379940000000005</v>
      </c>
      <c r="G27" s="73">
        <f>SUM(F27/F35)</f>
        <v>0.23407538714050669</v>
      </c>
    </row>
    <row r="28" spans="1:12" ht="15" thickTop="1" x14ac:dyDescent="0.3">
      <c r="A28" s="20"/>
      <c r="B28" s="74" t="s">
        <v>45</v>
      </c>
      <c r="C28" s="4"/>
      <c r="D28" s="4"/>
      <c r="E28" s="4"/>
      <c r="F28" s="41"/>
      <c r="G28" s="75"/>
    </row>
    <row r="29" spans="1:12" ht="15" thickBot="1" x14ac:dyDescent="0.35">
      <c r="A29" s="36" t="s">
        <v>23</v>
      </c>
      <c r="B29" s="4" t="s">
        <v>2149</v>
      </c>
      <c r="C29" s="4" t="s">
        <v>190</v>
      </c>
      <c r="D29" s="22">
        <v>1</v>
      </c>
      <c r="E29" s="76">
        <v>79.349999999999994</v>
      </c>
      <c r="F29" s="6">
        <f>D29*E29</f>
        <v>79.349999999999994</v>
      </c>
      <c r="G29" s="7"/>
      <c r="J29" s="30"/>
      <c r="K29" s="31"/>
      <c r="L29" s="31"/>
    </row>
    <row r="30" spans="1:12" ht="15.6" thickTop="1" thickBot="1" x14ac:dyDescent="0.35">
      <c r="A30" s="71">
        <v>2</v>
      </c>
      <c r="B30" s="244" t="s">
        <v>49</v>
      </c>
      <c r="C30" s="245"/>
      <c r="D30" s="245"/>
      <c r="E30" s="246"/>
      <c r="F30" s="72">
        <f>SUM(F29)</f>
        <v>79.349999999999994</v>
      </c>
      <c r="G30" s="73">
        <f>SUM(F30/F35)</f>
        <v>0.55643844685158816</v>
      </c>
    </row>
    <row r="31" spans="1:12" ht="15.6" thickTop="1" thickBot="1" x14ac:dyDescent="0.35">
      <c r="A31" s="78" t="s">
        <v>26</v>
      </c>
      <c r="B31" s="244" t="s">
        <v>27</v>
      </c>
      <c r="C31" s="245"/>
      <c r="D31" s="245"/>
      <c r="E31" s="246"/>
      <c r="F31" s="79">
        <f>SUM(F27,F30)</f>
        <v>112.72994</v>
      </c>
      <c r="G31" s="3"/>
    </row>
    <row r="32" spans="1:12" ht="15.6" thickTop="1" thickBot="1" x14ac:dyDescent="0.35">
      <c r="A32" s="80">
        <v>3</v>
      </c>
      <c r="B32" s="264" t="s">
        <v>28</v>
      </c>
      <c r="C32" s="265"/>
      <c r="D32" s="265"/>
      <c r="E32" s="266"/>
      <c r="F32" s="79">
        <f>SUM(F31)*15%</f>
        <v>16.909490999999999</v>
      </c>
      <c r="G32" s="73">
        <f>SUM(F32/F35)</f>
        <v>0.11857707509881422</v>
      </c>
    </row>
    <row r="33" spans="1:12" ht="15.6" thickTop="1" thickBot="1" x14ac:dyDescent="0.35">
      <c r="A33" s="78" t="s">
        <v>29</v>
      </c>
      <c r="B33" s="244" t="s">
        <v>30</v>
      </c>
      <c r="C33" s="245"/>
      <c r="D33" s="245"/>
      <c r="E33" s="246"/>
      <c r="F33" s="81">
        <f>SUM(F31:F32)</f>
        <v>129.639431</v>
      </c>
    </row>
    <row r="34" spans="1:12" ht="15.6" thickTop="1" thickBot="1" x14ac:dyDescent="0.35">
      <c r="A34" s="80">
        <v>4</v>
      </c>
      <c r="B34" s="264" t="s">
        <v>31</v>
      </c>
      <c r="C34" s="265"/>
      <c r="D34" s="265"/>
      <c r="E34" s="266"/>
      <c r="F34" s="79">
        <f>SUM(F33)*10%</f>
        <v>12.963943100000002</v>
      </c>
      <c r="G34" s="73">
        <f>SUM(F34/F35)</f>
        <v>9.0909090909090925E-2</v>
      </c>
    </row>
    <row r="35" spans="1:12" ht="15.6" thickTop="1" thickBot="1" x14ac:dyDescent="0.35">
      <c r="A35" s="78" t="s">
        <v>32</v>
      </c>
      <c r="B35" s="244" t="s">
        <v>33</v>
      </c>
      <c r="C35" s="245"/>
      <c r="D35" s="245"/>
      <c r="E35" s="246"/>
      <c r="F35" s="81">
        <f>SUM(F33:F34)</f>
        <v>142.6033741</v>
      </c>
      <c r="G35" s="82">
        <f>SUM(G27,G30,G32,G34)</f>
        <v>1</v>
      </c>
      <c r="I35" s="31"/>
      <c r="J35" s="30"/>
      <c r="K35" s="31"/>
      <c r="L35" s="31"/>
    </row>
    <row r="36" spans="1:12" ht="15.6" thickTop="1" thickBot="1" x14ac:dyDescent="0.35"/>
    <row r="37" spans="1:12" ht="44.4" thickTop="1" thickBot="1" x14ac:dyDescent="0.35">
      <c r="A37" s="61" t="s">
        <v>2</v>
      </c>
      <c r="B37" s="62" t="s">
        <v>3</v>
      </c>
      <c r="C37" s="63" t="s">
        <v>4</v>
      </c>
      <c r="D37" s="64" t="s">
        <v>5</v>
      </c>
      <c r="E37" s="27"/>
      <c r="F37" s="20"/>
      <c r="G37" s="20"/>
      <c r="I37" s="24"/>
      <c r="J37" s="24"/>
      <c r="K37" s="24"/>
    </row>
    <row r="38" spans="1:12" ht="15.6" thickTop="1" thickBot="1" x14ac:dyDescent="0.35">
      <c r="A38" s="65" t="s">
        <v>2150</v>
      </c>
      <c r="B38" s="66" t="s">
        <v>745</v>
      </c>
      <c r="C38" s="50" t="s">
        <v>8</v>
      </c>
      <c r="D38" s="50">
        <v>1</v>
      </c>
      <c r="E38" s="20"/>
      <c r="F38" s="20"/>
      <c r="G38" s="20"/>
      <c r="I38" s="24"/>
      <c r="J38" s="24"/>
      <c r="K38" s="24"/>
    </row>
    <row r="39" spans="1:12" ht="30" thickTop="1" thickBot="1" x14ac:dyDescent="0.35">
      <c r="A39" s="61" t="s">
        <v>9</v>
      </c>
      <c r="B39" s="62" t="s">
        <v>10</v>
      </c>
      <c r="C39" s="62" t="s">
        <v>4</v>
      </c>
      <c r="D39" s="62" t="s">
        <v>11</v>
      </c>
      <c r="E39" s="62" t="s">
        <v>12</v>
      </c>
      <c r="F39" s="62" t="s">
        <v>13</v>
      </c>
      <c r="G39" s="64" t="s">
        <v>14</v>
      </c>
    </row>
    <row r="40" spans="1:12" ht="15" thickTop="1" x14ac:dyDescent="0.3">
      <c r="A40" s="20"/>
      <c r="B40" s="67" t="s">
        <v>15</v>
      </c>
      <c r="C40" s="68"/>
      <c r="D40" s="68"/>
      <c r="E40" s="68"/>
      <c r="F40" s="68"/>
      <c r="G40" s="7"/>
    </row>
    <row r="41" spans="1:12" ht="15" thickBot="1" x14ac:dyDescent="0.35">
      <c r="A41" s="36" t="s">
        <v>16</v>
      </c>
      <c r="B41" s="4" t="s">
        <v>36</v>
      </c>
      <c r="C41" s="4" t="s">
        <v>18</v>
      </c>
      <c r="D41" s="105">
        <v>2.0500000000000001E-2</v>
      </c>
      <c r="E41" s="6">
        <v>25.18</v>
      </c>
      <c r="F41" s="6">
        <f>PRODUCT(D41:E41)</f>
        <v>0.51619000000000004</v>
      </c>
      <c r="G41" s="7"/>
    </row>
    <row r="42" spans="1:12" ht="15.6" thickTop="1" thickBot="1" x14ac:dyDescent="0.35">
      <c r="A42" s="71">
        <v>1</v>
      </c>
      <c r="B42" s="244" t="s">
        <v>21</v>
      </c>
      <c r="C42" s="245"/>
      <c r="D42" s="245"/>
      <c r="E42" s="246"/>
      <c r="F42" s="72">
        <f>SUM(F41)</f>
        <v>0.51619000000000004</v>
      </c>
      <c r="G42" s="73">
        <f>SUM(F42/F50)</f>
        <v>2.2388405693585956E-2</v>
      </c>
    </row>
    <row r="43" spans="1:12" ht="15" thickTop="1" x14ac:dyDescent="0.3">
      <c r="A43" s="20"/>
      <c r="B43" s="74" t="s">
        <v>188</v>
      </c>
      <c r="C43" s="4"/>
      <c r="D43" s="4"/>
      <c r="E43" s="4"/>
      <c r="F43" s="41"/>
      <c r="G43" s="75"/>
    </row>
    <row r="44" spans="1:12" ht="15" thickBot="1" x14ac:dyDescent="0.35">
      <c r="A44" s="36" t="s">
        <v>23</v>
      </c>
      <c r="B44" s="4" t="s">
        <v>189</v>
      </c>
      <c r="C44" s="4" t="s">
        <v>190</v>
      </c>
      <c r="D44" s="22">
        <v>1</v>
      </c>
      <c r="E44" s="76">
        <v>17.71</v>
      </c>
      <c r="F44" s="6">
        <f>D44*E44</f>
        <v>17.71</v>
      </c>
      <c r="G44" s="7"/>
      <c r="J44" s="30"/>
      <c r="K44" s="31"/>
      <c r="L44" s="31"/>
    </row>
    <row r="45" spans="1:12" ht="15.6" thickTop="1" thickBot="1" x14ac:dyDescent="0.35">
      <c r="A45" s="71">
        <v>2</v>
      </c>
      <c r="B45" s="244" t="s">
        <v>134</v>
      </c>
      <c r="C45" s="245"/>
      <c r="D45" s="245"/>
      <c r="E45" s="246"/>
      <c r="F45" s="72">
        <f>SUM(F44)</f>
        <v>17.71</v>
      </c>
      <c r="G45" s="73">
        <f>SUM(F45/F50)</f>
        <v>0.76812542829850883</v>
      </c>
    </row>
    <row r="46" spans="1:12" ht="15.6" thickTop="1" thickBot="1" x14ac:dyDescent="0.35">
      <c r="A46" s="78" t="s">
        <v>26</v>
      </c>
      <c r="B46" s="244" t="s">
        <v>27</v>
      </c>
      <c r="C46" s="245"/>
      <c r="D46" s="245"/>
      <c r="E46" s="246"/>
      <c r="F46" s="79">
        <f>SUM(F42,F45)</f>
        <v>18.226190000000003</v>
      </c>
      <c r="G46" s="3"/>
    </row>
    <row r="47" spans="1:12" ht="15.6" thickTop="1" thickBot="1" x14ac:dyDescent="0.35">
      <c r="A47" s="80">
        <v>3</v>
      </c>
      <c r="B47" s="264" t="s">
        <v>28</v>
      </c>
      <c r="C47" s="265"/>
      <c r="D47" s="265"/>
      <c r="E47" s="266"/>
      <c r="F47" s="79">
        <f>SUM(F46)*15%</f>
        <v>2.7339285000000002</v>
      </c>
      <c r="G47" s="73">
        <f>SUM(F47/F50)</f>
        <v>0.11857707509881422</v>
      </c>
    </row>
    <row r="48" spans="1:12" ht="15.6" thickTop="1" thickBot="1" x14ac:dyDescent="0.35">
      <c r="A48" s="78" t="s">
        <v>29</v>
      </c>
      <c r="B48" s="244" t="s">
        <v>30</v>
      </c>
      <c r="C48" s="245"/>
      <c r="D48" s="245"/>
      <c r="E48" s="246"/>
      <c r="F48" s="81">
        <f>SUM(F46:F47)</f>
        <v>20.960118500000004</v>
      </c>
    </row>
    <row r="49" spans="1:12" ht="15.6" thickTop="1" thickBot="1" x14ac:dyDescent="0.35">
      <c r="A49" s="80">
        <v>4</v>
      </c>
      <c r="B49" s="264" t="s">
        <v>31</v>
      </c>
      <c r="C49" s="265"/>
      <c r="D49" s="265"/>
      <c r="E49" s="266"/>
      <c r="F49" s="79">
        <f>SUM(F48)*10%</f>
        <v>2.0960118500000005</v>
      </c>
      <c r="G49" s="73">
        <f>SUM(F49/F50)</f>
        <v>9.0909090909090912E-2</v>
      </c>
    </row>
    <row r="50" spans="1:12" ht="15.6" thickTop="1" thickBot="1" x14ac:dyDescent="0.35">
      <c r="A50" s="78" t="s">
        <v>32</v>
      </c>
      <c r="B50" s="244" t="s">
        <v>33</v>
      </c>
      <c r="C50" s="245"/>
      <c r="D50" s="245"/>
      <c r="E50" s="246"/>
      <c r="F50" s="81">
        <f>SUM(F48:F49)</f>
        <v>23.056130350000004</v>
      </c>
      <c r="G50" s="82">
        <f>SUM(G42,G45,G47,G49)</f>
        <v>0.99999999999999989</v>
      </c>
      <c r="I50" s="31"/>
      <c r="J50" s="30"/>
      <c r="K50" s="31"/>
      <c r="L50" s="31"/>
    </row>
    <row r="51" spans="1:12" ht="15.6" thickTop="1" thickBot="1" x14ac:dyDescent="0.35"/>
    <row r="52" spans="1:12" ht="44.4" thickTop="1" thickBot="1" x14ac:dyDescent="0.35">
      <c r="A52" s="61" t="s">
        <v>2</v>
      </c>
      <c r="B52" s="62" t="s">
        <v>3</v>
      </c>
      <c r="C52" s="63" t="s">
        <v>4</v>
      </c>
      <c r="D52" s="64" t="s">
        <v>5</v>
      </c>
      <c r="E52" s="27"/>
      <c r="F52" s="20"/>
      <c r="G52" s="20"/>
      <c r="I52" s="24"/>
      <c r="J52" s="24"/>
      <c r="K52" s="24"/>
    </row>
    <row r="53" spans="1:12" ht="279.60000000000002" customHeight="1" thickTop="1" thickBot="1" x14ac:dyDescent="0.35">
      <c r="A53" s="65" t="s">
        <v>2151</v>
      </c>
      <c r="B53" s="222" t="s">
        <v>2152</v>
      </c>
      <c r="C53" s="50" t="s">
        <v>130</v>
      </c>
      <c r="D53" s="50">
        <v>1</v>
      </c>
      <c r="E53" s="20"/>
      <c r="F53" s="20"/>
      <c r="G53" s="20"/>
      <c r="I53" s="24"/>
      <c r="J53" s="24"/>
      <c r="K53" s="24"/>
    </row>
    <row r="54" spans="1:12" ht="30" thickTop="1" thickBot="1" x14ac:dyDescent="0.35">
      <c r="A54" s="61" t="s">
        <v>9</v>
      </c>
      <c r="B54" s="62" t="s">
        <v>10</v>
      </c>
      <c r="C54" s="62" t="s">
        <v>4</v>
      </c>
      <c r="D54" s="62" t="s">
        <v>11</v>
      </c>
      <c r="E54" s="62" t="s">
        <v>12</v>
      </c>
      <c r="F54" s="62" t="s">
        <v>13</v>
      </c>
      <c r="G54" s="64" t="s">
        <v>14</v>
      </c>
    </row>
    <row r="55" spans="1:12" ht="15" thickTop="1" x14ac:dyDescent="0.3">
      <c r="A55" s="20"/>
      <c r="B55" s="67" t="s">
        <v>15</v>
      </c>
      <c r="C55" s="68"/>
      <c r="D55" s="68"/>
      <c r="E55" s="68"/>
      <c r="F55" s="68"/>
      <c r="G55" s="7"/>
    </row>
    <row r="56" spans="1:12" x14ac:dyDescent="0.3">
      <c r="A56" s="36" t="s">
        <v>16</v>
      </c>
      <c r="B56" s="4" t="s">
        <v>70</v>
      </c>
      <c r="C56" s="4" t="s">
        <v>18</v>
      </c>
      <c r="D56" s="105">
        <v>0.31119999999999998</v>
      </c>
      <c r="E56" s="6">
        <v>30.27</v>
      </c>
      <c r="F56" s="6">
        <f>PRODUCT(D56:E56)</f>
        <v>9.4200239999999997</v>
      </c>
      <c r="G56" s="7"/>
    </row>
    <row r="57" spans="1:12" ht="15" thickBot="1" x14ac:dyDescent="0.35">
      <c r="A57" s="36" t="s">
        <v>19</v>
      </c>
      <c r="B57" s="4" t="s">
        <v>20</v>
      </c>
      <c r="C57" s="4" t="s">
        <v>18</v>
      </c>
      <c r="D57" s="105">
        <v>0.31119999999999998</v>
      </c>
      <c r="E57" s="6">
        <v>25.18</v>
      </c>
      <c r="F57" s="6">
        <f>PRODUCT(D57:E57)</f>
        <v>7.836015999999999</v>
      </c>
      <c r="G57" s="7"/>
    </row>
    <row r="58" spans="1:12" ht="15.6" thickTop="1" thickBot="1" x14ac:dyDescent="0.35">
      <c r="A58" s="71">
        <v>1</v>
      </c>
      <c r="B58" s="244" t="s">
        <v>21</v>
      </c>
      <c r="C58" s="245"/>
      <c r="D58" s="245"/>
      <c r="E58" s="246"/>
      <c r="F58" s="72">
        <f>SUM(F56:F57)</f>
        <v>17.256039999999999</v>
      </c>
      <c r="G58" s="73">
        <f>SUM(F58/F66)</f>
        <v>0.13147319751140218</v>
      </c>
    </row>
    <row r="59" spans="1:12" ht="15" thickTop="1" x14ac:dyDescent="0.3">
      <c r="A59" s="20"/>
      <c r="B59" s="74" t="s">
        <v>45</v>
      </c>
      <c r="C59" s="4"/>
      <c r="D59" s="4"/>
      <c r="E59" s="4"/>
      <c r="F59" s="41"/>
      <c r="G59" s="75"/>
    </row>
    <row r="60" spans="1:12" ht="15" thickBot="1" x14ac:dyDescent="0.35">
      <c r="A60" s="36" t="s">
        <v>23</v>
      </c>
      <c r="B60" s="4" t="s">
        <v>2871</v>
      </c>
      <c r="C60" s="4" t="s">
        <v>130</v>
      </c>
      <c r="D60" s="22">
        <v>1</v>
      </c>
      <c r="E60" s="76">
        <v>86.5</v>
      </c>
      <c r="F60" s="6">
        <f>D60*E60</f>
        <v>86.5</v>
      </c>
      <c r="G60" s="7"/>
      <c r="J60" s="30"/>
      <c r="K60" s="31"/>
      <c r="L60" s="31"/>
    </row>
    <row r="61" spans="1:12" ht="15.6" thickTop="1" thickBot="1" x14ac:dyDescent="0.35">
      <c r="A61" s="71">
        <v>2</v>
      </c>
      <c r="B61" s="244" t="s">
        <v>49</v>
      </c>
      <c r="C61" s="245"/>
      <c r="D61" s="245"/>
      <c r="E61" s="246"/>
      <c r="F61" s="72">
        <f>SUM(F60)</f>
        <v>86.5</v>
      </c>
      <c r="G61" s="73">
        <f>SUM(F61/F66)</f>
        <v>0.65904063648069255</v>
      </c>
    </row>
    <row r="62" spans="1:12" ht="15.6" thickTop="1" thickBot="1" x14ac:dyDescent="0.35">
      <c r="A62" s="78" t="s">
        <v>26</v>
      </c>
      <c r="B62" s="244" t="s">
        <v>27</v>
      </c>
      <c r="C62" s="245"/>
      <c r="D62" s="245"/>
      <c r="E62" s="246"/>
      <c r="F62" s="79">
        <f>SUM(F58,F61)</f>
        <v>103.75604</v>
      </c>
      <c r="G62" s="3"/>
    </row>
    <row r="63" spans="1:12" ht="15.6" thickTop="1" thickBot="1" x14ac:dyDescent="0.35">
      <c r="A63" s="80">
        <v>3</v>
      </c>
      <c r="B63" s="264" t="s">
        <v>28</v>
      </c>
      <c r="C63" s="265"/>
      <c r="D63" s="265"/>
      <c r="E63" s="266"/>
      <c r="F63" s="79">
        <f>SUM(F62)*15%</f>
        <v>15.563405999999999</v>
      </c>
      <c r="G63" s="73">
        <f>SUM(F63/F66)</f>
        <v>0.11857707509881421</v>
      </c>
    </row>
    <row r="64" spans="1:12" ht="15.6" thickTop="1" thickBot="1" x14ac:dyDescent="0.35">
      <c r="A64" s="78" t="s">
        <v>29</v>
      </c>
      <c r="B64" s="244" t="s">
        <v>30</v>
      </c>
      <c r="C64" s="245"/>
      <c r="D64" s="245"/>
      <c r="E64" s="246"/>
      <c r="F64" s="81">
        <f>SUM(F62:F63)</f>
        <v>119.319446</v>
      </c>
    </row>
    <row r="65" spans="1:12" ht="15.6" thickTop="1" thickBot="1" x14ac:dyDescent="0.35">
      <c r="A65" s="80">
        <v>4</v>
      </c>
      <c r="B65" s="264" t="s">
        <v>31</v>
      </c>
      <c r="C65" s="265"/>
      <c r="D65" s="265"/>
      <c r="E65" s="266"/>
      <c r="F65" s="79">
        <f>SUM(F64)*10%</f>
        <v>11.931944600000001</v>
      </c>
      <c r="G65" s="73">
        <f>SUM(F65/F66)</f>
        <v>9.0909090909090912E-2</v>
      </c>
    </row>
    <row r="66" spans="1:12" ht="15.6" thickTop="1" thickBot="1" x14ac:dyDescent="0.35">
      <c r="A66" s="78" t="s">
        <v>32</v>
      </c>
      <c r="B66" s="244" t="s">
        <v>33</v>
      </c>
      <c r="C66" s="245"/>
      <c r="D66" s="245"/>
      <c r="E66" s="246"/>
      <c r="F66" s="81">
        <f>SUM(F64:F65)</f>
        <v>131.25139060000001</v>
      </c>
      <c r="G66" s="82">
        <f>SUM(G58,G61,G63,G65)</f>
        <v>0.99999999999999989</v>
      </c>
      <c r="I66" s="31"/>
      <c r="J66" s="30"/>
      <c r="K66" s="31"/>
      <c r="L66" s="31"/>
    </row>
    <row r="67" spans="1:12" ht="15.6" thickTop="1" thickBot="1" x14ac:dyDescent="0.35"/>
    <row r="68" spans="1:12" ht="44.4" thickTop="1" thickBot="1" x14ac:dyDescent="0.35">
      <c r="A68" s="61" t="s">
        <v>2</v>
      </c>
      <c r="B68" s="62" t="s">
        <v>3</v>
      </c>
      <c r="C68" s="63" t="s">
        <v>4</v>
      </c>
      <c r="D68" s="64" t="s">
        <v>5</v>
      </c>
      <c r="E68" s="27"/>
      <c r="F68" s="20"/>
      <c r="G68" s="20"/>
      <c r="I68" s="24"/>
      <c r="J68" s="24"/>
      <c r="K68" s="24"/>
    </row>
    <row r="69" spans="1:12" ht="312" customHeight="1" thickTop="1" thickBot="1" x14ac:dyDescent="0.35">
      <c r="A69" s="65" t="s">
        <v>2153</v>
      </c>
      <c r="B69" s="222" t="s">
        <v>2154</v>
      </c>
      <c r="C69" s="50" t="s">
        <v>130</v>
      </c>
      <c r="D69" s="50">
        <v>1</v>
      </c>
      <c r="E69" s="20"/>
      <c r="F69" s="20"/>
      <c r="G69" s="20"/>
      <c r="I69" s="24"/>
      <c r="J69" s="24"/>
      <c r="K69" s="24"/>
    </row>
    <row r="70" spans="1:12" ht="30" thickTop="1" thickBot="1" x14ac:dyDescent="0.35">
      <c r="A70" s="61" t="s">
        <v>9</v>
      </c>
      <c r="B70" s="62" t="s">
        <v>10</v>
      </c>
      <c r="C70" s="62" t="s">
        <v>4</v>
      </c>
      <c r="D70" s="62" t="s">
        <v>11</v>
      </c>
      <c r="E70" s="62" t="s">
        <v>12</v>
      </c>
      <c r="F70" s="62" t="s">
        <v>13</v>
      </c>
      <c r="G70" s="64" t="s">
        <v>14</v>
      </c>
    </row>
    <row r="71" spans="1:12" ht="15" thickTop="1" x14ac:dyDescent="0.3">
      <c r="A71" s="20"/>
      <c r="B71" s="67" t="s">
        <v>15</v>
      </c>
      <c r="C71" s="68"/>
      <c r="D71" s="68"/>
      <c r="E71" s="68"/>
      <c r="F71" s="68"/>
      <c r="G71" s="7"/>
    </row>
    <row r="72" spans="1:12" x14ac:dyDescent="0.3">
      <c r="A72" s="36" t="s">
        <v>16</v>
      </c>
      <c r="B72" s="4" t="s">
        <v>70</v>
      </c>
      <c r="C72" s="4" t="s">
        <v>18</v>
      </c>
      <c r="D72" s="105">
        <v>0.22534999999999999</v>
      </c>
      <c r="E72" s="6">
        <v>30.27</v>
      </c>
      <c r="F72" s="6">
        <f>PRODUCT(D72:E72)</f>
        <v>6.8213444999999995</v>
      </c>
      <c r="G72" s="7"/>
    </row>
    <row r="73" spans="1:12" x14ac:dyDescent="0.3">
      <c r="A73" s="36" t="s">
        <v>19</v>
      </c>
      <c r="B73" s="4" t="s">
        <v>1020</v>
      </c>
      <c r="C73" s="4" t="s">
        <v>18</v>
      </c>
      <c r="D73" s="105">
        <v>0.22534999999999999</v>
      </c>
      <c r="E73" s="6">
        <v>30.03</v>
      </c>
      <c r="F73" s="6">
        <f>PRODUCT(D73:E73)</f>
        <v>6.7672604999999999</v>
      </c>
      <c r="G73" s="7"/>
    </row>
    <row r="74" spans="1:12" ht="15" thickBot="1" x14ac:dyDescent="0.35">
      <c r="A74" s="36" t="s">
        <v>131</v>
      </c>
      <c r="B74" s="4" t="s">
        <v>141</v>
      </c>
      <c r="C74" s="4" t="s">
        <v>18</v>
      </c>
      <c r="D74" s="105">
        <v>0.22534999999999999</v>
      </c>
      <c r="E74" s="6">
        <v>25.18</v>
      </c>
      <c r="F74" s="6">
        <f>PRODUCT(D74:E74)</f>
        <v>5.6743129999999997</v>
      </c>
      <c r="G74" s="7"/>
    </row>
    <row r="75" spans="1:12" ht="15.6" thickTop="1" thickBot="1" x14ac:dyDescent="0.35">
      <c r="A75" s="71">
        <v>1</v>
      </c>
      <c r="B75" s="244" t="s">
        <v>21</v>
      </c>
      <c r="C75" s="245"/>
      <c r="D75" s="245"/>
      <c r="E75" s="246"/>
      <c r="F75" s="72">
        <f>SUM(F72:F74)</f>
        <v>19.262917999999999</v>
      </c>
      <c r="G75" s="73">
        <f>SUM(F75/F83)</f>
        <v>0.24775268824782018</v>
      </c>
    </row>
    <row r="76" spans="1:12" ht="15" thickTop="1" x14ac:dyDescent="0.3">
      <c r="A76" s="20"/>
      <c r="B76" s="74" t="s">
        <v>45</v>
      </c>
      <c r="C76" s="4"/>
      <c r="D76" s="4"/>
      <c r="E76" s="4"/>
      <c r="F76" s="41"/>
      <c r="G76" s="75"/>
    </row>
    <row r="77" spans="1:12" ht="15" thickBot="1" x14ac:dyDescent="0.35">
      <c r="A77" s="36" t="s">
        <v>23</v>
      </c>
      <c r="B77" s="4" t="s">
        <v>2872</v>
      </c>
      <c r="C77" s="4" t="s">
        <v>130</v>
      </c>
      <c r="D77" s="22">
        <v>1</v>
      </c>
      <c r="E77" s="76">
        <v>42.2</v>
      </c>
      <c r="F77" s="6">
        <f>D77*E77</f>
        <v>42.2</v>
      </c>
      <c r="G77" s="7"/>
      <c r="J77" s="30"/>
      <c r="K77" s="31"/>
      <c r="L77" s="31"/>
    </row>
    <row r="78" spans="1:12" ht="15.6" thickTop="1" thickBot="1" x14ac:dyDescent="0.35">
      <c r="A78" s="71">
        <v>2</v>
      </c>
      <c r="B78" s="244" t="s">
        <v>49</v>
      </c>
      <c r="C78" s="245"/>
      <c r="D78" s="245"/>
      <c r="E78" s="246"/>
      <c r="F78" s="72">
        <f>SUM(F77)</f>
        <v>42.2</v>
      </c>
      <c r="G78" s="73">
        <f>SUM(F78/F83)</f>
        <v>0.5427611457442747</v>
      </c>
    </row>
    <row r="79" spans="1:12" ht="15.6" thickTop="1" thickBot="1" x14ac:dyDescent="0.35">
      <c r="A79" s="78" t="s">
        <v>26</v>
      </c>
      <c r="B79" s="244" t="s">
        <v>27</v>
      </c>
      <c r="C79" s="245"/>
      <c r="D79" s="245"/>
      <c r="E79" s="246"/>
      <c r="F79" s="79">
        <f>SUM(F75,F78)</f>
        <v>61.462918000000002</v>
      </c>
      <c r="G79" s="3"/>
    </row>
    <row r="80" spans="1:12" ht="15.6" thickTop="1" thickBot="1" x14ac:dyDescent="0.35">
      <c r="A80" s="80">
        <v>3</v>
      </c>
      <c r="B80" s="264" t="s">
        <v>28</v>
      </c>
      <c r="C80" s="265"/>
      <c r="D80" s="265"/>
      <c r="E80" s="266"/>
      <c r="F80" s="79">
        <f>SUM(F79)*15%</f>
        <v>9.2194377000000003</v>
      </c>
      <c r="G80" s="73">
        <f>SUM(F80/F83)</f>
        <v>0.11857707509881422</v>
      </c>
    </row>
    <row r="81" spans="1:12" ht="15.6" thickTop="1" thickBot="1" x14ac:dyDescent="0.35">
      <c r="A81" s="78" t="s">
        <v>29</v>
      </c>
      <c r="B81" s="244" t="s">
        <v>30</v>
      </c>
      <c r="C81" s="245"/>
      <c r="D81" s="245"/>
      <c r="E81" s="246"/>
      <c r="F81" s="81">
        <f>SUM(F79:F80)</f>
        <v>70.682355700000002</v>
      </c>
    </row>
    <row r="82" spans="1:12" ht="15.6" thickTop="1" thickBot="1" x14ac:dyDescent="0.35">
      <c r="A82" s="80">
        <v>4</v>
      </c>
      <c r="B82" s="264" t="s">
        <v>31</v>
      </c>
      <c r="C82" s="265"/>
      <c r="D82" s="265"/>
      <c r="E82" s="266"/>
      <c r="F82" s="79">
        <f>SUM(F81)*10%</f>
        <v>7.0682355700000006</v>
      </c>
      <c r="G82" s="73">
        <f>SUM(F82/F83)</f>
        <v>9.0909090909090912E-2</v>
      </c>
    </row>
    <row r="83" spans="1:12" ht="15.6" thickTop="1" thickBot="1" x14ac:dyDescent="0.35">
      <c r="A83" s="78" t="s">
        <v>32</v>
      </c>
      <c r="B83" s="244" t="s">
        <v>33</v>
      </c>
      <c r="C83" s="245"/>
      <c r="D83" s="245"/>
      <c r="E83" s="246"/>
      <c r="F83" s="81">
        <f>SUM(F81:F82)</f>
        <v>77.750591270000001</v>
      </c>
      <c r="G83" s="82">
        <f>SUM(G75,G78,G80,G82)</f>
        <v>1</v>
      </c>
      <c r="I83" s="31"/>
      <c r="J83" s="30"/>
      <c r="K83" s="31"/>
      <c r="L83" s="31"/>
    </row>
    <row r="84" spans="1:12" ht="15.6" thickTop="1" thickBot="1" x14ac:dyDescent="0.35"/>
    <row r="85" spans="1:12" ht="44.4" thickTop="1" thickBot="1" x14ac:dyDescent="0.35">
      <c r="A85" s="61" t="s">
        <v>2</v>
      </c>
      <c r="B85" s="62" t="s">
        <v>3</v>
      </c>
      <c r="C85" s="63" t="s">
        <v>4</v>
      </c>
      <c r="D85" s="64" t="s">
        <v>5</v>
      </c>
      <c r="E85" s="27"/>
      <c r="F85" s="20"/>
      <c r="G85" s="20"/>
      <c r="I85" s="24"/>
      <c r="J85" s="24"/>
      <c r="K85" s="24"/>
    </row>
    <row r="86" spans="1:12" ht="355.2" customHeight="1" thickTop="1" thickBot="1" x14ac:dyDescent="0.35">
      <c r="A86" s="65" t="s">
        <v>2155</v>
      </c>
      <c r="B86" s="222" t="s">
        <v>2156</v>
      </c>
      <c r="C86" s="50" t="s">
        <v>130</v>
      </c>
      <c r="D86" s="50">
        <v>1</v>
      </c>
      <c r="E86" s="20"/>
      <c r="F86" s="20"/>
      <c r="G86" s="20"/>
      <c r="I86" s="24"/>
      <c r="J86" s="24"/>
      <c r="K86" s="24"/>
    </row>
    <row r="87" spans="1:12" ht="30" thickTop="1" thickBot="1" x14ac:dyDescent="0.35">
      <c r="A87" s="61" t="s">
        <v>9</v>
      </c>
      <c r="B87" s="62" t="s">
        <v>10</v>
      </c>
      <c r="C87" s="62" t="s">
        <v>4</v>
      </c>
      <c r="D87" s="62" t="s">
        <v>11</v>
      </c>
      <c r="E87" s="62" t="s">
        <v>12</v>
      </c>
      <c r="F87" s="62" t="s">
        <v>13</v>
      </c>
      <c r="G87" s="64" t="s">
        <v>14</v>
      </c>
    </row>
    <row r="88" spans="1:12" ht="15" thickTop="1" x14ac:dyDescent="0.3">
      <c r="A88" s="20"/>
      <c r="B88" s="67" t="s">
        <v>15</v>
      </c>
      <c r="C88" s="68"/>
      <c r="D88" s="68"/>
      <c r="E88" s="68"/>
      <c r="F88" s="68"/>
      <c r="G88" s="7"/>
    </row>
    <row r="89" spans="1:12" x14ac:dyDescent="0.3">
      <c r="A89" s="36" t="s">
        <v>16</v>
      </c>
      <c r="B89" s="4" t="s">
        <v>70</v>
      </c>
      <c r="C89" s="4" t="s">
        <v>18</v>
      </c>
      <c r="D89" s="105">
        <v>0.315</v>
      </c>
      <c r="E89" s="6">
        <v>30.27</v>
      </c>
      <c r="F89" s="6">
        <f>PRODUCT(D89:E89)</f>
        <v>9.53505</v>
      </c>
      <c r="G89" s="7"/>
    </row>
    <row r="90" spans="1:12" x14ac:dyDescent="0.3">
      <c r="A90" s="36" t="s">
        <v>19</v>
      </c>
      <c r="B90" s="4" t="s">
        <v>1020</v>
      </c>
      <c r="C90" s="4" t="s">
        <v>18</v>
      </c>
      <c r="D90" s="105">
        <v>0.315</v>
      </c>
      <c r="E90" s="6">
        <v>30.03</v>
      </c>
      <c r="F90" s="6">
        <f>PRODUCT(D90:E90)</f>
        <v>9.4594500000000004</v>
      </c>
      <c r="G90" s="7"/>
    </row>
    <row r="91" spans="1:12" ht="15" thickBot="1" x14ac:dyDescent="0.35">
      <c r="A91" s="36" t="s">
        <v>131</v>
      </c>
      <c r="B91" s="4" t="s">
        <v>141</v>
      </c>
      <c r="C91" s="4" t="s">
        <v>18</v>
      </c>
      <c r="D91" s="105">
        <v>0.315</v>
      </c>
      <c r="E91" s="6">
        <v>25.18</v>
      </c>
      <c r="F91" s="6">
        <f>PRODUCT(D91:E91)</f>
        <v>7.9317000000000002</v>
      </c>
      <c r="G91" s="7"/>
    </row>
    <row r="92" spans="1:12" ht="15.6" thickTop="1" thickBot="1" x14ac:dyDescent="0.35">
      <c r="A92" s="71">
        <v>1</v>
      </c>
      <c r="B92" s="244" t="s">
        <v>21</v>
      </c>
      <c r="C92" s="245"/>
      <c r="D92" s="245"/>
      <c r="E92" s="246"/>
      <c r="F92" s="72">
        <f>SUM(F89:F91)</f>
        <v>26.926200000000001</v>
      </c>
      <c r="G92" s="73">
        <f>SUM(F92/F100)</f>
        <v>0.12299070296128273</v>
      </c>
    </row>
    <row r="93" spans="1:12" ht="15" thickTop="1" x14ac:dyDescent="0.3">
      <c r="A93" s="20"/>
      <c r="B93" s="74" t="s">
        <v>45</v>
      </c>
      <c r="C93" s="4"/>
      <c r="D93" s="4"/>
      <c r="E93" s="4"/>
      <c r="F93" s="41"/>
      <c r="G93" s="75"/>
    </row>
    <row r="94" spans="1:12" ht="15" thickBot="1" x14ac:dyDescent="0.35">
      <c r="A94" s="36" t="s">
        <v>23</v>
      </c>
      <c r="B94" s="4" t="s">
        <v>2870</v>
      </c>
      <c r="C94" s="4" t="s">
        <v>190</v>
      </c>
      <c r="D94" s="22">
        <v>1</v>
      </c>
      <c r="E94" s="76">
        <v>146.13999999999999</v>
      </c>
      <c r="F94" s="6">
        <f>D94*E94</f>
        <v>146.13999999999999</v>
      </c>
      <c r="G94" s="7"/>
      <c r="J94" s="30"/>
      <c r="K94" s="31"/>
      <c r="L94" s="31"/>
    </row>
    <row r="95" spans="1:12" ht="15.6" thickTop="1" thickBot="1" x14ac:dyDescent="0.35">
      <c r="A95" s="71">
        <v>2</v>
      </c>
      <c r="B95" s="244" t="s">
        <v>49</v>
      </c>
      <c r="C95" s="245"/>
      <c r="D95" s="245"/>
      <c r="E95" s="246"/>
      <c r="F95" s="72">
        <f>SUM(F94)</f>
        <v>146.13999999999999</v>
      </c>
      <c r="G95" s="73">
        <f>SUM(F95/F100)</f>
        <v>0.66752313103081218</v>
      </c>
    </row>
    <row r="96" spans="1:12" ht="15.6" thickTop="1" thickBot="1" x14ac:dyDescent="0.35">
      <c r="A96" s="78" t="s">
        <v>26</v>
      </c>
      <c r="B96" s="244" t="s">
        <v>27</v>
      </c>
      <c r="C96" s="245"/>
      <c r="D96" s="245"/>
      <c r="E96" s="246"/>
      <c r="F96" s="79">
        <f>SUM(F92,F95)</f>
        <v>173.06619999999998</v>
      </c>
      <c r="G96" s="3"/>
    </row>
    <row r="97" spans="1:12" ht="15.6" thickTop="1" thickBot="1" x14ac:dyDescent="0.35">
      <c r="A97" s="80">
        <v>3</v>
      </c>
      <c r="B97" s="264" t="s">
        <v>28</v>
      </c>
      <c r="C97" s="265"/>
      <c r="D97" s="265"/>
      <c r="E97" s="266"/>
      <c r="F97" s="79">
        <f>SUM(F96)*15%</f>
        <v>25.959929999999996</v>
      </c>
      <c r="G97" s="73">
        <f>SUM(F97/F100)</f>
        <v>0.11857707509881422</v>
      </c>
    </row>
    <row r="98" spans="1:12" ht="15.6" thickTop="1" thickBot="1" x14ac:dyDescent="0.35">
      <c r="A98" s="78" t="s">
        <v>29</v>
      </c>
      <c r="B98" s="244" t="s">
        <v>30</v>
      </c>
      <c r="C98" s="245"/>
      <c r="D98" s="245"/>
      <c r="E98" s="246"/>
      <c r="F98" s="81">
        <f>SUM(F96:F97)</f>
        <v>199.02612999999997</v>
      </c>
    </row>
    <row r="99" spans="1:12" ht="15.6" thickTop="1" thickBot="1" x14ac:dyDescent="0.35">
      <c r="A99" s="80">
        <v>4</v>
      </c>
      <c r="B99" s="264" t="s">
        <v>31</v>
      </c>
      <c r="C99" s="265"/>
      <c r="D99" s="265"/>
      <c r="E99" s="266"/>
      <c r="F99" s="79">
        <f>SUM(F98)*10%</f>
        <v>19.902612999999999</v>
      </c>
      <c r="G99" s="73">
        <f>SUM(F99/F100)</f>
        <v>9.0909090909090912E-2</v>
      </c>
    </row>
    <row r="100" spans="1:12" ht="15.6" thickTop="1" thickBot="1" x14ac:dyDescent="0.35">
      <c r="A100" s="78" t="s">
        <v>32</v>
      </c>
      <c r="B100" s="244" t="s">
        <v>33</v>
      </c>
      <c r="C100" s="245"/>
      <c r="D100" s="245"/>
      <c r="E100" s="246"/>
      <c r="F100" s="81">
        <f>SUM(F98:F99)</f>
        <v>218.92874299999997</v>
      </c>
      <c r="G100" s="82">
        <f>SUM(G92,G95,G97,G99)</f>
        <v>1</v>
      </c>
      <c r="I100" s="31"/>
      <c r="J100" s="30"/>
      <c r="K100" s="31"/>
      <c r="L100" s="31"/>
    </row>
    <row r="101" spans="1:12" ht="15.6" thickTop="1" thickBot="1" x14ac:dyDescent="0.35"/>
    <row r="102" spans="1:12" ht="44.4" thickTop="1" thickBot="1" x14ac:dyDescent="0.35">
      <c r="A102" s="61" t="s">
        <v>2</v>
      </c>
      <c r="B102" s="62" t="s">
        <v>3</v>
      </c>
      <c r="C102" s="63" t="s">
        <v>4</v>
      </c>
      <c r="D102" s="64" t="s">
        <v>5</v>
      </c>
      <c r="E102" s="27"/>
      <c r="F102" s="20"/>
      <c r="G102" s="20"/>
      <c r="I102" s="24"/>
      <c r="J102" s="24"/>
      <c r="K102" s="24"/>
    </row>
    <row r="103" spans="1:12" ht="30" thickTop="1" thickBot="1" x14ac:dyDescent="0.35">
      <c r="A103" s="65" t="s">
        <v>2157</v>
      </c>
      <c r="B103" s="66" t="s">
        <v>2158</v>
      </c>
      <c r="C103" s="50" t="s">
        <v>130</v>
      </c>
      <c r="D103" s="50">
        <v>1</v>
      </c>
      <c r="E103" s="20"/>
      <c r="F103" s="20"/>
      <c r="G103" s="20"/>
      <c r="I103" s="24"/>
      <c r="J103" s="24"/>
      <c r="K103" s="24"/>
    </row>
    <row r="104" spans="1:12" ht="30" thickTop="1" thickBot="1" x14ac:dyDescent="0.35">
      <c r="A104" s="61" t="s">
        <v>9</v>
      </c>
      <c r="B104" s="62" t="s">
        <v>10</v>
      </c>
      <c r="C104" s="62" t="s">
        <v>4</v>
      </c>
      <c r="D104" s="62" t="s">
        <v>11</v>
      </c>
      <c r="E104" s="62" t="s">
        <v>12</v>
      </c>
      <c r="F104" s="62" t="s">
        <v>13</v>
      </c>
      <c r="G104" s="64" t="s">
        <v>14</v>
      </c>
    </row>
    <row r="105" spans="1:12" ht="15" thickTop="1" x14ac:dyDescent="0.3">
      <c r="A105" s="20"/>
      <c r="B105" s="67" t="s">
        <v>15</v>
      </c>
      <c r="C105" s="68"/>
      <c r="D105" s="68"/>
      <c r="E105" s="68"/>
      <c r="F105" s="68"/>
      <c r="G105" s="7"/>
    </row>
    <row r="106" spans="1:12" ht="15" thickBot="1" x14ac:dyDescent="0.35">
      <c r="A106" s="36" t="s">
        <v>16</v>
      </c>
      <c r="B106" s="4" t="s">
        <v>36</v>
      </c>
      <c r="C106" s="4" t="s">
        <v>18</v>
      </c>
      <c r="D106" s="105">
        <v>0.38300000000000001</v>
      </c>
      <c r="E106" s="6">
        <v>25.18</v>
      </c>
      <c r="F106" s="6">
        <f>PRODUCT(D106:E106)</f>
        <v>9.6439400000000006</v>
      </c>
      <c r="G106" s="7"/>
    </row>
    <row r="107" spans="1:12" ht="15.6" thickTop="1" thickBot="1" x14ac:dyDescent="0.35">
      <c r="A107" s="71">
        <v>1</v>
      </c>
      <c r="B107" s="244" t="s">
        <v>21</v>
      </c>
      <c r="C107" s="245"/>
      <c r="D107" s="245"/>
      <c r="E107" s="246"/>
      <c r="F107" s="72">
        <f>SUM(F106)</f>
        <v>9.6439400000000006</v>
      </c>
      <c r="G107" s="73">
        <f>SUM(F107/F115)</f>
        <v>0.6226482638913392</v>
      </c>
    </row>
    <row r="108" spans="1:12" ht="15" thickTop="1" x14ac:dyDescent="0.3">
      <c r="A108" s="20"/>
      <c r="B108" s="74" t="s">
        <v>45</v>
      </c>
      <c r="C108" s="4"/>
      <c r="D108" s="4"/>
      <c r="E108" s="4"/>
      <c r="F108" s="41"/>
      <c r="G108" s="75"/>
    </row>
    <row r="109" spans="1:12" ht="15" thickBot="1" x14ac:dyDescent="0.35">
      <c r="A109" s="36" t="s">
        <v>23</v>
      </c>
      <c r="B109" s="4" t="s">
        <v>2873</v>
      </c>
      <c r="C109" s="4" t="s">
        <v>190</v>
      </c>
      <c r="D109" s="22">
        <v>1</v>
      </c>
      <c r="E109" s="76">
        <v>2.6</v>
      </c>
      <c r="F109" s="6">
        <f>D109*E109</f>
        <v>2.6</v>
      </c>
      <c r="G109" s="7"/>
      <c r="J109" s="30"/>
      <c r="K109" s="31"/>
      <c r="L109" s="31"/>
    </row>
    <row r="110" spans="1:12" ht="15.6" thickTop="1" thickBot="1" x14ac:dyDescent="0.35">
      <c r="A110" s="71">
        <v>2</v>
      </c>
      <c r="B110" s="244" t="s">
        <v>49</v>
      </c>
      <c r="C110" s="245"/>
      <c r="D110" s="245"/>
      <c r="E110" s="246"/>
      <c r="F110" s="72">
        <f>SUM(F109)</f>
        <v>2.6</v>
      </c>
      <c r="G110" s="73">
        <f>SUM(F110/F115)</f>
        <v>0.1678655701007557</v>
      </c>
    </row>
    <row r="111" spans="1:12" ht="15.6" thickTop="1" thickBot="1" x14ac:dyDescent="0.35">
      <c r="A111" s="78" t="s">
        <v>26</v>
      </c>
      <c r="B111" s="244" t="s">
        <v>27</v>
      </c>
      <c r="C111" s="245"/>
      <c r="D111" s="245"/>
      <c r="E111" s="246"/>
      <c r="F111" s="79">
        <f>SUM(F107,F110)</f>
        <v>12.24394</v>
      </c>
      <c r="G111" s="3"/>
    </row>
    <row r="112" spans="1:12" ht="15.6" thickTop="1" thickBot="1" x14ac:dyDescent="0.35">
      <c r="A112" s="80">
        <v>3</v>
      </c>
      <c r="B112" s="264" t="s">
        <v>28</v>
      </c>
      <c r="C112" s="265"/>
      <c r="D112" s="265"/>
      <c r="E112" s="266"/>
      <c r="F112" s="79">
        <f>SUM(F111)*15%</f>
        <v>1.8365909999999999</v>
      </c>
      <c r="G112" s="73">
        <f>SUM(F112/F115)</f>
        <v>0.11857707509881421</v>
      </c>
    </row>
    <row r="113" spans="1:12" ht="15.6" thickTop="1" thickBot="1" x14ac:dyDescent="0.35">
      <c r="A113" s="78" t="s">
        <v>29</v>
      </c>
      <c r="B113" s="244" t="s">
        <v>30</v>
      </c>
      <c r="C113" s="245"/>
      <c r="D113" s="245"/>
      <c r="E113" s="246"/>
      <c r="F113" s="81">
        <f>SUM(F111:F112)</f>
        <v>14.080531000000001</v>
      </c>
    </row>
    <row r="114" spans="1:12" ht="15.6" thickTop="1" thickBot="1" x14ac:dyDescent="0.35">
      <c r="A114" s="80">
        <v>4</v>
      </c>
      <c r="B114" s="264" t="s">
        <v>31</v>
      </c>
      <c r="C114" s="265"/>
      <c r="D114" s="265"/>
      <c r="E114" s="266"/>
      <c r="F114" s="79">
        <f>SUM(F113)*10%</f>
        <v>1.4080531000000001</v>
      </c>
      <c r="G114" s="73">
        <f>SUM(F114/F115)</f>
        <v>9.0909090909090912E-2</v>
      </c>
    </row>
    <row r="115" spans="1:12" ht="15.6" thickTop="1" thickBot="1" x14ac:dyDescent="0.35">
      <c r="A115" s="78" t="s">
        <v>32</v>
      </c>
      <c r="B115" s="244" t="s">
        <v>33</v>
      </c>
      <c r="C115" s="245"/>
      <c r="D115" s="245"/>
      <c r="E115" s="246"/>
      <c r="F115" s="81">
        <f>SUM(F113:F114)</f>
        <v>15.488584100000001</v>
      </c>
      <c r="G115" s="82">
        <f>SUM(G107,G110,G112,G114)</f>
        <v>1</v>
      </c>
      <c r="I115" s="31"/>
      <c r="J115" s="30"/>
      <c r="K115" s="31"/>
      <c r="L115" s="31"/>
    </row>
    <row r="116" spans="1:12" ht="15.6" thickTop="1" thickBot="1" x14ac:dyDescent="0.35"/>
    <row r="117" spans="1:12" ht="44.4" thickTop="1" thickBot="1" x14ac:dyDescent="0.35">
      <c r="A117" s="61" t="s">
        <v>2</v>
      </c>
      <c r="B117" s="62" t="s">
        <v>3</v>
      </c>
      <c r="C117" s="63" t="s">
        <v>4</v>
      </c>
      <c r="D117" s="64" t="s">
        <v>5</v>
      </c>
      <c r="E117" s="27"/>
      <c r="F117" s="20"/>
      <c r="G117" s="20"/>
      <c r="I117" s="24"/>
      <c r="J117" s="24"/>
      <c r="K117" s="24"/>
    </row>
    <row r="118" spans="1:12" ht="199.8" customHeight="1" thickTop="1" thickBot="1" x14ac:dyDescent="0.35">
      <c r="A118" s="65" t="s">
        <v>2159</v>
      </c>
      <c r="B118" s="222" t="s">
        <v>2160</v>
      </c>
      <c r="C118" s="50" t="s">
        <v>130</v>
      </c>
      <c r="D118" s="50">
        <v>1</v>
      </c>
      <c r="E118" s="20"/>
      <c r="F118" s="20"/>
      <c r="G118" s="20"/>
      <c r="I118" s="24"/>
      <c r="J118" s="24"/>
      <c r="K118" s="24"/>
    </row>
    <row r="119" spans="1:12" ht="30" thickTop="1" thickBot="1" x14ac:dyDescent="0.35">
      <c r="A119" s="61" t="s">
        <v>9</v>
      </c>
      <c r="B119" s="62" t="s">
        <v>10</v>
      </c>
      <c r="C119" s="62" t="s">
        <v>4</v>
      </c>
      <c r="D119" s="62" t="s">
        <v>11</v>
      </c>
      <c r="E119" s="62" t="s">
        <v>12</v>
      </c>
      <c r="F119" s="62" t="s">
        <v>13</v>
      </c>
      <c r="G119" s="64" t="s">
        <v>14</v>
      </c>
    </row>
    <row r="120" spans="1:12" ht="15" thickTop="1" x14ac:dyDescent="0.3">
      <c r="A120" s="20"/>
      <c r="B120" s="67" t="s">
        <v>15</v>
      </c>
      <c r="C120" s="68"/>
      <c r="D120" s="68"/>
      <c r="E120" s="68"/>
      <c r="F120" s="68"/>
      <c r="G120" s="7"/>
    </row>
    <row r="121" spans="1:12" ht="15" thickBot="1" x14ac:dyDescent="0.35">
      <c r="A121" s="36" t="s">
        <v>16</v>
      </c>
      <c r="B121" s="4" t="s">
        <v>36</v>
      </c>
      <c r="C121" s="4" t="s">
        <v>18</v>
      </c>
      <c r="D121" s="105">
        <v>0.20599999999999999</v>
      </c>
      <c r="E121" s="6">
        <v>25.18</v>
      </c>
      <c r="F121" s="6">
        <f>PRODUCT(D121:E121)</f>
        <v>5.1870799999999999</v>
      </c>
      <c r="G121" s="7"/>
    </row>
    <row r="122" spans="1:12" ht="15.6" thickTop="1" thickBot="1" x14ac:dyDescent="0.35">
      <c r="A122" s="71">
        <v>1</v>
      </c>
      <c r="B122" s="244" t="s">
        <v>21</v>
      </c>
      <c r="C122" s="245"/>
      <c r="D122" s="245"/>
      <c r="E122" s="246"/>
      <c r="F122" s="72">
        <f>SUM(F121)</f>
        <v>5.1870799999999999</v>
      </c>
      <c r="G122" s="73">
        <f>SUM(F122/F130)</f>
        <v>0.41389173177401567</v>
      </c>
    </row>
    <row r="123" spans="1:12" ht="15" thickTop="1" x14ac:dyDescent="0.3">
      <c r="A123" s="20"/>
      <c r="B123" s="74" t="s">
        <v>45</v>
      </c>
      <c r="C123" s="4"/>
      <c r="D123" s="4"/>
      <c r="E123" s="4"/>
      <c r="F123" s="41"/>
      <c r="G123" s="75"/>
    </row>
    <row r="124" spans="1:12" ht="15" thickBot="1" x14ac:dyDescent="0.35">
      <c r="A124" s="36" t="s">
        <v>23</v>
      </c>
      <c r="B124" s="4" t="s">
        <v>2874</v>
      </c>
      <c r="C124" s="4" t="s">
        <v>190</v>
      </c>
      <c r="D124" s="22">
        <v>1</v>
      </c>
      <c r="E124" s="76">
        <v>4.72</v>
      </c>
      <c r="F124" s="6">
        <f>D124*E124</f>
        <v>4.72</v>
      </c>
      <c r="G124" s="7"/>
      <c r="J124" s="30"/>
      <c r="K124" s="31"/>
      <c r="L124" s="31"/>
    </row>
    <row r="125" spans="1:12" ht="15.6" thickTop="1" thickBot="1" x14ac:dyDescent="0.35">
      <c r="A125" s="71">
        <v>2</v>
      </c>
      <c r="B125" s="244" t="s">
        <v>49</v>
      </c>
      <c r="C125" s="245"/>
      <c r="D125" s="245"/>
      <c r="E125" s="246"/>
      <c r="F125" s="72">
        <f>SUM(F124)</f>
        <v>4.72</v>
      </c>
      <c r="G125" s="73">
        <f>SUM(F125/F130)</f>
        <v>0.37662210221807912</v>
      </c>
    </row>
    <row r="126" spans="1:12" ht="15.6" thickTop="1" thickBot="1" x14ac:dyDescent="0.35">
      <c r="A126" s="78" t="s">
        <v>26</v>
      </c>
      <c r="B126" s="244" t="s">
        <v>27</v>
      </c>
      <c r="C126" s="245"/>
      <c r="D126" s="245"/>
      <c r="E126" s="246"/>
      <c r="F126" s="79">
        <f>SUM(F122,F125)</f>
        <v>9.9070800000000006</v>
      </c>
      <c r="G126" s="3"/>
    </row>
    <row r="127" spans="1:12" ht="15.6" thickTop="1" thickBot="1" x14ac:dyDescent="0.35">
      <c r="A127" s="80">
        <v>3</v>
      </c>
      <c r="B127" s="264" t="s">
        <v>28</v>
      </c>
      <c r="C127" s="265"/>
      <c r="D127" s="265"/>
      <c r="E127" s="266"/>
      <c r="F127" s="79">
        <f>SUM(F126)*15%</f>
        <v>1.486062</v>
      </c>
      <c r="G127" s="73">
        <f>SUM(F127/F130)</f>
        <v>0.11857707509881422</v>
      </c>
    </row>
    <row r="128" spans="1:12" ht="15.6" thickTop="1" thickBot="1" x14ac:dyDescent="0.35">
      <c r="A128" s="78" t="s">
        <v>29</v>
      </c>
      <c r="B128" s="244" t="s">
        <v>30</v>
      </c>
      <c r="C128" s="245"/>
      <c r="D128" s="245"/>
      <c r="E128" s="246"/>
      <c r="F128" s="81">
        <f>SUM(F126:F127)</f>
        <v>11.393142000000001</v>
      </c>
    </row>
    <row r="129" spans="1:12" ht="15.6" thickTop="1" thickBot="1" x14ac:dyDescent="0.35">
      <c r="A129" s="80">
        <v>4</v>
      </c>
      <c r="B129" s="264" t="s">
        <v>31</v>
      </c>
      <c r="C129" s="265"/>
      <c r="D129" s="265"/>
      <c r="E129" s="266"/>
      <c r="F129" s="79">
        <f>SUM(F128)*10%</f>
        <v>1.1393142000000001</v>
      </c>
      <c r="G129" s="73">
        <f>SUM(F129/F130)</f>
        <v>9.0909090909090912E-2</v>
      </c>
    </row>
    <row r="130" spans="1:12" ht="15.6" thickTop="1" thickBot="1" x14ac:dyDescent="0.35">
      <c r="A130" s="78" t="s">
        <v>32</v>
      </c>
      <c r="B130" s="244" t="s">
        <v>33</v>
      </c>
      <c r="C130" s="245"/>
      <c r="D130" s="245"/>
      <c r="E130" s="246"/>
      <c r="F130" s="81">
        <f>SUM(F128:F129)</f>
        <v>12.5324562</v>
      </c>
      <c r="G130" s="82">
        <f>SUM(G122,G125,G127,G129)</f>
        <v>0.99999999999999989</v>
      </c>
      <c r="I130" s="31"/>
      <c r="J130" s="30"/>
      <c r="K130" s="31"/>
      <c r="L130" s="31"/>
    </row>
    <row r="131" spans="1:12" ht="15.6" thickTop="1" thickBot="1" x14ac:dyDescent="0.35"/>
    <row r="132" spans="1:12" ht="44.4" thickTop="1" thickBot="1" x14ac:dyDescent="0.35">
      <c r="A132" s="61" t="s">
        <v>2</v>
      </c>
      <c r="B132" s="62" t="s">
        <v>3</v>
      </c>
      <c r="C132" s="63" t="s">
        <v>4</v>
      </c>
      <c r="D132" s="64" t="s">
        <v>5</v>
      </c>
      <c r="E132" s="27"/>
      <c r="F132" s="20"/>
      <c r="G132" s="20"/>
      <c r="I132" s="24"/>
      <c r="J132" s="24"/>
      <c r="K132" s="24"/>
    </row>
    <row r="133" spans="1:12" ht="162" customHeight="1" thickTop="1" thickBot="1" x14ac:dyDescent="0.35">
      <c r="A133" s="65" t="s">
        <v>2161</v>
      </c>
      <c r="B133" s="299" t="s">
        <v>2162</v>
      </c>
      <c r="C133" s="268" t="s">
        <v>130</v>
      </c>
      <c r="D133" s="268">
        <v>1</v>
      </c>
      <c r="E133" s="20"/>
      <c r="F133" s="20"/>
      <c r="G133" s="20"/>
      <c r="I133" s="24"/>
      <c r="J133" s="24"/>
      <c r="K133" s="24"/>
    </row>
    <row r="134" spans="1:12" ht="291.60000000000002" customHeight="1" thickTop="1" thickBot="1" x14ac:dyDescent="0.35">
      <c r="A134" s="216"/>
      <c r="B134" s="300"/>
      <c r="C134" s="269"/>
      <c r="D134" s="269"/>
      <c r="E134" s="20"/>
      <c r="F134" s="20"/>
      <c r="G134" s="20"/>
      <c r="I134" s="24"/>
      <c r="J134" s="24"/>
      <c r="K134" s="24"/>
    </row>
    <row r="135" spans="1:12" ht="30" thickTop="1" thickBot="1" x14ac:dyDescent="0.35">
      <c r="A135" s="61" t="s">
        <v>9</v>
      </c>
      <c r="B135" s="62" t="s">
        <v>10</v>
      </c>
      <c r="C135" s="62" t="s">
        <v>4</v>
      </c>
      <c r="D135" s="62" t="s">
        <v>11</v>
      </c>
      <c r="E135" s="62" t="s">
        <v>12</v>
      </c>
      <c r="F135" s="62" t="s">
        <v>13</v>
      </c>
      <c r="G135" s="64" t="s">
        <v>14</v>
      </c>
    </row>
    <row r="136" spans="1:12" ht="15" thickTop="1" x14ac:dyDescent="0.3">
      <c r="A136" s="20"/>
      <c r="B136" s="67" t="s">
        <v>15</v>
      </c>
      <c r="C136" s="68"/>
      <c r="D136" s="68"/>
      <c r="E136" s="68"/>
      <c r="F136" s="68"/>
      <c r="G136" s="7"/>
    </row>
    <row r="137" spans="1:12" x14ac:dyDescent="0.3">
      <c r="A137" s="36" t="s">
        <v>16</v>
      </c>
      <c r="B137" s="4" t="s">
        <v>70</v>
      </c>
      <c r="C137" s="4" t="s">
        <v>18</v>
      </c>
      <c r="D137" s="105">
        <v>0.26400000000000001</v>
      </c>
      <c r="E137" s="6">
        <v>30.27</v>
      </c>
      <c r="F137" s="6">
        <f>PRODUCT(D137:E137)</f>
        <v>7.9912800000000006</v>
      </c>
      <c r="G137" s="7"/>
    </row>
    <row r="138" spans="1:12" x14ac:dyDescent="0.3">
      <c r="A138" s="36" t="s">
        <v>19</v>
      </c>
      <c r="B138" s="4" t="s">
        <v>1020</v>
      </c>
      <c r="C138" s="4" t="s">
        <v>18</v>
      </c>
      <c r="D138" s="105">
        <v>0.26400000000000001</v>
      </c>
      <c r="E138" s="6">
        <v>30.88</v>
      </c>
      <c r="F138" s="6">
        <f>PRODUCT(D138:E138)</f>
        <v>8.1523199999999996</v>
      </c>
      <c r="G138" s="7"/>
    </row>
    <row r="139" spans="1:12" ht="15" thickBot="1" x14ac:dyDescent="0.35">
      <c r="A139" s="36" t="s">
        <v>131</v>
      </c>
      <c r="B139" s="4" t="s">
        <v>141</v>
      </c>
      <c r="C139" s="4" t="s">
        <v>18</v>
      </c>
      <c r="D139" s="105">
        <v>0.26400000000000001</v>
      </c>
      <c r="E139" s="6">
        <v>25.18</v>
      </c>
      <c r="F139" s="6">
        <f>PRODUCT(D139:E139)</f>
        <v>6.6475200000000001</v>
      </c>
      <c r="G139" s="7"/>
    </row>
    <row r="140" spans="1:12" ht="15.6" thickTop="1" thickBot="1" x14ac:dyDescent="0.35">
      <c r="A140" s="71">
        <v>1</v>
      </c>
      <c r="B140" s="244" t="s">
        <v>21</v>
      </c>
      <c r="C140" s="245"/>
      <c r="D140" s="245"/>
      <c r="E140" s="246"/>
      <c r="F140" s="72">
        <f>SUM(F137:F139)</f>
        <v>22.791119999999999</v>
      </c>
      <c r="G140" s="73">
        <f>SUM(F140/F148)</f>
        <v>0.1213236348128143</v>
      </c>
    </row>
    <row r="141" spans="1:12" ht="15" thickTop="1" x14ac:dyDescent="0.3">
      <c r="A141" s="20"/>
      <c r="B141" s="74" t="s">
        <v>188</v>
      </c>
      <c r="C141" s="4"/>
      <c r="D141" s="4"/>
      <c r="E141" s="4"/>
      <c r="F141" s="41"/>
      <c r="G141" s="75"/>
    </row>
    <row r="142" spans="1:12" ht="15" thickBot="1" x14ac:dyDescent="0.35">
      <c r="A142" s="36" t="s">
        <v>23</v>
      </c>
      <c r="B142" s="4" t="s">
        <v>189</v>
      </c>
      <c r="C142" s="4" t="s">
        <v>190</v>
      </c>
      <c r="D142" s="22">
        <v>1</v>
      </c>
      <c r="E142" s="76">
        <v>125.71</v>
      </c>
      <c r="F142" s="6">
        <f>D142*E142</f>
        <v>125.71</v>
      </c>
      <c r="G142" s="7"/>
      <c r="J142" s="30"/>
      <c r="K142" s="31"/>
      <c r="L142" s="31"/>
    </row>
    <row r="143" spans="1:12" ht="15.6" thickTop="1" thickBot="1" x14ac:dyDescent="0.35">
      <c r="A143" s="71">
        <v>2</v>
      </c>
      <c r="B143" s="244" t="s">
        <v>134</v>
      </c>
      <c r="C143" s="245"/>
      <c r="D143" s="245"/>
      <c r="E143" s="246"/>
      <c r="F143" s="72">
        <f>SUM(F142)</f>
        <v>125.71</v>
      </c>
      <c r="G143" s="73">
        <f>SUM(F143/F148)</f>
        <v>0.66919019917928058</v>
      </c>
    </row>
    <row r="144" spans="1:12" ht="15.6" thickTop="1" thickBot="1" x14ac:dyDescent="0.35">
      <c r="A144" s="78" t="s">
        <v>26</v>
      </c>
      <c r="B144" s="244" t="s">
        <v>27</v>
      </c>
      <c r="C144" s="245"/>
      <c r="D144" s="245"/>
      <c r="E144" s="246"/>
      <c r="F144" s="79">
        <f>SUM(F140,F143)</f>
        <v>148.50111999999999</v>
      </c>
      <c r="G144" s="3"/>
    </row>
    <row r="145" spans="1:12" ht="15.6" thickTop="1" thickBot="1" x14ac:dyDescent="0.35">
      <c r="A145" s="80">
        <v>3</v>
      </c>
      <c r="B145" s="264" t="s">
        <v>28</v>
      </c>
      <c r="C145" s="265"/>
      <c r="D145" s="265"/>
      <c r="E145" s="266"/>
      <c r="F145" s="79">
        <f>SUM(F144)*15%</f>
        <v>22.275167999999997</v>
      </c>
      <c r="G145" s="73">
        <f>SUM(F145/F148)</f>
        <v>0.11857707509881422</v>
      </c>
    </row>
    <row r="146" spans="1:12" ht="15.6" thickTop="1" thickBot="1" x14ac:dyDescent="0.35">
      <c r="A146" s="78" t="s">
        <v>29</v>
      </c>
      <c r="B146" s="244" t="s">
        <v>30</v>
      </c>
      <c r="C146" s="245"/>
      <c r="D146" s="245"/>
      <c r="E146" s="246"/>
      <c r="F146" s="81">
        <f>SUM(F144:F145)</f>
        <v>170.77628799999999</v>
      </c>
    </row>
    <row r="147" spans="1:12" ht="15.6" thickTop="1" thickBot="1" x14ac:dyDescent="0.35">
      <c r="A147" s="80">
        <v>4</v>
      </c>
      <c r="B147" s="264" t="s">
        <v>31</v>
      </c>
      <c r="C147" s="265"/>
      <c r="D147" s="265"/>
      <c r="E147" s="266"/>
      <c r="F147" s="79">
        <f>SUM(F146)*10%</f>
        <v>17.077628799999999</v>
      </c>
      <c r="G147" s="73">
        <f>SUM(F147/F148)</f>
        <v>9.0909090909090912E-2</v>
      </c>
    </row>
    <row r="148" spans="1:12" ht="15.6" thickTop="1" thickBot="1" x14ac:dyDescent="0.35">
      <c r="A148" s="78" t="s">
        <v>32</v>
      </c>
      <c r="B148" s="244" t="s">
        <v>33</v>
      </c>
      <c r="C148" s="245"/>
      <c r="D148" s="245"/>
      <c r="E148" s="246"/>
      <c r="F148" s="81">
        <f>SUM(F146:F147)</f>
        <v>187.85391679999998</v>
      </c>
      <c r="G148" s="82">
        <f>SUM(G140,G143,G145,G147)</f>
        <v>1</v>
      </c>
      <c r="I148" s="31"/>
      <c r="J148" s="30"/>
      <c r="K148" s="31"/>
      <c r="L148" s="31"/>
    </row>
    <row r="149" spans="1:12" ht="15.6" thickTop="1" thickBot="1" x14ac:dyDescent="0.35"/>
    <row r="150" spans="1:12" ht="44.4" thickTop="1" thickBot="1" x14ac:dyDescent="0.35">
      <c r="A150" s="61" t="s">
        <v>2</v>
      </c>
      <c r="B150" s="62" t="s">
        <v>3</v>
      </c>
      <c r="C150" s="63" t="s">
        <v>4</v>
      </c>
      <c r="D150" s="64" t="s">
        <v>5</v>
      </c>
      <c r="E150" s="27"/>
      <c r="F150" s="20"/>
      <c r="G150" s="20"/>
      <c r="I150" s="24"/>
      <c r="J150" s="24"/>
      <c r="K150" s="24"/>
    </row>
    <row r="151" spans="1:12" ht="60.6" customHeight="1" thickTop="1" thickBot="1" x14ac:dyDescent="0.35">
      <c r="A151" s="65" t="s">
        <v>2163</v>
      </c>
      <c r="B151" s="66" t="s">
        <v>2164</v>
      </c>
      <c r="C151" s="50" t="s">
        <v>130</v>
      </c>
      <c r="D151" s="50">
        <v>1</v>
      </c>
      <c r="E151" s="20"/>
      <c r="F151" s="20"/>
      <c r="G151" s="20"/>
      <c r="I151" s="24"/>
      <c r="J151" s="24"/>
      <c r="K151" s="24"/>
    </row>
    <row r="152" spans="1:12" ht="30" thickTop="1" thickBot="1" x14ac:dyDescent="0.35">
      <c r="A152" s="61" t="s">
        <v>9</v>
      </c>
      <c r="B152" s="62" t="s">
        <v>10</v>
      </c>
      <c r="C152" s="62" t="s">
        <v>4</v>
      </c>
      <c r="D152" s="62" t="s">
        <v>11</v>
      </c>
      <c r="E152" s="62" t="s">
        <v>12</v>
      </c>
      <c r="F152" s="62" t="s">
        <v>13</v>
      </c>
      <c r="G152" s="64" t="s">
        <v>14</v>
      </c>
    </row>
    <row r="153" spans="1:12" ht="15" thickTop="1" x14ac:dyDescent="0.3">
      <c r="A153" s="20"/>
      <c r="B153" s="67" t="s">
        <v>15</v>
      </c>
      <c r="C153" s="68"/>
      <c r="D153" s="68"/>
      <c r="E153" s="68"/>
      <c r="F153" s="68"/>
      <c r="G153" s="7"/>
    </row>
    <row r="154" spans="1:12" x14ac:dyDescent="0.3">
      <c r="A154" s="36" t="s">
        <v>16</v>
      </c>
      <c r="B154" s="4" t="s">
        <v>70</v>
      </c>
      <c r="C154" s="4" t="s">
        <v>18</v>
      </c>
      <c r="D154" s="105">
        <v>0.14510000000000001</v>
      </c>
      <c r="E154" s="6">
        <v>30.27</v>
      </c>
      <c r="F154" s="6">
        <f>PRODUCT(D154:E154)</f>
        <v>4.3921770000000002</v>
      </c>
      <c r="G154" s="7"/>
    </row>
    <row r="155" spans="1:12" ht="15" thickBot="1" x14ac:dyDescent="0.35">
      <c r="A155" s="36" t="s">
        <v>19</v>
      </c>
      <c r="B155" s="4" t="s">
        <v>20</v>
      </c>
      <c r="C155" s="4" t="s">
        <v>18</v>
      </c>
      <c r="D155" s="105">
        <v>0.14510000000000001</v>
      </c>
      <c r="E155" s="6">
        <v>25.18</v>
      </c>
      <c r="F155" s="6">
        <f>PRODUCT(D155:E155)</f>
        <v>3.6536180000000003</v>
      </c>
      <c r="G155" s="7"/>
    </row>
    <row r="156" spans="1:12" ht="15.6" thickTop="1" thickBot="1" x14ac:dyDescent="0.35">
      <c r="A156" s="71">
        <v>1</v>
      </c>
      <c r="B156" s="244" t="s">
        <v>21</v>
      </c>
      <c r="C156" s="245"/>
      <c r="D156" s="245"/>
      <c r="E156" s="246"/>
      <c r="F156" s="72">
        <f>SUM(F154:F155)</f>
        <v>8.045795</v>
      </c>
      <c r="G156" s="73">
        <f>SUM(F156/F164)</f>
        <v>7.6129651444030513E-2</v>
      </c>
    </row>
    <row r="157" spans="1:12" ht="15" thickTop="1" x14ac:dyDescent="0.3">
      <c r="A157" s="20"/>
      <c r="B157" s="74" t="s">
        <v>45</v>
      </c>
      <c r="C157" s="4"/>
      <c r="D157" s="4"/>
      <c r="E157" s="4"/>
      <c r="F157" s="41"/>
      <c r="G157" s="75"/>
    </row>
    <row r="158" spans="1:12" ht="31.8" customHeight="1" thickBot="1" x14ac:dyDescent="0.35">
      <c r="A158" s="36" t="s">
        <v>23</v>
      </c>
      <c r="B158" s="4" t="s">
        <v>2875</v>
      </c>
      <c r="C158" s="4" t="s">
        <v>130</v>
      </c>
      <c r="D158" s="22">
        <v>1</v>
      </c>
      <c r="E158" s="76">
        <v>75.5</v>
      </c>
      <c r="F158" s="6">
        <f>D158*E158</f>
        <v>75.5</v>
      </c>
      <c r="G158" s="7"/>
      <c r="J158" s="30"/>
      <c r="K158" s="31"/>
      <c r="L158" s="31"/>
    </row>
    <row r="159" spans="1:12" ht="15.6" thickTop="1" thickBot="1" x14ac:dyDescent="0.35">
      <c r="A159" s="71">
        <v>2</v>
      </c>
      <c r="B159" s="244" t="s">
        <v>49</v>
      </c>
      <c r="C159" s="245"/>
      <c r="D159" s="245"/>
      <c r="E159" s="246"/>
      <c r="F159" s="72">
        <f>SUM(F158)</f>
        <v>75.5</v>
      </c>
      <c r="G159" s="73">
        <f>SUM(F159/F164)</f>
        <v>0.71438418254806446</v>
      </c>
    </row>
    <row r="160" spans="1:12" ht="15.6" thickTop="1" thickBot="1" x14ac:dyDescent="0.35">
      <c r="A160" s="78" t="s">
        <v>26</v>
      </c>
      <c r="B160" s="244" t="s">
        <v>27</v>
      </c>
      <c r="C160" s="245"/>
      <c r="D160" s="245"/>
      <c r="E160" s="246"/>
      <c r="F160" s="79">
        <f>SUM(F156,F159)</f>
        <v>83.545794999999998</v>
      </c>
      <c r="G160" s="3"/>
    </row>
    <row r="161" spans="1:12" ht="15.6" thickTop="1" thickBot="1" x14ac:dyDescent="0.35">
      <c r="A161" s="80">
        <v>3</v>
      </c>
      <c r="B161" s="264" t="s">
        <v>28</v>
      </c>
      <c r="C161" s="265"/>
      <c r="D161" s="265"/>
      <c r="E161" s="266"/>
      <c r="F161" s="79">
        <f>SUM(F160)*15%</f>
        <v>12.53186925</v>
      </c>
      <c r="G161" s="73">
        <f>SUM(F161/F164)</f>
        <v>0.11857707509881424</v>
      </c>
    </row>
    <row r="162" spans="1:12" ht="15.6" thickTop="1" thickBot="1" x14ac:dyDescent="0.35">
      <c r="A162" s="78" t="s">
        <v>29</v>
      </c>
      <c r="B162" s="244" t="s">
        <v>30</v>
      </c>
      <c r="C162" s="245"/>
      <c r="D162" s="245"/>
      <c r="E162" s="246"/>
      <c r="F162" s="81">
        <f>SUM(F160:F161)</f>
        <v>96.077664249999998</v>
      </c>
    </row>
    <row r="163" spans="1:12" ht="15.6" thickTop="1" thickBot="1" x14ac:dyDescent="0.35">
      <c r="A163" s="80">
        <v>4</v>
      </c>
      <c r="B163" s="264" t="s">
        <v>31</v>
      </c>
      <c r="C163" s="265"/>
      <c r="D163" s="265"/>
      <c r="E163" s="266"/>
      <c r="F163" s="79">
        <f>SUM(F162)*10%</f>
        <v>9.6077664250000012</v>
      </c>
      <c r="G163" s="73">
        <f>SUM(F163/F164)</f>
        <v>9.0909090909090925E-2</v>
      </c>
    </row>
    <row r="164" spans="1:12" ht="15.6" thickTop="1" thickBot="1" x14ac:dyDescent="0.35">
      <c r="A164" s="78" t="s">
        <v>32</v>
      </c>
      <c r="B164" s="244" t="s">
        <v>33</v>
      </c>
      <c r="C164" s="245"/>
      <c r="D164" s="245"/>
      <c r="E164" s="246"/>
      <c r="F164" s="81">
        <f>SUM(F162:F163)</f>
        <v>105.68543067499999</v>
      </c>
      <c r="G164" s="82">
        <f>SUM(G156,G159,G161,G163)</f>
        <v>1</v>
      </c>
      <c r="I164" s="31"/>
      <c r="J164" s="30"/>
      <c r="K164" s="31"/>
      <c r="L164" s="31"/>
    </row>
    <row r="165" spans="1:12" ht="15" thickTop="1" x14ac:dyDescent="0.3"/>
    <row r="166" spans="1:12" ht="28.8" x14ac:dyDescent="0.3">
      <c r="A166" s="60" t="s">
        <v>2165</v>
      </c>
      <c r="B166" s="17" t="s">
        <v>2166</v>
      </c>
      <c r="C166" s="24" t="s">
        <v>75</v>
      </c>
      <c r="D166" s="175">
        <v>40</v>
      </c>
      <c r="E166" s="1"/>
      <c r="F166" s="1"/>
      <c r="G166" s="1"/>
    </row>
    <row r="167" spans="1:12" ht="15" thickBot="1" x14ac:dyDescent="0.35">
      <c r="A167" s="1"/>
      <c r="B167" s="1"/>
      <c r="C167" s="1"/>
      <c r="D167" s="1"/>
      <c r="E167" s="1"/>
      <c r="F167" s="1"/>
      <c r="G167" s="1"/>
    </row>
    <row r="168" spans="1:12" ht="46.2" customHeight="1" thickTop="1" thickBot="1" x14ac:dyDescent="0.35">
      <c r="A168" s="61" t="s">
        <v>2</v>
      </c>
      <c r="B168" s="62" t="s">
        <v>3</v>
      </c>
      <c r="C168" s="63" t="s">
        <v>4</v>
      </c>
      <c r="D168" s="64" t="s">
        <v>5</v>
      </c>
      <c r="E168" s="27"/>
      <c r="F168" s="20"/>
      <c r="G168" s="20"/>
      <c r="H168" s="2"/>
    </row>
    <row r="169" spans="1:12" ht="409.2" customHeight="1" thickTop="1" x14ac:dyDescent="0.3">
      <c r="A169" s="234" t="s">
        <v>2167</v>
      </c>
      <c r="B169" s="278" t="s">
        <v>2168</v>
      </c>
      <c r="C169" s="268" t="s">
        <v>130</v>
      </c>
      <c r="D169" s="276">
        <v>1</v>
      </c>
      <c r="E169" s="27"/>
      <c r="F169" s="20"/>
      <c r="G169" s="20"/>
      <c r="H169" s="2"/>
    </row>
    <row r="170" spans="1:12" ht="409.2" customHeight="1" thickBot="1" x14ac:dyDescent="0.35">
      <c r="A170" s="235"/>
      <c r="B170" s="279"/>
      <c r="C170" s="269"/>
      <c r="D170" s="277"/>
      <c r="E170" s="27"/>
      <c r="F170" s="20"/>
      <c r="G170" s="20"/>
      <c r="H170" s="2"/>
    </row>
    <row r="171" spans="1:12" ht="30" thickTop="1" thickBot="1" x14ac:dyDescent="0.35">
      <c r="A171" s="61" t="s">
        <v>9</v>
      </c>
      <c r="B171" s="62" t="s">
        <v>10</v>
      </c>
      <c r="C171" s="62" t="s">
        <v>4</v>
      </c>
      <c r="D171" s="62" t="s">
        <v>11</v>
      </c>
      <c r="E171" s="62" t="s">
        <v>12</v>
      </c>
      <c r="F171" s="62" t="s">
        <v>13</v>
      </c>
      <c r="G171" s="64" t="s">
        <v>14</v>
      </c>
    </row>
    <row r="172" spans="1:12" ht="15" thickTop="1" x14ac:dyDescent="0.3">
      <c r="A172" s="20"/>
      <c r="B172" s="67" t="s">
        <v>15</v>
      </c>
      <c r="C172" s="68"/>
      <c r="D172" s="68"/>
      <c r="E172" s="68"/>
      <c r="F172" s="68"/>
      <c r="G172" s="7"/>
    </row>
    <row r="173" spans="1:12" x14ac:dyDescent="0.3">
      <c r="A173" s="36" t="s">
        <v>16</v>
      </c>
      <c r="B173" s="4" t="s">
        <v>17</v>
      </c>
      <c r="C173" s="4" t="s">
        <v>18</v>
      </c>
      <c r="D173" s="22">
        <v>0.7</v>
      </c>
      <c r="E173" s="70">
        <v>28.09</v>
      </c>
      <c r="F173" s="6">
        <f>PRODUCT(D173:E173)</f>
        <v>19.663</v>
      </c>
      <c r="G173" s="7"/>
    </row>
    <row r="174" spans="1:12" ht="15" thickBot="1" x14ac:dyDescent="0.35">
      <c r="A174" s="36" t="s">
        <v>19</v>
      </c>
      <c r="B174" s="4" t="s">
        <v>20</v>
      </c>
      <c r="C174" s="4" t="s">
        <v>18</v>
      </c>
      <c r="D174" s="22">
        <v>0.7</v>
      </c>
      <c r="E174" s="70">
        <v>25.18</v>
      </c>
      <c r="F174" s="6">
        <f>PRODUCT(D174:E174)</f>
        <v>17.625999999999998</v>
      </c>
      <c r="G174" s="7"/>
    </row>
    <row r="175" spans="1:12" ht="15.6" thickTop="1" thickBot="1" x14ac:dyDescent="0.35">
      <c r="A175" s="71">
        <v>1</v>
      </c>
      <c r="B175" s="244" t="s">
        <v>21</v>
      </c>
      <c r="C175" s="245"/>
      <c r="D175" s="245"/>
      <c r="E175" s="246"/>
      <c r="F175" s="72">
        <f>SUM(F173:F174)</f>
        <v>37.289000000000001</v>
      </c>
      <c r="G175" s="73">
        <f>SUM(F175/F186)</f>
        <v>0.24440522975674472</v>
      </c>
    </row>
    <row r="176" spans="1:12" ht="15" thickTop="1" x14ac:dyDescent="0.3">
      <c r="A176" s="20"/>
      <c r="B176" s="74" t="s">
        <v>45</v>
      </c>
      <c r="C176" s="4"/>
      <c r="D176" s="4"/>
      <c r="E176" s="4"/>
      <c r="F176" s="41"/>
      <c r="G176" s="75"/>
    </row>
    <row r="177" spans="1:12" ht="26.4" customHeight="1" thickBot="1" x14ac:dyDescent="0.35">
      <c r="A177" s="36" t="s">
        <v>23</v>
      </c>
      <c r="B177" s="4" t="s">
        <v>2169</v>
      </c>
      <c r="C177" s="4" t="s">
        <v>130</v>
      </c>
      <c r="D177" s="22">
        <v>1</v>
      </c>
      <c r="E177" s="6">
        <v>78.2</v>
      </c>
      <c r="F177" s="6">
        <f>PRODUCT(D177:E177)</f>
        <v>78.2</v>
      </c>
      <c r="G177" s="7"/>
      <c r="I177" s="153"/>
      <c r="J177" s="30"/>
      <c r="K177" s="153"/>
      <c r="L177" s="153"/>
    </row>
    <row r="178" spans="1:12" ht="15.6" thickTop="1" thickBot="1" x14ac:dyDescent="0.35">
      <c r="A178" s="71">
        <v>2</v>
      </c>
      <c r="B178" s="244" t="s">
        <v>49</v>
      </c>
      <c r="C178" s="245"/>
      <c r="D178" s="245"/>
      <c r="E178" s="246"/>
      <c r="F178" s="72">
        <f>SUM(F177:F177)</f>
        <v>78.2</v>
      </c>
      <c r="G178" s="73">
        <f>SUM(F178/F186)</f>
        <v>0.51255032226601505</v>
      </c>
    </row>
    <row r="179" spans="1:12" ht="15" thickTop="1" x14ac:dyDescent="0.3">
      <c r="A179" s="20"/>
      <c r="B179" s="74" t="s">
        <v>22</v>
      </c>
      <c r="C179" s="4"/>
      <c r="D179" s="4"/>
      <c r="E179" s="4"/>
      <c r="F179" s="41"/>
      <c r="G179" s="75"/>
    </row>
    <row r="180" spans="1:12" ht="31.8" customHeight="1" thickBot="1" x14ac:dyDescent="0.35">
      <c r="A180" s="36" t="s">
        <v>50</v>
      </c>
      <c r="B180" s="4" t="s">
        <v>699</v>
      </c>
      <c r="C180" s="4" t="s">
        <v>18</v>
      </c>
      <c r="D180" s="4">
        <v>0.08</v>
      </c>
      <c r="E180" s="6">
        <v>64</v>
      </c>
      <c r="F180" s="23">
        <f>PRODUCT(D180:E180)</f>
        <v>5.12</v>
      </c>
      <c r="G180" s="7"/>
    </row>
    <row r="181" spans="1:12" ht="15.6" thickTop="1" thickBot="1" x14ac:dyDescent="0.35">
      <c r="A181" s="71">
        <v>3</v>
      </c>
      <c r="B181" s="244" t="s">
        <v>25</v>
      </c>
      <c r="C181" s="245"/>
      <c r="D181" s="245"/>
      <c r="E181" s="246"/>
      <c r="F181" s="72">
        <f>SUM(F180:F180)</f>
        <v>5.12</v>
      </c>
      <c r="G181" s="73">
        <f>SUM(F181/F186)</f>
        <v>3.3558281969335003E-2</v>
      </c>
    </row>
    <row r="182" spans="1:12" ht="15.6" thickTop="1" thickBot="1" x14ac:dyDescent="0.35">
      <c r="A182" s="78" t="s">
        <v>26</v>
      </c>
      <c r="B182" s="244" t="s">
        <v>54</v>
      </c>
      <c r="C182" s="245"/>
      <c r="D182" s="245"/>
      <c r="E182" s="246"/>
      <c r="F182" s="79">
        <f>SUM(F175,F178,F181)</f>
        <v>120.60900000000001</v>
      </c>
      <c r="G182" s="3"/>
    </row>
    <row r="183" spans="1:12" ht="15.6" thickTop="1" thickBot="1" x14ac:dyDescent="0.35">
      <c r="A183" s="80">
        <v>4</v>
      </c>
      <c r="B183" s="264" t="s">
        <v>28</v>
      </c>
      <c r="C183" s="265"/>
      <c r="D183" s="265"/>
      <c r="E183" s="266"/>
      <c r="F183" s="79">
        <f>SUM(F182)*15%</f>
        <v>18.091350000000002</v>
      </c>
      <c r="G183" s="73">
        <f>SUM(F183/F186)</f>
        <v>0.11857707509881422</v>
      </c>
    </row>
    <row r="184" spans="1:12" ht="15.6" thickTop="1" thickBot="1" x14ac:dyDescent="0.35">
      <c r="A184" s="78" t="s">
        <v>29</v>
      </c>
      <c r="B184" s="244" t="s">
        <v>55</v>
      </c>
      <c r="C184" s="245"/>
      <c r="D184" s="245"/>
      <c r="E184" s="246"/>
      <c r="F184" s="81">
        <f>SUM(F182:F183)</f>
        <v>138.70035000000001</v>
      </c>
    </row>
    <row r="185" spans="1:12" ht="15.6" thickTop="1" thickBot="1" x14ac:dyDescent="0.35">
      <c r="A185" s="80">
        <v>5</v>
      </c>
      <c r="B185" s="264" t="s">
        <v>31</v>
      </c>
      <c r="C185" s="265"/>
      <c r="D185" s="265"/>
      <c r="E185" s="266"/>
      <c r="F185" s="81">
        <f>SUM(F184)*10%</f>
        <v>13.870035000000001</v>
      </c>
      <c r="G185" s="100">
        <f>SUM(F185/F186)</f>
        <v>9.0909090909090912E-2</v>
      </c>
    </row>
    <row r="186" spans="1:12" ht="15.6" thickTop="1" thickBot="1" x14ac:dyDescent="0.35">
      <c r="A186" s="78" t="s">
        <v>32</v>
      </c>
      <c r="B186" s="244" t="s">
        <v>33</v>
      </c>
      <c r="C186" s="245"/>
      <c r="D186" s="245"/>
      <c r="E186" s="246"/>
      <c r="F186" s="81">
        <f>SUM(F184:F185)</f>
        <v>152.57038500000002</v>
      </c>
      <c r="G186" s="82">
        <f>SUM(G175,G178,G181,G183,G185)</f>
        <v>0.99999999999999989</v>
      </c>
    </row>
    <row r="187" spans="1:12" ht="15.6" thickTop="1" thickBot="1" x14ac:dyDescent="0.35">
      <c r="A187" s="1"/>
      <c r="B187" s="1"/>
      <c r="C187" s="1"/>
      <c r="D187" s="1"/>
      <c r="E187" s="1"/>
      <c r="F187" s="1"/>
      <c r="G187" s="1"/>
    </row>
    <row r="188" spans="1:12" ht="44.4" thickTop="1" thickBot="1" x14ac:dyDescent="0.35">
      <c r="A188" s="61" t="s">
        <v>2</v>
      </c>
      <c r="B188" s="62" t="s">
        <v>3</v>
      </c>
      <c r="C188" s="63" t="s">
        <v>4</v>
      </c>
      <c r="D188" s="64" t="s">
        <v>5</v>
      </c>
      <c r="E188" s="27"/>
      <c r="F188" s="20"/>
      <c r="G188" s="20"/>
      <c r="H188" s="2"/>
    </row>
    <row r="189" spans="1:12" ht="84" customHeight="1" thickTop="1" x14ac:dyDescent="0.3">
      <c r="A189" s="234" t="s">
        <v>2170</v>
      </c>
      <c r="B189" s="268" t="s">
        <v>2171</v>
      </c>
      <c r="C189" s="268" t="s">
        <v>130</v>
      </c>
      <c r="D189" s="276">
        <v>1</v>
      </c>
      <c r="E189" s="27"/>
      <c r="F189" s="20"/>
      <c r="G189" s="20"/>
      <c r="H189" s="2"/>
    </row>
    <row r="190" spans="1:12" ht="206.4" customHeight="1" x14ac:dyDescent="0.3">
      <c r="A190" s="236"/>
      <c r="B190" s="249"/>
      <c r="C190" s="249"/>
      <c r="D190" s="282"/>
      <c r="E190" s="27"/>
      <c r="F190" s="20"/>
      <c r="G190" s="20"/>
      <c r="H190" s="2"/>
    </row>
    <row r="191" spans="1:12" ht="364.2" customHeight="1" x14ac:dyDescent="0.3">
      <c r="A191" s="236"/>
      <c r="B191" s="249"/>
      <c r="C191" s="249"/>
      <c r="D191" s="282"/>
      <c r="E191" s="27"/>
      <c r="F191" s="20"/>
      <c r="G191" s="20"/>
      <c r="H191" s="2"/>
    </row>
    <row r="192" spans="1:12" ht="409.2" customHeight="1" thickBot="1" x14ac:dyDescent="0.35">
      <c r="A192" s="235"/>
      <c r="B192" s="269"/>
      <c r="C192" s="269"/>
      <c r="D192" s="277"/>
      <c r="E192" s="27"/>
      <c r="F192" s="20"/>
      <c r="G192" s="20"/>
      <c r="H192" s="2"/>
    </row>
    <row r="193" spans="1:12" ht="30" thickTop="1" thickBot="1" x14ac:dyDescent="0.35">
      <c r="A193" s="61" t="s">
        <v>9</v>
      </c>
      <c r="B193" s="62" t="s">
        <v>10</v>
      </c>
      <c r="C193" s="62" t="s">
        <v>4</v>
      </c>
      <c r="D193" s="62" t="s">
        <v>11</v>
      </c>
      <c r="E193" s="62" t="s">
        <v>12</v>
      </c>
      <c r="F193" s="62" t="s">
        <v>13</v>
      </c>
      <c r="G193" s="64" t="s">
        <v>14</v>
      </c>
    </row>
    <row r="194" spans="1:12" ht="15" thickTop="1" x14ac:dyDescent="0.3">
      <c r="A194" s="20"/>
      <c r="B194" s="67" t="s">
        <v>15</v>
      </c>
      <c r="C194" s="68"/>
      <c r="D194" s="68"/>
      <c r="E194" s="68"/>
      <c r="F194" s="68"/>
      <c r="G194" s="7"/>
    </row>
    <row r="195" spans="1:12" x14ac:dyDescent="0.3">
      <c r="A195" s="36" t="s">
        <v>16</v>
      </c>
      <c r="B195" s="4" t="s">
        <v>17</v>
      </c>
      <c r="C195" s="4" t="s">
        <v>18</v>
      </c>
      <c r="D195" s="4">
        <v>0.85</v>
      </c>
      <c r="E195" s="70">
        <v>28.09</v>
      </c>
      <c r="F195" s="6">
        <f>PRODUCT(D195:E195)</f>
        <v>23.8765</v>
      </c>
      <c r="G195" s="7"/>
    </row>
    <row r="196" spans="1:12" ht="15" thickBot="1" x14ac:dyDescent="0.35">
      <c r="A196" s="36" t="s">
        <v>19</v>
      </c>
      <c r="B196" s="4" t="s">
        <v>20</v>
      </c>
      <c r="C196" s="4" t="s">
        <v>18</v>
      </c>
      <c r="D196" s="4">
        <v>0.85</v>
      </c>
      <c r="E196" s="70">
        <v>25.18</v>
      </c>
      <c r="F196" s="6">
        <f>PRODUCT(D196:E196)</f>
        <v>21.402999999999999</v>
      </c>
      <c r="G196" s="7"/>
    </row>
    <row r="197" spans="1:12" ht="15.6" thickTop="1" thickBot="1" x14ac:dyDescent="0.35">
      <c r="A197" s="71">
        <v>1</v>
      </c>
      <c r="B197" s="244" t="s">
        <v>21</v>
      </c>
      <c r="C197" s="245"/>
      <c r="D197" s="245"/>
      <c r="E197" s="246"/>
      <c r="F197" s="72">
        <f>SUM(F195:F196)</f>
        <v>45.279499999999999</v>
      </c>
      <c r="G197" s="73">
        <f>SUM(F197/F208)</f>
        <v>0.2600566781065396</v>
      </c>
    </row>
    <row r="198" spans="1:12" ht="15" thickTop="1" x14ac:dyDescent="0.3">
      <c r="A198" s="20"/>
      <c r="B198" s="74" t="s">
        <v>45</v>
      </c>
      <c r="C198" s="4"/>
      <c r="D198" s="4"/>
      <c r="E198" s="4"/>
      <c r="F198" s="41"/>
      <c r="G198" s="75"/>
    </row>
    <row r="199" spans="1:12" ht="15" thickBot="1" x14ac:dyDescent="0.35">
      <c r="A199" s="36" t="s">
        <v>23</v>
      </c>
      <c r="B199" s="4" t="s">
        <v>2169</v>
      </c>
      <c r="C199" s="4" t="s">
        <v>130</v>
      </c>
      <c r="D199" s="22">
        <v>1</v>
      </c>
      <c r="E199" s="6">
        <v>86.6</v>
      </c>
      <c r="F199" s="6">
        <f>PRODUCT(D199:E199)</f>
        <v>86.6</v>
      </c>
      <c r="G199" s="7"/>
      <c r="I199" s="153"/>
      <c r="J199" s="30"/>
      <c r="K199" s="153"/>
      <c r="L199" s="153"/>
    </row>
    <row r="200" spans="1:12" ht="15.6" thickTop="1" thickBot="1" x14ac:dyDescent="0.35">
      <c r="A200" s="71">
        <v>2</v>
      </c>
      <c r="B200" s="244" t="s">
        <v>49</v>
      </c>
      <c r="C200" s="245"/>
      <c r="D200" s="245"/>
      <c r="E200" s="246"/>
      <c r="F200" s="72">
        <f>SUM(F199:F199)</f>
        <v>86.6</v>
      </c>
      <c r="G200" s="73">
        <f>SUM(F200/F208)</f>
        <v>0.49737537570040147</v>
      </c>
    </row>
    <row r="201" spans="1:12" ht="15" thickTop="1" x14ac:dyDescent="0.3">
      <c r="A201" s="20"/>
      <c r="B201" s="74" t="s">
        <v>22</v>
      </c>
      <c r="C201" s="4"/>
      <c r="D201" s="4"/>
      <c r="E201" s="4"/>
      <c r="F201" s="41"/>
      <c r="G201" s="75"/>
    </row>
    <row r="202" spans="1:12" ht="31.2" customHeight="1" thickBot="1" x14ac:dyDescent="0.35">
      <c r="A202" s="36" t="s">
        <v>50</v>
      </c>
      <c r="B202" s="4" t="s">
        <v>699</v>
      </c>
      <c r="C202" s="4" t="s">
        <v>18</v>
      </c>
      <c r="D202" s="4">
        <v>0.09</v>
      </c>
      <c r="E202" s="6">
        <v>64</v>
      </c>
      <c r="F202" s="23">
        <f>PRODUCT(D202:E202)</f>
        <v>5.76</v>
      </c>
      <c r="G202" s="7"/>
    </row>
    <row r="203" spans="1:12" ht="15.6" thickTop="1" thickBot="1" x14ac:dyDescent="0.35">
      <c r="A203" s="71">
        <v>3</v>
      </c>
      <c r="B203" s="244" t="s">
        <v>25</v>
      </c>
      <c r="C203" s="245"/>
      <c r="D203" s="245"/>
      <c r="E203" s="246"/>
      <c r="F203" s="72">
        <f>SUM(F202:F202)</f>
        <v>5.76</v>
      </c>
      <c r="G203" s="73">
        <f>SUM(F203/F208)</f>
        <v>3.3081780185153724E-2</v>
      </c>
    </row>
    <row r="204" spans="1:12" ht="15.6" thickTop="1" thickBot="1" x14ac:dyDescent="0.35">
      <c r="A204" s="78" t="s">
        <v>26</v>
      </c>
      <c r="B204" s="244" t="s">
        <v>54</v>
      </c>
      <c r="C204" s="245"/>
      <c r="D204" s="245"/>
      <c r="E204" s="246"/>
      <c r="F204" s="79">
        <f>SUM(F197,F200,F203)</f>
        <v>137.6395</v>
      </c>
      <c r="G204" s="3"/>
    </row>
    <row r="205" spans="1:12" ht="15.6" thickTop="1" thickBot="1" x14ac:dyDescent="0.35">
      <c r="A205" s="80">
        <v>4</v>
      </c>
      <c r="B205" s="264" t="s">
        <v>28</v>
      </c>
      <c r="C205" s="265"/>
      <c r="D205" s="265"/>
      <c r="E205" s="266"/>
      <c r="F205" s="79">
        <f>SUM(F204)*15%</f>
        <v>20.645924999999998</v>
      </c>
      <c r="G205" s="73">
        <f>SUM(F205/F208)</f>
        <v>0.11857707509881422</v>
      </c>
    </row>
    <row r="206" spans="1:12" ht="15.6" thickTop="1" thickBot="1" x14ac:dyDescent="0.35">
      <c r="A206" s="78" t="s">
        <v>29</v>
      </c>
      <c r="B206" s="244" t="s">
        <v>55</v>
      </c>
      <c r="C206" s="245"/>
      <c r="D206" s="245"/>
      <c r="E206" s="246"/>
      <c r="F206" s="81">
        <f>SUM(F204:F205)</f>
        <v>158.285425</v>
      </c>
    </row>
    <row r="207" spans="1:12" ht="15.6" thickTop="1" thickBot="1" x14ac:dyDescent="0.35">
      <c r="A207" s="80">
        <v>5</v>
      </c>
      <c r="B207" s="264" t="s">
        <v>31</v>
      </c>
      <c r="C207" s="265"/>
      <c r="D207" s="265"/>
      <c r="E207" s="266"/>
      <c r="F207" s="81">
        <f>SUM(F206)*10%</f>
        <v>15.828542500000001</v>
      </c>
      <c r="G207" s="100">
        <f>SUM(F207/F208)</f>
        <v>9.0909090909090912E-2</v>
      </c>
    </row>
    <row r="208" spans="1:12" ht="15.6" thickTop="1" thickBot="1" x14ac:dyDescent="0.35">
      <c r="A208" s="78" t="s">
        <v>32</v>
      </c>
      <c r="B208" s="244" t="s">
        <v>33</v>
      </c>
      <c r="C208" s="245"/>
      <c r="D208" s="245"/>
      <c r="E208" s="246"/>
      <c r="F208" s="81">
        <f>SUM(F206:F207)</f>
        <v>174.1139675</v>
      </c>
      <c r="G208" s="82">
        <f>SUM(G197,G200,G203,G205,G207)</f>
        <v>0.99999999999999989</v>
      </c>
    </row>
    <row r="209" spans="1:12" ht="15.6" thickTop="1" thickBot="1" x14ac:dyDescent="0.35"/>
    <row r="210" spans="1:12" ht="44.4" thickTop="1" thickBot="1" x14ac:dyDescent="0.35">
      <c r="A210" s="61" t="s">
        <v>2</v>
      </c>
      <c r="B210" s="62" t="s">
        <v>3</v>
      </c>
      <c r="C210" s="63" t="s">
        <v>4</v>
      </c>
      <c r="D210" s="64" t="s">
        <v>5</v>
      </c>
      <c r="E210" s="27"/>
      <c r="F210" s="20"/>
      <c r="G210" s="20"/>
      <c r="H210" s="2"/>
    </row>
    <row r="211" spans="1:12" ht="102.6" customHeight="1" thickTop="1" x14ac:dyDescent="0.3">
      <c r="A211" s="234" t="s">
        <v>2172</v>
      </c>
      <c r="B211" s="268" t="s">
        <v>2173</v>
      </c>
      <c r="C211" s="268" t="s">
        <v>130</v>
      </c>
      <c r="D211" s="268">
        <v>1</v>
      </c>
      <c r="E211" s="27"/>
      <c r="F211" s="20"/>
      <c r="G211" s="20"/>
      <c r="H211" s="2"/>
    </row>
    <row r="212" spans="1:12" ht="309.60000000000002" customHeight="1" x14ac:dyDescent="0.3">
      <c r="A212" s="236"/>
      <c r="B212" s="249"/>
      <c r="C212" s="249"/>
      <c r="D212" s="249"/>
      <c r="E212" s="27"/>
      <c r="F212" s="20"/>
      <c r="G212" s="20"/>
      <c r="H212" s="2"/>
    </row>
    <row r="213" spans="1:12" ht="361.8" customHeight="1" thickBot="1" x14ac:dyDescent="0.35">
      <c r="A213" s="235"/>
      <c r="B213" s="249"/>
      <c r="C213" s="269"/>
      <c r="D213" s="269"/>
      <c r="E213" s="27"/>
      <c r="F213" s="20"/>
      <c r="G213" s="20"/>
      <c r="H213" s="2"/>
    </row>
    <row r="214" spans="1:12" ht="409.2" hidden="1" customHeight="1" thickTop="1" thickBot="1" x14ac:dyDescent="0.35">
      <c r="A214" s="212"/>
      <c r="B214" s="269"/>
      <c r="C214" s="110"/>
      <c r="D214" s="110"/>
      <c r="E214" s="27"/>
      <c r="F214" s="20"/>
      <c r="G214" s="20"/>
      <c r="H214" s="2"/>
    </row>
    <row r="215" spans="1:12" ht="30" thickTop="1" thickBot="1" x14ac:dyDescent="0.35">
      <c r="A215" s="61" t="s">
        <v>9</v>
      </c>
      <c r="B215" s="62" t="s">
        <v>10</v>
      </c>
      <c r="C215" s="62" t="s">
        <v>4</v>
      </c>
      <c r="D215" s="62" t="s">
        <v>11</v>
      </c>
      <c r="E215" s="62" t="s">
        <v>12</v>
      </c>
      <c r="F215" s="62" t="s">
        <v>13</v>
      </c>
      <c r="G215" s="64" t="s">
        <v>14</v>
      </c>
    </row>
    <row r="216" spans="1:12" ht="15" thickTop="1" x14ac:dyDescent="0.3">
      <c r="A216" s="20"/>
      <c r="B216" s="67" t="s">
        <v>15</v>
      </c>
      <c r="C216" s="68"/>
      <c r="D216" s="68"/>
      <c r="E216" s="68"/>
      <c r="F216" s="68"/>
      <c r="G216" s="7"/>
    </row>
    <row r="217" spans="1:12" x14ac:dyDescent="0.3">
      <c r="A217" s="36" t="s">
        <v>16</v>
      </c>
      <c r="B217" s="4" t="s">
        <v>17</v>
      </c>
      <c r="C217" s="4" t="s">
        <v>18</v>
      </c>
      <c r="D217" s="22">
        <v>1</v>
      </c>
      <c r="E217" s="70">
        <v>28.09</v>
      </c>
      <c r="F217" s="6">
        <f>PRODUCT(D217:E217)</f>
        <v>28.09</v>
      </c>
      <c r="G217" s="7"/>
    </row>
    <row r="218" spans="1:12" ht="15" thickBot="1" x14ac:dyDescent="0.35">
      <c r="A218" s="36" t="s">
        <v>19</v>
      </c>
      <c r="B218" s="4" t="s">
        <v>20</v>
      </c>
      <c r="C218" s="4" t="s">
        <v>18</v>
      </c>
      <c r="D218" s="22">
        <v>1</v>
      </c>
      <c r="E218" s="70">
        <v>25.18</v>
      </c>
      <c r="F218" s="6">
        <f>PRODUCT(D218:E218)</f>
        <v>25.18</v>
      </c>
      <c r="G218" s="7"/>
    </row>
    <row r="219" spans="1:12" ht="15.6" thickTop="1" thickBot="1" x14ac:dyDescent="0.35">
      <c r="A219" s="71">
        <v>1</v>
      </c>
      <c r="B219" s="244" t="s">
        <v>21</v>
      </c>
      <c r="C219" s="245"/>
      <c r="D219" s="245"/>
      <c r="E219" s="246"/>
      <c r="F219" s="72">
        <f>SUM(F217:F218)</f>
        <v>53.269999999999996</v>
      </c>
      <c r="G219" s="73">
        <f>SUM(F219/F230)</f>
        <v>0.27737236159108736</v>
      </c>
    </row>
    <row r="220" spans="1:12" ht="15" thickTop="1" x14ac:dyDescent="0.3">
      <c r="A220" s="20"/>
      <c r="B220" s="74" t="s">
        <v>45</v>
      </c>
      <c r="C220" s="4"/>
      <c r="D220" s="4"/>
      <c r="E220" s="4"/>
      <c r="F220" s="41"/>
      <c r="G220" s="75"/>
    </row>
    <row r="221" spans="1:12" ht="15" thickBot="1" x14ac:dyDescent="0.35">
      <c r="A221" s="36" t="s">
        <v>23</v>
      </c>
      <c r="B221" s="4" t="s">
        <v>2169</v>
      </c>
      <c r="C221" s="4" t="s">
        <v>130</v>
      </c>
      <c r="D221" s="22">
        <v>1</v>
      </c>
      <c r="E221" s="6">
        <v>92.15</v>
      </c>
      <c r="F221" s="6">
        <f>PRODUCT(D221:E221)</f>
        <v>92.15</v>
      </c>
      <c r="G221" s="7"/>
      <c r="I221" s="153"/>
      <c r="J221" s="30"/>
      <c r="K221" s="153"/>
      <c r="L221" s="153"/>
    </row>
    <row r="222" spans="1:12" ht="15.6" thickTop="1" thickBot="1" x14ac:dyDescent="0.35">
      <c r="A222" s="71">
        <v>2</v>
      </c>
      <c r="B222" s="244" t="s">
        <v>49</v>
      </c>
      <c r="C222" s="245"/>
      <c r="D222" s="245"/>
      <c r="E222" s="246"/>
      <c r="F222" s="72">
        <f>SUM(F221:F221)</f>
        <v>92.15</v>
      </c>
      <c r="G222" s="73">
        <f>SUM(F222/F230)</f>
        <v>0.47981721645614239</v>
      </c>
    </row>
    <row r="223" spans="1:12" ht="15" thickTop="1" x14ac:dyDescent="0.3">
      <c r="A223" s="20"/>
      <c r="B223" s="74" t="s">
        <v>22</v>
      </c>
      <c r="C223" s="4"/>
      <c r="D223" s="4"/>
      <c r="E223" s="4"/>
      <c r="F223" s="41"/>
      <c r="G223" s="75"/>
    </row>
    <row r="224" spans="1:12" ht="29.4" thickBot="1" x14ac:dyDescent="0.35">
      <c r="A224" s="36" t="s">
        <v>50</v>
      </c>
      <c r="B224" s="4" t="s">
        <v>699</v>
      </c>
      <c r="C224" s="4" t="s">
        <v>18</v>
      </c>
      <c r="D224" s="22">
        <v>0.1</v>
      </c>
      <c r="E224" s="6">
        <v>64</v>
      </c>
      <c r="F224" s="23">
        <f>PRODUCT(D224:E224)</f>
        <v>6.4</v>
      </c>
      <c r="G224" s="7"/>
    </row>
    <row r="225" spans="1:8" ht="15.6" thickTop="1" thickBot="1" x14ac:dyDescent="0.35">
      <c r="A225" s="71">
        <v>3</v>
      </c>
      <c r="B225" s="244" t="s">
        <v>25</v>
      </c>
      <c r="C225" s="245"/>
      <c r="D225" s="245"/>
      <c r="E225" s="246"/>
      <c r="F225" s="72">
        <f>SUM(F224:F224)</f>
        <v>6.4</v>
      </c>
      <c r="G225" s="73">
        <f>SUM(F225/F230)</f>
        <v>3.3324255944865017E-2</v>
      </c>
    </row>
    <row r="226" spans="1:8" ht="15.6" thickTop="1" thickBot="1" x14ac:dyDescent="0.35">
      <c r="A226" s="78" t="s">
        <v>26</v>
      </c>
      <c r="B226" s="244" t="s">
        <v>54</v>
      </c>
      <c r="C226" s="245"/>
      <c r="D226" s="245"/>
      <c r="E226" s="246"/>
      <c r="F226" s="79">
        <f>SUM(F219,F222,F225)</f>
        <v>151.82000000000002</v>
      </c>
      <c r="G226" s="3"/>
    </row>
    <row r="227" spans="1:8" ht="15.6" thickTop="1" thickBot="1" x14ac:dyDescent="0.35">
      <c r="A227" s="80">
        <v>4</v>
      </c>
      <c r="B227" s="264" t="s">
        <v>28</v>
      </c>
      <c r="C227" s="265"/>
      <c r="D227" s="265"/>
      <c r="E227" s="266"/>
      <c r="F227" s="79">
        <f>SUM(F226)*15%</f>
        <v>22.773000000000003</v>
      </c>
      <c r="G227" s="73">
        <f>SUM(F227/F230)</f>
        <v>0.11857707509881422</v>
      </c>
    </row>
    <row r="228" spans="1:8" ht="15.6" thickTop="1" thickBot="1" x14ac:dyDescent="0.35">
      <c r="A228" s="78" t="s">
        <v>29</v>
      </c>
      <c r="B228" s="244" t="s">
        <v>55</v>
      </c>
      <c r="C228" s="245"/>
      <c r="D228" s="245"/>
      <c r="E228" s="246"/>
      <c r="F228" s="81">
        <f>SUM(F226:F227)</f>
        <v>174.59300000000002</v>
      </c>
    </row>
    <row r="229" spans="1:8" ht="15.6" thickTop="1" thickBot="1" x14ac:dyDescent="0.35">
      <c r="A229" s="80">
        <v>5</v>
      </c>
      <c r="B229" s="264" t="s">
        <v>31</v>
      </c>
      <c r="C229" s="265"/>
      <c r="D229" s="265"/>
      <c r="E229" s="266"/>
      <c r="F229" s="81">
        <f>SUM(F228)*10%</f>
        <v>17.459300000000002</v>
      </c>
      <c r="G229" s="100">
        <f>SUM(F229/F230)</f>
        <v>9.0909090909090912E-2</v>
      </c>
    </row>
    <row r="230" spans="1:8" ht="15.6" thickTop="1" thickBot="1" x14ac:dyDescent="0.35">
      <c r="A230" s="78" t="s">
        <v>32</v>
      </c>
      <c r="B230" s="244" t="s">
        <v>33</v>
      </c>
      <c r="C230" s="245"/>
      <c r="D230" s="245"/>
      <c r="E230" s="246"/>
      <c r="F230" s="81">
        <f>SUM(F228:F229)</f>
        <v>192.05230000000003</v>
      </c>
      <c r="G230" s="82">
        <f>SUM(G219,G222,G225,G227,G229)</f>
        <v>0.99999999999999989</v>
      </c>
    </row>
    <row r="231" spans="1:8" ht="15.6" thickTop="1" thickBot="1" x14ac:dyDescent="0.35"/>
    <row r="232" spans="1:8" ht="44.4" thickTop="1" thickBot="1" x14ac:dyDescent="0.35">
      <c r="A232" s="61" t="s">
        <v>2</v>
      </c>
      <c r="B232" s="62" t="s">
        <v>3</v>
      </c>
      <c r="C232" s="63" t="s">
        <v>4</v>
      </c>
      <c r="D232" s="64" t="s">
        <v>5</v>
      </c>
      <c r="E232" s="27"/>
      <c r="F232" s="20"/>
      <c r="G232" s="20"/>
      <c r="H232" s="2"/>
    </row>
    <row r="233" spans="1:8" ht="378" customHeight="1" thickTop="1" x14ac:dyDescent="0.3">
      <c r="A233" s="234" t="s">
        <v>2174</v>
      </c>
      <c r="B233" s="278" t="s">
        <v>2876</v>
      </c>
      <c r="C233" s="268" t="s">
        <v>130</v>
      </c>
      <c r="D233" s="268">
        <v>1</v>
      </c>
      <c r="E233" s="27"/>
      <c r="F233" s="20"/>
      <c r="G233" s="20"/>
      <c r="H233" s="2"/>
    </row>
    <row r="234" spans="1:8" ht="379.8" customHeight="1" thickBot="1" x14ac:dyDescent="0.35">
      <c r="A234" s="236"/>
      <c r="B234" s="281"/>
      <c r="C234" s="249"/>
      <c r="D234" s="249"/>
      <c r="E234" s="27"/>
      <c r="F234" s="20"/>
      <c r="G234" s="20"/>
      <c r="H234" s="2"/>
    </row>
    <row r="235" spans="1:8" ht="0.6" hidden="1" customHeight="1" thickBot="1" x14ac:dyDescent="0.35">
      <c r="A235" s="235"/>
      <c r="B235" s="279"/>
      <c r="C235" s="269"/>
      <c r="D235" s="269"/>
      <c r="E235" s="27"/>
      <c r="F235" s="20"/>
      <c r="G235" s="20"/>
      <c r="H235" s="2"/>
    </row>
    <row r="236" spans="1:8" ht="30" thickTop="1" thickBot="1" x14ac:dyDescent="0.35">
      <c r="A236" s="61" t="s">
        <v>9</v>
      </c>
      <c r="B236" s="62" t="s">
        <v>10</v>
      </c>
      <c r="C236" s="62" t="s">
        <v>4</v>
      </c>
      <c r="D236" s="62" t="s">
        <v>11</v>
      </c>
      <c r="E236" s="62" t="s">
        <v>12</v>
      </c>
      <c r="F236" s="62" t="s">
        <v>13</v>
      </c>
      <c r="G236" s="64" t="s">
        <v>14</v>
      </c>
    </row>
    <row r="237" spans="1:8" ht="15" thickTop="1" x14ac:dyDescent="0.3">
      <c r="A237" s="20"/>
      <c r="B237" s="67" t="s">
        <v>15</v>
      </c>
      <c r="C237" s="68"/>
      <c r="D237" s="68"/>
      <c r="E237" s="68"/>
      <c r="F237" s="68"/>
      <c r="G237" s="7"/>
    </row>
    <row r="238" spans="1:8" x14ac:dyDescent="0.3">
      <c r="A238" s="36" t="s">
        <v>16</v>
      </c>
      <c r="B238" s="4" t="s">
        <v>70</v>
      </c>
      <c r="C238" s="4" t="s">
        <v>18</v>
      </c>
      <c r="D238" s="22">
        <v>1.2</v>
      </c>
      <c r="E238" s="70">
        <v>30.27</v>
      </c>
      <c r="F238" s="6">
        <f>PRODUCT(D238:E238)</f>
        <v>36.323999999999998</v>
      </c>
      <c r="G238" s="7"/>
    </row>
    <row r="239" spans="1:8" ht="15" thickBot="1" x14ac:dyDescent="0.35">
      <c r="A239" s="36" t="s">
        <v>19</v>
      </c>
      <c r="B239" s="4" t="s">
        <v>140</v>
      </c>
      <c r="C239" s="4" t="s">
        <v>18</v>
      </c>
      <c r="D239" s="22">
        <v>0.2</v>
      </c>
      <c r="E239" s="70">
        <v>28.09</v>
      </c>
      <c r="F239" s="6">
        <f>PRODUCT(D239:E239)</f>
        <v>5.6180000000000003</v>
      </c>
      <c r="G239" s="7"/>
    </row>
    <row r="240" spans="1:8" ht="15.6" thickTop="1" thickBot="1" x14ac:dyDescent="0.35">
      <c r="A240" s="71">
        <v>1</v>
      </c>
      <c r="B240" s="244" t="s">
        <v>21</v>
      </c>
      <c r="C240" s="245"/>
      <c r="D240" s="245"/>
      <c r="E240" s="246"/>
      <c r="F240" s="72">
        <f>SUM(F238:F239)</f>
        <v>41.942</v>
      </c>
      <c r="G240" s="73">
        <f>SUM(F240/F248)</f>
        <v>0.21495916303793028</v>
      </c>
    </row>
    <row r="241" spans="1:12" ht="15" thickTop="1" x14ac:dyDescent="0.3">
      <c r="A241" s="20"/>
      <c r="B241" s="74" t="s">
        <v>45</v>
      </c>
      <c r="C241" s="4"/>
      <c r="D241" s="4"/>
      <c r="E241" s="4"/>
      <c r="F241" s="41"/>
      <c r="G241" s="75"/>
    </row>
    <row r="242" spans="1:12" ht="29.4" thickBot="1" x14ac:dyDescent="0.35">
      <c r="A242" s="36" t="s">
        <v>23</v>
      </c>
      <c r="B242" s="4" t="s">
        <v>2175</v>
      </c>
      <c r="C242" s="4" t="s">
        <v>130</v>
      </c>
      <c r="D242" s="22">
        <v>1</v>
      </c>
      <c r="E242" s="6">
        <v>112.3</v>
      </c>
      <c r="F242" s="6">
        <f>PRODUCT(D242:E242)</f>
        <v>112.3</v>
      </c>
      <c r="G242" s="7"/>
      <c r="I242" s="153"/>
      <c r="J242" s="118"/>
      <c r="K242" s="153"/>
      <c r="L242" s="153"/>
    </row>
    <row r="243" spans="1:12" ht="15.6" thickTop="1" thickBot="1" x14ac:dyDescent="0.35">
      <c r="A243" s="71">
        <v>2</v>
      </c>
      <c r="B243" s="244" t="s">
        <v>49</v>
      </c>
      <c r="C243" s="245"/>
      <c r="D243" s="245"/>
      <c r="E243" s="246"/>
      <c r="F243" s="72">
        <f>SUM(F242:F242)</f>
        <v>112.3</v>
      </c>
      <c r="G243" s="73">
        <f>SUM(F243/F248)</f>
        <v>0.57555467095416457</v>
      </c>
    </row>
    <row r="244" spans="1:12" ht="15.6" thickTop="1" thickBot="1" x14ac:dyDescent="0.35">
      <c r="A244" s="78" t="s">
        <v>26</v>
      </c>
      <c r="B244" s="244" t="s">
        <v>27</v>
      </c>
      <c r="C244" s="245"/>
      <c r="D244" s="245"/>
      <c r="E244" s="246"/>
      <c r="F244" s="79">
        <f>SUM(F240,F243)</f>
        <v>154.24199999999999</v>
      </c>
      <c r="G244" s="3"/>
    </row>
    <row r="245" spans="1:12" ht="15.6" thickTop="1" thickBot="1" x14ac:dyDescent="0.35">
      <c r="A245" s="80">
        <v>3</v>
      </c>
      <c r="B245" s="264" t="s">
        <v>28</v>
      </c>
      <c r="C245" s="265"/>
      <c r="D245" s="265"/>
      <c r="E245" s="266"/>
      <c r="F245" s="79">
        <f>SUM(F244)*15%</f>
        <v>23.136299999999999</v>
      </c>
      <c r="G245" s="73">
        <f>SUM(F245/F248)</f>
        <v>0.11857707509881422</v>
      </c>
    </row>
    <row r="246" spans="1:12" ht="15.6" thickTop="1" thickBot="1" x14ac:dyDescent="0.35">
      <c r="A246" s="78" t="s">
        <v>29</v>
      </c>
      <c r="B246" s="244" t="s">
        <v>30</v>
      </c>
      <c r="C246" s="245"/>
      <c r="D246" s="245"/>
      <c r="E246" s="246"/>
      <c r="F246" s="81">
        <f>SUM(F244:F245)</f>
        <v>177.3783</v>
      </c>
    </row>
    <row r="247" spans="1:12" ht="15.6" thickTop="1" thickBot="1" x14ac:dyDescent="0.35">
      <c r="A247" s="80">
        <v>4</v>
      </c>
      <c r="B247" s="264" t="s">
        <v>31</v>
      </c>
      <c r="C247" s="265"/>
      <c r="D247" s="265"/>
      <c r="E247" s="266"/>
      <c r="F247" s="81">
        <f>SUM(F246)*10%</f>
        <v>17.737829999999999</v>
      </c>
      <c r="G247" s="100">
        <f>SUM(F247/F248)</f>
        <v>9.0909090909090898E-2</v>
      </c>
    </row>
    <row r="248" spans="1:12" ht="15.6" thickTop="1" thickBot="1" x14ac:dyDescent="0.35">
      <c r="A248" s="78" t="s">
        <v>32</v>
      </c>
      <c r="B248" s="244" t="s">
        <v>33</v>
      </c>
      <c r="C248" s="245"/>
      <c r="D248" s="245"/>
      <c r="E248" s="246"/>
      <c r="F248" s="81">
        <f>SUM(F246:F247)</f>
        <v>195.11613</v>
      </c>
      <c r="G248" s="82">
        <f>SUM(G240,G243,G245,G247)</f>
        <v>1</v>
      </c>
    </row>
    <row r="249" spans="1:12" ht="15" thickTop="1" x14ac:dyDescent="0.3"/>
  </sheetData>
  <mergeCells count="121">
    <mergeCell ref="B248:E248"/>
    <mergeCell ref="B226:E226"/>
    <mergeCell ref="B227:E227"/>
    <mergeCell ref="B228:E228"/>
    <mergeCell ref="B229:E229"/>
    <mergeCell ref="B230:E230"/>
    <mergeCell ref="B240:E240"/>
    <mergeCell ref="B233:B235"/>
    <mergeCell ref="C233:C235"/>
    <mergeCell ref="D233:D235"/>
    <mergeCell ref="B203:E203"/>
    <mergeCell ref="B204:E204"/>
    <mergeCell ref="B205:E205"/>
    <mergeCell ref="B243:E243"/>
    <mergeCell ref="B244:E244"/>
    <mergeCell ref="B245:E245"/>
    <mergeCell ref="B246:E246"/>
    <mergeCell ref="B247:E247"/>
    <mergeCell ref="B211:B214"/>
    <mergeCell ref="B160:E160"/>
    <mergeCell ref="B161:E161"/>
    <mergeCell ref="B162:E162"/>
    <mergeCell ref="B163:E163"/>
    <mergeCell ref="B164:E164"/>
    <mergeCell ref="B175:E175"/>
    <mergeCell ref="B169:B170"/>
    <mergeCell ref="C169:C170"/>
    <mergeCell ref="D169:D170"/>
    <mergeCell ref="B145:E145"/>
    <mergeCell ref="B146:E146"/>
    <mergeCell ref="B147:E147"/>
    <mergeCell ref="B148:E148"/>
    <mergeCell ref="B156:E156"/>
    <mergeCell ref="B159:E159"/>
    <mergeCell ref="B128:E128"/>
    <mergeCell ref="B129:E129"/>
    <mergeCell ref="B130:E130"/>
    <mergeCell ref="B140:E140"/>
    <mergeCell ref="B143:E143"/>
    <mergeCell ref="B144:E144"/>
    <mergeCell ref="B133:B134"/>
    <mergeCell ref="C133:C134"/>
    <mergeCell ref="D133:D134"/>
    <mergeCell ref="B114:E114"/>
    <mergeCell ref="B115:E115"/>
    <mergeCell ref="B122:E122"/>
    <mergeCell ref="B125:E125"/>
    <mergeCell ref="B126:E126"/>
    <mergeCell ref="B127:E127"/>
    <mergeCell ref="B100:E100"/>
    <mergeCell ref="B107:E107"/>
    <mergeCell ref="B110:E110"/>
    <mergeCell ref="B111:E111"/>
    <mergeCell ref="B112:E112"/>
    <mergeCell ref="B113:E113"/>
    <mergeCell ref="B92:E92"/>
    <mergeCell ref="B95:E95"/>
    <mergeCell ref="B96:E96"/>
    <mergeCell ref="B97:E97"/>
    <mergeCell ref="B98:E98"/>
    <mergeCell ref="B99:E99"/>
    <mergeCell ref="B78:E78"/>
    <mergeCell ref="B79:E79"/>
    <mergeCell ref="B80:E80"/>
    <mergeCell ref="B81:E81"/>
    <mergeCell ref="B82:E82"/>
    <mergeCell ref="B83:E83"/>
    <mergeCell ref="B62:E62"/>
    <mergeCell ref="B63:E63"/>
    <mergeCell ref="B64:E64"/>
    <mergeCell ref="B65:E65"/>
    <mergeCell ref="B66:E66"/>
    <mergeCell ref="B75:E75"/>
    <mergeCell ref="B47:E47"/>
    <mergeCell ref="B48:E48"/>
    <mergeCell ref="B49:E49"/>
    <mergeCell ref="B50:E50"/>
    <mergeCell ref="B58:E58"/>
    <mergeCell ref="B61:E61"/>
    <mergeCell ref="B42:E42"/>
    <mergeCell ref="B45:E45"/>
    <mergeCell ref="B46:E46"/>
    <mergeCell ref="B17:E17"/>
    <mergeCell ref="B18:E18"/>
    <mergeCell ref="B27:E27"/>
    <mergeCell ref="B30:E30"/>
    <mergeCell ref="B31:E31"/>
    <mergeCell ref="B32:E32"/>
    <mergeCell ref="A1:G1"/>
    <mergeCell ref="B10:E10"/>
    <mergeCell ref="B13:E13"/>
    <mergeCell ref="B14:E14"/>
    <mergeCell ref="B15:E15"/>
    <mergeCell ref="B16:E16"/>
    <mergeCell ref="B33:E33"/>
    <mergeCell ref="B34:E34"/>
    <mergeCell ref="B35:E35"/>
    <mergeCell ref="A233:A235"/>
    <mergeCell ref="A169:A170"/>
    <mergeCell ref="B189:B192"/>
    <mergeCell ref="A189:A192"/>
    <mergeCell ref="D189:D192"/>
    <mergeCell ref="C189:C192"/>
    <mergeCell ref="A211:A213"/>
    <mergeCell ref="C211:C213"/>
    <mergeCell ref="D211:D213"/>
    <mergeCell ref="B178:E178"/>
    <mergeCell ref="B181:E181"/>
    <mergeCell ref="B182:E182"/>
    <mergeCell ref="B183:E183"/>
    <mergeCell ref="B184:E184"/>
    <mergeCell ref="B185:E185"/>
    <mergeCell ref="B206:E206"/>
    <mergeCell ref="B207:E207"/>
    <mergeCell ref="B208:E208"/>
    <mergeCell ref="B219:E219"/>
    <mergeCell ref="B222:E222"/>
    <mergeCell ref="B225:E225"/>
    <mergeCell ref="B186:E186"/>
    <mergeCell ref="B197:E197"/>
    <mergeCell ref="B200:E200"/>
  </mergeCells>
  <pageMargins left="0.78740157480314965" right="0.78740157480314965" top="0.19685039370078741" bottom="0.19685039370078741" header="0.19685039370078741" footer="0.19685039370078741"/>
  <pageSetup paperSize="9" scale="70" fitToHeight="0" orientation="portrait" r:id="rId1"/>
  <rowBreaks count="14" manualBreakCount="14">
    <brk id="18" max="6" man="1"/>
    <brk id="50" max="6" man="1"/>
    <brk id="66" max="6" man="1"/>
    <brk id="83" max="6" man="1"/>
    <brk id="100" max="6" man="1"/>
    <brk id="130" max="6" man="1"/>
    <brk id="148" max="16383" man="1"/>
    <brk id="164" max="6" man="1"/>
    <brk id="175" max="6" man="1"/>
    <brk id="186" max="16383" man="1"/>
    <brk id="192" max="6" man="1"/>
    <brk id="208" max="6" man="1"/>
    <brk id="230" max="6" man="1"/>
    <brk id="235" max="6" man="1"/>
  </rowBreaks>
  <ignoredErrors>
    <ignoredError sqref="F17 F34 F49 F65 F82 F99 F114 F129 F147 F163 F185 F207 F229 F247"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view="pageBreakPreview" zoomScale="70" zoomScaleNormal="100" zoomScaleSheetLayoutView="70" workbookViewId="0">
      <selection activeCell="B24" sqref="B24"/>
    </sheetView>
  </sheetViews>
  <sheetFormatPr defaultColWidth="9" defaultRowHeight="14.4" x14ac:dyDescent="0.3"/>
  <cols>
    <col min="1" max="1" width="11.6640625" style="17" customWidth="1"/>
    <col min="2" max="2" width="55.6640625" style="17" customWidth="1"/>
    <col min="3" max="3" width="9" style="17"/>
    <col min="4" max="4" width="11.109375" style="17" customWidth="1"/>
    <col min="5" max="5" width="12.109375" style="17" customWidth="1"/>
    <col min="6" max="6" width="11" style="17" customWidth="1"/>
    <col min="7" max="7" width="10" style="17" customWidth="1"/>
    <col min="8" max="16384" width="9" style="1"/>
  </cols>
  <sheetData>
    <row r="1" spans="1:12" x14ac:dyDescent="0.3">
      <c r="A1" s="231" t="s">
        <v>2176</v>
      </c>
      <c r="B1" s="231"/>
      <c r="C1" s="231"/>
      <c r="D1" s="231"/>
      <c r="E1" s="231"/>
      <c r="F1" s="231"/>
      <c r="G1" s="231"/>
    </row>
    <row r="2" spans="1:12" x14ac:dyDescent="0.3">
      <c r="A2" s="60"/>
      <c r="B2" s="60"/>
      <c r="C2" s="60"/>
      <c r="D2" s="60"/>
      <c r="E2" s="60"/>
      <c r="F2" s="60"/>
      <c r="G2" s="60"/>
    </row>
    <row r="3" spans="1:12" ht="14.25" customHeight="1" x14ac:dyDescent="0.3">
      <c r="A3" s="231" t="s">
        <v>2177</v>
      </c>
      <c r="B3" s="231"/>
      <c r="C3" s="231"/>
      <c r="D3" s="231"/>
      <c r="E3" s="231"/>
      <c r="F3" s="231"/>
      <c r="G3" s="231"/>
    </row>
    <row r="4" spans="1:12" ht="15" thickBot="1" x14ac:dyDescent="0.35"/>
    <row r="5" spans="1:12" ht="44.4" thickTop="1" thickBot="1" x14ac:dyDescent="0.35">
      <c r="A5" s="61" t="s">
        <v>2</v>
      </c>
      <c r="B5" s="62" t="s">
        <v>3</v>
      </c>
      <c r="C5" s="63" t="s">
        <v>4</v>
      </c>
      <c r="D5" s="64" t="s">
        <v>5</v>
      </c>
      <c r="E5" s="27"/>
      <c r="F5" s="20"/>
      <c r="G5" s="20"/>
    </row>
    <row r="6" spans="1:12" ht="126.6" customHeight="1" thickTop="1" thickBot="1" x14ac:dyDescent="0.35">
      <c r="A6" s="65" t="s">
        <v>2178</v>
      </c>
      <c r="B6" s="222" t="s">
        <v>2179</v>
      </c>
      <c r="C6" s="50" t="s">
        <v>110</v>
      </c>
      <c r="D6" s="50">
        <v>1</v>
      </c>
      <c r="E6" s="27"/>
      <c r="F6" s="20"/>
      <c r="G6" s="20"/>
    </row>
    <row r="7" spans="1:12" ht="30" thickTop="1" thickBot="1" x14ac:dyDescent="0.35">
      <c r="A7" s="61" t="s">
        <v>9</v>
      </c>
      <c r="B7" s="62" t="s">
        <v>10</v>
      </c>
      <c r="C7" s="62" t="s">
        <v>4</v>
      </c>
      <c r="D7" s="62" t="s">
        <v>11</v>
      </c>
      <c r="E7" s="62" t="s">
        <v>12</v>
      </c>
      <c r="F7" s="62" t="s">
        <v>13</v>
      </c>
      <c r="G7" s="64" t="s">
        <v>14</v>
      </c>
    </row>
    <row r="8" spans="1:12" ht="15" thickTop="1" x14ac:dyDescent="0.3">
      <c r="A8" s="20"/>
      <c r="B8" s="67" t="s">
        <v>15</v>
      </c>
      <c r="C8" s="68"/>
      <c r="D8" s="68"/>
      <c r="E8" s="68"/>
      <c r="F8" s="68"/>
      <c r="G8" s="7"/>
    </row>
    <row r="9" spans="1:12" x14ac:dyDescent="0.3">
      <c r="A9" s="36" t="s">
        <v>16</v>
      </c>
      <c r="B9" s="4" t="s">
        <v>2180</v>
      </c>
      <c r="C9" s="4" t="s">
        <v>18</v>
      </c>
      <c r="D9" s="4">
        <v>2.5000000000000001E-2</v>
      </c>
      <c r="E9" s="70">
        <v>30.27</v>
      </c>
      <c r="F9" s="6">
        <f>PRODUCT(D9:E9)</f>
        <v>0.75675000000000003</v>
      </c>
      <c r="G9" s="7"/>
    </row>
    <row r="10" spans="1:12" x14ac:dyDescent="0.3">
      <c r="A10" s="36" t="s">
        <v>19</v>
      </c>
      <c r="B10" s="4" t="s">
        <v>140</v>
      </c>
      <c r="C10" s="4" t="s">
        <v>18</v>
      </c>
      <c r="D10" s="4">
        <v>0.02</v>
      </c>
      <c r="E10" s="70">
        <v>28.09</v>
      </c>
      <c r="F10" s="6">
        <f>PRODUCT(D10:E10)</f>
        <v>0.56179999999999997</v>
      </c>
      <c r="G10" s="7"/>
    </row>
    <row r="11" spans="1:12" ht="15" thickBot="1" x14ac:dyDescent="0.35">
      <c r="A11" s="36" t="s">
        <v>131</v>
      </c>
      <c r="B11" s="4" t="s">
        <v>141</v>
      </c>
      <c r="C11" s="4" t="s">
        <v>18</v>
      </c>
      <c r="D11" s="4">
        <v>0.02</v>
      </c>
      <c r="E11" s="70">
        <v>25.18</v>
      </c>
      <c r="F11" s="6">
        <f>PRODUCT(D11:E11)</f>
        <v>0.50360000000000005</v>
      </c>
      <c r="G11" s="7"/>
    </row>
    <row r="12" spans="1:12" ht="15.6" thickTop="1" thickBot="1" x14ac:dyDescent="0.35">
      <c r="A12" s="71">
        <v>1</v>
      </c>
      <c r="B12" s="244" t="s">
        <v>21</v>
      </c>
      <c r="C12" s="245"/>
      <c r="D12" s="245"/>
      <c r="E12" s="246"/>
      <c r="F12" s="72">
        <f>SUM(F9:F11)</f>
        <v>1.8221500000000002</v>
      </c>
      <c r="G12" s="73">
        <f>SUM(F12/F21)</f>
        <v>0.24998217377345189</v>
      </c>
    </row>
    <row r="13" spans="1:12" ht="15" thickTop="1" x14ac:dyDescent="0.3">
      <c r="A13" s="20"/>
      <c r="B13" s="74" t="s">
        <v>45</v>
      </c>
      <c r="C13" s="4"/>
      <c r="D13" s="4"/>
      <c r="E13" s="4"/>
      <c r="F13" s="41"/>
      <c r="G13" s="75"/>
    </row>
    <row r="14" spans="1:12" x14ac:dyDescent="0.3">
      <c r="A14" s="36" t="s">
        <v>23</v>
      </c>
      <c r="B14" s="4" t="s">
        <v>2181</v>
      </c>
      <c r="C14" s="4" t="s">
        <v>110</v>
      </c>
      <c r="D14" s="22">
        <v>1</v>
      </c>
      <c r="E14" s="6">
        <v>2.15</v>
      </c>
      <c r="F14" s="41">
        <f>PRODUCT(D14:E14)</f>
        <v>2.15</v>
      </c>
      <c r="G14" s="7"/>
      <c r="I14" s="153"/>
      <c r="J14" s="162"/>
      <c r="K14" s="153"/>
      <c r="L14" s="153"/>
    </row>
    <row r="15" spans="1:12" ht="15" thickBot="1" x14ac:dyDescent="0.35">
      <c r="A15" s="36" t="s">
        <v>47</v>
      </c>
      <c r="B15" s="4" t="s">
        <v>2182</v>
      </c>
      <c r="C15" s="4" t="s">
        <v>190</v>
      </c>
      <c r="D15" s="22">
        <v>1</v>
      </c>
      <c r="E15" s="6">
        <v>1.79</v>
      </c>
      <c r="F15" s="41">
        <f>PRODUCT(D15:E15)</f>
        <v>1.79</v>
      </c>
      <c r="G15" s="7"/>
      <c r="I15" s="153"/>
      <c r="J15" s="162"/>
      <c r="K15" s="153"/>
      <c r="L15" s="153"/>
    </row>
    <row r="16" spans="1:12" ht="15.6" thickTop="1" thickBot="1" x14ac:dyDescent="0.35">
      <c r="A16" s="71">
        <v>2</v>
      </c>
      <c r="B16" s="244" t="s">
        <v>49</v>
      </c>
      <c r="C16" s="245"/>
      <c r="D16" s="245"/>
      <c r="E16" s="246"/>
      <c r="F16" s="72">
        <f>SUM(F14:F15)</f>
        <v>3.94</v>
      </c>
      <c r="G16" s="73">
        <f>SUM(F16/F21)</f>
        <v>0.54053166021864296</v>
      </c>
    </row>
    <row r="17" spans="1:12" ht="15.6" thickTop="1" thickBot="1" x14ac:dyDescent="0.35">
      <c r="A17" s="78" t="s">
        <v>26</v>
      </c>
      <c r="B17" s="244" t="s">
        <v>54</v>
      </c>
      <c r="C17" s="245"/>
      <c r="D17" s="245"/>
      <c r="E17" s="246"/>
      <c r="F17" s="79">
        <f>SUM(F12,F16)</f>
        <v>5.7621500000000001</v>
      </c>
      <c r="G17" s="3"/>
    </row>
    <row r="18" spans="1:12" ht="15.6" thickTop="1" thickBot="1" x14ac:dyDescent="0.35">
      <c r="A18" s="80">
        <v>3</v>
      </c>
      <c r="B18" s="264" t="s">
        <v>28</v>
      </c>
      <c r="C18" s="265"/>
      <c r="D18" s="265"/>
      <c r="E18" s="266"/>
      <c r="F18" s="79">
        <f>SUM(F17)*15%</f>
        <v>0.86432249999999999</v>
      </c>
      <c r="G18" s="73">
        <f>SUM(F18/F21)</f>
        <v>0.11857707509881422</v>
      </c>
    </row>
    <row r="19" spans="1:12" ht="15.6" thickTop="1" thickBot="1" x14ac:dyDescent="0.35">
      <c r="A19" s="78" t="s">
        <v>29</v>
      </c>
      <c r="B19" s="244" t="s">
        <v>55</v>
      </c>
      <c r="C19" s="245"/>
      <c r="D19" s="245"/>
      <c r="E19" s="246"/>
      <c r="F19" s="81">
        <f>SUM(F17:F18)</f>
        <v>6.6264725000000002</v>
      </c>
    </row>
    <row r="20" spans="1:12" ht="15.6" thickTop="1" thickBot="1" x14ac:dyDescent="0.35">
      <c r="A20" s="80">
        <v>4</v>
      </c>
      <c r="B20" s="264" t="s">
        <v>31</v>
      </c>
      <c r="C20" s="265"/>
      <c r="D20" s="265"/>
      <c r="E20" s="266"/>
      <c r="F20" s="79">
        <f>SUM(F19)*10%</f>
        <v>0.66264725000000002</v>
      </c>
      <c r="G20" s="73">
        <f>SUM(F20/F21)</f>
        <v>9.0909090909090912E-2</v>
      </c>
    </row>
    <row r="21" spans="1:12" ht="15.6" thickTop="1" thickBot="1" x14ac:dyDescent="0.35">
      <c r="A21" s="78" t="s">
        <v>32</v>
      </c>
      <c r="B21" s="244" t="s">
        <v>33</v>
      </c>
      <c r="C21" s="245"/>
      <c r="D21" s="245"/>
      <c r="E21" s="246"/>
      <c r="F21" s="81">
        <f>SUM(F19,F20)</f>
        <v>7.2891197500000002</v>
      </c>
      <c r="G21" s="82">
        <f>SUM(G12,G16,G18,G20)</f>
        <v>1</v>
      </c>
    </row>
    <row r="22" spans="1:12" ht="15.6" thickTop="1" thickBot="1" x14ac:dyDescent="0.35">
      <c r="A22" s="8"/>
      <c r="B22" s="9"/>
      <c r="C22" s="9"/>
      <c r="D22" s="9"/>
      <c r="E22" s="9"/>
      <c r="F22" s="11"/>
      <c r="G22" s="12"/>
    </row>
    <row r="23" spans="1:12" ht="44.4" thickTop="1" thickBot="1" x14ac:dyDescent="0.35">
      <c r="A23" s="61" t="s">
        <v>2</v>
      </c>
      <c r="B23" s="62" t="s">
        <v>3</v>
      </c>
      <c r="C23" s="63" t="s">
        <v>4</v>
      </c>
      <c r="D23" s="64" t="s">
        <v>5</v>
      </c>
      <c r="E23" s="27"/>
      <c r="F23" s="20"/>
      <c r="G23" s="20"/>
    </row>
    <row r="24" spans="1:12" ht="211.2" customHeight="1" thickTop="1" thickBot="1" x14ac:dyDescent="0.35">
      <c r="A24" s="65" t="s">
        <v>2183</v>
      </c>
      <c r="B24" s="222" t="s">
        <v>2184</v>
      </c>
      <c r="C24" s="50" t="s">
        <v>110</v>
      </c>
      <c r="D24" s="50">
        <v>1</v>
      </c>
      <c r="E24" s="27"/>
      <c r="F24" s="20"/>
      <c r="G24" s="20"/>
    </row>
    <row r="25" spans="1:12" ht="30" thickTop="1" thickBot="1" x14ac:dyDescent="0.35">
      <c r="A25" s="61" t="s">
        <v>9</v>
      </c>
      <c r="B25" s="62" t="s">
        <v>10</v>
      </c>
      <c r="C25" s="62" t="s">
        <v>4</v>
      </c>
      <c r="D25" s="62" t="s">
        <v>11</v>
      </c>
      <c r="E25" s="62" t="s">
        <v>12</v>
      </c>
      <c r="F25" s="62" t="s">
        <v>13</v>
      </c>
      <c r="G25" s="64" t="s">
        <v>14</v>
      </c>
    </row>
    <row r="26" spans="1:12" ht="15" thickTop="1" x14ac:dyDescent="0.3">
      <c r="A26" s="20"/>
      <c r="B26" s="67" t="s">
        <v>15</v>
      </c>
      <c r="C26" s="68"/>
      <c r="D26" s="68"/>
      <c r="E26" s="68"/>
      <c r="F26" s="68"/>
      <c r="G26" s="7"/>
    </row>
    <row r="27" spans="1:12" x14ac:dyDescent="0.3">
      <c r="A27" s="36" t="s">
        <v>16</v>
      </c>
      <c r="B27" s="4" t="s">
        <v>2180</v>
      </c>
      <c r="C27" s="4" t="s">
        <v>18</v>
      </c>
      <c r="D27" s="4">
        <v>2.5000000000000001E-2</v>
      </c>
      <c r="E27" s="70">
        <v>30.72</v>
      </c>
      <c r="F27" s="6">
        <f>PRODUCT(D27:E27)</f>
        <v>0.76800000000000002</v>
      </c>
      <c r="G27" s="7"/>
    </row>
    <row r="28" spans="1:12" x14ac:dyDescent="0.3">
      <c r="A28" s="36" t="s">
        <v>19</v>
      </c>
      <c r="B28" s="4" t="s">
        <v>140</v>
      </c>
      <c r="C28" s="4" t="s">
        <v>18</v>
      </c>
      <c r="D28" s="4">
        <v>0.02</v>
      </c>
      <c r="E28" s="70">
        <v>28.09</v>
      </c>
      <c r="F28" s="6">
        <f>PRODUCT(D28:E28)</f>
        <v>0.56179999999999997</v>
      </c>
      <c r="G28" s="7"/>
    </row>
    <row r="29" spans="1:12" ht="15" thickBot="1" x14ac:dyDescent="0.35">
      <c r="A29" s="36" t="s">
        <v>131</v>
      </c>
      <c r="B29" s="4" t="s">
        <v>141</v>
      </c>
      <c r="C29" s="4" t="s">
        <v>18</v>
      </c>
      <c r="D29" s="4">
        <v>0.02</v>
      </c>
      <c r="E29" s="70">
        <v>25.18</v>
      </c>
      <c r="F29" s="6">
        <f>PRODUCT(D29:E29)</f>
        <v>0.50360000000000005</v>
      </c>
      <c r="G29" s="7"/>
    </row>
    <row r="30" spans="1:12" ht="15.6" thickTop="1" thickBot="1" x14ac:dyDescent="0.35">
      <c r="A30" s="71">
        <v>1</v>
      </c>
      <c r="B30" s="244" t="s">
        <v>21</v>
      </c>
      <c r="C30" s="245"/>
      <c r="D30" s="245"/>
      <c r="E30" s="246"/>
      <c r="F30" s="72">
        <f>SUM(F27:F29)</f>
        <v>1.8334000000000001</v>
      </c>
      <c r="G30" s="73">
        <f>SUM(F30/F40)</f>
        <v>0.31012283631640919</v>
      </c>
    </row>
    <row r="31" spans="1:12" ht="15" thickTop="1" x14ac:dyDescent="0.3">
      <c r="A31" s="20"/>
      <c r="B31" s="74" t="s">
        <v>45</v>
      </c>
      <c r="C31" s="4"/>
      <c r="D31" s="4"/>
      <c r="E31" s="4"/>
      <c r="F31" s="41"/>
      <c r="G31" s="75"/>
    </row>
    <row r="32" spans="1:12" x14ac:dyDescent="0.3">
      <c r="A32" s="36" t="s">
        <v>23</v>
      </c>
      <c r="B32" s="4" t="s">
        <v>2185</v>
      </c>
      <c r="C32" s="4" t="s">
        <v>110</v>
      </c>
      <c r="D32" s="22">
        <v>1</v>
      </c>
      <c r="E32" s="6">
        <v>1.95</v>
      </c>
      <c r="F32" s="41">
        <f>PRODUCT(D32:E32)</f>
        <v>1.95</v>
      </c>
      <c r="G32" s="7"/>
      <c r="I32" s="153"/>
      <c r="J32" s="162"/>
      <c r="K32" s="153"/>
      <c r="L32" s="153"/>
    </row>
    <row r="33" spans="1:12" x14ac:dyDescent="0.3">
      <c r="A33" s="36" t="s">
        <v>47</v>
      </c>
      <c r="B33" s="4" t="s">
        <v>2186</v>
      </c>
      <c r="C33" s="4" t="s">
        <v>110</v>
      </c>
      <c r="D33" s="22">
        <v>1</v>
      </c>
      <c r="E33" s="6">
        <v>0.42</v>
      </c>
      <c r="F33" s="41">
        <f>PRODUCT(D33:E33)</f>
        <v>0.42</v>
      </c>
      <c r="G33" s="7"/>
      <c r="I33" s="153"/>
      <c r="J33" s="162"/>
      <c r="K33" s="153"/>
      <c r="L33" s="153"/>
    </row>
    <row r="34" spans="1:12" ht="15" thickBot="1" x14ac:dyDescent="0.35">
      <c r="A34" s="36" t="s">
        <v>78</v>
      </c>
      <c r="B34" s="4" t="s">
        <v>2187</v>
      </c>
      <c r="C34" s="4" t="s">
        <v>110</v>
      </c>
      <c r="D34" s="22">
        <v>1</v>
      </c>
      <c r="E34" s="6">
        <v>0.47</v>
      </c>
      <c r="F34" s="41">
        <f>PRODUCT(D34:E34)</f>
        <v>0.47</v>
      </c>
      <c r="G34" s="7"/>
      <c r="I34" s="153"/>
      <c r="J34" s="162"/>
      <c r="K34" s="153"/>
      <c r="L34" s="153"/>
    </row>
    <row r="35" spans="1:12" ht="15.6" thickTop="1" thickBot="1" x14ac:dyDescent="0.35">
      <c r="A35" s="71">
        <v>2</v>
      </c>
      <c r="B35" s="244" t="s">
        <v>49</v>
      </c>
      <c r="C35" s="245"/>
      <c r="D35" s="245"/>
      <c r="E35" s="246"/>
      <c r="F35" s="72">
        <f>SUM(F32:F34)</f>
        <v>2.84</v>
      </c>
      <c r="G35" s="73">
        <f>SUM(F35/F40)</f>
        <v>0.4803909976756856</v>
      </c>
    </row>
    <row r="36" spans="1:12" ht="15.6" thickTop="1" thickBot="1" x14ac:dyDescent="0.35">
      <c r="A36" s="78" t="s">
        <v>26</v>
      </c>
      <c r="B36" s="244" t="s">
        <v>54</v>
      </c>
      <c r="C36" s="245"/>
      <c r="D36" s="245"/>
      <c r="E36" s="246"/>
      <c r="F36" s="79">
        <f>SUM(F30,F35)</f>
        <v>4.6734</v>
      </c>
      <c r="G36" s="3"/>
    </row>
    <row r="37" spans="1:12" ht="15.6" thickTop="1" thickBot="1" x14ac:dyDescent="0.35">
      <c r="A37" s="80">
        <v>3</v>
      </c>
      <c r="B37" s="264" t="s">
        <v>28</v>
      </c>
      <c r="C37" s="265"/>
      <c r="D37" s="265"/>
      <c r="E37" s="266"/>
      <c r="F37" s="79">
        <f>SUM(F36)*15%</f>
        <v>0.70101000000000002</v>
      </c>
      <c r="G37" s="73">
        <f>SUM(F37/F40)</f>
        <v>0.11857707509881422</v>
      </c>
    </row>
    <row r="38" spans="1:12" ht="15.6" thickTop="1" thickBot="1" x14ac:dyDescent="0.35">
      <c r="A38" s="78" t="s">
        <v>29</v>
      </c>
      <c r="B38" s="244" t="s">
        <v>55</v>
      </c>
      <c r="C38" s="245"/>
      <c r="D38" s="245"/>
      <c r="E38" s="246"/>
      <c r="F38" s="81">
        <f>SUM(F36:F37)</f>
        <v>5.3744100000000001</v>
      </c>
    </row>
    <row r="39" spans="1:12" ht="15.6" thickTop="1" thickBot="1" x14ac:dyDescent="0.35">
      <c r="A39" s="80">
        <v>4</v>
      </c>
      <c r="B39" s="264" t="s">
        <v>31</v>
      </c>
      <c r="C39" s="265"/>
      <c r="D39" s="265"/>
      <c r="E39" s="266"/>
      <c r="F39" s="79">
        <f>SUM(F38)*10%</f>
        <v>0.53744100000000006</v>
      </c>
      <c r="G39" s="73">
        <f>SUM(F39/F40)</f>
        <v>9.0909090909090912E-2</v>
      </c>
    </row>
    <row r="40" spans="1:12" ht="15.6" thickTop="1" thickBot="1" x14ac:dyDescent="0.35">
      <c r="A40" s="78" t="s">
        <v>32</v>
      </c>
      <c r="B40" s="244" t="s">
        <v>33</v>
      </c>
      <c r="C40" s="245"/>
      <c r="D40" s="245"/>
      <c r="E40" s="246"/>
      <c r="F40" s="81">
        <f>SUM(F38,F39)</f>
        <v>5.9118510000000004</v>
      </c>
      <c r="G40" s="82">
        <f>SUM(G30,G35,G37,G39)</f>
        <v>0.99999999999999989</v>
      </c>
    </row>
    <row r="41" spans="1:12" ht="15" thickTop="1" x14ac:dyDescent="0.3">
      <c r="A41" s="8"/>
      <c r="B41" s="9"/>
      <c r="C41" s="9"/>
      <c r="D41" s="9"/>
      <c r="E41" s="9"/>
      <c r="F41" s="11"/>
      <c r="G41" s="12"/>
    </row>
  </sheetData>
  <mergeCells count="16">
    <mergeCell ref="B37:E37"/>
    <mergeCell ref="B38:E38"/>
    <mergeCell ref="B39:E39"/>
    <mergeCell ref="B40:E40"/>
    <mergeCell ref="B19:E19"/>
    <mergeCell ref="B20:E20"/>
    <mergeCell ref="B21:E21"/>
    <mergeCell ref="B30:E30"/>
    <mergeCell ref="B35:E35"/>
    <mergeCell ref="B36:E36"/>
    <mergeCell ref="B18:E18"/>
    <mergeCell ref="A1:G1"/>
    <mergeCell ref="A3:G3"/>
    <mergeCell ref="B12:E12"/>
    <mergeCell ref="B16:E16"/>
    <mergeCell ref="B17:E17"/>
  </mergeCells>
  <pageMargins left="0.78740157480314965" right="0.78740157480314965" top="0.19685039370078741" bottom="0.19685039370078741" header="0.19685039370078741" footer="0.19685039370078741"/>
  <pageSetup paperSize="9" scale="70"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60"/>
  <sheetViews>
    <sheetView view="pageBreakPreview" zoomScaleNormal="100" zoomScaleSheetLayoutView="100" workbookViewId="0">
      <selection activeCell="F1121" sqref="F1121"/>
    </sheetView>
  </sheetViews>
  <sheetFormatPr defaultColWidth="9" defaultRowHeight="14.4" x14ac:dyDescent="0.3"/>
  <cols>
    <col min="1" max="1" width="11.5546875" style="17" customWidth="1"/>
    <col min="2" max="2" width="50.6640625" style="17" customWidth="1"/>
    <col min="3" max="3" width="9" style="17"/>
    <col min="4" max="4" width="11.109375" style="17" customWidth="1"/>
    <col min="5" max="5" width="9.5546875" style="17" customWidth="1"/>
    <col min="6" max="6" width="11.109375" style="17" customWidth="1"/>
    <col min="7" max="7" width="8.5546875" style="17" customWidth="1"/>
    <col min="8" max="16384" width="9" style="1"/>
  </cols>
  <sheetData>
    <row r="1" spans="1:12" x14ac:dyDescent="0.3">
      <c r="A1" s="231" t="s">
        <v>2188</v>
      </c>
      <c r="B1" s="231"/>
      <c r="C1" s="231"/>
      <c r="D1" s="231"/>
      <c r="E1" s="231"/>
      <c r="F1" s="231"/>
      <c r="G1" s="231"/>
    </row>
    <row r="3" spans="1:12" x14ac:dyDescent="0.3">
      <c r="A3" s="231" t="s">
        <v>2189</v>
      </c>
      <c r="B3" s="231"/>
      <c r="C3" s="231"/>
      <c r="D3" s="231"/>
      <c r="E3" s="231"/>
      <c r="F3" s="231"/>
      <c r="G3" s="231"/>
    </row>
    <row r="4" spans="1:12" ht="15" thickBot="1" x14ac:dyDescent="0.35"/>
    <row r="5" spans="1:12" ht="44.4" thickTop="1" thickBot="1" x14ac:dyDescent="0.35">
      <c r="A5" s="61" t="s">
        <v>2</v>
      </c>
      <c r="B5" s="62" t="s">
        <v>3</v>
      </c>
      <c r="C5" s="63" t="s">
        <v>4</v>
      </c>
      <c r="D5" s="64" t="s">
        <v>5</v>
      </c>
      <c r="E5" s="27"/>
      <c r="F5" s="20"/>
      <c r="G5" s="20"/>
      <c r="I5" s="2"/>
      <c r="J5" s="2"/>
      <c r="K5" s="2"/>
    </row>
    <row r="6" spans="1:12" ht="131.4" customHeight="1" thickTop="1" x14ac:dyDescent="0.3">
      <c r="A6" s="13" t="s">
        <v>2190</v>
      </c>
      <c r="B6" s="224" t="s">
        <v>2191</v>
      </c>
      <c r="C6" s="26"/>
      <c r="D6" s="26"/>
      <c r="E6" s="27"/>
      <c r="F6" s="20"/>
      <c r="G6" s="20"/>
      <c r="I6" s="24"/>
      <c r="J6" s="24"/>
      <c r="K6" s="24"/>
    </row>
    <row r="7" spans="1:12" ht="25.2" customHeight="1" thickBot="1" x14ac:dyDescent="0.35">
      <c r="A7" s="16" t="s">
        <v>2192</v>
      </c>
      <c r="B7" s="115" t="s">
        <v>2193</v>
      </c>
      <c r="C7" s="110" t="s">
        <v>130</v>
      </c>
      <c r="D7" s="110">
        <v>1</v>
      </c>
      <c r="E7" s="20"/>
      <c r="F7" s="20"/>
      <c r="G7" s="20"/>
    </row>
    <row r="8" spans="1:12" ht="30" thickTop="1" thickBot="1" x14ac:dyDescent="0.35">
      <c r="A8" s="61" t="s">
        <v>9</v>
      </c>
      <c r="B8" s="62" t="s">
        <v>10</v>
      </c>
      <c r="C8" s="62" t="s">
        <v>4</v>
      </c>
      <c r="D8" s="62" t="s">
        <v>11</v>
      </c>
      <c r="E8" s="62" t="s">
        <v>12</v>
      </c>
      <c r="F8" s="62" t="s">
        <v>13</v>
      </c>
      <c r="G8" s="64" t="s">
        <v>14</v>
      </c>
    </row>
    <row r="9" spans="1:12" ht="15" thickTop="1" x14ac:dyDescent="0.3">
      <c r="A9" s="20"/>
      <c r="B9" s="67" t="s">
        <v>15</v>
      </c>
      <c r="C9" s="68"/>
      <c r="D9" s="68"/>
      <c r="E9" s="68"/>
      <c r="F9" s="68"/>
      <c r="G9" s="7"/>
    </row>
    <row r="10" spans="1:12" ht="15" thickBot="1" x14ac:dyDescent="0.35">
      <c r="A10" s="36" t="s">
        <v>16</v>
      </c>
      <c r="B10" s="4" t="s">
        <v>2194</v>
      </c>
      <c r="C10" s="4" t="s">
        <v>18</v>
      </c>
      <c r="D10" s="105">
        <v>2.6800000000000001E-2</v>
      </c>
      <c r="E10" s="6">
        <v>21.25</v>
      </c>
      <c r="F10" s="6">
        <f>PRODUCT(D10:E10)</f>
        <v>0.56950000000000001</v>
      </c>
      <c r="G10" s="7"/>
    </row>
    <row r="11" spans="1:12" ht="15.6" thickTop="1" thickBot="1" x14ac:dyDescent="0.35">
      <c r="A11" s="71">
        <v>1</v>
      </c>
      <c r="B11" s="244" t="s">
        <v>21</v>
      </c>
      <c r="C11" s="245"/>
      <c r="D11" s="245"/>
      <c r="E11" s="246"/>
      <c r="F11" s="72">
        <f>SUM(F10)</f>
        <v>0.56950000000000001</v>
      </c>
      <c r="G11" s="73">
        <f>SUM(F11/F19)</f>
        <v>0.13562212033694776</v>
      </c>
    </row>
    <row r="12" spans="1:12" ht="15" thickTop="1" x14ac:dyDescent="0.3">
      <c r="A12" s="20"/>
      <c r="B12" s="74" t="s">
        <v>188</v>
      </c>
      <c r="C12" s="4"/>
      <c r="D12" s="4"/>
      <c r="E12" s="4"/>
      <c r="F12" s="41"/>
      <c r="G12" s="75"/>
    </row>
    <row r="13" spans="1:12" ht="15" thickBot="1" x14ac:dyDescent="0.35">
      <c r="A13" s="36" t="s">
        <v>23</v>
      </c>
      <c r="B13" s="4" t="s">
        <v>189</v>
      </c>
      <c r="C13" s="4" t="s">
        <v>190</v>
      </c>
      <c r="D13" s="22">
        <v>1</v>
      </c>
      <c r="E13" s="76">
        <v>2.75</v>
      </c>
      <c r="F13" s="6">
        <f>D13*E13</f>
        <v>2.75</v>
      </c>
      <c r="G13" s="7"/>
      <c r="J13" s="30"/>
      <c r="K13" s="31"/>
      <c r="L13" s="31"/>
    </row>
    <row r="14" spans="1:12" ht="15.6" thickTop="1" thickBot="1" x14ac:dyDescent="0.35">
      <c r="A14" s="71">
        <v>2</v>
      </c>
      <c r="B14" s="244" t="s">
        <v>134</v>
      </c>
      <c r="C14" s="245"/>
      <c r="D14" s="245"/>
      <c r="E14" s="246"/>
      <c r="F14" s="72">
        <f>SUM(F13)</f>
        <v>2.75</v>
      </c>
      <c r="G14" s="73">
        <f>SUM(F14/F19)</f>
        <v>0.6548917136551472</v>
      </c>
    </row>
    <row r="15" spans="1:12" ht="15.6" thickTop="1" thickBot="1" x14ac:dyDescent="0.35">
      <c r="A15" s="78" t="s">
        <v>26</v>
      </c>
      <c r="B15" s="244" t="s">
        <v>27</v>
      </c>
      <c r="C15" s="245"/>
      <c r="D15" s="245"/>
      <c r="E15" s="246"/>
      <c r="F15" s="79">
        <f>SUM(F11,F14)</f>
        <v>3.3195000000000001</v>
      </c>
      <c r="G15" s="3"/>
    </row>
    <row r="16" spans="1:12" ht="15.6" thickTop="1" thickBot="1" x14ac:dyDescent="0.35">
      <c r="A16" s="80">
        <v>3</v>
      </c>
      <c r="B16" s="264" t="s">
        <v>28</v>
      </c>
      <c r="C16" s="265"/>
      <c r="D16" s="265"/>
      <c r="E16" s="266"/>
      <c r="F16" s="79">
        <f>SUM(F15)*15%</f>
        <v>0.49792500000000001</v>
      </c>
      <c r="G16" s="73">
        <f>SUM(F16/F19)</f>
        <v>0.11857707509881424</v>
      </c>
    </row>
    <row r="17" spans="1:12" ht="15.6" thickTop="1" thickBot="1" x14ac:dyDescent="0.35">
      <c r="A17" s="78" t="s">
        <v>29</v>
      </c>
      <c r="B17" s="244" t="s">
        <v>30</v>
      </c>
      <c r="C17" s="245"/>
      <c r="D17" s="245"/>
      <c r="E17" s="246"/>
      <c r="F17" s="81">
        <f>SUM(F15:F16)</f>
        <v>3.8174250000000001</v>
      </c>
    </row>
    <row r="18" spans="1:12" ht="15.6" thickTop="1" thickBot="1" x14ac:dyDescent="0.35">
      <c r="A18" s="80">
        <v>4</v>
      </c>
      <c r="B18" s="264" t="s">
        <v>31</v>
      </c>
      <c r="C18" s="265"/>
      <c r="D18" s="265"/>
      <c r="E18" s="266"/>
      <c r="F18" s="79">
        <f>SUM(F17)*10%</f>
        <v>0.38174250000000004</v>
      </c>
      <c r="G18" s="73">
        <f>SUM(F18/F19)</f>
        <v>9.0909090909090925E-2</v>
      </c>
    </row>
    <row r="19" spans="1:12" ht="15.6" thickTop="1" thickBot="1" x14ac:dyDescent="0.35">
      <c r="A19" s="78" t="s">
        <v>32</v>
      </c>
      <c r="B19" s="244" t="s">
        <v>33</v>
      </c>
      <c r="C19" s="245"/>
      <c r="D19" s="245"/>
      <c r="E19" s="246"/>
      <c r="F19" s="81">
        <f>SUM(F17:F18)</f>
        <v>4.1991674999999997</v>
      </c>
      <c r="G19" s="82">
        <f>SUM(G11,G14,G16,G18)</f>
        <v>1</v>
      </c>
      <c r="I19" s="31"/>
      <c r="J19" s="30"/>
      <c r="K19" s="31"/>
      <c r="L19" s="31"/>
    </row>
    <row r="20" spans="1:12" ht="15.6" thickTop="1" thickBot="1" x14ac:dyDescent="0.35"/>
    <row r="21" spans="1:12" ht="44.4" thickTop="1" thickBot="1" x14ac:dyDescent="0.35">
      <c r="A21" s="61" t="s">
        <v>2</v>
      </c>
      <c r="B21" s="62" t="s">
        <v>3</v>
      </c>
      <c r="C21" s="63" t="s">
        <v>4</v>
      </c>
      <c r="D21" s="64" t="s">
        <v>5</v>
      </c>
      <c r="E21" s="27"/>
      <c r="F21" s="20"/>
      <c r="G21" s="20"/>
      <c r="I21" s="2"/>
      <c r="J21" s="2"/>
      <c r="K21" s="2"/>
    </row>
    <row r="22" spans="1:12" ht="133.80000000000001" customHeight="1" thickTop="1" x14ac:dyDescent="0.3">
      <c r="A22" s="13" t="s">
        <v>2190</v>
      </c>
      <c r="B22" s="28" t="s">
        <v>2191</v>
      </c>
      <c r="C22" s="26"/>
      <c r="D22" s="26"/>
      <c r="E22" s="27"/>
      <c r="F22" s="20"/>
      <c r="G22" s="20"/>
      <c r="I22" s="24"/>
      <c r="J22" s="24"/>
      <c r="K22" s="24"/>
    </row>
    <row r="23" spans="1:12" ht="15" thickBot="1" x14ac:dyDescent="0.35">
      <c r="A23" s="16" t="s">
        <v>2195</v>
      </c>
      <c r="B23" s="115" t="s">
        <v>2196</v>
      </c>
      <c r="C23" s="110" t="s">
        <v>130</v>
      </c>
      <c r="D23" s="110">
        <v>1</v>
      </c>
      <c r="E23" s="20"/>
      <c r="F23" s="20"/>
      <c r="G23" s="20"/>
    </row>
    <row r="24" spans="1:12" ht="30" thickTop="1" thickBot="1" x14ac:dyDescent="0.35">
      <c r="A24" s="61" t="s">
        <v>9</v>
      </c>
      <c r="B24" s="62" t="s">
        <v>10</v>
      </c>
      <c r="C24" s="62" t="s">
        <v>4</v>
      </c>
      <c r="D24" s="62" t="s">
        <v>11</v>
      </c>
      <c r="E24" s="62" t="s">
        <v>12</v>
      </c>
      <c r="F24" s="62" t="s">
        <v>13</v>
      </c>
      <c r="G24" s="64" t="s">
        <v>14</v>
      </c>
    </row>
    <row r="25" spans="1:12" ht="15" thickTop="1" x14ac:dyDescent="0.3">
      <c r="A25" s="20"/>
      <c r="B25" s="67" t="s">
        <v>15</v>
      </c>
      <c r="C25" s="68"/>
      <c r="D25" s="68"/>
      <c r="E25" s="68"/>
      <c r="F25" s="68"/>
      <c r="G25" s="7"/>
    </row>
    <row r="26" spans="1:12" ht="15" thickBot="1" x14ac:dyDescent="0.35">
      <c r="A26" s="36" t="s">
        <v>16</v>
      </c>
      <c r="B26" s="4" t="s">
        <v>2194</v>
      </c>
      <c r="C26" s="4" t="s">
        <v>18</v>
      </c>
      <c r="D26" s="105">
        <v>0.14990000000000001</v>
      </c>
      <c r="E26" s="6">
        <v>21.25</v>
      </c>
      <c r="F26" s="6">
        <f>PRODUCT(D26:E26)</f>
        <v>3.1853750000000001</v>
      </c>
      <c r="G26" s="7"/>
    </row>
    <row r="27" spans="1:12" ht="15.6" thickTop="1" thickBot="1" x14ac:dyDescent="0.35">
      <c r="A27" s="71">
        <v>1</v>
      </c>
      <c r="B27" s="244" t="s">
        <v>21</v>
      </c>
      <c r="C27" s="245"/>
      <c r="D27" s="245"/>
      <c r="E27" s="246"/>
      <c r="F27" s="72">
        <f>SUM(F26)</f>
        <v>3.1853750000000001</v>
      </c>
      <c r="G27" s="73">
        <f>SUM(F27/F35)</f>
        <v>0.44525482464957128</v>
      </c>
    </row>
    <row r="28" spans="1:12" ht="15" thickTop="1" x14ac:dyDescent="0.3">
      <c r="A28" s="20"/>
      <c r="B28" s="74" t="s">
        <v>188</v>
      </c>
      <c r="C28" s="4"/>
      <c r="D28" s="4"/>
      <c r="E28" s="4"/>
      <c r="F28" s="41"/>
      <c r="G28" s="75"/>
    </row>
    <row r="29" spans="1:12" ht="15" thickBot="1" x14ac:dyDescent="0.35">
      <c r="A29" s="36" t="s">
        <v>23</v>
      </c>
      <c r="B29" s="4" t="s">
        <v>189</v>
      </c>
      <c r="C29" s="4" t="s">
        <v>190</v>
      </c>
      <c r="D29" s="22">
        <v>1</v>
      </c>
      <c r="E29" s="76">
        <v>2.4700000000000002</v>
      </c>
      <c r="F29" s="6">
        <f>D29*E29</f>
        <v>2.4700000000000002</v>
      </c>
      <c r="G29" s="7"/>
      <c r="J29" s="30"/>
      <c r="K29" s="31"/>
      <c r="L29" s="31"/>
    </row>
    <row r="30" spans="1:12" ht="15.6" thickTop="1" thickBot="1" x14ac:dyDescent="0.35">
      <c r="A30" s="71">
        <v>2</v>
      </c>
      <c r="B30" s="244" t="s">
        <v>134</v>
      </c>
      <c r="C30" s="245"/>
      <c r="D30" s="245"/>
      <c r="E30" s="246"/>
      <c r="F30" s="72">
        <f>SUM(F29)</f>
        <v>2.4700000000000002</v>
      </c>
      <c r="G30" s="73">
        <f>SUM(F30/F35)</f>
        <v>0.34525900934252357</v>
      </c>
    </row>
    <row r="31" spans="1:12" ht="15.6" thickTop="1" thickBot="1" x14ac:dyDescent="0.35">
      <c r="A31" s="78" t="s">
        <v>26</v>
      </c>
      <c r="B31" s="244" t="s">
        <v>27</v>
      </c>
      <c r="C31" s="245"/>
      <c r="D31" s="245"/>
      <c r="E31" s="246"/>
      <c r="F31" s="79">
        <f>SUM(F27,F30)</f>
        <v>5.6553750000000003</v>
      </c>
      <c r="G31" s="3"/>
    </row>
    <row r="32" spans="1:12" ht="15.6" thickTop="1" thickBot="1" x14ac:dyDescent="0.35">
      <c r="A32" s="80">
        <v>3</v>
      </c>
      <c r="B32" s="264" t="s">
        <v>28</v>
      </c>
      <c r="C32" s="265"/>
      <c r="D32" s="265"/>
      <c r="E32" s="266"/>
      <c r="F32" s="79">
        <f>SUM(F31)*15%</f>
        <v>0.84830625000000004</v>
      </c>
      <c r="G32" s="73">
        <f>SUM(F32/F35)</f>
        <v>0.11857707509881422</v>
      </c>
    </row>
    <row r="33" spans="1:12" ht="15.6" thickTop="1" thickBot="1" x14ac:dyDescent="0.35">
      <c r="A33" s="78" t="s">
        <v>29</v>
      </c>
      <c r="B33" s="244" t="s">
        <v>30</v>
      </c>
      <c r="C33" s="245"/>
      <c r="D33" s="245"/>
      <c r="E33" s="246"/>
      <c r="F33" s="81">
        <f>SUM(F31:F32)</f>
        <v>6.5036812500000005</v>
      </c>
    </row>
    <row r="34" spans="1:12" ht="15.6" thickTop="1" thickBot="1" x14ac:dyDescent="0.35">
      <c r="A34" s="80">
        <v>4</v>
      </c>
      <c r="B34" s="264" t="s">
        <v>31</v>
      </c>
      <c r="C34" s="265"/>
      <c r="D34" s="265"/>
      <c r="E34" s="266"/>
      <c r="F34" s="79">
        <f>SUM(F33)*10%</f>
        <v>0.65036812500000007</v>
      </c>
      <c r="G34" s="73">
        <f>SUM(F34/F35)</f>
        <v>9.0909090909090912E-2</v>
      </c>
    </row>
    <row r="35" spans="1:12" ht="15.6" thickTop="1" thickBot="1" x14ac:dyDescent="0.35">
      <c r="A35" s="78" t="s">
        <v>32</v>
      </c>
      <c r="B35" s="244" t="s">
        <v>33</v>
      </c>
      <c r="C35" s="245"/>
      <c r="D35" s="245"/>
      <c r="E35" s="246"/>
      <c r="F35" s="81">
        <f>SUM(F33:F34)</f>
        <v>7.1540493750000005</v>
      </c>
      <c r="G35" s="82">
        <f>SUM(G27,G30,G32,G34)</f>
        <v>1</v>
      </c>
      <c r="I35" s="31"/>
      <c r="J35" s="30"/>
      <c r="K35" s="31"/>
      <c r="L35" s="31"/>
    </row>
    <row r="36" spans="1:12" ht="15.6" thickTop="1" thickBot="1" x14ac:dyDescent="0.35"/>
    <row r="37" spans="1:12" ht="44.4" thickTop="1" thickBot="1" x14ac:dyDescent="0.35">
      <c r="A37" s="61" t="s">
        <v>2</v>
      </c>
      <c r="B37" s="62" t="s">
        <v>3</v>
      </c>
      <c r="C37" s="63" t="s">
        <v>4</v>
      </c>
      <c r="D37" s="64" t="s">
        <v>5</v>
      </c>
      <c r="E37" s="27"/>
      <c r="F37" s="20"/>
      <c r="G37" s="20"/>
      <c r="I37" s="2"/>
      <c r="J37" s="2"/>
      <c r="K37" s="2"/>
    </row>
    <row r="38" spans="1:12" ht="142.80000000000001" customHeight="1" thickTop="1" x14ac:dyDescent="0.3">
      <c r="A38" s="13" t="s">
        <v>2190</v>
      </c>
      <c r="B38" s="28" t="s">
        <v>2191</v>
      </c>
      <c r="C38" s="26"/>
      <c r="D38" s="26"/>
      <c r="E38" s="27"/>
      <c r="F38" s="20"/>
      <c r="G38" s="20"/>
      <c r="I38" s="24"/>
      <c r="J38" s="24"/>
      <c r="K38" s="24"/>
    </row>
    <row r="39" spans="1:12" ht="30.6" customHeight="1" thickBot="1" x14ac:dyDescent="0.35">
      <c r="A39" s="16" t="s">
        <v>2197</v>
      </c>
      <c r="B39" s="126" t="s">
        <v>2198</v>
      </c>
      <c r="C39" s="110" t="s">
        <v>130</v>
      </c>
      <c r="D39" s="110">
        <v>1</v>
      </c>
      <c r="E39" s="20"/>
      <c r="F39" s="20"/>
      <c r="G39" s="20"/>
    </row>
    <row r="40" spans="1:12" ht="30" thickTop="1" thickBot="1" x14ac:dyDescent="0.35">
      <c r="A40" s="61" t="s">
        <v>9</v>
      </c>
      <c r="B40" s="62" t="s">
        <v>10</v>
      </c>
      <c r="C40" s="62" t="s">
        <v>4</v>
      </c>
      <c r="D40" s="62" t="s">
        <v>11</v>
      </c>
      <c r="E40" s="62" t="s">
        <v>12</v>
      </c>
      <c r="F40" s="62" t="s">
        <v>13</v>
      </c>
      <c r="G40" s="64" t="s">
        <v>14</v>
      </c>
    </row>
    <row r="41" spans="1:12" ht="15" thickTop="1" x14ac:dyDescent="0.3">
      <c r="A41" s="20"/>
      <c r="B41" s="67" t="s">
        <v>15</v>
      </c>
      <c r="C41" s="68"/>
      <c r="D41" s="68"/>
      <c r="E41" s="68"/>
      <c r="F41" s="68"/>
      <c r="G41" s="7"/>
    </row>
    <row r="42" spans="1:12" ht="15" thickBot="1" x14ac:dyDescent="0.35">
      <c r="A42" s="36" t="s">
        <v>16</v>
      </c>
      <c r="B42" s="4" t="s">
        <v>2194</v>
      </c>
      <c r="C42" s="4" t="s">
        <v>18</v>
      </c>
      <c r="D42" s="105">
        <v>0.23499999999999999</v>
      </c>
      <c r="E42" s="6">
        <v>21.25</v>
      </c>
      <c r="F42" s="6">
        <f>PRODUCT(D42:E42)</f>
        <v>4.9937499999999995</v>
      </c>
      <c r="G42" s="7"/>
    </row>
    <row r="43" spans="1:12" ht="15.6" thickTop="1" thickBot="1" x14ac:dyDescent="0.35">
      <c r="A43" s="71">
        <v>1</v>
      </c>
      <c r="B43" s="244" t="s">
        <v>21</v>
      </c>
      <c r="C43" s="245"/>
      <c r="D43" s="245"/>
      <c r="E43" s="246"/>
      <c r="F43" s="72">
        <f>SUM(F42)</f>
        <v>4.9937499999999995</v>
      </c>
      <c r="G43" s="73">
        <f>SUM(F43/F51)</f>
        <v>0.48773787904222676</v>
      </c>
    </row>
    <row r="44" spans="1:12" ht="15" thickTop="1" x14ac:dyDescent="0.3">
      <c r="A44" s="20"/>
      <c r="B44" s="74" t="s">
        <v>188</v>
      </c>
      <c r="C44" s="4"/>
      <c r="D44" s="4"/>
      <c r="E44" s="4"/>
      <c r="F44" s="41"/>
      <c r="G44" s="75"/>
    </row>
    <row r="45" spans="1:12" ht="15" thickBot="1" x14ac:dyDescent="0.35">
      <c r="A45" s="36" t="s">
        <v>23</v>
      </c>
      <c r="B45" s="4" t="s">
        <v>189</v>
      </c>
      <c r="C45" s="4" t="s">
        <v>190</v>
      </c>
      <c r="D45" s="22">
        <v>1</v>
      </c>
      <c r="E45" s="76">
        <v>3.1</v>
      </c>
      <c r="F45" s="6">
        <f>D45*E45</f>
        <v>3.1</v>
      </c>
      <c r="G45" s="7"/>
      <c r="J45" s="30"/>
      <c r="K45" s="31"/>
      <c r="L45" s="31"/>
    </row>
    <row r="46" spans="1:12" ht="15.6" thickTop="1" thickBot="1" x14ac:dyDescent="0.35">
      <c r="A46" s="71">
        <v>2</v>
      </c>
      <c r="B46" s="244" t="s">
        <v>134</v>
      </c>
      <c r="C46" s="245"/>
      <c r="D46" s="245"/>
      <c r="E46" s="246"/>
      <c r="F46" s="72">
        <f>SUM(F45)</f>
        <v>3.1</v>
      </c>
      <c r="G46" s="73">
        <f>SUM(F46/F51)</f>
        <v>0.30277595494986798</v>
      </c>
    </row>
    <row r="47" spans="1:12" ht="15.6" thickTop="1" thickBot="1" x14ac:dyDescent="0.35">
      <c r="A47" s="78" t="s">
        <v>26</v>
      </c>
      <c r="B47" s="244" t="s">
        <v>27</v>
      </c>
      <c r="C47" s="245"/>
      <c r="D47" s="245"/>
      <c r="E47" s="246"/>
      <c r="F47" s="79">
        <f>SUM(F43,F46)</f>
        <v>8.09375</v>
      </c>
      <c r="G47" s="3"/>
    </row>
    <row r="48" spans="1:12" ht="15.6" thickTop="1" thickBot="1" x14ac:dyDescent="0.35">
      <c r="A48" s="80">
        <v>3</v>
      </c>
      <c r="B48" s="264" t="s">
        <v>28</v>
      </c>
      <c r="C48" s="265"/>
      <c r="D48" s="265"/>
      <c r="E48" s="266"/>
      <c r="F48" s="79">
        <f>SUM(F47)*15%</f>
        <v>1.2140625</v>
      </c>
      <c r="G48" s="73">
        <f>SUM(F48/F51)</f>
        <v>0.11857707509881421</v>
      </c>
    </row>
    <row r="49" spans="1:12" ht="15.6" thickTop="1" thickBot="1" x14ac:dyDescent="0.35">
      <c r="A49" s="78" t="s">
        <v>29</v>
      </c>
      <c r="B49" s="244" t="s">
        <v>30</v>
      </c>
      <c r="C49" s="245"/>
      <c r="D49" s="245"/>
      <c r="E49" s="246"/>
      <c r="F49" s="81">
        <f>SUM(F47:F48)</f>
        <v>9.3078125000000007</v>
      </c>
    </row>
    <row r="50" spans="1:12" ht="15.6" thickTop="1" thickBot="1" x14ac:dyDescent="0.35">
      <c r="A50" s="80">
        <v>4</v>
      </c>
      <c r="B50" s="264" t="s">
        <v>31</v>
      </c>
      <c r="C50" s="265"/>
      <c r="D50" s="265"/>
      <c r="E50" s="266"/>
      <c r="F50" s="79">
        <f>SUM(F49)*10%</f>
        <v>0.93078125000000012</v>
      </c>
      <c r="G50" s="73">
        <f>SUM(F50/F51)</f>
        <v>9.0909090909090912E-2</v>
      </c>
    </row>
    <row r="51" spans="1:12" ht="15.6" thickTop="1" thickBot="1" x14ac:dyDescent="0.35">
      <c r="A51" s="78" t="s">
        <v>32</v>
      </c>
      <c r="B51" s="244" t="s">
        <v>33</v>
      </c>
      <c r="C51" s="245"/>
      <c r="D51" s="245"/>
      <c r="E51" s="246"/>
      <c r="F51" s="81">
        <f>SUM(F49:F50)</f>
        <v>10.238593750000001</v>
      </c>
      <c r="G51" s="82">
        <f>SUM(G43,G46,G48,G50)</f>
        <v>0.99999999999999989</v>
      </c>
      <c r="I51" s="31"/>
      <c r="J51" s="30"/>
      <c r="K51" s="31"/>
      <c r="L51" s="31"/>
    </row>
    <row r="52" spans="1:12" ht="15.6" thickTop="1" thickBot="1" x14ac:dyDescent="0.35"/>
    <row r="53" spans="1:12" ht="44.4" thickTop="1" thickBot="1" x14ac:dyDescent="0.35">
      <c r="A53" s="61" t="s">
        <v>2</v>
      </c>
      <c r="B53" s="62" t="s">
        <v>3</v>
      </c>
      <c r="C53" s="63" t="s">
        <v>4</v>
      </c>
      <c r="D53" s="64" t="s">
        <v>5</v>
      </c>
      <c r="E53" s="27"/>
      <c r="F53" s="20"/>
      <c r="G53" s="20"/>
      <c r="I53" s="2"/>
      <c r="J53" s="2"/>
      <c r="K53" s="2"/>
    </row>
    <row r="54" spans="1:12" ht="130.19999999999999" customHeight="1" thickTop="1" thickBot="1" x14ac:dyDescent="0.35">
      <c r="A54" s="18" t="s">
        <v>2199</v>
      </c>
      <c r="B54" s="66" t="s">
        <v>2200</v>
      </c>
      <c r="C54" s="50" t="s">
        <v>130</v>
      </c>
      <c r="D54" s="50">
        <v>1</v>
      </c>
      <c r="E54" s="20"/>
      <c r="F54" s="20"/>
      <c r="G54" s="20"/>
      <c r="I54" s="24"/>
      <c r="J54" s="24"/>
      <c r="K54" s="24"/>
    </row>
    <row r="55" spans="1:12" ht="30" thickTop="1" thickBot="1" x14ac:dyDescent="0.35">
      <c r="A55" s="61" t="s">
        <v>9</v>
      </c>
      <c r="B55" s="62" t="s">
        <v>10</v>
      </c>
      <c r="C55" s="62" t="s">
        <v>4</v>
      </c>
      <c r="D55" s="62" t="s">
        <v>11</v>
      </c>
      <c r="E55" s="62" t="s">
        <v>12</v>
      </c>
      <c r="F55" s="62" t="s">
        <v>13</v>
      </c>
      <c r="G55" s="64" t="s">
        <v>14</v>
      </c>
    </row>
    <row r="56" spans="1:12" ht="15" thickTop="1" x14ac:dyDescent="0.3">
      <c r="A56" s="20"/>
      <c r="B56" s="67" t="s">
        <v>15</v>
      </c>
      <c r="C56" s="68"/>
      <c r="D56" s="68"/>
      <c r="E56" s="68"/>
      <c r="F56" s="68"/>
      <c r="G56" s="7"/>
    </row>
    <row r="57" spans="1:12" ht="15" thickBot="1" x14ac:dyDescent="0.35">
      <c r="A57" s="36" t="s">
        <v>16</v>
      </c>
      <c r="B57" s="4" t="s">
        <v>2194</v>
      </c>
      <c r="C57" s="4" t="s">
        <v>18</v>
      </c>
      <c r="D57" s="105">
        <v>0.1162</v>
      </c>
      <c r="E57" s="6">
        <v>21.25</v>
      </c>
      <c r="F57" s="6">
        <f>PRODUCT(D57:E57)</f>
        <v>2.4692500000000002</v>
      </c>
      <c r="G57" s="7"/>
    </row>
    <row r="58" spans="1:12" ht="15.6" thickTop="1" thickBot="1" x14ac:dyDescent="0.35">
      <c r="A58" s="71">
        <v>1</v>
      </c>
      <c r="B58" s="244" t="s">
        <v>21</v>
      </c>
      <c r="C58" s="245"/>
      <c r="D58" s="245"/>
      <c r="E58" s="246"/>
      <c r="F58" s="72">
        <f>SUM(F57)</f>
        <v>2.4692500000000002</v>
      </c>
      <c r="G58" s="73">
        <f>SUM(F58/F66)</f>
        <v>0.56265079904445636</v>
      </c>
    </row>
    <row r="59" spans="1:12" ht="15" thickTop="1" x14ac:dyDescent="0.3">
      <c r="A59" s="20"/>
      <c r="B59" s="74" t="s">
        <v>188</v>
      </c>
      <c r="C59" s="4"/>
      <c r="D59" s="4"/>
      <c r="E59" s="4"/>
      <c r="F59" s="41"/>
      <c r="G59" s="75"/>
    </row>
    <row r="60" spans="1:12" ht="15" thickBot="1" x14ac:dyDescent="0.35">
      <c r="A60" s="36" t="s">
        <v>23</v>
      </c>
      <c r="B60" s="4" t="s">
        <v>189</v>
      </c>
      <c r="C60" s="4" t="s">
        <v>190</v>
      </c>
      <c r="D60" s="22">
        <v>1</v>
      </c>
      <c r="E60" s="76">
        <v>1</v>
      </c>
      <c r="F60" s="6">
        <f>D60*E60</f>
        <v>1</v>
      </c>
      <c r="G60" s="7"/>
      <c r="J60" s="30"/>
      <c r="K60" s="31"/>
      <c r="L60" s="31"/>
    </row>
    <row r="61" spans="1:12" ht="15.6" thickTop="1" thickBot="1" x14ac:dyDescent="0.35">
      <c r="A61" s="71">
        <v>2</v>
      </c>
      <c r="B61" s="244" t="s">
        <v>134</v>
      </c>
      <c r="C61" s="245"/>
      <c r="D61" s="245"/>
      <c r="E61" s="246"/>
      <c r="F61" s="72">
        <f>SUM(F60)</f>
        <v>1</v>
      </c>
      <c r="G61" s="73">
        <f>SUM(F61/F66)</f>
        <v>0.22786303494763846</v>
      </c>
    </row>
    <row r="62" spans="1:12" ht="15.6" thickTop="1" thickBot="1" x14ac:dyDescent="0.35">
      <c r="A62" s="78" t="s">
        <v>26</v>
      </c>
      <c r="B62" s="244" t="s">
        <v>27</v>
      </c>
      <c r="C62" s="245"/>
      <c r="D62" s="245"/>
      <c r="E62" s="246"/>
      <c r="F62" s="79">
        <f>SUM(F58,F61)</f>
        <v>3.4692500000000002</v>
      </c>
      <c r="G62" s="3"/>
    </row>
    <row r="63" spans="1:12" ht="15.6" thickTop="1" thickBot="1" x14ac:dyDescent="0.35">
      <c r="A63" s="80">
        <v>3</v>
      </c>
      <c r="B63" s="264" t="s">
        <v>28</v>
      </c>
      <c r="C63" s="265"/>
      <c r="D63" s="265"/>
      <c r="E63" s="266"/>
      <c r="F63" s="79">
        <f>SUM(F62)*15%</f>
        <v>0.5203875</v>
      </c>
      <c r="G63" s="73">
        <f>SUM(F63/F66)</f>
        <v>0.11857707509881421</v>
      </c>
    </row>
    <row r="64" spans="1:12" ht="15.6" thickTop="1" thickBot="1" x14ac:dyDescent="0.35">
      <c r="A64" s="78" t="s">
        <v>29</v>
      </c>
      <c r="B64" s="244" t="s">
        <v>30</v>
      </c>
      <c r="C64" s="245"/>
      <c r="D64" s="245"/>
      <c r="E64" s="246"/>
      <c r="F64" s="81">
        <f>SUM(F62:F63)</f>
        <v>3.9896375000000002</v>
      </c>
    </row>
    <row r="65" spans="1:12" ht="15.6" thickTop="1" thickBot="1" x14ac:dyDescent="0.35">
      <c r="A65" s="80">
        <v>4</v>
      </c>
      <c r="B65" s="264" t="s">
        <v>31</v>
      </c>
      <c r="C65" s="265"/>
      <c r="D65" s="265"/>
      <c r="E65" s="266"/>
      <c r="F65" s="79">
        <f>SUM(F64)*10%</f>
        <v>0.39896375000000006</v>
      </c>
      <c r="G65" s="73">
        <f>SUM(F65/F66)</f>
        <v>9.0909090909090912E-2</v>
      </c>
    </row>
    <row r="66" spans="1:12" ht="15.6" thickTop="1" thickBot="1" x14ac:dyDescent="0.35">
      <c r="A66" s="78" t="s">
        <v>32</v>
      </c>
      <c r="B66" s="244" t="s">
        <v>33</v>
      </c>
      <c r="C66" s="245"/>
      <c r="D66" s="245"/>
      <c r="E66" s="246"/>
      <c r="F66" s="81">
        <f>SUM(F64:F65)</f>
        <v>4.3886012500000007</v>
      </c>
      <c r="G66" s="82">
        <f>SUM(G58,G61,G63,G65)</f>
        <v>1</v>
      </c>
      <c r="I66" s="31"/>
      <c r="J66" s="30"/>
      <c r="K66" s="31"/>
      <c r="L66" s="31"/>
    </row>
    <row r="67" spans="1:12" ht="15.6" thickTop="1" thickBot="1" x14ac:dyDescent="0.35"/>
    <row r="68" spans="1:12" ht="44.4" thickTop="1" thickBot="1" x14ac:dyDescent="0.35">
      <c r="A68" s="61" t="s">
        <v>2</v>
      </c>
      <c r="B68" s="62" t="s">
        <v>3</v>
      </c>
      <c r="C68" s="63" t="s">
        <v>4</v>
      </c>
      <c r="D68" s="64" t="s">
        <v>5</v>
      </c>
      <c r="E68" s="27"/>
      <c r="F68" s="20"/>
      <c r="G68" s="20"/>
      <c r="I68" s="2"/>
      <c r="J68" s="2"/>
      <c r="K68" s="2"/>
    </row>
    <row r="69" spans="1:12" ht="118.2" customHeight="1" thickTop="1" thickBot="1" x14ac:dyDescent="0.35">
      <c r="A69" s="18" t="s">
        <v>2201</v>
      </c>
      <c r="B69" s="222" t="s">
        <v>2202</v>
      </c>
      <c r="C69" s="50" t="s">
        <v>130</v>
      </c>
      <c r="D69" s="50">
        <v>1</v>
      </c>
      <c r="E69" s="20"/>
      <c r="F69" s="20"/>
      <c r="G69" s="20"/>
      <c r="I69" s="24"/>
      <c r="J69" s="24"/>
      <c r="K69" s="24"/>
    </row>
    <row r="70" spans="1:12" ht="30" thickTop="1" thickBot="1" x14ac:dyDescent="0.35">
      <c r="A70" s="61" t="s">
        <v>9</v>
      </c>
      <c r="B70" s="62" t="s">
        <v>10</v>
      </c>
      <c r="C70" s="62" t="s">
        <v>4</v>
      </c>
      <c r="D70" s="62" t="s">
        <v>11</v>
      </c>
      <c r="E70" s="62" t="s">
        <v>12</v>
      </c>
      <c r="F70" s="62" t="s">
        <v>13</v>
      </c>
      <c r="G70" s="64" t="s">
        <v>14</v>
      </c>
    </row>
    <row r="71" spans="1:12" ht="15" thickTop="1" x14ac:dyDescent="0.3">
      <c r="A71" s="20"/>
      <c r="B71" s="67" t="s">
        <v>15</v>
      </c>
      <c r="C71" s="68"/>
      <c r="D71" s="68"/>
      <c r="E71" s="68"/>
      <c r="F71" s="68"/>
      <c r="G71" s="7"/>
    </row>
    <row r="72" spans="1:12" ht="15" thickBot="1" x14ac:dyDescent="0.35">
      <c r="A72" s="36" t="s">
        <v>16</v>
      </c>
      <c r="B72" s="4" t="s">
        <v>2194</v>
      </c>
      <c r="C72" s="4" t="s">
        <v>18</v>
      </c>
      <c r="D72" s="105">
        <v>0.1094</v>
      </c>
      <c r="E72" s="6">
        <v>21.25</v>
      </c>
      <c r="F72" s="6">
        <f>PRODUCT(D72:E72)</f>
        <v>2.3247499999999999</v>
      </c>
      <c r="G72" s="7"/>
    </row>
    <row r="73" spans="1:12" ht="15.6" thickTop="1" thickBot="1" x14ac:dyDescent="0.35">
      <c r="A73" s="71">
        <v>1</v>
      </c>
      <c r="B73" s="244" t="s">
        <v>21</v>
      </c>
      <c r="C73" s="245"/>
      <c r="D73" s="245"/>
      <c r="E73" s="246"/>
      <c r="F73" s="72">
        <f>SUM(F72)</f>
        <v>2.3247499999999999</v>
      </c>
      <c r="G73" s="73">
        <f>SUM(F73/F81)</f>
        <v>0.55947850995452397</v>
      </c>
    </row>
    <row r="74" spans="1:12" ht="15" thickTop="1" x14ac:dyDescent="0.3">
      <c r="A74" s="20"/>
      <c r="B74" s="74" t="s">
        <v>188</v>
      </c>
      <c r="C74" s="4"/>
      <c r="D74" s="4"/>
      <c r="E74" s="4"/>
      <c r="F74" s="41"/>
      <c r="G74" s="75"/>
    </row>
    <row r="75" spans="1:12" ht="15" thickBot="1" x14ac:dyDescent="0.35">
      <c r="A75" s="36" t="s">
        <v>23</v>
      </c>
      <c r="B75" s="4" t="s">
        <v>189</v>
      </c>
      <c r="C75" s="4" t="s">
        <v>190</v>
      </c>
      <c r="D75" s="22">
        <v>1</v>
      </c>
      <c r="E75" s="76">
        <v>0.96</v>
      </c>
      <c r="F75" s="6">
        <f>D75*E75</f>
        <v>0.96</v>
      </c>
      <c r="G75" s="7"/>
      <c r="J75" s="30"/>
      <c r="K75" s="31"/>
      <c r="L75" s="31"/>
    </row>
    <row r="76" spans="1:12" ht="15.6" thickTop="1" thickBot="1" x14ac:dyDescent="0.35">
      <c r="A76" s="71">
        <v>2</v>
      </c>
      <c r="B76" s="244" t="s">
        <v>134</v>
      </c>
      <c r="C76" s="245"/>
      <c r="D76" s="245"/>
      <c r="E76" s="246"/>
      <c r="F76" s="72">
        <f>SUM(F75)</f>
        <v>0.96</v>
      </c>
      <c r="G76" s="73">
        <f>SUM(F76/F81)</f>
        <v>0.2310353240375709</v>
      </c>
    </row>
    <row r="77" spans="1:12" ht="15.6" thickTop="1" thickBot="1" x14ac:dyDescent="0.35">
      <c r="A77" s="78" t="s">
        <v>26</v>
      </c>
      <c r="B77" s="244" t="s">
        <v>27</v>
      </c>
      <c r="C77" s="245"/>
      <c r="D77" s="245"/>
      <c r="E77" s="246"/>
      <c r="F77" s="79">
        <f>SUM(F73,F76)</f>
        <v>3.2847499999999998</v>
      </c>
      <c r="G77" s="3"/>
    </row>
    <row r="78" spans="1:12" ht="15.6" thickTop="1" thickBot="1" x14ac:dyDescent="0.35">
      <c r="A78" s="80">
        <v>3</v>
      </c>
      <c r="B78" s="264" t="s">
        <v>28</v>
      </c>
      <c r="C78" s="265"/>
      <c r="D78" s="265"/>
      <c r="E78" s="266"/>
      <c r="F78" s="79">
        <f>SUM(F77)*15%</f>
        <v>0.49271249999999994</v>
      </c>
      <c r="G78" s="73">
        <f>SUM(F78/F81)</f>
        <v>0.11857707509881422</v>
      </c>
    </row>
    <row r="79" spans="1:12" ht="15.6" thickTop="1" thickBot="1" x14ac:dyDescent="0.35">
      <c r="A79" s="78" t="s">
        <v>29</v>
      </c>
      <c r="B79" s="244" t="s">
        <v>30</v>
      </c>
      <c r="C79" s="245"/>
      <c r="D79" s="245"/>
      <c r="E79" s="246"/>
      <c r="F79" s="81">
        <f>SUM(F77:F78)</f>
        <v>3.7774624999999999</v>
      </c>
    </row>
    <row r="80" spans="1:12" ht="15.6" thickTop="1" thickBot="1" x14ac:dyDescent="0.35">
      <c r="A80" s="80">
        <v>4</v>
      </c>
      <c r="B80" s="264" t="s">
        <v>31</v>
      </c>
      <c r="C80" s="265"/>
      <c r="D80" s="265"/>
      <c r="E80" s="266"/>
      <c r="F80" s="79">
        <f>SUM(F79)*10%</f>
        <v>0.37774625000000001</v>
      </c>
      <c r="G80" s="73">
        <f>SUM(F80/F81)</f>
        <v>9.0909090909090912E-2</v>
      </c>
    </row>
    <row r="81" spans="1:12" ht="15.6" thickTop="1" thickBot="1" x14ac:dyDescent="0.35">
      <c r="A81" s="78" t="s">
        <v>32</v>
      </c>
      <c r="B81" s="244" t="s">
        <v>33</v>
      </c>
      <c r="C81" s="245"/>
      <c r="D81" s="245"/>
      <c r="E81" s="246"/>
      <c r="F81" s="81">
        <f>SUM(F79:F80)</f>
        <v>4.1552087499999999</v>
      </c>
      <c r="G81" s="82">
        <f>SUM(G73,G76,G78,G80)</f>
        <v>1</v>
      </c>
      <c r="I81" s="31"/>
      <c r="J81" s="30"/>
      <c r="K81" s="31"/>
      <c r="L81" s="31"/>
    </row>
    <row r="82" spans="1:12" ht="15.6" thickTop="1" thickBot="1" x14ac:dyDescent="0.35"/>
    <row r="83" spans="1:12" ht="44.4" thickTop="1" thickBot="1" x14ac:dyDescent="0.35">
      <c r="A83" s="61" t="s">
        <v>2</v>
      </c>
      <c r="B83" s="62" t="s">
        <v>3</v>
      </c>
      <c r="C83" s="63" t="s">
        <v>4</v>
      </c>
      <c r="D83" s="64" t="s">
        <v>5</v>
      </c>
      <c r="E83" s="27"/>
      <c r="F83" s="20"/>
      <c r="G83" s="20"/>
      <c r="I83" s="2"/>
      <c r="J83" s="2"/>
      <c r="K83" s="2"/>
    </row>
    <row r="84" spans="1:12" ht="104.4" customHeight="1" thickTop="1" thickBot="1" x14ac:dyDescent="0.35">
      <c r="A84" s="18" t="s">
        <v>2203</v>
      </c>
      <c r="B84" s="66" t="s">
        <v>2204</v>
      </c>
      <c r="C84" s="50" t="s">
        <v>203</v>
      </c>
      <c r="D84" s="50">
        <v>1</v>
      </c>
      <c r="E84" s="20"/>
      <c r="F84" s="20"/>
      <c r="G84" s="20"/>
      <c r="I84" s="24"/>
      <c r="J84" s="24"/>
      <c r="K84" s="24"/>
    </row>
    <row r="85" spans="1:12" ht="30" thickTop="1" thickBot="1" x14ac:dyDescent="0.35">
      <c r="A85" s="61" t="s">
        <v>9</v>
      </c>
      <c r="B85" s="62" t="s">
        <v>10</v>
      </c>
      <c r="C85" s="62" t="s">
        <v>4</v>
      </c>
      <c r="D85" s="62" t="s">
        <v>11</v>
      </c>
      <c r="E85" s="62" t="s">
        <v>12</v>
      </c>
      <c r="F85" s="62" t="s">
        <v>13</v>
      </c>
      <c r="G85" s="64" t="s">
        <v>14</v>
      </c>
    </row>
    <row r="86" spans="1:12" ht="15" thickTop="1" x14ac:dyDescent="0.3">
      <c r="A86" s="20"/>
      <c r="B86" s="67" t="s">
        <v>15</v>
      </c>
      <c r="C86" s="68"/>
      <c r="D86" s="68"/>
      <c r="E86" s="68"/>
      <c r="F86" s="68"/>
      <c r="G86" s="7"/>
    </row>
    <row r="87" spans="1:12" ht="28.8" x14ac:dyDescent="0.3">
      <c r="A87" s="36" t="s">
        <v>16</v>
      </c>
      <c r="B87" s="4" t="s">
        <v>2877</v>
      </c>
      <c r="C87" s="4" t="s">
        <v>2205</v>
      </c>
      <c r="D87" s="22">
        <v>0.10199999999999999</v>
      </c>
      <c r="E87" s="6">
        <v>24.1</v>
      </c>
      <c r="F87" s="6">
        <f>PRODUCT(D87:E87)</f>
        <v>2.4582000000000002</v>
      </c>
      <c r="G87" s="7"/>
    </row>
    <row r="88" spans="1:12" ht="29.4" thickBot="1" x14ac:dyDescent="0.35">
      <c r="A88" s="36" t="s">
        <v>19</v>
      </c>
      <c r="B88" s="4" t="s">
        <v>2206</v>
      </c>
      <c r="C88" s="4" t="s">
        <v>2205</v>
      </c>
      <c r="D88" s="4">
        <v>1E-3</v>
      </c>
      <c r="E88" s="6">
        <v>21.25</v>
      </c>
      <c r="F88" s="6">
        <f>PRODUCT(D88:E88)</f>
        <v>2.1250000000000002E-2</v>
      </c>
      <c r="G88" s="7"/>
    </row>
    <row r="89" spans="1:12" ht="15.6" thickTop="1" thickBot="1" x14ac:dyDescent="0.35">
      <c r="A89" s="71">
        <v>1</v>
      </c>
      <c r="B89" s="244" t="s">
        <v>21</v>
      </c>
      <c r="C89" s="245"/>
      <c r="D89" s="245"/>
      <c r="E89" s="246"/>
      <c r="F89" s="72">
        <f>SUM(F87:F88)</f>
        <v>2.4794500000000004</v>
      </c>
      <c r="G89" s="73">
        <f>SUM(F89/F98)</f>
        <v>0.57360574931350128</v>
      </c>
    </row>
    <row r="90" spans="1:12" ht="15" thickTop="1" x14ac:dyDescent="0.3">
      <c r="A90" s="20"/>
      <c r="B90" s="74" t="s">
        <v>22</v>
      </c>
      <c r="C90" s="4"/>
      <c r="D90" s="4"/>
      <c r="E90" s="4"/>
      <c r="F90" s="41"/>
      <c r="G90" s="75"/>
    </row>
    <row r="91" spans="1:12" ht="57.6" x14ac:dyDescent="0.3">
      <c r="A91" s="36" t="s">
        <v>23</v>
      </c>
      <c r="B91" s="4" t="s">
        <v>2207</v>
      </c>
      <c r="C91" s="4" t="s">
        <v>2205</v>
      </c>
      <c r="D91" s="22">
        <v>0.1</v>
      </c>
      <c r="E91" s="176">
        <v>8</v>
      </c>
      <c r="F91" s="6">
        <f>PRODUCT(D91:E91)</f>
        <v>0.8</v>
      </c>
      <c r="G91" s="7"/>
    </row>
    <row r="92" spans="1:12" ht="43.8" thickBot="1" x14ac:dyDescent="0.35">
      <c r="A92" s="36" t="s">
        <v>47</v>
      </c>
      <c r="B92" s="4" t="s">
        <v>2208</v>
      </c>
      <c r="C92" s="4" t="s">
        <v>2205</v>
      </c>
      <c r="D92" s="4">
        <v>2E-3</v>
      </c>
      <c r="E92" s="177">
        <v>68.8</v>
      </c>
      <c r="F92" s="23">
        <f>PRODUCT(D92:E92)</f>
        <v>0.1376</v>
      </c>
      <c r="G92" s="7"/>
    </row>
    <row r="93" spans="1:12" ht="15.6" thickTop="1" thickBot="1" x14ac:dyDescent="0.35">
      <c r="A93" s="71">
        <v>2</v>
      </c>
      <c r="B93" s="244" t="s">
        <v>25</v>
      </c>
      <c r="C93" s="245"/>
      <c r="D93" s="245"/>
      <c r="E93" s="246"/>
      <c r="F93" s="72">
        <f>SUM(F91:F92)</f>
        <v>0.93759999999999999</v>
      </c>
      <c r="G93" s="73">
        <f>SUM(F93/F98)</f>
        <v>0.21690808467859352</v>
      </c>
    </row>
    <row r="94" spans="1:12" ht="15.6" thickTop="1" thickBot="1" x14ac:dyDescent="0.35">
      <c r="A94" s="78" t="s">
        <v>26</v>
      </c>
      <c r="B94" s="244" t="s">
        <v>27</v>
      </c>
      <c r="C94" s="245"/>
      <c r="D94" s="245"/>
      <c r="E94" s="246"/>
      <c r="F94" s="79">
        <f>SUM(F89,F93)</f>
        <v>3.4170500000000006</v>
      </c>
      <c r="G94" s="3"/>
    </row>
    <row r="95" spans="1:12" ht="15.6" thickTop="1" thickBot="1" x14ac:dyDescent="0.35">
      <c r="A95" s="80">
        <v>3</v>
      </c>
      <c r="B95" s="264" t="s">
        <v>28</v>
      </c>
      <c r="C95" s="265"/>
      <c r="D95" s="265"/>
      <c r="E95" s="266"/>
      <c r="F95" s="79">
        <f>SUM(F94)*15%</f>
        <v>0.51255750000000011</v>
      </c>
      <c r="G95" s="73">
        <f>SUM(F95/F98)</f>
        <v>0.11857707509881424</v>
      </c>
    </row>
    <row r="96" spans="1:12" ht="15.6" thickTop="1" thickBot="1" x14ac:dyDescent="0.35">
      <c r="A96" s="78" t="s">
        <v>29</v>
      </c>
      <c r="B96" s="244" t="s">
        <v>30</v>
      </c>
      <c r="C96" s="245"/>
      <c r="D96" s="245"/>
      <c r="E96" s="246"/>
      <c r="F96" s="81">
        <f>SUM(F94:F95)</f>
        <v>3.9296075000000008</v>
      </c>
    </row>
    <row r="97" spans="1:11" ht="15.6" thickTop="1" thickBot="1" x14ac:dyDescent="0.35">
      <c r="A97" s="80">
        <v>4</v>
      </c>
      <c r="B97" s="264" t="s">
        <v>31</v>
      </c>
      <c r="C97" s="265"/>
      <c r="D97" s="265"/>
      <c r="E97" s="266"/>
      <c r="F97" s="79">
        <f>SUM(F96)*10%</f>
        <v>0.39296075000000008</v>
      </c>
      <c r="G97" s="73">
        <f>SUM(F97/F98)</f>
        <v>9.0909090909090912E-2</v>
      </c>
    </row>
    <row r="98" spans="1:11" ht="15.6" thickTop="1" thickBot="1" x14ac:dyDescent="0.35">
      <c r="A98" s="78" t="s">
        <v>32</v>
      </c>
      <c r="B98" s="244" t="s">
        <v>33</v>
      </c>
      <c r="C98" s="245"/>
      <c r="D98" s="245"/>
      <c r="E98" s="246"/>
      <c r="F98" s="81">
        <f>SUM(F96:F97)</f>
        <v>4.3225682500000007</v>
      </c>
      <c r="G98" s="82">
        <f>SUM(G89,G93,G95,G97)</f>
        <v>0.99999999999999989</v>
      </c>
    </row>
    <row r="99" spans="1:11" ht="15.6" thickTop="1" thickBot="1" x14ac:dyDescent="0.35"/>
    <row r="100" spans="1:11" ht="44.4" thickTop="1" thickBot="1" x14ac:dyDescent="0.35">
      <c r="A100" s="61" t="s">
        <v>2</v>
      </c>
      <c r="B100" s="62" t="s">
        <v>3</v>
      </c>
      <c r="C100" s="63" t="s">
        <v>4</v>
      </c>
      <c r="D100" s="64" t="s">
        <v>5</v>
      </c>
      <c r="E100" s="27"/>
      <c r="F100" s="20"/>
      <c r="G100" s="20"/>
      <c r="I100" s="2"/>
      <c r="J100" s="2"/>
      <c r="K100" s="2"/>
    </row>
    <row r="101" spans="1:11" ht="118.2" customHeight="1" thickTop="1" thickBot="1" x14ac:dyDescent="0.35">
      <c r="A101" s="18" t="s">
        <v>2209</v>
      </c>
      <c r="B101" s="222" t="s">
        <v>2210</v>
      </c>
      <c r="C101" s="50" t="s">
        <v>203</v>
      </c>
      <c r="D101" s="50">
        <v>1</v>
      </c>
      <c r="E101" s="20"/>
      <c r="F101" s="20"/>
      <c r="G101" s="20"/>
      <c r="I101" s="24"/>
      <c r="J101" s="24"/>
      <c r="K101" s="24"/>
    </row>
    <row r="102" spans="1:11" ht="30" thickTop="1" thickBot="1" x14ac:dyDescent="0.35">
      <c r="A102" s="61" t="s">
        <v>9</v>
      </c>
      <c r="B102" s="62" t="s">
        <v>10</v>
      </c>
      <c r="C102" s="62" t="s">
        <v>4</v>
      </c>
      <c r="D102" s="62" t="s">
        <v>11</v>
      </c>
      <c r="E102" s="62" t="s">
        <v>12</v>
      </c>
      <c r="F102" s="62" t="s">
        <v>13</v>
      </c>
      <c r="G102" s="64" t="s">
        <v>14</v>
      </c>
    </row>
    <row r="103" spans="1:11" ht="15" thickTop="1" x14ac:dyDescent="0.3">
      <c r="A103" s="20"/>
      <c r="B103" s="67" t="s">
        <v>15</v>
      </c>
      <c r="C103" s="68"/>
      <c r="D103" s="68"/>
      <c r="E103" s="68"/>
      <c r="F103" s="68"/>
      <c r="G103" s="7"/>
    </row>
    <row r="104" spans="1:11" ht="28.8" x14ac:dyDescent="0.3">
      <c r="A104" s="36" t="s">
        <v>16</v>
      </c>
      <c r="B104" s="4" t="s">
        <v>2877</v>
      </c>
      <c r="C104" s="4" t="s">
        <v>2205</v>
      </c>
      <c r="D104" s="22">
        <v>0.13500000000000001</v>
      </c>
      <c r="E104" s="6">
        <v>24.1</v>
      </c>
      <c r="F104" s="6">
        <f>PRODUCT(D104:E104)</f>
        <v>3.2535000000000003</v>
      </c>
      <c r="G104" s="7"/>
    </row>
    <row r="105" spans="1:11" ht="29.4" thickBot="1" x14ac:dyDescent="0.35">
      <c r="A105" s="36" t="s">
        <v>19</v>
      </c>
      <c r="B105" s="4" t="s">
        <v>2206</v>
      </c>
      <c r="C105" s="4" t="s">
        <v>2205</v>
      </c>
      <c r="D105" s="4">
        <v>3.0000000000000001E-3</v>
      </c>
      <c r="E105" s="6">
        <v>21.25</v>
      </c>
      <c r="F105" s="6">
        <f>PRODUCT(D105:E105)</f>
        <v>6.3750000000000001E-2</v>
      </c>
      <c r="G105" s="7"/>
    </row>
    <row r="106" spans="1:11" ht="15.6" thickTop="1" thickBot="1" x14ac:dyDescent="0.35">
      <c r="A106" s="71">
        <v>1</v>
      </c>
      <c r="B106" s="244" t="s">
        <v>21</v>
      </c>
      <c r="C106" s="245"/>
      <c r="D106" s="245"/>
      <c r="E106" s="246"/>
      <c r="F106" s="72">
        <f>SUM(F104:F105)</f>
        <v>3.3172500000000005</v>
      </c>
      <c r="G106" s="73">
        <f>SUM(F106/F115)</f>
        <v>0.5577946324510028</v>
      </c>
    </row>
    <row r="107" spans="1:11" ht="15" thickTop="1" x14ac:dyDescent="0.3">
      <c r="A107" s="20"/>
      <c r="B107" s="74" t="s">
        <v>22</v>
      </c>
      <c r="C107" s="4"/>
      <c r="D107" s="4"/>
      <c r="E107" s="4"/>
      <c r="F107" s="41"/>
      <c r="G107" s="75"/>
    </row>
    <row r="108" spans="1:11" ht="57.6" x14ac:dyDescent="0.3">
      <c r="A108" s="36" t="s">
        <v>23</v>
      </c>
      <c r="B108" s="4" t="s">
        <v>2211</v>
      </c>
      <c r="C108" s="4" t="s">
        <v>2205</v>
      </c>
      <c r="D108" s="4">
        <v>0.13</v>
      </c>
      <c r="E108" s="176">
        <v>8</v>
      </c>
      <c r="F108" s="6">
        <f>PRODUCT(D108:E108)</f>
        <v>1.04</v>
      </c>
      <c r="G108" s="7"/>
    </row>
    <row r="109" spans="1:11" ht="43.8" thickBot="1" x14ac:dyDescent="0.35">
      <c r="A109" s="36" t="s">
        <v>47</v>
      </c>
      <c r="B109" s="4" t="s">
        <v>2212</v>
      </c>
      <c r="C109" s="4" t="s">
        <v>2205</v>
      </c>
      <c r="D109" s="4">
        <v>5.0000000000000001E-3</v>
      </c>
      <c r="E109" s="177">
        <v>68.8</v>
      </c>
      <c r="F109" s="23">
        <f>PRODUCT(D109:E109)</f>
        <v>0.34399999999999997</v>
      </c>
      <c r="G109" s="7"/>
    </row>
    <row r="110" spans="1:11" ht="15.6" thickTop="1" thickBot="1" x14ac:dyDescent="0.35">
      <c r="A110" s="71">
        <v>2</v>
      </c>
      <c r="B110" s="244" t="s">
        <v>25</v>
      </c>
      <c r="C110" s="245"/>
      <c r="D110" s="245"/>
      <c r="E110" s="246"/>
      <c r="F110" s="72">
        <f>SUM(F108:F109)</f>
        <v>1.3839999999999999</v>
      </c>
      <c r="G110" s="73">
        <f>SUM(F110/F115)</f>
        <v>0.2327192015410921</v>
      </c>
    </row>
    <row r="111" spans="1:11" ht="15.6" thickTop="1" thickBot="1" x14ac:dyDescent="0.35">
      <c r="A111" s="78" t="s">
        <v>26</v>
      </c>
      <c r="B111" s="244" t="s">
        <v>27</v>
      </c>
      <c r="C111" s="245"/>
      <c r="D111" s="245"/>
      <c r="E111" s="246"/>
      <c r="F111" s="79">
        <f>SUM(F106,F110)</f>
        <v>4.7012499999999999</v>
      </c>
      <c r="G111" s="3"/>
    </row>
    <row r="112" spans="1:11" ht="15.6" thickTop="1" thickBot="1" x14ac:dyDescent="0.35">
      <c r="A112" s="80">
        <v>3</v>
      </c>
      <c r="B112" s="264" t="s">
        <v>28</v>
      </c>
      <c r="C112" s="265"/>
      <c r="D112" s="265"/>
      <c r="E112" s="266"/>
      <c r="F112" s="79">
        <f>SUM(F111)*15%</f>
        <v>0.70518749999999997</v>
      </c>
      <c r="G112" s="73">
        <f>SUM(F112/F115)</f>
        <v>0.11857707509881422</v>
      </c>
    </row>
    <row r="113" spans="1:11" ht="15.6" thickTop="1" thickBot="1" x14ac:dyDescent="0.35">
      <c r="A113" s="78" t="s">
        <v>29</v>
      </c>
      <c r="B113" s="244" t="s">
        <v>30</v>
      </c>
      <c r="C113" s="245"/>
      <c r="D113" s="245"/>
      <c r="E113" s="246"/>
      <c r="F113" s="81">
        <f>SUM(F111:F112)</f>
        <v>5.4064375</v>
      </c>
    </row>
    <row r="114" spans="1:11" ht="15.6" thickTop="1" thickBot="1" x14ac:dyDescent="0.35">
      <c r="A114" s="80">
        <v>4</v>
      </c>
      <c r="B114" s="264" t="s">
        <v>31</v>
      </c>
      <c r="C114" s="265"/>
      <c r="D114" s="265"/>
      <c r="E114" s="266"/>
      <c r="F114" s="79">
        <f>SUM(F113)*10%</f>
        <v>0.54064374999999998</v>
      </c>
      <c r="G114" s="73">
        <f>SUM(F114/F115)</f>
        <v>9.0909090909090898E-2</v>
      </c>
    </row>
    <row r="115" spans="1:11" ht="15.6" thickTop="1" thickBot="1" x14ac:dyDescent="0.35">
      <c r="A115" s="78" t="s">
        <v>32</v>
      </c>
      <c r="B115" s="244" t="s">
        <v>33</v>
      </c>
      <c r="C115" s="245"/>
      <c r="D115" s="245"/>
      <c r="E115" s="246"/>
      <c r="F115" s="81">
        <f>SUM(F113:F114)</f>
        <v>5.9470812500000001</v>
      </c>
      <c r="G115" s="82">
        <f>SUM(G106,G110,G112,G114)</f>
        <v>1</v>
      </c>
    </row>
    <row r="116" spans="1:11" ht="15.6" thickTop="1" thickBot="1" x14ac:dyDescent="0.35"/>
    <row r="117" spans="1:11" ht="44.4" thickTop="1" thickBot="1" x14ac:dyDescent="0.35">
      <c r="A117" s="61" t="s">
        <v>2</v>
      </c>
      <c r="B117" s="62" t="s">
        <v>3</v>
      </c>
      <c r="C117" s="63" t="s">
        <v>4</v>
      </c>
      <c r="D117" s="64" t="s">
        <v>5</v>
      </c>
      <c r="E117" s="27"/>
      <c r="F117" s="20"/>
      <c r="G117" s="20"/>
      <c r="I117" s="2"/>
      <c r="J117" s="2"/>
      <c r="K117" s="2"/>
    </row>
    <row r="118" spans="1:11" ht="113.4" customHeight="1" thickTop="1" thickBot="1" x14ac:dyDescent="0.35">
      <c r="A118" s="18" t="s">
        <v>2213</v>
      </c>
      <c r="B118" s="66" t="s">
        <v>2214</v>
      </c>
      <c r="C118" s="50" t="s">
        <v>203</v>
      </c>
      <c r="D118" s="50">
        <v>1</v>
      </c>
      <c r="E118" s="20"/>
      <c r="F118" s="20"/>
      <c r="G118" s="20"/>
      <c r="I118" s="24"/>
      <c r="J118" s="24"/>
      <c r="K118" s="24"/>
    </row>
    <row r="119" spans="1:11" ht="30" thickTop="1" thickBot="1" x14ac:dyDescent="0.35">
      <c r="A119" s="61" t="s">
        <v>9</v>
      </c>
      <c r="B119" s="62" t="s">
        <v>10</v>
      </c>
      <c r="C119" s="62" t="s">
        <v>4</v>
      </c>
      <c r="D119" s="62" t="s">
        <v>11</v>
      </c>
      <c r="E119" s="62" t="s">
        <v>12</v>
      </c>
      <c r="F119" s="62" t="s">
        <v>13</v>
      </c>
      <c r="G119" s="64" t="s">
        <v>14</v>
      </c>
    </row>
    <row r="120" spans="1:11" ht="15" thickTop="1" x14ac:dyDescent="0.3">
      <c r="A120" s="20"/>
      <c r="B120" s="67" t="s">
        <v>15</v>
      </c>
      <c r="C120" s="68"/>
      <c r="D120" s="68"/>
      <c r="E120" s="68"/>
      <c r="F120" s="68"/>
      <c r="G120" s="7"/>
    </row>
    <row r="121" spans="1:11" ht="28.8" x14ac:dyDescent="0.3">
      <c r="A121" s="36" t="s">
        <v>16</v>
      </c>
      <c r="B121" s="4" t="s">
        <v>2877</v>
      </c>
      <c r="C121" s="4" t="s">
        <v>2205</v>
      </c>
      <c r="D121" s="4">
        <v>0.27</v>
      </c>
      <c r="E121" s="6">
        <v>24.1</v>
      </c>
      <c r="F121" s="6">
        <f>PRODUCT(D121:E121)</f>
        <v>6.5070000000000006</v>
      </c>
      <c r="G121" s="7"/>
    </row>
    <row r="122" spans="1:11" ht="29.4" thickBot="1" x14ac:dyDescent="0.35">
      <c r="A122" s="36" t="s">
        <v>19</v>
      </c>
      <c r="B122" s="4" t="s">
        <v>2206</v>
      </c>
      <c r="C122" s="4" t="s">
        <v>2205</v>
      </c>
      <c r="D122" s="4">
        <v>0.01</v>
      </c>
      <c r="E122" s="6">
        <v>21.25</v>
      </c>
      <c r="F122" s="6">
        <f>PRODUCT(D122:E122)</f>
        <v>0.21249999999999999</v>
      </c>
      <c r="G122" s="7"/>
    </row>
    <row r="123" spans="1:11" ht="15.6" thickTop="1" thickBot="1" x14ac:dyDescent="0.35">
      <c r="A123" s="71">
        <v>1</v>
      </c>
      <c r="B123" s="244" t="s">
        <v>21</v>
      </c>
      <c r="C123" s="245"/>
      <c r="D123" s="245"/>
      <c r="E123" s="246"/>
      <c r="F123" s="72">
        <f>SUM(F121:F122)</f>
        <v>6.7195000000000009</v>
      </c>
      <c r="G123" s="73">
        <f>SUM(F123/F132)</f>
        <v>0.54249682964917345</v>
      </c>
    </row>
    <row r="124" spans="1:11" ht="15" thickTop="1" x14ac:dyDescent="0.3">
      <c r="A124" s="20"/>
      <c r="B124" s="74" t="s">
        <v>22</v>
      </c>
      <c r="C124" s="4"/>
      <c r="D124" s="4"/>
      <c r="E124" s="4"/>
      <c r="F124" s="41"/>
      <c r="G124" s="75"/>
    </row>
    <row r="125" spans="1:11" ht="57.6" x14ac:dyDescent="0.3">
      <c r="A125" s="36" t="s">
        <v>23</v>
      </c>
      <c r="B125" s="4" t="s">
        <v>2215</v>
      </c>
      <c r="C125" s="4" t="s">
        <v>2205</v>
      </c>
      <c r="D125" s="4">
        <v>0.255</v>
      </c>
      <c r="E125" s="176">
        <v>8</v>
      </c>
      <c r="F125" s="6">
        <f>PRODUCT(D125:E125)</f>
        <v>2.04</v>
      </c>
      <c r="G125" s="7"/>
    </row>
    <row r="126" spans="1:11" ht="43.8" thickBot="1" x14ac:dyDescent="0.35">
      <c r="A126" s="36" t="s">
        <v>47</v>
      </c>
      <c r="B126" s="4" t="s">
        <v>2216</v>
      </c>
      <c r="C126" s="4" t="s">
        <v>2205</v>
      </c>
      <c r="D126" s="4">
        <v>1.4999999999999999E-2</v>
      </c>
      <c r="E126" s="177">
        <v>68.8</v>
      </c>
      <c r="F126" s="23">
        <f>PRODUCT(D126:E126)</f>
        <v>1.032</v>
      </c>
      <c r="G126" s="7"/>
    </row>
    <row r="127" spans="1:11" ht="15.6" thickTop="1" thickBot="1" x14ac:dyDescent="0.35">
      <c r="A127" s="71">
        <v>2</v>
      </c>
      <c r="B127" s="244" t="s">
        <v>25</v>
      </c>
      <c r="C127" s="245"/>
      <c r="D127" s="245"/>
      <c r="E127" s="246"/>
      <c r="F127" s="72">
        <f>SUM(F125:F126)</f>
        <v>3.0720000000000001</v>
      </c>
      <c r="G127" s="73">
        <f>SUM(F127/F132)</f>
        <v>0.24801700434292143</v>
      </c>
    </row>
    <row r="128" spans="1:11" ht="15.6" thickTop="1" thickBot="1" x14ac:dyDescent="0.35">
      <c r="A128" s="78" t="s">
        <v>26</v>
      </c>
      <c r="B128" s="244" t="s">
        <v>27</v>
      </c>
      <c r="C128" s="245"/>
      <c r="D128" s="245"/>
      <c r="E128" s="246"/>
      <c r="F128" s="79">
        <f>SUM(F123,F127)</f>
        <v>9.791500000000001</v>
      </c>
      <c r="G128" s="3"/>
    </row>
    <row r="129" spans="1:11" ht="15.6" thickTop="1" thickBot="1" x14ac:dyDescent="0.35">
      <c r="A129" s="80">
        <v>3</v>
      </c>
      <c r="B129" s="264" t="s">
        <v>28</v>
      </c>
      <c r="C129" s="265"/>
      <c r="D129" s="265"/>
      <c r="E129" s="266"/>
      <c r="F129" s="79">
        <f>SUM(F128)*15%</f>
        <v>1.4687250000000001</v>
      </c>
      <c r="G129" s="73">
        <f>SUM(F129/F132)</f>
        <v>0.11857707509881422</v>
      </c>
    </row>
    <row r="130" spans="1:11" ht="15.6" thickTop="1" thickBot="1" x14ac:dyDescent="0.35">
      <c r="A130" s="78" t="s">
        <v>29</v>
      </c>
      <c r="B130" s="244" t="s">
        <v>30</v>
      </c>
      <c r="C130" s="245"/>
      <c r="D130" s="245"/>
      <c r="E130" s="246"/>
      <c r="F130" s="81">
        <f>SUM(F128:F129)</f>
        <v>11.260225000000002</v>
      </c>
    </row>
    <row r="131" spans="1:11" ht="15.6" thickTop="1" thickBot="1" x14ac:dyDescent="0.35">
      <c r="A131" s="80">
        <v>4</v>
      </c>
      <c r="B131" s="264" t="s">
        <v>31</v>
      </c>
      <c r="C131" s="265"/>
      <c r="D131" s="265"/>
      <c r="E131" s="266"/>
      <c r="F131" s="79">
        <f>SUM(F130)*10%</f>
        <v>1.1260225000000001</v>
      </c>
      <c r="G131" s="73">
        <f>SUM(F131/F132)</f>
        <v>9.0909090909090912E-2</v>
      </c>
    </row>
    <row r="132" spans="1:11" ht="15.6" thickTop="1" thickBot="1" x14ac:dyDescent="0.35">
      <c r="A132" s="78" t="s">
        <v>32</v>
      </c>
      <c r="B132" s="244" t="s">
        <v>33</v>
      </c>
      <c r="C132" s="245"/>
      <c r="D132" s="245"/>
      <c r="E132" s="246"/>
      <c r="F132" s="81">
        <f>SUM(F130:F131)</f>
        <v>12.386247500000001</v>
      </c>
      <c r="G132" s="82">
        <f>SUM(G123,G127,G129,G131)</f>
        <v>1</v>
      </c>
    </row>
    <row r="133" spans="1:11" ht="15.6" thickTop="1" thickBot="1" x14ac:dyDescent="0.35"/>
    <row r="134" spans="1:11" ht="44.4" thickTop="1" thickBot="1" x14ac:dyDescent="0.35">
      <c r="A134" s="61" t="s">
        <v>2</v>
      </c>
      <c r="B134" s="62" t="s">
        <v>3</v>
      </c>
      <c r="C134" s="63" t="s">
        <v>4</v>
      </c>
      <c r="D134" s="64" t="s">
        <v>5</v>
      </c>
      <c r="E134" s="27"/>
      <c r="F134" s="20"/>
      <c r="G134" s="20"/>
      <c r="I134" s="2"/>
      <c r="J134" s="2"/>
      <c r="K134" s="2"/>
    </row>
    <row r="135" spans="1:11" ht="130.19999999999999" customHeight="1" thickTop="1" thickBot="1" x14ac:dyDescent="0.35">
      <c r="A135" s="18" t="s">
        <v>2217</v>
      </c>
      <c r="B135" s="222" t="s">
        <v>2218</v>
      </c>
      <c r="C135" s="50" t="s">
        <v>304</v>
      </c>
      <c r="D135" s="50">
        <v>1</v>
      </c>
      <c r="E135" s="20"/>
      <c r="F135" s="20"/>
      <c r="G135" s="20"/>
      <c r="I135" s="24"/>
      <c r="J135" s="24"/>
      <c r="K135" s="24"/>
    </row>
    <row r="136" spans="1:11" ht="30" thickTop="1" thickBot="1" x14ac:dyDescent="0.35">
      <c r="A136" s="61" t="s">
        <v>9</v>
      </c>
      <c r="B136" s="62" t="s">
        <v>10</v>
      </c>
      <c r="C136" s="62" t="s">
        <v>4</v>
      </c>
      <c r="D136" s="62" t="s">
        <v>11</v>
      </c>
      <c r="E136" s="62" t="s">
        <v>12</v>
      </c>
      <c r="F136" s="62" t="s">
        <v>13</v>
      </c>
      <c r="G136" s="64" t="s">
        <v>14</v>
      </c>
    </row>
    <row r="137" spans="1:11" ht="15" thickTop="1" x14ac:dyDescent="0.3">
      <c r="A137" s="20"/>
      <c r="B137" s="67" t="s">
        <v>15</v>
      </c>
      <c r="C137" s="68"/>
      <c r="D137" s="68"/>
      <c r="E137" s="68"/>
      <c r="F137" s="68"/>
      <c r="G137" s="7"/>
    </row>
    <row r="138" spans="1:11" ht="28.8" x14ac:dyDescent="0.3">
      <c r="A138" s="36" t="s">
        <v>16</v>
      </c>
      <c r="B138" s="4" t="s">
        <v>2877</v>
      </c>
      <c r="C138" s="4" t="s">
        <v>2205</v>
      </c>
      <c r="D138" s="4">
        <v>0.33</v>
      </c>
      <c r="E138" s="6">
        <v>24.1</v>
      </c>
      <c r="F138" s="6">
        <f>PRODUCT(D138:E138)</f>
        <v>7.9530000000000012</v>
      </c>
      <c r="G138" s="7"/>
    </row>
    <row r="139" spans="1:11" ht="29.4" thickBot="1" x14ac:dyDescent="0.35">
      <c r="A139" s="36" t="s">
        <v>19</v>
      </c>
      <c r="B139" s="4" t="s">
        <v>2206</v>
      </c>
      <c r="C139" s="4" t="s">
        <v>2205</v>
      </c>
      <c r="D139" s="4">
        <v>1.4999999999999999E-2</v>
      </c>
      <c r="E139" s="6">
        <v>21.25</v>
      </c>
      <c r="F139" s="6">
        <f>PRODUCT(D139:E139)</f>
        <v>0.31874999999999998</v>
      </c>
      <c r="G139" s="7"/>
    </row>
    <row r="140" spans="1:11" ht="15.6" thickTop="1" thickBot="1" x14ac:dyDescent="0.35">
      <c r="A140" s="71">
        <v>1</v>
      </c>
      <c r="B140" s="244" t="s">
        <v>21</v>
      </c>
      <c r="C140" s="245"/>
      <c r="D140" s="245"/>
      <c r="E140" s="246"/>
      <c r="F140" s="72">
        <f>SUM(F138:F139)</f>
        <v>8.2717500000000008</v>
      </c>
      <c r="G140" s="73">
        <f>SUM(F140/F149)</f>
        <v>0.55663519600962874</v>
      </c>
    </row>
    <row r="141" spans="1:11" ht="15" thickTop="1" x14ac:dyDescent="0.3">
      <c r="A141" s="20"/>
      <c r="B141" s="74" t="s">
        <v>22</v>
      </c>
      <c r="C141" s="4"/>
      <c r="D141" s="4"/>
      <c r="E141" s="4"/>
      <c r="F141" s="41"/>
      <c r="G141" s="75"/>
    </row>
    <row r="142" spans="1:11" ht="57.6" x14ac:dyDescent="0.3">
      <c r="A142" s="36" t="s">
        <v>23</v>
      </c>
      <c r="B142" s="4" t="s">
        <v>2219</v>
      </c>
      <c r="C142" s="4" t="s">
        <v>2205</v>
      </c>
      <c r="D142" s="22">
        <v>0.3</v>
      </c>
      <c r="E142" s="176">
        <v>8</v>
      </c>
      <c r="F142" s="6">
        <f>PRODUCT(D142:E142)</f>
        <v>2.4</v>
      </c>
      <c r="G142" s="7"/>
    </row>
    <row r="143" spans="1:11" ht="43.8" thickBot="1" x14ac:dyDescent="0.35">
      <c r="A143" s="36" t="s">
        <v>47</v>
      </c>
      <c r="B143" s="4" t="s">
        <v>2212</v>
      </c>
      <c r="C143" s="4" t="s">
        <v>2205</v>
      </c>
      <c r="D143" s="4">
        <v>0.03</v>
      </c>
      <c r="E143" s="177">
        <v>35.85</v>
      </c>
      <c r="F143" s="23">
        <f>PRODUCT(D143:E143)</f>
        <v>1.0754999999999999</v>
      </c>
      <c r="G143" s="7"/>
    </row>
    <row r="144" spans="1:11" ht="15.6" thickTop="1" thickBot="1" x14ac:dyDescent="0.35">
      <c r="A144" s="71">
        <v>2</v>
      </c>
      <c r="B144" s="244" t="s">
        <v>25</v>
      </c>
      <c r="C144" s="245"/>
      <c r="D144" s="245"/>
      <c r="E144" s="246"/>
      <c r="F144" s="72">
        <f>SUM(F142:F143)</f>
        <v>3.4754999999999998</v>
      </c>
      <c r="G144" s="73">
        <f>SUM(F144/F149)</f>
        <v>0.23387863798246616</v>
      </c>
    </row>
    <row r="145" spans="1:11" ht="15.6" thickTop="1" thickBot="1" x14ac:dyDescent="0.35">
      <c r="A145" s="78" t="s">
        <v>26</v>
      </c>
      <c r="B145" s="244" t="s">
        <v>27</v>
      </c>
      <c r="C145" s="245"/>
      <c r="D145" s="245"/>
      <c r="E145" s="246"/>
      <c r="F145" s="79">
        <f>SUM(F140,F144)</f>
        <v>11.747250000000001</v>
      </c>
      <c r="G145" s="3"/>
    </row>
    <row r="146" spans="1:11" ht="15.6" thickTop="1" thickBot="1" x14ac:dyDescent="0.35">
      <c r="A146" s="80">
        <v>3</v>
      </c>
      <c r="B146" s="264" t="s">
        <v>28</v>
      </c>
      <c r="C146" s="265"/>
      <c r="D146" s="265"/>
      <c r="E146" s="266"/>
      <c r="F146" s="79">
        <f>SUM(F145)*15%</f>
        <v>1.7620875</v>
      </c>
      <c r="G146" s="73">
        <f>SUM(F146/F149)</f>
        <v>0.11857707509881422</v>
      </c>
    </row>
    <row r="147" spans="1:11" ht="15.6" thickTop="1" thickBot="1" x14ac:dyDescent="0.35">
      <c r="A147" s="78" t="s">
        <v>29</v>
      </c>
      <c r="B147" s="244" t="s">
        <v>30</v>
      </c>
      <c r="C147" s="245"/>
      <c r="D147" s="245"/>
      <c r="E147" s="246"/>
      <c r="F147" s="81">
        <f>SUM(F145:F146)</f>
        <v>13.509337500000001</v>
      </c>
    </row>
    <row r="148" spans="1:11" ht="15.6" thickTop="1" thickBot="1" x14ac:dyDescent="0.35">
      <c r="A148" s="80">
        <v>4</v>
      </c>
      <c r="B148" s="264" t="s">
        <v>31</v>
      </c>
      <c r="C148" s="265"/>
      <c r="D148" s="265"/>
      <c r="E148" s="266"/>
      <c r="F148" s="79">
        <f>SUM(F147)*10%</f>
        <v>1.3509337500000003</v>
      </c>
      <c r="G148" s="73">
        <f>SUM(F148/F149)</f>
        <v>9.0909090909090925E-2</v>
      </c>
    </row>
    <row r="149" spans="1:11" ht="15.6" thickTop="1" thickBot="1" x14ac:dyDescent="0.35">
      <c r="A149" s="78" t="s">
        <v>32</v>
      </c>
      <c r="B149" s="244" t="s">
        <v>33</v>
      </c>
      <c r="C149" s="245"/>
      <c r="D149" s="245"/>
      <c r="E149" s="246"/>
      <c r="F149" s="81">
        <f>SUM(F147:F148)</f>
        <v>14.86027125</v>
      </c>
      <c r="G149" s="82">
        <f>SUM(G140,G144,G146,G148)</f>
        <v>1</v>
      </c>
    </row>
    <row r="150" spans="1:11" ht="15.6" thickTop="1" thickBot="1" x14ac:dyDescent="0.35"/>
    <row r="151" spans="1:11" ht="44.4" thickTop="1" thickBot="1" x14ac:dyDescent="0.35">
      <c r="A151" s="61" t="s">
        <v>2</v>
      </c>
      <c r="B151" s="62" t="s">
        <v>3</v>
      </c>
      <c r="C151" s="63" t="s">
        <v>4</v>
      </c>
      <c r="D151" s="64" t="s">
        <v>5</v>
      </c>
      <c r="E151" s="27"/>
      <c r="F151" s="20"/>
      <c r="G151" s="20"/>
      <c r="I151" s="2"/>
      <c r="J151" s="2"/>
      <c r="K151" s="2"/>
    </row>
    <row r="152" spans="1:11" ht="119.4" customHeight="1" thickTop="1" thickBot="1" x14ac:dyDescent="0.35">
      <c r="A152" s="18" t="s">
        <v>2220</v>
      </c>
      <c r="B152" s="222" t="s">
        <v>2221</v>
      </c>
      <c r="C152" s="50" t="s">
        <v>304</v>
      </c>
      <c r="D152" s="50">
        <v>1</v>
      </c>
      <c r="E152" s="20"/>
      <c r="F152" s="20"/>
      <c r="G152" s="20"/>
      <c r="I152" s="24"/>
      <c r="J152" s="24"/>
      <c r="K152" s="24"/>
    </row>
    <row r="153" spans="1:11" ht="30" thickTop="1" thickBot="1" x14ac:dyDescent="0.35">
      <c r="A153" s="61" t="s">
        <v>9</v>
      </c>
      <c r="B153" s="62" t="s">
        <v>10</v>
      </c>
      <c r="C153" s="62" t="s">
        <v>4</v>
      </c>
      <c r="D153" s="62" t="s">
        <v>11</v>
      </c>
      <c r="E153" s="62" t="s">
        <v>12</v>
      </c>
      <c r="F153" s="62" t="s">
        <v>13</v>
      </c>
      <c r="G153" s="64" t="s">
        <v>14</v>
      </c>
    </row>
    <row r="154" spans="1:11" ht="15" thickTop="1" x14ac:dyDescent="0.3">
      <c r="A154" s="20"/>
      <c r="B154" s="67" t="s">
        <v>15</v>
      </c>
      <c r="C154" s="68"/>
      <c r="D154" s="68"/>
      <c r="E154" s="68"/>
      <c r="F154" s="68"/>
      <c r="G154" s="7"/>
    </row>
    <row r="155" spans="1:11" ht="28.8" x14ac:dyDescent="0.3">
      <c r="A155" s="36" t="s">
        <v>16</v>
      </c>
      <c r="B155" s="4" t="s">
        <v>2877</v>
      </c>
      <c r="C155" s="4" t="s">
        <v>2205</v>
      </c>
      <c r="D155" s="22">
        <v>0.6</v>
      </c>
      <c r="E155" s="6">
        <v>24.1</v>
      </c>
      <c r="F155" s="6">
        <f>PRODUCT(D155:E155)</f>
        <v>14.46</v>
      </c>
      <c r="G155" s="7"/>
    </row>
    <row r="156" spans="1:11" ht="29.4" thickBot="1" x14ac:dyDescent="0.35">
      <c r="A156" s="36" t="s">
        <v>19</v>
      </c>
      <c r="B156" s="4" t="s">
        <v>2206</v>
      </c>
      <c r="C156" s="4" t="s">
        <v>2205</v>
      </c>
      <c r="D156" s="4">
        <v>0.03</v>
      </c>
      <c r="E156" s="6">
        <v>21.25</v>
      </c>
      <c r="F156" s="6">
        <f>PRODUCT(D156:E156)</f>
        <v>0.63749999999999996</v>
      </c>
      <c r="G156" s="7"/>
    </row>
    <row r="157" spans="1:11" ht="15.6" thickTop="1" thickBot="1" x14ac:dyDescent="0.35">
      <c r="A157" s="71">
        <v>1</v>
      </c>
      <c r="B157" s="244" t="s">
        <v>21</v>
      </c>
      <c r="C157" s="245"/>
      <c r="D157" s="245"/>
      <c r="E157" s="246"/>
      <c r="F157" s="72">
        <f>SUM(F155:F156)</f>
        <v>15.0975</v>
      </c>
      <c r="G157" s="73">
        <f>SUM(F157/F166)</f>
        <v>0.52031749792678594</v>
      </c>
    </row>
    <row r="158" spans="1:11" ht="15" thickTop="1" x14ac:dyDescent="0.3">
      <c r="A158" s="20"/>
      <c r="B158" s="74" t="s">
        <v>22</v>
      </c>
      <c r="C158" s="4"/>
      <c r="D158" s="4"/>
      <c r="E158" s="4"/>
      <c r="F158" s="41"/>
      <c r="G158" s="75"/>
    </row>
    <row r="159" spans="1:11" ht="57.6" x14ac:dyDescent="0.3">
      <c r="A159" s="36" t="s">
        <v>23</v>
      </c>
      <c r="B159" s="4" t="s">
        <v>2222</v>
      </c>
      <c r="C159" s="4" t="s">
        <v>2205</v>
      </c>
      <c r="D159" s="4">
        <v>0.55000000000000004</v>
      </c>
      <c r="E159" s="176">
        <v>8</v>
      </c>
      <c r="F159" s="6">
        <f>PRODUCT(D159:E159)</f>
        <v>4.4000000000000004</v>
      </c>
      <c r="G159" s="7"/>
    </row>
    <row r="160" spans="1:11" ht="43.8" thickBot="1" x14ac:dyDescent="0.35">
      <c r="A160" s="36" t="s">
        <v>47</v>
      </c>
      <c r="B160" s="4" t="s">
        <v>2223</v>
      </c>
      <c r="C160" s="4" t="s">
        <v>2205</v>
      </c>
      <c r="D160" s="4">
        <v>0.05</v>
      </c>
      <c r="E160" s="177">
        <v>68.8</v>
      </c>
      <c r="F160" s="23">
        <f>PRODUCT(D160:E160)</f>
        <v>3.44</v>
      </c>
      <c r="G160" s="7"/>
    </row>
    <row r="161" spans="1:11" ht="15.6" thickTop="1" thickBot="1" x14ac:dyDescent="0.35">
      <c r="A161" s="71">
        <v>2</v>
      </c>
      <c r="B161" s="244" t="s">
        <v>25</v>
      </c>
      <c r="C161" s="245"/>
      <c r="D161" s="245"/>
      <c r="E161" s="246"/>
      <c r="F161" s="72">
        <f>SUM(F159:F160)</f>
        <v>7.84</v>
      </c>
      <c r="G161" s="73">
        <f>SUM(F161/F166)</f>
        <v>0.27019633606530891</v>
      </c>
    </row>
    <row r="162" spans="1:11" ht="15.6" thickTop="1" thickBot="1" x14ac:dyDescent="0.35">
      <c r="A162" s="78" t="s">
        <v>26</v>
      </c>
      <c r="B162" s="244" t="s">
        <v>27</v>
      </c>
      <c r="C162" s="245"/>
      <c r="D162" s="245"/>
      <c r="E162" s="246"/>
      <c r="F162" s="79">
        <f>SUM(F157,F161)</f>
        <v>22.9375</v>
      </c>
      <c r="G162" s="3"/>
    </row>
    <row r="163" spans="1:11" ht="15.6" thickTop="1" thickBot="1" x14ac:dyDescent="0.35">
      <c r="A163" s="80">
        <v>3</v>
      </c>
      <c r="B163" s="264" t="s">
        <v>28</v>
      </c>
      <c r="C163" s="265"/>
      <c r="D163" s="265"/>
      <c r="E163" s="266"/>
      <c r="F163" s="79">
        <f>SUM(F162)*15%</f>
        <v>3.4406249999999998</v>
      </c>
      <c r="G163" s="73">
        <f>SUM(F163/F166)</f>
        <v>0.11857707509881422</v>
      </c>
    </row>
    <row r="164" spans="1:11" ht="15.6" thickTop="1" thickBot="1" x14ac:dyDescent="0.35">
      <c r="A164" s="78" t="s">
        <v>29</v>
      </c>
      <c r="B164" s="244" t="s">
        <v>30</v>
      </c>
      <c r="C164" s="245"/>
      <c r="D164" s="245"/>
      <c r="E164" s="246"/>
      <c r="F164" s="81">
        <f>SUM(F162:F163)</f>
        <v>26.378125000000001</v>
      </c>
    </row>
    <row r="165" spans="1:11" ht="15.6" thickTop="1" thickBot="1" x14ac:dyDescent="0.35">
      <c r="A165" s="80">
        <v>4</v>
      </c>
      <c r="B165" s="264" t="s">
        <v>31</v>
      </c>
      <c r="C165" s="265"/>
      <c r="D165" s="265"/>
      <c r="E165" s="266"/>
      <c r="F165" s="79">
        <f>SUM(F164)*10%</f>
        <v>2.6378125000000003</v>
      </c>
      <c r="G165" s="73">
        <f>SUM(F165/F166)</f>
        <v>9.0909090909090925E-2</v>
      </c>
    </row>
    <row r="166" spans="1:11" ht="15.6" thickTop="1" thickBot="1" x14ac:dyDescent="0.35">
      <c r="A166" s="78" t="s">
        <v>32</v>
      </c>
      <c r="B166" s="244" t="s">
        <v>33</v>
      </c>
      <c r="C166" s="245"/>
      <c r="D166" s="245"/>
      <c r="E166" s="246"/>
      <c r="F166" s="81">
        <f>SUM(F164:F165)</f>
        <v>29.0159375</v>
      </c>
      <c r="G166" s="82">
        <f>SUM(G157,G161,G163,G165)</f>
        <v>1</v>
      </c>
    </row>
    <row r="167" spans="1:11" ht="15.6" thickTop="1" thickBot="1" x14ac:dyDescent="0.35"/>
    <row r="168" spans="1:11" ht="44.4" thickTop="1" thickBot="1" x14ac:dyDescent="0.35">
      <c r="A168" s="61" t="s">
        <v>2</v>
      </c>
      <c r="B168" s="62" t="s">
        <v>3</v>
      </c>
      <c r="C168" s="63" t="s">
        <v>4</v>
      </c>
      <c r="D168" s="64" t="s">
        <v>5</v>
      </c>
      <c r="E168" s="27"/>
      <c r="F168" s="20"/>
      <c r="G168" s="20"/>
      <c r="I168" s="2"/>
      <c r="J168" s="2"/>
      <c r="K168" s="2"/>
    </row>
    <row r="169" spans="1:11" ht="118.2" customHeight="1" thickTop="1" thickBot="1" x14ac:dyDescent="0.35">
      <c r="A169" s="18" t="s">
        <v>2224</v>
      </c>
      <c r="B169" s="222" t="s">
        <v>2225</v>
      </c>
      <c r="C169" s="50" t="s">
        <v>130</v>
      </c>
      <c r="D169" s="50">
        <v>1</v>
      </c>
      <c r="E169" s="20"/>
      <c r="F169" s="20"/>
      <c r="G169" s="20"/>
      <c r="I169" s="24"/>
      <c r="J169" s="24"/>
      <c r="K169" s="24"/>
    </row>
    <row r="170" spans="1:11" ht="30" thickTop="1" thickBot="1" x14ac:dyDescent="0.35">
      <c r="A170" s="61" t="s">
        <v>9</v>
      </c>
      <c r="B170" s="62" t="s">
        <v>10</v>
      </c>
      <c r="C170" s="62" t="s">
        <v>4</v>
      </c>
      <c r="D170" s="62" t="s">
        <v>11</v>
      </c>
      <c r="E170" s="62" t="s">
        <v>12</v>
      </c>
      <c r="F170" s="62" t="s">
        <v>13</v>
      </c>
      <c r="G170" s="64" t="s">
        <v>14</v>
      </c>
    </row>
    <row r="171" spans="1:11" ht="15" thickTop="1" x14ac:dyDescent="0.3">
      <c r="A171" s="20"/>
      <c r="B171" s="67" t="s">
        <v>15</v>
      </c>
      <c r="C171" s="68"/>
      <c r="D171" s="68"/>
      <c r="E171" s="68"/>
      <c r="F171" s="68"/>
      <c r="G171" s="7"/>
    </row>
    <row r="172" spans="1:11" ht="28.8" x14ac:dyDescent="0.3">
      <c r="A172" s="36" t="s">
        <v>16</v>
      </c>
      <c r="B172" s="4" t="s">
        <v>2877</v>
      </c>
      <c r="C172" s="4" t="s">
        <v>2205</v>
      </c>
      <c r="D172" s="22">
        <v>0.48499999999999999</v>
      </c>
      <c r="E172" s="6">
        <v>24.1</v>
      </c>
      <c r="F172" s="6">
        <f>PRODUCT(D172:E172)</f>
        <v>11.688500000000001</v>
      </c>
      <c r="G172" s="7"/>
    </row>
    <row r="173" spans="1:11" ht="29.4" thickBot="1" x14ac:dyDescent="0.35">
      <c r="A173" s="36" t="s">
        <v>19</v>
      </c>
      <c r="B173" s="4" t="s">
        <v>2206</v>
      </c>
      <c r="C173" s="4" t="s">
        <v>2205</v>
      </c>
      <c r="D173" s="4">
        <v>2.5000000000000001E-2</v>
      </c>
      <c r="E173" s="6">
        <v>21.25</v>
      </c>
      <c r="F173" s="6">
        <f>PRODUCT(D173:E173)</f>
        <v>0.53125</v>
      </c>
      <c r="G173" s="7"/>
    </row>
    <row r="174" spans="1:11" ht="15.6" thickTop="1" thickBot="1" x14ac:dyDescent="0.35">
      <c r="A174" s="71">
        <v>1</v>
      </c>
      <c r="B174" s="244" t="s">
        <v>21</v>
      </c>
      <c r="C174" s="245"/>
      <c r="D174" s="245"/>
      <c r="E174" s="246"/>
      <c r="F174" s="72">
        <f>SUM(F172:F173)</f>
        <v>12.219750000000001</v>
      </c>
      <c r="G174" s="73">
        <f>SUM(F174/F183)</f>
        <v>0.51284824989315003</v>
      </c>
    </row>
    <row r="175" spans="1:11" ht="15" thickTop="1" x14ac:dyDescent="0.3">
      <c r="A175" s="20"/>
      <c r="B175" s="74" t="s">
        <v>22</v>
      </c>
      <c r="C175" s="4"/>
      <c r="D175" s="4"/>
      <c r="E175" s="4"/>
      <c r="F175" s="41"/>
      <c r="G175" s="75"/>
    </row>
    <row r="176" spans="1:11" ht="57.6" x14ac:dyDescent="0.3">
      <c r="A176" s="36" t="s">
        <v>23</v>
      </c>
      <c r="B176" s="4" t="s">
        <v>2226</v>
      </c>
      <c r="C176" s="4" t="s">
        <v>2205</v>
      </c>
      <c r="D176" s="4">
        <v>0.44</v>
      </c>
      <c r="E176" s="176">
        <v>8</v>
      </c>
      <c r="F176" s="6">
        <f>PRODUCT(D176:E176)</f>
        <v>3.52</v>
      </c>
      <c r="G176" s="7"/>
    </row>
    <row r="177" spans="1:11" ht="43.8" thickBot="1" x14ac:dyDescent="0.35">
      <c r="A177" s="36" t="s">
        <v>47</v>
      </c>
      <c r="B177" s="4" t="s">
        <v>2227</v>
      </c>
      <c r="C177" s="4" t="s">
        <v>2205</v>
      </c>
      <c r="D177" s="4">
        <v>4.4999999999999998E-2</v>
      </c>
      <c r="E177" s="177">
        <v>68.8</v>
      </c>
      <c r="F177" s="23">
        <f>PRODUCT(D177:E177)</f>
        <v>3.0959999999999996</v>
      </c>
      <c r="G177" s="7"/>
    </row>
    <row r="178" spans="1:11" ht="15.6" thickTop="1" thickBot="1" x14ac:dyDescent="0.35">
      <c r="A178" s="71">
        <v>2</v>
      </c>
      <c r="B178" s="244" t="s">
        <v>25</v>
      </c>
      <c r="C178" s="245"/>
      <c r="D178" s="245"/>
      <c r="E178" s="246"/>
      <c r="F178" s="72">
        <f>SUM(F176:F177)</f>
        <v>6.6159999999999997</v>
      </c>
      <c r="G178" s="73">
        <f>SUM(F178/F183)</f>
        <v>0.27766558409894476</v>
      </c>
    </row>
    <row r="179" spans="1:11" ht="15.6" thickTop="1" thickBot="1" x14ac:dyDescent="0.35">
      <c r="A179" s="78" t="s">
        <v>26</v>
      </c>
      <c r="B179" s="244" t="s">
        <v>27</v>
      </c>
      <c r="C179" s="245"/>
      <c r="D179" s="245"/>
      <c r="E179" s="246"/>
      <c r="F179" s="79">
        <f>SUM(F174,F178)</f>
        <v>18.835750000000001</v>
      </c>
      <c r="G179" s="3"/>
    </row>
    <row r="180" spans="1:11" ht="15.6" thickTop="1" thickBot="1" x14ac:dyDescent="0.35">
      <c r="A180" s="80">
        <v>3</v>
      </c>
      <c r="B180" s="264" t="s">
        <v>28</v>
      </c>
      <c r="C180" s="265"/>
      <c r="D180" s="265"/>
      <c r="E180" s="266"/>
      <c r="F180" s="79">
        <f>SUM(F179)*15%</f>
        <v>2.8253625000000002</v>
      </c>
      <c r="G180" s="73">
        <f>SUM(F180/F183)</f>
        <v>0.11857707509881422</v>
      </c>
    </row>
    <row r="181" spans="1:11" ht="15.6" thickTop="1" thickBot="1" x14ac:dyDescent="0.35">
      <c r="A181" s="78" t="s">
        <v>29</v>
      </c>
      <c r="B181" s="244" t="s">
        <v>30</v>
      </c>
      <c r="C181" s="245"/>
      <c r="D181" s="245"/>
      <c r="E181" s="246"/>
      <c r="F181" s="81">
        <f>SUM(F179:F180)</f>
        <v>21.661112500000002</v>
      </c>
    </row>
    <row r="182" spans="1:11" ht="15.6" thickTop="1" thickBot="1" x14ac:dyDescent="0.35">
      <c r="A182" s="80">
        <v>4</v>
      </c>
      <c r="B182" s="264" t="s">
        <v>31</v>
      </c>
      <c r="C182" s="265"/>
      <c r="D182" s="265"/>
      <c r="E182" s="266"/>
      <c r="F182" s="79">
        <f>SUM(F181)*10%</f>
        <v>2.1661112500000002</v>
      </c>
      <c r="G182" s="73">
        <f>SUM(F182/F183)</f>
        <v>9.0909090909090912E-2</v>
      </c>
    </row>
    <row r="183" spans="1:11" ht="15.6" thickTop="1" thickBot="1" x14ac:dyDescent="0.35">
      <c r="A183" s="78" t="s">
        <v>32</v>
      </c>
      <c r="B183" s="244" t="s">
        <v>33</v>
      </c>
      <c r="C183" s="245"/>
      <c r="D183" s="245"/>
      <c r="E183" s="246"/>
      <c r="F183" s="81">
        <f>SUM(F181:F182)</f>
        <v>23.827223750000002</v>
      </c>
      <c r="G183" s="82">
        <f>SUM(G174,G178,G180,G182)</f>
        <v>0.99999999999999989</v>
      </c>
    </row>
    <row r="184" spans="1:11" ht="15.6" thickTop="1" thickBot="1" x14ac:dyDescent="0.35"/>
    <row r="185" spans="1:11" ht="44.4" thickTop="1" thickBot="1" x14ac:dyDescent="0.35">
      <c r="A185" s="61" t="s">
        <v>2</v>
      </c>
      <c r="B185" s="62" t="s">
        <v>3</v>
      </c>
      <c r="C185" s="63" t="s">
        <v>4</v>
      </c>
      <c r="D185" s="64" t="s">
        <v>5</v>
      </c>
      <c r="E185" s="27"/>
      <c r="F185" s="20"/>
      <c r="G185" s="20"/>
      <c r="I185" s="2"/>
      <c r="J185" s="2"/>
      <c r="K185" s="2"/>
    </row>
    <row r="186" spans="1:11" ht="103.8" customHeight="1" thickTop="1" thickBot="1" x14ac:dyDescent="0.35">
      <c r="A186" s="18" t="s">
        <v>2228</v>
      </c>
      <c r="B186" s="222" t="s">
        <v>2229</v>
      </c>
      <c r="C186" s="50" t="s">
        <v>130</v>
      </c>
      <c r="D186" s="50">
        <v>1</v>
      </c>
      <c r="E186" s="20"/>
      <c r="F186" s="20"/>
      <c r="G186" s="20"/>
      <c r="I186" s="24"/>
      <c r="J186" s="24"/>
      <c r="K186" s="24"/>
    </row>
    <row r="187" spans="1:11" ht="30" thickTop="1" thickBot="1" x14ac:dyDescent="0.35">
      <c r="A187" s="61" t="s">
        <v>9</v>
      </c>
      <c r="B187" s="62" t="s">
        <v>10</v>
      </c>
      <c r="C187" s="62" t="s">
        <v>4</v>
      </c>
      <c r="D187" s="62" t="s">
        <v>11</v>
      </c>
      <c r="E187" s="62" t="s">
        <v>12</v>
      </c>
      <c r="F187" s="62" t="s">
        <v>13</v>
      </c>
      <c r="G187" s="64" t="s">
        <v>14</v>
      </c>
    </row>
    <row r="188" spans="1:11" ht="15" thickTop="1" x14ac:dyDescent="0.3">
      <c r="A188" s="20"/>
      <c r="B188" s="67" t="s">
        <v>15</v>
      </c>
      <c r="C188" s="68"/>
      <c r="D188" s="68"/>
      <c r="E188" s="68"/>
      <c r="F188" s="68"/>
      <c r="G188" s="7"/>
    </row>
    <row r="189" spans="1:11" x14ac:dyDescent="0.3">
      <c r="A189" s="36" t="s">
        <v>16</v>
      </c>
      <c r="B189" s="4" t="s">
        <v>2878</v>
      </c>
      <c r="C189" s="4" t="s">
        <v>2205</v>
      </c>
      <c r="D189" s="4">
        <v>1E-3</v>
      </c>
      <c r="E189" s="6">
        <v>24.1</v>
      </c>
      <c r="F189" s="6">
        <f>PRODUCT(D189:E189)</f>
        <v>2.4100000000000003E-2</v>
      </c>
      <c r="G189" s="7"/>
    </row>
    <row r="190" spans="1:11" ht="48" customHeight="1" thickBot="1" x14ac:dyDescent="0.35">
      <c r="A190" s="36" t="s">
        <v>19</v>
      </c>
      <c r="B190" s="4" t="s">
        <v>2230</v>
      </c>
      <c r="C190" s="4" t="s">
        <v>2205</v>
      </c>
      <c r="D190" s="4">
        <v>9.5000000000000001E-2</v>
      </c>
      <c r="E190" s="6">
        <v>21.25</v>
      </c>
      <c r="F190" s="6">
        <f>PRODUCT(D190:E190)</f>
        <v>2.0187499999999998</v>
      </c>
      <c r="G190" s="7"/>
    </row>
    <row r="191" spans="1:11" ht="15.6" thickTop="1" thickBot="1" x14ac:dyDescent="0.35">
      <c r="A191" s="71">
        <v>1</v>
      </c>
      <c r="B191" s="244" t="s">
        <v>21</v>
      </c>
      <c r="C191" s="245"/>
      <c r="D191" s="245"/>
      <c r="E191" s="246"/>
      <c r="F191" s="72">
        <f>SUM(F189:F190)</f>
        <v>2.0428499999999996</v>
      </c>
      <c r="G191" s="73">
        <f>SUM(F191/F199)</f>
        <v>0.76475797872315532</v>
      </c>
    </row>
    <row r="192" spans="1:11" ht="15" thickTop="1" x14ac:dyDescent="0.3">
      <c r="A192" s="20"/>
      <c r="B192" s="74" t="s">
        <v>22</v>
      </c>
      <c r="C192" s="4"/>
      <c r="D192" s="4"/>
      <c r="E192" s="4"/>
      <c r="F192" s="41"/>
      <c r="G192" s="75"/>
    </row>
    <row r="193" spans="1:11" ht="63.6" customHeight="1" thickBot="1" x14ac:dyDescent="0.35">
      <c r="A193" s="36" t="s">
        <v>23</v>
      </c>
      <c r="B193" s="4" t="s">
        <v>2231</v>
      </c>
      <c r="C193" s="4" t="s">
        <v>2205</v>
      </c>
      <c r="D193" s="4">
        <v>1E-3</v>
      </c>
      <c r="E193" s="177">
        <v>68.8</v>
      </c>
      <c r="F193" s="23">
        <f>PRODUCT(D193:E193)</f>
        <v>6.88E-2</v>
      </c>
      <c r="G193" s="7"/>
    </row>
    <row r="194" spans="1:11" ht="15.6" thickTop="1" thickBot="1" x14ac:dyDescent="0.35">
      <c r="A194" s="71">
        <v>2</v>
      </c>
      <c r="B194" s="244" t="s">
        <v>25</v>
      </c>
      <c r="C194" s="245"/>
      <c r="D194" s="245"/>
      <c r="E194" s="246"/>
      <c r="F194" s="72">
        <f>SUM(F193)</f>
        <v>6.88E-2</v>
      </c>
      <c r="G194" s="73">
        <f>SUM(F194/F199)</f>
        <v>2.5755855268939521E-2</v>
      </c>
    </row>
    <row r="195" spans="1:11" ht="15.6" thickTop="1" thickBot="1" x14ac:dyDescent="0.35">
      <c r="A195" s="78" t="s">
        <v>26</v>
      </c>
      <c r="B195" s="244" t="s">
        <v>54</v>
      </c>
      <c r="C195" s="245"/>
      <c r="D195" s="245"/>
      <c r="E195" s="246"/>
      <c r="F195" s="79">
        <f>SUM(F191,F194)</f>
        <v>2.1116499999999996</v>
      </c>
      <c r="G195" s="3"/>
    </row>
    <row r="196" spans="1:11" ht="15.6" thickTop="1" thickBot="1" x14ac:dyDescent="0.35">
      <c r="A196" s="80">
        <v>3</v>
      </c>
      <c r="B196" s="264" t="s">
        <v>28</v>
      </c>
      <c r="C196" s="265"/>
      <c r="D196" s="265"/>
      <c r="E196" s="266"/>
      <c r="F196" s="79">
        <f>SUM(F195)*15%</f>
        <v>0.3167474999999999</v>
      </c>
      <c r="G196" s="73">
        <f>SUM(F196/F199)</f>
        <v>0.11857707509881421</v>
      </c>
    </row>
    <row r="197" spans="1:11" ht="15.6" thickTop="1" thickBot="1" x14ac:dyDescent="0.35">
      <c r="A197" s="78" t="s">
        <v>29</v>
      </c>
      <c r="B197" s="244" t="s">
        <v>55</v>
      </c>
      <c r="C197" s="245"/>
      <c r="D197" s="245"/>
      <c r="E197" s="246"/>
      <c r="F197" s="81">
        <f>SUM(F195:F196)</f>
        <v>2.4283974999999995</v>
      </c>
    </row>
    <row r="198" spans="1:11" ht="15.6" thickTop="1" thickBot="1" x14ac:dyDescent="0.35">
      <c r="A198" s="80">
        <v>4</v>
      </c>
      <c r="B198" s="264" t="s">
        <v>31</v>
      </c>
      <c r="C198" s="265"/>
      <c r="D198" s="265"/>
      <c r="E198" s="266"/>
      <c r="F198" s="79">
        <f>SUM(F197)*10%</f>
        <v>0.24283974999999997</v>
      </c>
      <c r="G198" s="73">
        <f>SUM(F198/F199)</f>
        <v>9.0909090909090912E-2</v>
      </c>
    </row>
    <row r="199" spans="1:11" ht="15.6" thickTop="1" thickBot="1" x14ac:dyDescent="0.35">
      <c r="A199" s="78" t="s">
        <v>32</v>
      </c>
      <c r="B199" s="244" t="s">
        <v>33</v>
      </c>
      <c r="C199" s="245"/>
      <c r="D199" s="245"/>
      <c r="E199" s="246"/>
      <c r="F199" s="81">
        <f>SUM(F197:F198)</f>
        <v>2.6712372499999995</v>
      </c>
      <c r="G199" s="82">
        <f>SUM(G191,G194,G196,G198)</f>
        <v>1</v>
      </c>
    </row>
    <row r="200" spans="1:11" ht="15.6" thickTop="1" thickBot="1" x14ac:dyDescent="0.35"/>
    <row r="201" spans="1:11" ht="44.4" thickTop="1" thickBot="1" x14ac:dyDescent="0.35">
      <c r="A201" s="61" t="s">
        <v>2</v>
      </c>
      <c r="B201" s="62" t="s">
        <v>3</v>
      </c>
      <c r="C201" s="63" t="s">
        <v>4</v>
      </c>
      <c r="D201" s="64" t="s">
        <v>5</v>
      </c>
      <c r="E201" s="27"/>
      <c r="F201" s="20"/>
      <c r="G201" s="20"/>
      <c r="I201" s="2"/>
      <c r="J201" s="2"/>
      <c r="K201" s="2"/>
    </row>
    <row r="202" spans="1:11" ht="118.8" customHeight="1" thickTop="1" thickBot="1" x14ac:dyDescent="0.35">
      <c r="A202" s="18" t="s">
        <v>2232</v>
      </c>
      <c r="B202" s="66" t="s">
        <v>2233</v>
      </c>
      <c r="C202" s="50" t="s">
        <v>304</v>
      </c>
      <c r="D202" s="50">
        <v>1</v>
      </c>
      <c r="E202" s="20"/>
      <c r="F202" s="20"/>
      <c r="G202" s="20"/>
      <c r="I202" s="24"/>
      <c r="J202" s="24"/>
      <c r="K202" s="24"/>
    </row>
    <row r="203" spans="1:11" ht="30" thickTop="1" thickBot="1" x14ac:dyDescent="0.35">
      <c r="A203" s="61" t="s">
        <v>9</v>
      </c>
      <c r="B203" s="62" t="s">
        <v>10</v>
      </c>
      <c r="C203" s="62" t="s">
        <v>4</v>
      </c>
      <c r="D203" s="62" t="s">
        <v>11</v>
      </c>
      <c r="E203" s="62" t="s">
        <v>12</v>
      </c>
      <c r="F203" s="62" t="s">
        <v>13</v>
      </c>
      <c r="G203" s="64" t="s">
        <v>14</v>
      </c>
    </row>
    <row r="204" spans="1:11" ht="15" thickTop="1" x14ac:dyDescent="0.3">
      <c r="A204" s="20"/>
      <c r="B204" s="67" t="s">
        <v>15</v>
      </c>
      <c r="C204" s="68"/>
      <c r="D204" s="68"/>
      <c r="E204" s="68"/>
      <c r="F204" s="68"/>
      <c r="G204" s="7"/>
    </row>
    <row r="205" spans="1:11" x14ac:dyDescent="0.3">
      <c r="A205" s="36" t="s">
        <v>16</v>
      </c>
      <c r="B205" s="4" t="s">
        <v>2234</v>
      </c>
      <c r="C205" s="4" t="s">
        <v>2205</v>
      </c>
      <c r="D205" s="4">
        <v>0.01</v>
      </c>
      <c r="E205" s="6">
        <v>27.3</v>
      </c>
      <c r="F205" s="6">
        <f>PRODUCT(D205:E205)</f>
        <v>0.27300000000000002</v>
      </c>
      <c r="G205" s="7"/>
    </row>
    <row r="206" spans="1:11" ht="15" thickBot="1" x14ac:dyDescent="0.35">
      <c r="A206" s="36" t="s">
        <v>19</v>
      </c>
      <c r="B206" s="4" t="s">
        <v>2235</v>
      </c>
      <c r="C206" s="4" t="s">
        <v>2205</v>
      </c>
      <c r="D206" s="4">
        <v>0.35</v>
      </c>
      <c r="E206" s="6">
        <v>21.25</v>
      </c>
      <c r="F206" s="6">
        <f>PRODUCT(D206:E206)</f>
        <v>7.4374999999999991</v>
      </c>
      <c r="G206" s="7"/>
    </row>
    <row r="207" spans="1:11" ht="15.6" thickTop="1" thickBot="1" x14ac:dyDescent="0.35">
      <c r="A207" s="71">
        <v>1</v>
      </c>
      <c r="B207" s="244" t="s">
        <v>21</v>
      </c>
      <c r="C207" s="245"/>
      <c r="D207" s="245"/>
      <c r="E207" s="246"/>
      <c r="F207" s="72">
        <f>SUM(F205:F206)</f>
        <v>7.7104999999999988</v>
      </c>
      <c r="G207" s="73">
        <f>SUM(F207/F218)</f>
        <v>0.49476495937303028</v>
      </c>
    </row>
    <row r="208" spans="1:11" ht="15" thickTop="1" x14ac:dyDescent="0.3">
      <c r="A208" s="20"/>
      <c r="B208" s="74" t="s">
        <v>45</v>
      </c>
      <c r="C208" s="4"/>
      <c r="D208" s="4"/>
      <c r="E208" s="4"/>
      <c r="F208" s="41"/>
      <c r="G208" s="75"/>
    </row>
    <row r="209" spans="1:11" ht="53.4" customHeight="1" thickBot="1" x14ac:dyDescent="0.35">
      <c r="A209" s="36" t="s">
        <v>23</v>
      </c>
      <c r="B209" s="4" t="s">
        <v>2236</v>
      </c>
      <c r="C209" s="4" t="s">
        <v>8</v>
      </c>
      <c r="D209" s="22">
        <v>0.1</v>
      </c>
      <c r="E209" s="98">
        <v>39.21</v>
      </c>
      <c r="F209" s="6">
        <f>PRODUCT(D209:E209)</f>
        <v>3.9210000000000003</v>
      </c>
      <c r="G209" s="7"/>
    </row>
    <row r="210" spans="1:11" ht="15.6" thickTop="1" thickBot="1" x14ac:dyDescent="0.35">
      <c r="A210" s="71">
        <v>2</v>
      </c>
      <c r="B210" s="244" t="s">
        <v>49</v>
      </c>
      <c r="C210" s="245"/>
      <c r="D210" s="245"/>
      <c r="E210" s="246"/>
      <c r="F210" s="72">
        <f>SUM(F209)</f>
        <v>3.9210000000000003</v>
      </c>
      <c r="G210" s="73">
        <f>SUM(F210/F218)</f>
        <v>0.25160150518146063</v>
      </c>
    </row>
    <row r="211" spans="1:11" ht="15" thickTop="1" x14ac:dyDescent="0.3">
      <c r="A211" s="20"/>
      <c r="B211" s="74" t="s">
        <v>22</v>
      </c>
      <c r="C211" s="4"/>
      <c r="D211" s="4"/>
      <c r="E211" s="4"/>
      <c r="F211" s="41"/>
      <c r="G211" s="75"/>
    </row>
    <row r="212" spans="1:11" ht="62.4" customHeight="1" thickBot="1" x14ac:dyDescent="0.35">
      <c r="A212" s="36" t="s">
        <v>50</v>
      </c>
      <c r="B212" s="4" t="s">
        <v>2237</v>
      </c>
      <c r="C212" s="4" t="s">
        <v>2205</v>
      </c>
      <c r="D212" s="4">
        <v>0.01</v>
      </c>
      <c r="E212" s="177">
        <v>68.8</v>
      </c>
      <c r="F212" s="23">
        <f>PRODUCT(D212:E212)</f>
        <v>0.68799999999999994</v>
      </c>
      <c r="G212" s="7"/>
    </row>
    <row r="213" spans="1:11" ht="15.6" thickTop="1" thickBot="1" x14ac:dyDescent="0.35">
      <c r="A213" s="71">
        <v>3</v>
      </c>
      <c r="B213" s="244" t="s">
        <v>25</v>
      </c>
      <c r="C213" s="245"/>
      <c r="D213" s="245"/>
      <c r="E213" s="246"/>
      <c r="F213" s="72">
        <f>SUM(F212)</f>
        <v>0.68799999999999994</v>
      </c>
      <c r="G213" s="73">
        <f>SUM(F213/F218)</f>
        <v>4.4147369437603896E-2</v>
      </c>
    </row>
    <row r="214" spans="1:11" ht="15.6" thickTop="1" thickBot="1" x14ac:dyDescent="0.35">
      <c r="A214" s="78" t="s">
        <v>26</v>
      </c>
      <c r="B214" s="244" t="s">
        <v>54</v>
      </c>
      <c r="C214" s="245"/>
      <c r="D214" s="245"/>
      <c r="E214" s="246"/>
      <c r="F214" s="79">
        <f>SUM(F207,F210,F213)</f>
        <v>12.3195</v>
      </c>
      <c r="G214" s="3"/>
    </row>
    <row r="215" spans="1:11" ht="15.6" thickTop="1" thickBot="1" x14ac:dyDescent="0.35">
      <c r="A215" s="80">
        <v>4</v>
      </c>
      <c r="B215" s="264" t="s">
        <v>28</v>
      </c>
      <c r="C215" s="265"/>
      <c r="D215" s="265"/>
      <c r="E215" s="266"/>
      <c r="F215" s="79">
        <f>SUM(F214)*15%</f>
        <v>1.8479249999999998</v>
      </c>
      <c r="G215" s="73">
        <f>SUM(F215/F218)</f>
        <v>0.11857707509881422</v>
      </c>
    </row>
    <row r="216" spans="1:11" ht="15.6" thickTop="1" thickBot="1" x14ac:dyDescent="0.35">
      <c r="A216" s="78" t="s">
        <v>29</v>
      </c>
      <c r="B216" s="244" t="s">
        <v>55</v>
      </c>
      <c r="C216" s="245"/>
      <c r="D216" s="245"/>
      <c r="E216" s="246"/>
      <c r="F216" s="81">
        <f>SUM(F214:F215)</f>
        <v>14.167425</v>
      </c>
    </row>
    <row r="217" spans="1:11" ht="15.6" thickTop="1" thickBot="1" x14ac:dyDescent="0.35">
      <c r="A217" s="80">
        <v>5</v>
      </c>
      <c r="B217" s="264" t="s">
        <v>31</v>
      </c>
      <c r="C217" s="265"/>
      <c r="D217" s="265"/>
      <c r="E217" s="266"/>
      <c r="F217" s="79">
        <f>SUM(F216)*10%</f>
        <v>1.4167425</v>
      </c>
      <c r="G217" s="73">
        <f>SUM(F217/F218)</f>
        <v>9.0909090909090912E-2</v>
      </c>
    </row>
    <row r="218" spans="1:11" ht="15.6" thickTop="1" thickBot="1" x14ac:dyDescent="0.35">
      <c r="A218" s="78" t="s">
        <v>32</v>
      </c>
      <c r="B218" s="244" t="s">
        <v>33</v>
      </c>
      <c r="C218" s="245"/>
      <c r="D218" s="245"/>
      <c r="E218" s="246"/>
      <c r="F218" s="81">
        <f>SUM(F216:F217)</f>
        <v>15.5841675</v>
      </c>
      <c r="G218" s="82">
        <f>SUM(G207,G210,G213,G215,G217)</f>
        <v>1</v>
      </c>
    </row>
    <row r="219" spans="1:11" ht="15.6" thickTop="1" thickBot="1" x14ac:dyDescent="0.35"/>
    <row r="220" spans="1:11" ht="44.4" thickTop="1" thickBot="1" x14ac:dyDescent="0.35">
      <c r="A220" s="61" t="s">
        <v>2</v>
      </c>
      <c r="B220" s="62" t="s">
        <v>3</v>
      </c>
      <c r="C220" s="63" t="s">
        <v>4</v>
      </c>
      <c r="D220" s="64" t="s">
        <v>5</v>
      </c>
      <c r="E220" s="27"/>
      <c r="F220" s="20"/>
      <c r="G220" s="20"/>
      <c r="I220" s="2"/>
      <c r="J220" s="2"/>
      <c r="K220" s="2"/>
    </row>
    <row r="221" spans="1:11" ht="132" customHeight="1" thickTop="1" thickBot="1" x14ac:dyDescent="0.35">
      <c r="A221" s="18" t="s">
        <v>2238</v>
      </c>
      <c r="B221" s="66" t="s">
        <v>2239</v>
      </c>
      <c r="C221" s="50" t="s">
        <v>304</v>
      </c>
      <c r="D221" s="50">
        <v>1</v>
      </c>
      <c r="E221" s="20"/>
      <c r="F221" s="20"/>
      <c r="G221" s="20"/>
      <c r="I221" s="24"/>
      <c r="J221" s="24"/>
      <c r="K221" s="24"/>
    </row>
    <row r="222" spans="1:11" ht="30" thickTop="1" thickBot="1" x14ac:dyDescent="0.35">
      <c r="A222" s="61" t="s">
        <v>9</v>
      </c>
      <c r="B222" s="62" t="s">
        <v>10</v>
      </c>
      <c r="C222" s="62" t="s">
        <v>4</v>
      </c>
      <c r="D222" s="62" t="s">
        <v>11</v>
      </c>
      <c r="E222" s="62" t="s">
        <v>12</v>
      </c>
      <c r="F222" s="62" t="s">
        <v>13</v>
      </c>
      <c r="G222" s="64" t="s">
        <v>14</v>
      </c>
    </row>
    <row r="223" spans="1:11" ht="15" thickTop="1" x14ac:dyDescent="0.3">
      <c r="A223" s="20"/>
      <c r="B223" s="67" t="s">
        <v>15</v>
      </c>
      <c r="C223" s="68"/>
      <c r="D223" s="68"/>
      <c r="E223" s="68"/>
      <c r="F223" s="68"/>
      <c r="G223" s="7"/>
    </row>
    <row r="224" spans="1:11" x14ac:dyDescent="0.3">
      <c r="A224" s="36" t="s">
        <v>16</v>
      </c>
      <c r="B224" s="4" t="s">
        <v>2234</v>
      </c>
      <c r="C224" s="4" t="s">
        <v>2205</v>
      </c>
      <c r="D224" s="22">
        <v>0.1</v>
      </c>
      <c r="E224" s="6">
        <v>27.3</v>
      </c>
      <c r="F224" s="6">
        <f>PRODUCT(D224:E224)</f>
        <v>2.7300000000000004</v>
      </c>
      <c r="G224" s="7"/>
    </row>
    <row r="225" spans="1:11" ht="15" thickBot="1" x14ac:dyDescent="0.35">
      <c r="A225" s="36" t="s">
        <v>19</v>
      </c>
      <c r="B225" s="4" t="s">
        <v>2235</v>
      </c>
      <c r="C225" s="4" t="s">
        <v>2205</v>
      </c>
      <c r="D225" s="4">
        <v>0.55000000000000004</v>
      </c>
      <c r="E225" s="6">
        <v>21.25</v>
      </c>
      <c r="F225" s="6">
        <f>PRODUCT(D225:E225)</f>
        <v>11.687500000000002</v>
      </c>
      <c r="G225" s="7"/>
    </row>
    <row r="226" spans="1:11" ht="15.6" thickTop="1" thickBot="1" x14ac:dyDescent="0.35">
      <c r="A226" s="71">
        <v>1</v>
      </c>
      <c r="B226" s="244" t="s">
        <v>21</v>
      </c>
      <c r="C226" s="245"/>
      <c r="D226" s="245"/>
      <c r="E226" s="246"/>
      <c r="F226" s="72">
        <f>SUM(F224:F225)</f>
        <v>14.417500000000002</v>
      </c>
      <c r="G226" s="73">
        <f>SUM(F226/F237)</f>
        <v>0.59901890529424895</v>
      </c>
    </row>
    <row r="227" spans="1:11" ht="15" thickTop="1" x14ac:dyDescent="0.3">
      <c r="A227" s="20"/>
      <c r="B227" s="74" t="s">
        <v>45</v>
      </c>
      <c r="C227" s="4"/>
      <c r="D227" s="4"/>
      <c r="E227" s="4"/>
      <c r="F227" s="41"/>
      <c r="G227" s="75"/>
    </row>
    <row r="228" spans="1:11" ht="43.8" thickBot="1" x14ac:dyDescent="0.35">
      <c r="A228" s="36" t="s">
        <v>23</v>
      </c>
      <c r="B228" s="4" t="s">
        <v>2240</v>
      </c>
      <c r="C228" s="4" t="s">
        <v>8</v>
      </c>
      <c r="D228" s="22">
        <v>0.1</v>
      </c>
      <c r="E228" s="98">
        <v>39.21</v>
      </c>
      <c r="F228" s="6">
        <f>PRODUCT(D228:E228)</f>
        <v>3.9210000000000003</v>
      </c>
      <c r="G228" s="7"/>
    </row>
    <row r="229" spans="1:11" ht="15.6" thickTop="1" thickBot="1" x14ac:dyDescent="0.35">
      <c r="A229" s="71">
        <v>2</v>
      </c>
      <c r="B229" s="244" t="s">
        <v>49</v>
      </c>
      <c r="C229" s="245"/>
      <c r="D229" s="245"/>
      <c r="E229" s="246"/>
      <c r="F229" s="72">
        <f>SUM(F228)</f>
        <v>3.9210000000000003</v>
      </c>
      <c r="G229" s="73">
        <f>SUM(F229/F237)</f>
        <v>0.16290987533613663</v>
      </c>
    </row>
    <row r="230" spans="1:11" ht="15" thickTop="1" x14ac:dyDescent="0.3">
      <c r="A230" s="20"/>
      <c r="B230" s="74" t="s">
        <v>22</v>
      </c>
      <c r="C230" s="4"/>
      <c r="D230" s="4"/>
      <c r="E230" s="4"/>
      <c r="F230" s="41"/>
      <c r="G230" s="75"/>
    </row>
    <row r="231" spans="1:11" ht="43.8" thickBot="1" x14ac:dyDescent="0.35">
      <c r="A231" s="36" t="s">
        <v>50</v>
      </c>
      <c r="B231" s="4" t="s">
        <v>2241</v>
      </c>
      <c r="C231" s="4" t="s">
        <v>2205</v>
      </c>
      <c r="D231" s="4">
        <v>0.01</v>
      </c>
      <c r="E231" s="177">
        <v>68.8</v>
      </c>
      <c r="F231" s="23">
        <f>PRODUCT(D231:E231)</f>
        <v>0.68799999999999994</v>
      </c>
      <c r="G231" s="7"/>
    </row>
    <row r="232" spans="1:11" ht="15.6" thickTop="1" thickBot="1" x14ac:dyDescent="0.35">
      <c r="A232" s="71">
        <v>3</v>
      </c>
      <c r="B232" s="244" t="s">
        <v>25</v>
      </c>
      <c r="C232" s="245"/>
      <c r="D232" s="245"/>
      <c r="E232" s="246"/>
      <c r="F232" s="72">
        <f>SUM(F231)</f>
        <v>0.68799999999999994</v>
      </c>
      <c r="G232" s="73">
        <f>SUM(F232/F237)</f>
        <v>2.8585053361709255E-2</v>
      </c>
    </row>
    <row r="233" spans="1:11" ht="15.6" thickTop="1" thickBot="1" x14ac:dyDescent="0.35">
      <c r="A233" s="78" t="s">
        <v>26</v>
      </c>
      <c r="B233" s="244" t="s">
        <v>54</v>
      </c>
      <c r="C233" s="245"/>
      <c r="D233" s="245"/>
      <c r="E233" s="246"/>
      <c r="F233" s="79">
        <f>SUM(F226,F229,F232)</f>
        <v>19.026500000000002</v>
      </c>
      <c r="G233" s="3"/>
    </row>
    <row r="234" spans="1:11" ht="15.6" thickTop="1" thickBot="1" x14ac:dyDescent="0.35">
      <c r="A234" s="80">
        <v>4</v>
      </c>
      <c r="B234" s="264" t="s">
        <v>28</v>
      </c>
      <c r="C234" s="265"/>
      <c r="D234" s="265"/>
      <c r="E234" s="266"/>
      <c r="F234" s="79">
        <f>SUM(F233)*15%</f>
        <v>2.8539750000000002</v>
      </c>
      <c r="G234" s="73">
        <f>SUM(F234/F237)</f>
        <v>0.11857707509881421</v>
      </c>
    </row>
    <row r="235" spans="1:11" ht="15.6" thickTop="1" thickBot="1" x14ac:dyDescent="0.35">
      <c r="A235" s="78" t="s">
        <v>29</v>
      </c>
      <c r="B235" s="244" t="s">
        <v>55</v>
      </c>
      <c r="C235" s="245"/>
      <c r="D235" s="245"/>
      <c r="E235" s="246"/>
      <c r="F235" s="81">
        <f>SUM(F233:F234)</f>
        <v>21.880475000000004</v>
      </c>
    </row>
    <row r="236" spans="1:11" ht="15.6" thickTop="1" thickBot="1" x14ac:dyDescent="0.35">
      <c r="A236" s="80">
        <v>5</v>
      </c>
      <c r="B236" s="264" t="s">
        <v>31</v>
      </c>
      <c r="C236" s="265"/>
      <c r="D236" s="265"/>
      <c r="E236" s="266"/>
      <c r="F236" s="79">
        <f>SUM(F235)*10%</f>
        <v>2.1880475000000006</v>
      </c>
      <c r="G236" s="73">
        <f>SUM(F236/F237)</f>
        <v>9.0909090909090925E-2</v>
      </c>
    </row>
    <row r="237" spans="1:11" ht="15.6" thickTop="1" thickBot="1" x14ac:dyDescent="0.35">
      <c r="A237" s="78" t="s">
        <v>32</v>
      </c>
      <c r="B237" s="244" t="s">
        <v>33</v>
      </c>
      <c r="C237" s="245"/>
      <c r="D237" s="245"/>
      <c r="E237" s="246"/>
      <c r="F237" s="81">
        <f>SUM(F235:F236)</f>
        <v>24.068522500000004</v>
      </c>
      <c r="G237" s="82">
        <f>SUM(G226,G229,G232,G234,G236)</f>
        <v>1</v>
      </c>
    </row>
    <row r="238" spans="1:11" ht="15.6" thickTop="1" thickBot="1" x14ac:dyDescent="0.35"/>
    <row r="239" spans="1:11" ht="44.4" thickTop="1" thickBot="1" x14ac:dyDescent="0.35">
      <c r="A239" s="61" t="s">
        <v>2</v>
      </c>
      <c r="B239" s="62" t="s">
        <v>3</v>
      </c>
      <c r="C239" s="63" t="s">
        <v>4</v>
      </c>
      <c r="D239" s="64" t="s">
        <v>5</v>
      </c>
      <c r="E239" s="27"/>
      <c r="F239" s="20"/>
      <c r="G239" s="20"/>
      <c r="I239" s="2"/>
      <c r="J239" s="2"/>
      <c r="K239" s="2"/>
    </row>
    <row r="240" spans="1:11" ht="96.6" customHeight="1" thickTop="1" thickBot="1" x14ac:dyDescent="0.35">
      <c r="A240" s="18" t="s">
        <v>2242</v>
      </c>
      <c r="B240" s="66" t="s">
        <v>2243</v>
      </c>
      <c r="C240" s="50" t="s">
        <v>304</v>
      </c>
      <c r="D240" s="50">
        <v>1</v>
      </c>
      <c r="E240" s="20"/>
      <c r="F240" s="20"/>
      <c r="G240" s="20"/>
      <c r="I240" s="24"/>
      <c r="J240" s="24"/>
      <c r="K240" s="24"/>
    </row>
    <row r="241" spans="1:7" ht="30" thickTop="1" thickBot="1" x14ac:dyDescent="0.35">
      <c r="A241" s="61" t="s">
        <v>9</v>
      </c>
      <c r="B241" s="62" t="s">
        <v>10</v>
      </c>
      <c r="C241" s="62" t="s">
        <v>4</v>
      </c>
      <c r="D241" s="62" t="s">
        <v>11</v>
      </c>
      <c r="E241" s="62" t="s">
        <v>12</v>
      </c>
      <c r="F241" s="62" t="s">
        <v>13</v>
      </c>
      <c r="G241" s="64" t="s">
        <v>14</v>
      </c>
    </row>
    <row r="242" spans="1:7" ht="15" thickTop="1" x14ac:dyDescent="0.3">
      <c r="A242" s="20"/>
      <c r="B242" s="67" t="s">
        <v>15</v>
      </c>
      <c r="C242" s="68"/>
      <c r="D242" s="68"/>
      <c r="E242" s="68"/>
      <c r="F242" s="68"/>
      <c r="G242" s="7"/>
    </row>
    <row r="243" spans="1:7" x14ac:dyDescent="0.3">
      <c r="A243" s="36" t="s">
        <v>16</v>
      </c>
      <c r="B243" s="4" t="s">
        <v>2878</v>
      </c>
      <c r="C243" s="4" t="s">
        <v>2205</v>
      </c>
      <c r="D243" s="4">
        <v>1.5E-3</v>
      </c>
      <c r="E243" s="6">
        <v>24.1</v>
      </c>
      <c r="F243" s="6">
        <f>PRODUCT(D243:E243)</f>
        <v>3.6150000000000002E-2</v>
      </c>
      <c r="G243" s="7"/>
    </row>
    <row r="244" spans="1:7" ht="15" thickBot="1" x14ac:dyDescent="0.35">
      <c r="A244" s="36" t="s">
        <v>19</v>
      </c>
      <c r="B244" s="4" t="s">
        <v>2244</v>
      </c>
      <c r="C244" s="4" t="s">
        <v>2205</v>
      </c>
      <c r="D244" s="4">
        <v>1.4999999999999999E-2</v>
      </c>
      <c r="E244" s="6">
        <v>21.25</v>
      </c>
      <c r="F244" s="6">
        <f>PRODUCT(D244:E244)</f>
        <v>0.31874999999999998</v>
      </c>
      <c r="G244" s="7"/>
    </row>
    <row r="245" spans="1:7" ht="15.6" thickTop="1" thickBot="1" x14ac:dyDescent="0.35">
      <c r="A245" s="71">
        <v>1</v>
      </c>
      <c r="B245" s="244" t="s">
        <v>21</v>
      </c>
      <c r="C245" s="245"/>
      <c r="D245" s="245"/>
      <c r="E245" s="246"/>
      <c r="F245" s="72">
        <f>SUM(F243:F244)</f>
        <v>0.35489999999999999</v>
      </c>
      <c r="G245" s="73">
        <f>SUM(F245/F256)</f>
        <v>0.43795404259099979</v>
      </c>
    </row>
    <row r="246" spans="1:7" ht="15" thickTop="1" x14ac:dyDescent="0.3">
      <c r="A246" s="20"/>
      <c r="B246" s="74" t="s">
        <v>45</v>
      </c>
      <c r="C246" s="4"/>
      <c r="D246" s="4"/>
      <c r="E246" s="4"/>
      <c r="F246" s="41"/>
      <c r="G246" s="75"/>
    </row>
    <row r="247" spans="1:7" ht="55.8" customHeight="1" thickBot="1" x14ac:dyDescent="0.35">
      <c r="A247" s="36" t="s">
        <v>23</v>
      </c>
      <c r="B247" s="4" t="s">
        <v>2245</v>
      </c>
      <c r="C247" s="4" t="s">
        <v>110</v>
      </c>
      <c r="D247" s="4">
        <v>0.05</v>
      </c>
      <c r="E247" s="98">
        <v>3.65</v>
      </c>
      <c r="F247" s="6">
        <f>PRODUCT(D247:E247)</f>
        <v>0.1825</v>
      </c>
      <c r="G247" s="7"/>
    </row>
    <row r="248" spans="1:7" ht="15.6" thickTop="1" thickBot="1" x14ac:dyDescent="0.35">
      <c r="A248" s="71">
        <v>2</v>
      </c>
      <c r="B248" s="244" t="s">
        <v>49</v>
      </c>
      <c r="C248" s="245"/>
      <c r="D248" s="245"/>
      <c r="E248" s="246"/>
      <c r="F248" s="72">
        <f>SUM(F247)</f>
        <v>0.1825</v>
      </c>
      <c r="G248" s="73">
        <f>SUM(F248/F256)</f>
        <v>0.22520882719880944</v>
      </c>
    </row>
    <row r="249" spans="1:7" ht="15" thickTop="1" x14ac:dyDescent="0.3">
      <c r="A249" s="20"/>
      <c r="B249" s="74" t="s">
        <v>22</v>
      </c>
      <c r="C249" s="4"/>
      <c r="D249" s="4"/>
      <c r="E249" s="4"/>
      <c r="F249" s="41"/>
      <c r="G249" s="75"/>
    </row>
    <row r="250" spans="1:7" ht="64.8" customHeight="1" thickBot="1" x14ac:dyDescent="0.35">
      <c r="A250" s="36" t="s">
        <v>50</v>
      </c>
      <c r="B250" s="4" t="s">
        <v>2246</v>
      </c>
      <c r="C250" s="4" t="s">
        <v>2205</v>
      </c>
      <c r="D250" s="4">
        <v>1.5E-3</v>
      </c>
      <c r="E250" s="177">
        <v>68.8</v>
      </c>
      <c r="F250" s="23">
        <f>PRODUCT(D250:E250)</f>
        <v>0.1032</v>
      </c>
      <c r="G250" s="7"/>
    </row>
    <row r="251" spans="1:7" ht="15.6" thickTop="1" thickBot="1" x14ac:dyDescent="0.35">
      <c r="A251" s="71">
        <v>3</v>
      </c>
      <c r="B251" s="244" t="s">
        <v>25</v>
      </c>
      <c r="C251" s="245"/>
      <c r="D251" s="245"/>
      <c r="E251" s="246"/>
      <c r="F251" s="72">
        <f>SUM(F250)</f>
        <v>0.1032</v>
      </c>
      <c r="G251" s="73">
        <f>SUM(F251/F256)</f>
        <v>0.12735096420228567</v>
      </c>
    </row>
    <row r="252" spans="1:7" ht="15.6" thickTop="1" thickBot="1" x14ac:dyDescent="0.35">
      <c r="A252" s="78" t="s">
        <v>26</v>
      </c>
      <c r="B252" s="244" t="s">
        <v>54</v>
      </c>
      <c r="C252" s="245"/>
      <c r="D252" s="245"/>
      <c r="E252" s="246"/>
      <c r="F252" s="79">
        <f>SUM(F245,F248,F251)</f>
        <v>0.64059999999999995</v>
      </c>
      <c r="G252" s="3"/>
    </row>
    <row r="253" spans="1:7" ht="15.6" thickTop="1" thickBot="1" x14ac:dyDescent="0.35">
      <c r="A253" s="80">
        <v>4</v>
      </c>
      <c r="B253" s="264" t="s">
        <v>28</v>
      </c>
      <c r="C253" s="265"/>
      <c r="D253" s="265"/>
      <c r="E253" s="266"/>
      <c r="F253" s="79">
        <f>SUM(F252)*15%</f>
        <v>9.6089999999999995E-2</v>
      </c>
      <c r="G253" s="73">
        <f>SUM(F253/F256)</f>
        <v>0.11857707509881422</v>
      </c>
    </row>
    <row r="254" spans="1:7" ht="15.6" thickTop="1" thickBot="1" x14ac:dyDescent="0.35">
      <c r="A254" s="78" t="s">
        <v>29</v>
      </c>
      <c r="B254" s="244" t="s">
        <v>55</v>
      </c>
      <c r="C254" s="245"/>
      <c r="D254" s="245"/>
      <c r="E254" s="246"/>
      <c r="F254" s="81">
        <f>SUM(F252:F253)</f>
        <v>0.73668999999999996</v>
      </c>
    </row>
    <row r="255" spans="1:7" ht="15.6" thickTop="1" thickBot="1" x14ac:dyDescent="0.35">
      <c r="A255" s="80">
        <v>5</v>
      </c>
      <c r="B255" s="264" t="s">
        <v>31</v>
      </c>
      <c r="C255" s="265"/>
      <c r="D255" s="265"/>
      <c r="E255" s="266"/>
      <c r="F255" s="79">
        <f>SUM(F254)*10%</f>
        <v>7.3668999999999998E-2</v>
      </c>
      <c r="G255" s="73">
        <f>SUM(F255/F256)</f>
        <v>9.0909090909090912E-2</v>
      </c>
    </row>
    <row r="256" spans="1:7" ht="15.6" thickTop="1" thickBot="1" x14ac:dyDescent="0.35">
      <c r="A256" s="78" t="s">
        <v>32</v>
      </c>
      <c r="B256" s="244" t="s">
        <v>33</v>
      </c>
      <c r="C256" s="245"/>
      <c r="D256" s="245"/>
      <c r="E256" s="246"/>
      <c r="F256" s="81">
        <f>SUM(F254:F255)</f>
        <v>0.81035899999999994</v>
      </c>
      <c r="G256" s="82">
        <f>SUM(G245,G248,G251,G253,G255)</f>
        <v>1</v>
      </c>
    </row>
    <row r="257" spans="1:11" ht="15.6" thickTop="1" thickBot="1" x14ac:dyDescent="0.35"/>
    <row r="258" spans="1:11" ht="44.4" thickTop="1" thickBot="1" x14ac:dyDescent="0.35">
      <c r="A258" s="61" t="s">
        <v>2</v>
      </c>
      <c r="B258" s="62" t="s">
        <v>3</v>
      </c>
      <c r="C258" s="63" t="s">
        <v>4</v>
      </c>
      <c r="D258" s="64" t="s">
        <v>5</v>
      </c>
      <c r="E258" s="27"/>
      <c r="F258" s="20"/>
      <c r="G258" s="20"/>
      <c r="I258" s="2"/>
      <c r="J258" s="2"/>
      <c r="K258" s="2"/>
    </row>
    <row r="259" spans="1:11" ht="93" customHeight="1" thickTop="1" thickBot="1" x14ac:dyDescent="0.35">
      <c r="A259" s="18" t="s">
        <v>2247</v>
      </c>
      <c r="B259" s="66" t="s">
        <v>2248</v>
      </c>
      <c r="C259" s="50" t="s">
        <v>130</v>
      </c>
      <c r="D259" s="50">
        <v>1</v>
      </c>
      <c r="E259" s="20"/>
      <c r="F259" s="20"/>
      <c r="G259" s="20"/>
      <c r="I259" s="24"/>
      <c r="J259" s="24"/>
      <c r="K259" s="24"/>
    </row>
    <row r="260" spans="1:11" ht="30" thickTop="1" thickBot="1" x14ac:dyDescent="0.35">
      <c r="A260" s="61" t="s">
        <v>9</v>
      </c>
      <c r="B260" s="62" t="s">
        <v>10</v>
      </c>
      <c r="C260" s="62" t="s">
        <v>4</v>
      </c>
      <c r="D260" s="62" t="s">
        <v>11</v>
      </c>
      <c r="E260" s="62" t="s">
        <v>12</v>
      </c>
      <c r="F260" s="62" t="s">
        <v>13</v>
      </c>
      <c r="G260" s="64" t="s">
        <v>14</v>
      </c>
    </row>
    <row r="261" spans="1:11" ht="15" thickTop="1" x14ac:dyDescent="0.3">
      <c r="A261" s="20"/>
      <c r="B261" s="67" t="s">
        <v>15</v>
      </c>
      <c r="C261" s="68"/>
      <c r="D261" s="68"/>
      <c r="E261" s="68"/>
      <c r="F261" s="68"/>
      <c r="G261" s="7"/>
    </row>
    <row r="262" spans="1:11" x14ac:dyDescent="0.3">
      <c r="A262" s="36" t="s">
        <v>16</v>
      </c>
      <c r="B262" s="4" t="s">
        <v>2878</v>
      </c>
      <c r="C262" s="4" t="s">
        <v>2205</v>
      </c>
      <c r="D262" s="4">
        <v>1.5E-3</v>
      </c>
      <c r="E262" s="6">
        <v>24.1</v>
      </c>
      <c r="F262" s="6">
        <f>PRODUCT(D262:E262)</f>
        <v>3.6150000000000002E-2</v>
      </c>
      <c r="G262" s="7"/>
    </row>
    <row r="263" spans="1:11" ht="15" thickBot="1" x14ac:dyDescent="0.35">
      <c r="A263" s="36" t="s">
        <v>19</v>
      </c>
      <c r="B263" s="4" t="s">
        <v>2244</v>
      </c>
      <c r="C263" s="4" t="s">
        <v>2205</v>
      </c>
      <c r="D263" s="4">
        <v>1.2E-2</v>
      </c>
      <c r="E263" s="6">
        <v>21.25</v>
      </c>
      <c r="F263" s="6">
        <f>PRODUCT(D263:E263)</f>
        <v>0.255</v>
      </c>
      <c r="G263" s="7"/>
    </row>
    <row r="264" spans="1:11" ht="15.6" thickTop="1" thickBot="1" x14ac:dyDescent="0.35">
      <c r="A264" s="71">
        <v>1</v>
      </c>
      <c r="B264" s="244" t="s">
        <v>21</v>
      </c>
      <c r="C264" s="245"/>
      <c r="D264" s="245"/>
      <c r="E264" s="246"/>
      <c r="F264" s="72">
        <f>SUM(F262:F263)</f>
        <v>0.29115000000000002</v>
      </c>
      <c r="G264" s="73">
        <f>SUM(F264/F275)</f>
        <v>0.42594263489737844</v>
      </c>
    </row>
    <row r="265" spans="1:11" ht="15" thickTop="1" x14ac:dyDescent="0.3">
      <c r="A265" s="20"/>
      <c r="B265" s="74" t="s">
        <v>45</v>
      </c>
      <c r="C265" s="4"/>
      <c r="D265" s="4"/>
      <c r="E265" s="4"/>
      <c r="F265" s="41"/>
      <c r="G265" s="75"/>
    </row>
    <row r="266" spans="1:11" ht="54.6" customHeight="1" thickBot="1" x14ac:dyDescent="0.35">
      <c r="A266" s="36" t="s">
        <v>23</v>
      </c>
      <c r="B266" s="4" t="s">
        <v>2245</v>
      </c>
      <c r="C266" s="4" t="s">
        <v>110</v>
      </c>
      <c r="D266" s="4">
        <v>0.04</v>
      </c>
      <c r="E266" s="98">
        <v>3.65</v>
      </c>
      <c r="F266" s="6">
        <f>PRODUCT(D266:E266)</f>
        <v>0.14599999999999999</v>
      </c>
      <c r="G266" s="7"/>
    </row>
    <row r="267" spans="1:11" ht="15.6" thickTop="1" thickBot="1" x14ac:dyDescent="0.35">
      <c r="A267" s="71">
        <v>2</v>
      </c>
      <c r="B267" s="244" t="s">
        <v>49</v>
      </c>
      <c r="C267" s="245"/>
      <c r="D267" s="245"/>
      <c r="E267" s="246"/>
      <c r="F267" s="72">
        <f>SUM(F266)</f>
        <v>0.14599999999999999</v>
      </c>
      <c r="G267" s="73">
        <f>SUM(F267/F275)</f>
        <v>0.21359307812130257</v>
      </c>
    </row>
    <row r="268" spans="1:11" ht="15" thickTop="1" x14ac:dyDescent="0.3">
      <c r="A268" s="20"/>
      <c r="B268" s="74" t="s">
        <v>22</v>
      </c>
      <c r="C268" s="4"/>
      <c r="D268" s="4"/>
      <c r="E268" s="4"/>
      <c r="F268" s="41"/>
      <c r="G268" s="75"/>
    </row>
    <row r="269" spans="1:11" ht="56.4" customHeight="1" thickBot="1" x14ac:dyDescent="0.35">
      <c r="A269" s="36" t="s">
        <v>50</v>
      </c>
      <c r="B269" s="4" t="s">
        <v>2249</v>
      </c>
      <c r="C269" s="4" t="s">
        <v>2205</v>
      </c>
      <c r="D269" s="4">
        <v>1.5E-3</v>
      </c>
      <c r="E269" s="177">
        <v>68.8</v>
      </c>
      <c r="F269" s="23">
        <f>PRODUCT(D269:E269)</f>
        <v>0.1032</v>
      </c>
      <c r="G269" s="7"/>
    </row>
    <row r="270" spans="1:11" ht="15.6" thickTop="1" thickBot="1" x14ac:dyDescent="0.35">
      <c r="A270" s="71">
        <v>3</v>
      </c>
      <c r="B270" s="244" t="s">
        <v>25</v>
      </c>
      <c r="C270" s="245"/>
      <c r="D270" s="245"/>
      <c r="E270" s="246"/>
      <c r="F270" s="72">
        <f>SUM(F269)</f>
        <v>0.1032</v>
      </c>
      <c r="G270" s="73">
        <f>SUM(F270/F275)</f>
        <v>0.1509781209734139</v>
      </c>
    </row>
    <row r="271" spans="1:11" ht="15.6" thickTop="1" thickBot="1" x14ac:dyDescent="0.35">
      <c r="A271" s="78" t="s">
        <v>26</v>
      </c>
      <c r="B271" s="244" t="s">
        <v>54</v>
      </c>
      <c r="C271" s="245"/>
      <c r="D271" s="245"/>
      <c r="E271" s="246"/>
      <c r="F271" s="79">
        <f>SUM(F264,F267,F270)</f>
        <v>0.54035</v>
      </c>
      <c r="G271" s="3"/>
    </row>
    <row r="272" spans="1:11" ht="15.6" thickTop="1" thickBot="1" x14ac:dyDescent="0.35">
      <c r="A272" s="80">
        <v>4</v>
      </c>
      <c r="B272" s="264" t="s">
        <v>28</v>
      </c>
      <c r="C272" s="265"/>
      <c r="D272" s="265"/>
      <c r="E272" s="266"/>
      <c r="F272" s="79">
        <f>SUM(F271)*15%</f>
        <v>8.10525E-2</v>
      </c>
      <c r="G272" s="73">
        <f>SUM(F272/F275)</f>
        <v>0.11857707509881424</v>
      </c>
    </row>
    <row r="273" spans="1:11" ht="15.6" thickTop="1" thickBot="1" x14ac:dyDescent="0.35">
      <c r="A273" s="78" t="s">
        <v>29</v>
      </c>
      <c r="B273" s="244" t="s">
        <v>55</v>
      </c>
      <c r="C273" s="245"/>
      <c r="D273" s="245"/>
      <c r="E273" s="246"/>
      <c r="F273" s="81">
        <f>SUM(F271:F272)</f>
        <v>0.62140249999999997</v>
      </c>
    </row>
    <row r="274" spans="1:11" ht="15.6" thickTop="1" thickBot="1" x14ac:dyDescent="0.35">
      <c r="A274" s="80">
        <v>5</v>
      </c>
      <c r="B274" s="264" t="s">
        <v>31</v>
      </c>
      <c r="C274" s="265"/>
      <c r="D274" s="265"/>
      <c r="E274" s="266"/>
      <c r="F274" s="79">
        <f>SUM(F273)*10%</f>
        <v>6.2140250000000001E-2</v>
      </c>
      <c r="G274" s="73">
        <f>SUM(F274/F275)</f>
        <v>9.0909090909090912E-2</v>
      </c>
    </row>
    <row r="275" spans="1:11" ht="15.6" thickTop="1" thickBot="1" x14ac:dyDescent="0.35">
      <c r="A275" s="78" t="s">
        <v>32</v>
      </c>
      <c r="B275" s="244" t="s">
        <v>33</v>
      </c>
      <c r="C275" s="245"/>
      <c r="D275" s="245"/>
      <c r="E275" s="246"/>
      <c r="F275" s="81">
        <f>SUM(F273:F274)</f>
        <v>0.68354274999999998</v>
      </c>
      <c r="G275" s="82">
        <f>SUM(G264,G267,G270,G272,G274)</f>
        <v>1</v>
      </c>
    </row>
    <row r="276" spans="1:11" ht="15.6" thickTop="1" thickBot="1" x14ac:dyDescent="0.35"/>
    <row r="277" spans="1:11" ht="44.4" thickTop="1" thickBot="1" x14ac:dyDescent="0.35">
      <c r="A277" s="61" t="s">
        <v>2</v>
      </c>
      <c r="B277" s="62" t="s">
        <v>3</v>
      </c>
      <c r="C277" s="63" t="s">
        <v>4</v>
      </c>
      <c r="D277" s="64" t="s">
        <v>5</v>
      </c>
      <c r="E277" s="27"/>
      <c r="F277" s="20"/>
      <c r="G277" s="20"/>
      <c r="I277" s="2"/>
      <c r="J277" s="2"/>
      <c r="K277" s="2"/>
    </row>
    <row r="278" spans="1:11" ht="133.80000000000001" customHeight="1" thickTop="1" thickBot="1" x14ac:dyDescent="0.35">
      <c r="A278" s="18" t="s">
        <v>2250</v>
      </c>
      <c r="B278" s="222" t="s">
        <v>2251</v>
      </c>
      <c r="C278" s="50" t="s">
        <v>130</v>
      </c>
      <c r="D278" s="50">
        <v>1</v>
      </c>
      <c r="E278" s="20"/>
      <c r="F278" s="20"/>
      <c r="G278" s="20"/>
      <c r="I278" s="24"/>
      <c r="J278" s="24"/>
      <c r="K278" s="24"/>
    </row>
    <row r="279" spans="1:11" ht="30" thickTop="1" thickBot="1" x14ac:dyDescent="0.35">
      <c r="A279" s="61" t="s">
        <v>9</v>
      </c>
      <c r="B279" s="62" t="s">
        <v>10</v>
      </c>
      <c r="C279" s="62" t="s">
        <v>4</v>
      </c>
      <c r="D279" s="62" t="s">
        <v>11</v>
      </c>
      <c r="E279" s="62" t="s">
        <v>12</v>
      </c>
      <c r="F279" s="62" t="s">
        <v>13</v>
      </c>
      <c r="G279" s="64" t="s">
        <v>14</v>
      </c>
    </row>
    <row r="280" spans="1:11" ht="15" thickTop="1" x14ac:dyDescent="0.3">
      <c r="A280" s="20"/>
      <c r="B280" s="67" t="s">
        <v>15</v>
      </c>
      <c r="C280" s="68"/>
      <c r="D280" s="68"/>
      <c r="E280" s="68"/>
      <c r="F280" s="68"/>
      <c r="G280" s="7"/>
    </row>
    <row r="281" spans="1:11" x14ac:dyDescent="0.3">
      <c r="A281" s="36" t="s">
        <v>16</v>
      </c>
      <c r="B281" s="4" t="s">
        <v>2878</v>
      </c>
      <c r="C281" s="4" t="s">
        <v>2205</v>
      </c>
      <c r="D281" s="4">
        <v>1.1999999999999999E-3</v>
      </c>
      <c r="E281" s="6">
        <v>24.1</v>
      </c>
      <c r="F281" s="6">
        <f>PRODUCT(D281:E281)</f>
        <v>2.8919999999999998E-2</v>
      </c>
      <c r="G281" s="7"/>
    </row>
    <row r="282" spans="1:11" ht="15" thickBot="1" x14ac:dyDescent="0.35">
      <c r="A282" s="36" t="s">
        <v>131</v>
      </c>
      <c r="B282" s="4" t="s">
        <v>2244</v>
      </c>
      <c r="C282" s="4" t="s">
        <v>2205</v>
      </c>
      <c r="D282" s="4">
        <v>0.01</v>
      </c>
      <c r="E282" s="6">
        <v>21.25</v>
      </c>
      <c r="F282" s="6">
        <f>PRODUCT(D282:E282)</f>
        <v>0.21249999999999999</v>
      </c>
      <c r="G282" s="7"/>
    </row>
    <row r="283" spans="1:11" ht="15.6" thickTop="1" thickBot="1" x14ac:dyDescent="0.35">
      <c r="A283" s="71">
        <v>1</v>
      </c>
      <c r="B283" s="244" t="s">
        <v>21</v>
      </c>
      <c r="C283" s="245"/>
      <c r="D283" s="245"/>
      <c r="E283" s="246"/>
      <c r="F283" s="72">
        <f>SUM(F281:F282)</f>
        <v>0.24142</v>
      </c>
      <c r="G283" s="73">
        <f>SUM(F283/F294)</f>
        <v>0.4864793520325556</v>
      </c>
    </row>
    <row r="284" spans="1:11" ht="15" thickTop="1" x14ac:dyDescent="0.3">
      <c r="A284" s="20"/>
      <c r="B284" s="74" t="s">
        <v>45</v>
      </c>
      <c r="C284" s="4"/>
      <c r="D284" s="4"/>
      <c r="E284" s="4"/>
      <c r="F284" s="41"/>
      <c r="G284" s="75"/>
    </row>
    <row r="285" spans="1:11" ht="29.4" thickBot="1" x14ac:dyDescent="0.35">
      <c r="A285" s="36" t="s">
        <v>23</v>
      </c>
      <c r="B285" s="4" t="s">
        <v>2252</v>
      </c>
      <c r="C285" s="4" t="s">
        <v>110</v>
      </c>
      <c r="D285" s="4">
        <v>4.0000000000000001E-3</v>
      </c>
      <c r="E285" s="98">
        <v>17.079999999999998</v>
      </c>
      <c r="F285" s="6">
        <f>PRODUCT(D285:E285)</f>
        <v>6.8319999999999992E-2</v>
      </c>
      <c r="G285" s="7"/>
    </row>
    <row r="286" spans="1:11" ht="15.6" thickTop="1" thickBot="1" x14ac:dyDescent="0.35">
      <c r="A286" s="71">
        <v>2</v>
      </c>
      <c r="B286" s="244" t="s">
        <v>49</v>
      </c>
      <c r="C286" s="245"/>
      <c r="D286" s="245"/>
      <c r="E286" s="246"/>
      <c r="F286" s="72">
        <f>SUM(F285)</f>
        <v>6.8319999999999992E-2</v>
      </c>
      <c r="G286" s="73">
        <f>SUM(F286/F294)</f>
        <v>0.13766990858613284</v>
      </c>
    </row>
    <row r="287" spans="1:11" ht="15" thickTop="1" x14ac:dyDescent="0.3">
      <c r="A287" s="20"/>
      <c r="B287" s="74" t="s">
        <v>22</v>
      </c>
      <c r="C287" s="4"/>
      <c r="D287" s="4"/>
      <c r="E287" s="4"/>
      <c r="F287" s="41"/>
      <c r="G287" s="75"/>
    </row>
    <row r="288" spans="1:11" ht="43.8" thickBot="1" x14ac:dyDescent="0.35">
      <c r="A288" s="36" t="s">
        <v>50</v>
      </c>
      <c r="B288" s="4" t="s">
        <v>2253</v>
      </c>
      <c r="C288" s="4" t="s">
        <v>2205</v>
      </c>
      <c r="D288" s="4">
        <v>1.1999999999999999E-3</v>
      </c>
      <c r="E288" s="177">
        <v>68.8</v>
      </c>
      <c r="F288" s="23">
        <f>PRODUCT(D288:E288)</f>
        <v>8.2559999999999995E-2</v>
      </c>
      <c r="G288" s="7"/>
    </row>
    <row r="289" spans="1:11" ht="15.6" thickTop="1" thickBot="1" x14ac:dyDescent="0.35">
      <c r="A289" s="71">
        <v>3</v>
      </c>
      <c r="B289" s="244" t="s">
        <v>25</v>
      </c>
      <c r="C289" s="245"/>
      <c r="D289" s="245"/>
      <c r="E289" s="246"/>
      <c r="F289" s="72">
        <f>SUM(F288)</f>
        <v>8.2559999999999995E-2</v>
      </c>
      <c r="G289" s="73">
        <f>SUM(F289/F294)</f>
        <v>0.16636457337340646</v>
      </c>
    </row>
    <row r="290" spans="1:11" ht="15.6" thickTop="1" thickBot="1" x14ac:dyDescent="0.35">
      <c r="A290" s="78" t="s">
        <v>26</v>
      </c>
      <c r="B290" s="244" t="s">
        <v>54</v>
      </c>
      <c r="C290" s="245"/>
      <c r="D290" s="245"/>
      <c r="E290" s="246"/>
      <c r="F290" s="79">
        <f>SUM(F283,F286,F289)</f>
        <v>0.39229999999999998</v>
      </c>
      <c r="G290" s="3"/>
    </row>
    <row r="291" spans="1:11" ht="15.6" thickTop="1" thickBot="1" x14ac:dyDescent="0.35">
      <c r="A291" s="80">
        <v>4</v>
      </c>
      <c r="B291" s="264" t="s">
        <v>28</v>
      </c>
      <c r="C291" s="265"/>
      <c r="D291" s="265"/>
      <c r="E291" s="266"/>
      <c r="F291" s="79">
        <f>SUM(F290)*15%</f>
        <v>5.8844999999999995E-2</v>
      </c>
      <c r="G291" s="73">
        <f>SUM(F291/F294)</f>
        <v>0.11857707509881422</v>
      </c>
    </row>
    <row r="292" spans="1:11" ht="15.6" thickTop="1" thickBot="1" x14ac:dyDescent="0.35">
      <c r="A292" s="78" t="s">
        <v>29</v>
      </c>
      <c r="B292" s="244" t="s">
        <v>55</v>
      </c>
      <c r="C292" s="245"/>
      <c r="D292" s="245"/>
      <c r="E292" s="246"/>
      <c r="F292" s="81">
        <f>SUM(F290:F291)</f>
        <v>0.45114499999999996</v>
      </c>
    </row>
    <row r="293" spans="1:11" ht="15.6" thickTop="1" thickBot="1" x14ac:dyDescent="0.35">
      <c r="A293" s="80">
        <v>5</v>
      </c>
      <c r="B293" s="264" t="s">
        <v>31</v>
      </c>
      <c r="C293" s="265"/>
      <c r="D293" s="265"/>
      <c r="E293" s="266"/>
      <c r="F293" s="79">
        <f>SUM(F292)*10%</f>
        <v>4.5114500000000002E-2</v>
      </c>
      <c r="G293" s="73">
        <f>SUM(F293/F294)</f>
        <v>9.0909090909090925E-2</v>
      </c>
    </row>
    <row r="294" spans="1:11" ht="15.6" thickTop="1" thickBot="1" x14ac:dyDescent="0.35">
      <c r="A294" s="78" t="s">
        <v>32</v>
      </c>
      <c r="B294" s="244" t="s">
        <v>33</v>
      </c>
      <c r="C294" s="245"/>
      <c r="D294" s="245"/>
      <c r="E294" s="246"/>
      <c r="F294" s="81">
        <f>SUM(F292:F293)</f>
        <v>0.49625949999999996</v>
      </c>
      <c r="G294" s="82">
        <f>SUM(G283,G286,G289,G291,G293)</f>
        <v>1</v>
      </c>
    </row>
    <row r="295" spans="1:11" ht="15.6" thickTop="1" thickBot="1" x14ac:dyDescent="0.35"/>
    <row r="296" spans="1:11" ht="44.4" thickTop="1" thickBot="1" x14ac:dyDescent="0.35">
      <c r="A296" s="61" t="s">
        <v>2</v>
      </c>
      <c r="B296" s="62" t="s">
        <v>3</v>
      </c>
      <c r="C296" s="63" t="s">
        <v>4</v>
      </c>
      <c r="D296" s="64" t="s">
        <v>5</v>
      </c>
      <c r="E296" s="27"/>
      <c r="F296" s="20"/>
      <c r="G296" s="20"/>
      <c r="I296" s="2"/>
      <c r="J296" s="2"/>
      <c r="K296" s="2"/>
    </row>
    <row r="297" spans="1:11" ht="150" customHeight="1" thickTop="1" thickBot="1" x14ac:dyDescent="0.35">
      <c r="A297" s="18" t="s">
        <v>2254</v>
      </c>
      <c r="B297" s="222" t="s">
        <v>2255</v>
      </c>
      <c r="C297" s="50" t="s">
        <v>130</v>
      </c>
      <c r="D297" s="50">
        <v>1</v>
      </c>
      <c r="E297" s="20"/>
      <c r="F297" s="20"/>
      <c r="G297" s="20"/>
      <c r="I297" s="24"/>
      <c r="J297" s="24"/>
      <c r="K297" s="24"/>
    </row>
    <row r="298" spans="1:11" ht="30" thickTop="1" thickBot="1" x14ac:dyDescent="0.35">
      <c r="A298" s="61" t="s">
        <v>9</v>
      </c>
      <c r="B298" s="62" t="s">
        <v>10</v>
      </c>
      <c r="C298" s="62" t="s">
        <v>4</v>
      </c>
      <c r="D298" s="62" t="s">
        <v>11</v>
      </c>
      <c r="E298" s="62" t="s">
        <v>12</v>
      </c>
      <c r="F298" s="62" t="s">
        <v>13</v>
      </c>
      <c r="G298" s="64" t="s">
        <v>14</v>
      </c>
    </row>
    <row r="299" spans="1:11" ht="15" thickTop="1" x14ac:dyDescent="0.3">
      <c r="A299" s="20"/>
      <c r="B299" s="67" t="s">
        <v>15</v>
      </c>
      <c r="C299" s="68"/>
      <c r="D299" s="68"/>
      <c r="E299" s="68"/>
      <c r="F299" s="68"/>
      <c r="G299" s="7"/>
    </row>
    <row r="300" spans="1:11" x14ac:dyDescent="0.3">
      <c r="A300" s="36" t="s">
        <v>16</v>
      </c>
      <c r="B300" s="4" t="s">
        <v>2878</v>
      </c>
      <c r="C300" s="4" t="s">
        <v>2205</v>
      </c>
      <c r="D300" s="4">
        <v>2E-3</v>
      </c>
      <c r="E300" s="6">
        <v>24.1</v>
      </c>
      <c r="F300" s="6">
        <f>PRODUCT(D300:E300)</f>
        <v>4.8200000000000007E-2</v>
      </c>
      <c r="G300" s="7"/>
    </row>
    <row r="301" spans="1:11" ht="29.4" thickBot="1" x14ac:dyDescent="0.35">
      <c r="A301" s="36" t="s">
        <v>19</v>
      </c>
      <c r="B301" s="4" t="s">
        <v>2256</v>
      </c>
      <c r="C301" s="4" t="s">
        <v>2205</v>
      </c>
      <c r="D301" s="4">
        <v>0.12</v>
      </c>
      <c r="E301" s="6">
        <v>21.25</v>
      </c>
      <c r="F301" s="6">
        <f>PRODUCT(D301:E301)</f>
        <v>2.5499999999999998</v>
      </c>
      <c r="G301" s="7"/>
    </row>
    <row r="302" spans="1:11" ht="15.6" thickTop="1" thickBot="1" x14ac:dyDescent="0.35">
      <c r="A302" s="71">
        <v>1</v>
      </c>
      <c r="B302" s="244" t="s">
        <v>21</v>
      </c>
      <c r="C302" s="245"/>
      <c r="D302" s="245"/>
      <c r="E302" s="246"/>
      <c r="F302" s="72">
        <f>SUM(F300:F301)</f>
        <v>2.5981999999999998</v>
      </c>
      <c r="G302" s="73">
        <f>SUM(F302/F313)</f>
        <v>0.71271880195650672</v>
      </c>
    </row>
    <row r="303" spans="1:11" ht="15" thickTop="1" x14ac:dyDescent="0.3">
      <c r="A303" s="20"/>
      <c r="B303" s="74" t="s">
        <v>45</v>
      </c>
      <c r="C303" s="4"/>
      <c r="D303" s="4"/>
      <c r="E303" s="4"/>
      <c r="F303" s="41"/>
      <c r="G303" s="75"/>
    </row>
    <row r="304" spans="1:11" ht="43.8" thickBot="1" x14ac:dyDescent="0.35">
      <c r="A304" s="36" t="s">
        <v>23</v>
      </c>
      <c r="B304" s="4" t="s">
        <v>2245</v>
      </c>
      <c r="C304" s="4" t="s">
        <v>110</v>
      </c>
      <c r="D304" s="4">
        <v>0.04</v>
      </c>
      <c r="E304" s="98">
        <v>3.65</v>
      </c>
      <c r="F304" s="6">
        <f>PRODUCT(D304:E304)</f>
        <v>0.14599999999999999</v>
      </c>
      <c r="G304" s="7"/>
    </row>
    <row r="305" spans="1:11" ht="15.6" thickTop="1" thickBot="1" x14ac:dyDescent="0.35">
      <c r="A305" s="71">
        <v>2</v>
      </c>
      <c r="B305" s="244" t="s">
        <v>49</v>
      </c>
      <c r="C305" s="245"/>
      <c r="D305" s="245"/>
      <c r="E305" s="246"/>
      <c r="F305" s="72">
        <f>SUM(F304)</f>
        <v>0.14599999999999999</v>
      </c>
      <c r="G305" s="73">
        <f>SUM(F305/F313)</f>
        <v>4.0049628621988291E-2</v>
      </c>
    </row>
    <row r="306" spans="1:11" ht="15" thickTop="1" x14ac:dyDescent="0.3">
      <c r="A306" s="20"/>
      <c r="B306" s="74" t="s">
        <v>22</v>
      </c>
      <c r="C306" s="4"/>
      <c r="D306" s="4"/>
      <c r="E306" s="4"/>
      <c r="F306" s="41"/>
      <c r="G306" s="75"/>
    </row>
    <row r="307" spans="1:11" ht="43.8" thickBot="1" x14ac:dyDescent="0.35">
      <c r="A307" s="36" t="s">
        <v>50</v>
      </c>
      <c r="B307" s="4" t="s">
        <v>2249</v>
      </c>
      <c r="C307" s="4" t="s">
        <v>2205</v>
      </c>
      <c r="D307" s="4">
        <v>2E-3</v>
      </c>
      <c r="E307" s="177">
        <v>68.8</v>
      </c>
      <c r="F307" s="23">
        <f>PRODUCT(D307:E307)</f>
        <v>0.1376</v>
      </c>
      <c r="G307" s="7"/>
    </row>
    <row r="308" spans="1:11" ht="15.6" thickTop="1" thickBot="1" x14ac:dyDescent="0.35">
      <c r="A308" s="71">
        <v>3</v>
      </c>
      <c r="B308" s="244" t="s">
        <v>25</v>
      </c>
      <c r="C308" s="245"/>
      <c r="D308" s="245"/>
      <c r="E308" s="246"/>
      <c r="F308" s="72">
        <f>SUM(F307)</f>
        <v>0.1376</v>
      </c>
      <c r="G308" s="73">
        <f>SUM(F308/F313)</f>
        <v>3.7745403413599922E-2</v>
      </c>
    </row>
    <row r="309" spans="1:11" ht="15.6" thickTop="1" thickBot="1" x14ac:dyDescent="0.35">
      <c r="A309" s="78" t="s">
        <v>26</v>
      </c>
      <c r="B309" s="244" t="s">
        <v>54</v>
      </c>
      <c r="C309" s="245"/>
      <c r="D309" s="245"/>
      <c r="E309" s="246"/>
      <c r="F309" s="79">
        <f>SUM(F302,F305,F308)</f>
        <v>2.8817999999999997</v>
      </c>
      <c r="G309" s="3"/>
    </row>
    <row r="310" spans="1:11" ht="15.6" thickTop="1" thickBot="1" x14ac:dyDescent="0.35">
      <c r="A310" s="80">
        <v>4</v>
      </c>
      <c r="B310" s="264" t="s">
        <v>28</v>
      </c>
      <c r="C310" s="265"/>
      <c r="D310" s="265"/>
      <c r="E310" s="266"/>
      <c r="F310" s="79">
        <f>SUM(F309)*15%</f>
        <v>0.43226999999999993</v>
      </c>
      <c r="G310" s="73">
        <f>SUM(F310/F313)</f>
        <v>0.11857707509881422</v>
      </c>
    </row>
    <row r="311" spans="1:11" ht="15.6" thickTop="1" thickBot="1" x14ac:dyDescent="0.35">
      <c r="A311" s="78" t="s">
        <v>29</v>
      </c>
      <c r="B311" s="244" t="s">
        <v>55</v>
      </c>
      <c r="C311" s="245"/>
      <c r="D311" s="245"/>
      <c r="E311" s="246"/>
      <c r="F311" s="81">
        <f>SUM(F309:F310)</f>
        <v>3.3140699999999996</v>
      </c>
    </row>
    <row r="312" spans="1:11" ht="15.6" thickTop="1" thickBot="1" x14ac:dyDescent="0.35">
      <c r="A312" s="80">
        <v>5</v>
      </c>
      <c r="B312" s="264" t="s">
        <v>31</v>
      </c>
      <c r="C312" s="265"/>
      <c r="D312" s="265"/>
      <c r="E312" s="266"/>
      <c r="F312" s="79">
        <f>SUM(F311)*10%</f>
        <v>0.33140700000000001</v>
      </c>
      <c r="G312" s="73">
        <f>SUM(F312/F313)</f>
        <v>9.0909090909090925E-2</v>
      </c>
    </row>
    <row r="313" spans="1:11" ht="15.6" thickTop="1" thickBot="1" x14ac:dyDescent="0.35">
      <c r="A313" s="78" t="s">
        <v>32</v>
      </c>
      <c r="B313" s="244" t="s">
        <v>33</v>
      </c>
      <c r="C313" s="245"/>
      <c r="D313" s="245"/>
      <c r="E313" s="246"/>
      <c r="F313" s="81">
        <f>SUM(F311:F312)</f>
        <v>3.6454769999999996</v>
      </c>
      <c r="G313" s="82">
        <f>SUM(G302,G305,G308,G310,G312)</f>
        <v>1</v>
      </c>
    </row>
    <row r="314" spans="1:11" ht="15.6" thickTop="1" thickBot="1" x14ac:dyDescent="0.35"/>
    <row r="315" spans="1:11" ht="44.4" thickTop="1" thickBot="1" x14ac:dyDescent="0.35">
      <c r="A315" s="61" t="s">
        <v>2</v>
      </c>
      <c r="B315" s="62" t="s">
        <v>3</v>
      </c>
      <c r="C315" s="63" t="s">
        <v>4</v>
      </c>
      <c r="D315" s="64" t="s">
        <v>5</v>
      </c>
      <c r="E315" s="27"/>
      <c r="F315" s="20"/>
      <c r="G315" s="20"/>
      <c r="I315" s="2"/>
      <c r="J315" s="2"/>
      <c r="K315" s="2"/>
    </row>
    <row r="316" spans="1:11" ht="104.4" customHeight="1" thickTop="1" thickBot="1" x14ac:dyDescent="0.35">
      <c r="A316" s="18" t="s">
        <v>2257</v>
      </c>
      <c r="B316" s="222" t="s">
        <v>2258</v>
      </c>
      <c r="C316" s="50" t="s">
        <v>304</v>
      </c>
      <c r="D316" s="50">
        <v>1</v>
      </c>
      <c r="E316" s="20"/>
      <c r="F316" s="20"/>
      <c r="G316" s="20"/>
      <c r="I316" s="24"/>
      <c r="J316" s="24"/>
      <c r="K316" s="24"/>
    </row>
    <row r="317" spans="1:11" ht="30" thickTop="1" thickBot="1" x14ac:dyDescent="0.35">
      <c r="A317" s="61" t="s">
        <v>9</v>
      </c>
      <c r="B317" s="62" t="s">
        <v>10</v>
      </c>
      <c r="C317" s="62" t="s">
        <v>4</v>
      </c>
      <c r="D317" s="62" t="s">
        <v>11</v>
      </c>
      <c r="E317" s="62" t="s">
        <v>12</v>
      </c>
      <c r="F317" s="62" t="s">
        <v>13</v>
      </c>
      <c r="G317" s="64" t="s">
        <v>14</v>
      </c>
    </row>
    <row r="318" spans="1:11" ht="15" thickTop="1" x14ac:dyDescent="0.3">
      <c r="A318" s="20"/>
      <c r="B318" s="67" t="s">
        <v>15</v>
      </c>
      <c r="C318" s="68"/>
      <c r="D318" s="68"/>
      <c r="E318" s="68"/>
      <c r="F318" s="68"/>
      <c r="G318" s="7"/>
    </row>
    <row r="319" spans="1:11" x14ac:dyDescent="0.3">
      <c r="A319" s="36" t="s">
        <v>16</v>
      </c>
      <c r="B319" s="4" t="s">
        <v>2879</v>
      </c>
      <c r="C319" s="4" t="s">
        <v>2205</v>
      </c>
      <c r="D319" s="22">
        <v>0.6</v>
      </c>
      <c r="E319" s="6">
        <v>24.1</v>
      </c>
      <c r="F319" s="6">
        <f>PRODUCT(D319:E319)</f>
        <v>14.46</v>
      </c>
      <c r="G319" s="7"/>
    </row>
    <row r="320" spans="1:11" x14ac:dyDescent="0.3">
      <c r="A320" s="36" t="s">
        <v>19</v>
      </c>
      <c r="B320" s="4" t="s">
        <v>2880</v>
      </c>
      <c r="C320" s="4" t="s">
        <v>2205</v>
      </c>
      <c r="D320" s="22">
        <v>0.3</v>
      </c>
      <c r="E320" s="6">
        <v>24.1</v>
      </c>
      <c r="F320" s="6">
        <f>PRODUCT(D320:E320)</f>
        <v>7.23</v>
      </c>
      <c r="G320" s="7"/>
    </row>
    <row r="321" spans="1:11" ht="29.4" thickBot="1" x14ac:dyDescent="0.35">
      <c r="A321" s="36" t="s">
        <v>131</v>
      </c>
      <c r="B321" s="4" t="s">
        <v>2259</v>
      </c>
      <c r="C321" s="4" t="s">
        <v>2205</v>
      </c>
      <c r="D321" s="22">
        <v>0.6</v>
      </c>
      <c r="E321" s="6">
        <v>21.25</v>
      </c>
      <c r="F321" s="6">
        <f>PRODUCT(D321:E321)</f>
        <v>12.75</v>
      </c>
      <c r="G321" s="7"/>
    </row>
    <row r="322" spans="1:11" ht="15.6" thickTop="1" thickBot="1" x14ac:dyDescent="0.35">
      <c r="A322" s="71">
        <v>1</v>
      </c>
      <c r="B322" s="244" t="s">
        <v>21</v>
      </c>
      <c r="C322" s="245"/>
      <c r="D322" s="245"/>
      <c r="E322" s="246"/>
      <c r="F322" s="72">
        <f>SUM(F319:F321)</f>
        <v>34.44</v>
      </c>
      <c r="G322" s="73">
        <f>SUM(F322/F331)</f>
        <v>0.56297139046087152</v>
      </c>
    </row>
    <row r="323" spans="1:11" ht="15" thickTop="1" x14ac:dyDescent="0.3">
      <c r="A323" s="20"/>
      <c r="B323" s="74" t="s">
        <v>22</v>
      </c>
      <c r="C323" s="4"/>
      <c r="D323" s="4"/>
      <c r="E323" s="4"/>
      <c r="F323" s="41"/>
      <c r="G323" s="75"/>
    </row>
    <row r="324" spans="1:11" ht="57.6" x14ac:dyDescent="0.3">
      <c r="A324" s="36" t="s">
        <v>23</v>
      </c>
      <c r="B324" s="4" t="s">
        <v>2260</v>
      </c>
      <c r="C324" s="4" t="s">
        <v>2205</v>
      </c>
      <c r="D324" s="22">
        <v>0.6</v>
      </c>
      <c r="E324" s="176">
        <v>9.6</v>
      </c>
      <c r="F324" s="77">
        <f>PRODUCT(D324:E324)</f>
        <v>5.76</v>
      </c>
      <c r="G324" s="7"/>
    </row>
    <row r="325" spans="1:11" ht="76.95" customHeight="1" thickBot="1" x14ac:dyDescent="0.35">
      <c r="A325" s="36" t="s">
        <v>47</v>
      </c>
      <c r="B325" s="4" t="s">
        <v>2261</v>
      </c>
      <c r="C325" s="4" t="s">
        <v>2205</v>
      </c>
      <c r="D325" s="22">
        <v>0.3</v>
      </c>
      <c r="E325" s="177">
        <v>27.2</v>
      </c>
      <c r="F325" s="23">
        <f>PRODUCT(D325:E325)</f>
        <v>8.16</v>
      </c>
      <c r="G325" s="7"/>
    </row>
    <row r="326" spans="1:11" ht="15.6" thickTop="1" thickBot="1" x14ac:dyDescent="0.35">
      <c r="A326" s="71">
        <v>2</v>
      </c>
      <c r="B326" s="244" t="s">
        <v>25</v>
      </c>
      <c r="C326" s="245"/>
      <c r="D326" s="245"/>
      <c r="E326" s="246"/>
      <c r="F326" s="72">
        <f>SUM(F324:F325)</f>
        <v>13.92</v>
      </c>
      <c r="G326" s="73">
        <f>SUM(F326/F331)</f>
        <v>0.22754244353122335</v>
      </c>
    </row>
    <row r="327" spans="1:11" ht="15.6" thickTop="1" thickBot="1" x14ac:dyDescent="0.35">
      <c r="A327" s="78" t="s">
        <v>26</v>
      </c>
      <c r="B327" s="244" t="s">
        <v>27</v>
      </c>
      <c r="C327" s="245"/>
      <c r="D327" s="245"/>
      <c r="E327" s="246"/>
      <c r="F327" s="79">
        <f>SUM(F322,F326)</f>
        <v>48.36</v>
      </c>
      <c r="G327" s="3"/>
    </row>
    <row r="328" spans="1:11" ht="15.6" thickTop="1" thickBot="1" x14ac:dyDescent="0.35">
      <c r="A328" s="80">
        <v>3</v>
      </c>
      <c r="B328" s="264" t="s">
        <v>28</v>
      </c>
      <c r="C328" s="265"/>
      <c r="D328" s="265"/>
      <c r="E328" s="266"/>
      <c r="F328" s="79">
        <f>SUM(F327)*15%</f>
        <v>7.2539999999999996</v>
      </c>
      <c r="G328" s="73">
        <f>SUM(F328/F331)</f>
        <v>0.11857707509881422</v>
      </c>
    </row>
    <row r="329" spans="1:11" ht="15.6" thickTop="1" thickBot="1" x14ac:dyDescent="0.35">
      <c r="A329" s="78" t="s">
        <v>29</v>
      </c>
      <c r="B329" s="244" t="s">
        <v>30</v>
      </c>
      <c r="C329" s="245"/>
      <c r="D329" s="245"/>
      <c r="E329" s="246"/>
      <c r="F329" s="81">
        <f>SUM(F327:F328)</f>
        <v>55.613999999999997</v>
      </c>
    </row>
    <row r="330" spans="1:11" ht="15.6" thickTop="1" thickBot="1" x14ac:dyDescent="0.35">
      <c r="A330" s="80">
        <v>4</v>
      </c>
      <c r="B330" s="264" t="s">
        <v>31</v>
      </c>
      <c r="C330" s="265"/>
      <c r="D330" s="265"/>
      <c r="E330" s="266"/>
      <c r="F330" s="79">
        <f>SUM(F329)*10%</f>
        <v>5.5613999999999999</v>
      </c>
      <c r="G330" s="73">
        <f>SUM(F330/F331)</f>
        <v>9.0909090909090912E-2</v>
      </c>
    </row>
    <row r="331" spans="1:11" ht="15.6" thickTop="1" thickBot="1" x14ac:dyDescent="0.35">
      <c r="A331" s="78" t="s">
        <v>32</v>
      </c>
      <c r="B331" s="244" t="s">
        <v>33</v>
      </c>
      <c r="C331" s="245"/>
      <c r="D331" s="245"/>
      <c r="E331" s="246"/>
      <c r="F331" s="81">
        <f>SUM(F329:F330)</f>
        <v>61.175399999999996</v>
      </c>
      <c r="G331" s="82">
        <f>SUM(G322,G326,G328,G330)</f>
        <v>1</v>
      </c>
    </row>
    <row r="332" spans="1:11" ht="15.6" thickTop="1" thickBot="1" x14ac:dyDescent="0.35"/>
    <row r="333" spans="1:11" ht="44.4" thickTop="1" thickBot="1" x14ac:dyDescent="0.35">
      <c r="A333" s="61" t="s">
        <v>2</v>
      </c>
      <c r="B333" s="62" t="s">
        <v>3</v>
      </c>
      <c r="C333" s="63" t="s">
        <v>4</v>
      </c>
      <c r="D333" s="64" t="s">
        <v>5</v>
      </c>
      <c r="E333" s="27"/>
      <c r="F333" s="20"/>
      <c r="G333" s="20"/>
      <c r="I333" s="2"/>
      <c r="J333" s="2"/>
      <c r="K333" s="2"/>
    </row>
    <row r="334" spans="1:11" ht="90" customHeight="1" thickTop="1" thickBot="1" x14ac:dyDescent="0.35">
      <c r="A334" s="18" t="s">
        <v>2262</v>
      </c>
      <c r="B334" s="222" t="s">
        <v>2263</v>
      </c>
      <c r="C334" s="50" t="s">
        <v>304</v>
      </c>
      <c r="D334" s="50">
        <v>1</v>
      </c>
      <c r="E334" s="20"/>
      <c r="F334" s="20"/>
      <c r="G334" s="20"/>
      <c r="I334" s="24"/>
      <c r="J334" s="24"/>
      <c r="K334" s="24"/>
    </row>
    <row r="335" spans="1:11" ht="30" thickTop="1" thickBot="1" x14ac:dyDescent="0.35">
      <c r="A335" s="61" t="s">
        <v>9</v>
      </c>
      <c r="B335" s="62" t="s">
        <v>10</v>
      </c>
      <c r="C335" s="62" t="s">
        <v>4</v>
      </c>
      <c r="D335" s="62" t="s">
        <v>11</v>
      </c>
      <c r="E335" s="62" t="s">
        <v>12</v>
      </c>
      <c r="F335" s="62" t="s">
        <v>13</v>
      </c>
      <c r="G335" s="64" t="s">
        <v>14</v>
      </c>
    </row>
    <row r="336" spans="1:11" ht="15" thickTop="1" x14ac:dyDescent="0.3">
      <c r="A336" s="20"/>
      <c r="B336" s="67" t="s">
        <v>15</v>
      </c>
      <c r="C336" s="68"/>
      <c r="D336" s="68"/>
      <c r="E336" s="68"/>
      <c r="F336" s="68"/>
      <c r="G336" s="7"/>
    </row>
    <row r="337" spans="1:11" x14ac:dyDescent="0.3">
      <c r="A337" s="36" t="s">
        <v>16</v>
      </c>
      <c r="B337" s="4" t="s">
        <v>2881</v>
      </c>
      <c r="C337" s="4" t="s">
        <v>2205</v>
      </c>
      <c r="D337" s="4">
        <v>1E-3</v>
      </c>
      <c r="E337" s="6">
        <v>24.1</v>
      </c>
      <c r="F337" s="6">
        <f>PRODUCT(D337:E337)</f>
        <v>2.4100000000000003E-2</v>
      </c>
      <c r="G337" s="7"/>
    </row>
    <row r="338" spans="1:11" ht="15" thickBot="1" x14ac:dyDescent="0.35">
      <c r="A338" s="36" t="s">
        <v>19</v>
      </c>
      <c r="B338" s="4" t="s">
        <v>2264</v>
      </c>
      <c r="C338" s="4" t="s">
        <v>2205</v>
      </c>
      <c r="D338" s="22">
        <v>0.3</v>
      </c>
      <c r="E338" s="6">
        <v>21.25</v>
      </c>
      <c r="F338" s="6">
        <f>PRODUCT(D338:E338)</f>
        <v>6.375</v>
      </c>
      <c r="G338" s="7"/>
    </row>
    <row r="339" spans="1:11" ht="15.6" thickTop="1" thickBot="1" x14ac:dyDescent="0.35">
      <c r="A339" s="71">
        <v>1</v>
      </c>
      <c r="B339" s="244" t="s">
        <v>21</v>
      </c>
      <c r="C339" s="245"/>
      <c r="D339" s="245"/>
      <c r="E339" s="246"/>
      <c r="F339" s="72">
        <f>SUM(F337:F338)</f>
        <v>6.3990999999999998</v>
      </c>
      <c r="G339" s="73">
        <f>SUM(F339/F348)</f>
        <v>0.72807280978408062</v>
      </c>
    </row>
    <row r="340" spans="1:11" ht="15" thickTop="1" x14ac:dyDescent="0.3">
      <c r="A340" s="20"/>
      <c r="B340" s="74" t="s">
        <v>22</v>
      </c>
      <c r="C340" s="4"/>
      <c r="D340" s="4"/>
      <c r="E340" s="4"/>
      <c r="F340" s="41"/>
      <c r="G340" s="75"/>
    </row>
    <row r="341" spans="1:11" ht="57.6" x14ac:dyDescent="0.3">
      <c r="A341" s="36" t="s">
        <v>23</v>
      </c>
      <c r="B341" s="4" t="s">
        <v>2265</v>
      </c>
      <c r="C341" s="4" t="s">
        <v>2205</v>
      </c>
      <c r="D341" s="4">
        <v>0.05</v>
      </c>
      <c r="E341" s="176">
        <v>9.6</v>
      </c>
      <c r="F341" s="77">
        <f>PRODUCT(D341:E341)</f>
        <v>0.48</v>
      </c>
      <c r="G341" s="7"/>
    </row>
    <row r="342" spans="1:11" ht="43.8" thickBot="1" x14ac:dyDescent="0.35">
      <c r="A342" s="36" t="s">
        <v>47</v>
      </c>
      <c r="B342" s="4" t="s">
        <v>2266</v>
      </c>
      <c r="C342" s="4" t="s">
        <v>2205</v>
      </c>
      <c r="D342" s="4">
        <v>1E-3</v>
      </c>
      <c r="E342" s="177">
        <v>68.8</v>
      </c>
      <c r="F342" s="23">
        <f>PRODUCT(D342:E342)</f>
        <v>6.88E-2</v>
      </c>
      <c r="G342" s="7"/>
    </row>
    <row r="343" spans="1:11" ht="15.6" thickTop="1" thickBot="1" x14ac:dyDescent="0.35">
      <c r="A343" s="71">
        <v>2</v>
      </c>
      <c r="B343" s="244" t="s">
        <v>25</v>
      </c>
      <c r="C343" s="245"/>
      <c r="D343" s="245"/>
      <c r="E343" s="246"/>
      <c r="F343" s="72">
        <f>SUM(F341:F342)</f>
        <v>0.54879999999999995</v>
      </c>
      <c r="G343" s="73">
        <f>SUM(F343/F348)</f>
        <v>6.2441024208014166E-2</v>
      </c>
    </row>
    <row r="344" spans="1:11" ht="15.6" thickTop="1" thickBot="1" x14ac:dyDescent="0.35">
      <c r="A344" s="78" t="s">
        <v>26</v>
      </c>
      <c r="B344" s="244" t="s">
        <v>27</v>
      </c>
      <c r="C344" s="245"/>
      <c r="D344" s="245"/>
      <c r="E344" s="246"/>
      <c r="F344" s="79">
        <f>SUM(F339,F343)</f>
        <v>6.9478999999999997</v>
      </c>
      <c r="G344" s="3"/>
    </row>
    <row r="345" spans="1:11" ht="15.6" thickTop="1" thickBot="1" x14ac:dyDescent="0.35">
      <c r="A345" s="80">
        <v>3</v>
      </c>
      <c r="B345" s="264" t="s">
        <v>28</v>
      </c>
      <c r="C345" s="265"/>
      <c r="D345" s="265"/>
      <c r="E345" s="266"/>
      <c r="F345" s="79">
        <f>SUM(F344)*15%</f>
        <v>1.0421849999999999</v>
      </c>
      <c r="G345" s="73">
        <f>SUM(F345/F348)</f>
        <v>0.11857707509881422</v>
      </c>
    </row>
    <row r="346" spans="1:11" ht="15.6" thickTop="1" thickBot="1" x14ac:dyDescent="0.35">
      <c r="A346" s="78" t="s">
        <v>29</v>
      </c>
      <c r="B346" s="244" t="s">
        <v>30</v>
      </c>
      <c r="C346" s="245"/>
      <c r="D346" s="245"/>
      <c r="E346" s="246"/>
      <c r="F346" s="81">
        <f>SUM(F344:F345)</f>
        <v>7.9900849999999997</v>
      </c>
    </row>
    <row r="347" spans="1:11" ht="15.6" thickTop="1" thickBot="1" x14ac:dyDescent="0.35">
      <c r="A347" s="80">
        <v>4</v>
      </c>
      <c r="B347" s="264" t="s">
        <v>31</v>
      </c>
      <c r="C347" s="265"/>
      <c r="D347" s="265"/>
      <c r="E347" s="266"/>
      <c r="F347" s="79">
        <f>SUM(F346)*10%</f>
        <v>0.79900850000000001</v>
      </c>
      <c r="G347" s="73">
        <f>SUM(F347/F348)</f>
        <v>9.0909090909090912E-2</v>
      </c>
    </row>
    <row r="348" spans="1:11" ht="15.6" thickTop="1" thickBot="1" x14ac:dyDescent="0.35">
      <c r="A348" s="78" t="s">
        <v>32</v>
      </c>
      <c r="B348" s="244" t="s">
        <v>33</v>
      </c>
      <c r="C348" s="245"/>
      <c r="D348" s="245"/>
      <c r="E348" s="246"/>
      <c r="F348" s="81">
        <f>SUM(F346:F347)</f>
        <v>8.7890934999999999</v>
      </c>
      <c r="G348" s="82">
        <f>SUM(G339,G343,G345,G347)</f>
        <v>0.99999999999999989</v>
      </c>
    </row>
    <row r="349" spans="1:11" ht="15.6" thickTop="1" thickBot="1" x14ac:dyDescent="0.35"/>
    <row r="350" spans="1:11" ht="44.4" thickTop="1" thickBot="1" x14ac:dyDescent="0.35">
      <c r="A350" s="61" t="s">
        <v>2</v>
      </c>
      <c r="B350" s="62" t="s">
        <v>3</v>
      </c>
      <c r="C350" s="63" t="s">
        <v>4</v>
      </c>
      <c r="D350" s="64" t="s">
        <v>5</v>
      </c>
      <c r="E350" s="27"/>
      <c r="F350" s="20"/>
      <c r="G350" s="20"/>
      <c r="I350" s="2"/>
      <c r="J350" s="2"/>
      <c r="K350" s="2"/>
    </row>
    <row r="351" spans="1:11" ht="133.19999999999999" customHeight="1" thickTop="1" thickBot="1" x14ac:dyDescent="0.35">
      <c r="A351" s="18" t="s">
        <v>2267</v>
      </c>
      <c r="B351" s="222" t="s">
        <v>2268</v>
      </c>
      <c r="C351" s="50" t="s">
        <v>304</v>
      </c>
      <c r="D351" s="50">
        <v>1</v>
      </c>
      <c r="E351" s="20"/>
      <c r="F351" s="20"/>
      <c r="G351" s="20"/>
      <c r="I351" s="24"/>
      <c r="J351" s="24"/>
      <c r="K351" s="24"/>
    </row>
    <row r="352" spans="1:11" ht="30" thickTop="1" thickBot="1" x14ac:dyDescent="0.35">
      <c r="A352" s="61" t="s">
        <v>9</v>
      </c>
      <c r="B352" s="62" t="s">
        <v>10</v>
      </c>
      <c r="C352" s="62" t="s">
        <v>4</v>
      </c>
      <c r="D352" s="62" t="s">
        <v>11</v>
      </c>
      <c r="E352" s="62" t="s">
        <v>12</v>
      </c>
      <c r="F352" s="62" t="s">
        <v>13</v>
      </c>
      <c r="G352" s="64" t="s">
        <v>14</v>
      </c>
    </row>
    <row r="353" spans="1:7" ht="15" thickTop="1" x14ac:dyDescent="0.3">
      <c r="A353" s="20"/>
      <c r="B353" s="67" t="s">
        <v>15</v>
      </c>
      <c r="C353" s="68"/>
      <c r="D353" s="68"/>
      <c r="E353" s="68"/>
      <c r="F353" s="68"/>
      <c r="G353" s="7"/>
    </row>
    <row r="354" spans="1:7" x14ac:dyDescent="0.3">
      <c r="A354" s="36" t="s">
        <v>16</v>
      </c>
      <c r="B354" s="4" t="s">
        <v>2881</v>
      </c>
      <c r="C354" s="4" t="s">
        <v>2205</v>
      </c>
      <c r="D354" s="4">
        <v>5.0000000000000001E-3</v>
      </c>
      <c r="E354" s="6">
        <v>24.1</v>
      </c>
      <c r="F354" s="6">
        <f>PRODUCT(D354:E354)</f>
        <v>0.12050000000000001</v>
      </c>
      <c r="G354" s="7"/>
    </row>
    <row r="355" spans="1:7" ht="15" thickBot="1" x14ac:dyDescent="0.35">
      <c r="A355" s="36" t="s">
        <v>19</v>
      </c>
      <c r="B355" s="4" t="s">
        <v>2264</v>
      </c>
      <c r="C355" s="4" t="s">
        <v>2205</v>
      </c>
      <c r="D355" s="22">
        <v>0.8</v>
      </c>
      <c r="E355" s="6">
        <v>21.25</v>
      </c>
      <c r="F355" s="6">
        <f>PRODUCT(D355:E355)</f>
        <v>17</v>
      </c>
      <c r="G355" s="7"/>
    </row>
    <row r="356" spans="1:7" ht="15.6" thickTop="1" thickBot="1" x14ac:dyDescent="0.35">
      <c r="A356" s="71">
        <v>1</v>
      </c>
      <c r="B356" s="244" t="s">
        <v>21</v>
      </c>
      <c r="C356" s="245"/>
      <c r="D356" s="245"/>
      <c r="E356" s="246"/>
      <c r="F356" s="72">
        <f>SUM(F354:F355)</f>
        <v>17.1205</v>
      </c>
      <c r="G356" s="73">
        <f>SUM(F356/F367)</f>
        <v>0.53923509751027598</v>
      </c>
    </row>
    <row r="357" spans="1:7" ht="15" thickTop="1" x14ac:dyDescent="0.3">
      <c r="A357" s="20"/>
      <c r="B357" s="74" t="s">
        <v>45</v>
      </c>
      <c r="C357" s="4"/>
      <c r="D357" s="4"/>
      <c r="E357" s="4"/>
      <c r="F357" s="41"/>
      <c r="G357" s="75"/>
    </row>
    <row r="358" spans="1:7" ht="43.8" thickBot="1" x14ac:dyDescent="0.35">
      <c r="A358" s="36" t="s">
        <v>23</v>
      </c>
      <c r="B358" s="4" t="s">
        <v>2240</v>
      </c>
      <c r="C358" s="4" t="s">
        <v>8</v>
      </c>
      <c r="D358" s="22">
        <v>0.2</v>
      </c>
      <c r="E358" s="98">
        <v>39.21</v>
      </c>
      <c r="F358" s="6">
        <f>PRODUCT(D358:E358)</f>
        <v>7.8420000000000005</v>
      </c>
      <c r="G358" s="7"/>
    </row>
    <row r="359" spans="1:7" ht="15.6" thickTop="1" thickBot="1" x14ac:dyDescent="0.35">
      <c r="A359" s="71">
        <v>2</v>
      </c>
      <c r="B359" s="244" t="s">
        <v>49</v>
      </c>
      <c r="C359" s="245"/>
      <c r="D359" s="245"/>
      <c r="E359" s="246"/>
      <c r="F359" s="72">
        <f>SUM(F358)</f>
        <v>7.8420000000000005</v>
      </c>
      <c r="G359" s="73">
        <f>SUM(F359/F367)</f>
        <v>0.24699521828659118</v>
      </c>
    </row>
    <row r="360" spans="1:7" ht="15" thickTop="1" x14ac:dyDescent="0.3">
      <c r="A360" s="20"/>
      <c r="B360" s="74" t="s">
        <v>22</v>
      </c>
      <c r="C360" s="4"/>
      <c r="D360" s="4"/>
      <c r="E360" s="4"/>
      <c r="F360" s="41"/>
      <c r="G360" s="75"/>
    </row>
    <row r="361" spans="1:7" ht="58.2" thickBot="1" x14ac:dyDescent="0.35">
      <c r="A361" s="36" t="s">
        <v>50</v>
      </c>
      <c r="B361" s="4" t="s">
        <v>2269</v>
      </c>
      <c r="C361" s="4" t="s">
        <v>2205</v>
      </c>
      <c r="D361" s="4">
        <v>5.0000000000000001E-3</v>
      </c>
      <c r="E361" s="176">
        <v>27.2</v>
      </c>
      <c r="F361" s="77">
        <f>PRODUCT(D361:E361)</f>
        <v>0.13600000000000001</v>
      </c>
      <c r="G361" s="7"/>
    </row>
    <row r="362" spans="1:7" ht="15.6" thickTop="1" thickBot="1" x14ac:dyDescent="0.35">
      <c r="A362" s="71">
        <v>3</v>
      </c>
      <c r="B362" s="244" t="s">
        <v>25</v>
      </c>
      <c r="C362" s="245"/>
      <c r="D362" s="245"/>
      <c r="E362" s="246"/>
      <c r="F362" s="72">
        <f>SUM(F361)</f>
        <v>0.13600000000000001</v>
      </c>
      <c r="G362" s="73">
        <f>SUM(F362/F367)</f>
        <v>4.2835181952277993E-3</v>
      </c>
    </row>
    <row r="363" spans="1:7" ht="15.6" thickTop="1" thickBot="1" x14ac:dyDescent="0.35">
      <c r="A363" s="78" t="s">
        <v>26</v>
      </c>
      <c r="B363" s="244" t="s">
        <v>54</v>
      </c>
      <c r="C363" s="245"/>
      <c r="D363" s="245"/>
      <c r="E363" s="246"/>
      <c r="F363" s="79">
        <f>SUM(F356,F359,F362)</f>
        <v>25.098499999999998</v>
      </c>
      <c r="G363" s="3"/>
    </row>
    <row r="364" spans="1:7" ht="15.6" thickTop="1" thickBot="1" x14ac:dyDescent="0.35">
      <c r="A364" s="80">
        <v>4</v>
      </c>
      <c r="B364" s="264" t="s">
        <v>28</v>
      </c>
      <c r="C364" s="265"/>
      <c r="D364" s="265"/>
      <c r="E364" s="266"/>
      <c r="F364" s="79">
        <f>SUM(F363)*15%</f>
        <v>3.7647749999999993</v>
      </c>
      <c r="G364" s="73">
        <f>SUM(F364/F367)</f>
        <v>0.11857707509881421</v>
      </c>
    </row>
    <row r="365" spans="1:7" ht="15.6" thickTop="1" thickBot="1" x14ac:dyDescent="0.35">
      <c r="A365" s="78" t="s">
        <v>29</v>
      </c>
      <c r="B365" s="244" t="s">
        <v>55</v>
      </c>
      <c r="C365" s="245"/>
      <c r="D365" s="245"/>
      <c r="E365" s="246"/>
      <c r="F365" s="81">
        <f>SUM(F363:F364)</f>
        <v>28.863274999999998</v>
      </c>
    </row>
    <row r="366" spans="1:7" ht="15.6" thickTop="1" thickBot="1" x14ac:dyDescent="0.35">
      <c r="A366" s="80">
        <v>5</v>
      </c>
      <c r="B366" s="264" t="s">
        <v>31</v>
      </c>
      <c r="C366" s="265"/>
      <c r="D366" s="265"/>
      <c r="E366" s="266"/>
      <c r="F366" s="79">
        <f>SUM(F365)*10%</f>
        <v>2.8863275000000002</v>
      </c>
      <c r="G366" s="73">
        <f>SUM(F366/F367)</f>
        <v>9.0909090909090925E-2</v>
      </c>
    </row>
    <row r="367" spans="1:7" ht="15.6" thickTop="1" thickBot="1" x14ac:dyDescent="0.35">
      <c r="A367" s="78" t="s">
        <v>32</v>
      </c>
      <c r="B367" s="244" t="s">
        <v>33</v>
      </c>
      <c r="C367" s="245"/>
      <c r="D367" s="245"/>
      <c r="E367" s="246"/>
      <c r="F367" s="81">
        <f>SUM(F365:F366)</f>
        <v>31.749602499999998</v>
      </c>
      <c r="G367" s="82">
        <f>SUM(G356,G359,G362,G364,G366)</f>
        <v>1</v>
      </c>
    </row>
    <row r="368" spans="1:7" ht="15.6" thickTop="1" thickBot="1" x14ac:dyDescent="0.35"/>
    <row r="369" spans="1:11" ht="44.4" thickTop="1" thickBot="1" x14ac:dyDescent="0.35">
      <c r="A369" s="61" t="s">
        <v>2</v>
      </c>
      <c r="B369" s="62" t="s">
        <v>3</v>
      </c>
      <c r="C369" s="63" t="s">
        <v>4</v>
      </c>
      <c r="D369" s="64" t="s">
        <v>5</v>
      </c>
      <c r="E369" s="27"/>
      <c r="F369" s="20"/>
      <c r="G369" s="20"/>
      <c r="I369" s="2"/>
      <c r="J369" s="2"/>
      <c r="K369" s="2"/>
    </row>
    <row r="370" spans="1:11" ht="118.2" customHeight="1" thickTop="1" thickBot="1" x14ac:dyDescent="0.35">
      <c r="A370" s="18" t="s">
        <v>2270</v>
      </c>
      <c r="B370" s="222" t="s">
        <v>2271</v>
      </c>
      <c r="C370" s="50" t="s">
        <v>304</v>
      </c>
      <c r="D370" s="50">
        <v>1</v>
      </c>
      <c r="E370" s="20"/>
      <c r="F370" s="20"/>
      <c r="G370" s="20"/>
      <c r="I370" s="24"/>
      <c r="J370" s="24"/>
      <c r="K370" s="24"/>
    </row>
    <row r="371" spans="1:11" ht="30" thickTop="1" thickBot="1" x14ac:dyDescent="0.35">
      <c r="A371" s="61" t="s">
        <v>9</v>
      </c>
      <c r="B371" s="62" t="s">
        <v>10</v>
      </c>
      <c r="C371" s="62" t="s">
        <v>4</v>
      </c>
      <c r="D371" s="62" t="s">
        <v>11</v>
      </c>
      <c r="E371" s="62" t="s">
        <v>12</v>
      </c>
      <c r="F371" s="62" t="s">
        <v>13</v>
      </c>
      <c r="G371" s="64" t="s">
        <v>14</v>
      </c>
    </row>
    <row r="372" spans="1:11" ht="15" thickTop="1" x14ac:dyDescent="0.3">
      <c r="A372" s="20"/>
      <c r="B372" s="67" t="s">
        <v>15</v>
      </c>
      <c r="C372" s="68"/>
      <c r="D372" s="68"/>
      <c r="E372" s="68"/>
      <c r="F372" s="68"/>
      <c r="G372" s="7"/>
    </row>
    <row r="373" spans="1:11" ht="28.8" x14ac:dyDescent="0.3">
      <c r="A373" s="36" t="s">
        <v>16</v>
      </c>
      <c r="B373" s="4" t="s">
        <v>2882</v>
      </c>
      <c r="C373" s="4" t="s">
        <v>2205</v>
      </c>
      <c r="D373" s="22">
        <v>1</v>
      </c>
      <c r="E373" s="6">
        <v>24.1</v>
      </c>
      <c r="F373" s="6">
        <f>PRODUCT(D373:E373)</f>
        <v>24.1</v>
      </c>
      <c r="G373" s="7"/>
    </row>
    <row r="374" spans="1:11" ht="15" thickBot="1" x14ac:dyDescent="0.35">
      <c r="A374" s="36" t="s">
        <v>19</v>
      </c>
      <c r="B374" s="4" t="s">
        <v>2272</v>
      </c>
      <c r="C374" s="4" t="s">
        <v>2205</v>
      </c>
      <c r="D374" s="22">
        <v>1</v>
      </c>
      <c r="E374" s="6">
        <v>21.25</v>
      </c>
      <c r="F374" s="6">
        <f>PRODUCT(D374:E374)</f>
        <v>21.25</v>
      </c>
      <c r="G374" s="7"/>
    </row>
    <row r="375" spans="1:11" ht="15.6" thickTop="1" thickBot="1" x14ac:dyDescent="0.35">
      <c r="A375" s="71">
        <v>1</v>
      </c>
      <c r="B375" s="244" t="s">
        <v>21</v>
      </c>
      <c r="C375" s="245"/>
      <c r="D375" s="245"/>
      <c r="E375" s="246"/>
      <c r="F375" s="72">
        <f>SUM(F373:F374)</f>
        <v>45.35</v>
      </c>
      <c r="G375" s="73">
        <f>SUM(F375/F387)</f>
        <v>0.4952040551916112</v>
      </c>
    </row>
    <row r="376" spans="1:11" ht="15" thickTop="1" x14ac:dyDescent="0.3">
      <c r="A376" s="20"/>
      <c r="B376" s="74" t="s">
        <v>45</v>
      </c>
      <c r="C376" s="4"/>
      <c r="D376" s="4"/>
      <c r="E376" s="4"/>
      <c r="F376" s="41"/>
      <c r="G376" s="75"/>
    </row>
    <row r="377" spans="1:11" ht="43.8" thickBot="1" x14ac:dyDescent="0.35">
      <c r="A377" s="36" t="s">
        <v>23</v>
      </c>
      <c r="B377" s="4" t="s">
        <v>2240</v>
      </c>
      <c r="C377" s="4" t="s">
        <v>8</v>
      </c>
      <c r="D377" s="22">
        <v>0.4</v>
      </c>
      <c r="E377" s="98">
        <v>39.21</v>
      </c>
      <c r="F377" s="6">
        <f>PRODUCT(D377:E377)</f>
        <v>15.684000000000001</v>
      </c>
      <c r="G377" s="7"/>
    </row>
    <row r="378" spans="1:11" ht="15.6" thickTop="1" thickBot="1" x14ac:dyDescent="0.35">
      <c r="A378" s="71">
        <v>2</v>
      </c>
      <c r="B378" s="244" t="s">
        <v>49</v>
      </c>
      <c r="C378" s="245"/>
      <c r="D378" s="245"/>
      <c r="E378" s="246"/>
      <c r="F378" s="72">
        <f>SUM(F377)</f>
        <v>15.684000000000001</v>
      </c>
      <c r="G378" s="73">
        <f>SUM(F378/F387)</f>
        <v>0.17126307390573828</v>
      </c>
    </row>
    <row r="379" spans="1:11" ht="15" thickTop="1" x14ac:dyDescent="0.3">
      <c r="A379" s="20"/>
      <c r="B379" s="74" t="s">
        <v>22</v>
      </c>
      <c r="C379" s="4"/>
      <c r="D379" s="4"/>
      <c r="E379" s="4"/>
      <c r="F379" s="41"/>
      <c r="G379" s="75"/>
    </row>
    <row r="380" spans="1:11" ht="57.6" x14ac:dyDescent="0.3">
      <c r="A380" s="36" t="s">
        <v>50</v>
      </c>
      <c r="B380" s="4" t="s">
        <v>2273</v>
      </c>
      <c r="C380" s="4" t="s">
        <v>2205</v>
      </c>
      <c r="D380" s="22">
        <v>0.9</v>
      </c>
      <c r="E380" s="177">
        <v>9.6</v>
      </c>
      <c r="F380" s="6">
        <f>PRODUCT(D380:E380)</f>
        <v>8.64</v>
      </c>
      <c r="G380" s="7"/>
    </row>
    <row r="381" spans="1:11" ht="58.2" thickBot="1" x14ac:dyDescent="0.35">
      <c r="A381" s="36" t="s">
        <v>52</v>
      </c>
      <c r="B381" s="4" t="s">
        <v>2274</v>
      </c>
      <c r="C381" s="4" t="s">
        <v>2205</v>
      </c>
      <c r="D381" s="22">
        <v>0.1</v>
      </c>
      <c r="E381" s="176">
        <v>27.2</v>
      </c>
      <c r="F381" s="77">
        <f>PRODUCT(D381:E381)</f>
        <v>2.72</v>
      </c>
      <c r="G381" s="7"/>
    </row>
    <row r="382" spans="1:11" ht="15.6" thickTop="1" thickBot="1" x14ac:dyDescent="0.35">
      <c r="A382" s="71">
        <v>3</v>
      </c>
      <c r="B382" s="244" t="s">
        <v>25</v>
      </c>
      <c r="C382" s="245"/>
      <c r="D382" s="245"/>
      <c r="E382" s="246"/>
      <c r="F382" s="72">
        <f>SUM(F380:F381)</f>
        <v>11.360000000000001</v>
      </c>
      <c r="G382" s="73">
        <f>SUM(F382/F387)</f>
        <v>0.1240467048947454</v>
      </c>
    </row>
    <row r="383" spans="1:11" ht="15.6" thickTop="1" thickBot="1" x14ac:dyDescent="0.35">
      <c r="A383" s="78" t="s">
        <v>26</v>
      </c>
      <c r="B383" s="244" t="s">
        <v>54</v>
      </c>
      <c r="C383" s="245"/>
      <c r="D383" s="245"/>
      <c r="E383" s="246"/>
      <c r="F383" s="79">
        <f>SUM(F375,F378,F382)</f>
        <v>72.394000000000005</v>
      </c>
      <c r="G383" s="3"/>
    </row>
    <row r="384" spans="1:11" ht="15.6" thickTop="1" thickBot="1" x14ac:dyDescent="0.35">
      <c r="A384" s="80">
        <v>4</v>
      </c>
      <c r="B384" s="264" t="s">
        <v>28</v>
      </c>
      <c r="C384" s="265"/>
      <c r="D384" s="265"/>
      <c r="E384" s="266"/>
      <c r="F384" s="79">
        <f>SUM(F383)*15%</f>
        <v>10.8591</v>
      </c>
      <c r="G384" s="73">
        <f>SUM(F384/F387)</f>
        <v>0.11857707509881422</v>
      </c>
    </row>
    <row r="385" spans="1:11" ht="15.6" thickTop="1" thickBot="1" x14ac:dyDescent="0.35">
      <c r="A385" s="78" t="s">
        <v>29</v>
      </c>
      <c r="B385" s="244" t="s">
        <v>55</v>
      </c>
      <c r="C385" s="245"/>
      <c r="D385" s="245"/>
      <c r="E385" s="246"/>
      <c r="F385" s="81">
        <f>SUM(F383:F384)</f>
        <v>83.253100000000003</v>
      </c>
    </row>
    <row r="386" spans="1:11" ht="15.6" thickTop="1" thickBot="1" x14ac:dyDescent="0.35">
      <c r="A386" s="80">
        <v>5</v>
      </c>
      <c r="B386" s="264" t="s">
        <v>31</v>
      </c>
      <c r="C386" s="265"/>
      <c r="D386" s="265"/>
      <c r="E386" s="266"/>
      <c r="F386" s="79">
        <f>SUM(F385)*10%</f>
        <v>8.32531</v>
      </c>
      <c r="G386" s="73">
        <f>SUM(F386/F387)</f>
        <v>9.0909090909090898E-2</v>
      </c>
    </row>
    <row r="387" spans="1:11" ht="15.6" thickTop="1" thickBot="1" x14ac:dyDescent="0.35">
      <c r="A387" s="78" t="s">
        <v>32</v>
      </c>
      <c r="B387" s="244" t="s">
        <v>33</v>
      </c>
      <c r="C387" s="245"/>
      <c r="D387" s="245"/>
      <c r="E387" s="246"/>
      <c r="F387" s="81">
        <f>SUM(F385:F386)</f>
        <v>91.578410000000005</v>
      </c>
      <c r="G387" s="82">
        <f>SUM(G375,G378,G382,G384,G386)</f>
        <v>1</v>
      </c>
    </row>
    <row r="388" spans="1:11" ht="15.6" thickTop="1" thickBot="1" x14ac:dyDescent="0.35"/>
    <row r="389" spans="1:11" ht="44.4" thickTop="1" thickBot="1" x14ac:dyDescent="0.35">
      <c r="A389" s="61" t="s">
        <v>2</v>
      </c>
      <c r="B389" s="62" t="s">
        <v>3</v>
      </c>
      <c r="C389" s="63" t="s">
        <v>4</v>
      </c>
      <c r="D389" s="64" t="s">
        <v>5</v>
      </c>
      <c r="E389" s="27"/>
      <c r="F389" s="20"/>
      <c r="G389" s="20"/>
      <c r="I389" s="2"/>
      <c r="J389" s="2"/>
      <c r="K389" s="2"/>
    </row>
    <row r="390" spans="1:11" ht="157.19999999999999" customHeight="1" thickTop="1" thickBot="1" x14ac:dyDescent="0.35">
      <c r="A390" s="18" t="s">
        <v>2275</v>
      </c>
      <c r="B390" s="66" t="s">
        <v>2276</v>
      </c>
      <c r="C390" s="50" t="s">
        <v>304</v>
      </c>
      <c r="D390" s="50">
        <v>1</v>
      </c>
      <c r="E390" s="20"/>
      <c r="F390" s="20"/>
      <c r="G390" s="20"/>
      <c r="I390" s="24"/>
      <c r="J390" s="24"/>
      <c r="K390" s="24"/>
    </row>
    <row r="391" spans="1:11" ht="30" thickTop="1" thickBot="1" x14ac:dyDescent="0.35">
      <c r="A391" s="61" t="s">
        <v>9</v>
      </c>
      <c r="B391" s="62" t="s">
        <v>10</v>
      </c>
      <c r="C391" s="62" t="s">
        <v>4</v>
      </c>
      <c r="D391" s="62" t="s">
        <v>11</v>
      </c>
      <c r="E391" s="62" t="s">
        <v>12</v>
      </c>
      <c r="F391" s="62" t="s">
        <v>13</v>
      </c>
      <c r="G391" s="64" t="s">
        <v>14</v>
      </c>
    </row>
    <row r="392" spans="1:11" ht="15" thickTop="1" x14ac:dyDescent="0.3">
      <c r="A392" s="20"/>
      <c r="B392" s="67" t="s">
        <v>15</v>
      </c>
      <c r="C392" s="68"/>
      <c r="D392" s="68"/>
      <c r="E392" s="68"/>
      <c r="F392" s="68"/>
      <c r="G392" s="7"/>
    </row>
    <row r="393" spans="1:11" x14ac:dyDescent="0.3">
      <c r="A393" s="36" t="s">
        <v>16</v>
      </c>
      <c r="B393" s="4" t="s">
        <v>2883</v>
      </c>
      <c r="C393" s="4" t="s">
        <v>2205</v>
      </c>
      <c r="D393" s="22">
        <v>1.3</v>
      </c>
      <c r="E393" s="6">
        <v>24.1</v>
      </c>
      <c r="F393" s="6">
        <f>PRODUCT(D393:E393)</f>
        <v>31.330000000000002</v>
      </c>
      <c r="G393" s="7"/>
    </row>
    <row r="394" spans="1:11" ht="15" thickBot="1" x14ac:dyDescent="0.35">
      <c r="A394" s="36" t="s">
        <v>19</v>
      </c>
      <c r="B394" s="4" t="s">
        <v>2235</v>
      </c>
      <c r="C394" s="4" t="s">
        <v>2205</v>
      </c>
      <c r="D394" s="22">
        <v>1.3</v>
      </c>
      <c r="E394" s="6">
        <v>21.25</v>
      </c>
      <c r="F394" s="6">
        <f>PRODUCT(D394:E394)</f>
        <v>27.625</v>
      </c>
      <c r="G394" s="7"/>
    </row>
    <row r="395" spans="1:11" ht="15.6" thickTop="1" thickBot="1" x14ac:dyDescent="0.35">
      <c r="A395" s="71">
        <v>1</v>
      </c>
      <c r="B395" s="244" t="s">
        <v>21</v>
      </c>
      <c r="C395" s="245"/>
      <c r="D395" s="245"/>
      <c r="E395" s="246"/>
      <c r="F395" s="72">
        <f>SUM(F393:F394)</f>
        <v>58.954999999999998</v>
      </c>
      <c r="G395" s="73">
        <f>SUM(F395/F407)</f>
        <v>0.52436169492235463</v>
      </c>
    </row>
    <row r="396" spans="1:11" ht="15" thickTop="1" x14ac:dyDescent="0.3">
      <c r="A396" s="20"/>
      <c r="B396" s="74" t="s">
        <v>45</v>
      </c>
      <c r="C396" s="4"/>
      <c r="D396" s="4"/>
      <c r="E396" s="4"/>
      <c r="F396" s="41"/>
      <c r="G396" s="75"/>
    </row>
    <row r="397" spans="1:11" ht="43.8" thickBot="1" x14ac:dyDescent="0.35">
      <c r="A397" s="36" t="s">
        <v>23</v>
      </c>
      <c r="B397" s="4" t="s">
        <v>2277</v>
      </c>
      <c r="C397" s="4" t="s">
        <v>8</v>
      </c>
      <c r="D397" s="22">
        <v>0.4</v>
      </c>
      <c r="E397" s="98">
        <v>39.21</v>
      </c>
      <c r="F397" s="6">
        <f>PRODUCT(D397:E397)</f>
        <v>15.684000000000001</v>
      </c>
      <c r="G397" s="7"/>
    </row>
    <row r="398" spans="1:11" ht="15.6" thickTop="1" thickBot="1" x14ac:dyDescent="0.35">
      <c r="A398" s="71">
        <v>2</v>
      </c>
      <c r="B398" s="244" t="s">
        <v>49</v>
      </c>
      <c r="C398" s="245"/>
      <c r="D398" s="245"/>
      <c r="E398" s="246"/>
      <c r="F398" s="72">
        <f>SUM(F397)</f>
        <v>15.684000000000001</v>
      </c>
      <c r="G398" s="73">
        <f>SUM(F398/F407)</f>
        <v>0.13949773256148265</v>
      </c>
    </row>
    <row r="399" spans="1:11" ht="15" thickTop="1" x14ac:dyDescent="0.3">
      <c r="A399" s="20"/>
      <c r="B399" s="74" t="s">
        <v>22</v>
      </c>
      <c r="C399" s="4"/>
      <c r="D399" s="4"/>
      <c r="E399" s="4"/>
      <c r="F399" s="41"/>
      <c r="G399" s="75"/>
    </row>
    <row r="400" spans="1:11" ht="57.6" x14ac:dyDescent="0.3">
      <c r="A400" s="36" t="s">
        <v>50</v>
      </c>
      <c r="B400" s="4" t="s">
        <v>2278</v>
      </c>
      <c r="C400" s="4" t="s">
        <v>2205</v>
      </c>
      <c r="D400" s="22">
        <v>1.2</v>
      </c>
      <c r="E400" s="177">
        <v>9.6</v>
      </c>
      <c r="F400" s="6">
        <f>PRODUCT(D400:E400)</f>
        <v>11.52</v>
      </c>
      <c r="G400" s="7"/>
    </row>
    <row r="401" spans="1:11" ht="58.2" thickBot="1" x14ac:dyDescent="0.35">
      <c r="A401" s="36" t="s">
        <v>52</v>
      </c>
      <c r="B401" s="4" t="s">
        <v>2279</v>
      </c>
      <c r="C401" s="4" t="s">
        <v>2205</v>
      </c>
      <c r="D401" s="22">
        <v>0.1</v>
      </c>
      <c r="E401" s="176">
        <v>27.2</v>
      </c>
      <c r="F401" s="77">
        <f>PRODUCT(D401:E401)</f>
        <v>2.72</v>
      </c>
      <c r="G401" s="7"/>
    </row>
    <row r="402" spans="1:11" ht="15.6" thickTop="1" thickBot="1" x14ac:dyDescent="0.35">
      <c r="A402" s="71">
        <v>3</v>
      </c>
      <c r="B402" s="244" t="s">
        <v>25</v>
      </c>
      <c r="C402" s="245"/>
      <c r="D402" s="245"/>
      <c r="E402" s="246"/>
      <c r="F402" s="72">
        <f>SUM(F400:F401)</f>
        <v>14.24</v>
      </c>
      <c r="G402" s="73">
        <f>SUM(F402/F407)</f>
        <v>0.12665440650825766</v>
      </c>
    </row>
    <row r="403" spans="1:11" ht="15.6" thickTop="1" thickBot="1" x14ac:dyDescent="0.35">
      <c r="A403" s="78" t="s">
        <v>26</v>
      </c>
      <c r="B403" s="244" t="s">
        <v>54</v>
      </c>
      <c r="C403" s="245"/>
      <c r="D403" s="245"/>
      <c r="E403" s="246"/>
      <c r="F403" s="79">
        <f>SUM(F395,F398,F402)</f>
        <v>88.878999999999991</v>
      </c>
      <c r="G403" s="3"/>
    </row>
    <row r="404" spans="1:11" ht="15.6" thickTop="1" thickBot="1" x14ac:dyDescent="0.35">
      <c r="A404" s="80">
        <v>4</v>
      </c>
      <c r="B404" s="264" t="s">
        <v>28</v>
      </c>
      <c r="C404" s="265"/>
      <c r="D404" s="265"/>
      <c r="E404" s="266"/>
      <c r="F404" s="79">
        <f>SUM(F403)*15%</f>
        <v>13.331849999999998</v>
      </c>
      <c r="G404" s="73">
        <f>SUM(F404/F407)</f>
        <v>0.11857707509881421</v>
      </c>
    </row>
    <row r="405" spans="1:11" ht="15.6" thickTop="1" thickBot="1" x14ac:dyDescent="0.35">
      <c r="A405" s="78" t="s">
        <v>29</v>
      </c>
      <c r="B405" s="244" t="s">
        <v>55</v>
      </c>
      <c r="C405" s="245"/>
      <c r="D405" s="245"/>
      <c r="E405" s="246"/>
      <c r="F405" s="81">
        <f>SUM(F403:F404)</f>
        <v>102.21084999999999</v>
      </c>
    </row>
    <row r="406" spans="1:11" ht="15.6" thickTop="1" thickBot="1" x14ac:dyDescent="0.35">
      <c r="A406" s="80">
        <v>5</v>
      </c>
      <c r="B406" s="264" t="s">
        <v>31</v>
      </c>
      <c r="C406" s="265"/>
      <c r="D406" s="265"/>
      <c r="E406" s="266"/>
      <c r="F406" s="79">
        <f>SUM(F405)*10%</f>
        <v>10.221085</v>
      </c>
      <c r="G406" s="73">
        <f>SUM(F406/F407)</f>
        <v>9.0909090909090912E-2</v>
      </c>
    </row>
    <row r="407" spans="1:11" ht="15.6" thickTop="1" thickBot="1" x14ac:dyDescent="0.35">
      <c r="A407" s="78" t="s">
        <v>32</v>
      </c>
      <c r="B407" s="244" t="s">
        <v>33</v>
      </c>
      <c r="C407" s="245"/>
      <c r="D407" s="245"/>
      <c r="E407" s="246"/>
      <c r="F407" s="81">
        <f>SUM(F405:F406)</f>
        <v>112.431935</v>
      </c>
      <c r="G407" s="82">
        <f>SUM(G395,G398,G402,G404,G406)</f>
        <v>1</v>
      </c>
    </row>
    <row r="408" spans="1:11" ht="15.6" thickTop="1" thickBot="1" x14ac:dyDescent="0.35"/>
    <row r="409" spans="1:11" ht="44.4" thickTop="1" thickBot="1" x14ac:dyDescent="0.35">
      <c r="A409" s="61" t="s">
        <v>2</v>
      </c>
      <c r="B409" s="62" t="s">
        <v>3</v>
      </c>
      <c r="C409" s="63" t="s">
        <v>4</v>
      </c>
      <c r="D409" s="64" t="s">
        <v>5</v>
      </c>
      <c r="E409" s="27"/>
      <c r="F409" s="20"/>
      <c r="G409" s="20"/>
      <c r="I409" s="2"/>
      <c r="J409" s="2"/>
      <c r="K409" s="2"/>
    </row>
    <row r="410" spans="1:11" ht="151.19999999999999" customHeight="1" thickTop="1" thickBot="1" x14ac:dyDescent="0.35">
      <c r="A410" s="18" t="s">
        <v>2280</v>
      </c>
      <c r="B410" s="222" t="s">
        <v>2281</v>
      </c>
      <c r="C410" s="50" t="s">
        <v>130</v>
      </c>
      <c r="D410" s="50">
        <v>1</v>
      </c>
      <c r="E410" s="20"/>
      <c r="F410" s="20"/>
      <c r="G410" s="20"/>
      <c r="I410" s="24"/>
      <c r="J410" s="24"/>
      <c r="K410" s="24"/>
    </row>
    <row r="411" spans="1:11" ht="30" thickTop="1" thickBot="1" x14ac:dyDescent="0.35">
      <c r="A411" s="61" t="s">
        <v>9</v>
      </c>
      <c r="B411" s="62" t="s">
        <v>10</v>
      </c>
      <c r="C411" s="62" t="s">
        <v>4</v>
      </c>
      <c r="D411" s="62" t="s">
        <v>11</v>
      </c>
      <c r="E411" s="62" t="s">
        <v>12</v>
      </c>
      <c r="F411" s="62" t="s">
        <v>13</v>
      </c>
      <c r="G411" s="64" t="s">
        <v>14</v>
      </c>
    </row>
    <row r="412" spans="1:11" ht="15" thickTop="1" x14ac:dyDescent="0.3">
      <c r="A412" s="20"/>
      <c r="B412" s="67" t="s">
        <v>15</v>
      </c>
      <c r="C412" s="68"/>
      <c r="D412" s="68"/>
      <c r="E412" s="68"/>
      <c r="F412" s="68"/>
      <c r="G412" s="7"/>
    </row>
    <row r="413" spans="1:11" ht="28.8" x14ac:dyDescent="0.3">
      <c r="A413" s="36" t="s">
        <v>16</v>
      </c>
      <c r="B413" s="4" t="s">
        <v>2282</v>
      </c>
      <c r="C413" s="4" t="s">
        <v>2205</v>
      </c>
      <c r="D413" s="4">
        <v>5.0000000000000001E-3</v>
      </c>
      <c r="E413" s="6">
        <v>27.3</v>
      </c>
      <c r="F413" s="6">
        <f>PRODUCT(D413:E413)</f>
        <v>0.13650000000000001</v>
      </c>
      <c r="G413" s="7"/>
    </row>
    <row r="414" spans="1:11" ht="29.4" thickBot="1" x14ac:dyDescent="0.35">
      <c r="A414" s="36" t="s">
        <v>19</v>
      </c>
      <c r="B414" s="4" t="s">
        <v>2283</v>
      </c>
      <c r="C414" s="4" t="s">
        <v>2205</v>
      </c>
      <c r="D414" s="4">
        <v>2E-3</v>
      </c>
      <c r="E414" s="6">
        <v>21.25</v>
      </c>
      <c r="F414" s="6">
        <f>PRODUCT(D414:E414)</f>
        <v>4.2500000000000003E-2</v>
      </c>
      <c r="G414" s="7"/>
    </row>
    <row r="415" spans="1:11" ht="15.6" thickTop="1" thickBot="1" x14ac:dyDescent="0.35">
      <c r="A415" s="71">
        <v>1</v>
      </c>
      <c r="B415" s="244" t="s">
        <v>21</v>
      </c>
      <c r="C415" s="245"/>
      <c r="D415" s="245"/>
      <c r="E415" s="246"/>
      <c r="F415" s="72">
        <f>SUM(F413:F414)</f>
        <v>0.17900000000000002</v>
      </c>
      <c r="G415" s="73">
        <f>SUM(F415/F425)</f>
        <v>0.6155471388749999</v>
      </c>
    </row>
    <row r="416" spans="1:11" ht="15" thickTop="1" x14ac:dyDescent="0.3">
      <c r="A416" s="20"/>
      <c r="B416" s="74" t="s">
        <v>22</v>
      </c>
      <c r="C416" s="4"/>
      <c r="D416" s="4"/>
      <c r="E416" s="4"/>
      <c r="F416" s="41"/>
      <c r="G416" s="75"/>
    </row>
    <row r="417" spans="1:11" ht="57.6" x14ac:dyDescent="0.3">
      <c r="A417" s="36" t="s">
        <v>23</v>
      </c>
      <c r="B417" s="4" t="s">
        <v>2284</v>
      </c>
      <c r="C417" s="4" t="s">
        <v>2205</v>
      </c>
      <c r="D417" s="4">
        <v>4.0000000000000001E-3</v>
      </c>
      <c r="E417" s="55">
        <v>8</v>
      </c>
      <c r="F417" s="6">
        <f>PRODUCT(D417:E417)</f>
        <v>3.2000000000000001E-2</v>
      </c>
      <c r="G417" s="7"/>
    </row>
    <row r="418" spans="1:11" ht="43.2" x14ac:dyDescent="0.3">
      <c r="A418" s="36" t="s">
        <v>47</v>
      </c>
      <c r="B418" s="4" t="s">
        <v>2285</v>
      </c>
      <c r="C418" s="4" t="s">
        <v>2205</v>
      </c>
      <c r="D418" s="4">
        <v>1E-3</v>
      </c>
      <c r="E418" s="45">
        <v>8</v>
      </c>
      <c r="F418" s="77">
        <f>PRODUCT(D418:E418)</f>
        <v>8.0000000000000002E-3</v>
      </c>
      <c r="G418" s="7"/>
    </row>
    <row r="419" spans="1:11" ht="58.2" thickBot="1" x14ac:dyDescent="0.35">
      <c r="A419" s="36" t="s">
        <v>78</v>
      </c>
      <c r="B419" s="4" t="s">
        <v>2286</v>
      </c>
      <c r="C419" s="4" t="s">
        <v>2205</v>
      </c>
      <c r="D419" s="4">
        <v>4.0000000000000002E-4</v>
      </c>
      <c r="E419" s="176">
        <v>27.2</v>
      </c>
      <c r="F419" s="88">
        <f>PRODUCT(D419:E419)</f>
        <v>1.0880000000000001E-2</v>
      </c>
      <c r="G419" s="7"/>
    </row>
    <row r="420" spans="1:11" ht="15.6" thickTop="1" thickBot="1" x14ac:dyDescent="0.35">
      <c r="A420" s="71">
        <v>2</v>
      </c>
      <c r="B420" s="244" t="s">
        <v>25</v>
      </c>
      <c r="C420" s="245"/>
      <c r="D420" s="245"/>
      <c r="E420" s="246"/>
      <c r="F420" s="72">
        <f>SUM(F417:F419)</f>
        <v>5.0880000000000002E-2</v>
      </c>
      <c r="G420" s="73">
        <f>SUM(F420/F425)</f>
        <v>0.17496669511709492</v>
      </c>
    </row>
    <row r="421" spans="1:11" ht="15.6" thickTop="1" thickBot="1" x14ac:dyDescent="0.35">
      <c r="A421" s="78" t="s">
        <v>26</v>
      </c>
      <c r="B421" s="244" t="s">
        <v>27</v>
      </c>
      <c r="C421" s="245"/>
      <c r="D421" s="245"/>
      <c r="E421" s="246"/>
      <c r="F421" s="79">
        <f>SUM(F415,F420)</f>
        <v>0.22988000000000003</v>
      </c>
      <c r="G421" s="3"/>
    </row>
    <row r="422" spans="1:11" ht="15.6" thickTop="1" thickBot="1" x14ac:dyDescent="0.35">
      <c r="A422" s="80">
        <v>3</v>
      </c>
      <c r="B422" s="264" t="s">
        <v>28</v>
      </c>
      <c r="C422" s="265"/>
      <c r="D422" s="265"/>
      <c r="E422" s="266"/>
      <c r="F422" s="79">
        <f>SUM(F421)*15%</f>
        <v>3.4482000000000006E-2</v>
      </c>
      <c r="G422" s="73">
        <f>SUM(F422/F425)</f>
        <v>0.11857707509881422</v>
      </c>
    </row>
    <row r="423" spans="1:11" ht="15.6" thickTop="1" thickBot="1" x14ac:dyDescent="0.35">
      <c r="A423" s="78" t="s">
        <v>29</v>
      </c>
      <c r="B423" s="244" t="s">
        <v>30</v>
      </c>
      <c r="C423" s="245"/>
      <c r="D423" s="245"/>
      <c r="E423" s="246"/>
      <c r="F423" s="81">
        <f>SUM(F421:F422)</f>
        <v>0.26436200000000004</v>
      </c>
    </row>
    <row r="424" spans="1:11" ht="15.6" thickTop="1" thickBot="1" x14ac:dyDescent="0.35">
      <c r="A424" s="80">
        <v>4</v>
      </c>
      <c r="B424" s="264" t="s">
        <v>31</v>
      </c>
      <c r="C424" s="265"/>
      <c r="D424" s="265"/>
      <c r="E424" s="266"/>
      <c r="F424" s="79">
        <f>SUM(F423)*10%</f>
        <v>2.6436200000000007E-2</v>
      </c>
      <c r="G424" s="73">
        <f>SUM(F424/F425)</f>
        <v>9.0909090909090912E-2</v>
      </c>
    </row>
    <row r="425" spans="1:11" ht="15.6" thickTop="1" thickBot="1" x14ac:dyDescent="0.35">
      <c r="A425" s="78" t="s">
        <v>32</v>
      </c>
      <c r="B425" s="244" t="s">
        <v>33</v>
      </c>
      <c r="C425" s="245"/>
      <c r="D425" s="245"/>
      <c r="E425" s="246"/>
      <c r="F425" s="81">
        <f>SUM(F423:F424)</f>
        <v>0.29079820000000006</v>
      </c>
      <c r="G425" s="82">
        <f>SUM(G415,G420,G422,G424)</f>
        <v>1</v>
      </c>
    </row>
    <row r="426" spans="1:11" ht="15.6" thickTop="1" thickBot="1" x14ac:dyDescent="0.35"/>
    <row r="427" spans="1:11" ht="44.4" thickTop="1" thickBot="1" x14ac:dyDescent="0.35">
      <c r="A427" s="61" t="s">
        <v>2</v>
      </c>
      <c r="B427" s="62" t="s">
        <v>3</v>
      </c>
      <c r="C427" s="63" t="s">
        <v>4</v>
      </c>
      <c r="D427" s="64" t="s">
        <v>5</v>
      </c>
      <c r="E427" s="27"/>
      <c r="F427" s="20"/>
      <c r="G427" s="20"/>
      <c r="I427" s="2"/>
      <c r="J427" s="2"/>
      <c r="K427" s="2"/>
    </row>
    <row r="428" spans="1:11" ht="175.8" customHeight="1" thickTop="1" thickBot="1" x14ac:dyDescent="0.35">
      <c r="A428" s="18" t="s">
        <v>2287</v>
      </c>
      <c r="B428" s="222" t="s">
        <v>2288</v>
      </c>
      <c r="C428" s="50" t="s">
        <v>130</v>
      </c>
      <c r="D428" s="50">
        <v>1</v>
      </c>
      <c r="E428" s="20"/>
      <c r="F428" s="20"/>
      <c r="G428" s="20"/>
      <c r="I428" s="24"/>
      <c r="J428" s="24"/>
      <c r="K428" s="24"/>
    </row>
    <row r="429" spans="1:11" ht="30" thickTop="1" thickBot="1" x14ac:dyDescent="0.35">
      <c r="A429" s="61" t="s">
        <v>9</v>
      </c>
      <c r="B429" s="62" t="s">
        <v>10</v>
      </c>
      <c r="C429" s="62" t="s">
        <v>4</v>
      </c>
      <c r="D429" s="62" t="s">
        <v>11</v>
      </c>
      <c r="E429" s="62" t="s">
        <v>12</v>
      </c>
      <c r="F429" s="62" t="s">
        <v>13</v>
      </c>
      <c r="G429" s="64" t="s">
        <v>14</v>
      </c>
    </row>
    <row r="430" spans="1:11" ht="15" thickTop="1" x14ac:dyDescent="0.3">
      <c r="A430" s="20"/>
      <c r="B430" s="67" t="s">
        <v>15</v>
      </c>
      <c r="C430" s="68"/>
      <c r="D430" s="68"/>
      <c r="E430" s="68"/>
      <c r="F430" s="68"/>
      <c r="G430" s="7"/>
    </row>
    <row r="431" spans="1:11" x14ac:dyDescent="0.3">
      <c r="A431" s="36" t="s">
        <v>16</v>
      </c>
      <c r="B431" s="4" t="s">
        <v>2881</v>
      </c>
      <c r="C431" s="4" t="s">
        <v>2205</v>
      </c>
      <c r="D431" s="166">
        <v>1.23E-2</v>
      </c>
      <c r="E431" s="6">
        <v>24.1</v>
      </c>
      <c r="F431" s="6">
        <f>PRODUCT(D431:E431)</f>
        <v>0.29643000000000003</v>
      </c>
      <c r="G431" s="7"/>
    </row>
    <row r="432" spans="1:11" ht="15" thickBot="1" x14ac:dyDescent="0.35">
      <c r="A432" s="36" t="s">
        <v>19</v>
      </c>
      <c r="B432" s="4" t="s">
        <v>2264</v>
      </c>
      <c r="C432" s="4" t="s">
        <v>2205</v>
      </c>
      <c r="D432" s="4">
        <v>3.0000000000000001E-3</v>
      </c>
      <c r="E432" s="6">
        <v>21.25</v>
      </c>
      <c r="F432" s="6">
        <f>PRODUCT(D432:E432)</f>
        <v>6.3750000000000001E-2</v>
      </c>
      <c r="G432" s="7"/>
    </row>
    <row r="433" spans="1:11" ht="15.6" thickTop="1" thickBot="1" x14ac:dyDescent="0.35">
      <c r="A433" s="71">
        <v>1</v>
      </c>
      <c r="B433" s="244" t="s">
        <v>21</v>
      </c>
      <c r="C433" s="245"/>
      <c r="D433" s="245"/>
      <c r="E433" s="246"/>
      <c r="F433" s="72">
        <f>SUM(F431:F432)</f>
        <v>0.36018000000000006</v>
      </c>
      <c r="G433" s="73">
        <f>SUM(F433/F442)</f>
        <v>0.74082133716832166</v>
      </c>
    </row>
    <row r="434" spans="1:11" ht="15" thickTop="1" x14ac:dyDescent="0.3">
      <c r="A434" s="20"/>
      <c r="B434" s="74" t="s">
        <v>22</v>
      </c>
      <c r="C434" s="4"/>
      <c r="D434" s="4"/>
      <c r="E434" s="4"/>
      <c r="F434" s="41"/>
      <c r="G434" s="75"/>
    </row>
    <row r="435" spans="1:11" ht="57.6" x14ac:dyDescent="0.3">
      <c r="A435" s="36" t="s">
        <v>23</v>
      </c>
      <c r="B435" s="4" t="s">
        <v>2284</v>
      </c>
      <c r="C435" s="4" t="s">
        <v>2205</v>
      </c>
      <c r="D435" s="4">
        <v>2E-3</v>
      </c>
      <c r="E435" s="55">
        <v>8</v>
      </c>
      <c r="F435" s="6">
        <f>PRODUCT(D435:E435)</f>
        <v>1.6E-2</v>
      </c>
      <c r="G435" s="7"/>
    </row>
    <row r="436" spans="1:11" ht="58.2" thickBot="1" x14ac:dyDescent="0.35">
      <c r="A436" s="36" t="s">
        <v>52</v>
      </c>
      <c r="B436" s="4" t="s">
        <v>2261</v>
      </c>
      <c r="C436" s="4" t="s">
        <v>2205</v>
      </c>
      <c r="D436" s="4">
        <v>2.9999999999999997E-4</v>
      </c>
      <c r="E436" s="176">
        <v>27.2</v>
      </c>
      <c r="F436" s="88">
        <f>PRODUCT(D436:E436)</f>
        <v>8.1599999999999989E-3</v>
      </c>
      <c r="G436" s="7"/>
    </row>
    <row r="437" spans="1:11" ht="15.6" thickTop="1" thickBot="1" x14ac:dyDescent="0.35">
      <c r="A437" s="71">
        <v>2</v>
      </c>
      <c r="B437" s="244" t="s">
        <v>25</v>
      </c>
      <c r="C437" s="245"/>
      <c r="D437" s="245"/>
      <c r="E437" s="246"/>
      <c r="F437" s="72">
        <f>SUM(F435:F436)</f>
        <v>2.4160000000000001E-2</v>
      </c>
      <c r="G437" s="73">
        <f>SUM(F437/F442)</f>
        <v>4.9692496823773247E-2</v>
      </c>
    </row>
    <row r="438" spans="1:11" ht="15.6" thickTop="1" thickBot="1" x14ac:dyDescent="0.35">
      <c r="A438" s="78" t="s">
        <v>26</v>
      </c>
      <c r="B438" s="244" t="s">
        <v>27</v>
      </c>
      <c r="C438" s="245"/>
      <c r="D438" s="245"/>
      <c r="E438" s="246"/>
      <c r="F438" s="79">
        <f>SUM(F433,F437)</f>
        <v>0.38434000000000007</v>
      </c>
      <c r="G438" s="3"/>
    </row>
    <row r="439" spans="1:11" ht="15.6" thickTop="1" thickBot="1" x14ac:dyDescent="0.35">
      <c r="A439" s="80">
        <v>3</v>
      </c>
      <c r="B439" s="264" t="s">
        <v>28</v>
      </c>
      <c r="C439" s="265"/>
      <c r="D439" s="265"/>
      <c r="E439" s="266"/>
      <c r="F439" s="79">
        <f>SUM(F438)*15%</f>
        <v>5.7651000000000008E-2</v>
      </c>
      <c r="G439" s="73">
        <f>SUM(F439/F442)</f>
        <v>0.11857707509881422</v>
      </c>
    </row>
    <row r="440" spans="1:11" ht="15.6" thickTop="1" thickBot="1" x14ac:dyDescent="0.35">
      <c r="A440" s="78" t="s">
        <v>29</v>
      </c>
      <c r="B440" s="244" t="s">
        <v>30</v>
      </c>
      <c r="C440" s="245"/>
      <c r="D440" s="245"/>
      <c r="E440" s="246"/>
      <c r="F440" s="81">
        <f>SUM(F438:F439)</f>
        <v>0.44199100000000008</v>
      </c>
    </row>
    <row r="441" spans="1:11" ht="15.6" thickTop="1" thickBot="1" x14ac:dyDescent="0.35">
      <c r="A441" s="80">
        <v>4</v>
      </c>
      <c r="B441" s="264" t="s">
        <v>31</v>
      </c>
      <c r="C441" s="265"/>
      <c r="D441" s="265"/>
      <c r="E441" s="266"/>
      <c r="F441" s="79">
        <f>SUM(F440)*10%</f>
        <v>4.4199100000000012E-2</v>
      </c>
      <c r="G441" s="73">
        <f>SUM(F441/F442)</f>
        <v>9.0909090909090925E-2</v>
      </c>
    </row>
    <row r="442" spans="1:11" ht="15.6" thickTop="1" thickBot="1" x14ac:dyDescent="0.35">
      <c r="A442" s="78" t="s">
        <v>32</v>
      </c>
      <c r="B442" s="244" t="s">
        <v>33</v>
      </c>
      <c r="C442" s="245"/>
      <c r="D442" s="245"/>
      <c r="E442" s="246"/>
      <c r="F442" s="81">
        <f>SUM(F440:F441)</f>
        <v>0.48619010000000007</v>
      </c>
      <c r="G442" s="82">
        <f>SUM(G433,G437,G439,G441)</f>
        <v>1</v>
      </c>
    </row>
    <row r="443" spans="1:11" ht="15.6" thickTop="1" thickBot="1" x14ac:dyDescent="0.35"/>
    <row r="444" spans="1:11" ht="44.4" thickTop="1" thickBot="1" x14ac:dyDescent="0.35">
      <c r="A444" s="61" t="s">
        <v>2</v>
      </c>
      <c r="B444" s="62" t="s">
        <v>3</v>
      </c>
      <c r="C444" s="63" t="s">
        <v>4</v>
      </c>
      <c r="D444" s="64" t="s">
        <v>5</v>
      </c>
      <c r="E444" s="27"/>
      <c r="F444" s="20"/>
      <c r="G444" s="20"/>
      <c r="I444" s="2"/>
      <c r="J444" s="2"/>
      <c r="K444" s="2"/>
    </row>
    <row r="445" spans="1:11" ht="178.2" customHeight="1" thickTop="1" thickBot="1" x14ac:dyDescent="0.35">
      <c r="A445" s="18" t="s">
        <v>2289</v>
      </c>
      <c r="B445" s="222" t="s">
        <v>2290</v>
      </c>
      <c r="C445" s="50" t="s">
        <v>130</v>
      </c>
      <c r="D445" s="50">
        <v>1</v>
      </c>
      <c r="E445" s="20"/>
      <c r="F445" s="20"/>
      <c r="G445" s="20"/>
      <c r="I445" s="24"/>
      <c r="J445" s="24"/>
      <c r="K445" s="24"/>
    </row>
    <row r="446" spans="1:11" ht="30" thickTop="1" thickBot="1" x14ac:dyDescent="0.35">
      <c r="A446" s="61" t="s">
        <v>9</v>
      </c>
      <c r="B446" s="62" t="s">
        <v>10</v>
      </c>
      <c r="C446" s="62" t="s">
        <v>4</v>
      </c>
      <c r="D446" s="62" t="s">
        <v>11</v>
      </c>
      <c r="E446" s="62" t="s">
        <v>12</v>
      </c>
      <c r="F446" s="62" t="s">
        <v>13</v>
      </c>
      <c r="G446" s="64" t="s">
        <v>14</v>
      </c>
    </row>
    <row r="447" spans="1:11" ht="15" thickTop="1" x14ac:dyDescent="0.3">
      <c r="A447" s="20"/>
      <c r="B447" s="67" t="s">
        <v>15</v>
      </c>
      <c r="C447" s="68"/>
      <c r="D447" s="68"/>
      <c r="E447" s="68"/>
      <c r="F447" s="68"/>
      <c r="G447" s="7"/>
    </row>
    <row r="448" spans="1:11" x14ac:dyDescent="0.3">
      <c r="A448" s="36" t="s">
        <v>16</v>
      </c>
      <c r="B448" s="4" t="s">
        <v>2881</v>
      </c>
      <c r="C448" s="4" t="s">
        <v>2205</v>
      </c>
      <c r="D448" s="4">
        <v>7.3000000000000001E-3</v>
      </c>
      <c r="E448" s="6">
        <v>24.1</v>
      </c>
      <c r="F448" s="6">
        <f>PRODUCT(D448:E448)</f>
        <v>0.17593</v>
      </c>
      <c r="G448" s="7"/>
    </row>
    <row r="449" spans="1:11" ht="15" thickBot="1" x14ac:dyDescent="0.35">
      <c r="A449" s="36" t="s">
        <v>19</v>
      </c>
      <c r="B449" s="4" t="s">
        <v>2264</v>
      </c>
      <c r="C449" s="4" t="s">
        <v>2205</v>
      </c>
      <c r="D449" s="4">
        <v>1.5E-3</v>
      </c>
      <c r="E449" s="6">
        <v>21.25</v>
      </c>
      <c r="F449" s="6">
        <f>PRODUCT(D449:E449)</f>
        <v>3.1875000000000001E-2</v>
      </c>
      <c r="G449" s="7"/>
    </row>
    <row r="450" spans="1:11" ht="15.6" thickTop="1" thickBot="1" x14ac:dyDescent="0.35">
      <c r="A450" s="71">
        <v>1</v>
      </c>
      <c r="B450" s="244" t="s">
        <v>21</v>
      </c>
      <c r="C450" s="245"/>
      <c r="D450" s="245"/>
      <c r="E450" s="246"/>
      <c r="F450" s="72">
        <f>SUM(F448:F449)</f>
        <v>0.20780500000000002</v>
      </c>
      <c r="G450" s="73">
        <f>SUM(F450/F459)</f>
        <v>0.73347499507837066</v>
      </c>
    </row>
    <row r="451" spans="1:11" ht="15" thickTop="1" x14ac:dyDescent="0.3">
      <c r="A451" s="20"/>
      <c r="B451" s="74" t="s">
        <v>22</v>
      </c>
      <c r="C451" s="4"/>
      <c r="D451" s="4"/>
      <c r="E451" s="4"/>
      <c r="F451" s="41"/>
      <c r="G451" s="75"/>
    </row>
    <row r="452" spans="1:11" ht="57.6" x14ac:dyDescent="0.3">
      <c r="A452" s="36" t="s">
        <v>23</v>
      </c>
      <c r="B452" s="4" t="s">
        <v>2284</v>
      </c>
      <c r="C452" s="4" t="s">
        <v>2205</v>
      </c>
      <c r="D452" s="4">
        <v>1E-3</v>
      </c>
      <c r="E452" s="55">
        <v>8</v>
      </c>
      <c r="F452" s="6">
        <f>PRODUCT(D452:E452)</f>
        <v>8.0000000000000002E-3</v>
      </c>
      <c r="G452" s="7"/>
    </row>
    <row r="453" spans="1:11" ht="58.2" thickBot="1" x14ac:dyDescent="0.35">
      <c r="A453" s="36" t="s">
        <v>47</v>
      </c>
      <c r="B453" s="4" t="s">
        <v>2291</v>
      </c>
      <c r="C453" s="4" t="s">
        <v>2205</v>
      </c>
      <c r="D453" s="4">
        <v>2.9999999999999997E-4</v>
      </c>
      <c r="E453" s="176">
        <v>27.2</v>
      </c>
      <c r="F453" s="88">
        <f>PRODUCT(D453:E453)</f>
        <v>8.1599999999999989E-3</v>
      </c>
      <c r="G453" s="7"/>
    </row>
    <row r="454" spans="1:11" ht="15.6" thickTop="1" thickBot="1" x14ac:dyDescent="0.35">
      <c r="A454" s="71">
        <v>2</v>
      </c>
      <c r="B454" s="244" t="s">
        <v>25</v>
      </c>
      <c r="C454" s="245"/>
      <c r="D454" s="245"/>
      <c r="E454" s="246"/>
      <c r="F454" s="72">
        <f>SUM(F452:F453)</f>
        <v>1.6160000000000001E-2</v>
      </c>
      <c r="G454" s="73">
        <f>SUM(F454/F459)</f>
        <v>5.7038838913724257E-2</v>
      </c>
    </row>
    <row r="455" spans="1:11" ht="15.6" thickTop="1" thickBot="1" x14ac:dyDescent="0.35">
      <c r="A455" s="78" t="s">
        <v>26</v>
      </c>
      <c r="B455" s="244" t="s">
        <v>27</v>
      </c>
      <c r="C455" s="245"/>
      <c r="D455" s="245"/>
      <c r="E455" s="246"/>
      <c r="F455" s="79">
        <f>SUM(F450,F454)</f>
        <v>0.22396500000000003</v>
      </c>
      <c r="G455" s="3"/>
    </row>
    <row r="456" spans="1:11" ht="15.6" thickTop="1" thickBot="1" x14ac:dyDescent="0.35">
      <c r="A456" s="80">
        <v>3</v>
      </c>
      <c r="B456" s="264" t="s">
        <v>28</v>
      </c>
      <c r="C456" s="265"/>
      <c r="D456" s="265"/>
      <c r="E456" s="266"/>
      <c r="F456" s="79">
        <f>SUM(F455)*15%</f>
        <v>3.359475E-2</v>
      </c>
      <c r="G456" s="73">
        <f>SUM(F456/F459)</f>
        <v>0.11857707509881422</v>
      </c>
    </row>
    <row r="457" spans="1:11" ht="15.6" thickTop="1" thickBot="1" x14ac:dyDescent="0.35">
      <c r="A457" s="78" t="s">
        <v>29</v>
      </c>
      <c r="B457" s="244" t="s">
        <v>30</v>
      </c>
      <c r="C457" s="245"/>
      <c r="D457" s="245"/>
      <c r="E457" s="246"/>
      <c r="F457" s="81">
        <f>SUM(F455:F456)</f>
        <v>0.25755975000000003</v>
      </c>
    </row>
    <row r="458" spans="1:11" ht="15.6" thickTop="1" thickBot="1" x14ac:dyDescent="0.35">
      <c r="A458" s="80">
        <v>4</v>
      </c>
      <c r="B458" s="264" t="s">
        <v>31</v>
      </c>
      <c r="C458" s="265"/>
      <c r="D458" s="265"/>
      <c r="E458" s="266"/>
      <c r="F458" s="79">
        <f>SUM(F457)*10%</f>
        <v>2.5755975000000004E-2</v>
      </c>
      <c r="G458" s="73">
        <f>SUM(F458/F459)</f>
        <v>9.0909090909090912E-2</v>
      </c>
    </row>
    <row r="459" spans="1:11" ht="15.6" thickTop="1" thickBot="1" x14ac:dyDescent="0.35">
      <c r="A459" s="78" t="s">
        <v>32</v>
      </c>
      <c r="B459" s="244" t="s">
        <v>33</v>
      </c>
      <c r="C459" s="245"/>
      <c r="D459" s="245"/>
      <c r="E459" s="246"/>
      <c r="F459" s="81">
        <f>SUM(F457:F458)</f>
        <v>0.28331572500000002</v>
      </c>
      <c r="G459" s="82">
        <f>SUM(G450,G454,G456,G458)</f>
        <v>1</v>
      </c>
    </row>
    <row r="460" spans="1:11" ht="15.6" thickTop="1" thickBot="1" x14ac:dyDescent="0.35"/>
    <row r="461" spans="1:11" ht="44.4" thickTop="1" thickBot="1" x14ac:dyDescent="0.35">
      <c r="A461" s="61" t="s">
        <v>2</v>
      </c>
      <c r="B461" s="62" t="s">
        <v>3</v>
      </c>
      <c r="C461" s="63" t="s">
        <v>4</v>
      </c>
      <c r="D461" s="64" t="s">
        <v>5</v>
      </c>
      <c r="E461" s="27"/>
      <c r="F461" s="20"/>
      <c r="G461" s="20"/>
      <c r="I461" s="2"/>
      <c r="J461" s="2"/>
      <c r="K461" s="2"/>
    </row>
    <row r="462" spans="1:11" ht="174.6" customHeight="1" thickTop="1" thickBot="1" x14ac:dyDescent="0.35">
      <c r="A462" s="18" t="s">
        <v>2292</v>
      </c>
      <c r="B462" s="222" t="s">
        <v>2293</v>
      </c>
      <c r="C462" s="50" t="s">
        <v>130</v>
      </c>
      <c r="D462" s="50">
        <v>1</v>
      </c>
      <c r="E462" s="20"/>
      <c r="F462" s="20"/>
      <c r="G462" s="20"/>
      <c r="I462" s="24"/>
      <c r="J462" s="24"/>
      <c r="K462" s="24"/>
    </row>
    <row r="463" spans="1:11" ht="30" thickTop="1" thickBot="1" x14ac:dyDescent="0.35">
      <c r="A463" s="61" t="s">
        <v>9</v>
      </c>
      <c r="B463" s="62" t="s">
        <v>10</v>
      </c>
      <c r="C463" s="62" t="s">
        <v>4</v>
      </c>
      <c r="D463" s="62" t="s">
        <v>11</v>
      </c>
      <c r="E463" s="62" t="s">
        <v>12</v>
      </c>
      <c r="F463" s="62" t="s">
        <v>13</v>
      </c>
      <c r="G463" s="64" t="s">
        <v>14</v>
      </c>
    </row>
    <row r="464" spans="1:11" ht="15" thickTop="1" x14ac:dyDescent="0.3">
      <c r="A464" s="20"/>
      <c r="B464" s="67" t="s">
        <v>15</v>
      </c>
      <c r="C464" s="68"/>
      <c r="D464" s="68"/>
      <c r="E464" s="68"/>
      <c r="F464" s="68"/>
      <c r="G464" s="7"/>
    </row>
    <row r="465" spans="1:11" x14ac:dyDescent="0.3">
      <c r="A465" s="36" t="s">
        <v>16</v>
      </c>
      <c r="B465" s="4" t="s">
        <v>2881</v>
      </c>
      <c r="C465" s="4" t="s">
        <v>2205</v>
      </c>
      <c r="D465" s="4">
        <v>6.3E-3</v>
      </c>
      <c r="E465" s="6">
        <v>24.1</v>
      </c>
      <c r="F465" s="6">
        <f>PRODUCT(D465:E465)</f>
        <v>0.15183000000000002</v>
      </c>
      <c r="G465" s="7"/>
    </row>
    <row r="466" spans="1:11" ht="15" thickBot="1" x14ac:dyDescent="0.35">
      <c r="A466" s="36" t="s">
        <v>19</v>
      </c>
      <c r="B466" s="4" t="s">
        <v>2264</v>
      </c>
      <c r="C466" s="4" t="s">
        <v>2205</v>
      </c>
      <c r="D466" s="4">
        <v>1.1999999999999999E-3</v>
      </c>
      <c r="E466" s="6">
        <v>21.25</v>
      </c>
      <c r="F466" s="6">
        <f>PRODUCT(D466:E466)</f>
        <v>2.5499999999999998E-2</v>
      </c>
      <c r="G466" s="7"/>
    </row>
    <row r="467" spans="1:11" ht="15.6" thickTop="1" thickBot="1" x14ac:dyDescent="0.35">
      <c r="A467" s="71">
        <v>1</v>
      </c>
      <c r="B467" s="244" t="s">
        <v>21</v>
      </c>
      <c r="C467" s="245"/>
      <c r="D467" s="245"/>
      <c r="E467" s="246"/>
      <c r="F467" s="72">
        <f>SUM(F465:F466)</f>
        <v>0.17733000000000002</v>
      </c>
      <c r="G467" s="73">
        <f>SUM(F467/F476)</f>
        <v>0.73359054990746864</v>
      </c>
    </row>
    <row r="468" spans="1:11" ht="15" thickTop="1" x14ac:dyDescent="0.3">
      <c r="A468" s="20"/>
      <c r="B468" s="74" t="s">
        <v>22</v>
      </c>
      <c r="C468" s="4"/>
      <c r="D468" s="4"/>
      <c r="E468" s="4"/>
      <c r="F468" s="41"/>
      <c r="G468" s="75"/>
    </row>
    <row r="469" spans="1:11" ht="57.6" x14ac:dyDescent="0.3">
      <c r="A469" s="36" t="s">
        <v>23</v>
      </c>
      <c r="B469" s="4" t="s">
        <v>2284</v>
      </c>
      <c r="C469" s="4" t="s">
        <v>2205</v>
      </c>
      <c r="D469" s="4">
        <v>6.9999999999999999E-4</v>
      </c>
      <c r="E469" s="55">
        <v>8</v>
      </c>
      <c r="F469" s="6">
        <f>PRODUCT(D469:E469)</f>
        <v>5.5999999999999999E-3</v>
      </c>
      <c r="G469" s="7"/>
    </row>
    <row r="470" spans="1:11" ht="58.2" thickBot="1" x14ac:dyDescent="0.35">
      <c r="A470" s="36" t="s">
        <v>47</v>
      </c>
      <c r="B470" s="4" t="s">
        <v>2294</v>
      </c>
      <c r="C470" s="4" t="s">
        <v>2205</v>
      </c>
      <c r="D470" s="4">
        <v>2.9999999999999997E-4</v>
      </c>
      <c r="E470" s="176">
        <v>27.2</v>
      </c>
      <c r="F470" s="88">
        <f>PRODUCT(D470:E470)</f>
        <v>8.1599999999999989E-3</v>
      </c>
      <c r="G470" s="7"/>
    </row>
    <row r="471" spans="1:11" ht="15.6" thickTop="1" thickBot="1" x14ac:dyDescent="0.35">
      <c r="A471" s="71">
        <v>2</v>
      </c>
      <c r="B471" s="244" t="s">
        <v>25</v>
      </c>
      <c r="C471" s="245"/>
      <c r="D471" s="245"/>
      <c r="E471" s="246"/>
      <c r="F471" s="72">
        <f>SUM(F469:F470)</f>
        <v>1.3759999999999998E-2</v>
      </c>
      <c r="G471" s="73">
        <f>SUM(F471/F476)</f>
        <v>5.6923284084626213E-2</v>
      </c>
    </row>
    <row r="472" spans="1:11" ht="15.6" thickTop="1" thickBot="1" x14ac:dyDescent="0.35">
      <c r="A472" s="78" t="s">
        <v>26</v>
      </c>
      <c r="B472" s="244" t="s">
        <v>27</v>
      </c>
      <c r="C472" s="245"/>
      <c r="D472" s="245"/>
      <c r="E472" s="246"/>
      <c r="F472" s="79">
        <f>SUM(F467,F471)</f>
        <v>0.19109000000000001</v>
      </c>
      <c r="G472" s="3"/>
    </row>
    <row r="473" spans="1:11" ht="15.6" thickTop="1" thickBot="1" x14ac:dyDescent="0.35">
      <c r="A473" s="80">
        <v>3</v>
      </c>
      <c r="B473" s="264" t="s">
        <v>28</v>
      </c>
      <c r="C473" s="265"/>
      <c r="D473" s="265"/>
      <c r="E473" s="266"/>
      <c r="F473" s="79">
        <f>SUM(F472)*15%</f>
        <v>2.8663500000000001E-2</v>
      </c>
      <c r="G473" s="73">
        <f>SUM(F473/F476)</f>
        <v>0.11857707509881422</v>
      </c>
    </row>
    <row r="474" spans="1:11" ht="15.6" thickTop="1" thickBot="1" x14ac:dyDescent="0.35">
      <c r="A474" s="78" t="s">
        <v>29</v>
      </c>
      <c r="B474" s="244" t="s">
        <v>30</v>
      </c>
      <c r="C474" s="245"/>
      <c r="D474" s="245"/>
      <c r="E474" s="246"/>
      <c r="F474" s="81">
        <f>SUM(F472:F473)</f>
        <v>0.21975350000000002</v>
      </c>
    </row>
    <row r="475" spans="1:11" ht="15.6" thickTop="1" thickBot="1" x14ac:dyDescent="0.35">
      <c r="A475" s="80">
        <v>4</v>
      </c>
      <c r="B475" s="264" t="s">
        <v>31</v>
      </c>
      <c r="C475" s="265"/>
      <c r="D475" s="265"/>
      <c r="E475" s="266"/>
      <c r="F475" s="79">
        <f>SUM(F474)*10%</f>
        <v>2.1975350000000005E-2</v>
      </c>
      <c r="G475" s="73">
        <f>SUM(F475/F476)</f>
        <v>9.0909090909090925E-2</v>
      </c>
    </row>
    <row r="476" spans="1:11" ht="15.6" thickTop="1" thickBot="1" x14ac:dyDescent="0.35">
      <c r="A476" s="78" t="s">
        <v>32</v>
      </c>
      <c r="B476" s="244" t="s">
        <v>33</v>
      </c>
      <c r="C476" s="245"/>
      <c r="D476" s="245"/>
      <c r="E476" s="246"/>
      <c r="F476" s="81">
        <f>SUM(F474:F475)</f>
        <v>0.24172885000000002</v>
      </c>
      <c r="G476" s="82">
        <f>SUM(G467,G471,G473,G475)</f>
        <v>1</v>
      </c>
    </row>
    <row r="477" spans="1:11" ht="15.6" thickTop="1" thickBot="1" x14ac:dyDescent="0.35"/>
    <row r="478" spans="1:11" ht="44.4" thickTop="1" thickBot="1" x14ac:dyDescent="0.35">
      <c r="A478" s="61" t="s">
        <v>2</v>
      </c>
      <c r="B478" s="62" t="s">
        <v>3</v>
      </c>
      <c r="C478" s="63" t="s">
        <v>4</v>
      </c>
      <c r="D478" s="64" t="s">
        <v>5</v>
      </c>
      <c r="E478" s="27"/>
      <c r="F478" s="20"/>
      <c r="G478" s="20"/>
      <c r="I478" s="2"/>
      <c r="J478" s="2"/>
      <c r="K478" s="2"/>
    </row>
    <row r="479" spans="1:11" ht="79.2" customHeight="1" thickTop="1" thickBot="1" x14ac:dyDescent="0.35">
      <c r="A479" s="18" t="s">
        <v>2295</v>
      </c>
      <c r="B479" s="222" t="s">
        <v>2296</v>
      </c>
      <c r="C479" s="50" t="s">
        <v>130</v>
      </c>
      <c r="D479" s="50">
        <v>1</v>
      </c>
      <c r="E479" s="20"/>
      <c r="F479" s="20"/>
      <c r="G479" s="20"/>
      <c r="I479" s="24"/>
      <c r="J479" s="24"/>
      <c r="K479" s="24"/>
    </row>
    <row r="480" spans="1:11" ht="30" thickTop="1" thickBot="1" x14ac:dyDescent="0.35">
      <c r="A480" s="61" t="s">
        <v>9</v>
      </c>
      <c r="B480" s="62" t="s">
        <v>10</v>
      </c>
      <c r="C480" s="62" t="s">
        <v>4</v>
      </c>
      <c r="D480" s="62" t="s">
        <v>11</v>
      </c>
      <c r="E480" s="62" t="s">
        <v>12</v>
      </c>
      <c r="F480" s="62" t="s">
        <v>13</v>
      </c>
      <c r="G480" s="64" t="s">
        <v>14</v>
      </c>
    </row>
    <row r="481" spans="1:11" ht="15" thickTop="1" x14ac:dyDescent="0.3">
      <c r="A481" s="20"/>
      <c r="B481" s="67" t="s">
        <v>15</v>
      </c>
      <c r="C481" s="68"/>
      <c r="D481" s="68"/>
      <c r="E481" s="68"/>
      <c r="F481" s="68"/>
      <c r="G481" s="7"/>
    </row>
    <row r="482" spans="1:11" x14ac:dyDescent="0.3">
      <c r="A482" s="36" t="s">
        <v>16</v>
      </c>
      <c r="B482" s="4" t="s">
        <v>2878</v>
      </c>
      <c r="C482" s="4" t="s">
        <v>2205</v>
      </c>
      <c r="D482" s="4">
        <v>1.5E-3</v>
      </c>
      <c r="E482" s="6">
        <v>24.1</v>
      </c>
      <c r="F482" s="6">
        <f>PRODUCT(D482:E482)</f>
        <v>3.6150000000000002E-2</v>
      </c>
      <c r="G482" s="7"/>
    </row>
    <row r="483" spans="1:11" ht="28.2" customHeight="1" thickBot="1" x14ac:dyDescent="0.35">
      <c r="A483" s="36" t="s">
        <v>19</v>
      </c>
      <c r="B483" s="4" t="s">
        <v>2297</v>
      </c>
      <c r="C483" s="4" t="s">
        <v>2205</v>
      </c>
      <c r="D483" s="4">
        <v>8.9999999999999993E-3</v>
      </c>
      <c r="E483" s="6">
        <v>21.25</v>
      </c>
      <c r="F483" s="6">
        <f>PRODUCT(D483:E483)</f>
        <v>0.19124999999999998</v>
      </c>
      <c r="G483" s="7"/>
    </row>
    <row r="484" spans="1:11" ht="15.6" thickTop="1" thickBot="1" x14ac:dyDescent="0.35">
      <c r="A484" s="71">
        <v>1</v>
      </c>
      <c r="B484" s="244" t="s">
        <v>21</v>
      </c>
      <c r="C484" s="245"/>
      <c r="D484" s="245"/>
      <c r="E484" s="246"/>
      <c r="F484" s="72">
        <f>SUM(F482:F483)</f>
        <v>0.22739999999999999</v>
      </c>
      <c r="G484" s="73">
        <f>SUM(F484/F493)</f>
        <v>0.60854043957279058</v>
      </c>
    </row>
    <row r="485" spans="1:11" ht="15" thickTop="1" x14ac:dyDescent="0.3">
      <c r="A485" s="20"/>
      <c r="B485" s="74" t="s">
        <v>22</v>
      </c>
      <c r="C485" s="4"/>
      <c r="D485" s="4"/>
      <c r="E485" s="4"/>
      <c r="F485" s="41"/>
      <c r="G485" s="75"/>
    </row>
    <row r="486" spans="1:11" ht="43.2" x14ac:dyDescent="0.3">
      <c r="A486" s="36" t="s">
        <v>23</v>
      </c>
      <c r="B486" s="4" t="s">
        <v>2298</v>
      </c>
      <c r="C486" s="4" t="s">
        <v>2205</v>
      </c>
      <c r="D486" s="4">
        <v>1E-3</v>
      </c>
      <c r="E486" s="45">
        <v>33.6</v>
      </c>
      <c r="F486" s="6">
        <f>PRODUCT(D486:E486)</f>
        <v>3.3600000000000005E-2</v>
      </c>
      <c r="G486" s="7"/>
    </row>
    <row r="487" spans="1:11" ht="43.8" thickBot="1" x14ac:dyDescent="0.35">
      <c r="A487" s="36" t="s">
        <v>47</v>
      </c>
      <c r="B487" s="4" t="s">
        <v>2299</v>
      </c>
      <c r="C487" s="4" t="s">
        <v>2205</v>
      </c>
      <c r="D487" s="4">
        <v>5.0000000000000001E-4</v>
      </c>
      <c r="E487" s="176">
        <v>68.8</v>
      </c>
      <c r="F487" s="23">
        <f>PRODUCT(D487:E487)</f>
        <v>3.44E-2</v>
      </c>
      <c r="G487" s="7"/>
    </row>
    <row r="488" spans="1:11" ht="15.6" thickTop="1" thickBot="1" x14ac:dyDescent="0.35">
      <c r="A488" s="71">
        <v>2</v>
      </c>
      <c r="B488" s="244" t="s">
        <v>25</v>
      </c>
      <c r="C488" s="245"/>
      <c r="D488" s="245"/>
      <c r="E488" s="246"/>
      <c r="F488" s="72">
        <f>SUM(F486:F487)</f>
        <v>6.8000000000000005E-2</v>
      </c>
      <c r="G488" s="73">
        <f>SUM(F488/F493)</f>
        <v>0.18197339441930416</v>
      </c>
    </row>
    <row r="489" spans="1:11" ht="15.6" thickTop="1" thickBot="1" x14ac:dyDescent="0.35">
      <c r="A489" s="78" t="s">
        <v>26</v>
      </c>
      <c r="B489" s="244" t="s">
        <v>27</v>
      </c>
      <c r="C489" s="245"/>
      <c r="D489" s="245"/>
      <c r="E489" s="246"/>
      <c r="F489" s="79">
        <f>SUM(F484,F488)</f>
        <v>0.2954</v>
      </c>
      <c r="G489" s="3"/>
    </row>
    <row r="490" spans="1:11" ht="15.6" thickTop="1" thickBot="1" x14ac:dyDescent="0.35">
      <c r="A490" s="80">
        <v>3</v>
      </c>
      <c r="B490" s="264" t="s">
        <v>28</v>
      </c>
      <c r="C490" s="265"/>
      <c r="D490" s="265"/>
      <c r="E490" s="266"/>
      <c r="F490" s="79">
        <f>SUM(F489)*15%</f>
        <v>4.4309999999999995E-2</v>
      </c>
      <c r="G490" s="73">
        <f>SUM(F490/F493)</f>
        <v>0.1185770750988142</v>
      </c>
    </row>
    <row r="491" spans="1:11" ht="15.6" thickTop="1" thickBot="1" x14ac:dyDescent="0.35">
      <c r="A491" s="78" t="s">
        <v>29</v>
      </c>
      <c r="B491" s="244" t="s">
        <v>30</v>
      </c>
      <c r="C491" s="245"/>
      <c r="D491" s="245"/>
      <c r="E491" s="246"/>
      <c r="F491" s="81">
        <f>SUM(F489:F490)</f>
        <v>0.33971000000000001</v>
      </c>
    </row>
    <row r="492" spans="1:11" ht="15.6" thickTop="1" thickBot="1" x14ac:dyDescent="0.35">
      <c r="A492" s="80">
        <v>4</v>
      </c>
      <c r="B492" s="264" t="s">
        <v>31</v>
      </c>
      <c r="C492" s="265"/>
      <c r="D492" s="265"/>
      <c r="E492" s="266"/>
      <c r="F492" s="79">
        <f>SUM(F491)*10%</f>
        <v>3.3971000000000001E-2</v>
      </c>
      <c r="G492" s="73">
        <f>SUM(F492/F493)</f>
        <v>9.0909090909090898E-2</v>
      </c>
    </row>
    <row r="493" spans="1:11" ht="15.6" thickTop="1" thickBot="1" x14ac:dyDescent="0.35">
      <c r="A493" s="78" t="s">
        <v>32</v>
      </c>
      <c r="B493" s="244" t="s">
        <v>33</v>
      </c>
      <c r="C493" s="245"/>
      <c r="D493" s="245"/>
      <c r="E493" s="246"/>
      <c r="F493" s="81">
        <f>SUM(F491:F492)</f>
        <v>0.37368100000000004</v>
      </c>
      <c r="G493" s="82">
        <f>SUM(G484,G488,G490,G492)</f>
        <v>0.99999999999999989</v>
      </c>
    </row>
    <row r="494" spans="1:11" ht="15.6" thickTop="1" thickBot="1" x14ac:dyDescent="0.35"/>
    <row r="495" spans="1:11" ht="44.4" thickTop="1" thickBot="1" x14ac:dyDescent="0.35">
      <c r="A495" s="61" t="s">
        <v>2</v>
      </c>
      <c r="B495" s="62" t="s">
        <v>3</v>
      </c>
      <c r="C495" s="63" t="s">
        <v>4</v>
      </c>
      <c r="D495" s="64" t="s">
        <v>5</v>
      </c>
      <c r="E495" s="27"/>
      <c r="F495" s="20"/>
      <c r="G495" s="20"/>
      <c r="I495" s="2"/>
      <c r="J495" s="2"/>
      <c r="K495" s="2"/>
    </row>
    <row r="496" spans="1:11" ht="176.4" customHeight="1" thickTop="1" thickBot="1" x14ac:dyDescent="0.35">
      <c r="A496" s="18" t="s">
        <v>2300</v>
      </c>
      <c r="B496" s="222" t="s">
        <v>2301</v>
      </c>
      <c r="C496" s="50" t="s">
        <v>130</v>
      </c>
      <c r="D496" s="50">
        <v>1</v>
      </c>
      <c r="E496" s="20"/>
      <c r="F496" s="20"/>
      <c r="G496" s="20"/>
      <c r="I496" s="24"/>
      <c r="J496" s="24"/>
      <c r="K496" s="24"/>
    </row>
    <row r="497" spans="1:12" ht="30" thickTop="1" thickBot="1" x14ac:dyDescent="0.35">
      <c r="A497" s="61" t="s">
        <v>9</v>
      </c>
      <c r="B497" s="62" t="s">
        <v>10</v>
      </c>
      <c r="C497" s="62" t="s">
        <v>4</v>
      </c>
      <c r="D497" s="62" t="s">
        <v>11</v>
      </c>
      <c r="E497" s="62" t="s">
        <v>12</v>
      </c>
      <c r="F497" s="62" t="s">
        <v>13</v>
      </c>
      <c r="G497" s="64" t="s">
        <v>14</v>
      </c>
    </row>
    <row r="498" spans="1:12" ht="15" thickTop="1" x14ac:dyDescent="0.3">
      <c r="A498" s="20"/>
      <c r="B498" s="67" t="s">
        <v>15</v>
      </c>
      <c r="C498" s="68"/>
      <c r="D498" s="68"/>
      <c r="E498" s="68"/>
      <c r="F498" s="68"/>
      <c r="G498" s="7"/>
    </row>
    <row r="499" spans="1:12" x14ac:dyDescent="0.3">
      <c r="A499" s="36" t="s">
        <v>16</v>
      </c>
      <c r="B499" s="4" t="s">
        <v>2752</v>
      </c>
      <c r="C499" s="4" t="s">
        <v>2205</v>
      </c>
      <c r="D499" s="4">
        <v>0.06</v>
      </c>
      <c r="E499" s="6">
        <v>28.6</v>
      </c>
      <c r="F499" s="6">
        <f>PRODUCT(D499:E499)</f>
        <v>1.716</v>
      </c>
      <c r="G499" s="7"/>
    </row>
    <row r="500" spans="1:12" ht="15" thickBot="1" x14ac:dyDescent="0.35">
      <c r="A500" s="36" t="s">
        <v>19</v>
      </c>
      <c r="B500" s="4" t="s">
        <v>2264</v>
      </c>
      <c r="C500" s="4" t="s">
        <v>2205</v>
      </c>
      <c r="D500" s="4">
        <v>0.06</v>
      </c>
      <c r="E500" s="6">
        <v>21.25</v>
      </c>
      <c r="F500" s="6">
        <f>PRODUCT(D500:E500)</f>
        <v>1.2749999999999999</v>
      </c>
      <c r="G500" s="7"/>
    </row>
    <row r="501" spans="1:12" ht="15.6" thickTop="1" thickBot="1" x14ac:dyDescent="0.35">
      <c r="A501" s="71">
        <v>1</v>
      </c>
      <c r="B501" s="244" t="s">
        <v>21</v>
      </c>
      <c r="C501" s="245"/>
      <c r="D501" s="245"/>
      <c r="E501" s="246"/>
      <c r="F501" s="72">
        <f>SUM(F499:F500)</f>
        <v>2.9909999999999997</v>
      </c>
      <c r="G501" s="73">
        <f>SUM(F501/F513)</f>
        <v>0.49053380057101509</v>
      </c>
    </row>
    <row r="502" spans="1:12" ht="15" thickTop="1" x14ac:dyDescent="0.3">
      <c r="A502" s="20"/>
      <c r="B502" s="74" t="s">
        <v>45</v>
      </c>
      <c r="C502" s="4"/>
      <c r="D502" s="4"/>
      <c r="E502" s="4"/>
      <c r="F502" s="41"/>
      <c r="G502" s="75"/>
    </row>
    <row r="503" spans="1:12" x14ac:dyDescent="0.3">
      <c r="A503" s="36" t="s">
        <v>23</v>
      </c>
      <c r="B503" s="4" t="s">
        <v>2302</v>
      </c>
      <c r="C503" s="4" t="s">
        <v>2303</v>
      </c>
      <c r="D503" s="22">
        <v>1</v>
      </c>
      <c r="E503" s="76">
        <v>1.4659999999999999E-2</v>
      </c>
      <c r="F503" s="6">
        <f>PRODUCT(D503:E503)</f>
        <v>1.4659999999999999E-2</v>
      </c>
      <c r="G503" s="7"/>
      <c r="J503" s="30"/>
      <c r="L503" s="31"/>
    </row>
    <row r="504" spans="1:12" ht="15" thickBot="1" x14ac:dyDescent="0.35">
      <c r="A504" s="36" t="s">
        <v>47</v>
      </c>
      <c r="B504" s="4" t="s">
        <v>2304</v>
      </c>
      <c r="C504" s="4" t="s">
        <v>2303</v>
      </c>
      <c r="D504" s="22">
        <v>1</v>
      </c>
      <c r="E504" s="6">
        <v>0.14000000000000001</v>
      </c>
      <c r="F504" s="23">
        <f>PRODUCT(D504:E504)</f>
        <v>0.14000000000000001</v>
      </c>
      <c r="G504" s="93"/>
      <c r="J504" s="30"/>
      <c r="L504" s="31"/>
    </row>
    <row r="505" spans="1:12" ht="15.6" thickTop="1" thickBot="1" x14ac:dyDescent="0.35">
      <c r="A505" s="71">
        <v>2</v>
      </c>
      <c r="B505" s="244" t="s">
        <v>49</v>
      </c>
      <c r="C505" s="245"/>
      <c r="D505" s="245"/>
      <c r="E505" s="246"/>
      <c r="F505" s="72">
        <f>SUM(F503:F504)</f>
        <v>0.15466000000000002</v>
      </c>
      <c r="G505" s="73">
        <f>SUM(F505/F513)</f>
        <v>2.5364746772421669E-2</v>
      </c>
    </row>
    <row r="506" spans="1:12" ht="15" thickTop="1" x14ac:dyDescent="0.3">
      <c r="A506" s="20"/>
      <c r="B506" s="74" t="s">
        <v>22</v>
      </c>
      <c r="C506" s="4"/>
      <c r="D506" s="4"/>
      <c r="E506" s="4"/>
      <c r="F506" s="41"/>
      <c r="G506" s="75"/>
    </row>
    <row r="507" spans="1:12" ht="58.2" thickBot="1" x14ac:dyDescent="0.35">
      <c r="A507" s="36" t="s">
        <v>50</v>
      </c>
      <c r="B507" s="4" t="s">
        <v>2305</v>
      </c>
      <c r="C507" s="4" t="s">
        <v>2205</v>
      </c>
      <c r="D507" s="4">
        <v>4.4999999999999998E-2</v>
      </c>
      <c r="E507" s="177">
        <v>37.21</v>
      </c>
      <c r="F507" s="6">
        <f>PRODUCT(D507:E507)</f>
        <v>1.67445</v>
      </c>
      <c r="G507" s="7"/>
    </row>
    <row r="508" spans="1:12" ht="15.6" thickTop="1" thickBot="1" x14ac:dyDescent="0.35">
      <c r="A508" s="71">
        <v>3</v>
      </c>
      <c r="B508" s="244" t="s">
        <v>25</v>
      </c>
      <c r="C508" s="245"/>
      <c r="D508" s="245"/>
      <c r="E508" s="246"/>
      <c r="F508" s="72">
        <f>SUM(F507)</f>
        <v>1.67445</v>
      </c>
      <c r="G508" s="73">
        <f>SUM(F508/F513)</f>
        <v>0.27461528664865809</v>
      </c>
    </row>
    <row r="509" spans="1:12" ht="15.6" thickTop="1" thickBot="1" x14ac:dyDescent="0.35">
      <c r="A509" s="78" t="s">
        <v>26</v>
      </c>
      <c r="B509" s="244" t="s">
        <v>54</v>
      </c>
      <c r="C509" s="245"/>
      <c r="D509" s="245"/>
      <c r="E509" s="246"/>
      <c r="F509" s="79">
        <f>SUM(F501,F505,F508)</f>
        <v>4.8201099999999997</v>
      </c>
      <c r="G509" s="3"/>
    </row>
    <row r="510" spans="1:12" ht="15.6" thickTop="1" thickBot="1" x14ac:dyDescent="0.35">
      <c r="A510" s="80">
        <v>4</v>
      </c>
      <c r="B510" s="264" t="s">
        <v>28</v>
      </c>
      <c r="C510" s="265"/>
      <c r="D510" s="265"/>
      <c r="E510" s="266"/>
      <c r="F510" s="79">
        <f>SUM(F509)*15%</f>
        <v>0.72301649999999995</v>
      </c>
      <c r="G510" s="73">
        <f>SUM(F510/F513)</f>
        <v>0.11857707509881422</v>
      </c>
    </row>
    <row r="511" spans="1:12" ht="15.6" thickTop="1" thickBot="1" x14ac:dyDescent="0.35">
      <c r="A511" s="78" t="s">
        <v>29</v>
      </c>
      <c r="B511" s="244" t="s">
        <v>55</v>
      </c>
      <c r="C511" s="245"/>
      <c r="D511" s="245"/>
      <c r="E511" s="246"/>
      <c r="F511" s="81">
        <f>SUM(F509:F510)</f>
        <v>5.5431264999999996</v>
      </c>
    </row>
    <row r="512" spans="1:12" ht="15.6" thickTop="1" thickBot="1" x14ac:dyDescent="0.35">
      <c r="A512" s="80">
        <v>5</v>
      </c>
      <c r="B512" s="264" t="s">
        <v>31</v>
      </c>
      <c r="C512" s="265"/>
      <c r="D512" s="265"/>
      <c r="E512" s="266"/>
      <c r="F512" s="79">
        <f>SUM(F511)*10%</f>
        <v>0.55431264999999996</v>
      </c>
      <c r="G512" s="73">
        <f>SUM(F512/F513)</f>
        <v>9.0909090909090912E-2</v>
      </c>
    </row>
    <row r="513" spans="1:11" ht="15.6" thickTop="1" thickBot="1" x14ac:dyDescent="0.35">
      <c r="A513" s="78" t="s">
        <v>32</v>
      </c>
      <c r="B513" s="244" t="s">
        <v>33</v>
      </c>
      <c r="C513" s="245"/>
      <c r="D513" s="245"/>
      <c r="E513" s="246"/>
      <c r="F513" s="81">
        <f>SUM(F511:F512)</f>
        <v>6.0974391499999996</v>
      </c>
      <c r="G513" s="82">
        <f>SUM(G501,G505,G508,G510,G512)</f>
        <v>1</v>
      </c>
    </row>
    <row r="514" spans="1:11" ht="15.6" thickTop="1" thickBot="1" x14ac:dyDescent="0.35"/>
    <row r="515" spans="1:11" ht="44.4" thickTop="1" thickBot="1" x14ac:dyDescent="0.35">
      <c r="A515" s="61" t="s">
        <v>2</v>
      </c>
      <c r="B515" s="62" t="s">
        <v>3</v>
      </c>
      <c r="C515" s="63" t="s">
        <v>4</v>
      </c>
      <c r="D515" s="64" t="s">
        <v>5</v>
      </c>
      <c r="E515" s="27"/>
      <c r="F515" s="20"/>
      <c r="G515" s="20"/>
      <c r="I515" s="2"/>
      <c r="J515" s="2"/>
      <c r="K515" s="2"/>
    </row>
    <row r="516" spans="1:11" ht="95.4" customHeight="1" thickTop="1" thickBot="1" x14ac:dyDescent="0.35">
      <c r="A516" s="18" t="s">
        <v>2306</v>
      </c>
      <c r="B516" s="66" t="s">
        <v>2307</v>
      </c>
      <c r="C516" s="50" t="s">
        <v>2205</v>
      </c>
      <c r="D516" s="50">
        <v>1</v>
      </c>
      <c r="E516" s="20"/>
      <c r="F516" s="20"/>
      <c r="G516" s="20"/>
      <c r="I516" s="24"/>
      <c r="J516" s="24"/>
      <c r="K516" s="24"/>
    </row>
    <row r="517" spans="1:11" ht="30" thickTop="1" thickBot="1" x14ac:dyDescent="0.35">
      <c r="A517" s="61" t="s">
        <v>9</v>
      </c>
      <c r="B517" s="62" t="s">
        <v>10</v>
      </c>
      <c r="C517" s="62" t="s">
        <v>4</v>
      </c>
      <c r="D517" s="62" t="s">
        <v>11</v>
      </c>
      <c r="E517" s="62" t="s">
        <v>12</v>
      </c>
      <c r="F517" s="62" t="s">
        <v>13</v>
      </c>
      <c r="G517" s="64" t="s">
        <v>14</v>
      </c>
    </row>
    <row r="518" spans="1:11" ht="15" thickTop="1" x14ac:dyDescent="0.3">
      <c r="A518" s="20"/>
      <c r="B518" s="67" t="s">
        <v>15</v>
      </c>
      <c r="C518" s="68"/>
      <c r="D518" s="68"/>
      <c r="E518" s="68"/>
      <c r="F518" s="68"/>
      <c r="G518" s="7"/>
    </row>
    <row r="519" spans="1:11" ht="15" thickBot="1" x14ac:dyDescent="0.35">
      <c r="A519" s="36" t="s">
        <v>131</v>
      </c>
      <c r="B519" s="4" t="s">
        <v>2308</v>
      </c>
      <c r="C519" s="4" t="s">
        <v>2205</v>
      </c>
      <c r="D519" s="22">
        <v>1</v>
      </c>
      <c r="E519" s="6">
        <v>21.25</v>
      </c>
      <c r="F519" s="6">
        <f>PRODUCT(D519:E519)</f>
        <v>21.25</v>
      </c>
      <c r="G519" s="7"/>
    </row>
    <row r="520" spans="1:11" ht="15.6" thickTop="1" thickBot="1" x14ac:dyDescent="0.35">
      <c r="A520" s="71">
        <v>1</v>
      </c>
      <c r="B520" s="244" t="s">
        <v>21</v>
      </c>
      <c r="C520" s="245"/>
      <c r="D520" s="245"/>
      <c r="E520" s="246"/>
      <c r="F520" s="72">
        <f>SUM(F519)</f>
        <v>21.25</v>
      </c>
      <c r="G520" s="73">
        <f>SUM(F520/F528)</f>
        <v>0.38957372384814498</v>
      </c>
    </row>
    <row r="521" spans="1:11" ht="15" thickTop="1" x14ac:dyDescent="0.3">
      <c r="A521" s="20"/>
      <c r="B521" s="74" t="s">
        <v>22</v>
      </c>
      <c r="C521" s="4"/>
      <c r="D521" s="4"/>
      <c r="E521" s="4"/>
      <c r="F521" s="41"/>
      <c r="G521" s="75"/>
    </row>
    <row r="522" spans="1:11" ht="29.4" thickBot="1" x14ac:dyDescent="0.35">
      <c r="A522" s="36" t="s">
        <v>23</v>
      </c>
      <c r="B522" s="4" t="s">
        <v>2309</v>
      </c>
      <c r="C522" s="4" t="s">
        <v>2205</v>
      </c>
      <c r="D522" s="22">
        <v>1</v>
      </c>
      <c r="E522" s="55">
        <v>21.87</v>
      </c>
      <c r="F522" s="6">
        <f>PRODUCT(D522:E522)</f>
        <v>21.87</v>
      </c>
      <c r="G522" s="7"/>
    </row>
    <row r="523" spans="1:11" ht="15.6" thickTop="1" thickBot="1" x14ac:dyDescent="0.35">
      <c r="A523" s="71">
        <v>2</v>
      </c>
      <c r="B523" s="244" t="s">
        <v>25</v>
      </c>
      <c r="C523" s="245"/>
      <c r="D523" s="245"/>
      <c r="E523" s="246"/>
      <c r="F523" s="72">
        <f>SUM(F522)</f>
        <v>21.87</v>
      </c>
      <c r="G523" s="73">
        <f>SUM(F523/F528)</f>
        <v>0.4009401101439497</v>
      </c>
    </row>
    <row r="524" spans="1:11" ht="15.6" thickTop="1" thickBot="1" x14ac:dyDescent="0.35">
      <c r="A524" s="78" t="s">
        <v>26</v>
      </c>
      <c r="B524" s="244" t="s">
        <v>27</v>
      </c>
      <c r="C524" s="245"/>
      <c r="D524" s="245"/>
      <c r="E524" s="246"/>
      <c r="F524" s="79">
        <f>SUM(F520,F523)</f>
        <v>43.120000000000005</v>
      </c>
      <c r="G524" s="3"/>
    </row>
    <row r="525" spans="1:11" ht="15.6" thickTop="1" thickBot="1" x14ac:dyDescent="0.35">
      <c r="A525" s="80">
        <v>3</v>
      </c>
      <c r="B525" s="264" t="s">
        <v>28</v>
      </c>
      <c r="C525" s="265"/>
      <c r="D525" s="265"/>
      <c r="E525" s="266"/>
      <c r="F525" s="79">
        <f>SUM(F524)*15%</f>
        <v>6.4680000000000009</v>
      </c>
      <c r="G525" s="73">
        <f>SUM(F525/F528)</f>
        <v>0.11857707509881422</v>
      </c>
    </row>
    <row r="526" spans="1:11" ht="15.6" thickTop="1" thickBot="1" x14ac:dyDescent="0.35">
      <c r="A526" s="78" t="s">
        <v>29</v>
      </c>
      <c r="B526" s="244" t="s">
        <v>30</v>
      </c>
      <c r="C526" s="245"/>
      <c r="D526" s="245"/>
      <c r="E526" s="246"/>
      <c r="F526" s="81">
        <f>SUM(F524:F525)</f>
        <v>49.588000000000008</v>
      </c>
    </row>
    <row r="527" spans="1:11" ht="15.6" thickTop="1" thickBot="1" x14ac:dyDescent="0.35">
      <c r="A527" s="80">
        <v>4</v>
      </c>
      <c r="B527" s="264" t="s">
        <v>31</v>
      </c>
      <c r="C527" s="265"/>
      <c r="D527" s="265"/>
      <c r="E527" s="266"/>
      <c r="F527" s="79">
        <f>SUM(F526)*10%</f>
        <v>4.958800000000001</v>
      </c>
      <c r="G527" s="73">
        <f>SUM(F527/F528)</f>
        <v>9.0909090909090912E-2</v>
      </c>
    </row>
    <row r="528" spans="1:11" ht="15.6" thickTop="1" thickBot="1" x14ac:dyDescent="0.35">
      <c r="A528" s="78" t="s">
        <v>32</v>
      </c>
      <c r="B528" s="244" t="s">
        <v>33</v>
      </c>
      <c r="C528" s="245"/>
      <c r="D528" s="245"/>
      <c r="E528" s="246"/>
      <c r="F528" s="81">
        <f>SUM(F526:F527)</f>
        <v>54.546800000000012</v>
      </c>
      <c r="G528" s="82">
        <f>SUM(G516,G520,G523,G525,G527)</f>
        <v>0.99999999999999989</v>
      </c>
    </row>
    <row r="529" spans="1:11" ht="15.6" thickTop="1" thickBot="1" x14ac:dyDescent="0.35"/>
    <row r="530" spans="1:11" ht="44.4" thickTop="1" thickBot="1" x14ac:dyDescent="0.35">
      <c r="A530" s="61" t="s">
        <v>2</v>
      </c>
      <c r="B530" s="62" t="s">
        <v>3</v>
      </c>
      <c r="C530" s="63" t="s">
        <v>4</v>
      </c>
      <c r="D530" s="64" t="s">
        <v>5</v>
      </c>
      <c r="E530" s="27"/>
      <c r="F530" s="20"/>
      <c r="G530" s="20"/>
      <c r="I530" s="2"/>
      <c r="J530" s="2"/>
      <c r="K530" s="2"/>
    </row>
    <row r="531" spans="1:11" ht="103.8" customHeight="1" thickTop="1" thickBot="1" x14ac:dyDescent="0.35">
      <c r="A531" s="18" t="s">
        <v>2310</v>
      </c>
      <c r="B531" s="222" t="s">
        <v>2311</v>
      </c>
      <c r="C531" s="50" t="s">
        <v>2205</v>
      </c>
      <c r="D531" s="50">
        <v>1</v>
      </c>
      <c r="E531" s="20"/>
      <c r="F531" s="20"/>
      <c r="G531" s="20"/>
      <c r="I531" s="24"/>
      <c r="J531" s="24"/>
      <c r="K531" s="24"/>
    </row>
    <row r="532" spans="1:11" ht="30" thickTop="1" thickBot="1" x14ac:dyDescent="0.35">
      <c r="A532" s="61" t="s">
        <v>9</v>
      </c>
      <c r="B532" s="62" t="s">
        <v>10</v>
      </c>
      <c r="C532" s="62" t="s">
        <v>4</v>
      </c>
      <c r="D532" s="62" t="s">
        <v>11</v>
      </c>
      <c r="E532" s="62" t="s">
        <v>12</v>
      </c>
      <c r="F532" s="62" t="s">
        <v>13</v>
      </c>
      <c r="G532" s="64" t="s">
        <v>14</v>
      </c>
    </row>
    <row r="533" spans="1:11" ht="15" thickTop="1" x14ac:dyDescent="0.3">
      <c r="A533" s="20"/>
      <c r="B533" s="67" t="s">
        <v>15</v>
      </c>
      <c r="C533" s="68"/>
      <c r="D533" s="68"/>
      <c r="E533" s="68"/>
      <c r="F533" s="68"/>
      <c r="G533" s="7"/>
    </row>
    <row r="534" spans="1:11" x14ac:dyDescent="0.3">
      <c r="A534" s="36" t="s">
        <v>16</v>
      </c>
      <c r="B534" s="4" t="s">
        <v>2752</v>
      </c>
      <c r="C534" s="4" t="s">
        <v>2205</v>
      </c>
      <c r="D534" s="22">
        <v>1</v>
      </c>
      <c r="E534" s="6">
        <v>28.6</v>
      </c>
      <c r="F534" s="6">
        <f>PRODUCT(D534:E534)</f>
        <v>28.6</v>
      </c>
      <c r="G534" s="7"/>
    </row>
    <row r="535" spans="1:11" ht="15" thickBot="1" x14ac:dyDescent="0.35">
      <c r="A535" s="36" t="s">
        <v>19</v>
      </c>
      <c r="B535" s="4" t="s">
        <v>2264</v>
      </c>
      <c r="C535" s="4" t="s">
        <v>2205</v>
      </c>
      <c r="D535" s="22">
        <v>1</v>
      </c>
      <c r="E535" s="6">
        <v>21.25</v>
      </c>
      <c r="F535" s="6">
        <f>PRODUCT(D535:E535)</f>
        <v>21.25</v>
      </c>
      <c r="G535" s="7"/>
    </row>
    <row r="536" spans="1:11" ht="15.6" thickTop="1" thickBot="1" x14ac:dyDescent="0.35">
      <c r="A536" s="71">
        <v>1</v>
      </c>
      <c r="B536" s="244" t="s">
        <v>21</v>
      </c>
      <c r="C536" s="245"/>
      <c r="D536" s="245"/>
      <c r="E536" s="246"/>
      <c r="F536" s="72">
        <f>SUM(F534:F535)</f>
        <v>49.85</v>
      </c>
      <c r="G536" s="73">
        <f>SUM(F536/F541)</f>
        <v>0.79051383399209485</v>
      </c>
    </row>
    <row r="537" spans="1:11" ht="15.6" thickTop="1" thickBot="1" x14ac:dyDescent="0.35">
      <c r="A537" s="78" t="s">
        <v>26</v>
      </c>
      <c r="B537" s="244" t="s">
        <v>84</v>
      </c>
      <c r="C537" s="245"/>
      <c r="D537" s="245"/>
      <c r="E537" s="246"/>
      <c r="F537" s="79">
        <f>SUM(F536)</f>
        <v>49.85</v>
      </c>
      <c r="G537" s="3"/>
    </row>
    <row r="538" spans="1:11" ht="15.6" thickTop="1" thickBot="1" x14ac:dyDescent="0.35">
      <c r="A538" s="80">
        <v>2</v>
      </c>
      <c r="B538" s="264" t="s">
        <v>28</v>
      </c>
      <c r="C538" s="265"/>
      <c r="D538" s="265"/>
      <c r="E538" s="266"/>
      <c r="F538" s="79">
        <f>SUM(F537)*15%</f>
        <v>7.4775</v>
      </c>
      <c r="G538" s="73">
        <f>SUM(F538/F541)</f>
        <v>0.11857707509881422</v>
      </c>
    </row>
    <row r="539" spans="1:11" ht="15.6" thickTop="1" thickBot="1" x14ac:dyDescent="0.35">
      <c r="A539" s="78" t="s">
        <v>29</v>
      </c>
      <c r="B539" s="244" t="s">
        <v>85</v>
      </c>
      <c r="C539" s="245"/>
      <c r="D539" s="245"/>
      <c r="E539" s="246"/>
      <c r="F539" s="81">
        <f>SUM(F537:F538)</f>
        <v>57.327500000000001</v>
      </c>
    </row>
    <row r="540" spans="1:11" ht="15.6" thickTop="1" thickBot="1" x14ac:dyDescent="0.35">
      <c r="A540" s="80">
        <v>3</v>
      </c>
      <c r="B540" s="264" t="s">
        <v>31</v>
      </c>
      <c r="C540" s="265"/>
      <c r="D540" s="265"/>
      <c r="E540" s="266"/>
      <c r="F540" s="79">
        <f>SUM(F539)*10%</f>
        <v>5.7327500000000002</v>
      </c>
      <c r="G540" s="73">
        <f>SUM(F540/F541)</f>
        <v>9.0909090909090912E-2</v>
      </c>
    </row>
    <row r="541" spans="1:11" ht="15.6" thickTop="1" thickBot="1" x14ac:dyDescent="0.35">
      <c r="A541" s="78" t="s">
        <v>32</v>
      </c>
      <c r="B541" s="244" t="s">
        <v>33</v>
      </c>
      <c r="C541" s="245"/>
      <c r="D541" s="245"/>
      <c r="E541" s="246"/>
      <c r="F541" s="81">
        <f>SUM(F539:F540)</f>
        <v>63.060250000000003</v>
      </c>
      <c r="G541" s="82">
        <f>SUM(G529,G533,G536,G538,G540)</f>
        <v>1</v>
      </c>
    </row>
    <row r="542" spans="1:11" ht="15.6" thickTop="1" thickBot="1" x14ac:dyDescent="0.35"/>
    <row r="543" spans="1:11" ht="44.4" thickTop="1" thickBot="1" x14ac:dyDescent="0.35">
      <c r="A543" s="61" t="s">
        <v>2</v>
      </c>
      <c r="B543" s="62" t="s">
        <v>3</v>
      </c>
      <c r="C543" s="63" t="s">
        <v>4</v>
      </c>
      <c r="D543" s="64" t="s">
        <v>5</v>
      </c>
      <c r="E543" s="27"/>
      <c r="F543" s="20"/>
      <c r="G543" s="20"/>
      <c r="I543" s="2"/>
      <c r="J543" s="2"/>
      <c r="K543" s="2"/>
    </row>
    <row r="544" spans="1:11" ht="87.6" thickTop="1" thickBot="1" x14ac:dyDescent="0.35">
      <c r="A544" s="18" t="s">
        <v>2312</v>
      </c>
      <c r="B544" s="66" t="s">
        <v>2313</v>
      </c>
      <c r="C544" s="50" t="s">
        <v>130</v>
      </c>
      <c r="D544" s="50">
        <v>1</v>
      </c>
      <c r="E544" s="20"/>
      <c r="F544" s="20"/>
      <c r="G544" s="20"/>
      <c r="I544" s="24"/>
      <c r="J544" s="24"/>
      <c r="K544" s="24"/>
    </row>
    <row r="545" spans="1:11" ht="30" thickTop="1" thickBot="1" x14ac:dyDescent="0.35">
      <c r="A545" s="61" t="s">
        <v>9</v>
      </c>
      <c r="B545" s="62" t="s">
        <v>10</v>
      </c>
      <c r="C545" s="62" t="s">
        <v>4</v>
      </c>
      <c r="D545" s="62" t="s">
        <v>11</v>
      </c>
      <c r="E545" s="62" t="s">
        <v>12</v>
      </c>
      <c r="F545" s="62" t="s">
        <v>13</v>
      </c>
      <c r="G545" s="64" t="s">
        <v>14</v>
      </c>
    </row>
    <row r="546" spans="1:11" ht="15" thickTop="1" x14ac:dyDescent="0.3">
      <c r="A546" s="20"/>
      <c r="B546" s="67" t="s">
        <v>15</v>
      </c>
      <c r="C546" s="68"/>
      <c r="D546" s="68"/>
      <c r="E546" s="68"/>
      <c r="F546" s="68"/>
      <c r="G546" s="7"/>
    </row>
    <row r="547" spans="1:11" x14ac:dyDescent="0.3">
      <c r="A547" s="36" t="s">
        <v>16</v>
      </c>
      <c r="B547" s="4" t="s">
        <v>2881</v>
      </c>
      <c r="C547" s="4" t="s">
        <v>18</v>
      </c>
      <c r="D547" s="4">
        <v>1.4999999999999999E-2</v>
      </c>
      <c r="E547" s="6">
        <v>24.1</v>
      </c>
      <c r="F547" s="6">
        <f>PRODUCT(D547:E547)</f>
        <v>0.36149999999999999</v>
      </c>
      <c r="G547" s="7"/>
    </row>
    <row r="548" spans="1:11" ht="15" thickBot="1" x14ac:dyDescent="0.35">
      <c r="A548" s="36" t="s">
        <v>19</v>
      </c>
      <c r="B548" s="4" t="s">
        <v>2264</v>
      </c>
      <c r="C548" s="4" t="s">
        <v>18</v>
      </c>
      <c r="D548" s="4">
        <v>1.4E-2</v>
      </c>
      <c r="E548" s="6">
        <v>21.25</v>
      </c>
      <c r="F548" s="6">
        <f>PRODUCT(D548:E548)</f>
        <v>0.29749999999999999</v>
      </c>
      <c r="G548" s="7"/>
    </row>
    <row r="549" spans="1:11" ht="15.6" thickTop="1" thickBot="1" x14ac:dyDescent="0.35">
      <c r="A549" s="71">
        <v>1</v>
      </c>
      <c r="B549" s="244" t="s">
        <v>21</v>
      </c>
      <c r="C549" s="245"/>
      <c r="D549" s="245"/>
      <c r="E549" s="246"/>
      <c r="F549" s="72">
        <f>SUM(F547:F548)</f>
        <v>0.65900000000000003</v>
      </c>
      <c r="G549" s="73">
        <f>SUM(F549/F557)</f>
        <v>0.76452688083473808</v>
      </c>
    </row>
    <row r="550" spans="1:11" ht="15" thickTop="1" x14ac:dyDescent="0.3">
      <c r="A550" s="20"/>
      <c r="B550" s="74" t="s">
        <v>22</v>
      </c>
      <c r="C550" s="4"/>
      <c r="D550" s="4"/>
      <c r="E550" s="4"/>
      <c r="F550" s="41"/>
      <c r="G550" s="75"/>
    </row>
    <row r="551" spans="1:11" ht="43.8" thickBot="1" x14ac:dyDescent="0.35">
      <c r="A551" s="36" t="s">
        <v>23</v>
      </c>
      <c r="B551" s="4" t="s">
        <v>2314</v>
      </c>
      <c r="C551" s="4" t="s">
        <v>18</v>
      </c>
      <c r="D551" s="4">
        <v>1E-3</v>
      </c>
      <c r="E551" s="177">
        <v>22.4</v>
      </c>
      <c r="F551" s="6">
        <f>PRODUCT(D551:E551)</f>
        <v>2.24E-2</v>
      </c>
      <c r="G551" s="7"/>
    </row>
    <row r="552" spans="1:11" ht="15.6" thickTop="1" thickBot="1" x14ac:dyDescent="0.35">
      <c r="A552" s="71">
        <v>2</v>
      </c>
      <c r="B552" s="244" t="s">
        <v>25</v>
      </c>
      <c r="C552" s="245"/>
      <c r="D552" s="245"/>
      <c r="E552" s="246"/>
      <c r="F552" s="72">
        <f>SUM(F551)</f>
        <v>2.24E-2</v>
      </c>
      <c r="G552" s="73">
        <f>SUM(F552/F557)</f>
        <v>2.5986953157356801E-2</v>
      </c>
    </row>
    <row r="553" spans="1:11" ht="15.6" thickTop="1" thickBot="1" x14ac:dyDescent="0.35">
      <c r="A553" s="78" t="s">
        <v>26</v>
      </c>
      <c r="B553" s="244" t="s">
        <v>27</v>
      </c>
      <c r="C553" s="245"/>
      <c r="D553" s="245"/>
      <c r="E553" s="246"/>
      <c r="F553" s="79">
        <f>SUM(F549,F552)</f>
        <v>0.68140000000000001</v>
      </c>
      <c r="G553" s="3"/>
    </row>
    <row r="554" spans="1:11" ht="15.6" thickTop="1" thickBot="1" x14ac:dyDescent="0.35">
      <c r="A554" s="80">
        <v>3</v>
      </c>
      <c r="B554" s="264" t="s">
        <v>28</v>
      </c>
      <c r="C554" s="265"/>
      <c r="D554" s="265"/>
      <c r="E554" s="266"/>
      <c r="F554" s="79">
        <f>SUM(F553)*15%</f>
        <v>0.10221</v>
      </c>
      <c r="G554" s="73">
        <f>SUM(F554/F557)</f>
        <v>0.11857707509881422</v>
      </c>
    </row>
    <row r="555" spans="1:11" ht="15.6" thickTop="1" thickBot="1" x14ac:dyDescent="0.35">
      <c r="A555" s="78" t="s">
        <v>29</v>
      </c>
      <c r="B555" s="244" t="s">
        <v>30</v>
      </c>
      <c r="C555" s="245"/>
      <c r="D555" s="245"/>
      <c r="E555" s="246"/>
      <c r="F555" s="81">
        <f>SUM(F553:F554)</f>
        <v>0.78361000000000003</v>
      </c>
    </row>
    <row r="556" spans="1:11" ht="15.6" thickTop="1" thickBot="1" x14ac:dyDescent="0.35">
      <c r="A556" s="80">
        <v>4</v>
      </c>
      <c r="B556" s="264" t="s">
        <v>31</v>
      </c>
      <c r="C556" s="265"/>
      <c r="D556" s="265"/>
      <c r="E556" s="266"/>
      <c r="F556" s="79">
        <f>SUM(F555)*10%</f>
        <v>7.8361000000000014E-2</v>
      </c>
      <c r="G556" s="73">
        <f>SUM(F556/F557)</f>
        <v>9.0909090909090925E-2</v>
      </c>
    </row>
    <row r="557" spans="1:11" ht="15.6" thickTop="1" thickBot="1" x14ac:dyDescent="0.35">
      <c r="A557" s="78" t="s">
        <v>32</v>
      </c>
      <c r="B557" s="244" t="s">
        <v>33</v>
      </c>
      <c r="C557" s="245"/>
      <c r="D557" s="245"/>
      <c r="E557" s="246"/>
      <c r="F557" s="81">
        <f>SUM(F555:F556)</f>
        <v>0.86197100000000004</v>
      </c>
      <c r="G557" s="82">
        <f>SUM(G545,G549,G552,G554,G556)</f>
        <v>1</v>
      </c>
    </row>
    <row r="558" spans="1:11" ht="15.6" thickTop="1" thickBot="1" x14ac:dyDescent="0.35"/>
    <row r="559" spans="1:11" ht="44.4" thickTop="1" thickBot="1" x14ac:dyDescent="0.35">
      <c r="A559" s="61" t="s">
        <v>2</v>
      </c>
      <c r="B559" s="62" t="s">
        <v>3</v>
      </c>
      <c r="C559" s="63" t="s">
        <v>4</v>
      </c>
      <c r="D559" s="64" t="s">
        <v>5</v>
      </c>
      <c r="E559" s="27"/>
      <c r="F559" s="20"/>
      <c r="G559" s="20"/>
      <c r="I559" s="2"/>
      <c r="J559" s="2"/>
      <c r="K559" s="2"/>
    </row>
    <row r="560" spans="1:11" ht="118.8" customHeight="1" thickTop="1" thickBot="1" x14ac:dyDescent="0.35">
      <c r="A560" s="18" t="s">
        <v>2315</v>
      </c>
      <c r="B560" s="66" t="s">
        <v>2316</v>
      </c>
      <c r="C560" s="50" t="s">
        <v>130</v>
      </c>
      <c r="D560" s="50">
        <v>1</v>
      </c>
      <c r="E560" s="20"/>
      <c r="F560" s="20"/>
      <c r="G560" s="20"/>
      <c r="I560" s="24"/>
      <c r="J560" s="24"/>
      <c r="K560" s="24"/>
    </row>
    <row r="561" spans="1:11" ht="30" thickTop="1" thickBot="1" x14ac:dyDescent="0.35">
      <c r="A561" s="61" t="s">
        <v>9</v>
      </c>
      <c r="B561" s="62" t="s">
        <v>10</v>
      </c>
      <c r="C561" s="62" t="s">
        <v>4</v>
      </c>
      <c r="D561" s="62" t="s">
        <v>11</v>
      </c>
      <c r="E561" s="62" t="s">
        <v>12</v>
      </c>
      <c r="F561" s="62" t="s">
        <v>13</v>
      </c>
      <c r="G561" s="64" t="s">
        <v>14</v>
      </c>
    </row>
    <row r="562" spans="1:11" ht="15" thickTop="1" x14ac:dyDescent="0.3">
      <c r="A562" s="20"/>
      <c r="B562" s="67" t="s">
        <v>15</v>
      </c>
      <c r="C562" s="68"/>
      <c r="D562" s="68"/>
      <c r="E562" s="68"/>
      <c r="F562" s="68"/>
      <c r="G562" s="7"/>
    </row>
    <row r="563" spans="1:11" x14ac:dyDescent="0.3">
      <c r="A563" s="36" t="s">
        <v>16</v>
      </c>
      <c r="B563" s="4" t="s">
        <v>2881</v>
      </c>
      <c r="C563" s="4" t="s">
        <v>18</v>
      </c>
      <c r="D563" s="166">
        <v>1.2500000000000001E-2</v>
      </c>
      <c r="E563" s="6">
        <v>24.1</v>
      </c>
      <c r="F563" s="6">
        <f>PRODUCT(D563:E563)</f>
        <v>0.30125000000000002</v>
      </c>
      <c r="G563" s="7"/>
    </row>
    <row r="564" spans="1:11" ht="15" thickBot="1" x14ac:dyDescent="0.35">
      <c r="A564" s="36" t="s">
        <v>19</v>
      </c>
      <c r="B564" s="4" t="s">
        <v>2264</v>
      </c>
      <c r="C564" s="4" t="s">
        <v>18</v>
      </c>
      <c r="D564" s="4">
        <v>1.4999999999999999E-2</v>
      </c>
      <c r="E564" s="6">
        <v>21.25</v>
      </c>
      <c r="F564" s="6">
        <f>PRODUCT(D564:E564)</f>
        <v>0.31874999999999998</v>
      </c>
      <c r="G564" s="7"/>
    </row>
    <row r="565" spans="1:11" ht="15.6" thickTop="1" thickBot="1" x14ac:dyDescent="0.35">
      <c r="A565" s="71">
        <v>1</v>
      </c>
      <c r="B565" s="244" t="s">
        <v>21</v>
      </c>
      <c r="C565" s="245"/>
      <c r="D565" s="245"/>
      <c r="E565" s="246"/>
      <c r="F565" s="72">
        <f>SUM(F563:F564)</f>
        <v>0.62</v>
      </c>
      <c r="G565" s="73">
        <f>SUM(F565/F574)</f>
        <v>0.70744598307606643</v>
      </c>
    </row>
    <row r="566" spans="1:11" ht="15" thickTop="1" x14ac:dyDescent="0.3">
      <c r="A566" s="20"/>
      <c r="B566" s="74" t="s">
        <v>22</v>
      </c>
      <c r="C566" s="4"/>
      <c r="D566" s="4"/>
      <c r="E566" s="4"/>
      <c r="F566" s="41"/>
      <c r="G566" s="75"/>
    </row>
    <row r="567" spans="1:11" ht="43.2" x14ac:dyDescent="0.3">
      <c r="A567" s="36" t="s">
        <v>23</v>
      </c>
      <c r="B567" s="4" t="s">
        <v>2317</v>
      </c>
      <c r="C567" s="4" t="s">
        <v>18</v>
      </c>
      <c r="D567" s="4">
        <v>1.5E-3</v>
      </c>
      <c r="E567" s="45">
        <v>33.6</v>
      </c>
      <c r="F567" s="41">
        <f>PRODUCT(D567:E567)</f>
        <v>5.04E-2</v>
      </c>
      <c r="G567" s="7"/>
    </row>
    <row r="568" spans="1:11" ht="43.8" thickBot="1" x14ac:dyDescent="0.35">
      <c r="A568" s="36" t="s">
        <v>47</v>
      </c>
      <c r="B568" s="4" t="s">
        <v>2318</v>
      </c>
      <c r="C568" s="4" t="s">
        <v>18</v>
      </c>
      <c r="D568" s="4">
        <v>1E-3</v>
      </c>
      <c r="E568" s="176">
        <v>22.4</v>
      </c>
      <c r="F568" s="6">
        <f>PRODUCT(D568:E568)</f>
        <v>2.24E-2</v>
      </c>
      <c r="G568" s="7"/>
    </row>
    <row r="569" spans="1:11" ht="15.6" thickTop="1" thickBot="1" x14ac:dyDescent="0.35">
      <c r="A569" s="71">
        <v>2</v>
      </c>
      <c r="B569" s="244" t="s">
        <v>25</v>
      </c>
      <c r="C569" s="245"/>
      <c r="D569" s="245"/>
      <c r="E569" s="246"/>
      <c r="F569" s="72">
        <f>SUM(F567:F568)</f>
        <v>7.2800000000000004E-2</v>
      </c>
      <c r="G569" s="73">
        <f>SUM(F569/F574)</f>
        <v>8.3067850916028446E-2</v>
      </c>
    </row>
    <row r="570" spans="1:11" ht="15.6" thickTop="1" thickBot="1" x14ac:dyDescent="0.35">
      <c r="A570" s="78" t="s">
        <v>26</v>
      </c>
      <c r="B570" s="244" t="s">
        <v>27</v>
      </c>
      <c r="C570" s="245"/>
      <c r="D570" s="245"/>
      <c r="E570" s="246"/>
      <c r="F570" s="79">
        <f>SUM(F565,F569)</f>
        <v>0.69279999999999997</v>
      </c>
      <c r="G570" s="3"/>
    </row>
    <row r="571" spans="1:11" ht="15.6" thickTop="1" thickBot="1" x14ac:dyDescent="0.35">
      <c r="A571" s="80">
        <v>3</v>
      </c>
      <c r="B571" s="264" t="s">
        <v>28</v>
      </c>
      <c r="C571" s="265"/>
      <c r="D571" s="265"/>
      <c r="E571" s="266"/>
      <c r="F571" s="79">
        <f>SUM(F570)*15%</f>
        <v>0.10392</v>
      </c>
      <c r="G571" s="73">
        <f>SUM(F571/F574)</f>
        <v>0.11857707509881424</v>
      </c>
    </row>
    <row r="572" spans="1:11" ht="15.6" thickTop="1" thickBot="1" x14ac:dyDescent="0.35">
      <c r="A572" s="78" t="s">
        <v>29</v>
      </c>
      <c r="B572" s="244" t="s">
        <v>30</v>
      </c>
      <c r="C572" s="245"/>
      <c r="D572" s="245"/>
      <c r="E572" s="246"/>
      <c r="F572" s="81">
        <f>SUM(F570:F571)</f>
        <v>0.79671999999999998</v>
      </c>
    </row>
    <row r="573" spans="1:11" ht="15.6" thickTop="1" thickBot="1" x14ac:dyDescent="0.35">
      <c r="A573" s="80">
        <v>4</v>
      </c>
      <c r="B573" s="264" t="s">
        <v>31</v>
      </c>
      <c r="C573" s="265"/>
      <c r="D573" s="265"/>
      <c r="E573" s="266"/>
      <c r="F573" s="79">
        <f>SUM(F572)*10%</f>
        <v>7.9672000000000007E-2</v>
      </c>
      <c r="G573" s="73">
        <f>SUM(F573/F574)</f>
        <v>9.0909090909090925E-2</v>
      </c>
    </row>
    <row r="574" spans="1:11" ht="15.6" thickTop="1" thickBot="1" x14ac:dyDescent="0.35">
      <c r="A574" s="78" t="s">
        <v>32</v>
      </c>
      <c r="B574" s="244" t="s">
        <v>33</v>
      </c>
      <c r="C574" s="245"/>
      <c r="D574" s="245"/>
      <c r="E574" s="246"/>
      <c r="F574" s="81">
        <f>SUM(F572:F573)</f>
        <v>0.87639199999999995</v>
      </c>
      <c r="G574" s="82">
        <f>SUM(G565,G569,G571,G573)</f>
        <v>1</v>
      </c>
    </row>
    <row r="575" spans="1:11" ht="15.6" thickTop="1" thickBot="1" x14ac:dyDescent="0.35"/>
    <row r="576" spans="1:11" ht="44.4" thickTop="1" thickBot="1" x14ac:dyDescent="0.35">
      <c r="A576" s="61" t="s">
        <v>2</v>
      </c>
      <c r="B576" s="62" t="s">
        <v>3</v>
      </c>
      <c r="C576" s="63" t="s">
        <v>4</v>
      </c>
      <c r="D576" s="64" t="s">
        <v>5</v>
      </c>
      <c r="E576" s="27"/>
      <c r="F576" s="20"/>
      <c r="G576" s="20"/>
      <c r="I576" s="2"/>
      <c r="J576" s="2"/>
      <c r="K576" s="2"/>
    </row>
    <row r="577" spans="1:11" ht="102.6" customHeight="1" thickTop="1" thickBot="1" x14ac:dyDescent="0.35">
      <c r="A577" s="18" t="s">
        <v>2319</v>
      </c>
      <c r="B577" s="66" t="s">
        <v>2320</v>
      </c>
      <c r="C577" s="50" t="s">
        <v>130</v>
      </c>
      <c r="D577" s="50">
        <v>1</v>
      </c>
      <c r="E577" s="20"/>
      <c r="F577" s="20"/>
      <c r="G577" s="20"/>
      <c r="I577" s="24"/>
      <c r="J577" s="24"/>
      <c r="K577" s="24"/>
    </row>
    <row r="578" spans="1:11" ht="30" thickTop="1" thickBot="1" x14ac:dyDescent="0.35">
      <c r="A578" s="61" t="s">
        <v>9</v>
      </c>
      <c r="B578" s="62" t="s">
        <v>10</v>
      </c>
      <c r="C578" s="62" t="s">
        <v>4</v>
      </c>
      <c r="D578" s="62" t="s">
        <v>11</v>
      </c>
      <c r="E578" s="62" t="s">
        <v>12</v>
      </c>
      <c r="F578" s="62" t="s">
        <v>13</v>
      </c>
      <c r="G578" s="64" t="s">
        <v>14</v>
      </c>
    </row>
    <row r="579" spans="1:11" ht="15" thickTop="1" x14ac:dyDescent="0.3">
      <c r="A579" s="20"/>
      <c r="B579" s="67" t="s">
        <v>15</v>
      </c>
      <c r="C579" s="68"/>
      <c r="D579" s="68"/>
      <c r="E579" s="68"/>
      <c r="F579" s="68"/>
      <c r="G579" s="7"/>
    </row>
    <row r="580" spans="1:11" x14ac:dyDescent="0.3">
      <c r="A580" s="36" t="s">
        <v>16</v>
      </c>
      <c r="B580" s="4" t="s">
        <v>2881</v>
      </c>
      <c r="C580" s="4" t="s">
        <v>18</v>
      </c>
      <c r="D580" s="4">
        <v>0.06</v>
      </c>
      <c r="E580" s="6">
        <v>24.1</v>
      </c>
      <c r="F580" s="6">
        <f>PRODUCT(D580:E580)</f>
        <v>1.446</v>
      </c>
      <c r="G580" s="7"/>
    </row>
    <row r="581" spans="1:11" ht="15" thickBot="1" x14ac:dyDescent="0.35">
      <c r="A581" s="36" t="s">
        <v>19</v>
      </c>
      <c r="B581" s="4" t="s">
        <v>2264</v>
      </c>
      <c r="C581" s="4" t="s">
        <v>18</v>
      </c>
      <c r="D581" s="4">
        <v>0.03</v>
      </c>
      <c r="E581" s="6">
        <v>21.25</v>
      </c>
      <c r="F581" s="6">
        <f>PRODUCT(D581:E581)</f>
        <v>0.63749999999999996</v>
      </c>
      <c r="G581" s="7"/>
    </row>
    <row r="582" spans="1:11" ht="15.6" thickTop="1" thickBot="1" x14ac:dyDescent="0.35">
      <c r="A582" s="71">
        <v>1</v>
      </c>
      <c r="B582" s="244" t="s">
        <v>21</v>
      </c>
      <c r="C582" s="245"/>
      <c r="D582" s="245"/>
      <c r="E582" s="246"/>
      <c r="F582" s="72">
        <f>SUM(F580:F581)</f>
        <v>2.0834999999999999</v>
      </c>
      <c r="G582" s="73">
        <f>SUM(F582/F595)</f>
        <v>0.21764592971556387</v>
      </c>
    </row>
    <row r="583" spans="1:11" ht="15" thickTop="1" x14ac:dyDescent="0.3">
      <c r="A583" s="20"/>
      <c r="B583" s="74" t="s">
        <v>45</v>
      </c>
      <c r="C583" s="4"/>
      <c r="D583" s="4"/>
      <c r="E583" s="4"/>
      <c r="F583" s="41"/>
      <c r="G583" s="75"/>
    </row>
    <row r="584" spans="1:11" ht="15" thickBot="1" x14ac:dyDescent="0.35">
      <c r="A584" s="36" t="s">
        <v>23</v>
      </c>
      <c r="B584" s="4" t="s">
        <v>2321</v>
      </c>
      <c r="C584" s="4" t="s">
        <v>8</v>
      </c>
      <c r="D584" s="22">
        <v>0.1</v>
      </c>
      <c r="E584" s="76">
        <v>34.799999999999997</v>
      </c>
      <c r="F584" s="6">
        <f>PRODUCT(D584:E584)</f>
        <v>3.48</v>
      </c>
      <c r="G584" s="7"/>
    </row>
    <row r="585" spans="1:11" ht="15.6" thickTop="1" thickBot="1" x14ac:dyDescent="0.35">
      <c r="A585" s="71">
        <v>2</v>
      </c>
      <c r="B585" s="244" t="s">
        <v>49</v>
      </c>
      <c r="C585" s="245"/>
      <c r="D585" s="245"/>
      <c r="E585" s="246"/>
      <c r="F585" s="72">
        <f>SUM(F584)</f>
        <v>3.48</v>
      </c>
      <c r="G585" s="73">
        <f>SUM(F585/F595)</f>
        <v>0.3635266788625689</v>
      </c>
    </row>
    <row r="586" spans="1:11" ht="15" thickTop="1" x14ac:dyDescent="0.3">
      <c r="A586" s="20"/>
      <c r="B586" s="74" t="s">
        <v>22</v>
      </c>
      <c r="C586" s="4"/>
      <c r="D586" s="4"/>
      <c r="E586" s="4"/>
      <c r="F586" s="41"/>
      <c r="G586" s="75"/>
    </row>
    <row r="587" spans="1:11" ht="57.6" x14ac:dyDescent="0.3">
      <c r="A587" s="36" t="s">
        <v>50</v>
      </c>
      <c r="B587" s="4" t="s">
        <v>2322</v>
      </c>
      <c r="C587" s="4" t="s">
        <v>18</v>
      </c>
      <c r="D587" s="4">
        <v>3.0000000000000001E-3</v>
      </c>
      <c r="E587" s="55">
        <v>40</v>
      </c>
      <c r="F587" s="41">
        <f>PRODUCT(D587:E587)</f>
        <v>0.12</v>
      </c>
      <c r="G587" s="7"/>
    </row>
    <row r="588" spans="1:11" ht="104.85" customHeight="1" x14ac:dyDescent="0.3">
      <c r="A588" s="36" t="s">
        <v>52</v>
      </c>
      <c r="B588" s="4" t="s">
        <v>2323</v>
      </c>
      <c r="C588" s="4" t="s">
        <v>18</v>
      </c>
      <c r="D588" s="4">
        <v>0.04</v>
      </c>
      <c r="E588" s="6">
        <v>33.6</v>
      </c>
      <c r="F588" s="41">
        <f>PRODUCT(D588:E588)</f>
        <v>1.3440000000000001</v>
      </c>
      <c r="G588" s="7"/>
    </row>
    <row r="589" spans="1:11" ht="58.2" thickBot="1" x14ac:dyDescent="0.35">
      <c r="A589" s="36" t="s">
        <v>151</v>
      </c>
      <c r="B589" s="4" t="s">
        <v>2324</v>
      </c>
      <c r="C589" s="4" t="s">
        <v>18</v>
      </c>
      <c r="D589" s="4">
        <v>1.4999999999999999E-2</v>
      </c>
      <c r="E589" s="55">
        <v>36</v>
      </c>
      <c r="F589" s="6">
        <f>PRODUCT(D589:E589)</f>
        <v>0.54</v>
      </c>
      <c r="G589" s="7"/>
    </row>
    <row r="590" spans="1:11" ht="15.6" thickTop="1" thickBot="1" x14ac:dyDescent="0.35">
      <c r="A590" s="71">
        <v>3</v>
      </c>
      <c r="B590" s="244" t="s">
        <v>25</v>
      </c>
      <c r="C590" s="245"/>
      <c r="D590" s="245"/>
      <c r="E590" s="246"/>
      <c r="F590" s="72">
        <f>SUM(F587:F589)</f>
        <v>2.004</v>
      </c>
      <c r="G590" s="73">
        <f>SUM(F590/F595)</f>
        <v>0.20934122541396208</v>
      </c>
    </row>
    <row r="591" spans="1:11" ht="15.6" thickTop="1" thickBot="1" x14ac:dyDescent="0.35">
      <c r="A591" s="78" t="s">
        <v>26</v>
      </c>
      <c r="B591" s="244" t="s">
        <v>54</v>
      </c>
      <c r="C591" s="245"/>
      <c r="D591" s="245"/>
      <c r="E591" s="246"/>
      <c r="F591" s="79">
        <f>SUM(F582,F585,F590)</f>
        <v>7.567499999999999</v>
      </c>
      <c r="G591" s="3"/>
    </row>
    <row r="592" spans="1:11" ht="15.6" thickTop="1" thickBot="1" x14ac:dyDescent="0.35">
      <c r="A592" s="80">
        <v>4</v>
      </c>
      <c r="B592" s="264" t="s">
        <v>28</v>
      </c>
      <c r="C592" s="265"/>
      <c r="D592" s="265"/>
      <c r="E592" s="266"/>
      <c r="F592" s="79">
        <f>SUM(F591)*15%</f>
        <v>1.1351249999999997</v>
      </c>
      <c r="G592" s="73">
        <f>SUM(F592/F595)</f>
        <v>0.1185770750988142</v>
      </c>
    </row>
    <row r="593" spans="1:11" ht="15.6" thickTop="1" thickBot="1" x14ac:dyDescent="0.35">
      <c r="A593" s="78" t="s">
        <v>29</v>
      </c>
      <c r="B593" s="244" t="s">
        <v>55</v>
      </c>
      <c r="C593" s="245"/>
      <c r="D593" s="245"/>
      <c r="E593" s="246"/>
      <c r="F593" s="81">
        <f>SUM(F591:F592)</f>
        <v>8.7026249999999994</v>
      </c>
    </row>
    <row r="594" spans="1:11" ht="15.6" thickTop="1" thickBot="1" x14ac:dyDescent="0.35">
      <c r="A594" s="80">
        <v>5</v>
      </c>
      <c r="B594" s="264" t="s">
        <v>31</v>
      </c>
      <c r="C594" s="265"/>
      <c r="D594" s="265"/>
      <c r="E594" s="266"/>
      <c r="F594" s="79">
        <f>SUM(F593)*10%</f>
        <v>0.87026249999999994</v>
      </c>
      <c r="G594" s="73">
        <f>SUM(F594/F595)</f>
        <v>9.0909090909090898E-2</v>
      </c>
    </row>
    <row r="595" spans="1:11" ht="15.6" thickTop="1" thickBot="1" x14ac:dyDescent="0.35">
      <c r="A595" s="78" t="s">
        <v>32</v>
      </c>
      <c r="B595" s="244" t="s">
        <v>33</v>
      </c>
      <c r="C595" s="245"/>
      <c r="D595" s="245"/>
      <c r="E595" s="246"/>
      <c r="F595" s="81">
        <f>SUM(F593:F594)</f>
        <v>9.5728875000000002</v>
      </c>
      <c r="G595" s="82">
        <f>SUM(G582,G585,G590,G592,G594)</f>
        <v>1</v>
      </c>
    </row>
    <row r="596" spans="1:11" ht="15" thickTop="1" x14ac:dyDescent="0.3">
      <c r="A596" s="8"/>
      <c r="B596" s="9"/>
      <c r="C596" s="9"/>
      <c r="D596" s="9"/>
      <c r="E596" s="9"/>
      <c r="F596" s="56"/>
    </row>
    <row r="597" spans="1:11" x14ac:dyDescent="0.3">
      <c r="A597" s="231" t="s">
        <v>2325</v>
      </c>
      <c r="B597" s="231"/>
      <c r="C597" s="231"/>
      <c r="D597" s="231"/>
      <c r="E597" s="231"/>
      <c r="F597" s="231"/>
      <c r="G597" s="231"/>
    </row>
    <row r="598" spans="1:11" ht="15" thickBot="1" x14ac:dyDescent="0.35"/>
    <row r="599" spans="1:11" ht="44.4" thickTop="1" thickBot="1" x14ac:dyDescent="0.35">
      <c r="A599" s="61" t="s">
        <v>2</v>
      </c>
      <c r="B599" s="62" t="s">
        <v>3</v>
      </c>
      <c r="C599" s="63" t="s">
        <v>4</v>
      </c>
      <c r="D599" s="64" t="s">
        <v>5</v>
      </c>
      <c r="E599" s="27"/>
      <c r="F599" s="20"/>
      <c r="G599" s="20"/>
      <c r="I599" s="2"/>
      <c r="J599" s="2"/>
      <c r="K599" s="2"/>
    </row>
    <row r="600" spans="1:11" ht="133.80000000000001" customHeight="1" thickTop="1" thickBot="1" x14ac:dyDescent="0.35">
      <c r="A600" s="65" t="s">
        <v>2326</v>
      </c>
      <c r="B600" s="222" t="s">
        <v>2239</v>
      </c>
      <c r="C600" s="50" t="s">
        <v>304</v>
      </c>
      <c r="D600" s="50">
        <v>1</v>
      </c>
      <c r="E600" s="20"/>
      <c r="F600" s="20"/>
      <c r="G600" s="20"/>
      <c r="I600" s="24"/>
      <c r="J600" s="24"/>
      <c r="K600" s="24"/>
    </row>
    <row r="601" spans="1:11" ht="30" thickTop="1" thickBot="1" x14ac:dyDescent="0.35">
      <c r="A601" s="61" t="s">
        <v>9</v>
      </c>
      <c r="B601" s="62" t="s">
        <v>10</v>
      </c>
      <c r="C601" s="62" t="s">
        <v>4</v>
      </c>
      <c r="D601" s="62" t="s">
        <v>11</v>
      </c>
      <c r="E601" s="62" t="s">
        <v>12</v>
      </c>
      <c r="F601" s="62" t="s">
        <v>13</v>
      </c>
      <c r="G601" s="64" t="s">
        <v>14</v>
      </c>
    </row>
    <row r="602" spans="1:11" ht="15" thickTop="1" x14ac:dyDescent="0.3">
      <c r="A602" s="20"/>
      <c r="B602" s="67" t="s">
        <v>15</v>
      </c>
      <c r="C602" s="68"/>
      <c r="D602" s="68"/>
      <c r="E602" s="68"/>
      <c r="F602" s="68"/>
      <c r="G602" s="7"/>
    </row>
    <row r="603" spans="1:11" x14ac:dyDescent="0.3">
      <c r="A603" s="36" t="s">
        <v>16</v>
      </c>
      <c r="B603" s="4" t="s">
        <v>2881</v>
      </c>
      <c r="C603" s="4" t="s">
        <v>18</v>
      </c>
      <c r="D603" s="4">
        <v>0.01</v>
      </c>
      <c r="E603" s="6">
        <v>24.1</v>
      </c>
      <c r="F603" s="6">
        <f>PRODUCT(D603:E603)</f>
        <v>0.24100000000000002</v>
      </c>
      <c r="G603" s="7"/>
    </row>
    <row r="604" spans="1:11" ht="15" thickBot="1" x14ac:dyDescent="0.35">
      <c r="A604" s="36" t="s">
        <v>19</v>
      </c>
      <c r="B604" s="4" t="s">
        <v>2264</v>
      </c>
      <c r="C604" s="4" t="s">
        <v>18</v>
      </c>
      <c r="D604" s="4">
        <v>0.55000000000000004</v>
      </c>
      <c r="E604" s="6">
        <v>21.25</v>
      </c>
      <c r="F604" s="6">
        <f>PRODUCT(D604:E604)</f>
        <v>11.687500000000002</v>
      </c>
      <c r="G604" s="7"/>
    </row>
    <row r="605" spans="1:11" ht="15.6" thickTop="1" thickBot="1" x14ac:dyDescent="0.35">
      <c r="A605" s="71">
        <v>1</v>
      </c>
      <c r="B605" s="244" t="s">
        <v>21</v>
      </c>
      <c r="C605" s="245"/>
      <c r="D605" s="245"/>
      <c r="E605" s="246"/>
      <c r="F605" s="72">
        <f>SUM(F603:F604)</f>
        <v>11.928500000000001</v>
      </c>
      <c r="G605" s="73">
        <f>SUM(F605/F616)</f>
        <v>0.58665780749523766</v>
      </c>
    </row>
    <row r="606" spans="1:11" ht="15" thickTop="1" x14ac:dyDescent="0.3">
      <c r="A606" s="20"/>
      <c r="B606" s="74" t="s">
        <v>45</v>
      </c>
      <c r="C606" s="4"/>
      <c r="D606" s="4"/>
      <c r="E606" s="4"/>
      <c r="F606" s="41"/>
      <c r="G606" s="75"/>
    </row>
    <row r="607" spans="1:11" ht="43.8" thickBot="1" x14ac:dyDescent="0.35">
      <c r="A607" s="36" t="s">
        <v>23</v>
      </c>
      <c r="B607" s="4" t="s">
        <v>2327</v>
      </c>
      <c r="C607" s="4" t="s">
        <v>8</v>
      </c>
      <c r="D607" s="22">
        <v>0.1</v>
      </c>
      <c r="E607" s="98">
        <v>39.21</v>
      </c>
      <c r="F607" s="6">
        <f>PRODUCT(D607:E607)</f>
        <v>3.9210000000000003</v>
      </c>
      <c r="G607" s="7"/>
    </row>
    <row r="608" spans="1:11" ht="15.6" thickTop="1" thickBot="1" x14ac:dyDescent="0.35">
      <c r="A608" s="71">
        <v>2</v>
      </c>
      <c r="B608" s="244" t="s">
        <v>49</v>
      </c>
      <c r="C608" s="245"/>
      <c r="D608" s="245"/>
      <c r="E608" s="246"/>
      <c r="F608" s="72">
        <f>SUM(F607)</f>
        <v>3.9210000000000003</v>
      </c>
      <c r="G608" s="73">
        <f>SUM(F608/F616)</f>
        <v>0.19283944026397506</v>
      </c>
    </row>
    <row r="609" spans="1:11" ht="15" thickTop="1" x14ac:dyDescent="0.3">
      <c r="A609" s="20"/>
      <c r="B609" s="74" t="s">
        <v>22</v>
      </c>
      <c r="C609" s="4"/>
      <c r="D609" s="4"/>
      <c r="E609" s="4"/>
      <c r="F609" s="41"/>
      <c r="G609" s="75"/>
    </row>
    <row r="610" spans="1:11" ht="58.2" thickBot="1" x14ac:dyDescent="0.35">
      <c r="A610" s="36" t="s">
        <v>50</v>
      </c>
      <c r="B610" s="4" t="s">
        <v>2328</v>
      </c>
      <c r="C610" s="4" t="s">
        <v>18</v>
      </c>
      <c r="D610" s="4">
        <v>0.01</v>
      </c>
      <c r="E610" s="177">
        <v>22.4</v>
      </c>
      <c r="F610" s="41">
        <f>PRODUCT(D610:E610)</f>
        <v>0.22399999999999998</v>
      </c>
      <c r="G610" s="7"/>
    </row>
    <row r="611" spans="1:11" ht="15.6" thickTop="1" thickBot="1" x14ac:dyDescent="0.35">
      <c r="A611" s="71">
        <v>3</v>
      </c>
      <c r="B611" s="244" t="s">
        <v>25</v>
      </c>
      <c r="C611" s="245"/>
      <c r="D611" s="245"/>
      <c r="E611" s="246"/>
      <c r="F611" s="72">
        <f>SUM(F610)</f>
        <v>0.22399999999999998</v>
      </c>
      <c r="G611" s="73">
        <f>SUM(F611/F616)</f>
        <v>1.1016586232882023E-2</v>
      </c>
    </row>
    <row r="612" spans="1:11" ht="15.6" thickTop="1" thickBot="1" x14ac:dyDescent="0.35">
      <c r="A612" s="78" t="s">
        <v>26</v>
      </c>
      <c r="B612" s="244" t="s">
        <v>54</v>
      </c>
      <c r="C612" s="245"/>
      <c r="D612" s="245"/>
      <c r="E612" s="246"/>
      <c r="F612" s="79">
        <f>SUM(F605,F608,F611)</f>
        <v>16.073500000000003</v>
      </c>
      <c r="G612" s="3"/>
    </row>
    <row r="613" spans="1:11" ht="15.6" thickTop="1" thickBot="1" x14ac:dyDescent="0.35">
      <c r="A613" s="80">
        <v>4</v>
      </c>
      <c r="B613" s="264" t="s">
        <v>28</v>
      </c>
      <c r="C613" s="265"/>
      <c r="D613" s="265"/>
      <c r="E613" s="266"/>
      <c r="F613" s="79">
        <f>SUM(F612)*15%</f>
        <v>2.4110250000000004</v>
      </c>
      <c r="G613" s="73">
        <f>SUM(F613/F616)</f>
        <v>0.11857707509881422</v>
      </c>
    </row>
    <row r="614" spans="1:11" ht="15.6" thickTop="1" thickBot="1" x14ac:dyDescent="0.35">
      <c r="A614" s="78" t="s">
        <v>29</v>
      </c>
      <c r="B614" s="244" t="s">
        <v>55</v>
      </c>
      <c r="C614" s="245"/>
      <c r="D614" s="245"/>
      <c r="E614" s="246"/>
      <c r="F614" s="81">
        <f>SUM(F612:F613)</f>
        <v>18.484525000000005</v>
      </c>
    </row>
    <row r="615" spans="1:11" ht="15.6" thickTop="1" thickBot="1" x14ac:dyDescent="0.35">
      <c r="A615" s="80">
        <v>5</v>
      </c>
      <c r="B615" s="264" t="s">
        <v>31</v>
      </c>
      <c r="C615" s="265"/>
      <c r="D615" s="265"/>
      <c r="E615" s="266"/>
      <c r="F615" s="79">
        <f>SUM(F614)*10%</f>
        <v>1.8484525000000005</v>
      </c>
      <c r="G615" s="73">
        <f>SUM(F615/F616)</f>
        <v>9.0909090909090912E-2</v>
      </c>
    </row>
    <row r="616" spans="1:11" ht="15.6" thickTop="1" thickBot="1" x14ac:dyDescent="0.35">
      <c r="A616" s="78" t="s">
        <v>32</v>
      </c>
      <c r="B616" s="244" t="s">
        <v>33</v>
      </c>
      <c r="C616" s="245"/>
      <c r="D616" s="245"/>
      <c r="E616" s="246"/>
      <c r="F616" s="81">
        <f>SUM(F614:F615)</f>
        <v>20.332977500000005</v>
      </c>
      <c r="G616" s="82">
        <f>SUM(G605,G608,G611,G613,G615)</f>
        <v>0.99999999999999989</v>
      </c>
    </row>
    <row r="617" spans="1:11" ht="15.6" thickTop="1" thickBot="1" x14ac:dyDescent="0.35"/>
    <row r="618" spans="1:11" ht="44.4" thickTop="1" thickBot="1" x14ac:dyDescent="0.35">
      <c r="A618" s="61" t="s">
        <v>2</v>
      </c>
      <c r="B618" s="62" t="s">
        <v>3</v>
      </c>
      <c r="C618" s="63" t="s">
        <v>4</v>
      </c>
      <c r="D618" s="64" t="s">
        <v>5</v>
      </c>
      <c r="E618" s="27"/>
      <c r="F618" s="20"/>
      <c r="G618" s="20"/>
      <c r="I618" s="2"/>
      <c r="J618" s="2"/>
      <c r="K618" s="2"/>
    </row>
    <row r="619" spans="1:11" ht="144.6" customHeight="1" thickTop="1" thickBot="1" x14ac:dyDescent="0.35">
      <c r="A619" s="65" t="s">
        <v>2329</v>
      </c>
      <c r="B619" s="222" t="s">
        <v>2330</v>
      </c>
      <c r="C619" s="50" t="s">
        <v>304</v>
      </c>
      <c r="D619" s="50">
        <v>1</v>
      </c>
      <c r="E619" s="20"/>
      <c r="F619" s="20"/>
      <c r="G619" s="20"/>
      <c r="I619" s="24"/>
      <c r="J619" s="24"/>
      <c r="K619" s="24"/>
    </row>
    <row r="620" spans="1:11" ht="30" thickTop="1" thickBot="1" x14ac:dyDescent="0.35">
      <c r="A620" s="61" t="s">
        <v>9</v>
      </c>
      <c r="B620" s="62" t="s">
        <v>10</v>
      </c>
      <c r="C620" s="62" t="s">
        <v>4</v>
      </c>
      <c r="D620" s="62" t="s">
        <v>11</v>
      </c>
      <c r="E620" s="62" t="s">
        <v>12</v>
      </c>
      <c r="F620" s="62" t="s">
        <v>13</v>
      </c>
      <c r="G620" s="64" t="s">
        <v>14</v>
      </c>
    </row>
    <row r="621" spans="1:11" ht="15" thickTop="1" x14ac:dyDescent="0.3">
      <c r="A621" s="20"/>
      <c r="B621" s="67" t="s">
        <v>15</v>
      </c>
      <c r="C621" s="68"/>
      <c r="D621" s="68"/>
      <c r="E621" s="68"/>
      <c r="F621" s="68"/>
      <c r="G621" s="7"/>
    </row>
    <row r="622" spans="1:11" x14ac:dyDescent="0.3">
      <c r="A622" s="36" t="s">
        <v>16</v>
      </c>
      <c r="B622" s="4" t="s">
        <v>2752</v>
      </c>
      <c r="C622" s="4" t="s">
        <v>18</v>
      </c>
      <c r="D622" s="22">
        <v>1.9</v>
      </c>
      <c r="E622" s="6">
        <v>28.6</v>
      </c>
      <c r="F622" s="6">
        <f>PRODUCT(D622:E622)</f>
        <v>54.34</v>
      </c>
      <c r="G622" s="7"/>
    </row>
    <row r="623" spans="1:11" x14ac:dyDescent="0.3">
      <c r="A623" s="36" t="s">
        <v>19</v>
      </c>
      <c r="B623" s="4" t="s">
        <v>2331</v>
      </c>
      <c r="C623" s="4" t="s">
        <v>18</v>
      </c>
      <c r="D623" s="22">
        <v>2.5</v>
      </c>
      <c r="E623" s="6">
        <v>27.3</v>
      </c>
      <c r="F623" s="6">
        <f>PRODUCT(D623:E623)</f>
        <v>68.25</v>
      </c>
      <c r="G623" s="7"/>
    </row>
    <row r="624" spans="1:11" ht="15" thickBot="1" x14ac:dyDescent="0.35">
      <c r="A624" s="36" t="s">
        <v>131</v>
      </c>
      <c r="B624" s="4" t="s">
        <v>2332</v>
      </c>
      <c r="C624" s="4" t="s">
        <v>18</v>
      </c>
      <c r="D624" s="22">
        <v>2.5</v>
      </c>
      <c r="E624" s="6">
        <v>21.25</v>
      </c>
      <c r="F624" s="6">
        <f>PRODUCT(D624:E624)</f>
        <v>53.125</v>
      </c>
      <c r="G624" s="7"/>
    </row>
    <row r="625" spans="1:11" ht="15.6" thickTop="1" thickBot="1" x14ac:dyDescent="0.35">
      <c r="A625" s="71">
        <v>1</v>
      </c>
      <c r="B625" s="244" t="s">
        <v>21</v>
      </c>
      <c r="C625" s="245"/>
      <c r="D625" s="245"/>
      <c r="E625" s="246"/>
      <c r="F625" s="72">
        <f>SUM(F622:F624)</f>
        <v>175.715</v>
      </c>
      <c r="G625" s="73">
        <f>SUM(F625/F635)</f>
        <v>0.46364304591171729</v>
      </c>
    </row>
    <row r="626" spans="1:11" ht="15" thickTop="1" x14ac:dyDescent="0.3">
      <c r="A626" s="20"/>
      <c r="B626" s="74" t="s">
        <v>22</v>
      </c>
      <c r="C626" s="4"/>
      <c r="D626" s="4"/>
      <c r="E626" s="4"/>
      <c r="F626" s="41"/>
      <c r="G626" s="75"/>
    </row>
    <row r="627" spans="1:11" ht="57.6" x14ac:dyDescent="0.3">
      <c r="A627" s="36" t="s">
        <v>23</v>
      </c>
      <c r="B627" s="4" t="s">
        <v>2333</v>
      </c>
      <c r="C627" s="4" t="s">
        <v>18</v>
      </c>
      <c r="D627" s="22">
        <v>2.95</v>
      </c>
      <c r="E627" s="176">
        <v>6.4</v>
      </c>
      <c r="F627" s="41">
        <f>PRODUCT(D627:E627)</f>
        <v>18.880000000000003</v>
      </c>
      <c r="G627" s="7"/>
    </row>
    <row r="628" spans="1:11" ht="103.95" customHeight="1" x14ac:dyDescent="0.3">
      <c r="A628" s="36" t="s">
        <v>47</v>
      </c>
      <c r="B628" s="4" t="s">
        <v>2334</v>
      </c>
      <c r="C628" s="4" t="s">
        <v>18</v>
      </c>
      <c r="D628" s="22">
        <v>1.9</v>
      </c>
      <c r="E628" s="45">
        <v>30</v>
      </c>
      <c r="F628" s="41">
        <f>PRODUCT(D628:E628)</f>
        <v>57</v>
      </c>
      <c r="G628" s="7"/>
    </row>
    <row r="629" spans="1:11" ht="72.599999999999994" thickBot="1" x14ac:dyDescent="0.35">
      <c r="A629" s="36" t="s">
        <v>78</v>
      </c>
      <c r="B629" s="4" t="s">
        <v>2335</v>
      </c>
      <c r="C629" s="4" t="s">
        <v>18</v>
      </c>
      <c r="D629" s="22">
        <v>1.2</v>
      </c>
      <c r="E629" s="55">
        <v>40</v>
      </c>
      <c r="F629" s="41">
        <f>PRODUCT(D629:E629)</f>
        <v>48</v>
      </c>
      <c r="G629" s="7"/>
    </row>
    <row r="630" spans="1:11" ht="15.6" thickTop="1" thickBot="1" x14ac:dyDescent="0.35">
      <c r="A630" s="71">
        <v>2</v>
      </c>
      <c r="B630" s="244" t="s">
        <v>25</v>
      </c>
      <c r="C630" s="245"/>
      <c r="D630" s="245"/>
      <c r="E630" s="246"/>
      <c r="F630" s="72">
        <f>SUM(F627:F629)</f>
        <v>123.88</v>
      </c>
      <c r="G630" s="73">
        <f>SUM(F630/F635)</f>
        <v>0.32687078808037751</v>
      </c>
    </row>
    <row r="631" spans="1:11" ht="15.6" thickTop="1" thickBot="1" x14ac:dyDescent="0.35">
      <c r="A631" s="78" t="s">
        <v>26</v>
      </c>
      <c r="B631" s="244" t="s">
        <v>27</v>
      </c>
      <c r="C631" s="245"/>
      <c r="D631" s="245"/>
      <c r="E631" s="246"/>
      <c r="F631" s="79">
        <f>SUM(F625,F630)</f>
        <v>299.59500000000003</v>
      </c>
      <c r="G631" s="3"/>
    </row>
    <row r="632" spans="1:11" ht="15.6" thickTop="1" thickBot="1" x14ac:dyDescent="0.35">
      <c r="A632" s="80">
        <v>3</v>
      </c>
      <c r="B632" s="264" t="s">
        <v>28</v>
      </c>
      <c r="C632" s="265"/>
      <c r="D632" s="265"/>
      <c r="E632" s="266"/>
      <c r="F632" s="79">
        <f>SUM(F631)*15%</f>
        <v>44.939250000000001</v>
      </c>
      <c r="G632" s="73">
        <f>SUM(F632/F635)</f>
        <v>0.11857707509881422</v>
      </c>
    </row>
    <row r="633" spans="1:11" ht="15.6" thickTop="1" thickBot="1" x14ac:dyDescent="0.35">
      <c r="A633" s="78" t="s">
        <v>29</v>
      </c>
      <c r="B633" s="244" t="s">
        <v>30</v>
      </c>
      <c r="C633" s="245"/>
      <c r="D633" s="245"/>
      <c r="E633" s="246"/>
      <c r="F633" s="81">
        <f>SUM(F631:F632)</f>
        <v>344.53425000000004</v>
      </c>
    </row>
    <row r="634" spans="1:11" ht="15.6" thickTop="1" thickBot="1" x14ac:dyDescent="0.35">
      <c r="A634" s="80">
        <v>4</v>
      </c>
      <c r="B634" s="264" t="s">
        <v>31</v>
      </c>
      <c r="C634" s="265"/>
      <c r="D634" s="265"/>
      <c r="E634" s="266"/>
      <c r="F634" s="79">
        <f>SUM(F633)*10%</f>
        <v>34.453425000000003</v>
      </c>
      <c r="G634" s="73">
        <f>SUM(F634/F635)</f>
        <v>9.0909090909090912E-2</v>
      </c>
    </row>
    <row r="635" spans="1:11" ht="15.6" thickTop="1" thickBot="1" x14ac:dyDescent="0.35">
      <c r="A635" s="78" t="s">
        <v>32</v>
      </c>
      <c r="B635" s="244" t="s">
        <v>33</v>
      </c>
      <c r="C635" s="245"/>
      <c r="D635" s="245"/>
      <c r="E635" s="246"/>
      <c r="F635" s="81">
        <f>SUM(F633:F634)</f>
        <v>378.98767500000002</v>
      </c>
      <c r="G635" s="82">
        <f>SUM(G625,G630,G632,G634)</f>
        <v>0.99999999999999989</v>
      </c>
    </row>
    <row r="636" spans="1:11" ht="15.6" thickTop="1" thickBot="1" x14ac:dyDescent="0.35"/>
    <row r="637" spans="1:11" ht="44.4" thickTop="1" thickBot="1" x14ac:dyDescent="0.35">
      <c r="A637" s="61" t="s">
        <v>2</v>
      </c>
      <c r="B637" s="62" t="s">
        <v>3</v>
      </c>
      <c r="C637" s="63" t="s">
        <v>4</v>
      </c>
      <c r="D637" s="64" t="s">
        <v>5</v>
      </c>
      <c r="E637" s="27"/>
      <c r="F637" s="20"/>
      <c r="G637" s="20"/>
      <c r="I637" s="2"/>
      <c r="J637" s="2"/>
      <c r="K637" s="2"/>
    </row>
    <row r="638" spans="1:11" ht="147.6" customHeight="1" thickTop="1" thickBot="1" x14ac:dyDescent="0.35">
      <c r="A638" s="65" t="s">
        <v>2336</v>
      </c>
      <c r="B638" s="222" t="s">
        <v>2337</v>
      </c>
      <c r="C638" s="50" t="s">
        <v>304</v>
      </c>
      <c r="D638" s="50">
        <v>1</v>
      </c>
      <c r="E638" s="20"/>
      <c r="F638" s="20"/>
      <c r="G638" s="20"/>
      <c r="I638" s="24"/>
      <c r="J638" s="24"/>
      <c r="K638" s="24"/>
    </row>
    <row r="639" spans="1:11" ht="30" thickTop="1" thickBot="1" x14ac:dyDescent="0.35">
      <c r="A639" s="61" t="s">
        <v>9</v>
      </c>
      <c r="B639" s="62" t="s">
        <v>10</v>
      </c>
      <c r="C639" s="62" t="s">
        <v>4</v>
      </c>
      <c r="D639" s="62" t="s">
        <v>11</v>
      </c>
      <c r="E639" s="62" t="s">
        <v>12</v>
      </c>
      <c r="F639" s="62" t="s">
        <v>13</v>
      </c>
      <c r="G639" s="64" t="s">
        <v>14</v>
      </c>
    </row>
    <row r="640" spans="1:11" ht="15" thickTop="1" x14ac:dyDescent="0.3">
      <c r="A640" s="20"/>
      <c r="B640" s="67" t="s">
        <v>15</v>
      </c>
      <c r="C640" s="68"/>
      <c r="D640" s="68"/>
      <c r="E640" s="68"/>
      <c r="F640" s="68"/>
      <c r="G640" s="7"/>
    </row>
    <row r="641" spans="1:11" x14ac:dyDescent="0.3">
      <c r="A641" s="36" t="s">
        <v>16</v>
      </c>
      <c r="B641" s="4" t="s">
        <v>2752</v>
      </c>
      <c r="C641" s="4" t="s">
        <v>18</v>
      </c>
      <c r="D641" s="4">
        <v>2.85</v>
      </c>
      <c r="E641" s="6">
        <v>28.6</v>
      </c>
      <c r="F641" s="6">
        <f>PRODUCT(D641:E641)</f>
        <v>81.510000000000005</v>
      </c>
      <c r="G641" s="7"/>
    </row>
    <row r="642" spans="1:11" x14ac:dyDescent="0.3">
      <c r="A642" s="36" t="s">
        <v>19</v>
      </c>
      <c r="B642" s="4" t="s">
        <v>2884</v>
      </c>
      <c r="C642" s="4" t="s">
        <v>18</v>
      </c>
      <c r="D642" s="4">
        <v>3.75</v>
      </c>
      <c r="E642" s="6">
        <v>27.3</v>
      </c>
      <c r="F642" s="6">
        <f>PRODUCT(D642:E642)</f>
        <v>102.375</v>
      </c>
      <c r="G642" s="7"/>
    </row>
    <row r="643" spans="1:11" ht="15" thickBot="1" x14ac:dyDescent="0.35">
      <c r="A643" s="36" t="s">
        <v>131</v>
      </c>
      <c r="B643" s="4" t="s">
        <v>2332</v>
      </c>
      <c r="C643" s="4" t="s">
        <v>18</v>
      </c>
      <c r="D643" s="4">
        <v>3.75</v>
      </c>
      <c r="E643" s="6">
        <v>21.25</v>
      </c>
      <c r="F643" s="6">
        <f>PRODUCT(D643:E643)</f>
        <v>79.6875</v>
      </c>
      <c r="G643" s="7"/>
    </row>
    <row r="644" spans="1:11" ht="15.6" thickTop="1" thickBot="1" x14ac:dyDescent="0.35">
      <c r="A644" s="71">
        <v>1</v>
      </c>
      <c r="B644" s="244" t="s">
        <v>21</v>
      </c>
      <c r="C644" s="245"/>
      <c r="D644" s="245"/>
      <c r="E644" s="246"/>
      <c r="F644" s="72">
        <f>SUM(F641:F643)</f>
        <v>263.57249999999999</v>
      </c>
      <c r="G644" s="73">
        <f>SUM(F644/F654)</f>
        <v>0.411454963313796</v>
      </c>
    </row>
    <row r="645" spans="1:11" ht="15" thickTop="1" x14ac:dyDescent="0.3">
      <c r="A645" s="20"/>
      <c r="B645" s="74" t="s">
        <v>22</v>
      </c>
      <c r="C645" s="4"/>
      <c r="D645" s="4"/>
      <c r="E645" s="4"/>
      <c r="F645" s="41"/>
      <c r="G645" s="75"/>
    </row>
    <row r="646" spans="1:11" ht="57.6" x14ac:dyDescent="0.3">
      <c r="A646" s="36" t="s">
        <v>23</v>
      </c>
      <c r="B646" s="4" t="s">
        <v>2338</v>
      </c>
      <c r="C646" s="4" t="s">
        <v>18</v>
      </c>
      <c r="D646" s="4">
        <v>4.4249999999999998</v>
      </c>
      <c r="E646" s="176">
        <v>6.4</v>
      </c>
      <c r="F646" s="41">
        <f>PRODUCT(D646:E646)</f>
        <v>28.32</v>
      </c>
      <c r="G646" s="7"/>
    </row>
    <row r="647" spans="1:11" ht="110.1" customHeight="1" x14ac:dyDescent="0.3">
      <c r="A647" s="36" t="s">
        <v>47</v>
      </c>
      <c r="B647" s="4" t="s">
        <v>2339</v>
      </c>
      <c r="C647" s="4" t="s">
        <v>18</v>
      </c>
      <c r="D647" s="4">
        <v>2.85</v>
      </c>
      <c r="E647" s="45">
        <v>50</v>
      </c>
      <c r="F647" s="41">
        <f>PRODUCT(D647:E647)</f>
        <v>142.5</v>
      </c>
      <c r="G647" s="7"/>
    </row>
    <row r="648" spans="1:11" ht="72.599999999999994" thickBot="1" x14ac:dyDescent="0.35">
      <c r="A648" s="36" t="s">
        <v>78</v>
      </c>
      <c r="B648" s="4" t="s">
        <v>2335</v>
      </c>
      <c r="C648" s="4" t="s">
        <v>18</v>
      </c>
      <c r="D648" s="22">
        <v>1.8</v>
      </c>
      <c r="E648" s="55">
        <v>40</v>
      </c>
      <c r="F648" s="41">
        <f>PRODUCT(D648:E648)</f>
        <v>72</v>
      </c>
      <c r="G648" s="7"/>
    </row>
    <row r="649" spans="1:11" ht="15.6" thickTop="1" thickBot="1" x14ac:dyDescent="0.35">
      <c r="A649" s="71">
        <v>2</v>
      </c>
      <c r="B649" s="244" t="s">
        <v>25</v>
      </c>
      <c r="C649" s="245"/>
      <c r="D649" s="245"/>
      <c r="E649" s="246"/>
      <c r="F649" s="72">
        <f>SUM(F646:F648)</f>
        <v>242.82</v>
      </c>
      <c r="G649" s="73">
        <f>SUM(F649/F654)</f>
        <v>0.37905887067829896</v>
      </c>
    </row>
    <row r="650" spans="1:11" ht="15.6" thickTop="1" thickBot="1" x14ac:dyDescent="0.35">
      <c r="A650" s="78" t="s">
        <v>26</v>
      </c>
      <c r="B650" s="244" t="s">
        <v>27</v>
      </c>
      <c r="C650" s="245"/>
      <c r="D650" s="245"/>
      <c r="E650" s="246"/>
      <c r="F650" s="79">
        <f>SUM(F644,F649)</f>
        <v>506.39249999999998</v>
      </c>
      <c r="G650" s="3"/>
    </row>
    <row r="651" spans="1:11" ht="15.6" thickTop="1" thickBot="1" x14ac:dyDescent="0.35">
      <c r="A651" s="80">
        <v>3</v>
      </c>
      <c r="B651" s="264" t="s">
        <v>28</v>
      </c>
      <c r="C651" s="265"/>
      <c r="D651" s="265"/>
      <c r="E651" s="266"/>
      <c r="F651" s="79">
        <f>SUM(F650)*15%</f>
        <v>75.958874999999992</v>
      </c>
      <c r="G651" s="73">
        <f>SUM(F651/F654)</f>
        <v>0.11857707509881424</v>
      </c>
    </row>
    <row r="652" spans="1:11" ht="15.6" thickTop="1" thickBot="1" x14ac:dyDescent="0.35">
      <c r="A652" s="78" t="s">
        <v>29</v>
      </c>
      <c r="B652" s="244" t="s">
        <v>30</v>
      </c>
      <c r="C652" s="245"/>
      <c r="D652" s="245"/>
      <c r="E652" s="246"/>
      <c r="F652" s="81">
        <f>SUM(F650:F651)</f>
        <v>582.35137499999996</v>
      </c>
    </row>
    <row r="653" spans="1:11" ht="15.6" thickTop="1" thickBot="1" x14ac:dyDescent="0.35">
      <c r="A653" s="80">
        <v>4</v>
      </c>
      <c r="B653" s="264" t="s">
        <v>31</v>
      </c>
      <c r="C653" s="265"/>
      <c r="D653" s="265"/>
      <c r="E653" s="266"/>
      <c r="F653" s="79">
        <f>SUM(F652)*10%</f>
        <v>58.2351375</v>
      </c>
      <c r="G653" s="73">
        <f>SUM(F653/F654)</f>
        <v>9.0909090909090925E-2</v>
      </c>
    </row>
    <row r="654" spans="1:11" ht="15.6" thickTop="1" thickBot="1" x14ac:dyDescent="0.35">
      <c r="A654" s="78" t="s">
        <v>32</v>
      </c>
      <c r="B654" s="244" t="s">
        <v>33</v>
      </c>
      <c r="C654" s="245"/>
      <c r="D654" s="245"/>
      <c r="E654" s="246"/>
      <c r="F654" s="81">
        <f>SUM(F652:F653)</f>
        <v>640.58651249999991</v>
      </c>
      <c r="G654" s="82">
        <f>SUM(G644,G649,G651,G653)</f>
        <v>1</v>
      </c>
    </row>
    <row r="655" spans="1:11" ht="15.6" thickTop="1" thickBot="1" x14ac:dyDescent="0.35"/>
    <row r="656" spans="1:11" ht="44.4" thickTop="1" thickBot="1" x14ac:dyDescent="0.35">
      <c r="A656" s="61" t="s">
        <v>2</v>
      </c>
      <c r="B656" s="62" t="s">
        <v>3</v>
      </c>
      <c r="C656" s="63" t="s">
        <v>4</v>
      </c>
      <c r="D656" s="64" t="s">
        <v>5</v>
      </c>
      <c r="E656" s="27"/>
      <c r="F656" s="20"/>
      <c r="G656" s="20"/>
      <c r="I656" s="2"/>
      <c r="J656" s="2"/>
      <c r="K656" s="2"/>
    </row>
    <row r="657" spans="1:11" ht="161.4" customHeight="1" thickTop="1" thickBot="1" x14ac:dyDescent="0.35">
      <c r="A657" s="65" t="s">
        <v>2340</v>
      </c>
      <c r="B657" s="222" t="s">
        <v>2341</v>
      </c>
      <c r="C657" s="50" t="s">
        <v>304</v>
      </c>
      <c r="D657" s="50">
        <v>1</v>
      </c>
      <c r="E657" s="20"/>
      <c r="F657" s="20"/>
      <c r="G657" s="20"/>
      <c r="I657" s="24"/>
      <c r="J657" s="24"/>
      <c r="K657" s="24"/>
    </row>
    <row r="658" spans="1:11" ht="30" thickTop="1" thickBot="1" x14ac:dyDescent="0.35">
      <c r="A658" s="61" t="s">
        <v>9</v>
      </c>
      <c r="B658" s="62" t="s">
        <v>10</v>
      </c>
      <c r="C658" s="62" t="s">
        <v>4</v>
      </c>
      <c r="D658" s="62" t="s">
        <v>11</v>
      </c>
      <c r="E658" s="62" t="s">
        <v>12</v>
      </c>
      <c r="F658" s="62" t="s">
        <v>13</v>
      </c>
      <c r="G658" s="64" t="s">
        <v>14</v>
      </c>
    </row>
    <row r="659" spans="1:11" ht="15" thickTop="1" x14ac:dyDescent="0.3">
      <c r="A659" s="20"/>
      <c r="B659" s="67" t="s">
        <v>15</v>
      </c>
      <c r="C659" s="68"/>
      <c r="D659" s="68"/>
      <c r="E659" s="68"/>
      <c r="F659" s="68"/>
      <c r="G659" s="7"/>
    </row>
    <row r="660" spans="1:11" x14ac:dyDescent="0.3">
      <c r="A660" s="36" t="s">
        <v>16</v>
      </c>
      <c r="B660" s="4" t="s">
        <v>2752</v>
      </c>
      <c r="C660" s="4" t="s">
        <v>18</v>
      </c>
      <c r="D660" s="22">
        <v>1.7</v>
      </c>
      <c r="E660" s="6">
        <v>28.6</v>
      </c>
      <c r="F660" s="6">
        <f>PRODUCT(D660:E660)</f>
        <v>48.620000000000005</v>
      </c>
      <c r="G660" s="7"/>
    </row>
    <row r="661" spans="1:11" x14ac:dyDescent="0.3">
      <c r="A661" s="36" t="s">
        <v>19</v>
      </c>
      <c r="B661" s="4" t="s">
        <v>2884</v>
      </c>
      <c r="C661" s="4" t="s">
        <v>18</v>
      </c>
      <c r="D661" s="22">
        <v>2.2999999999999998</v>
      </c>
      <c r="E661" s="6">
        <v>27.3</v>
      </c>
      <c r="F661" s="6">
        <f>PRODUCT(D661:E661)</f>
        <v>62.79</v>
      </c>
      <c r="G661" s="7"/>
    </row>
    <row r="662" spans="1:11" ht="15" thickBot="1" x14ac:dyDescent="0.35">
      <c r="A662" s="36" t="s">
        <v>131</v>
      </c>
      <c r="B662" s="4" t="s">
        <v>2332</v>
      </c>
      <c r="C662" s="4" t="s">
        <v>18</v>
      </c>
      <c r="D662" s="22">
        <v>2.2999999999999998</v>
      </c>
      <c r="E662" s="6">
        <v>21.25</v>
      </c>
      <c r="F662" s="6">
        <f>PRODUCT(D662:E662)</f>
        <v>48.874999999999993</v>
      </c>
      <c r="G662" s="7"/>
    </row>
    <row r="663" spans="1:11" ht="15.6" thickTop="1" thickBot="1" x14ac:dyDescent="0.35">
      <c r="A663" s="71">
        <v>1</v>
      </c>
      <c r="B663" s="244" t="s">
        <v>21</v>
      </c>
      <c r="C663" s="245"/>
      <c r="D663" s="245"/>
      <c r="E663" s="246"/>
      <c r="F663" s="72">
        <f>SUM(F660:F662)</f>
        <v>160.285</v>
      </c>
      <c r="G663" s="73">
        <f>SUM(F663/F673)</f>
        <v>0.4723573967135376</v>
      </c>
    </row>
    <row r="664" spans="1:11" ht="15" thickTop="1" x14ac:dyDescent="0.3">
      <c r="A664" s="20"/>
      <c r="B664" s="74" t="s">
        <v>22</v>
      </c>
      <c r="C664" s="4"/>
      <c r="D664" s="4"/>
      <c r="E664" s="4"/>
      <c r="F664" s="41"/>
      <c r="G664" s="75"/>
    </row>
    <row r="665" spans="1:11" ht="57.6" x14ac:dyDescent="0.3">
      <c r="A665" s="36" t="s">
        <v>23</v>
      </c>
      <c r="B665" s="4" t="s">
        <v>2342</v>
      </c>
      <c r="C665" s="4" t="s">
        <v>18</v>
      </c>
      <c r="D665" s="22">
        <v>2.65</v>
      </c>
      <c r="E665" s="176">
        <v>6.4</v>
      </c>
      <c r="F665" s="41">
        <f>PRODUCT(D665:E665)</f>
        <v>16.96</v>
      </c>
      <c r="G665" s="7"/>
    </row>
    <row r="666" spans="1:11" ht="99.15" customHeight="1" x14ac:dyDescent="0.3">
      <c r="A666" s="36" t="s">
        <v>47</v>
      </c>
      <c r="B666" s="4" t="s">
        <v>2343</v>
      </c>
      <c r="C666" s="4" t="s">
        <v>18</v>
      </c>
      <c r="D666" s="22">
        <v>1.7</v>
      </c>
      <c r="E666" s="45">
        <v>30</v>
      </c>
      <c r="F666" s="41">
        <f>PRODUCT(D666:E666)</f>
        <v>51</v>
      </c>
      <c r="G666" s="7"/>
    </row>
    <row r="667" spans="1:11" ht="72.599999999999994" thickBot="1" x14ac:dyDescent="0.35">
      <c r="A667" s="36" t="s">
        <v>78</v>
      </c>
      <c r="B667" s="4" t="s">
        <v>2335</v>
      </c>
      <c r="C667" s="4" t="s">
        <v>18</v>
      </c>
      <c r="D667" s="22">
        <v>1</v>
      </c>
      <c r="E667" s="55">
        <v>40</v>
      </c>
      <c r="F667" s="41">
        <f>PRODUCT(D667:E667)</f>
        <v>40</v>
      </c>
      <c r="G667" s="7"/>
    </row>
    <row r="668" spans="1:11" ht="15.6" thickTop="1" thickBot="1" x14ac:dyDescent="0.35">
      <c r="A668" s="71">
        <v>2</v>
      </c>
      <c r="B668" s="244" t="s">
        <v>25</v>
      </c>
      <c r="C668" s="245"/>
      <c r="D668" s="245"/>
      <c r="E668" s="246"/>
      <c r="F668" s="72">
        <f>SUM(F665:F667)</f>
        <v>107.96000000000001</v>
      </c>
      <c r="G668" s="73">
        <f>SUM(F668/F673)</f>
        <v>0.31815643727855714</v>
      </c>
    </row>
    <row r="669" spans="1:11" ht="15.6" thickTop="1" thickBot="1" x14ac:dyDescent="0.35">
      <c r="A669" s="78" t="s">
        <v>26</v>
      </c>
      <c r="B669" s="244" t="s">
        <v>27</v>
      </c>
      <c r="C669" s="245"/>
      <c r="D669" s="245"/>
      <c r="E669" s="246"/>
      <c r="F669" s="79">
        <f>SUM(F663,F668)</f>
        <v>268.245</v>
      </c>
      <c r="G669" s="3"/>
    </row>
    <row r="670" spans="1:11" ht="15.6" thickTop="1" thickBot="1" x14ac:dyDescent="0.35">
      <c r="A670" s="80">
        <v>3</v>
      </c>
      <c r="B670" s="264" t="s">
        <v>28</v>
      </c>
      <c r="C670" s="265"/>
      <c r="D670" s="265"/>
      <c r="E670" s="266"/>
      <c r="F670" s="79">
        <f>SUM(F669)*15%</f>
        <v>40.236750000000001</v>
      </c>
      <c r="G670" s="73">
        <f>SUM(F670/F673)</f>
        <v>0.11857707509881421</v>
      </c>
    </row>
    <row r="671" spans="1:11" ht="15.6" thickTop="1" thickBot="1" x14ac:dyDescent="0.35">
      <c r="A671" s="78" t="s">
        <v>29</v>
      </c>
      <c r="B671" s="244" t="s">
        <v>30</v>
      </c>
      <c r="C671" s="245"/>
      <c r="D671" s="245"/>
      <c r="E671" s="246"/>
      <c r="F671" s="81">
        <f>SUM(F669:F670)</f>
        <v>308.48175000000003</v>
      </c>
    </row>
    <row r="672" spans="1:11" ht="15.6" thickTop="1" thickBot="1" x14ac:dyDescent="0.35">
      <c r="A672" s="80">
        <v>4</v>
      </c>
      <c r="B672" s="264" t="s">
        <v>31</v>
      </c>
      <c r="C672" s="265"/>
      <c r="D672" s="265"/>
      <c r="E672" s="266"/>
      <c r="F672" s="79">
        <f>SUM(F671)*10%</f>
        <v>30.848175000000005</v>
      </c>
      <c r="G672" s="73">
        <f>SUM(F672/F673)</f>
        <v>9.0909090909090912E-2</v>
      </c>
    </row>
    <row r="673" spans="1:11" ht="15.6" thickTop="1" thickBot="1" x14ac:dyDescent="0.35">
      <c r="A673" s="78" t="s">
        <v>32</v>
      </c>
      <c r="B673" s="244" t="s">
        <v>33</v>
      </c>
      <c r="C673" s="245"/>
      <c r="D673" s="245"/>
      <c r="E673" s="246"/>
      <c r="F673" s="81">
        <f>SUM(F671:F672)</f>
        <v>339.32992500000006</v>
      </c>
      <c r="G673" s="82">
        <f>SUM(G663,G668,G670,G672)</f>
        <v>0.99999999999999989</v>
      </c>
    </row>
    <row r="674" spans="1:11" ht="15.6" thickTop="1" thickBot="1" x14ac:dyDescent="0.35"/>
    <row r="675" spans="1:11" ht="44.4" thickTop="1" thickBot="1" x14ac:dyDescent="0.35">
      <c r="A675" s="61" t="s">
        <v>2</v>
      </c>
      <c r="B675" s="62" t="s">
        <v>3</v>
      </c>
      <c r="C675" s="63" t="s">
        <v>4</v>
      </c>
      <c r="D675" s="64" t="s">
        <v>5</v>
      </c>
      <c r="E675" s="27"/>
      <c r="F675" s="20"/>
      <c r="G675" s="20"/>
      <c r="I675" s="2"/>
      <c r="J675" s="2"/>
      <c r="K675" s="2"/>
    </row>
    <row r="676" spans="1:11" ht="160.80000000000001" customHeight="1" thickTop="1" thickBot="1" x14ac:dyDescent="0.35">
      <c r="A676" s="65" t="s">
        <v>2344</v>
      </c>
      <c r="B676" s="222" t="s">
        <v>2345</v>
      </c>
      <c r="C676" s="50" t="s">
        <v>304</v>
      </c>
      <c r="D676" s="50">
        <v>1</v>
      </c>
      <c r="E676" s="20"/>
      <c r="F676" s="20"/>
      <c r="G676" s="20"/>
      <c r="I676" s="24"/>
      <c r="J676" s="24"/>
      <c r="K676" s="24"/>
    </row>
    <row r="677" spans="1:11" ht="30" thickTop="1" thickBot="1" x14ac:dyDescent="0.35">
      <c r="A677" s="61" t="s">
        <v>9</v>
      </c>
      <c r="B677" s="62" t="s">
        <v>10</v>
      </c>
      <c r="C677" s="62" t="s">
        <v>4</v>
      </c>
      <c r="D677" s="62" t="s">
        <v>11</v>
      </c>
      <c r="E677" s="62" t="s">
        <v>12</v>
      </c>
      <c r="F677" s="62" t="s">
        <v>13</v>
      </c>
      <c r="G677" s="64" t="s">
        <v>14</v>
      </c>
    </row>
    <row r="678" spans="1:11" ht="15" thickTop="1" x14ac:dyDescent="0.3">
      <c r="A678" s="20"/>
      <c r="B678" s="67" t="s">
        <v>15</v>
      </c>
      <c r="C678" s="68"/>
      <c r="D678" s="68"/>
      <c r="E678" s="68"/>
      <c r="F678" s="68"/>
      <c r="G678" s="7"/>
    </row>
    <row r="679" spans="1:11" x14ac:dyDescent="0.3">
      <c r="A679" s="36" t="s">
        <v>16</v>
      </c>
      <c r="B679" s="4" t="s">
        <v>2752</v>
      </c>
      <c r="C679" s="4" t="s">
        <v>18</v>
      </c>
      <c r="D679" s="22">
        <v>2.7</v>
      </c>
      <c r="E679" s="6">
        <v>28.6</v>
      </c>
      <c r="F679" s="6">
        <f>PRODUCT(D679:E679)</f>
        <v>77.220000000000013</v>
      </c>
      <c r="G679" s="7"/>
    </row>
    <row r="680" spans="1:11" x14ac:dyDescent="0.3">
      <c r="A680" s="36" t="s">
        <v>19</v>
      </c>
      <c r="B680" s="4" t="s">
        <v>2884</v>
      </c>
      <c r="C680" s="4" t="s">
        <v>18</v>
      </c>
      <c r="D680" s="22">
        <v>3.7</v>
      </c>
      <c r="E680" s="6">
        <v>27.3</v>
      </c>
      <c r="F680" s="6">
        <f>PRODUCT(D680:E680)</f>
        <v>101.01</v>
      </c>
      <c r="G680" s="7"/>
    </row>
    <row r="681" spans="1:11" ht="15" thickBot="1" x14ac:dyDescent="0.35">
      <c r="A681" s="36" t="s">
        <v>131</v>
      </c>
      <c r="B681" s="4" t="s">
        <v>2332</v>
      </c>
      <c r="C681" s="4" t="s">
        <v>18</v>
      </c>
      <c r="D681" s="22">
        <v>3.7</v>
      </c>
      <c r="E681" s="6">
        <v>21.25</v>
      </c>
      <c r="F681" s="6">
        <f>PRODUCT(D681:E681)</f>
        <v>78.625</v>
      </c>
      <c r="G681" s="7"/>
    </row>
    <row r="682" spans="1:11" ht="15.6" thickTop="1" thickBot="1" x14ac:dyDescent="0.35">
      <c r="A682" s="71">
        <v>1</v>
      </c>
      <c r="B682" s="244" t="s">
        <v>21</v>
      </c>
      <c r="C682" s="245"/>
      <c r="D682" s="245"/>
      <c r="E682" s="246"/>
      <c r="F682" s="72">
        <f>SUM(F679:F681)</f>
        <v>256.85500000000002</v>
      </c>
      <c r="G682" s="73">
        <f>SUM(F682/F692)</f>
        <v>0.42384993545634536</v>
      </c>
    </row>
    <row r="683" spans="1:11" ht="15" thickTop="1" x14ac:dyDescent="0.3">
      <c r="A683" s="20"/>
      <c r="B683" s="74" t="s">
        <v>22</v>
      </c>
      <c r="C683" s="4"/>
      <c r="D683" s="4"/>
      <c r="E683" s="4"/>
      <c r="F683" s="41"/>
      <c r="G683" s="75"/>
    </row>
    <row r="684" spans="1:11" ht="57.6" x14ac:dyDescent="0.3">
      <c r="A684" s="36" t="s">
        <v>23</v>
      </c>
      <c r="B684" s="4" t="s">
        <v>2346</v>
      </c>
      <c r="C684" s="4" t="s">
        <v>18</v>
      </c>
      <c r="D684" s="22">
        <v>4.25</v>
      </c>
      <c r="E684" s="176">
        <v>6.4</v>
      </c>
      <c r="F684" s="41">
        <f>PRODUCT(D684:E684)</f>
        <v>27.200000000000003</v>
      </c>
      <c r="G684" s="7"/>
    </row>
    <row r="685" spans="1:11" ht="104.85" customHeight="1" x14ac:dyDescent="0.3">
      <c r="A685" s="36" t="s">
        <v>47</v>
      </c>
      <c r="B685" s="4" t="s">
        <v>2339</v>
      </c>
      <c r="C685" s="4" t="s">
        <v>18</v>
      </c>
      <c r="D685" s="22">
        <v>2.7</v>
      </c>
      <c r="E685" s="45">
        <v>50</v>
      </c>
      <c r="F685" s="41">
        <f>PRODUCT(D685:E685)</f>
        <v>135</v>
      </c>
      <c r="G685" s="7"/>
    </row>
    <row r="686" spans="1:11" ht="72.599999999999994" thickBot="1" x14ac:dyDescent="0.35">
      <c r="A686" s="36" t="s">
        <v>78</v>
      </c>
      <c r="B686" s="4" t="s">
        <v>2335</v>
      </c>
      <c r="C686" s="4" t="s">
        <v>18</v>
      </c>
      <c r="D686" s="22">
        <v>1.5</v>
      </c>
      <c r="E686" s="45">
        <v>40</v>
      </c>
      <c r="F686" s="41">
        <f>PRODUCT(D686:E686)</f>
        <v>60</v>
      </c>
      <c r="G686" s="7"/>
    </row>
    <row r="687" spans="1:11" ht="15.6" thickTop="1" thickBot="1" x14ac:dyDescent="0.35">
      <c r="A687" s="71">
        <v>2</v>
      </c>
      <c r="B687" s="244" t="s">
        <v>25</v>
      </c>
      <c r="C687" s="245"/>
      <c r="D687" s="245"/>
      <c r="E687" s="246"/>
      <c r="F687" s="72">
        <f>SUM(F684:F686)</f>
        <v>222.2</v>
      </c>
      <c r="G687" s="73">
        <f>SUM(F687/F692)</f>
        <v>0.36666389853574943</v>
      </c>
    </row>
    <row r="688" spans="1:11" ht="15.6" thickTop="1" thickBot="1" x14ac:dyDescent="0.35">
      <c r="A688" s="78" t="s">
        <v>26</v>
      </c>
      <c r="B688" s="244" t="s">
        <v>27</v>
      </c>
      <c r="C688" s="245"/>
      <c r="D688" s="245"/>
      <c r="E688" s="246"/>
      <c r="F688" s="79">
        <f>SUM(F682,F687)</f>
        <v>479.05500000000001</v>
      </c>
      <c r="G688" s="3"/>
    </row>
    <row r="689" spans="1:11" ht="15.6" thickTop="1" thickBot="1" x14ac:dyDescent="0.35">
      <c r="A689" s="80">
        <v>3</v>
      </c>
      <c r="B689" s="264" t="s">
        <v>28</v>
      </c>
      <c r="C689" s="265"/>
      <c r="D689" s="265"/>
      <c r="E689" s="266"/>
      <c r="F689" s="79">
        <f>SUM(F688)*15%</f>
        <v>71.858249999999998</v>
      </c>
      <c r="G689" s="73">
        <f>SUM(F689/F692)</f>
        <v>0.11857707509881421</v>
      </c>
    </row>
    <row r="690" spans="1:11" ht="15.6" thickTop="1" thickBot="1" x14ac:dyDescent="0.35">
      <c r="A690" s="78" t="s">
        <v>29</v>
      </c>
      <c r="B690" s="244" t="s">
        <v>30</v>
      </c>
      <c r="C690" s="245"/>
      <c r="D690" s="245"/>
      <c r="E690" s="246"/>
      <c r="F690" s="81">
        <f>SUM(F688:F689)</f>
        <v>550.91325000000006</v>
      </c>
    </row>
    <row r="691" spans="1:11" ht="15.6" thickTop="1" thickBot="1" x14ac:dyDescent="0.35">
      <c r="A691" s="80">
        <v>4</v>
      </c>
      <c r="B691" s="264" t="s">
        <v>31</v>
      </c>
      <c r="C691" s="265"/>
      <c r="D691" s="265"/>
      <c r="E691" s="266"/>
      <c r="F691" s="79">
        <f>SUM(F690)*10%</f>
        <v>55.091325000000012</v>
      </c>
      <c r="G691" s="73">
        <f>SUM(F691/F692)</f>
        <v>9.0909090909090925E-2</v>
      </c>
    </row>
    <row r="692" spans="1:11" ht="15.6" thickTop="1" thickBot="1" x14ac:dyDescent="0.35">
      <c r="A692" s="78" t="s">
        <v>32</v>
      </c>
      <c r="B692" s="244" t="s">
        <v>33</v>
      </c>
      <c r="C692" s="245"/>
      <c r="D692" s="245"/>
      <c r="E692" s="246"/>
      <c r="F692" s="81">
        <f>SUM(F690:F691)</f>
        <v>606.00457500000005</v>
      </c>
      <c r="G692" s="82">
        <f>SUM(G682,G687,G689,G691)</f>
        <v>0.99999999999999989</v>
      </c>
    </row>
    <row r="693" spans="1:11" ht="15.6" thickTop="1" thickBot="1" x14ac:dyDescent="0.35"/>
    <row r="694" spans="1:11" ht="44.4" thickTop="1" thickBot="1" x14ac:dyDescent="0.35">
      <c r="A694" s="61" t="s">
        <v>2</v>
      </c>
      <c r="B694" s="62" t="s">
        <v>3</v>
      </c>
      <c r="C694" s="63" t="s">
        <v>4</v>
      </c>
      <c r="D694" s="64" t="s">
        <v>5</v>
      </c>
      <c r="E694" s="27"/>
      <c r="F694" s="20"/>
      <c r="G694" s="20"/>
      <c r="I694" s="2"/>
      <c r="J694" s="2"/>
      <c r="K694" s="2"/>
    </row>
    <row r="695" spans="1:11" ht="137.4" customHeight="1" thickTop="1" thickBot="1" x14ac:dyDescent="0.35">
      <c r="A695" s="65" t="s">
        <v>2347</v>
      </c>
      <c r="B695" s="222" t="s">
        <v>2348</v>
      </c>
      <c r="C695" s="50" t="s">
        <v>304</v>
      </c>
      <c r="D695" s="50">
        <v>1</v>
      </c>
      <c r="E695" s="20"/>
      <c r="F695" s="20"/>
      <c r="G695" s="20"/>
      <c r="I695" s="24"/>
      <c r="J695" s="24"/>
      <c r="K695" s="24"/>
    </row>
    <row r="696" spans="1:11" ht="30" thickTop="1" thickBot="1" x14ac:dyDescent="0.35">
      <c r="A696" s="61" t="s">
        <v>9</v>
      </c>
      <c r="B696" s="62" t="s">
        <v>10</v>
      </c>
      <c r="C696" s="62" t="s">
        <v>4</v>
      </c>
      <c r="D696" s="62" t="s">
        <v>11</v>
      </c>
      <c r="E696" s="62" t="s">
        <v>12</v>
      </c>
      <c r="F696" s="62" t="s">
        <v>13</v>
      </c>
      <c r="G696" s="64" t="s">
        <v>14</v>
      </c>
    </row>
    <row r="697" spans="1:11" ht="15" thickTop="1" x14ac:dyDescent="0.3">
      <c r="A697" s="20"/>
      <c r="B697" s="67" t="s">
        <v>15</v>
      </c>
      <c r="C697" s="68"/>
      <c r="D697" s="68"/>
      <c r="E697" s="68"/>
      <c r="F697" s="68"/>
      <c r="G697" s="7"/>
    </row>
    <row r="698" spans="1:11" x14ac:dyDescent="0.3">
      <c r="A698" s="36" t="s">
        <v>16</v>
      </c>
      <c r="B698" s="4" t="s">
        <v>2752</v>
      </c>
      <c r="C698" s="4" t="s">
        <v>18</v>
      </c>
      <c r="D698" s="22">
        <v>1.1000000000000001</v>
      </c>
      <c r="E698" s="6">
        <v>28.6</v>
      </c>
      <c r="F698" s="6">
        <f>PRODUCT(D698:E698)</f>
        <v>31.460000000000004</v>
      </c>
      <c r="G698" s="7"/>
    </row>
    <row r="699" spans="1:11" x14ac:dyDescent="0.3">
      <c r="A699" s="36" t="s">
        <v>19</v>
      </c>
      <c r="B699" s="4" t="s">
        <v>2884</v>
      </c>
      <c r="C699" s="4" t="s">
        <v>18</v>
      </c>
      <c r="D699" s="22">
        <v>1.45</v>
      </c>
      <c r="E699" s="6">
        <v>27.3</v>
      </c>
      <c r="F699" s="6">
        <f>PRODUCT(D699:E699)</f>
        <v>39.585000000000001</v>
      </c>
      <c r="G699" s="7"/>
    </row>
    <row r="700" spans="1:11" ht="15" thickBot="1" x14ac:dyDescent="0.35">
      <c r="A700" s="36" t="s">
        <v>131</v>
      </c>
      <c r="B700" s="4" t="s">
        <v>2332</v>
      </c>
      <c r="C700" s="4" t="s">
        <v>18</v>
      </c>
      <c r="D700" s="22">
        <v>1.45</v>
      </c>
      <c r="E700" s="6">
        <v>21.25</v>
      </c>
      <c r="F700" s="6">
        <f>PRODUCT(D700:E700)</f>
        <v>30.8125</v>
      </c>
      <c r="G700" s="7"/>
    </row>
    <row r="701" spans="1:11" ht="15.6" thickTop="1" thickBot="1" x14ac:dyDescent="0.35">
      <c r="A701" s="71">
        <v>1</v>
      </c>
      <c r="B701" s="244" t="s">
        <v>21</v>
      </c>
      <c r="C701" s="245"/>
      <c r="D701" s="245"/>
      <c r="E701" s="246"/>
      <c r="F701" s="72">
        <f>SUM(F698:F700)</f>
        <v>101.8575</v>
      </c>
      <c r="G701" s="73">
        <f>SUM(F701/F711)</f>
        <v>0.46474041727399856</v>
      </c>
    </row>
    <row r="702" spans="1:11" ht="15" thickTop="1" x14ac:dyDescent="0.3">
      <c r="A702" s="20"/>
      <c r="B702" s="74" t="s">
        <v>22</v>
      </c>
      <c r="C702" s="4"/>
      <c r="D702" s="4"/>
      <c r="E702" s="4"/>
      <c r="F702" s="41"/>
      <c r="G702" s="75"/>
    </row>
    <row r="703" spans="1:11" ht="57.6" x14ac:dyDescent="0.3">
      <c r="A703" s="36" t="s">
        <v>23</v>
      </c>
      <c r="B703" s="4" t="s">
        <v>2338</v>
      </c>
      <c r="C703" s="4" t="s">
        <v>18</v>
      </c>
      <c r="D703" s="22">
        <v>1.625</v>
      </c>
      <c r="E703" s="176">
        <v>6.4</v>
      </c>
      <c r="F703" s="41">
        <f>PRODUCT(D703:E703)</f>
        <v>10.4</v>
      </c>
      <c r="G703" s="7"/>
    </row>
    <row r="704" spans="1:11" ht="104.85" customHeight="1" x14ac:dyDescent="0.3">
      <c r="A704" s="36" t="s">
        <v>47</v>
      </c>
      <c r="B704" s="4" t="s">
        <v>2343</v>
      </c>
      <c r="C704" s="4" t="s">
        <v>18</v>
      </c>
      <c r="D704" s="22">
        <v>1.1000000000000001</v>
      </c>
      <c r="E704" s="55">
        <v>30</v>
      </c>
      <c r="F704" s="41">
        <f>PRODUCT(D704:E704)</f>
        <v>33</v>
      </c>
      <c r="G704" s="7"/>
    </row>
    <row r="705" spans="1:11" ht="72.599999999999994" thickBot="1" x14ac:dyDescent="0.35">
      <c r="A705" s="36" t="s">
        <v>78</v>
      </c>
      <c r="B705" s="4" t="s">
        <v>2335</v>
      </c>
      <c r="C705" s="4" t="s">
        <v>18</v>
      </c>
      <c r="D705" s="22">
        <v>0.7</v>
      </c>
      <c r="E705" s="45">
        <v>40</v>
      </c>
      <c r="F705" s="41">
        <f>PRODUCT(D705:E705)</f>
        <v>28</v>
      </c>
      <c r="G705" s="7"/>
    </row>
    <row r="706" spans="1:11" ht="15.6" thickTop="1" thickBot="1" x14ac:dyDescent="0.35">
      <c r="A706" s="71">
        <v>2</v>
      </c>
      <c r="B706" s="244" t="s">
        <v>25</v>
      </c>
      <c r="C706" s="245"/>
      <c r="D706" s="245"/>
      <c r="E706" s="246"/>
      <c r="F706" s="72">
        <f>SUM(F703:F705)</f>
        <v>71.400000000000006</v>
      </c>
      <c r="G706" s="73">
        <f>SUM(F706/F711)</f>
        <v>0.32577341671809634</v>
      </c>
    </row>
    <row r="707" spans="1:11" ht="15.6" thickTop="1" thickBot="1" x14ac:dyDescent="0.35">
      <c r="A707" s="78" t="s">
        <v>26</v>
      </c>
      <c r="B707" s="244" t="s">
        <v>27</v>
      </c>
      <c r="C707" s="245"/>
      <c r="D707" s="245"/>
      <c r="E707" s="246"/>
      <c r="F707" s="79">
        <f>SUM(F701,F706)</f>
        <v>173.25749999999999</v>
      </c>
      <c r="G707" s="3"/>
    </row>
    <row r="708" spans="1:11" ht="15.6" thickTop="1" thickBot="1" x14ac:dyDescent="0.35">
      <c r="A708" s="80">
        <v>3</v>
      </c>
      <c r="B708" s="264" t="s">
        <v>28</v>
      </c>
      <c r="C708" s="265"/>
      <c r="D708" s="265"/>
      <c r="E708" s="266"/>
      <c r="F708" s="79">
        <f>SUM(F707)*15%</f>
        <v>25.988624999999999</v>
      </c>
      <c r="G708" s="73">
        <f>SUM(F708/F711)</f>
        <v>0.11857707509881422</v>
      </c>
    </row>
    <row r="709" spans="1:11" ht="15.6" thickTop="1" thickBot="1" x14ac:dyDescent="0.35">
      <c r="A709" s="78" t="s">
        <v>29</v>
      </c>
      <c r="B709" s="244" t="s">
        <v>30</v>
      </c>
      <c r="C709" s="245"/>
      <c r="D709" s="245"/>
      <c r="E709" s="246"/>
      <c r="F709" s="81">
        <f>SUM(F707:F708)</f>
        <v>199.24612500000001</v>
      </c>
    </row>
    <row r="710" spans="1:11" ht="15.6" thickTop="1" thickBot="1" x14ac:dyDescent="0.35">
      <c r="A710" s="80">
        <v>4</v>
      </c>
      <c r="B710" s="264" t="s">
        <v>31</v>
      </c>
      <c r="C710" s="265"/>
      <c r="D710" s="265"/>
      <c r="E710" s="266"/>
      <c r="F710" s="79">
        <f>SUM(F709)*10%</f>
        <v>19.924612500000002</v>
      </c>
      <c r="G710" s="73">
        <f>SUM(F710/F711)</f>
        <v>9.0909090909090912E-2</v>
      </c>
    </row>
    <row r="711" spans="1:11" ht="15.6" thickTop="1" thickBot="1" x14ac:dyDescent="0.35">
      <c r="A711" s="78" t="s">
        <v>32</v>
      </c>
      <c r="B711" s="244" t="s">
        <v>33</v>
      </c>
      <c r="C711" s="245"/>
      <c r="D711" s="245"/>
      <c r="E711" s="246"/>
      <c r="F711" s="81">
        <f>SUM(F709:F710)</f>
        <v>219.1707375</v>
      </c>
      <c r="G711" s="82">
        <f>SUM(G701,G706,G708,G710)</f>
        <v>1</v>
      </c>
    </row>
    <row r="712" spans="1:11" ht="15.6" thickTop="1" thickBot="1" x14ac:dyDescent="0.35"/>
    <row r="713" spans="1:11" ht="44.4" thickTop="1" thickBot="1" x14ac:dyDescent="0.35">
      <c r="A713" s="61" t="s">
        <v>2</v>
      </c>
      <c r="B713" s="62" t="s">
        <v>3</v>
      </c>
      <c r="C713" s="63" t="s">
        <v>4</v>
      </c>
      <c r="D713" s="64" t="s">
        <v>5</v>
      </c>
      <c r="E713" s="27"/>
      <c r="F713" s="20"/>
      <c r="G713" s="20"/>
      <c r="I713" s="2"/>
      <c r="J713" s="2"/>
      <c r="K713" s="2"/>
    </row>
    <row r="714" spans="1:11" ht="135" customHeight="1" thickTop="1" thickBot="1" x14ac:dyDescent="0.35">
      <c r="A714" s="65" t="s">
        <v>2349</v>
      </c>
      <c r="B714" s="222" t="s">
        <v>2350</v>
      </c>
      <c r="C714" s="50" t="s">
        <v>304</v>
      </c>
      <c r="D714" s="50">
        <v>1</v>
      </c>
      <c r="E714" s="20"/>
      <c r="F714" s="20"/>
      <c r="G714" s="20"/>
      <c r="I714" s="24"/>
      <c r="J714" s="24"/>
      <c r="K714" s="24"/>
    </row>
    <row r="715" spans="1:11" ht="30" thickTop="1" thickBot="1" x14ac:dyDescent="0.35">
      <c r="A715" s="61" t="s">
        <v>9</v>
      </c>
      <c r="B715" s="62" t="s">
        <v>10</v>
      </c>
      <c r="C715" s="62" t="s">
        <v>4</v>
      </c>
      <c r="D715" s="62" t="s">
        <v>11</v>
      </c>
      <c r="E715" s="62" t="s">
        <v>12</v>
      </c>
      <c r="F715" s="62" t="s">
        <v>13</v>
      </c>
      <c r="G715" s="64" t="s">
        <v>14</v>
      </c>
    </row>
    <row r="716" spans="1:11" ht="15" thickTop="1" x14ac:dyDescent="0.3">
      <c r="A716" s="20"/>
      <c r="B716" s="67" t="s">
        <v>15</v>
      </c>
      <c r="C716" s="68"/>
      <c r="D716" s="68"/>
      <c r="E716" s="68"/>
      <c r="F716" s="68"/>
      <c r="G716" s="7"/>
    </row>
    <row r="717" spans="1:11" x14ac:dyDescent="0.3">
      <c r="A717" s="36" t="s">
        <v>16</v>
      </c>
      <c r="B717" s="4" t="s">
        <v>2752</v>
      </c>
      <c r="C717" s="4" t="s">
        <v>18</v>
      </c>
      <c r="D717" s="22">
        <v>1.8</v>
      </c>
      <c r="E717" s="6">
        <v>28.6</v>
      </c>
      <c r="F717" s="6">
        <f>PRODUCT(D717:E717)</f>
        <v>51.480000000000004</v>
      </c>
      <c r="G717" s="7"/>
    </row>
    <row r="718" spans="1:11" x14ac:dyDescent="0.3">
      <c r="A718" s="36" t="s">
        <v>19</v>
      </c>
      <c r="B718" s="4" t="s">
        <v>2884</v>
      </c>
      <c r="C718" s="4" t="s">
        <v>18</v>
      </c>
      <c r="D718" s="22">
        <v>2.4</v>
      </c>
      <c r="E718" s="6">
        <v>27.3</v>
      </c>
      <c r="F718" s="6">
        <f>PRODUCT(D718:E718)</f>
        <v>65.52</v>
      </c>
      <c r="G718" s="7"/>
    </row>
    <row r="719" spans="1:11" ht="15" thickBot="1" x14ac:dyDescent="0.35">
      <c r="A719" s="36" t="s">
        <v>131</v>
      </c>
      <c r="B719" s="4" t="s">
        <v>2332</v>
      </c>
      <c r="C719" s="4" t="s">
        <v>18</v>
      </c>
      <c r="D719" s="22">
        <v>2.4</v>
      </c>
      <c r="E719" s="6">
        <v>21.25</v>
      </c>
      <c r="F719" s="6">
        <f>PRODUCT(D719:E719)</f>
        <v>51</v>
      </c>
      <c r="G719" s="7"/>
    </row>
    <row r="720" spans="1:11" ht="15.6" thickTop="1" thickBot="1" x14ac:dyDescent="0.35">
      <c r="A720" s="71">
        <v>1</v>
      </c>
      <c r="B720" s="244" t="s">
        <v>21</v>
      </c>
      <c r="C720" s="245"/>
      <c r="D720" s="245"/>
      <c r="E720" s="246"/>
      <c r="F720" s="72">
        <f>SUM(F717:F719)</f>
        <v>168</v>
      </c>
      <c r="G720" s="73">
        <f>SUM(F720/F730)</f>
        <v>0.41857767306691868</v>
      </c>
    </row>
    <row r="721" spans="1:11" ht="15" thickTop="1" x14ac:dyDescent="0.3">
      <c r="A721" s="20"/>
      <c r="B721" s="74" t="s">
        <v>22</v>
      </c>
      <c r="C721" s="4"/>
      <c r="D721" s="4"/>
      <c r="E721" s="4"/>
      <c r="F721" s="41"/>
      <c r="G721" s="75"/>
    </row>
    <row r="722" spans="1:11" ht="57.6" x14ac:dyDescent="0.3">
      <c r="A722" s="36" t="s">
        <v>23</v>
      </c>
      <c r="B722" s="4" t="s">
        <v>2351</v>
      </c>
      <c r="C722" s="4" t="s">
        <v>18</v>
      </c>
      <c r="D722" s="22">
        <v>2.7</v>
      </c>
      <c r="E722" s="176">
        <v>6.4</v>
      </c>
      <c r="F722" s="41">
        <f>PRODUCT(D722:E722)</f>
        <v>17.28</v>
      </c>
      <c r="G722" s="7"/>
    </row>
    <row r="723" spans="1:11" ht="104.85" customHeight="1" x14ac:dyDescent="0.3">
      <c r="A723" s="36" t="s">
        <v>47</v>
      </c>
      <c r="B723" s="4" t="s">
        <v>2339</v>
      </c>
      <c r="C723" s="4" t="s">
        <v>18</v>
      </c>
      <c r="D723" s="22">
        <v>1.8</v>
      </c>
      <c r="E723" s="55">
        <v>50</v>
      </c>
      <c r="F723" s="41">
        <f>PRODUCT(D723:E723)</f>
        <v>90</v>
      </c>
      <c r="G723" s="7"/>
    </row>
    <row r="724" spans="1:11" ht="72.599999999999994" thickBot="1" x14ac:dyDescent="0.35">
      <c r="A724" s="36" t="s">
        <v>78</v>
      </c>
      <c r="B724" s="4" t="s">
        <v>2335</v>
      </c>
      <c r="C724" s="4" t="s">
        <v>18</v>
      </c>
      <c r="D724" s="22">
        <v>1.05</v>
      </c>
      <c r="E724" s="45">
        <v>40</v>
      </c>
      <c r="F724" s="41">
        <f>PRODUCT(D724:E724)</f>
        <v>42</v>
      </c>
      <c r="G724" s="7"/>
    </row>
    <row r="725" spans="1:11" ht="15.6" thickTop="1" thickBot="1" x14ac:dyDescent="0.35">
      <c r="A725" s="71">
        <v>2</v>
      </c>
      <c r="B725" s="244" t="s">
        <v>25</v>
      </c>
      <c r="C725" s="245"/>
      <c r="D725" s="245"/>
      <c r="E725" s="246"/>
      <c r="F725" s="72">
        <f>SUM(F722:F724)</f>
        <v>149.28</v>
      </c>
      <c r="G725" s="73">
        <f>SUM(F725/F730)</f>
        <v>0.37193616092517634</v>
      </c>
    </row>
    <row r="726" spans="1:11" ht="15.6" thickTop="1" thickBot="1" x14ac:dyDescent="0.35">
      <c r="A726" s="78" t="s">
        <v>26</v>
      </c>
      <c r="B726" s="244" t="s">
        <v>27</v>
      </c>
      <c r="C726" s="245"/>
      <c r="D726" s="245"/>
      <c r="E726" s="246"/>
      <c r="F726" s="79">
        <f>SUM(F720,F725)</f>
        <v>317.27999999999997</v>
      </c>
      <c r="G726" s="3"/>
    </row>
    <row r="727" spans="1:11" ht="15.6" thickTop="1" thickBot="1" x14ac:dyDescent="0.35">
      <c r="A727" s="80">
        <v>3</v>
      </c>
      <c r="B727" s="264" t="s">
        <v>28</v>
      </c>
      <c r="C727" s="265"/>
      <c r="D727" s="265"/>
      <c r="E727" s="266"/>
      <c r="F727" s="79">
        <f>SUM(F726)*15%</f>
        <v>47.591999999999992</v>
      </c>
      <c r="G727" s="73">
        <f>SUM(F727/F730)</f>
        <v>0.11857707509881422</v>
      </c>
    </row>
    <row r="728" spans="1:11" ht="15.6" thickTop="1" thickBot="1" x14ac:dyDescent="0.35">
      <c r="A728" s="78" t="s">
        <v>29</v>
      </c>
      <c r="B728" s="244" t="s">
        <v>30</v>
      </c>
      <c r="C728" s="245"/>
      <c r="D728" s="245"/>
      <c r="E728" s="246"/>
      <c r="F728" s="81">
        <f>SUM(F726:F727)</f>
        <v>364.87199999999996</v>
      </c>
    </row>
    <row r="729" spans="1:11" ht="15.6" thickTop="1" thickBot="1" x14ac:dyDescent="0.35">
      <c r="A729" s="80">
        <v>4</v>
      </c>
      <c r="B729" s="264" t="s">
        <v>31</v>
      </c>
      <c r="C729" s="265"/>
      <c r="D729" s="265"/>
      <c r="E729" s="266"/>
      <c r="F729" s="79">
        <f>SUM(F728)*10%</f>
        <v>36.487199999999994</v>
      </c>
      <c r="G729" s="73">
        <f>SUM(F729/F730)</f>
        <v>9.0909090909090912E-2</v>
      </c>
    </row>
    <row r="730" spans="1:11" ht="15.6" thickTop="1" thickBot="1" x14ac:dyDescent="0.35">
      <c r="A730" s="78" t="s">
        <v>32</v>
      </c>
      <c r="B730" s="244" t="s">
        <v>33</v>
      </c>
      <c r="C730" s="245"/>
      <c r="D730" s="245"/>
      <c r="E730" s="246"/>
      <c r="F730" s="81">
        <f>SUM(F728:F729)</f>
        <v>401.35919999999993</v>
      </c>
      <c r="G730" s="82">
        <f>SUM(G720,G725,G727,G729)</f>
        <v>1</v>
      </c>
    </row>
    <row r="731" spans="1:11" ht="15.6" thickTop="1" thickBot="1" x14ac:dyDescent="0.35"/>
    <row r="732" spans="1:11" ht="44.4" thickTop="1" thickBot="1" x14ac:dyDescent="0.35">
      <c r="A732" s="61" t="s">
        <v>2</v>
      </c>
      <c r="B732" s="62" t="s">
        <v>3</v>
      </c>
      <c r="C732" s="63" t="s">
        <v>4</v>
      </c>
      <c r="D732" s="64" t="s">
        <v>5</v>
      </c>
      <c r="E732" s="27"/>
      <c r="F732" s="20"/>
      <c r="G732" s="20"/>
      <c r="I732" s="2"/>
      <c r="J732" s="2"/>
      <c r="K732" s="2"/>
    </row>
    <row r="733" spans="1:11" ht="152.4" customHeight="1" thickTop="1" thickBot="1" x14ac:dyDescent="0.35">
      <c r="A733" s="65" t="s">
        <v>2352</v>
      </c>
      <c r="B733" s="222" t="s">
        <v>2353</v>
      </c>
      <c r="C733" s="50" t="s">
        <v>304</v>
      </c>
      <c r="D733" s="50">
        <v>1</v>
      </c>
      <c r="E733" s="20"/>
      <c r="F733" s="20"/>
      <c r="G733" s="20"/>
      <c r="I733" s="24"/>
      <c r="J733" s="24"/>
      <c r="K733" s="24"/>
    </row>
    <row r="734" spans="1:11" ht="30" thickTop="1" thickBot="1" x14ac:dyDescent="0.35">
      <c r="A734" s="61" t="s">
        <v>9</v>
      </c>
      <c r="B734" s="62" t="s">
        <v>10</v>
      </c>
      <c r="C734" s="62" t="s">
        <v>4</v>
      </c>
      <c r="D734" s="62" t="s">
        <v>11</v>
      </c>
      <c r="E734" s="62" t="s">
        <v>12</v>
      </c>
      <c r="F734" s="62" t="s">
        <v>13</v>
      </c>
      <c r="G734" s="64" t="s">
        <v>14</v>
      </c>
    </row>
    <row r="735" spans="1:11" ht="15" thickTop="1" x14ac:dyDescent="0.3">
      <c r="A735" s="20"/>
      <c r="B735" s="67" t="s">
        <v>15</v>
      </c>
      <c r="C735" s="68"/>
      <c r="D735" s="68"/>
      <c r="E735" s="68"/>
      <c r="F735" s="68"/>
      <c r="G735" s="7"/>
    </row>
    <row r="736" spans="1:11" x14ac:dyDescent="0.3">
      <c r="A736" s="36" t="s">
        <v>16</v>
      </c>
      <c r="B736" s="4" t="s">
        <v>2752</v>
      </c>
      <c r="C736" s="4" t="s">
        <v>18</v>
      </c>
      <c r="D736" s="22">
        <v>0.9</v>
      </c>
      <c r="E736" s="6">
        <v>28.6</v>
      </c>
      <c r="F736" s="6">
        <f>PRODUCT(D736:E736)</f>
        <v>25.740000000000002</v>
      </c>
      <c r="G736" s="7"/>
    </row>
    <row r="737" spans="1:11" x14ac:dyDescent="0.3">
      <c r="A737" s="36" t="s">
        <v>19</v>
      </c>
      <c r="B737" s="4" t="s">
        <v>2884</v>
      </c>
      <c r="C737" s="4" t="s">
        <v>18</v>
      </c>
      <c r="D737" s="22">
        <v>1.2</v>
      </c>
      <c r="E737" s="6">
        <v>27.3</v>
      </c>
      <c r="F737" s="6">
        <f>PRODUCT(D737:E737)</f>
        <v>32.76</v>
      </c>
      <c r="G737" s="7"/>
    </row>
    <row r="738" spans="1:11" ht="15" thickBot="1" x14ac:dyDescent="0.35">
      <c r="A738" s="36" t="s">
        <v>131</v>
      </c>
      <c r="B738" s="4" t="s">
        <v>2332</v>
      </c>
      <c r="C738" s="4" t="s">
        <v>18</v>
      </c>
      <c r="D738" s="22">
        <v>1.2</v>
      </c>
      <c r="E738" s="6">
        <v>21.25</v>
      </c>
      <c r="F738" s="6">
        <f>PRODUCT(D738:E738)</f>
        <v>25.5</v>
      </c>
      <c r="G738" s="7"/>
    </row>
    <row r="739" spans="1:11" ht="15.6" thickTop="1" thickBot="1" x14ac:dyDescent="0.35">
      <c r="A739" s="71">
        <v>1</v>
      </c>
      <c r="B739" s="244" t="s">
        <v>21</v>
      </c>
      <c r="C739" s="245"/>
      <c r="D739" s="245"/>
      <c r="E739" s="246"/>
      <c r="F739" s="72">
        <f>SUM(F736:F738)</f>
        <v>84</v>
      </c>
      <c r="G739" s="73">
        <f>SUM(F739/F749)</f>
        <v>0.46332097443019798</v>
      </c>
    </row>
    <row r="740" spans="1:11" ht="15" thickTop="1" x14ac:dyDescent="0.3">
      <c r="A740" s="20"/>
      <c r="B740" s="74" t="s">
        <v>22</v>
      </c>
      <c r="C740" s="4"/>
      <c r="D740" s="4"/>
      <c r="E740" s="4"/>
      <c r="F740" s="41"/>
      <c r="G740" s="75"/>
    </row>
    <row r="741" spans="1:11" ht="57.6" x14ac:dyDescent="0.3">
      <c r="A741" s="36" t="s">
        <v>23</v>
      </c>
      <c r="B741" s="4" t="s">
        <v>2333</v>
      </c>
      <c r="C741" s="4" t="s">
        <v>18</v>
      </c>
      <c r="D741" s="22">
        <v>1.3</v>
      </c>
      <c r="E741" s="176">
        <v>6.4</v>
      </c>
      <c r="F741" s="41">
        <f>PRODUCT(D741:E741)</f>
        <v>8.32</v>
      </c>
      <c r="G741" s="7"/>
    </row>
    <row r="742" spans="1:11" ht="106.65" customHeight="1" x14ac:dyDescent="0.3">
      <c r="A742" s="36" t="s">
        <v>47</v>
      </c>
      <c r="B742" s="4" t="s">
        <v>2343</v>
      </c>
      <c r="C742" s="4" t="s">
        <v>18</v>
      </c>
      <c r="D742" s="22">
        <v>0.9</v>
      </c>
      <c r="E742" s="55">
        <v>30</v>
      </c>
      <c r="F742" s="41">
        <f>PRODUCT(D742:E742)</f>
        <v>27</v>
      </c>
      <c r="G742" s="7"/>
    </row>
    <row r="743" spans="1:11" ht="72.599999999999994" thickBot="1" x14ac:dyDescent="0.35">
      <c r="A743" s="36" t="s">
        <v>78</v>
      </c>
      <c r="B743" s="4" t="s">
        <v>2335</v>
      </c>
      <c r="C743" s="4" t="s">
        <v>18</v>
      </c>
      <c r="D743" s="22">
        <v>0.6</v>
      </c>
      <c r="E743" s="45">
        <v>40</v>
      </c>
      <c r="F743" s="41">
        <f>PRODUCT(D743:E743)</f>
        <v>24</v>
      </c>
      <c r="G743" s="7"/>
    </row>
    <row r="744" spans="1:11" ht="15.6" thickTop="1" thickBot="1" x14ac:dyDescent="0.35">
      <c r="A744" s="71">
        <v>2</v>
      </c>
      <c r="B744" s="244" t="s">
        <v>25</v>
      </c>
      <c r="C744" s="245"/>
      <c r="D744" s="245"/>
      <c r="E744" s="246"/>
      <c r="F744" s="72">
        <f>SUM(F741:F743)</f>
        <v>59.32</v>
      </c>
      <c r="G744" s="73">
        <f>SUM(F744/F749)</f>
        <v>0.32719285956189698</v>
      </c>
    </row>
    <row r="745" spans="1:11" ht="15.6" thickTop="1" thickBot="1" x14ac:dyDescent="0.35">
      <c r="A745" s="78" t="s">
        <v>26</v>
      </c>
      <c r="B745" s="244" t="s">
        <v>27</v>
      </c>
      <c r="C745" s="245"/>
      <c r="D745" s="245"/>
      <c r="E745" s="246"/>
      <c r="F745" s="79">
        <f>SUM(F739,F744)</f>
        <v>143.32</v>
      </c>
      <c r="G745" s="3"/>
    </row>
    <row r="746" spans="1:11" ht="15.6" thickTop="1" thickBot="1" x14ac:dyDescent="0.35">
      <c r="A746" s="80">
        <v>3</v>
      </c>
      <c r="B746" s="264" t="s">
        <v>28</v>
      </c>
      <c r="C746" s="265"/>
      <c r="D746" s="265"/>
      <c r="E746" s="266"/>
      <c r="F746" s="79">
        <f>SUM(F745)*15%</f>
        <v>21.497999999999998</v>
      </c>
      <c r="G746" s="73">
        <f>SUM(F746/F749)</f>
        <v>0.11857707509881422</v>
      </c>
    </row>
    <row r="747" spans="1:11" ht="15.6" thickTop="1" thickBot="1" x14ac:dyDescent="0.35">
      <c r="A747" s="78" t="s">
        <v>29</v>
      </c>
      <c r="B747" s="244" t="s">
        <v>30</v>
      </c>
      <c r="C747" s="245"/>
      <c r="D747" s="245"/>
      <c r="E747" s="246"/>
      <c r="F747" s="81">
        <f>SUM(F745:F746)</f>
        <v>164.81799999999998</v>
      </c>
    </row>
    <row r="748" spans="1:11" ht="15.6" thickTop="1" thickBot="1" x14ac:dyDescent="0.35">
      <c r="A748" s="80">
        <v>4</v>
      </c>
      <c r="B748" s="264" t="s">
        <v>31</v>
      </c>
      <c r="C748" s="265"/>
      <c r="D748" s="265"/>
      <c r="E748" s="266"/>
      <c r="F748" s="79">
        <f>SUM(F747)*10%</f>
        <v>16.4818</v>
      </c>
      <c r="G748" s="73">
        <f>SUM(F748/F749)</f>
        <v>9.0909090909090925E-2</v>
      </c>
    </row>
    <row r="749" spans="1:11" ht="15.6" thickTop="1" thickBot="1" x14ac:dyDescent="0.35">
      <c r="A749" s="78" t="s">
        <v>32</v>
      </c>
      <c r="B749" s="244" t="s">
        <v>33</v>
      </c>
      <c r="C749" s="245"/>
      <c r="D749" s="245"/>
      <c r="E749" s="246"/>
      <c r="F749" s="81">
        <f>SUM(F747:F748)</f>
        <v>181.29979999999998</v>
      </c>
      <c r="G749" s="82">
        <f>SUM(G739,G744,G746,G748)</f>
        <v>1</v>
      </c>
    </row>
    <row r="750" spans="1:11" ht="15.6" thickTop="1" thickBot="1" x14ac:dyDescent="0.35"/>
    <row r="751" spans="1:11" ht="44.4" thickTop="1" thickBot="1" x14ac:dyDescent="0.35">
      <c r="A751" s="61" t="s">
        <v>2</v>
      </c>
      <c r="B751" s="62" t="s">
        <v>3</v>
      </c>
      <c r="C751" s="63" t="s">
        <v>4</v>
      </c>
      <c r="D751" s="64" t="s">
        <v>5</v>
      </c>
      <c r="E751" s="27"/>
      <c r="F751" s="20"/>
      <c r="G751" s="20"/>
      <c r="I751" s="2"/>
      <c r="J751" s="2"/>
      <c r="K751" s="2"/>
    </row>
    <row r="752" spans="1:11" ht="152.4" customHeight="1" thickTop="1" thickBot="1" x14ac:dyDescent="0.35">
      <c r="A752" s="65" t="s">
        <v>2354</v>
      </c>
      <c r="B752" s="222" t="s">
        <v>2355</v>
      </c>
      <c r="C752" s="50" t="s">
        <v>304</v>
      </c>
      <c r="D752" s="50">
        <v>1</v>
      </c>
      <c r="E752" s="20"/>
      <c r="F752" s="20"/>
      <c r="G752" s="20"/>
      <c r="I752" s="24"/>
      <c r="J752" s="24"/>
      <c r="K752" s="24"/>
    </row>
    <row r="753" spans="1:7" ht="30" thickTop="1" thickBot="1" x14ac:dyDescent="0.35">
      <c r="A753" s="61" t="s">
        <v>9</v>
      </c>
      <c r="B753" s="62" t="s">
        <v>10</v>
      </c>
      <c r="C753" s="62" t="s">
        <v>4</v>
      </c>
      <c r="D753" s="62" t="s">
        <v>11</v>
      </c>
      <c r="E753" s="62" t="s">
        <v>12</v>
      </c>
      <c r="F753" s="62" t="s">
        <v>13</v>
      </c>
      <c r="G753" s="64" t="s">
        <v>14</v>
      </c>
    </row>
    <row r="754" spans="1:7" ht="15" thickTop="1" x14ac:dyDescent="0.3">
      <c r="A754" s="20"/>
      <c r="B754" s="67" t="s">
        <v>15</v>
      </c>
      <c r="C754" s="68"/>
      <c r="D754" s="68"/>
      <c r="E754" s="68"/>
      <c r="F754" s="68"/>
      <c r="G754" s="7"/>
    </row>
    <row r="755" spans="1:7" x14ac:dyDescent="0.3">
      <c r="A755" s="36" t="s">
        <v>16</v>
      </c>
      <c r="B755" s="4" t="s">
        <v>2752</v>
      </c>
      <c r="C755" s="4" t="s">
        <v>18</v>
      </c>
      <c r="D755" s="22">
        <v>1.25</v>
      </c>
      <c r="E755" s="6">
        <v>28.6</v>
      </c>
      <c r="F755" s="6">
        <f>PRODUCT(D755:E755)</f>
        <v>35.75</v>
      </c>
      <c r="G755" s="7"/>
    </row>
    <row r="756" spans="1:7" x14ac:dyDescent="0.3">
      <c r="A756" s="36" t="s">
        <v>19</v>
      </c>
      <c r="B756" s="4" t="s">
        <v>2884</v>
      </c>
      <c r="C756" s="4" t="s">
        <v>18</v>
      </c>
      <c r="D756" s="22">
        <v>1.6</v>
      </c>
      <c r="E756" s="6">
        <v>27.3</v>
      </c>
      <c r="F756" s="6">
        <f>PRODUCT(D756:E756)</f>
        <v>43.680000000000007</v>
      </c>
      <c r="G756" s="7"/>
    </row>
    <row r="757" spans="1:7" ht="15" thickBot="1" x14ac:dyDescent="0.35">
      <c r="A757" s="36" t="s">
        <v>131</v>
      </c>
      <c r="B757" s="4" t="s">
        <v>2332</v>
      </c>
      <c r="C757" s="4" t="s">
        <v>18</v>
      </c>
      <c r="D757" s="22">
        <v>1.6</v>
      </c>
      <c r="E757" s="6">
        <v>21.6</v>
      </c>
      <c r="F757" s="6">
        <f>PRODUCT(D757:E757)</f>
        <v>34.56</v>
      </c>
      <c r="G757" s="7"/>
    </row>
    <row r="758" spans="1:7" ht="15.6" thickTop="1" thickBot="1" x14ac:dyDescent="0.35">
      <c r="A758" s="71">
        <v>1</v>
      </c>
      <c r="B758" s="244" t="s">
        <v>21</v>
      </c>
      <c r="C758" s="245"/>
      <c r="D758" s="245"/>
      <c r="E758" s="246"/>
      <c r="F758" s="72">
        <f>SUM(F755:F757)</f>
        <v>113.99000000000001</v>
      </c>
      <c r="G758" s="73">
        <f>SUM(F758/F768)</f>
        <v>0.46132530556882656</v>
      </c>
    </row>
    <row r="759" spans="1:7" ht="15" thickTop="1" x14ac:dyDescent="0.3">
      <c r="A759" s="20"/>
      <c r="B759" s="74" t="s">
        <v>22</v>
      </c>
      <c r="C759" s="4"/>
      <c r="D759" s="4"/>
      <c r="E759" s="4"/>
      <c r="F759" s="41"/>
      <c r="G759" s="75"/>
    </row>
    <row r="760" spans="1:7" ht="57.6" x14ac:dyDescent="0.3">
      <c r="A760" s="36" t="s">
        <v>23</v>
      </c>
      <c r="B760" s="4" t="s">
        <v>2351</v>
      </c>
      <c r="C760" s="4" t="s">
        <v>18</v>
      </c>
      <c r="D760" s="22">
        <v>1.85</v>
      </c>
      <c r="E760" s="176">
        <v>6.4</v>
      </c>
      <c r="F760" s="41">
        <f>PRODUCT(D760:E760)</f>
        <v>11.840000000000002</v>
      </c>
      <c r="G760" s="7"/>
    </row>
    <row r="761" spans="1:7" ht="99.15" customHeight="1" x14ac:dyDescent="0.3">
      <c r="A761" s="36" t="s">
        <v>47</v>
      </c>
      <c r="B761" s="4" t="s">
        <v>2343</v>
      </c>
      <c r="C761" s="4" t="s">
        <v>18</v>
      </c>
      <c r="D761" s="22">
        <v>1.25</v>
      </c>
      <c r="E761" s="55">
        <v>30</v>
      </c>
      <c r="F761" s="41">
        <f>PRODUCT(D761:E761)</f>
        <v>37.5</v>
      </c>
      <c r="G761" s="7"/>
    </row>
    <row r="762" spans="1:7" ht="72.599999999999994" thickBot="1" x14ac:dyDescent="0.35">
      <c r="A762" s="36" t="s">
        <v>78</v>
      </c>
      <c r="B762" s="4" t="s">
        <v>2335</v>
      </c>
      <c r="C762" s="4" t="s">
        <v>18</v>
      </c>
      <c r="D762" s="22">
        <v>0.8</v>
      </c>
      <c r="E762" s="45">
        <v>40</v>
      </c>
      <c r="F762" s="41">
        <f>PRODUCT(D762:E762)</f>
        <v>32</v>
      </c>
      <c r="G762" s="7"/>
    </row>
    <row r="763" spans="1:7" ht="15.6" thickTop="1" thickBot="1" x14ac:dyDescent="0.35">
      <c r="A763" s="71">
        <v>2</v>
      </c>
      <c r="B763" s="244" t="s">
        <v>25</v>
      </c>
      <c r="C763" s="245"/>
      <c r="D763" s="245"/>
      <c r="E763" s="246"/>
      <c r="F763" s="72">
        <f>SUM(F760:F762)</f>
        <v>81.34</v>
      </c>
      <c r="G763" s="73">
        <f>SUM(F763/F768)</f>
        <v>0.32918852842326829</v>
      </c>
    </row>
    <row r="764" spans="1:7" ht="15.6" thickTop="1" thickBot="1" x14ac:dyDescent="0.35">
      <c r="A764" s="78" t="s">
        <v>26</v>
      </c>
      <c r="B764" s="244" t="s">
        <v>27</v>
      </c>
      <c r="C764" s="245"/>
      <c r="D764" s="245"/>
      <c r="E764" s="246"/>
      <c r="F764" s="79">
        <f>SUM(F758,F763)</f>
        <v>195.33</v>
      </c>
      <c r="G764" s="3"/>
    </row>
    <row r="765" spans="1:7" ht="15.6" thickTop="1" thickBot="1" x14ac:dyDescent="0.35">
      <c r="A765" s="80">
        <v>3</v>
      </c>
      <c r="B765" s="264" t="s">
        <v>28</v>
      </c>
      <c r="C765" s="265"/>
      <c r="D765" s="265"/>
      <c r="E765" s="266"/>
      <c r="F765" s="79">
        <f>SUM(F764)*15%</f>
        <v>29.299500000000002</v>
      </c>
      <c r="G765" s="73">
        <f>SUM(F765/F768)</f>
        <v>0.11857707509881422</v>
      </c>
    </row>
    <row r="766" spans="1:7" ht="15.6" thickTop="1" thickBot="1" x14ac:dyDescent="0.35">
      <c r="A766" s="78" t="s">
        <v>29</v>
      </c>
      <c r="B766" s="244" t="s">
        <v>30</v>
      </c>
      <c r="C766" s="245"/>
      <c r="D766" s="245"/>
      <c r="E766" s="246"/>
      <c r="F766" s="81">
        <f>SUM(F764:F765)</f>
        <v>224.62950000000001</v>
      </c>
    </row>
    <row r="767" spans="1:7" ht="15.6" thickTop="1" thickBot="1" x14ac:dyDescent="0.35">
      <c r="A767" s="80">
        <v>4</v>
      </c>
      <c r="B767" s="264" t="s">
        <v>31</v>
      </c>
      <c r="C767" s="265"/>
      <c r="D767" s="265"/>
      <c r="E767" s="266"/>
      <c r="F767" s="79">
        <f>SUM(F766)*10%</f>
        <v>22.462950000000003</v>
      </c>
      <c r="G767" s="73">
        <f>SUM(F767/F768)</f>
        <v>9.0909090909090912E-2</v>
      </c>
    </row>
    <row r="768" spans="1:7" ht="15.6" thickTop="1" thickBot="1" x14ac:dyDescent="0.35">
      <c r="A768" s="78" t="s">
        <v>32</v>
      </c>
      <c r="B768" s="244" t="s">
        <v>33</v>
      </c>
      <c r="C768" s="245"/>
      <c r="D768" s="245"/>
      <c r="E768" s="246"/>
      <c r="F768" s="81">
        <f>SUM(F766:F767)</f>
        <v>247.09245000000001</v>
      </c>
      <c r="G768" s="82">
        <f>SUM(G758,G763,G765,G767)</f>
        <v>1</v>
      </c>
    </row>
    <row r="769" spans="1:11" ht="15.6" thickTop="1" thickBot="1" x14ac:dyDescent="0.35"/>
    <row r="770" spans="1:11" ht="44.4" thickTop="1" thickBot="1" x14ac:dyDescent="0.35">
      <c r="A770" s="61" t="s">
        <v>2</v>
      </c>
      <c r="B770" s="62" t="s">
        <v>3</v>
      </c>
      <c r="C770" s="63" t="s">
        <v>4</v>
      </c>
      <c r="D770" s="64" t="s">
        <v>5</v>
      </c>
      <c r="E770" s="27"/>
      <c r="F770" s="20"/>
      <c r="G770" s="20"/>
      <c r="I770" s="2"/>
      <c r="J770" s="2"/>
      <c r="K770" s="2"/>
    </row>
    <row r="771" spans="1:11" ht="162.6" customHeight="1" thickTop="1" thickBot="1" x14ac:dyDescent="0.35">
      <c r="A771" s="65" t="s">
        <v>2356</v>
      </c>
      <c r="B771" s="222" t="s">
        <v>2357</v>
      </c>
      <c r="C771" s="50" t="s">
        <v>304</v>
      </c>
      <c r="D771" s="50">
        <v>1</v>
      </c>
      <c r="E771" s="20"/>
      <c r="F771" s="20"/>
      <c r="G771" s="20"/>
      <c r="I771" s="24"/>
      <c r="J771" s="24"/>
      <c r="K771" s="24"/>
    </row>
    <row r="772" spans="1:11" ht="30" thickTop="1" thickBot="1" x14ac:dyDescent="0.35">
      <c r="A772" s="61" t="s">
        <v>9</v>
      </c>
      <c r="B772" s="62" t="s">
        <v>10</v>
      </c>
      <c r="C772" s="62" t="s">
        <v>4</v>
      </c>
      <c r="D772" s="62" t="s">
        <v>11</v>
      </c>
      <c r="E772" s="62" t="s">
        <v>12</v>
      </c>
      <c r="F772" s="62" t="s">
        <v>13</v>
      </c>
      <c r="G772" s="64" t="s">
        <v>14</v>
      </c>
    </row>
    <row r="773" spans="1:11" ht="15" thickTop="1" x14ac:dyDescent="0.3">
      <c r="A773" s="20"/>
      <c r="B773" s="67" t="s">
        <v>15</v>
      </c>
      <c r="C773" s="68"/>
      <c r="D773" s="68"/>
      <c r="E773" s="68"/>
      <c r="F773" s="68"/>
      <c r="G773" s="7"/>
    </row>
    <row r="774" spans="1:11" x14ac:dyDescent="0.3">
      <c r="A774" s="36" t="s">
        <v>16</v>
      </c>
      <c r="B774" s="4" t="s">
        <v>2752</v>
      </c>
      <c r="C774" s="4" t="s">
        <v>18</v>
      </c>
      <c r="D774" s="22">
        <v>2</v>
      </c>
      <c r="E774" s="6">
        <v>28.6</v>
      </c>
      <c r="F774" s="6">
        <f>PRODUCT(D774:E774)</f>
        <v>57.2</v>
      </c>
      <c r="G774" s="7"/>
    </row>
    <row r="775" spans="1:11" x14ac:dyDescent="0.3">
      <c r="A775" s="36" t="s">
        <v>19</v>
      </c>
      <c r="B775" s="4" t="s">
        <v>2885</v>
      </c>
      <c r="C775" s="4" t="s">
        <v>18</v>
      </c>
      <c r="D775" s="22">
        <v>2.5499999999999998</v>
      </c>
      <c r="E775" s="6">
        <v>27.3</v>
      </c>
      <c r="F775" s="6">
        <f>PRODUCT(D775:E775)</f>
        <v>69.614999999999995</v>
      </c>
      <c r="G775" s="7"/>
    </row>
    <row r="776" spans="1:11" ht="15" thickBot="1" x14ac:dyDescent="0.35">
      <c r="A776" s="36" t="s">
        <v>131</v>
      </c>
      <c r="B776" s="4" t="s">
        <v>2332</v>
      </c>
      <c r="C776" s="4" t="s">
        <v>18</v>
      </c>
      <c r="D776" s="22">
        <v>2.5499999999999998</v>
      </c>
      <c r="E776" s="6">
        <v>21.25</v>
      </c>
      <c r="F776" s="6">
        <f>PRODUCT(D776:E776)</f>
        <v>54.187499999999993</v>
      </c>
      <c r="G776" s="7"/>
    </row>
    <row r="777" spans="1:11" ht="15.6" thickTop="1" thickBot="1" x14ac:dyDescent="0.35">
      <c r="A777" s="71">
        <v>1</v>
      </c>
      <c r="B777" s="244" t="s">
        <v>21</v>
      </c>
      <c r="C777" s="245"/>
      <c r="D777" s="245"/>
      <c r="E777" s="246"/>
      <c r="F777" s="72">
        <f>SUM(F774:F776)</f>
        <v>181.0025</v>
      </c>
      <c r="G777" s="73">
        <f>SUM(F777/F787)</f>
        <v>0.411113528483315</v>
      </c>
    </row>
    <row r="778" spans="1:11" ht="15" thickTop="1" x14ac:dyDescent="0.3">
      <c r="A778" s="20"/>
      <c r="B778" s="74" t="s">
        <v>22</v>
      </c>
      <c r="C778" s="4"/>
      <c r="D778" s="4"/>
      <c r="E778" s="4"/>
      <c r="F778" s="41"/>
      <c r="G778" s="75"/>
    </row>
    <row r="779" spans="1:11" ht="57.6" x14ac:dyDescent="0.3">
      <c r="A779" s="36" t="s">
        <v>23</v>
      </c>
      <c r="B779" s="4" t="s">
        <v>2342</v>
      </c>
      <c r="C779" s="4" t="s">
        <v>18</v>
      </c>
      <c r="D779" s="22">
        <v>2.9750000000000001</v>
      </c>
      <c r="E779" s="176">
        <v>6.4</v>
      </c>
      <c r="F779" s="41">
        <f>PRODUCT(D779:E779)</f>
        <v>19.040000000000003</v>
      </c>
      <c r="G779" s="7"/>
    </row>
    <row r="780" spans="1:11" ht="99.9" customHeight="1" x14ac:dyDescent="0.3">
      <c r="A780" s="36" t="s">
        <v>47</v>
      </c>
      <c r="B780" s="4" t="s">
        <v>2358</v>
      </c>
      <c r="C780" s="4" t="s">
        <v>18</v>
      </c>
      <c r="D780" s="22">
        <v>2</v>
      </c>
      <c r="E780" s="55">
        <v>50</v>
      </c>
      <c r="F780" s="41">
        <f>PRODUCT(D780:E780)</f>
        <v>100</v>
      </c>
      <c r="G780" s="7"/>
    </row>
    <row r="781" spans="1:11" ht="72.599999999999994" thickBot="1" x14ac:dyDescent="0.35">
      <c r="A781" s="36" t="s">
        <v>78</v>
      </c>
      <c r="B781" s="4" t="s">
        <v>2335</v>
      </c>
      <c r="C781" s="4" t="s">
        <v>18</v>
      </c>
      <c r="D781" s="22">
        <v>1.2</v>
      </c>
      <c r="E781" s="45">
        <v>40</v>
      </c>
      <c r="F781" s="41">
        <f>PRODUCT(D781:E781)</f>
        <v>48</v>
      </c>
      <c r="G781" s="7"/>
    </row>
    <row r="782" spans="1:11" ht="15.6" thickTop="1" thickBot="1" x14ac:dyDescent="0.35">
      <c r="A782" s="71">
        <v>2</v>
      </c>
      <c r="B782" s="244" t="s">
        <v>25</v>
      </c>
      <c r="C782" s="245"/>
      <c r="D782" s="245"/>
      <c r="E782" s="246"/>
      <c r="F782" s="72">
        <f>SUM(F779:F781)</f>
        <v>167.04000000000002</v>
      </c>
      <c r="G782" s="73">
        <f>SUM(F782/F787)</f>
        <v>0.37940030550877996</v>
      </c>
    </row>
    <row r="783" spans="1:11" ht="15.6" thickTop="1" thickBot="1" x14ac:dyDescent="0.35">
      <c r="A783" s="78" t="s">
        <v>26</v>
      </c>
      <c r="B783" s="244" t="s">
        <v>27</v>
      </c>
      <c r="C783" s="245"/>
      <c r="D783" s="245"/>
      <c r="E783" s="246"/>
      <c r="F783" s="79">
        <f>SUM(F777,F782)</f>
        <v>348.04250000000002</v>
      </c>
      <c r="G783" s="3"/>
    </row>
    <row r="784" spans="1:11" ht="15.6" thickTop="1" thickBot="1" x14ac:dyDescent="0.35">
      <c r="A784" s="80">
        <v>3</v>
      </c>
      <c r="B784" s="264" t="s">
        <v>28</v>
      </c>
      <c r="C784" s="265"/>
      <c r="D784" s="265"/>
      <c r="E784" s="266"/>
      <c r="F784" s="79">
        <f>SUM(F783)*15%</f>
        <v>52.206375000000001</v>
      </c>
      <c r="G784" s="73">
        <f>SUM(F784/F787)</f>
        <v>0.11857707509881424</v>
      </c>
    </row>
    <row r="785" spans="1:11" ht="15.6" thickTop="1" thickBot="1" x14ac:dyDescent="0.35">
      <c r="A785" s="78" t="s">
        <v>29</v>
      </c>
      <c r="B785" s="244" t="s">
        <v>30</v>
      </c>
      <c r="C785" s="245"/>
      <c r="D785" s="245"/>
      <c r="E785" s="246"/>
      <c r="F785" s="81">
        <f>SUM(F783:F784)</f>
        <v>400.248875</v>
      </c>
    </row>
    <row r="786" spans="1:11" ht="15.6" thickTop="1" thickBot="1" x14ac:dyDescent="0.35">
      <c r="A786" s="80">
        <v>4</v>
      </c>
      <c r="B786" s="264" t="s">
        <v>31</v>
      </c>
      <c r="C786" s="265"/>
      <c r="D786" s="265"/>
      <c r="E786" s="266"/>
      <c r="F786" s="79">
        <f>SUM(F785)*10%</f>
        <v>40.024887500000006</v>
      </c>
      <c r="G786" s="73">
        <f>SUM(F786/F787)</f>
        <v>9.0909090909090925E-2</v>
      </c>
    </row>
    <row r="787" spans="1:11" ht="15.6" thickTop="1" thickBot="1" x14ac:dyDescent="0.35">
      <c r="A787" s="78" t="s">
        <v>32</v>
      </c>
      <c r="B787" s="244" t="s">
        <v>33</v>
      </c>
      <c r="C787" s="245"/>
      <c r="D787" s="245"/>
      <c r="E787" s="246"/>
      <c r="F787" s="81">
        <f>SUM(F785:F786)</f>
        <v>440.27376249999998</v>
      </c>
      <c r="G787" s="82">
        <f>SUM(G777,G782,G784,G786)</f>
        <v>1</v>
      </c>
    </row>
    <row r="788" spans="1:11" ht="15.6" thickTop="1" thickBot="1" x14ac:dyDescent="0.35"/>
    <row r="789" spans="1:11" ht="44.4" thickTop="1" thickBot="1" x14ac:dyDescent="0.35">
      <c r="A789" s="61" t="s">
        <v>2</v>
      </c>
      <c r="B789" s="62" t="s">
        <v>3</v>
      </c>
      <c r="C789" s="63" t="s">
        <v>4</v>
      </c>
      <c r="D789" s="64" t="s">
        <v>5</v>
      </c>
      <c r="E789" s="27"/>
      <c r="F789" s="20"/>
      <c r="G789" s="20"/>
      <c r="I789" s="2"/>
      <c r="J789" s="2"/>
      <c r="K789" s="2"/>
    </row>
    <row r="790" spans="1:11" ht="106.2" customHeight="1" thickTop="1" thickBot="1" x14ac:dyDescent="0.35">
      <c r="A790" s="65" t="s">
        <v>2359</v>
      </c>
      <c r="B790" s="222" t="s">
        <v>2360</v>
      </c>
      <c r="C790" s="50" t="s">
        <v>304</v>
      </c>
      <c r="D790" s="50">
        <v>1</v>
      </c>
      <c r="E790" s="20"/>
      <c r="F790" s="20"/>
      <c r="G790" s="20"/>
      <c r="I790" s="24"/>
      <c r="J790" s="24"/>
      <c r="K790" s="24"/>
    </row>
    <row r="791" spans="1:11" ht="30" thickTop="1" thickBot="1" x14ac:dyDescent="0.35">
      <c r="A791" s="61" t="s">
        <v>9</v>
      </c>
      <c r="B791" s="62" t="s">
        <v>10</v>
      </c>
      <c r="C791" s="62" t="s">
        <v>4</v>
      </c>
      <c r="D791" s="62" t="s">
        <v>11</v>
      </c>
      <c r="E791" s="62" t="s">
        <v>12</v>
      </c>
      <c r="F791" s="62" t="s">
        <v>13</v>
      </c>
      <c r="G791" s="64" t="s">
        <v>14</v>
      </c>
    </row>
    <row r="792" spans="1:11" ht="15" thickTop="1" x14ac:dyDescent="0.3">
      <c r="A792" s="20"/>
      <c r="B792" s="67" t="s">
        <v>15</v>
      </c>
      <c r="C792" s="68"/>
      <c r="D792" s="68"/>
      <c r="E792" s="68"/>
      <c r="F792" s="68"/>
      <c r="G792" s="7"/>
    </row>
    <row r="793" spans="1:11" x14ac:dyDescent="0.3">
      <c r="A793" s="36" t="s">
        <v>16</v>
      </c>
      <c r="B793" s="4" t="s">
        <v>2886</v>
      </c>
      <c r="C793" s="4" t="s">
        <v>18</v>
      </c>
      <c r="D793" s="22">
        <v>0.9</v>
      </c>
      <c r="E793" s="6">
        <v>28.6</v>
      </c>
      <c r="F793" s="6">
        <f>PRODUCT(D793:E793)</f>
        <v>25.740000000000002</v>
      </c>
      <c r="G793" s="7"/>
    </row>
    <row r="794" spans="1:11" x14ac:dyDescent="0.3">
      <c r="A794" s="36" t="s">
        <v>19</v>
      </c>
      <c r="B794" s="4" t="s">
        <v>2880</v>
      </c>
      <c r="C794" s="4" t="s">
        <v>18</v>
      </c>
      <c r="D794" s="22">
        <v>1.3</v>
      </c>
      <c r="E794" s="6">
        <v>27.3</v>
      </c>
      <c r="F794" s="6">
        <f>PRODUCT(D794:E794)</f>
        <v>35.49</v>
      </c>
      <c r="G794" s="7"/>
    </row>
    <row r="795" spans="1:11" ht="29.4" thickBot="1" x14ac:dyDescent="0.35">
      <c r="A795" s="36" t="s">
        <v>131</v>
      </c>
      <c r="B795" s="4" t="s">
        <v>2361</v>
      </c>
      <c r="C795" s="4" t="s">
        <v>18</v>
      </c>
      <c r="D795" s="22">
        <v>1.3</v>
      </c>
      <c r="E795" s="6">
        <v>21.25</v>
      </c>
      <c r="F795" s="6">
        <f>PRODUCT(D795:E795)</f>
        <v>27.625</v>
      </c>
      <c r="G795" s="7"/>
    </row>
    <row r="796" spans="1:11" ht="15.6" thickTop="1" thickBot="1" x14ac:dyDescent="0.35">
      <c r="A796" s="71">
        <v>1</v>
      </c>
      <c r="B796" s="244" t="s">
        <v>21</v>
      </c>
      <c r="C796" s="245"/>
      <c r="D796" s="245"/>
      <c r="E796" s="246"/>
      <c r="F796" s="72">
        <f>SUM(F793:F795)</f>
        <v>88.855000000000004</v>
      </c>
      <c r="G796" s="73">
        <f>SUM(F796/F806)</f>
        <v>0.48611444492451356</v>
      </c>
    </row>
    <row r="797" spans="1:11" ht="15" thickTop="1" x14ac:dyDescent="0.3">
      <c r="A797" s="20"/>
      <c r="B797" s="74" t="s">
        <v>22</v>
      </c>
      <c r="C797" s="4"/>
      <c r="D797" s="4"/>
      <c r="E797" s="4"/>
      <c r="F797" s="41"/>
      <c r="G797" s="75"/>
    </row>
    <row r="798" spans="1:11" ht="57.6" x14ac:dyDescent="0.3">
      <c r="A798" s="36" t="s">
        <v>23</v>
      </c>
      <c r="B798" s="4" t="s">
        <v>2362</v>
      </c>
      <c r="C798" s="4" t="s">
        <v>18</v>
      </c>
      <c r="D798" s="22">
        <v>1.35</v>
      </c>
      <c r="E798" s="176">
        <v>6.4</v>
      </c>
      <c r="F798" s="41">
        <f>PRODUCT(D798:E798)</f>
        <v>8.64</v>
      </c>
      <c r="G798" s="7"/>
    </row>
    <row r="799" spans="1:11" ht="104.85" customHeight="1" x14ac:dyDescent="0.3">
      <c r="A799" s="36" t="s">
        <v>47</v>
      </c>
      <c r="B799" s="4" t="s">
        <v>2334</v>
      </c>
      <c r="C799" s="4" t="s">
        <v>18</v>
      </c>
      <c r="D799" s="22">
        <v>0.9</v>
      </c>
      <c r="E799" s="55">
        <v>30</v>
      </c>
      <c r="F799" s="41">
        <f>PRODUCT(D799:E799)</f>
        <v>27</v>
      </c>
      <c r="G799" s="7"/>
    </row>
    <row r="800" spans="1:11" ht="72.599999999999994" thickBot="1" x14ac:dyDescent="0.35">
      <c r="A800" s="36" t="s">
        <v>78</v>
      </c>
      <c r="B800" s="4" t="s">
        <v>2335</v>
      </c>
      <c r="C800" s="4" t="s">
        <v>18</v>
      </c>
      <c r="D800" s="22">
        <v>0.5</v>
      </c>
      <c r="E800" s="45">
        <v>40</v>
      </c>
      <c r="F800" s="41">
        <f>PRODUCT(D800:E800)</f>
        <v>20</v>
      </c>
      <c r="G800" s="7"/>
    </row>
    <row r="801" spans="1:11" ht="15.6" thickTop="1" thickBot="1" x14ac:dyDescent="0.35">
      <c r="A801" s="71">
        <v>2</v>
      </c>
      <c r="B801" s="244" t="s">
        <v>25</v>
      </c>
      <c r="C801" s="245"/>
      <c r="D801" s="245"/>
      <c r="E801" s="246"/>
      <c r="F801" s="72">
        <f>SUM(F798:F800)</f>
        <v>55.64</v>
      </c>
      <c r="G801" s="73">
        <f>SUM(F801/F806)</f>
        <v>0.30439938906758129</v>
      </c>
    </row>
    <row r="802" spans="1:11" ht="15.6" thickTop="1" thickBot="1" x14ac:dyDescent="0.35">
      <c r="A802" s="78" t="s">
        <v>26</v>
      </c>
      <c r="B802" s="244" t="s">
        <v>27</v>
      </c>
      <c r="C802" s="245"/>
      <c r="D802" s="245"/>
      <c r="E802" s="246"/>
      <c r="F802" s="79">
        <f>SUM(F796,F801)</f>
        <v>144.495</v>
      </c>
      <c r="G802" s="3"/>
    </row>
    <row r="803" spans="1:11" ht="15.6" thickTop="1" thickBot="1" x14ac:dyDescent="0.35">
      <c r="A803" s="80">
        <v>3</v>
      </c>
      <c r="B803" s="264" t="s">
        <v>28</v>
      </c>
      <c r="C803" s="265"/>
      <c r="D803" s="265"/>
      <c r="E803" s="266"/>
      <c r="F803" s="79">
        <f>SUM(F802)*15%</f>
        <v>21.674250000000001</v>
      </c>
      <c r="G803" s="73">
        <f>SUM(F803/F806)</f>
        <v>0.11857707509881422</v>
      </c>
    </row>
    <row r="804" spans="1:11" ht="15.6" thickTop="1" thickBot="1" x14ac:dyDescent="0.35">
      <c r="A804" s="78" t="s">
        <v>29</v>
      </c>
      <c r="B804" s="244" t="s">
        <v>30</v>
      </c>
      <c r="C804" s="245"/>
      <c r="D804" s="245"/>
      <c r="E804" s="246"/>
      <c r="F804" s="81">
        <f>SUM(F802:F803)</f>
        <v>166.16925000000001</v>
      </c>
    </row>
    <row r="805" spans="1:11" ht="15.6" thickTop="1" thickBot="1" x14ac:dyDescent="0.35">
      <c r="A805" s="80">
        <v>4</v>
      </c>
      <c r="B805" s="264" t="s">
        <v>31</v>
      </c>
      <c r="C805" s="265"/>
      <c r="D805" s="265"/>
      <c r="E805" s="266"/>
      <c r="F805" s="79">
        <f>SUM(F804)*10%</f>
        <v>16.616925000000002</v>
      </c>
      <c r="G805" s="73">
        <f>SUM(F805/F806)</f>
        <v>9.0909090909090912E-2</v>
      </c>
    </row>
    <row r="806" spans="1:11" ht="15.6" thickTop="1" thickBot="1" x14ac:dyDescent="0.35">
      <c r="A806" s="78" t="s">
        <v>32</v>
      </c>
      <c r="B806" s="244" t="s">
        <v>33</v>
      </c>
      <c r="C806" s="245"/>
      <c r="D806" s="245"/>
      <c r="E806" s="246"/>
      <c r="F806" s="81">
        <f>SUM(F804:F805)</f>
        <v>182.78617500000001</v>
      </c>
      <c r="G806" s="82">
        <f>SUM(G796,G801,G803,G805)</f>
        <v>1</v>
      </c>
    </row>
    <row r="807" spans="1:11" ht="15.6" thickTop="1" thickBot="1" x14ac:dyDescent="0.35"/>
    <row r="808" spans="1:11" ht="44.4" thickTop="1" thickBot="1" x14ac:dyDescent="0.35">
      <c r="A808" s="61" t="s">
        <v>2</v>
      </c>
      <c r="B808" s="62" t="s">
        <v>3</v>
      </c>
      <c r="C808" s="63" t="s">
        <v>4</v>
      </c>
      <c r="D808" s="64" t="s">
        <v>5</v>
      </c>
      <c r="E808" s="27"/>
      <c r="F808" s="20"/>
      <c r="G808" s="20"/>
      <c r="I808" s="2"/>
      <c r="J808" s="2"/>
      <c r="K808" s="2"/>
    </row>
    <row r="809" spans="1:11" ht="135.6" customHeight="1" thickTop="1" thickBot="1" x14ac:dyDescent="0.35">
      <c r="A809" s="65" t="s">
        <v>2363</v>
      </c>
      <c r="B809" s="222" t="s">
        <v>2364</v>
      </c>
      <c r="C809" s="50" t="s">
        <v>304</v>
      </c>
      <c r="D809" s="50">
        <v>1</v>
      </c>
      <c r="E809" s="20"/>
      <c r="F809" s="20"/>
      <c r="G809" s="20"/>
      <c r="I809" s="24"/>
      <c r="J809" s="24"/>
      <c r="K809" s="24"/>
    </row>
    <row r="810" spans="1:11" ht="30" thickTop="1" thickBot="1" x14ac:dyDescent="0.35">
      <c r="A810" s="61" t="s">
        <v>9</v>
      </c>
      <c r="B810" s="62" t="s">
        <v>10</v>
      </c>
      <c r="C810" s="62" t="s">
        <v>4</v>
      </c>
      <c r="D810" s="62" t="s">
        <v>11</v>
      </c>
      <c r="E810" s="62" t="s">
        <v>12</v>
      </c>
      <c r="F810" s="62" t="s">
        <v>13</v>
      </c>
      <c r="G810" s="64" t="s">
        <v>14</v>
      </c>
    </row>
    <row r="811" spans="1:11" ht="15" thickTop="1" x14ac:dyDescent="0.3">
      <c r="A811" s="20"/>
      <c r="B811" s="67" t="s">
        <v>15</v>
      </c>
      <c r="C811" s="68"/>
      <c r="D811" s="68"/>
      <c r="E811" s="68"/>
      <c r="F811" s="68"/>
      <c r="G811" s="7"/>
    </row>
    <row r="812" spans="1:11" x14ac:dyDescent="0.3">
      <c r="A812" s="36" t="s">
        <v>16</v>
      </c>
      <c r="B812" s="4" t="s">
        <v>2886</v>
      </c>
      <c r="C812" s="4" t="s">
        <v>18</v>
      </c>
      <c r="D812" s="22">
        <v>2.4</v>
      </c>
      <c r="E812" s="6">
        <v>28.6</v>
      </c>
      <c r="F812" s="6">
        <f>PRODUCT(D812:E812)</f>
        <v>68.64</v>
      </c>
      <c r="G812" s="7"/>
    </row>
    <row r="813" spans="1:11" x14ac:dyDescent="0.3">
      <c r="A813" s="36" t="s">
        <v>19</v>
      </c>
      <c r="B813" s="4" t="s">
        <v>2880</v>
      </c>
      <c r="C813" s="4" t="s">
        <v>18</v>
      </c>
      <c r="D813" s="22">
        <v>3.6</v>
      </c>
      <c r="E813" s="6">
        <v>27.3</v>
      </c>
      <c r="F813" s="6">
        <f>PRODUCT(D813:E813)</f>
        <v>98.28</v>
      </c>
      <c r="G813" s="7"/>
    </row>
    <row r="814" spans="1:11" ht="29.4" thickBot="1" x14ac:dyDescent="0.35">
      <c r="A814" s="36" t="s">
        <v>131</v>
      </c>
      <c r="B814" s="4" t="s">
        <v>2361</v>
      </c>
      <c r="C814" s="4" t="s">
        <v>18</v>
      </c>
      <c r="D814" s="22">
        <v>3.6</v>
      </c>
      <c r="E814" s="6">
        <v>21.25</v>
      </c>
      <c r="F814" s="6">
        <f>PRODUCT(D814:E814)</f>
        <v>76.5</v>
      </c>
      <c r="G814" s="7"/>
    </row>
    <row r="815" spans="1:11" ht="15.6" thickTop="1" thickBot="1" x14ac:dyDescent="0.35">
      <c r="A815" s="71">
        <v>1</v>
      </c>
      <c r="B815" s="244" t="s">
        <v>21</v>
      </c>
      <c r="C815" s="245"/>
      <c r="D815" s="245"/>
      <c r="E815" s="246"/>
      <c r="F815" s="72">
        <f>SUM(F812:F814)</f>
        <v>243.42000000000002</v>
      </c>
      <c r="G815" s="73">
        <f>SUM(F815/F825)</f>
        <v>0.48961090394981366</v>
      </c>
    </row>
    <row r="816" spans="1:11" ht="15" thickTop="1" x14ac:dyDescent="0.3">
      <c r="A816" s="20"/>
      <c r="B816" s="74" t="s">
        <v>22</v>
      </c>
      <c r="C816" s="4"/>
      <c r="D816" s="4"/>
      <c r="E816" s="4"/>
      <c r="F816" s="41"/>
      <c r="G816" s="75"/>
    </row>
    <row r="817" spans="1:11" ht="57.6" x14ac:dyDescent="0.3">
      <c r="A817" s="36" t="s">
        <v>23</v>
      </c>
      <c r="B817" s="4" t="s">
        <v>2365</v>
      </c>
      <c r="C817" s="4" t="s">
        <v>18</v>
      </c>
      <c r="D817" s="22">
        <v>4</v>
      </c>
      <c r="E817" s="176">
        <v>6.4</v>
      </c>
      <c r="F817" s="41">
        <f>PRODUCT(D817:E817)</f>
        <v>25.6</v>
      </c>
      <c r="G817" s="7"/>
    </row>
    <row r="818" spans="1:11" ht="99.15" customHeight="1" x14ac:dyDescent="0.3">
      <c r="A818" s="36" t="s">
        <v>47</v>
      </c>
      <c r="B818" s="4" t="s">
        <v>2334</v>
      </c>
      <c r="C818" s="4" t="s">
        <v>18</v>
      </c>
      <c r="D818" s="22">
        <v>2.4</v>
      </c>
      <c r="E818" s="55">
        <v>30</v>
      </c>
      <c r="F818" s="41">
        <f>PRODUCT(D818:E818)</f>
        <v>72</v>
      </c>
      <c r="G818" s="7"/>
    </row>
    <row r="819" spans="1:11" ht="72.599999999999994" thickBot="1" x14ac:dyDescent="0.35">
      <c r="A819" s="36" t="s">
        <v>78</v>
      </c>
      <c r="B819" s="4" t="s">
        <v>2335</v>
      </c>
      <c r="C819" s="4" t="s">
        <v>18</v>
      </c>
      <c r="D819" s="22">
        <v>1.3</v>
      </c>
      <c r="E819" s="45">
        <v>40</v>
      </c>
      <c r="F819" s="41">
        <f>PRODUCT(D819:E819)</f>
        <v>52</v>
      </c>
      <c r="G819" s="7"/>
    </row>
    <row r="820" spans="1:11" ht="15.6" thickTop="1" thickBot="1" x14ac:dyDescent="0.35">
      <c r="A820" s="71">
        <v>2</v>
      </c>
      <c r="B820" s="244" t="s">
        <v>25</v>
      </c>
      <c r="C820" s="245"/>
      <c r="D820" s="245"/>
      <c r="E820" s="246"/>
      <c r="F820" s="72">
        <f>SUM(F817:F819)</f>
        <v>149.6</v>
      </c>
      <c r="G820" s="73">
        <f>SUM(F820/F825)</f>
        <v>0.3009029300422813</v>
      </c>
    </row>
    <row r="821" spans="1:11" ht="15.6" thickTop="1" thickBot="1" x14ac:dyDescent="0.35">
      <c r="A821" s="78" t="s">
        <v>26</v>
      </c>
      <c r="B821" s="244" t="s">
        <v>27</v>
      </c>
      <c r="C821" s="245"/>
      <c r="D821" s="245"/>
      <c r="E821" s="246"/>
      <c r="F821" s="79">
        <f>SUM(F815,F820)</f>
        <v>393.02</v>
      </c>
      <c r="G821" s="3"/>
    </row>
    <row r="822" spans="1:11" ht="15.6" thickTop="1" thickBot="1" x14ac:dyDescent="0.35">
      <c r="A822" s="80">
        <v>3</v>
      </c>
      <c r="B822" s="264" t="s">
        <v>28</v>
      </c>
      <c r="C822" s="265"/>
      <c r="D822" s="265"/>
      <c r="E822" s="266"/>
      <c r="F822" s="79">
        <f>SUM(F821)*15%</f>
        <v>58.952999999999996</v>
      </c>
      <c r="G822" s="73">
        <f>SUM(F822/F825)</f>
        <v>0.11857707509881424</v>
      </c>
    </row>
    <row r="823" spans="1:11" ht="15.6" thickTop="1" thickBot="1" x14ac:dyDescent="0.35">
      <c r="A823" s="78" t="s">
        <v>29</v>
      </c>
      <c r="B823" s="244" t="s">
        <v>30</v>
      </c>
      <c r="C823" s="245"/>
      <c r="D823" s="245"/>
      <c r="E823" s="246"/>
      <c r="F823" s="81">
        <f>SUM(F821:F822)</f>
        <v>451.97299999999996</v>
      </c>
    </row>
    <row r="824" spans="1:11" ht="15.6" thickTop="1" thickBot="1" x14ac:dyDescent="0.35">
      <c r="A824" s="80">
        <v>4</v>
      </c>
      <c r="B824" s="264" t="s">
        <v>31</v>
      </c>
      <c r="C824" s="265"/>
      <c r="D824" s="265"/>
      <c r="E824" s="266"/>
      <c r="F824" s="79">
        <f>SUM(F823)*10%</f>
        <v>45.197299999999998</v>
      </c>
      <c r="G824" s="73">
        <f>SUM(F824/F825)</f>
        <v>9.0909090909090912E-2</v>
      </c>
    </row>
    <row r="825" spans="1:11" ht="15.6" thickTop="1" thickBot="1" x14ac:dyDescent="0.35">
      <c r="A825" s="78" t="s">
        <v>32</v>
      </c>
      <c r="B825" s="244" t="s">
        <v>33</v>
      </c>
      <c r="C825" s="245"/>
      <c r="D825" s="245"/>
      <c r="E825" s="246"/>
      <c r="F825" s="81">
        <f>SUM(F823:F824)</f>
        <v>497.17029999999994</v>
      </c>
      <c r="G825" s="82">
        <f>SUM(G815,G820,G822,G824)</f>
        <v>1</v>
      </c>
    </row>
    <row r="826" spans="1:11" ht="15.6" thickTop="1" thickBot="1" x14ac:dyDescent="0.35"/>
    <row r="827" spans="1:11" ht="44.4" thickTop="1" thickBot="1" x14ac:dyDescent="0.35">
      <c r="A827" s="61" t="s">
        <v>2</v>
      </c>
      <c r="B827" s="62" t="s">
        <v>3</v>
      </c>
      <c r="C827" s="63" t="s">
        <v>4</v>
      </c>
      <c r="D827" s="64" t="s">
        <v>5</v>
      </c>
      <c r="E827" s="27"/>
      <c r="F827" s="20"/>
      <c r="G827" s="20"/>
      <c r="I827" s="2"/>
      <c r="J827" s="2"/>
      <c r="K827" s="2"/>
    </row>
    <row r="828" spans="1:11" ht="132" customHeight="1" thickTop="1" thickBot="1" x14ac:dyDescent="0.35">
      <c r="A828" s="65" t="s">
        <v>2366</v>
      </c>
      <c r="B828" s="222" t="s">
        <v>2367</v>
      </c>
      <c r="C828" s="50" t="s">
        <v>304</v>
      </c>
      <c r="D828" s="50">
        <v>1</v>
      </c>
      <c r="E828" s="20"/>
      <c r="F828" s="20"/>
      <c r="G828" s="20"/>
      <c r="I828" s="24"/>
      <c r="J828" s="24"/>
      <c r="K828" s="24"/>
    </row>
    <row r="829" spans="1:11" ht="30" thickTop="1" thickBot="1" x14ac:dyDescent="0.35">
      <c r="A829" s="61" t="s">
        <v>9</v>
      </c>
      <c r="B829" s="62" t="s">
        <v>10</v>
      </c>
      <c r="C829" s="62" t="s">
        <v>4</v>
      </c>
      <c r="D829" s="62" t="s">
        <v>11</v>
      </c>
      <c r="E829" s="62" t="s">
        <v>12</v>
      </c>
      <c r="F829" s="62" t="s">
        <v>13</v>
      </c>
      <c r="G829" s="64" t="s">
        <v>14</v>
      </c>
    </row>
    <row r="830" spans="1:11" ht="15" thickTop="1" x14ac:dyDescent="0.3">
      <c r="A830" s="20"/>
      <c r="B830" s="67" t="s">
        <v>15</v>
      </c>
      <c r="C830" s="68"/>
      <c r="D830" s="68"/>
      <c r="E830" s="68"/>
      <c r="F830" s="68"/>
      <c r="G830" s="7"/>
    </row>
    <row r="831" spans="1:11" x14ac:dyDescent="0.3">
      <c r="A831" s="36" t="s">
        <v>16</v>
      </c>
      <c r="B831" s="4" t="s">
        <v>2886</v>
      </c>
      <c r="C831" s="4" t="s">
        <v>18</v>
      </c>
      <c r="D831" s="22">
        <v>4.2</v>
      </c>
      <c r="E831" s="6">
        <v>28</v>
      </c>
      <c r="F831" s="6">
        <f>PRODUCT(D831:E831)</f>
        <v>117.60000000000001</v>
      </c>
      <c r="G831" s="7"/>
    </row>
    <row r="832" spans="1:11" x14ac:dyDescent="0.3">
      <c r="A832" s="36" t="s">
        <v>19</v>
      </c>
      <c r="B832" s="4" t="s">
        <v>2880</v>
      </c>
      <c r="C832" s="4" t="s">
        <v>18</v>
      </c>
      <c r="D832" s="22">
        <v>6.3</v>
      </c>
      <c r="E832" s="6">
        <v>27.3</v>
      </c>
      <c r="F832" s="6">
        <f>PRODUCT(D832:E832)</f>
        <v>171.99</v>
      </c>
      <c r="G832" s="7"/>
    </row>
    <row r="833" spans="1:11" ht="29.4" thickBot="1" x14ac:dyDescent="0.35">
      <c r="A833" s="36" t="s">
        <v>131</v>
      </c>
      <c r="B833" s="4" t="s">
        <v>2361</v>
      </c>
      <c r="C833" s="4" t="s">
        <v>18</v>
      </c>
      <c r="D833" s="22">
        <v>6.3</v>
      </c>
      <c r="E833" s="6">
        <v>21.25</v>
      </c>
      <c r="F833" s="6">
        <f>PRODUCT(D833:E833)</f>
        <v>133.875</v>
      </c>
      <c r="G833" s="7"/>
    </row>
    <row r="834" spans="1:11" ht="15.6" thickTop="1" thickBot="1" x14ac:dyDescent="0.35">
      <c r="A834" s="71">
        <v>1</v>
      </c>
      <c r="B834" s="244" t="s">
        <v>21</v>
      </c>
      <c r="C834" s="245"/>
      <c r="D834" s="245"/>
      <c r="E834" s="246"/>
      <c r="F834" s="72">
        <f>SUM(F831:F833)</f>
        <v>423.46500000000003</v>
      </c>
      <c r="G834" s="73">
        <f>SUM(F834/F844)</f>
        <v>0.46347938874438394</v>
      </c>
    </row>
    <row r="835" spans="1:11" ht="15" thickTop="1" x14ac:dyDescent="0.3">
      <c r="A835" s="20"/>
      <c r="B835" s="74" t="s">
        <v>22</v>
      </c>
      <c r="C835" s="4"/>
      <c r="D835" s="4"/>
      <c r="E835" s="4"/>
      <c r="F835" s="41"/>
      <c r="G835" s="75"/>
    </row>
    <row r="836" spans="1:11" ht="57.6" x14ac:dyDescent="0.3">
      <c r="A836" s="36" t="s">
        <v>23</v>
      </c>
      <c r="B836" s="4" t="s">
        <v>2342</v>
      </c>
      <c r="C836" s="4" t="s">
        <v>18</v>
      </c>
      <c r="D836" s="22">
        <v>7</v>
      </c>
      <c r="E836" s="176">
        <v>6.4</v>
      </c>
      <c r="F836" s="41">
        <f>PRODUCT(D836:E836)</f>
        <v>44.800000000000004</v>
      </c>
      <c r="G836" s="7"/>
    </row>
    <row r="837" spans="1:11" ht="103.95" customHeight="1" x14ac:dyDescent="0.3">
      <c r="A837" s="36" t="s">
        <v>47</v>
      </c>
      <c r="B837" s="4" t="s">
        <v>2339</v>
      </c>
      <c r="C837" s="4" t="s">
        <v>18</v>
      </c>
      <c r="D837" s="22">
        <v>4.2</v>
      </c>
      <c r="E837" s="55">
        <v>40</v>
      </c>
      <c r="F837" s="41">
        <f>PRODUCT(D837:E837)</f>
        <v>168</v>
      </c>
      <c r="G837" s="7"/>
    </row>
    <row r="838" spans="1:11" ht="72.599999999999994" thickBot="1" x14ac:dyDescent="0.35">
      <c r="A838" s="36" t="s">
        <v>78</v>
      </c>
      <c r="B838" s="4" t="s">
        <v>2335</v>
      </c>
      <c r="C838" s="4" t="s">
        <v>18</v>
      </c>
      <c r="D838" s="22">
        <v>2.15</v>
      </c>
      <c r="E838" s="45">
        <v>40</v>
      </c>
      <c r="F838" s="41">
        <f>PRODUCT(D838:E838)</f>
        <v>86</v>
      </c>
      <c r="G838" s="7"/>
    </row>
    <row r="839" spans="1:11" ht="15.6" thickTop="1" thickBot="1" x14ac:dyDescent="0.35">
      <c r="A839" s="71">
        <v>2</v>
      </c>
      <c r="B839" s="244" t="s">
        <v>25</v>
      </c>
      <c r="C839" s="245"/>
      <c r="D839" s="245"/>
      <c r="E839" s="246"/>
      <c r="F839" s="72">
        <f>SUM(F836:F838)</f>
        <v>298.8</v>
      </c>
      <c r="G839" s="73">
        <f>SUM(F839/F844)</f>
        <v>0.32703444524771091</v>
      </c>
    </row>
    <row r="840" spans="1:11" ht="15.6" thickTop="1" thickBot="1" x14ac:dyDescent="0.35">
      <c r="A840" s="78" t="s">
        <v>26</v>
      </c>
      <c r="B840" s="244" t="s">
        <v>27</v>
      </c>
      <c r="C840" s="245"/>
      <c r="D840" s="245"/>
      <c r="E840" s="246"/>
      <c r="F840" s="79">
        <f>SUM(F834,F839)</f>
        <v>722.2650000000001</v>
      </c>
      <c r="G840" s="3"/>
    </row>
    <row r="841" spans="1:11" ht="15.6" thickTop="1" thickBot="1" x14ac:dyDescent="0.35">
      <c r="A841" s="80">
        <v>3</v>
      </c>
      <c r="B841" s="264" t="s">
        <v>28</v>
      </c>
      <c r="C841" s="265"/>
      <c r="D841" s="265"/>
      <c r="E841" s="266"/>
      <c r="F841" s="79">
        <f>SUM(F840)*15%</f>
        <v>108.33975000000001</v>
      </c>
      <c r="G841" s="73">
        <f>SUM(F841/F844)</f>
        <v>0.11857707509881422</v>
      </c>
    </row>
    <row r="842" spans="1:11" ht="15.6" thickTop="1" thickBot="1" x14ac:dyDescent="0.35">
      <c r="A842" s="78" t="s">
        <v>29</v>
      </c>
      <c r="B842" s="244" t="s">
        <v>30</v>
      </c>
      <c r="C842" s="245"/>
      <c r="D842" s="245"/>
      <c r="E842" s="246"/>
      <c r="F842" s="81">
        <f>SUM(F840:F841)</f>
        <v>830.60475000000008</v>
      </c>
    </row>
    <row r="843" spans="1:11" ht="15.6" thickTop="1" thickBot="1" x14ac:dyDescent="0.35">
      <c r="A843" s="80">
        <v>4</v>
      </c>
      <c r="B843" s="264" t="s">
        <v>31</v>
      </c>
      <c r="C843" s="265"/>
      <c r="D843" s="265"/>
      <c r="E843" s="266"/>
      <c r="F843" s="79">
        <f>SUM(F842)*10%</f>
        <v>83.060475000000011</v>
      </c>
      <c r="G843" s="73">
        <f>SUM(F843/F844)</f>
        <v>9.0909090909090912E-2</v>
      </c>
    </row>
    <row r="844" spans="1:11" ht="15.6" thickTop="1" thickBot="1" x14ac:dyDescent="0.35">
      <c r="A844" s="78" t="s">
        <v>32</v>
      </c>
      <c r="B844" s="244" t="s">
        <v>33</v>
      </c>
      <c r="C844" s="245"/>
      <c r="D844" s="245"/>
      <c r="E844" s="246"/>
      <c r="F844" s="81">
        <f>SUM(F842:F843)</f>
        <v>913.66522500000008</v>
      </c>
      <c r="G844" s="82">
        <f>SUM(G834,G839,G841,G843)</f>
        <v>1</v>
      </c>
    </row>
    <row r="845" spans="1:11" ht="15.6" thickTop="1" thickBot="1" x14ac:dyDescent="0.35"/>
    <row r="846" spans="1:11" ht="44.4" thickTop="1" thickBot="1" x14ac:dyDescent="0.35">
      <c r="A846" s="61" t="s">
        <v>2</v>
      </c>
      <c r="B846" s="62" t="s">
        <v>3</v>
      </c>
      <c r="C846" s="63" t="s">
        <v>4</v>
      </c>
      <c r="D846" s="64" t="s">
        <v>5</v>
      </c>
      <c r="E846" s="27"/>
      <c r="F846" s="20"/>
      <c r="G846" s="20"/>
      <c r="I846" s="2"/>
      <c r="J846" s="2"/>
      <c r="K846" s="2"/>
    </row>
    <row r="847" spans="1:11" ht="93" customHeight="1" thickTop="1" thickBot="1" x14ac:dyDescent="0.35">
      <c r="A847" s="65" t="s">
        <v>2368</v>
      </c>
      <c r="B847" s="66" t="s">
        <v>2369</v>
      </c>
      <c r="C847" s="50" t="s">
        <v>304</v>
      </c>
      <c r="D847" s="50">
        <v>1</v>
      </c>
      <c r="E847" s="20"/>
      <c r="F847" s="20"/>
      <c r="G847" s="20"/>
      <c r="I847" s="24"/>
      <c r="J847" s="24"/>
      <c r="K847" s="24"/>
    </row>
    <row r="848" spans="1:11" ht="30" thickTop="1" thickBot="1" x14ac:dyDescent="0.35">
      <c r="A848" s="61" t="s">
        <v>9</v>
      </c>
      <c r="B848" s="62" t="s">
        <v>10</v>
      </c>
      <c r="C848" s="62" t="s">
        <v>4</v>
      </c>
      <c r="D848" s="62" t="s">
        <v>11</v>
      </c>
      <c r="E848" s="62" t="s">
        <v>12</v>
      </c>
      <c r="F848" s="62" t="s">
        <v>13</v>
      </c>
      <c r="G848" s="64" t="s">
        <v>14</v>
      </c>
    </row>
    <row r="849" spans="1:11" ht="15" thickTop="1" x14ac:dyDescent="0.3">
      <c r="A849" s="20"/>
      <c r="B849" s="67" t="s">
        <v>15</v>
      </c>
      <c r="C849" s="68"/>
      <c r="D849" s="68"/>
      <c r="E849" s="68"/>
      <c r="F849" s="68"/>
      <c r="G849" s="7"/>
    </row>
    <row r="850" spans="1:11" x14ac:dyDescent="0.3">
      <c r="A850" s="36" t="s">
        <v>16</v>
      </c>
      <c r="B850" s="4" t="s">
        <v>2887</v>
      </c>
      <c r="C850" s="4" t="s">
        <v>18</v>
      </c>
      <c r="D850" s="4">
        <v>2.75</v>
      </c>
      <c r="E850" s="6">
        <v>28.6</v>
      </c>
      <c r="F850" s="6">
        <f>PRODUCT(D850:E850)</f>
        <v>78.650000000000006</v>
      </c>
      <c r="G850" s="7"/>
    </row>
    <row r="851" spans="1:11" x14ac:dyDescent="0.3">
      <c r="A851" s="36" t="s">
        <v>19</v>
      </c>
      <c r="B851" s="4" t="s">
        <v>2884</v>
      </c>
      <c r="C851" s="4" t="s">
        <v>18</v>
      </c>
      <c r="D851" s="4">
        <v>3.15</v>
      </c>
      <c r="E851" s="6">
        <v>27.3</v>
      </c>
      <c r="F851" s="6">
        <f>PRODUCT(D851:E851)</f>
        <v>85.995000000000005</v>
      </c>
      <c r="G851" s="7"/>
    </row>
    <row r="852" spans="1:11" ht="15" thickBot="1" x14ac:dyDescent="0.35">
      <c r="A852" s="36" t="s">
        <v>131</v>
      </c>
      <c r="B852" s="4" t="s">
        <v>2370</v>
      </c>
      <c r="C852" s="4" t="s">
        <v>18</v>
      </c>
      <c r="D852" s="4">
        <v>3.15</v>
      </c>
      <c r="E852" s="6">
        <v>21.25</v>
      </c>
      <c r="F852" s="6">
        <f>PRODUCT(D852:E852)</f>
        <v>66.9375</v>
      </c>
      <c r="G852" s="7"/>
    </row>
    <row r="853" spans="1:11" ht="15.6" thickTop="1" thickBot="1" x14ac:dyDescent="0.35">
      <c r="A853" s="71">
        <v>1</v>
      </c>
      <c r="B853" s="244" t="s">
        <v>21</v>
      </c>
      <c r="C853" s="245"/>
      <c r="D853" s="245"/>
      <c r="E853" s="246"/>
      <c r="F853" s="72">
        <f>SUM(F850:F852)</f>
        <v>231.58250000000001</v>
      </c>
      <c r="G853" s="73">
        <f>SUM(F853/F862)</f>
        <v>0.63131109622295944</v>
      </c>
    </row>
    <row r="854" spans="1:11" ht="15" thickTop="1" x14ac:dyDescent="0.3">
      <c r="A854" s="20"/>
      <c r="B854" s="74" t="s">
        <v>22</v>
      </c>
      <c r="C854" s="4"/>
      <c r="D854" s="4"/>
      <c r="E854" s="4"/>
      <c r="F854" s="41"/>
      <c r="G854" s="75"/>
    </row>
    <row r="855" spans="1:11" ht="57.6" x14ac:dyDescent="0.3">
      <c r="A855" s="36" t="s">
        <v>23</v>
      </c>
      <c r="B855" s="4" t="s">
        <v>2365</v>
      </c>
      <c r="C855" s="4" t="s">
        <v>18</v>
      </c>
      <c r="D855" s="4">
        <v>4.125</v>
      </c>
      <c r="E855" s="176">
        <v>6.4</v>
      </c>
      <c r="F855" s="41">
        <f>PRODUCT(D855:E855)</f>
        <v>26.400000000000002</v>
      </c>
      <c r="G855" s="7"/>
    </row>
    <row r="856" spans="1:11" ht="72.599999999999994" thickBot="1" x14ac:dyDescent="0.35">
      <c r="A856" s="36" t="s">
        <v>47</v>
      </c>
      <c r="B856" s="4" t="s">
        <v>2371</v>
      </c>
      <c r="C856" s="4" t="s">
        <v>18</v>
      </c>
      <c r="D856" s="22">
        <v>0.8</v>
      </c>
      <c r="E856" s="45">
        <v>40</v>
      </c>
      <c r="F856" s="41">
        <f>PRODUCT(D856:E856)</f>
        <v>32</v>
      </c>
      <c r="G856" s="7"/>
    </row>
    <row r="857" spans="1:11" ht="15.6" thickTop="1" thickBot="1" x14ac:dyDescent="0.35">
      <c r="A857" s="71">
        <v>2</v>
      </c>
      <c r="B857" s="244" t="s">
        <v>25</v>
      </c>
      <c r="C857" s="245"/>
      <c r="D857" s="245"/>
      <c r="E857" s="246"/>
      <c r="F857" s="72">
        <f>SUM(F855:F856)</f>
        <v>58.400000000000006</v>
      </c>
      <c r="G857" s="73">
        <f>SUM(F857/F862)</f>
        <v>0.15920273776913554</v>
      </c>
    </row>
    <row r="858" spans="1:11" ht="15.6" thickTop="1" thickBot="1" x14ac:dyDescent="0.35">
      <c r="A858" s="78" t="s">
        <v>26</v>
      </c>
      <c r="B858" s="244" t="s">
        <v>27</v>
      </c>
      <c r="C858" s="245"/>
      <c r="D858" s="245"/>
      <c r="E858" s="246"/>
      <c r="F858" s="79">
        <f>SUM(F853,F857)</f>
        <v>289.98250000000002</v>
      </c>
      <c r="G858" s="3"/>
    </row>
    <row r="859" spans="1:11" ht="15.6" thickTop="1" thickBot="1" x14ac:dyDescent="0.35">
      <c r="A859" s="80">
        <v>3</v>
      </c>
      <c r="B859" s="264" t="s">
        <v>28</v>
      </c>
      <c r="C859" s="265"/>
      <c r="D859" s="265"/>
      <c r="E859" s="266"/>
      <c r="F859" s="79">
        <f>SUM(F858)*15%</f>
        <v>43.497374999999998</v>
      </c>
      <c r="G859" s="73">
        <f>SUM(F859/F862)</f>
        <v>0.11857707509881422</v>
      </c>
    </row>
    <row r="860" spans="1:11" ht="15.6" thickTop="1" thickBot="1" x14ac:dyDescent="0.35">
      <c r="A860" s="78" t="s">
        <v>29</v>
      </c>
      <c r="B860" s="244" t="s">
        <v>30</v>
      </c>
      <c r="C860" s="245"/>
      <c r="D860" s="245"/>
      <c r="E860" s="246"/>
      <c r="F860" s="81">
        <f>SUM(F858:F859)</f>
        <v>333.47987499999999</v>
      </c>
    </row>
    <row r="861" spans="1:11" ht="15.6" thickTop="1" thickBot="1" x14ac:dyDescent="0.35">
      <c r="A861" s="80">
        <v>4</v>
      </c>
      <c r="B861" s="264" t="s">
        <v>31</v>
      </c>
      <c r="C861" s="265"/>
      <c r="D861" s="265"/>
      <c r="E861" s="266"/>
      <c r="F861" s="79">
        <f>SUM(F860)*10%</f>
        <v>33.347987500000002</v>
      </c>
      <c r="G861" s="73">
        <f>SUM(F861/F862)</f>
        <v>9.0909090909090925E-2</v>
      </c>
    </row>
    <row r="862" spans="1:11" ht="15.6" thickTop="1" thickBot="1" x14ac:dyDescent="0.35">
      <c r="A862" s="78" t="s">
        <v>32</v>
      </c>
      <c r="B862" s="244" t="s">
        <v>33</v>
      </c>
      <c r="C862" s="245"/>
      <c r="D862" s="245"/>
      <c r="E862" s="246"/>
      <c r="F862" s="81">
        <f>SUM(F860:F861)</f>
        <v>366.82786249999998</v>
      </c>
      <c r="G862" s="82">
        <f>SUM(G853,G857,G859,G861)</f>
        <v>1</v>
      </c>
    </row>
    <row r="863" spans="1:11" ht="15.6" thickTop="1" thickBot="1" x14ac:dyDescent="0.35"/>
    <row r="864" spans="1:11" ht="44.4" thickTop="1" thickBot="1" x14ac:dyDescent="0.35">
      <c r="A864" s="61" t="s">
        <v>2</v>
      </c>
      <c r="B864" s="62" t="s">
        <v>3</v>
      </c>
      <c r="C864" s="63" t="s">
        <v>4</v>
      </c>
      <c r="D864" s="64" t="s">
        <v>5</v>
      </c>
      <c r="E864" s="27"/>
      <c r="F864" s="20"/>
      <c r="G864" s="20"/>
      <c r="I864" s="2"/>
      <c r="J864" s="2"/>
      <c r="K864" s="2"/>
    </row>
    <row r="865" spans="1:11" ht="92.4" customHeight="1" thickTop="1" thickBot="1" x14ac:dyDescent="0.35">
      <c r="A865" s="65" t="s">
        <v>2372</v>
      </c>
      <c r="B865" s="222" t="s">
        <v>2373</v>
      </c>
      <c r="C865" s="50" t="s">
        <v>304</v>
      </c>
      <c r="D865" s="50">
        <v>1</v>
      </c>
      <c r="E865" s="20"/>
      <c r="F865" s="20"/>
      <c r="G865" s="20"/>
      <c r="I865" s="24"/>
      <c r="J865" s="24"/>
      <c r="K865" s="24"/>
    </row>
    <row r="866" spans="1:11" ht="30" thickTop="1" thickBot="1" x14ac:dyDescent="0.35">
      <c r="A866" s="61" t="s">
        <v>9</v>
      </c>
      <c r="B866" s="62" t="s">
        <v>10</v>
      </c>
      <c r="C866" s="62" t="s">
        <v>4</v>
      </c>
      <c r="D866" s="62" t="s">
        <v>11</v>
      </c>
      <c r="E866" s="62" t="s">
        <v>12</v>
      </c>
      <c r="F866" s="62" t="s">
        <v>13</v>
      </c>
      <c r="G866" s="64" t="s">
        <v>14</v>
      </c>
    </row>
    <row r="867" spans="1:11" ht="15" thickTop="1" x14ac:dyDescent="0.3">
      <c r="A867" s="20"/>
      <c r="B867" s="67" t="s">
        <v>15</v>
      </c>
      <c r="C867" s="68"/>
      <c r="D867" s="68"/>
      <c r="E867" s="68"/>
      <c r="F867" s="68"/>
      <c r="G867" s="7"/>
    </row>
    <row r="868" spans="1:11" x14ac:dyDescent="0.3">
      <c r="A868" s="36" t="s">
        <v>16</v>
      </c>
      <c r="B868" s="4" t="s">
        <v>2752</v>
      </c>
      <c r="C868" s="4" t="s">
        <v>18</v>
      </c>
      <c r="D868" s="22">
        <v>4.95</v>
      </c>
      <c r="E868" s="6">
        <v>28.6</v>
      </c>
      <c r="F868" s="6">
        <f>PRODUCT(D868:E868)</f>
        <v>141.57000000000002</v>
      </c>
      <c r="G868" s="7"/>
    </row>
    <row r="869" spans="1:11" x14ac:dyDescent="0.3">
      <c r="A869" s="36" t="s">
        <v>19</v>
      </c>
      <c r="B869" s="4" t="s">
        <v>2884</v>
      </c>
      <c r="C869" s="4" t="s">
        <v>18</v>
      </c>
      <c r="D869" s="22">
        <v>5.7</v>
      </c>
      <c r="E869" s="6">
        <v>27.3</v>
      </c>
      <c r="F869" s="6">
        <f>PRODUCT(D869:E869)</f>
        <v>155.61000000000001</v>
      </c>
      <c r="G869" s="7"/>
    </row>
    <row r="870" spans="1:11" ht="15" thickBot="1" x14ac:dyDescent="0.35">
      <c r="A870" s="36" t="s">
        <v>131</v>
      </c>
      <c r="B870" s="4" t="s">
        <v>2332</v>
      </c>
      <c r="C870" s="4" t="s">
        <v>18</v>
      </c>
      <c r="D870" s="22">
        <v>5.7</v>
      </c>
      <c r="E870" s="6">
        <v>21.25</v>
      </c>
      <c r="F870" s="6">
        <f>PRODUCT(D870:E870)</f>
        <v>121.125</v>
      </c>
      <c r="G870" s="7"/>
    </row>
    <row r="871" spans="1:11" ht="15.6" thickTop="1" thickBot="1" x14ac:dyDescent="0.35">
      <c r="A871" s="71">
        <v>1</v>
      </c>
      <c r="B871" s="244" t="s">
        <v>21</v>
      </c>
      <c r="C871" s="245"/>
      <c r="D871" s="245"/>
      <c r="E871" s="246"/>
      <c r="F871" s="72">
        <f>SUM(F868:F870)</f>
        <v>418.30500000000006</v>
      </c>
      <c r="G871" s="73">
        <f>SUM(F871/F880)</f>
        <v>0.64375787590757261</v>
      </c>
    </row>
    <row r="872" spans="1:11" ht="15" thickTop="1" x14ac:dyDescent="0.3">
      <c r="A872" s="20"/>
      <c r="B872" s="74" t="s">
        <v>22</v>
      </c>
      <c r="C872" s="4"/>
      <c r="D872" s="4"/>
      <c r="E872" s="4"/>
      <c r="F872" s="41"/>
      <c r="G872" s="75"/>
    </row>
    <row r="873" spans="1:11" ht="57.6" x14ac:dyDescent="0.3">
      <c r="A873" s="36" t="s">
        <v>23</v>
      </c>
      <c r="B873" s="4" t="s">
        <v>2260</v>
      </c>
      <c r="C873" s="4" t="s">
        <v>18</v>
      </c>
      <c r="D873" s="22">
        <v>7.4</v>
      </c>
      <c r="E873" s="176">
        <v>6.4</v>
      </c>
      <c r="F873" s="41">
        <f>PRODUCT(D873:E873)</f>
        <v>47.360000000000007</v>
      </c>
      <c r="G873" s="7"/>
    </row>
    <row r="874" spans="1:11" ht="72.599999999999994" thickBot="1" x14ac:dyDescent="0.35">
      <c r="A874" s="36" t="s">
        <v>47</v>
      </c>
      <c r="B874" s="4" t="s">
        <v>2371</v>
      </c>
      <c r="C874" s="4" t="s">
        <v>18</v>
      </c>
      <c r="D874" s="22">
        <v>1.2</v>
      </c>
      <c r="E874" s="45">
        <v>40</v>
      </c>
      <c r="F874" s="41">
        <f>PRODUCT(D874:E874)</f>
        <v>48</v>
      </c>
      <c r="G874" s="7"/>
    </row>
    <row r="875" spans="1:11" ht="15.6" thickTop="1" thickBot="1" x14ac:dyDescent="0.35">
      <c r="A875" s="71">
        <v>2</v>
      </c>
      <c r="B875" s="244" t="s">
        <v>25</v>
      </c>
      <c r="C875" s="245"/>
      <c r="D875" s="245"/>
      <c r="E875" s="246"/>
      <c r="F875" s="72">
        <f>SUM(F873:F874)</f>
        <v>95.360000000000014</v>
      </c>
      <c r="G875" s="73">
        <f>SUM(F875/F880)</f>
        <v>0.14675595808452235</v>
      </c>
    </row>
    <row r="876" spans="1:11" ht="15.6" thickTop="1" thickBot="1" x14ac:dyDescent="0.35">
      <c r="A876" s="78" t="s">
        <v>26</v>
      </c>
      <c r="B876" s="244" t="s">
        <v>27</v>
      </c>
      <c r="C876" s="245"/>
      <c r="D876" s="245"/>
      <c r="E876" s="246"/>
      <c r="F876" s="79">
        <f>SUM(F871,F875)</f>
        <v>513.66500000000008</v>
      </c>
      <c r="G876" s="3"/>
    </row>
    <row r="877" spans="1:11" ht="15.6" thickTop="1" thickBot="1" x14ac:dyDescent="0.35">
      <c r="A877" s="80">
        <v>3</v>
      </c>
      <c r="B877" s="264" t="s">
        <v>28</v>
      </c>
      <c r="C877" s="265"/>
      <c r="D877" s="265"/>
      <c r="E877" s="266"/>
      <c r="F877" s="79">
        <f>SUM(F876)*15%</f>
        <v>77.049750000000003</v>
      </c>
      <c r="G877" s="73">
        <f>SUM(F877/F880)</f>
        <v>0.11857707509881422</v>
      </c>
    </row>
    <row r="878" spans="1:11" ht="15.6" thickTop="1" thickBot="1" x14ac:dyDescent="0.35">
      <c r="A878" s="78" t="s">
        <v>29</v>
      </c>
      <c r="B878" s="244" t="s">
        <v>30</v>
      </c>
      <c r="C878" s="245"/>
      <c r="D878" s="245"/>
      <c r="E878" s="246"/>
      <c r="F878" s="81">
        <f>SUM(F876:F877)</f>
        <v>590.71475000000009</v>
      </c>
    </row>
    <row r="879" spans="1:11" ht="15.6" thickTop="1" thickBot="1" x14ac:dyDescent="0.35">
      <c r="A879" s="80">
        <v>4</v>
      </c>
      <c r="B879" s="264" t="s">
        <v>31</v>
      </c>
      <c r="C879" s="265"/>
      <c r="D879" s="265"/>
      <c r="E879" s="266"/>
      <c r="F879" s="79">
        <f>SUM(F878)*10%</f>
        <v>59.071475000000014</v>
      </c>
      <c r="G879" s="73">
        <f>SUM(F879/F880)</f>
        <v>9.0909090909090925E-2</v>
      </c>
    </row>
    <row r="880" spans="1:11" ht="15.6" thickTop="1" thickBot="1" x14ac:dyDescent="0.35">
      <c r="A880" s="78" t="s">
        <v>32</v>
      </c>
      <c r="B880" s="244" t="s">
        <v>33</v>
      </c>
      <c r="C880" s="245"/>
      <c r="D880" s="245"/>
      <c r="E880" s="246"/>
      <c r="F880" s="81">
        <f>SUM(F878:F879)</f>
        <v>649.78622500000006</v>
      </c>
      <c r="G880" s="82">
        <f>SUM(G871,G875,G877,G879)</f>
        <v>1</v>
      </c>
    </row>
    <row r="881" spans="1:11" ht="15.6" thickTop="1" thickBot="1" x14ac:dyDescent="0.35"/>
    <row r="882" spans="1:11" ht="44.4" thickTop="1" thickBot="1" x14ac:dyDescent="0.35">
      <c r="A882" s="61" t="s">
        <v>2</v>
      </c>
      <c r="B882" s="62" t="s">
        <v>3</v>
      </c>
      <c r="C882" s="63" t="s">
        <v>4</v>
      </c>
      <c r="D882" s="64" t="s">
        <v>5</v>
      </c>
      <c r="E882" s="27"/>
      <c r="F882" s="20"/>
      <c r="G882" s="20"/>
      <c r="I882" s="2"/>
      <c r="J882" s="2"/>
      <c r="K882" s="2"/>
    </row>
    <row r="883" spans="1:11" ht="149.4" customHeight="1" thickTop="1" thickBot="1" x14ac:dyDescent="0.35">
      <c r="A883" s="65" t="s">
        <v>2374</v>
      </c>
      <c r="B883" s="222" t="s">
        <v>2375</v>
      </c>
      <c r="C883" s="50" t="s">
        <v>304</v>
      </c>
      <c r="D883" s="50">
        <v>1</v>
      </c>
      <c r="E883" s="20"/>
      <c r="F883" s="20"/>
      <c r="G883" s="20"/>
      <c r="I883" s="24"/>
      <c r="J883" s="24"/>
      <c r="K883" s="24"/>
    </row>
    <row r="884" spans="1:11" ht="30" thickTop="1" thickBot="1" x14ac:dyDescent="0.35">
      <c r="A884" s="61" t="s">
        <v>9</v>
      </c>
      <c r="B884" s="62" t="s">
        <v>10</v>
      </c>
      <c r="C884" s="62" t="s">
        <v>4</v>
      </c>
      <c r="D884" s="62" t="s">
        <v>11</v>
      </c>
      <c r="E884" s="62" t="s">
        <v>12</v>
      </c>
      <c r="F884" s="62" t="s">
        <v>13</v>
      </c>
      <c r="G884" s="64" t="s">
        <v>14</v>
      </c>
    </row>
    <row r="885" spans="1:11" ht="15" thickTop="1" x14ac:dyDescent="0.3">
      <c r="A885" s="20"/>
      <c r="B885" s="67" t="s">
        <v>15</v>
      </c>
      <c r="C885" s="68"/>
      <c r="D885" s="68"/>
      <c r="E885" s="68"/>
      <c r="F885" s="68"/>
      <c r="G885" s="7"/>
    </row>
    <row r="886" spans="1:11" x14ac:dyDescent="0.3">
      <c r="A886" s="36" t="s">
        <v>16</v>
      </c>
      <c r="B886" s="4" t="s">
        <v>2752</v>
      </c>
      <c r="C886" s="4" t="s">
        <v>18</v>
      </c>
      <c r="D886" s="22">
        <v>0.4</v>
      </c>
      <c r="E886" s="6">
        <v>28.6</v>
      </c>
      <c r="F886" s="6">
        <f>PRODUCT(D886:E886)</f>
        <v>11.440000000000001</v>
      </c>
      <c r="G886" s="7"/>
    </row>
    <row r="887" spans="1:11" x14ac:dyDescent="0.3">
      <c r="A887" s="36" t="s">
        <v>19</v>
      </c>
      <c r="B887" s="4" t="s">
        <v>2884</v>
      </c>
      <c r="C887" s="4" t="s">
        <v>18</v>
      </c>
      <c r="D887" s="22">
        <v>0.5</v>
      </c>
      <c r="E887" s="6">
        <v>27.3</v>
      </c>
      <c r="F887" s="6">
        <f>PRODUCT(D887:E887)</f>
        <v>13.65</v>
      </c>
      <c r="G887" s="7"/>
    </row>
    <row r="888" spans="1:11" ht="15" thickBot="1" x14ac:dyDescent="0.35">
      <c r="A888" s="36" t="s">
        <v>131</v>
      </c>
      <c r="B888" s="4" t="s">
        <v>2332</v>
      </c>
      <c r="C888" s="4" t="s">
        <v>18</v>
      </c>
      <c r="D888" s="22">
        <v>0.5</v>
      </c>
      <c r="E888" s="6">
        <v>21.25</v>
      </c>
      <c r="F888" s="6">
        <f>PRODUCT(D888:E888)</f>
        <v>10.625</v>
      </c>
      <c r="G888" s="7"/>
    </row>
    <row r="889" spans="1:11" ht="15.6" thickTop="1" thickBot="1" x14ac:dyDescent="0.35">
      <c r="A889" s="71">
        <v>1</v>
      </c>
      <c r="B889" s="244" t="s">
        <v>21</v>
      </c>
      <c r="C889" s="245"/>
      <c r="D889" s="245"/>
      <c r="E889" s="246"/>
      <c r="F889" s="72">
        <f>SUM(F886:F888)</f>
        <v>35.715000000000003</v>
      </c>
      <c r="G889" s="73">
        <f>SUM(F889/F898)</f>
        <v>0.56973467018520163</v>
      </c>
    </row>
    <row r="890" spans="1:11" ht="15" thickTop="1" x14ac:dyDescent="0.3">
      <c r="A890" s="20"/>
      <c r="B890" s="74" t="s">
        <v>22</v>
      </c>
      <c r="C890" s="4"/>
      <c r="D890" s="4"/>
      <c r="E890" s="4"/>
      <c r="F890" s="41"/>
      <c r="G890" s="75"/>
    </row>
    <row r="891" spans="1:11" ht="57.6" x14ac:dyDescent="0.3">
      <c r="A891" s="36" t="s">
        <v>23</v>
      </c>
      <c r="B891" s="4" t="s">
        <v>2376</v>
      </c>
      <c r="C891" s="4" t="s">
        <v>18</v>
      </c>
      <c r="D891" s="22">
        <v>0.6</v>
      </c>
      <c r="E891" s="176">
        <v>6.4</v>
      </c>
      <c r="F891" s="41">
        <f>PRODUCT(D891:E891)</f>
        <v>3.84</v>
      </c>
      <c r="G891" s="7"/>
    </row>
    <row r="892" spans="1:11" ht="72.599999999999994" thickBot="1" x14ac:dyDescent="0.35">
      <c r="A892" s="36" t="s">
        <v>47</v>
      </c>
      <c r="B892" s="4" t="s">
        <v>2371</v>
      </c>
      <c r="C892" s="4" t="s">
        <v>18</v>
      </c>
      <c r="D892" s="22">
        <v>0.25</v>
      </c>
      <c r="E892" s="45">
        <v>40</v>
      </c>
      <c r="F892" s="41">
        <f>PRODUCT(D892:E892)</f>
        <v>10</v>
      </c>
      <c r="G892" s="7"/>
    </row>
    <row r="893" spans="1:11" ht="15.6" thickTop="1" thickBot="1" x14ac:dyDescent="0.35">
      <c r="A893" s="71">
        <v>2</v>
      </c>
      <c r="B893" s="244" t="s">
        <v>25</v>
      </c>
      <c r="C893" s="245"/>
      <c r="D893" s="245"/>
      <c r="E893" s="246"/>
      <c r="F893" s="72">
        <f>SUM(F891:F892)</f>
        <v>13.84</v>
      </c>
      <c r="G893" s="73">
        <f>SUM(F893/F898)</f>
        <v>0.22077916380689319</v>
      </c>
    </row>
    <row r="894" spans="1:11" ht="15.6" thickTop="1" thickBot="1" x14ac:dyDescent="0.35">
      <c r="A894" s="78" t="s">
        <v>26</v>
      </c>
      <c r="B894" s="244" t="s">
        <v>27</v>
      </c>
      <c r="C894" s="245"/>
      <c r="D894" s="245"/>
      <c r="E894" s="246"/>
      <c r="F894" s="79">
        <f>SUM(F889,F893)</f>
        <v>49.555000000000007</v>
      </c>
      <c r="G894" s="3"/>
    </row>
    <row r="895" spans="1:11" ht="15.6" thickTop="1" thickBot="1" x14ac:dyDescent="0.35">
      <c r="A895" s="80">
        <v>3</v>
      </c>
      <c r="B895" s="264" t="s">
        <v>28</v>
      </c>
      <c r="C895" s="265"/>
      <c r="D895" s="265"/>
      <c r="E895" s="266"/>
      <c r="F895" s="79">
        <f>SUM(F894)*15%</f>
        <v>7.433250000000001</v>
      </c>
      <c r="G895" s="73">
        <f>SUM(F895/F898)</f>
        <v>0.11857707509881424</v>
      </c>
    </row>
    <row r="896" spans="1:11" ht="15.6" thickTop="1" thickBot="1" x14ac:dyDescent="0.35">
      <c r="A896" s="78" t="s">
        <v>29</v>
      </c>
      <c r="B896" s="244" t="s">
        <v>30</v>
      </c>
      <c r="C896" s="245"/>
      <c r="D896" s="245"/>
      <c r="E896" s="246"/>
      <c r="F896" s="81">
        <f>SUM(F894:F895)</f>
        <v>56.988250000000008</v>
      </c>
    </row>
    <row r="897" spans="1:11" ht="15.6" thickTop="1" thickBot="1" x14ac:dyDescent="0.35">
      <c r="A897" s="80">
        <v>4</v>
      </c>
      <c r="B897" s="264" t="s">
        <v>31</v>
      </c>
      <c r="C897" s="265"/>
      <c r="D897" s="265"/>
      <c r="E897" s="266"/>
      <c r="F897" s="79">
        <f>SUM(F896)*10%</f>
        <v>5.6988250000000011</v>
      </c>
      <c r="G897" s="73">
        <f>SUM(F897/F898)</f>
        <v>9.0909090909090912E-2</v>
      </c>
    </row>
    <row r="898" spans="1:11" ht="15.6" thickTop="1" thickBot="1" x14ac:dyDescent="0.35">
      <c r="A898" s="78" t="s">
        <v>32</v>
      </c>
      <c r="B898" s="244" t="s">
        <v>33</v>
      </c>
      <c r="C898" s="245"/>
      <c r="D898" s="245"/>
      <c r="E898" s="246"/>
      <c r="F898" s="81">
        <f>SUM(F896:F897)</f>
        <v>62.687075000000007</v>
      </c>
      <c r="G898" s="82">
        <f>SUM(G889,G893,G895,G897)</f>
        <v>1</v>
      </c>
    </row>
    <row r="899" spans="1:11" ht="15.6" thickTop="1" thickBot="1" x14ac:dyDescent="0.35"/>
    <row r="900" spans="1:11" ht="44.4" thickTop="1" thickBot="1" x14ac:dyDescent="0.35">
      <c r="A900" s="61" t="s">
        <v>2</v>
      </c>
      <c r="B900" s="62" t="s">
        <v>3</v>
      </c>
      <c r="C900" s="63" t="s">
        <v>4</v>
      </c>
      <c r="D900" s="64" t="s">
        <v>5</v>
      </c>
      <c r="E900" s="27"/>
      <c r="F900" s="20"/>
      <c r="G900" s="20"/>
      <c r="I900" s="2"/>
      <c r="J900" s="2"/>
      <c r="K900" s="2"/>
    </row>
    <row r="901" spans="1:11" ht="153.6" customHeight="1" thickTop="1" thickBot="1" x14ac:dyDescent="0.35">
      <c r="A901" s="65" t="s">
        <v>2377</v>
      </c>
      <c r="B901" s="222" t="s">
        <v>2378</v>
      </c>
      <c r="C901" s="50" t="s">
        <v>304</v>
      </c>
      <c r="D901" s="50">
        <v>1</v>
      </c>
      <c r="E901" s="20"/>
      <c r="F901" s="20"/>
      <c r="G901" s="20"/>
      <c r="I901" s="24"/>
      <c r="J901" s="24"/>
      <c r="K901" s="24"/>
    </row>
    <row r="902" spans="1:11" ht="30" thickTop="1" thickBot="1" x14ac:dyDescent="0.35">
      <c r="A902" s="61" t="s">
        <v>9</v>
      </c>
      <c r="B902" s="62" t="s">
        <v>10</v>
      </c>
      <c r="C902" s="62" t="s">
        <v>4</v>
      </c>
      <c r="D902" s="62" t="s">
        <v>11</v>
      </c>
      <c r="E902" s="62" t="s">
        <v>12</v>
      </c>
      <c r="F902" s="62" t="s">
        <v>13</v>
      </c>
      <c r="G902" s="64" t="s">
        <v>14</v>
      </c>
    </row>
    <row r="903" spans="1:11" ht="15" thickTop="1" x14ac:dyDescent="0.3">
      <c r="A903" s="20"/>
      <c r="B903" s="67" t="s">
        <v>15</v>
      </c>
      <c r="C903" s="68"/>
      <c r="D903" s="68"/>
      <c r="E903" s="68"/>
      <c r="F903" s="68"/>
      <c r="G903" s="7"/>
    </row>
    <row r="904" spans="1:11" x14ac:dyDescent="0.3">
      <c r="A904" s="36" t="s">
        <v>16</v>
      </c>
      <c r="B904" s="4" t="s">
        <v>2752</v>
      </c>
      <c r="C904" s="4" t="s">
        <v>18</v>
      </c>
      <c r="D904" s="22">
        <v>0.65</v>
      </c>
      <c r="E904" s="6">
        <v>28.6</v>
      </c>
      <c r="F904" s="6">
        <f>PRODUCT(D904:E904)</f>
        <v>18.59</v>
      </c>
      <c r="G904" s="7"/>
    </row>
    <row r="905" spans="1:11" x14ac:dyDescent="0.3">
      <c r="A905" s="36" t="s">
        <v>19</v>
      </c>
      <c r="B905" s="4" t="s">
        <v>2884</v>
      </c>
      <c r="C905" s="4" t="s">
        <v>18</v>
      </c>
      <c r="D905" s="22">
        <v>0.8</v>
      </c>
      <c r="E905" s="6">
        <v>27.3</v>
      </c>
      <c r="F905" s="6">
        <f>PRODUCT(D905:E905)</f>
        <v>21.840000000000003</v>
      </c>
      <c r="G905" s="7"/>
    </row>
    <row r="906" spans="1:11" ht="15" thickBot="1" x14ac:dyDescent="0.35">
      <c r="A906" s="36" t="s">
        <v>131</v>
      </c>
      <c r="B906" s="4" t="s">
        <v>2332</v>
      </c>
      <c r="C906" s="4" t="s">
        <v>18</v>
      </c>
      <c r="D906" s="22">
        <v>0.8</v>
      </c>
      <c r="E906" s="6">
        <v>21.25</v>
      </c>
      <c r="F906" s="6">
        <f>PRODUCT(D906:E906)</f>
        <v>17</v>
      </c>
      <c r="G906" s="7"/>
    </row>
    <row r="907" spans="1:11" ht="15.6" thickTop="1" thickBot="1" x14ac:dyDescent="0.35">
      <c r="A907" s="71">
        <v>1</v>
      </c>
      <c r="B907" s="244" t="s">
        <v>21</v>
      </c>
      <c r="C907" s="245"/>
      <c r="D907" s="245"/>
      <c r="E907" s="246"/>
      <c r="F907" s="72">
        <f>SUM(F904:F906)</f>
        <v>57.430000000000007</v>
      </c>
      <c r="G907" s="73">
        <f>SUM(F907/F917)</f>
        <v>0.5027041245284688</v>
      </c>
    </row>
    <row r="908" spans="1:11" ht="15" thickTop="1" x14ac:dyDescent="0.3">
      <c r="A908" s="20"/>
      <c r="B908" s="74" t="s">
        <v>22</v>
      </c>
      <c r="C908" s="4"/>
      <c r="D908" s="4"/>
      <c r="E908" s="4"/>
      <c r="F908" s="41"/>
      <c r="G908" s="75"/>
    </row>
    <row r="909" spans="1:11" ht="57.6" x14ac:dyDescent="0.3">
      <c r="A909" s="36" t="s">
        <v>23</v>
      </c>
      <c r="B909" s="4" t="s">
        <v>2265</v>
      </c>
      <c r="C909" s="4" t="s">
        <v>18</v>
      </c>
      <c r="D909" s="22">
        <v>1</v>
      </c>
      <c r="E909" s="176">
        <v>6.4</v>
      </c>
      <c r="F909" s="41">
        <f>PRODUCT(D909:E909)</f>
        <v>6.4</v>
      </c>
      <c r="G909" s="7"/>
    </row>
    <row r="910" spans="1:11" ht="105.45" customHeight="1" x14ac:dyDescent="0.3">
      <c r="A910" s="36" t="s">
        <v>47</v>
      </c>
      <c r="B910" s="4" t="s">
        <v>2379</v>
      </c>
      <c r="C910" s="4" t="s">
        <v>18</v>
      </c>
      <c r="D910" s="22">
        <v>0.65</v>
      </c>
      <c r="E910" s="55">
        <v>19.2</v>
      </c>
      <c r="F910" s="41">
        <f>PRODUCT(D910:E910)</f>
        <v>12.48</v>
      </c>
      <c r="G910" s="7"/>
    </row>
    <row r="911" spans="1:11" ht="72.599999999999994" thickBot="1" x14ac:dyDescent="0.35">
      <c r="A911" s="36" t="s">
        <v>78</v>
      </c>
      <c r="B911" s="4" t="s">
        <v>2335</v>
      </c>
      <c r="C911" s="4" t="s">
        <v>18</v>
      </c>
      <c r="D911" s="22">
        <v>0.35</v>
      </c>
      <c r="E911" s="45">
        <v>40</v>
      </c>
      <c r="F911" s="41">
        <f>PRODUCT(D911:E911)</f>
        <v>14</v>
      </c>
      <c r="G911" s="7"/>
    </row>
    <row r="912" spans="1:11" ht="15.6" thickTop="1" thickBot="1" x14ac:dyDescent="0.35">
      <c r="A912" s="71">
        <v>2</v>
      </c>
      <c r="B912" s="244" t="s">
        <v>25</v>
      </c>
      <c r="C912" s="245"/>
      <c r="D912" s="245"/>
      <c r="E912" s="246"/>
      <c r="F912" s="72">
        <f>SUM(F909:F911)</f>
        <v>32.880000000000003</v>
      </c>
      <c r="G912" s="73">
        <f>SUM(F912/F917)</f>
        <v>0.28780970946362622</v>
      </c>
    </row>
    <row r="913" spans="1:11" ht="15.6" thickTop="1" thickBot="1" x14ac:dyDescent="0.35">
      <c r="A913" s="78" t="s">
        <v>26</v>
      </c>
      <c r="B913" s="244" t="s">
        <v>27</v>
      </c>
      <c r="C913" s="245"/>
      <c r="D913" s="245"/>
      <c r="E913" s="246"/>
      <c r="F913" s="79">
        <f>SUM(F907,F912)</f>
        <v>90.31</v>
      </c>
      <c r="G913" s="3"/>
    </row>
    <row r="914" spans="1:11" ht="15.6" thickTop="1" thickBot="1" x14ac:dyDescent="0.35">
      <c r="A914" s="80">
        <v>3</v>
      </c>
      <c r="B914" s="264" t="s">
        <v>28</v>
      </c>
      <c r="C914" s="265"/>
      <c r="D914" s="265"/>
      <c r="E914" s="266"/>
      <c r="F914" s="79">
        <f>SUM(F913)*15%</f>
        <v>13.5465</v>
      </c>
      <c r="G914" s="73">
        <f>SUM(F914/F917)</f>
        <v>0.11857707509881424</v>
      </c>
    </row>
    <row r="915" spans="1:11" ht="15.6" thickTop="1" thickBot="1" x14ac:dyDescent="0.35">
      <c r="A915" s="78" t="s">
        <v>29</v>
      </c>
      <c r="B915" s="244" t="s">
        <v>30</v>
      </c>
      <c r="C915" s="245"/>
      <c r="D915" s="245"/>
      <c r="E915" s="246"/>
      <c r="F915" s="81">
        <f>SUM(F913:F914)</f>
        <v>103.8565</v>
      </c>
    </row>
    <row r="916" spans="1:11" ht="15.6" thickTop="1" thickBot="1" x14ac:dyDescent="0.35">
      <c r="A916" s="80">
        <v>4</v>
      </c>
      <c r="B916" s="264" t="s">
        <v>31</v>
      </c>
      <c r="C916" s="265"/>
      <c r="D916" s="265"/>
      <c r="E916" s="266"/>
      <c r="F916" s="79">
        <f>SUM(F915)*10%</f>
        <v>10.38565</v>
      </c>
      <c r="G916" s="73">
        <f>SUM(F916/F917)</f>
        <v>9.0909090909090912E-2</v>
      </c>
    </row>
    <row r="917" spans="1:11" ht="15.6" thickTop="1" thickBot="1" x14ac:dyDescent="0.35">
      <c r="A917" s="78" t="s">
        <v>32</v>
      </c>
      <c r="B917" s="244" t="s">
        <v>33</v>
      </c>
      <c r="C917" s="245"/>
      <c r="D917" s="245"/>
      <c r="E917" s="246"/>
      <c r="F917" s="81">
        <f>SUM(F915:F916)</f>
        <v>114.24215</v>
      </c>
      <c r="G917" s="82">
        <f>SUM(G907,G912,G914,G916)</f>
        <v>1</v>
      </c>
    </row>
    <row r="918" spans="1:11" ht="15.6" thickTop="1" thickBot="1" x14ac:dyDescent="0.35"/>
    <row r="919" spans="1:11" ht="44.4" thickTop="1" thickBot="1" x14ac:dyDescent="0.35">
      <c r="A919" s="61" t="s">
        <v>2</v>
      </c>
      <c r="B919" s="62" t="s">
        <v>3</v>
      </c>
      <c r="C919" s="63" t="s">
        <v>4</v>
      </c>
      <c r="D919" s="64" t="s">
        <v>5</v>
      </c>
      <c r="E919" s="27"/>
      <c r="F919" s="20"/>
      <c r="G919" s="20"/>
      <c r="I919" s="2"/>
      <c r="J919" s="2"/>
      <c r="K919" s="2"/>
    </row>
    <row r="920" spans="1:11" ht="116.4" customHeight="1" thickTop="1" thickBot="1" x14ac:dyDescent="0.35">
      <c r="A920" s="65" t="s">
        <v>2380</v>
      </c>
      <c r="B920" s="66" t="s">
        <v>2381</v>
      </c>
      <c r="C920" s="50" t="s">
        <v>304</v>
      </c>
      <c r="D920" s="50">
        <v>1</v>
      </c>
      <c r="E920" s="20"/>
      <c r="F920" s="20"/>
      <c r="G920" s="20"/>
      <c r="I920" s="24"/>
      <c r="J920" s="24"/>
      <c r="K920" s="24"/>
    </row>
    <row r="921" spans="1:11" ht="30" thickTop="1" thickBot="1" x14ac:dyDescent="0.35">
      <c r="A921" s="61" t="s">
        <v>9</v>
      </c>
      <c r="B921" s="62" t="s">
        <v>10</v>
      </c>
      <c r="C921" s="62" t="s">
        <v>4</v>
      </c>
      <c r="D921" s="62" t="s">
        <v>11</v>
      </c>
      <c r="E921" s="62" t="s">
        <v>12</v>
      </c>
      <c r="F921" s="62" t="s">
        <v>13</v>
      </c>
      <c r="G921" s="64" t="s">
        <v>14</v>
      </c>
    </row>
    <row r="922" spans="1:11" ht="15" thickTop="1" x14ac:dyDescent="0.3">
      <c r="A922" s="20"/>
      <c r="B922" s="67" t="s">
        <v>15</v>
      </c>
      <c r="C922" s="68"/>
      <c r="D922" s="68"/>
      <c r="E922" s="68"/>
      <c r="F922" s="68"/>
      <c r="G922" s="7"/>
    </row>
    <row r="923" spans="1:11" x14ac:dyDescent="0.3">
      <c r="A923" s="36" t="s">
        <v>16</v>
      </c>
      <c r="B923" s="4" t="s">
        <v>2752</v>
      </c>
      <c r="C923" s="4" t="s">
        <v>18</v>
      </c>
      <c r="D923" s="22">
        <v>0.7</v>
      </c>
      <c r="E923" s="6">
        <v>28.6</v>
      </c>
      <c r="F923" s="6">
        <f>PRODUCT(D923:E923)</f>
        <v>20.02</v>
      </c>
      <c r="G923" s="7"/>
    </row>
    <row r="924" spans="1:11" x14ac:dyDescent="0.3">
      <c r="A924" s="36" t="s">
        <v>19</v>
      </c>
      <c r="B924" s="4" t="s">
        <v>2884</v>
      </c>
      <c r="C924" s="4" t="s">
        <v>18</v>
      </c>
      <c r="D924" s="22">
        <v>0.8</v>
      </c>
      <c r="E924" s="6">
        <v>27.3</v>
      </c>
      <c r="F924" s="6">
        <f>PRODUCT(D924:E924)</f>
        <v>21.840000000000003</v>
      </c>
      <c r="G924" s="7"/>
    </row>
    <row r="925" spans="1:11" ht="15" thickBot="1" x14ac:dyDescent="0.35">
      <c r="A925" s="36" t="s">
        <v>131</v>
      </c>
      <c r="B925" s="4" t="s">
        <v>2332</v>
      </c>
      <c r="C925" s="4" t="s">
        <v>18</v>
      </c>
      <c r="D925" s="22">
        <v>0.8</v>
      </c>
      <c r="E925" s="6">
        <v>21.25</v>
      </c>
      <c r="F925" s="6">
        <f>PRODUCT(D925:E925)</f>
        <v>17</v>
      </c>
      <c r="G925" s="7"/>
    </row>
    <row r="926" spans="1:11" ht="15.6" thickTop="1" thickBot="1" x14ac:dyDescent="0.35">
      <c r="A926" s="71">
        <v>1</v>
      </c>
      <c r="B926" s="244" t="s">
        <v>21</v>
      </c>
      <c r="C926" s="245"/>
      <c r="D926" s="245"/>
      <c r="E926" s="246"/>
      <c r="F926" s="72">
        <f>SUM(F923:F925)</f>
        <v>58.86</v>
      </c>
      <c r="G926" s="73">
        <f>SUM(F926/F935)</f>
        <v>0.58469017678781987</v>
      </c>
    </row>
    <row r="927" spans="1:11" ht="15" thickTop="1" x14ac:dyDescent="0.3">
      <c r="A927" s="20"/>
      <c r="B927" s="74" t="s">
        <v>22</v>
      </c>
      <c r="C927" s="4"/>
      <c r="D927" s="4"/>
      <c r="E927" s="4"/>
      <c r="F927" s="41"/>
      <c r="G927" s="75"/>
    </row>
    <row r="928" spans="1:11" ht="57.6" x14ac:dyDescent="0.3">
      <c r="A928" s="36" t="s">
        <v>23</v>
      </c>
      <c r="B928" s="4" t="s">
        <v>2382</v>
      </c>
      <c r="C928" s="4" t="s">
        <v>18</v>
      </c>
      <c r="D928" s="4">
        <v>1.05</v>
      </c>
      <c r="E928" s="176">
        <v>6.4</v>
      </c>
      <c r="F928" s="41">
        <f>PRODUCT(D928:E928)</f>
        <v>6.7200000000000006</v>
      </c>
      <c r="G928" s="7"/>
    </row>
    <row r="929" spans="1:11" ht="72.599999999999994" thickBot="1" x14ac:dyDescent="0.35">
      <c r="A929" s="36" t="s">
        <v>47</v>
      </c>
      <c r="B929" s="4" t="s">
        <v>2371</v>
      </c>
      <c r="C929" s="4" t="s">
        <v>18</v>
      </c>
      <c r="D929" s="4">
        <v>0.35</v>
      </c>
      <c r="E929" s="45">
        <v>40</v>
      </c>
      <c r="F929" s="41">
        <f>PRODUCT(D929:E929)</f>
        <v>14</v>
      </c>
      <c r="G929" s="7"/>
    </row>
    <row r="930" spans="1:11" ht="15.6" thickTop="1" thickBot="1" x14ac:dyDescent="0.35">
      <c r="A930" s="71">
        <v>2</v>
      </c>
      <c r="B930" s="244" t="s">
        <v>25</v>
      </c>
      <c r="C930" s="245"/>
      <c r="D930" s="245"/>
      <c r="E930" s="246"/>
      <c r="F930" s="72">
        <f>SUM(F928:F929)</f>
        <v>20.72</v>
      </c>
      <c r="G930" s="73">
        <f>SUM(F930/F935)</f>
        <v>0.20582365720427501</v>
      </c>
    </row>
    <row r="931" spans="1:11" ht="15.6" thickTop="1" thickBot="1" x14ac:dyDescent="0.35">
      <c r="A931" s="78" t="s">
        <v>26</v>
      </c>
      <c r="B931" s="244" t="s">
        <v>27</v>
      </c>
      <c r="C931" s="245"/>
      <c r="D931" s="245"/>
      <c r="E931" s="246"/>
      <c r="F931" s="79">
        <f>SUM(F926,F930)</f>
        <v>79.58</v>
      </c>
      <c r="G931" s="3"/>
    </row>
    <row r="932" spans="1:11" ht="15.6" thickTop="1" thickBot="1" x14ac:dyDescent="0.35">
      <c r="A932" s="80">
        <v>3</v>
      </c>
      <c r="B932" s="264" t="s">
        <v>28</v>
      </c>
      <c r="C932" s="265"/>
      <c r="D932" s="265"/>
      <c r="E932" s="266"/>
      <c r="F932" s="79">
        <f>SUM(F931)*15%</f>
        <v>11.936999999999999</v>
      </c>
      <c r="G932" s="73">
        <f>SUM(F932/F935)</f>
        <v>0.11857707509881422</v>
      </c>
    </row>
    <row r="933" spans="1:11" ht="15.6" thickTop="1" thickBot="1" x14ac:dyDescent="0.35">
      <c r="A933" s="78" t="s">
        <v>29</v>
      </c>
      <c r="B933" s="244" t="s">
        <v>30</v>
      </c>
      <c r="C933" s="245"/>
      <c r="D933" s="245"/>
      <c r="E933" s="246"/>
      <c r="F933" s="81">
        <f>SUM(F931:F932)</f>
        <v>91.516999999999996</v>
      </c>
    </row>
    <row r="934" spans="1:11" ht="15.6" thickTop="1" thickBot="1" x14ac:dyDescent="0.35">
      <c r="A934" s="80">
        <v>4</v>
      </c>
      <c r="B934" s="264" t="s">
        <v>31</v>
      </c>
      <c r="C934" s="265"/>
      <c r="D934" s="265"/>
      <c r="E934" s="266"/>
      <c r="F934" s="79">
        <f>SUM(F933)*10%</f>
        <v>9.1516999999999999</v>
      </c>
      <c r="G934" s="73">
        <f>SUM(F934/F935)</f>
        <v>9.0909090909090912E-2</v>
      </c>
    </row>
    <row r="935" spans="1:11" ht="15.6" thickTop="1" thickBot="1" x14ac:dyDescent="0.35">
      <c r="A935" s="78" t="s">
        <v>32</v>
      </c>
      <c r="B935" s="244" t="s">
        <v>33</v>
      </c>
      <c r="C935" s="245"/>
      <c r="D935" s="245"/>
      <c r="E935" s="246"/>
      <c r="F935" s="81">
        <f>SUM(F933:F934)</f>
        <v>100.6687</v>
      </c>
      <c r="G935" s="82">
        <f>SUM(G926,G930,G932,G934)</f>
        <v>1</v>
      </c>
    </row>
    <row r="936" spans="1:11" ht="15.6" thickTop="1" thickBot="1" x14ac:dyDescent="0.35"/>
    <row r="937" spans="1:11" ht="44.4" thickTop="1" thickBot="1" x14ac:dyDescent="0.35">
      <c r="A937" s="61" t="s">
        <v>2</v>
      </c>
      <c r="B937" s="62" t="s">
        <v>3</v>
      </c>
      <c r="C937" s="63" t="s">
        <v>4</v>
      </c>
      <c r="D937" s="64" t="s">
        <v>5</v>
      </c>
      <c r="E937" s="27"/>
      <c r="F937" s="20"/>
      <c r="G937" s="20"/>
      <c r="I937" s="2"/>
      <c r="J937" s="2"/>
      <c r="K937" s="2"/>
    </row>
    <row r="938" spans="1:11" ht="116.4" customHeight="1" thickTop="1" thickBot="1" x14ac:dyDescent="0.35">
      <c r="A938" s="65" t="s">
        <v>2383</v>
      </c>
      <c r="B938" s="66" t="s">
        <v>2384</v>
      </c>
      <c r="C938" s="50" t="s">
        <v>304</v>
      </c>
      <c r="D938" s="50">
        <v>1</v>
      </c>
      <c r="E938" s="20"/>
      <c r="F938" s="20"/>
      <c r="G938" s="20"/>
      <c r="I938" s="24"/>
      <c r="J938" s="24"/>
      <c r="K938" s="24"/>
    </row>
    <row r="939" spans="1:11" ht="30" thickTop="1" thickBot="1" x14ac:dyDescent="0.35">
      <c r="A939" s="61" t="s">
        <v>9</v>
      </c>
      <c r="B939" s="62" t="s">
        <v>10</v>
      </c>
      <c r="C939" s="62" t="s">
        <v>4</v>
      </c>
      <c r="D939" s="62" t="s">
        <v>11</v>
      </c>
      <c r="E939" s="62" t="s">
        <v>12</v>
      </c>
      <c r="F939" s="62" t="s">
        <v>13</v>
      </c>
      <c r="G939" s="64" t="s">
        <v>14</v>
      </c>
    </row>
    <row r="940" spans="1:11" ht="15" thickTop="1" x14ac:dyDescent="0.3">
      <c r="A940" s="20"/>
      <c r="B940" s="67" t="s">
        <v>15</v>
      </c>
      <c r="C940" s="68"/>
      <c r="D940" s="68"/>
      <c r="E940" s="68"/>
      <c r="F940" s="68"/>
      <c r="G940" s="7"/>
    </row>
    <row r="941" spans="1:11" x14ac:dyDescent="0.3">
      <c r="A941" s="36" t="s">
        <v>16</v>
      </c>
      <c r="B941" s="4" t="s">
        <v>2752</v>
      </c>
      <c r="C941" s="4" t="s">
        <v>18</v>
      </c>
      <c r="D941" s="22">
        <v>1.05</v>
      </c>
      <c r="E941" s="6">
        <v>28.6</v>
      </c>
      <c r="F941" s="6">
        <f>PRODUCT(D941:E941)</f>
        <v>30.03</v>
      </c>
      <c r="G941" s="7"/>
    </row>
    <row r="942" spans="1:11" x14ac:dyDescent="0.3">
      <c r="A942" s="36" t="s">
        <v>19</v>
      </c>
      <c r="B942" s="4" t="s">
        <v>2884</v>
      </c>
      <c r="C942" s="4" t="s">
        <v>18</v>
      </c>
      <c r="D942" s="22">
        <v>1.2</v>
      </c>
      <c r="E942" s="6">
        <v>27.3</v>
      </c>
      <c r="F942" s="6">
        <f>PRODUCT(D942:E942)</f>
        <v>32.76</v>
      </c>
      <c r="G942" s="7"/>
    </row>
    <row r="943" spans="1:11" ht="15" thickBot="1" x14ac:dyDescent="0.35">
      <c r="A943" s="36" t="s">
        <v>131</v>
      </c>
      <c r="B943" s="4" t="s">
        <v>2332</v>
      </c>
      <c r="C943" s="4" t="s">
        <v>18</v>
      </c>
      <c r="D943" s="22">
        <v>1.2</v>
      </c>
      <c r="E943" s="6">
        <v>21.25</v>
      </c>
      <c r="F943" s="6">
        <f>PRODUCT(D943:E943)</f>
        <v>25.5</v>
      </c>
      <c r="G943" s="7"/>
    </row>
    <row r="944" spans="1:11" ht="15.6" thickTop="1" thickBot="1" x14ac:dyDescent="0.35">
      <c r="A944" s="71">
        <v>1</v>
      </c>
      <c r="B944" s="244" t="s">
        <v>21</v>
      </c>
      <c r="C944" s="245"/>
      <c r="D944" s="245"/>
      <c r="E944" s="246"/>
      <c r="F944" s="72">
        <f>SUM(F941:F943)</f>
        <v>88.289999999999992</v>
      </c>
      <c r="G944" s="73">
        <f>SUM(F944/F954)</f>
        <v>0.50440461373969814</v>
      </c>
    </row>
    <row r="945" spans="1:11" ht="15" thickTop="1" x14ac:dyDescent="0.3">
      <c r="A945" s="20"/>
      <c r="B945" s="74" t="s">
        <v>22</v>
      </c>
      <c r="C945" s="4"/>
      <c r="D945" s="4"/>
      <c r="E945" s="4"/>
      <c r="F945" s="41"/>
      <c r="G945" s="75"/>
    </row>
    <row r="946" spans="1:11" ht="57.6" x14ac:dyDescent="0.3">
      <c r="A946" s="36" t="s">
        <v>23</v>
      </c>
      <c r="B946" s="4" t="s">
        <v>2376</v>
      </c>
      <c r="C946" s="4" t="s">
        <v>18</v>
      </c>
      <c r="D946" s="22">
        <v>1.55</v>
      </c>
      <c r="E946" s="176">
        <v>6.4</v>
      </c>
      <c r="F946" s="41">
        <f>PRODUCT(D946:E946)</f>
        <v>9.9200000000000017</v>
      </c>
      <c r="G946" s="7"/>
    </row>
    <row r="947" spans="1:11" ht="98.7" customHeight="1" x14ac:dyDescent="0.3">
      <c r="A947" s="36" t="s">
        <v>47</v>
      </c>
      <c r="B947" s="4" t="s">
        <v>2379</v>
      </c>
      <c r="C947" s="4" t="s">
        <v>18</v>
      </c>
      <c r="D947" s="22">
        <v>1.05</v>
      </c>
      <c r="E947" s="55">
        <v>19.2</v>
      </c>
      <c r="F947" s="41">
        <f>PRODUCT(D947:E947)</f>
        <v>20.16</v>
      </c>
      <c r="G947" s="7"/>
    </row>
    <row r="948" spans="1:11" ht="72.599999999999994" thickBot="1" x14ac:dyDescent="0.35">
      <c r="A948" s="36" t="s">
        <v>78</v>
      </c>
      <c r="B948" s="4" t="s">
        <v>2335</v>
      </c>
      <c r="C948" s="4" t="s">
        <v>18</v>
      </c>
      <c r="D948" s="22">
        <v>0.5</v>
      </c>
      <c r="E948" s="45">
        <v>40</v>
      </c>
      <c r="F948" s="41">
        <f>PRODUCT(D948:E948)</f>
        <v>20</v>
      </c>
      <c r="G948" s="7"/>
    </row>
    <row r="949" spans="1:11" ht="15.6" thickTop="1" thickBot="1" x14ac:dyDescent="0.35">
      <c r="A949" s="71">
        <v>2</v>
      </c>
      <c r="B949" s="244" t="s">
        <v>25</v>
      </c>
      <c r="C949" s="245"/>
      <c r="D949" s="245"/>
      <c r="E949" s="246"/>
      <c r="F949" s="72">
        <f>SUM(F946:F948)</f>
        <v>50.08</v>
      </c>
      <c r="G949" s="73">
        <f>SUM(F949/F954)</f>
        <v>0.28610922025239649</v>
      </c>
    </row>
    <row r="950" spans="1:11" ht="15.6" thickTop="1" thickBot="1" x14ac:dyDescent="0.35">
      <c r="A950" s="78" t="s">
        <v>26</v>
      </c>
      <c r="B950" s="244" t="s">
        <v>27</v>
      </c>
      <c r="C950" s="245"/>
      <c r="D950" s="245"/>
      <c r="E950" s="246"/>
      <c r="F950" s="79">
        <f>SUM(F944,F949)</f>
        <v>138.37</v>
      </c>
      <c r="G950" s="3"/>
    </row>
    <row r="951" spans="1:11" ht="15.6" thickTop="1" thickBot="1" x14ac:dyDescent="0.35">
      <c r="A951" s="80">
        <v>3</v>
      </c>
      <c r="B951" s="264" t="s">
        <v>28</v>
      </c>
      <c r="C951" s="265"/>
      <c r="D951" s="265"/>
      <c r="E951" s="266"/>
      <c r="F951" s="79">
        <f>SUM(F950)*15%</f>
        <v>20.755500000000001</v>
      </c>
      <c r="G951" s="73">
        <f>SUM(F951/F954)</f>
        <v>0.11857707509881422</v>
      </c>
    </row>
    <row r="952" spans="1:11" ht="15.6" thickTop="1" thickBot="1" x14ac:dyDescent="0.35">
      <c r="A952" s="78" t="s">
        <v>29</v>
      </c>
      <c r="B952" s="244" t="s">
        <v>30</v>
      </c>
      <c r="C952" s="245"/>
      <c r="D952" s="245"/>
      <c r="E952" s="246"/>
      <c r="F952" s="81">
        <f>SUM(F950:F951)</f>
        <v>159.12550000000002</v>
      </c>
    </row>
    <row r="953" spans="1:11" ht="15.6" thickTop="1" thickBot="1" x14ac:dyDescent="0.35">
      <c r="A953" s="80">
        <v>4</v>
      </c>
      <c r="B953" s="264" t="s">
        <v>31</v>
      </c>
      <c r="C953" s="265"/>
      <c r="D953" s="265"/>
      <c r="E953" s="266"/>
      <c r="F953" s="79">
        <f>SUM(F952)*10%</f>
        <v>15.912550000000003</v>
      </c>
      <c r="G953" s="73">
        <f>SUM(F953/F954)</f>
        <v>9.0909090909090912E-2</v>
      </c>
    </row>
    <row r="954" spans="1:11" ht="15.6" thickTop="1" thickBot="1" x14ac:dyDescent="0.35">
      <c r="A954" s="78" t="s">
        <v>32</v>
      </c>
      <c r="B954" s="244" t="s">
        <v>33</v>
      </c>
      <c r="C954" s="245"/>
      <c r="D954" s="245"/>
      <c r="E954" s="246"/>
      <c r="F954" s="81">
        <f>SUM(F952:F953)</f>
        <v>175.03805000000003</v>
      </c>
      <c r="G954" s="82">
        <f>SUM(G944,G949,G951,G953)</f>
        <v>0.99999999999999978</v>
      </c>
    </row>
    <row r="955" spans="1:11" ht="15.6" thickTop="1" thickBot="1" x14ac:dyDescent="0.35"/>
    <row r="956" spans="1:11" ht="44.4" thickTop="1" thickBot="1" x14ac:dyDescent="0.35">
      <c r="A956" s="61" t="s">
        <v>2</v>
      </c>
      <c r="B956" s="62" t="s">
        <v>3</v>
      </c>
      <c r="C956" s="63" t="s">
        <v>4</v>
      </c>
      <c r="D956" s="64" t="s">
        <v>5</v>
      </c>
      <c r="E956" s="27"/>
      <c r="F956" s="20"/>
      <c r="G956" s="20"/>
      <c r="I956" s="2"/>
      <c r="J956" s="2"/>
      <c r="K956" s="2"/>
    </row>
    <row r="957" spans="1:11" ht="105" customHeight="1" thickTop="1" thickBot="1" x14ac:dyDescent="0.35">
      <c r="A957" s="65" t="s">
        <v>2385</v>
      </c>
      <c r="B957" s="222" t="s">
        <v>2386</v>
      </c>
      <c r="C957" s="50" t="s">
        <v>304</v>
      </c>
      <c r="D957" s="50">
        <v>1</v>
      </c>
      <c r="E957" s="20"/>
      <c r="F957" s="20"/>
      <c r="G957" s="20"/>
      <c r="I957" s="24"/>
      <c r="J957" s="24"/>
      <c r="K957" s="24"/>
    </row>
    <row r="958" spans="1:11" ht="30" thickTop="1" thickBot="1" x14ac:dyDescent="0.35">
      <c r="A958" s="61" t="s">
        <v>9</v>
      </c>
      <c r="B958" s="62" t="s">
        <v>10</v>
      </c>
      <c r="C958" s="62" t="s">
        <v>4</v>
      </c>
      <c r="D958" s="62" t="s">
        <v>11</v>
      </c>
      <c r="E958" s="62" t="s">
        <v>12</v>
      </c>
      <c r="F958" s="62" t="s">
        <v>13</v>
      </c>
      <c r="G958" s="64" t="s">
        <v>14</v>
      </c>
    </row>
    <row r="959" spans="1:11" ht="15" thickTop="1" x14ac:dyDescent="0.3">
      <c r="A959" s="20"/>
      <c r="B959" s="67" t="s">
        <v>15</v>
      </c>
      <c r="C959" s="68"/>
      <c r="D959" s="68"/>
      <c r="E959" s="68"/>
      <c r="F959" s="68"/>
      <c r="G959" s="7"/>
    </row>
    <row r="960" spans="1:11" x14ac:dyDescent="0.3">
      <c r="A960" s="36" t="s">
        <v>16</v>
      </c>
      <c r="B960" s="4" t="s">
        <v>2752</v>
      </c>
      <c r="C960" s="4" t="s">
        <v>18</v>
      </c>
      <c r="D960" s="22">
        <v>0.6</v>
      </c>
      <c r="E960" s="6">
        <v>28.6</v>
      </c>
      <c r="F960" s="6">
        <f>PRODUCT(D960:E960)</f>
        <v>17.16</v>
      </c>
      <c r="G960" s="7"/>
    </row>
    <row r="961" spans="1:11" x14ac:dyDescent="0.3">
      <c r="A961" s="36" t="s">
        <v>19</v>
      </c>
      <c r="B961" s="4" t="s">
        <v>2884</v>
      </c>
      <c r="C961" s="4" t="s">
        <v>18</v>
      </c>
      <c r="D961" s="22">
        <v>0.7</v>
      </c>
      <c r="E961" s="6">
        <v>27.3</v>
      </c>
      <c r="F961" s="6">
        <f>PRODUCT(D961:E961)</f>
        <v>19.11</v>
      </c>
      <c r="G961" s="7"/>
    </row>
    <row r="962" spans="1:11" ht="15" thickBot="1" x14ac:dyDescent="0.35">
      <c r="A962" s="36" t="s">
        <v>131</v>
      </c>
      <c r="B962" s="4" t="s">
        <v>2332</v>
      </c>
      <c r="C962" s="4" t="s">
        <v>18</v>
      </c>
      <c r="D962" s="22">
        <v>0.7</v>
      </c>
      <c r="E962" s="6">
        <v>21.25</v>
      </c>
      <c r="F962" s="6">
        <f>PRODUCT(D962:E962)</f>
        <v>14.874999999999998</v>
      </c>
      <c r="G962" s="7"/>
    </row>
    <row r="963" spans="1:11" ht="15.6" thickTop="1" thickBot="1" x14ac:dyDescent="0.35">
      <c r="A963" s="71">
        <v>1</v>
      </c>
      <c r="B963" s="244" t="s">
        <v>21</v>
      </c>
      <c r="C963" s="245"/>
      <c r="D963" s="245"/>
      <c r="E963" s="246"/>
      <c r="F963" s="72">
        <f>SUM(F960:F962)</f>
        <v>51.144999999999996</v>
      </c>
      <c r="G963" s="73">
        <f>SUM(F963/F972)</f>
        <v>0.5867619191571829</v>
      </c>
    </row>
    <row r="964" spans="1:11" ht="15" thickTop="1" x14ac:dyDescent="0.3">
      <c r="A964" s="20"/>
      <c r="B964" s="74" t="s">
        <v>22</v>
      </c>
      <c r="C964" s="4"/>
      <c r="D964" s="4"/>
      <c r="E964" s="4"/>
      <c r="F964" s="41"/>
      <c r="G964" s="75"/>
    </row>
    <row r="965" spans="1:11" ht="57.6" x14ac:dyDescent="0.3">
      <c r="A965" s="36" t="s">
        <v>23</v>
      </c>
      <c r="B965" s="4" t="s">
        <v>2387</v>
      </c>
      <c r="C965" s="4" t="s">
        <v>18</v>
      </c>
      <c r="D965" s="22">
        <v>0.9</v>
      </c>
      <c r="E965" s="176">
        <v>6.4</v>
      </c>
      <c r="F965" s="41">
        <f>PRODUCT(D965:E965)</f>
        <v>5.7600000000000007</v>
      </c>
      <c r="G965" s="7"/>
    </row>
    <row r="966" spans="1:11" ht="72.599999999999994" thickBot="1" x14ac:dyDescent="0.35">
      <c r="A966" s="36" t="s">
        <v>47</v>
      </c>
      <c r="B966" s="4" t="s">
        <v>2371</v>
      </c>
      <c r="C966" s="4" t="s">
        <v>18</v>
      </c>
      <c r="D966" s="22">
        <v>0.3</v>
      </c>
      <c r="E966" s="45">
        <v>40</v>
      </c>
      <c r="F966" s="41">
        <f>PRODUCT(D966:E966)</f>
        <v>12</v>
      </c>
      <c r="G966" s="7"/>
    </row>
    <row r="967" spans="1:11" ht="15.6" thickTop="1" thickBot="1" x14ac:dyDescent="0.35">
      <c r="A967" s="71">
        <v>2</v>
      </c>
      <c r="B967" s="244" t="s">
        <v>25</v>
      </c>
      <c r="C967" s="245"/>
      <c r="D967" s="245"/>
      <c r="E967" s="246"/>
      <c r="F967" s="72">
        <f>SUM(F965:F966)</f>
        <v>17.760000000000002</v>
      </c>
      <c r="G967" s="73">
        <f>SUM(F967/F972)</f>
        <v>0.2037519148349119</v>
      </c>
    </row>
    <row r="968" spans="1:11" ht="15.6" thickTop="1" thickBot="1" x14ac:dyDescent="0.35">
      <c r="A968" s="78" t="s">
        <v>26</v>
      </c>
      <c r="B968" s="244" t="s">
        <v>27</v>
      </c>
      <c r="C968" s="245"/>
      <c r="D968" s="245"/>
      <c r="E968" s="246"/>
      <c r="F968" s="79">
        <f>SUM(F963,F967)</f>
        <v>68.905000000000001</v>
      </c>
      <c r="G968" s="3"/>
    </row>
    <row r="969" spans="1:11" ht="15.6" thickTop="1" thickBot="1" x14ac:dyDescent="0.35">
      <c r="A969" s="80">
        <v>3</v>
      </c>
      <c r="B969" s="264" t="s">
        <v>28</v>
      </c>
      <c r="C969" s="265"/>
      <c r="D969" s="265"/>
      <c r="E969" s="266"/>
      <c r="F969" s="79">
        <f>SUM(F968)*15%</f>
        <v>10.335749999999999</v>
      </c>
      <c r="G969" s="73">
        <f>SUM(F969/F972)</f>
        <v>0.11857707509881421</v>
      </c>
    </row>
    <row r="970" spans="1:11" ht="15.6" thickTop="1" thickBot="1" x14ac:dyDescent="0.35">
      <c r="A970" s="78" t="s">
        <v>29</v>
      </c>
      <c r="B970" s="244" t="s">
        <v>30</v>
      </c>
      <c r="C970" s="245"/>
      <c r="D970" s="245"/>
      <c r="E970" s="246"/>
      <c r="F970" s="81">
        <f>SUM(F968:F969)</f>
        <v>79.240750000000006</v>
      </c>
    </row>
    <row r="971" spans="1:11" ht="15.6" thickTop="1" thickBot="1" x14ac:dyDescent="0.35">
      <c r="A971" s="80">
        <v>4</v>
      </c>
      <c r="B971" s="264" t="s">
        <v>31</v>
      </c>
      <c r="C971" s="265"/>
      <c r="D971" s="265"/>
      <c r="E971" s="266"/>
      <c r="F971" s="79">
        <f>SUM(F970)*10%</f>
        <v>7.9240750000000011</v>
      </c>
      <c r="G971" s="73">
        <f>SUM(F971/F972)</f>
        <v>9.0909090909090912E-2</v>
      </c>
    </row>
    <row r="972" spans="1:11" ht="15.6" thickTop="1" thickBot="1" x14ac:dyDescent="0.35">
      <c r="A972" s="78" t="s">
        <v>32</v>
      </c>
      <c r="B972" s="244" t="s">
        <v>33</v>
      </c>
      <c r="C972" s="245"/>
      <c r="D972" s="245"/>
      <c r="E972" s="246"/>
      <c r="F972" s="81">
        <f>SUM(F970:F971)</f>
        <v>87.164825000000008</v>
      </c>
      <c r="G972" s="82">
        <f>SUM(G963,G967,G969,G971)</f>
        <v>0.99999999999999989</v>
      </c>
    </row>
    <row r="973" spans="1:11" ht="15.6" thickTop="1" thickBot="1" x14ac:dyDescent="0.35"/>
    <row r="974" spans="1:11" ht="44.4" thickTop="1" thickBot="1" x14ac:dyDescent="0.35">
      <c r="A974" s="61" t="s">
        <v>2</v>
      </c>
      <c r="B974" s="62" t="s">
        <v>3</v>
      </c>
      <c r="C974" s="63" t="s">
        <v>4</v>
      </c>
      <c r="D974" s="64" t="s">
        <v>5</v>
      </c>
      <c r="E974" s="27"/>
      <c r="F974" s="20"/>
      <c r="G974" s="20"/>
      <c r="I974" s="2"/>
      <c r="J974" s="2"/>
      <c r="K974" s="2"/>
    </row>
    <row r="975" spans="1:11" ht="109.8" customHeight="1" thickTop="1" thickBot="1" x14ac:dyDescent="0.35">
      <c r="A975" s="65" t="s">
        <v>2388</v>
      </c>
      <c r="B975" s="222" t="s">
        <v>2389</v>
      </c>
      <c r="C975" s="50" t="s">
        <v>304</v>
      </c>
      <c r="D975" s="50">
        <v>1</v>
      </c>
      <c r="E975" s="20"/>
      <c r="F975" s="20"/>
      <c r="G975" s="20"/>
      <c r="I975" s="24"/>
      <c r="J975" s="24"/>
      <c r="K975" s="24"/>
    </row>
    <row r="976" spans="1:11" ht="30" thickTop="1" thickBot="1" x14ac:dyDescent="0.35">
      <c r="A976" s="61" t="s">
        <v>9</v>
      </c>
      <c r="B976" s="62" t="s">
        <v>10</v>
      </c>
      <c r="C976" s="62" t="s">
        <v>4</v>
      </c>
      <c r="D976" s="62" t="s">
        <v>11</v>
      </c>
      <c r="E976" s="62" t="s">
        <v>12</v>
      </c>
      <c r="F976" s="62" t="s">
        <v>13</v>
      </c>
      <c r="G976" s="64" t="s">
        <v>14</v>
      </c>
    </row>
    <row r="977" spans="1:7" ht="15" thickTop="1" x14ac:dyDescent="0.3">
      <c r="A977" s="20"/>
      <c r="B977" s="67" t="s">
        <v>15</v>
      </c>
      <c r="C977" s="68"/>
      <c r="D977" s="68"/>
      <c r="E977" s="68"/>
      <c r="F977" s="68"/>
      <c r="G977" s="7"/>
    </row>
    <row r="978" spans="1:7" x14ac:dyDescent="0.3">
      <c r="A978" s="36" t="s">
        <v>16</v>
      </c>
      <c r="B978" s="4" t="s">
        <v>2752</v>
      </c>
      <c r="C978" s="4" t="s">
        <v>18</v>
      </c>
      <c r="D978" s="22">
        <v>0.9</v>
      </c>
      <c r="E978" s="6">
        <v>28.6</v>
      </c>
      <c r="F978" s="6">
        <f>PRODUCT(D978:E978)</f>
        <v>25.740000000000002</v>
      </c>
      <c r="G978" s="7"/>
    </row>
    <row r="979" spans="1:7" x14ac:dyDescent="0.3">
      <c r="A979" s="36" t="s">
        <v>19</v>
      </c>
      <c r="B979" s="4" t="s">
        <v>2884</v>
      </c>
      <c r="C979" s="4" t="s">
        <v>18</v>
      </c>
      <c r="D979" s="22">
        <v>1</v>
      </c>
      <c r="E979" s="6">
        <v>27.3</v>
      </c>
      <c r="F979" s="6">
        <f>PRODUCT(D979:E979)</f>
        <v>27.3</v>
      </c>
      <c r="G979" s="7"/>
    </row>
    <row r="980" spans="1:7" ht="15" thickBot="1" x14ac:dyDescent="0.35">
      <c r="A980" s="36" t="s">
        <v>131</v>
      </c>
      <c r="B980" s="4" t="s">
        <v>2332</v>
      </c>
      <c r="C980" s="4" t="s">
        <v>18</v>
      </c>
      <c r="D980" s="22">
        <v>1</v>
      </c>
      <c r="E980" s="6">
        <v>21.25</v>
      </c>
      <c r="F980" s="6">
        <f>PRODUCT(D980:E980)</f>
        <v>21.25</v>
      </c>
      <c r="G980" s="7"/>
    </row>
    <row r="981" spans="1:7" ht="15.6" thickTop="1" thickBot="1" x14ac:dyDescent="0.35">
      <c r="A981" s="71">
        <v>1</v>
      </c>
      <c r="B981" s="244" t="s">
        <v>21</v>
      </c>
      <c r="C981" s="245"/>
      <c r="D981" s="245"/>
      <c r="E981" s="246"/>
      <c r="F981" s="72">
        <f>SUM(F978:F980)</f>
        <v>74.290000000000006</v>
      </c>
      <c r="G981" s="73">
        <f>SUM(F981/F991)</f>
        <v>0.49815313196431177</v>
      </c>
    </row>
    <row r="982" spans="1:7" ht="15" thickTop="1" x14ac:dyDescent="0.3">
      <c r="A982" s="20"/>
      <c r="B982" s="74" t="s">
        <v>22</v>
      </c>
      <c r="C982" s="4"/>
      <c r="D982" s="4"/>
      <c r="E982" s="4"/>
      <c r="F982" s="41"/>
      <c r="G982" s="75"/>
    </row>
    <row r="983" spans="1:7" ht="57.6" x14ac:dyDescent="0.3">
      <c r="A983" s="36" t="s">
        <v>23</v>
      </c>
      <c r="B983" s="4" t="s">
        <v>2333</v>
      </c>
      <c r="C983" s="4" t="s">
        <v>18</v>
      </c>
      <c r="D983" s="22">
        <v>1.3</v>
      </c>
      <c r="E983" s="176">
        <v>6.4</v>
      </c>
      <c r="F983" s="41">
        <f>PRODUCT(D983:E983)</f>
        <v>8.32</v>
      </c>
      <c r="G983" s="7"/>
    </row>
    <row r="984" spans="1:7" ht="102.6" customHeight="1" x14ac:dyDescent="0.3">
      <c r="A984" s="36" t="s">
        <v>47</v>
      </c>
      <c r="B984" s="4" t="s">
        <v>2379</v>
      </c>
      <c r="C984" s="4" t="s">
        <v>18</v>
      </c>
      <c r="D984" s="22">
        <v>0.9</v>
      </c>
      <c r="E984" s="55">
        <v>19.2</v>
      </c>
      <c r="F984" s="41">
        <f>PRODUCT(D984:E984)</f>
        <v>17.28</v>
      </c>
      <c r="G984" s="7"/>
    </row>
    <row r="985" spans="1:7" ht="72.599999999999994" thickBot="1" x14ac:dyDescent="0.35">
      <c r="A985" s="36" t="s">
        <v>78</v>
      </c>
      <c r="B985" s="4" t="s">
        <v>2335</v>
      </c>
      <c r="C985" s="4" t="s">
        <v>18</v>
      </c>
      <c r="D985" s="22">
        <v>0.45</v>
      </c>
      <c r="E985" s="45">
        <v>40</v>
      </c>
      <c r="F985" s="41">
        <f>PRODUCT(D985:E985)</f>
        <v>18</v>
      </c>
      <c r="G985" s="7"/>
    </row>
    <row r="986" spans="1:7" ht="15.6" thickTop="1" thickBot="1" x14ac:dyDescent="0.35">
      <c r="A986" s="71">
        <v>2</v>
      </c>
      <c r="B986" s="244" t="s">
        <v>25</v>
      </c>
      <c r="C986" s="245"/>
      <c r="D986" s="245"/>
      <c r="E986" s="246"/>
      <c r="F986" s="72">
        <f>SUM(F983:F985)</f>
        <v>43.6</v>
      </c>
      <c r="G986" s="73">
        <f>SUM(F986/F991)</f>
        <v>0.29236070202778291</v>
      </c>
    </row>
    <row r="987" spans="1:7" ht="15.6" thickTop="1" thickBot="1" x14ac:dyDescent="0.35">
      <c r="A987" s="78" t="s">
        <v>26</v>
      </c>
      <c r="B987" s="244" t="s">
        <v>27</v>
      </c>
      <c r="C987" s="245"/>
      <c r="D987" s="245"/>
      <c r="E987" s="246"/>
      <c r="F987" s="79">
        <f>SUM(F981,F986)</f>
        <v>117.89000000000001</v>
      </c>
      <c r="G987" s="3"/>
    </row>
    <row r="988" spans="1:7" ht="15.6" thickTop="1" thickBot="1" x14ac:dyDescent="0.35">
      <c r="A988" s="80">
        <v>3</v>
      </c>
      <c r="B988" s="264" t="s">
        <v>28</v>
      </c>
      <c r="C988" s="265"/>
      <c r="D988" s="265"/>
      <c r="E988" s="266"/>
      <c r="F988" s="79">
        <f>SUM(F987)*15%</f>
        <v>17.683500000000002</v>
      </c>
      <c r="G988" s="73">
        <f>SUM(F988/F991)</f>
        <v>0.11857707509881421</v>
      </c>
    </row>
    <row r="989" spans="1:7" ht="15.6" thickTop="1" thickBot="1" x14ac:dyDescent="0.35">
      <c r="A989" s="78" t="s">
        <v>29</v>
      </c>
      <c r="B989" s="244" t="s">
        <v>30</v>
      </c>
      <c r="C989" s="245"/>
      <c r="D989" s="245"/>
      <c r="E989" s="246"/>
      <c r="F989" s="81">
        <f>SUM(F987:F988)</f>
        <v>135.57350000000002</v>
      </c>
    </row>
    <row r="990" spans="1:7" ht="15.6" thickTop="1" thickBot="1" x14ac:dyDescent="0.35">
      <c r="A990" s="80">
        <v>4</v>
      </c>
      <c r="B990" s="264" t="s">
        <v>31</v>
      </c>
      <c r="C990" s="265"/>
      <c r="D990" s="265"/>
      <c r="E990" s="266"/>
      <c r="F990" s="79">
        <f>SUM(F989)*10%</f>
        <v>13.557350000000003</v>
      </c>
      <c r="G990" s="73">
        <f>SUM(F990/F991)</f>
        <v>9.0909090909090912E-2</v>
      </c>
    </row>
    <row r="991" spans="1:7" ht="15.6" thickTop="1" thickBot="1" x14ac:dyDescent="0.35">
      <c r="A991" s="78" t="s">
        <v>32</v>
      </c>
      <c r="B991" s="244" t="s">
        <v>33</v>
      </c>
      <c r="C991" s="245"/>
      <c r="D991" s="245"/>
      <c r="E991" s="246"/>
      <c r="F991" s="81">
        <f>SUM(F989:F990)</f>
        <v>149.13085000000004</v>
      </c>
      <c r="G991" s="82">
        <f>SUM(G981,G986,G988,G990)</f>
        <v>0.99999999999999989</v>
      </c>
    </row>
    <row r="992" spans="1:7" ht="15.6" thickTop="1" thickBot="1" x14ac:dyDescent="0.35"/>
    <row r="993" spans="1:11" ht="44.4" thickTop="1" thickBot="1" x14ac:dyDescent="0.35">
      <c r="A993" s="61" t="s">
        <v>2</v>
      </c>
      <c r="B993" s="62" t="s">
        <v>3</v>
      </c>
      <c r="C993" s="63" t="s">
        <v>4</v>
      </c>
      <c r="D993" s="64" t="s">
        <v>5</v>
      </c>
      <c r="E993" s="27"/>
      <c r="F993" s="20"/>
      <c r="G993" s="20"/>
      <c r="I993" s="2"/>
      <c r="J993" s="2"/>
      <c r="K993" s="2"/>
    </row>
    <row r="994" spans="1:11" ht="124.2" customHeight="1" thickTop="1" thickBot="1" x14ac:dyDescent="0.35">
      <c r="A994" s="65" t="s">
        <v>2390</v>
      </c>
      <c r="B994" s="222" t="s">
        <v>2391</v>
      </c>
      <c r="C994" s="50" t="s">
        <v>304</v>
      </c>
      <c r="D994" s="50">
        <v>1</v>
      </c>
      <c r="E994" s="20"/>
      <c r="F994" s="20"/>
      <c r="G994" s="20"/>
      <c r="I994" s="24"/>
      <c r="J994" s="24"/>
      <c r="K994" s="24"/>
    </row>
    <row r="995" spans="1:11" ht="30" thickTop="1" thickBot="1" x14ac:dyDescent="0.35">
      <c r="A995" s="61" t="s">
        <v>9</v>
      </c>
      <c r="B995" s="62" t="s">
        <v>10</v>
      </c>
      <c r="C995" s="62" t="s">
        <v>4</v>
      </c>
      <c r="D995" s="62" t="s">
        <v>11</v>
      </c>
      <c r="E995" s="62" t="s">
        <v>12</v>
      </c>
      <c r="F995" s="62" t="s">
        <v>13</v>
      </c>
      <c r="G995" s="64" t="s">
        <v>14</v>
      </c>
    </row>
    <row r="996" spans="1:11" ht="15" thickTop="1" x14ac:dyDescent="0.3">
      <c r="A996" s="20"/>
      <c r="B996" s="67" t="s">
        <v>15</v>
      </c>
      <c r="C996" s="68"/>
      <c r="D996" s="68"/>
      <c r="E996" s="68"/>
      <c r="F996" s="68"/>
      <c r="G996" s="7"/>
    </row>
    <row r="997" spans="1:11" x14ac:dyDescent="0.3">
      <c r="A997" s="36" t="s">
        <v>16</v>
      </c>
      <c r="B997" s="4" t="s">
        <v>2752</v>
      </c>
      <c r="C997" s="4" t="s">
        <v>18</v>
      </c>
      <c r="D997" s="22">
        <v>0.45</v>
      </c>
      <c r="E997" s="6">
        <v>28.6</v>
      </c>
      <c r="F997" s="6">
        <f>PRODUCT(D997:E997)</f>
        <v>12.870000000000001</v>
      </c>
      <c r="G997" s="7"/>
    </row>
    <row r="998" spans="1:11" x14ac:dyDescent="0.3">
      <c r="A998" s="36" t="s">
        <v>19</v>
      </c>
      <c r="B998" s="4" t="s">
        <v>2884</v>
      </c>
      <c r="C998" s="4" t="s">
        <v>18</v>
      </c>
      <c r="D998" s="22">
        <v>0.5</v>
      </c>
      <c r="E998" s="6">
        <v>27.3</v>
      </c>
      <c r="F998" s="6">
        <f>PRODUCT(D998:E998)</f>
        <v>13.65</v>
      </c>
      <c r="G998" s="7"/>
    </row>
    <row r="999" spans="1:11" ht="15" thickBot="1" x14ac:dyDescent="0.35">
      <c r="A999" s="36" t="s">
        <v>131</v>
      </c>
      <c r="B999" s="4" t="s">
        <v>2332</v>
      </c>
      <c r="C999" s="4" t="s">
        <v>18</v>
      </c>
      <c r="D999" s="22">
        <v>0.5</v>
      </c>
      <c r="E999" s="6">
        <v>21.25</v>
      </c>
      <c r="F999" s="6">
        <f>PRODUCT(D999:E999)</f>
        <v>10.625</v>
      </c>
      <c r="G999" s="7"/>
    </row>
    <row r="1000" spans="1:11" ht="15.6" thickTop="1" thickBot="1" x14ac:dyDescent="0.35">
      <c r="A1000" s="71">
        <v>1</v>
      </c>
      <c r="B1000" s="244" t="s">
        <v>21</v>
      </c>
      <c r="C1000" s="245"/>
      <c r="D1000" s="245"/>
      <c r="E1000" s="246"/>
      <c r="F1000" s="72">
        <f>SUM(F997:F999)</f>
        <v>37.145000000000003</v>
      </c>
      <c r="G1000" s="73">
        <f>SUM(F1000/F1010)</f>
        <v>0.54111556921839798</v>
      </c>
    </row>
    <row r="1001" spans="1:11" ht="15" thickTop="1" x14ac:dyDescent="0.3">
      <c r="A1001" s="20"/>
      <c r="B1001" s="74" t="s">
        <v>22</v>
      </c>
      <c r="C1001" s="4"/>
      <c r="D1001" s="4"/>
      <c r="E1001" s="4"/>
      <c r="F1001" s="41"/>
      <c r="G1001" s="75"/>
    </row>
    <row r="1002" spans="1:11" ht="57.6" x14ac:dyDescent="0.3">
      <c r="A1002" s="36" t="s">
        <v>23</v>
      </c>
      <c r="B1002" s="4" t="s">
        <v>2376</v>
      </c>
      <c r="C1002" s="4" t="s">
        <v>18</v>
      </c>
      <c r="D1002" s="22">
        <v>0.7</v>
      </c>
      <c r="E1002" s="176">
        <v>6.4</v>
      </c>
      <c r="F1002" s="41">
        <f>PRODUCT(D1002:E1002)</f>
        <v>4.4799999999999995</v>
      </c>
      <c r="G1002" s="7"/>
    </row>
    <row r="1003" spans="1:11" ht="101.25" customHeight="1" x14ac:dyDescent="0.3">
      <c r="A1003" s="36" t="s">
        <v>47</v>
      </c>
      <c r="B1003" s="4" t="s">
        <v>2379</v>
      </c>
      <c r="C1003" s="4" t="s">
        <v>18</v>
      </c>
      <c r="D1003" s="22">
        <v>0.45</v>
      </c>
      <c r="E1003" s="55">
        <v>19.2</v>
      </c>
      <c r="F1003" s="41">
        <f>PRODUCT(D1003:E1003)</f>
        <v>8.64</v>
      </c>
      <c r="G1003" s="7"/>
    </row>
    <row r="1004" spans="1:11" ht="72.599999999999994" thickBot="1" x14ac:dyDescent="0.35">
      <c r="A1004" s="36" t="s">
        <v>78</v>
      </c>
      <c r="B1004" s="4" t="s">
        <v>2335</v>
      </c>
      <c r="C1004" s="4" t="s">
        <v>18</v>
      </c>
      <c r="D1004" s="22">
        <v>0.1</v>
      </c>
      <c r="E1004" s="45">
        <v>40</v>
      </c>
      <c r="F1004" s="41">
        <f>PRODUCT(D1004:E1004)</f>
        <v>4</v>
      </c>
      <c r="G1004" s="7"/>
    </row>
    <row r="1005" spans="1:11" ht="15.6" thickTop="1" thickBot="1" x14ac:dyDescent="0.35">
      <c r="A1005" s="71">
        <v>2</v>
      </c>
      <c r="B1005" s="244" t="s">
        <v>25</v>
      </c>
      <c r="C1005" s="245"/>
      <c r="D1005" s="245"/>
      <c r="E1005" s="246"/>
      <c r="F1005" s="72">
        <f>SUM(F1002:F1004)</f>
        <v>17.12</v>
      </c>
      <c r="G1005" s="73">
        <f>SUM(F1005/F1010)</f>
        <v>0.24939826477369695</v>
      </c>
    </row>
    <row r="1006" spans="1:11" ht="15.6" thickTop="1" thickBot="1" x14ac:dyDescent="0.35">
      <c r="A1006" s="78" t="s">
        <v>26</v>
      </c>
      <c r="B1006" s="244" t="s">
        <v>27</v>
      </c>
      <c r="C1006" s="245"/>
      <c r="D1006" s="245"/>
      <c r="E1006" s="246"/>
      <c r="F1006" s="79">
        <f>SUM(F1000,F1005)</f>
        <v>54.265000000000001</v>
      </c>
      <c r="G1006" s="3"/>
    </row>
    <row r="1007" spans="1:11" ht="15.6" thickTop="1" thickBot="1" x14ac:dyDescent="0.35">
      <c r="A1007" s="80">
        <v>3</v>
      </c>
      <c r="B1007" s="264" t="s">
        <v>28</v>
      </c>
      <c r="C1007" s="265"/>
      <c r="D1007" s="265"/>
      <c r="E1007" s="266"/>
      <c r="F1007" s="79">
        <f>SUM(F1006)*15%</f>
        <v>8.1397499999999994</v>
      </c>
      <c r="G1007" s="73">
        <f>SUM(F1007/F1010)</f>
        <v>0.11857707509881422</v>
      </c>
    </row>
    <row r="1008" spans="1:11" ht="15.6" thickTop="1" thickBot="1" x14ac:dyDescent="0.35">
      <c r="A1008" s="78" t="s">
        <v>29</v>
      </c>
      <c r="B1008" s="244" t="s">
        <v>30</v>
      </c>
      <c r="C1008" s="245"/>
      <c r="D1008" s="245"/>
      <c r="E1008" s="246"/>
      <c r="F1008" s="81">
        <f>SUM(F1006:F1007)</f>
        <v>62.40475</v>
      </c>
    </row>
    <row r="1009" spans="1:11" ht="15.6" thickTop="1" thickBot="1" x14ac:dyDescent="0.35">
      <c r="A1009" s="80">
        <v>4</v>
      </c>
      <c r="B1009" s="264" t="s">
        <v>31</v>
      </c>
      <c r="C1009" s="265"/>
      <c r="D1009" s="265"/>
      <c r="E1009" s="266"/>
      <c r="F1009" s="79">
        <f>SUM(F1008)*10%</f>
        <v>6.240475</v>
      </c>
      <c r="G1009" s="73">
        <f>SUM(F1009/F1010)</f>
        <v>9.0909090909090912E-2</v>
      </c>
    </row>
    <row r="1010" spans="1:11" ht="15.6" thickTop="1" thickBot="1" x14ac:dyDescent="0.35">
      <c r="A1010" s="78" t="s">
        <v>32</v>
      </c>
      <c r="B1010" s="244" t="s">
        <v>33</v>
      </c>
      <c r="C1010" s="245"/>
      <c r="D1010" s="245"/>
      <c r="E1010" s="246"/>
      <c r="F1010" s="81">
        <f>SUM(F1008:F1009)</f>
        <v>68.645224999999996</v>
      </c>
      <c r="G1010" s="82">
        <f>SUM(G1000,G1005,G1007,G1009)</f>
        <v>1</v>
      </c>
    </row>
    <row r="1011" spans="1:11" ht="15.6" thickTop="1" thickBot="1" x14ac:dyDescent="0.35"/>
    <row r="1012" spans="1:11" ht="44.4" thickTop="1" thickBot="1" x14ac:dyDescent="0.35">
      <c r="A1012" s="61" t="s">
        <v>2</v>
      </c>
      <c r="B1012" s="62" t="s">
        <v>3</v>
      </c>
      <c r="C1012" s="63" t="s">
        <v>4</v>
      </c>
      <c r="D1012" s="64" t="s">
        <v>5</v>
      </c>
      <c r="E1012" s="27"/>
      <c r="F1012" s="20"/>
      <c r="G1012" s="20"/>
      <c r="I1012" s="2"/>
      <c r="J1012" s="2"/>
      <c r="K1012" s="2"/>
    </row>
    <row r="1013" spans="1:11" ht="107.4" customHeight="1" thickTop="1" thickBot="1" x14ac:dyDescent="0.35">
      <c r="A1013" s="65" t="s">
        <v>2392</v>
      </c>
      <c r="B1013" s="222" t="s">
        <v>2258</v>
      </c>
      <c r="C1013" s="50" t="s">
        <v>304</v>
      </c>
      <c r="D1013" s="50">
        <v>1</v>
      </c>
      <c r="E1013" s="20"/>
      <c r="F1013" s="20"/>
      <c r="G1013" s="20"/>
      <c r="I1013" s="24"/>
      <c r="J1013" s="24"/>
      <c r="K1013" s="24"/>
    </row>
    <row r="1014" spans="1:11" ht="30" thickTop="1" thickBot="1" x14ac:dyDescent="0.35">
      <c r="A1014" s="61" t="s">
        <v>9</v>
      </c>
      <c r="B1014" s="62" t="s">
        <v>10</v>
      </c>
      <c r="C1014" s="62" t="s">
        <v>4</v>
      </c>
      <c r="D1014" s="62" t="s">
        <v>11</v>
      </c>
      <c r="E1014" s="62" t="s">
        <v>12</v>
      </c>
      <c r="F1014" s="62" t="s">
        <v>13</v>
      </c>
      <c r="G1014" s="64" t="s">
        <v>14</v>
      </c>
    </row>
    <row r="1015" spans="1:11" ht="15" thickTop="1" x14ac:dyDescent="0.3">
      <c r="A1015" s="20"/>
      <c r="B1015" s="67" t="s">
        <v>15</v>
      </c>
      <c r="C1015" s="68"/>
      <c r="D1015" s="68"/>
      <c r="E1015" s="68"/>
      <c r="F1015" s="68"/>
      <c r="G1015" s="7"/>
    </row>
    <row r="1016" spans="1:11" x14ac:dyDescent="0.3">
      <c r="A1016" s="36" t="s">
        <v>16</v>
      </c>
      <c r="B1016" s="4" t="s">
        <v>2879</v>
      </c>
      <c r="C1016" s="4" t="s">
        <v>18</v>
      </c>
      <c r="D1016" s="22">
        <v>0.6</v>
      </c>
      <c r="E1016" s="6">
        <v>24.1</v>
      </c>
      <c r="F1016" s="6">
        <f>PRODUCT(D1016:E1016)</f>
        <v>14.46</v>
      </c>
      <c r="G1016" s="7"/>
    </row>
    <row r="1017" spans="1:11" x14ac:dyDescent="0.3">
      <c r="A1017" s="36" t="s">
        <v>19</v>
      </c>
      <c r="B1017" s="4" t="s">
        <v>2880</v>
      </c>
      <c r="C1017" s="4" t="s">
        <v>18</v>
      </c>
      <c r="D1017" s="22">
        <v>0.3</v>
      </c>
      <c r="E1017" s="6">
        <v>24.1</v>
      </c>
      <c r="F1017" s="6">
        <f>PRODUCT(D1017:E1017)</f>
        <v>7.23</v>
      </c>
      <c r="G1017" s="7"/>
    </row>
    <row r="1018" spans="1:11" ht="29.4" thickBot="1" x14ac:dyDescent="0.35">
      <c r="A1018" s="36" t="s">
        <v>131</v>
      </c>
      <c r="B1018" s="4" t="s">
        <v>2393</v>
      </c>
      <c r="C1018" s="4" t="s">
        <v>18</v>
      </c>
      <c r="D1018" s="22">
        <v>0.3</v>
      </c>
      <c r="E1018" s="6">
        <v>21.25</v>
      </c>
      <c r="F1018" s="6">
        <f>PRODUCT(D1018:E1018)</f>
        <v>6.375</v>
      </c>
      <c r="G1018" s="7"/>
    </row>
    <row r="1019" spans="1:11" ht="15.6" thickTop="1" thickBot="1" x14ac:dyDescent="0.35">
      <c r="A1019" s="71">
        <v>1</v>
      </c>
      <c r="B1019" s="244" t="s">
        <v>21</v>
      </c>
      <c r="C1019" s="245"/>
      <c r="D1019" s="245"/>
      <c r="E1019" s="246"/>
      <c r="F1019" s="72">
        <f>SUM(F1016:F1018)</f>
        <v>28.065000000000001</v>
      </c>
      <c r="G1019" s="73">
        <f>SUM(F1019/F1028)</f>
        <v>0.53453248406187548</v>
      </c>
    </row>
    <row r="1020" spans="1:11" ht="15" thickTop="1" x14ac:dyDescent="0.3">
      <c r="A1020" s="20"/>
      <c r="B1020" s="74" t="s">
        <v>22</v>
      </c>
      <c r="C1020" s="4"/>
      <c r="D1020" s="4"/>
      <c r="E1020" s="4"/>
      <c r="F1020" s="41"/>
      <c r="G1020" s="75"/>
    </row>
    <row r="1021" spans="1:11" ht="57.6" x14ac:dyDescent="0.3">
      <c r="A1021" s="36" t="s">
        <v>23</v>
      </c>
      <c r="B1021" s="4" t="s">
        <v>2278</v>
      </c>
      <c r="C1021" s="4" t="s">
        <v>18</v>
      </c>
      <c r="D1021" s="22">
        <v>0.6</v>
      </c>
      <c r="E1021" s="176">
        <v>6.4</v>
      </c>
      <c r="F1021" s="41">
        <f>PRODUCT(D1021:E1021)</f>
        <v>3.84</v>
      </c>
      <c r="G1021" s="7"/>
    </row>
    <row r="1022" spans="1:11" ht="58.2" thickBot="1" x14ac:dyDescent="0.35">
      <c r="A1022" s="36" t="s">
        <v>47</v>
      </c>
      <c r="B1022" s="4" t="s">
        <v>2261</v>
      </c>
      <c r="C1022" s="4" t="s">
        <v>18</v>
      </c>
      <c r="D1022" s="22">
        <v>0.3</v>
      </c>
      <c r="E1022" s="177">
        <v>32</v>
      </c>
      <c r="F1022" s="41">
        <f>PRODUCT(D1022:E1022)</f>
        <v>9.6</v>
      </c>
      <c r="G1022" s="7"/>
    </row>
    <row r="1023" spans="1:11" ht="15.6" thickTop="1" thickBot="1" x14ac:dyDescent="0.35">
      <c r="A1023" s="71">
        <v>2</v>
      </c>
      <c r="B1023" s="244" t="s">
        <v>25</v>
      </c>
      <c r="C1023" s="245"/>
      <c r="D1023" s="245"/>
      <c r="E1023" s="246"/>
      <c r="F1023" s="72">
        <f>SUM(F1021:F1022)</f>
        <v>13.44</v>
      </c>
      <c r="G1023" s="73">
        <f>SUM(F1023/F1028)</f>
        <v>0.25598134993021937</v>
      </c>
    </row>
    <row r="1024" spans="1:11" ht="15.6" thickTop="1" thickBot="1" x14ac:dyDescent="0.35">
      <c r="A1024" s="78" t="s">
        <v>26</v>
      </c>
      <c r="B1024" s="244" t="s">
        <v>27</v>
      </c>
      <c r="C1024" s="245"/>
      <c r="D1024" s="245"/>
      <c r="E1024" s="246"/>
      <c r="F1024" s="79">
        <f>SUM(F1019,F1023)</f>
        <v>41.505000000000003</v>
      </c>
      <c r="G1024" s="3"/>
    </row>
    <row r="1025" spans="1:11" ht="15.6" thickTop="1" thickBot="1" x14ac:dyDescent="0.35">
      <c r="A1025" s="80">
        <v>3</v>
      </c>
      <c r="B1025" s="264" t="s">
        <v>28</v>
      </c>
      <c r="C1025" s="265"/>
      <c r="D1025" s="265"/>
      <c r="E1025" s="266"/>
      <c r="F1025" s="79">
        <f>SUM(F1024)*15%</f>
        <v>6.2257500000000006</v>
      </c>
      <c r="G1025" s="73">
        <f>SUM(F1025/F1028)</f>
        <v>0.11857707509881424</v>
      </c>
    </row>
    <row r="1026" spans="1:11" ht="15.6" thickTop="1" thickBot="1" x14ac:dyDescent="0.35">
      <c r="A1026" s="78" t="s">
        <v>29</v>
      </c>
      <c r="B1026" s="244" t="s">
        <v>30</v>
      </c>
      <c r="C1026" s="245"/>
      <c r="D1026" s="245"/>
      <c r="E1026" s="246"/>
      <c r="F1026" s="81">
        <f>SUM(F1024:F1025)</f>
        <v>47.73075</v>
      </c>
    </row>
    <row r="1027" spans="1:11" ht="15.6" thickTop="1" thickBot="1" x14ac:dyDescent="0.35">
      <c r="A1027" s="80">
        <v>4</v>
      </c>
      <c r="B1027" s="264" t="s">
        <v>31</v>
      </c>
      <c r="C1027" s="265"/>
      <c r="D1027" s="265"/>
      <c r="E1027" s="266"/>
      <c r="F1027" s="79">
        <f>SUM(F1026)*10%</f>
        <v>4.7730750000000004</v>
      </c>
      <c r="G1027" s="73">
        <f>SUM(F1027/F1028)</f>
        <v>9.0909090909090912E-2</v>
      </c>
    </row>
    <row r="1028" spans="1:11" ht="15.6" thickTop="1" thickBot="1" x14ac:dyDescent="0.35">
      <c r="A1028" s="78" t="s">
        <v>32</v>
      </c>
      <c r="B1028" s="244" t="s">
        <v>33</v>
      </c>
      <c r="C1028" s="245"/>
      <c r="D1028" s="245"/>
      <c r="E1028" s="246"/>
      <c r="F1028" s="81">
        <f>SUM(F1026:F1027)</f>
        <v>52.503824999999999</v>
      </c>
      <c r="G1028" s="82">
        <f>SUM(G1019,G1023,G1025,G1027)</f>
        <v>1</v>
      </c>
    </row>
    <row r="1029" spans="1:11" ht="15.6" thickTop="1" thickBot="1" x14ac:dyDescent="0.35"/>
    <row r="1030" spans="1:11" ht="44.4" thickTop="1" thickBot="1" x14ac:dyDescent="0.35">
      <c r="A1030" s="61" t="s">
        <v>2</v>
      </c>
      <c r="B1030" s="62" t="s">
        <v>3</v>
      </c>
      <c r="C1030" s="63" t="s">
        <v>4</v>
      </c>
      <c r="D1030" s="64" t="s">
        <v>5</v>
      </c>
      <c r="E1030" s="27"/>
      <c r="F1030" s="20"/>
      <c r="G1030" s="20"/>
      <c r="I1030" s="2"/>
      <c r="J1030" s="2"/>
      <c r="K1030" s="2"/>
    </row>
    <row r="1031" spans="1:11" ht="104.4" customHeight="1" thickTop="1" thickBot="1" x14ac:dyDescent="0.35">
      <c r="A1031" s="65" t="s">
        <v>2394</v>
      </c>
      <c r="B1031" s="222" t="s">
        <v>2395</v>
      </c>
      <c r="C1031" s="50" t="s">
        <v>304</v>
      </c>
      <c r="D1031" s="50">
        <v>1</v>
      </c>
      <c r="E1031" s="20"/>
      <c r="F1031" s="20"/>
      <c r="G1031" s="20"/>
      <c r="I1031" s="24"/>
      <c r="J1031" s="24"/>
      <c r="K1031" s="24"/>
    </row>
    <row r="1032" spans="1:11" ht="30" thickTop="1" thickBot="1" x14ac:dyDescent="0.35">
      <c r="A1032" s="61" t="s">
        <v>9</v>
      </c>
      <c r="B1032" s="62" t="s">
        <v>10</v>
      </c>
      <c r="C1032" s="62" t="s">
        <v>4</v>
      </c>
      <c r="D1032" s="62" t="s">
        <v>11</v>
      </c>
      <c r="E1032" s="62" t="s">
        <v>12</v>
      </c>
      <c r="F1032" s="62" t="s">
        <v>13</v>
      </c>
      <c r="G1032" s="64" t="s">
        <v>14</v>
      </c>
    </row>
    <row r="1033" spans="1:11" ht="15" thickTop="1" x14ac:dyDescent="0.3">
      <c r="A1033" s="20"/>
      <c r="B1033" s="67" t="s">
        <v>15</v>
      </c>
      <c r="C1033" s="68"/>
      <c r="D1033" s="68"/>
      <c r="E1033" s="68"/>
      <c r="F1033" s="68"/>
      <c r="G1033" s="7"/>
    </row>
    <row r="1034" spans="1:11" x14ac:dyDescent="0.3">
      <c r="A1034" s="36" t="s">
        <v>16</v>
      </c>
      <c r="B1034" s="4" t="s">
        <v>2879</v>
      </c>
      <c r="C1034" s="4" t="s">
        <v>18</v>
      </c>
      <c r="D1034" s="22">
        <v>1</v>
      </c>
      <c r="E1034" s="6">
        <v>24.1</v>
      </c>
      <c r="F1034" s="6">
        <f>PRODUCT(D1034:E1034)</f>
        <v>24.1</v>
      </c>
      <c r="G1034" s="7"/>
    </row>
    <row r="1035" spans="1:11" x14ac:dyDescent="0.3">
      <c r="A1035" s="36" t="s">
        <v>19</v>
      </c>
      <c r="B1035" s="4" t="s">
        <v>2880</v>
      </c>
      <c r="C1035" s="4" t="s">
        <v>18</v>
      </c>
      <c r="D1035" s="22">
        <v>1.1000000000000001</v>
      </c>
      <c r="E1035" s="6">
        <v>24.1</v>
      </c>
      <c r="F1035" s="6">
        <f>PRODUCT(D1035:E1035)</f>
        <v>26.510000000000005</v>
      </c>
      <c r="G1035" s="7"/>
    </row>
    <row r="1036" spans="1:11" ht="29.4" thickBot="1" x14ac:dyDescent="0.35">
      <c r="A1036" s="36" t="s">
        <v>131</v>
      </c>
      <c r="B1036" s="4" t="s">
        <v>2393</v>
      </c>
      <c r="C1036" s="4" t="s">
        <v>18</v>
      </c>
      <c r="D1036" s="22">
        <v>1</v>
      </c>
      <c r="E1036" s="6">
        <v>21.25</v>
      </c>
      <c r="F1036" s="6">
        <f>PRODUCT(D1036:E1036)</f>
        <v>21.25</v>
      </c>
      <c r="G1036" s="7"/>
    </row>
    <row r="1037" spans="1:11" ht="15.6" thickTop="1" thickBot="1" x14ac:dyDescent="0.35">
      <c r="A1037" s="71">
        <v>1</v>
      </c>
      <c r="B1037" s="244" t="s">
        <v>21</v>
      </c>
      <c r="C1037" s="245"/>
      <c r="D1037" s="245"/>
      <c r="E1037" s="246"/>
      <c r="F1037" s="72">
        <f>SUM(F1034:F1036)</f>
        <v>71.860000000000014</v>
      </c>
      <c r="G1037" s="73">
        <f>SUM(F1037/F1047)</f>
        <v>0.50692775397708312</v>
      </c>
    </row>
    <row r="1038" spans="1:11" ht="15" thickTop="1" x14ac:dyDescent="0.3">
      <c r="A1038" s="20"/>
      <c r="B1038" s="74" t="s">
        <v>22</v>
      </c>
      <c r="C1038" s="4"/>
      <c r="D1038" s="4"/>
      <c r="E1038" s="4"/>
      <c r="F1038" s="41"/>
      <c r="G1038" s="75"/>
    </row>
    <row r="1039" spans="1:11" ht="57.6" x14ac:dyDescent="0.3">
      <c r="A1039" s="36" t="s">
        <v>23</v>
      </c>
      <c r="B1039" s="4" t="s">
        <v>2265</v>
      </c>
      <c r="C1039" s="4" t="s">
        <v>18</v>
      </c>
      <c r="D1039" s="22">
        <v>1</v>
      </c>
      <c r="E1039" s="176">
        <v>6.4</v>
      </c>
      <c r="F1039" s="41">
        <f>PRODUCT(D1039:E1039)</f>
        <v>6.4</v>
      </c>
      <c r="G1039" s="7"/>
    </row>
    <row r="1040" spans="1:11" ht="108" customHeight="1" x14ac:dyDescent="0.3">
      <c r="A1040" s="36" t="s">
        <v>47</v>
      </c>
      <c r="B1040" s="4" t="s">
        <v>2334</v>
      </c>
      <c r="C1040" s="4" t="s">
        <v>18</v>
      </c>
      <c r="D1040" s="22">
        <v>0.7</v>
      </c>
      <c r="E1040" s="45">
        <v>30</v>
      </c>
      <c r="F1040" s="41">
        <f>PRODUCT(D1040:E1040)</f>
        <v>21</v>
      </c>
      <c r="G1040" s="7"/>
    </row>
    <row r="1041" spans="1:11" ht="58.2" thickBot="1" x14ac:dyDescent="0.35">
      <c r="A1041" s="36" t="s">
        <v>78</v>
      </c>
      <c r="B1041" s="4" t="s">
        <v>2396</v>
      </c>
      <c r="C1041" s="4" t="s">
        <v>18</v>
      </c>
      <c r="D1041" s="22">
        <v>0.4</v>
      </c>
      <c r="E1041" s="176">
        <v>32</v>
      </c>
      <c r="F1041" s="41">
        <f>PRODUCT(D1041:E1041)</f>
        <v>12.8</v>
      </c>
      <c r="G1041" s="7"/>
    </row>
    <row r="1042" spans="1:11" ht="15.6" thickTop="1" thickBot="1" x14ac:dyDescent="0.35">
      <c r="A1042" s="71">
        <v>2</v>
      </c>
      <c r="B1042" s="244" t="s">
        <v>25</v>
      </c>
      <c r="C1042" s="245"/>
      <c r="D1042" s="245"/>
      <c r="E1042" s="246"/>
      <c r="F1042" s="72">
        <f>SUM(F1039:F1041)</f>
        <v>40.200000000000003</v>
      </c>
      <c r="G1042" s="73">
        <f>SUM(F1042/F1047)</f>
        <v>0.28358608001501168</v>
      </c>
    </row>
    <row r="1043" spans="1:11" ht="15.6" thickTop="1" thickBot="1" x14ac:dyDescent="0.35">
      <c r="A1043" s="78" t="s">
        <v>26</v>
      </c>
      <c r="B1043" s="244" t="s">
        <v>27</v>
      </c>
      <c r="C1043" s="245"/>
      <c r="D1043" s="245"/>
      <c r="E1043" s="246"/>
      <c r="F1043" s="79">
        <f>SUM(F1037,F1042)</f>
        <v>112.06000000000002</v>
      </c>
      <c r="G1043" s="3"/>
    </row>
    <row r="1044" spans="1:11" ht="15.6" thickTop="1" thickBot="1" x14ac:dyDescent="0.35">
      <c r="A1044" s="80">
        <v>3</v>
      </c>
      <c r="B1044" s="264" t="s">
        <v>28</v>
      </c>
      <c r="C1044" s="265"/>
      <c r="D1044" s="265"/>
      <c r="E1044" s="266"/>
      <c r="F1044" s="79">
        <f>SUM(F1043)*15%</f>
        <v>16.809000000000001</v>
      </c>
      <c r="G1044" s="73">
        <f>SUM(F1044/F1047)</f>
        <v>0.11857707509881421</v>
      </c>
    </row>
    <row r="1045" spans="1:11" ht="15.6" thickTop="1" thickBot="1" x14ac:dyDescent="0.35">
      <c r="A1045" s="78" t="s">
        <v>29</v>
      </c>
      <c r="B1045" s="244" t="s">
        <v>30</v>
      </c>
      <c r="C1045" s="245"/>
      <c r="D1045" s="245"/>
      <c r="E1045" s="246"/>
      <c r="F1045" s="81">
        <f>SUM(F1043:F1044)</f>
        <v>128.86900000000003</v>
      </c>
    </row>
    <row r="1046" spans="1:11" ht="15.6" thickTop="1" thickBot="1" x14ac:dyDescent="0.35">
      <c r="A1046" s="80">
        <v>4</v>
      </c>
      <c r="B1046" s="264" t="s">
        <v>31</v>
      </c>
      <c r="C1046" s="265"/>
      <c r="D1046" s="265"/>
      <c r="E1046" s="266"/>
      <c r="F1046" s="79">
        <f>SUM(F1045)*10%</f>
        <v>12.886900000000004</v>
      </c>
      <c r="G1046" s="73">
        <f>SUM(F1046/F1047)</f>
        <v>9.0909090909090925E-2</v>
      </c>
    </row>
    <row r="1047" spans="1:11" ht="15.6" thickTop="1" thickBot="1" x14ac:dyDescent="0.35">
      <c r="A1047" s="78" t="s">
        <v>32</v>
      </c>
      <c r="B1047" s="244" t="s">
        <v>33</v>
      </c>
      <c r="C1047" s="245"/>
      <c r="D1047" s="245"/>
      <c r="E1047" s="246"/>
      <c r="F1047" s="81">
        <f>SUM(F1045:F1046)</f>
        <v>141.75590000000003</v>
      </c>
      <c r="G1047" s="82">
        <f>SUM(G1037,G1042,G1044,G1046)</f>
        <v>0.99999999999999989</v>
      </c>
    </row>
    <row r="1048" spans="1:11" ht="15.6" thickTop="1" thickBot="1" x14ac:dyDescent="0.35"/>
    <row r="1049" spans="1:11" ht="44.4" thickTop="1" thickBot="1" x14ac:dyDescent="0.35">
      <c r="A1049" s="61" t="s">
        <v>2</v>
      </c>
      <c r="B1049" s="62" t="s">
        <v>3</v>
      </c>
      <c r="C1049" s="63" t="s">
        <v>4</v>
      </c>
      <c r="D1049" s="64" t="s">
        <v>5</v>
      </c>
      <c r="E1049" s="27"/>
      <c r="F1049" s="20"/>
      <c r="G1049" s="20"/>
      <c r="I1049" s="2"/>
      <c r="J1049" s="2"/>
      <c r="K1049" s="2"/>
    </row>
    <row r="1050" spans="1:11" ht="109.8" customHeight="1" thickTop="1" thickBot="1" x14ac:dyDescent="0.35">
      <c r="A1050" s="65" t="s">
        <v>2397</v>
      </c>
      <c r="B1050" s="222" t="s">
        <v>2398</v>
      </c>
      <c r="C1050" s="50" t="s">
        <v>304</v>
      </c>
      <c r="D1050" s="50">
        <v>1</v>
      </c>
      <c r="E1050" s="20"/>
      <c r="F1050" s="20"/>
      <c r="G1050" s="20"/>
      <c r="I1050" s="24"/>
      <c r="J1050" s="24"/>
      <c r="K1050" s="24"/>
    </row>
    <row r="1051" spans="1:11" ht="30" thickTop="1" thickBot="1" x14ac:dyDescent="0.35">
      <c r="A1051" s="61" t="s">
        <v>9</v>
      </c>
      <c r="B1051" s="62" t="s">
        <v>10</v>
      </c>
      <c r="C1051" s="62" t="s">
        <v>4</v>
      </c>
      <c r="D1051" s="62" t="s">
        <v>11</v>
      </c>
      <c r="E1051" s="62" t="s">
        <v>12</v>
      </c>
      <c r="F1051" s="62" t="s">
        <v>13</v>
      </c>
      <c r="G1051" s="64" t="s">
        <v>14</v>
      </c>
    </row>
    <row r="1052" spans="1:11" ht="15" thickTop="1" x14ac:dyDescent="0.3">
      <c r="A1052" s="20"/>
      <c r="B1052" s="67" t="s">
        <v>15</v>
      </c>
      <c r="C1052" s="68"/>
      <c r="D1052" s="68"/>
      <c r="E1052" s="68"/>
      <c r="F1052" s="68"/>
      <c r="G1052" s="7"/>
    </row>
    <row r="1053" spans="1:11" x14ac:dyDescent="0.3">
      <c r="A1053" s="36" t="s">
        <v>16</v>
      </c>
      <c r="B1053" s="4" t="s">
        <v>2879</v>
      </c>
      <c r="C1053" s="4" t="s">
        <v>18</v>
      </c>
      <c r="D1053" s="22">
        <v>2</v>
      </c>
      <c r="E1053" s="6">
        <v>24.1</v>
      </c>
      <c r="F1053" s="6">
        <f>PRODUCT(D1053:E1053)</f>
        <v>48.2</v>
      </c>
      <c r="G1053" s="7"/>
    </row>
    <row r="1054" spans="1:11" x14ac:dyDescent="0.3">
      <c r="A1054" s="36" t="s">
        <v>19</v>
      </c>
      <c r="B1054" s="4" t="s">
        <v>2880</v>
      </c>
      <c r="C1054" s="4" t="s">
        <v>18</v>
      </c>
      <c r="D1054" s="22">
        <v>2.2000000000000002</v>
      </c>
      <c r="E1054" s="6">
        <v>24.1</v>
      </c>
      <c r="F1054" s="6">
        <f>PRODUCT(D1054:E1054)</f>
        <v>53.02000000000001</v>
      </c>
      <c r="G1054" s="7"/>
    </row>
    <row r="1055" spans="1:11" ht="29.4" thickBot="1" x14ac:dyDescent="0.35">
      <c r="A1055" s="36" t="s">
        <v>131</v>
      </c>
      <c r="B1055" s="4" t="s">
        <v>2393</v>
      </c>
      <c r="C1055" s="4" t="s">
        <v>18</v>
      </c>
      <c r="D1055" s="22">
        <v>2</v>
      </c>
      <c r="E1055" s="6">
        <v>21.25</v>
      </c>
      <c r="F1055" s="6">
        <f>PRODUCT(D1055:E1055)</f>
        <v>42.5</v>
      </c>
      <c r="G1055" s="7"/>
    </row>
    <row r="1056" spans="1:11" ht="15.6" thickTop="1" thickBot="1" x14ac:dyDescent="0.35">
      <c r="A1056" s="71">
        <v>1</v>
      </c>
      <c r="B1056" s="244" t="s">
        <v>21</v>
      </c>
      <c r="C1056" s="245"/>
      <c r="D1056" s="245"/>
      <c r="E1056" s="246"/>
      <c r="F1056" s="72">
        <f>SUM(F1053:F1055)</f>
        <v>143.72000000000003</v>
      </c>
      <c r="G1056" s="73">
        <f>SUM(F1056/F1066)</f>
        <v>0.47236258199461112</v>
      </c>
    </row>
    <row r="1057" spans="1:11" ht="15" thickTop="1" x14ac:dyDescent="0.3">
      <c r="A1057" s="20"/>
      <c r="B1057" s="74" t="s">
        <v>22</v>
      </c>
      <c r="C1057" s="4"/>
      <c r="D1057" s="4"/>
      <c r="E1057" s="4"/>
      <c r="F1057" s="41"/>
      <c r="G1057" s="75"/>
    </row>
    <row r="1058" spans="1:11" ht="57.6" x14ac:dyDescent="0.3">
      <c r="A1058" s="36" t="s">
        <v>23</v>
      </c>
      <c r="B1058" s="4" t="s">
        <v>2399</v>
      </c>
      <c r="C1058" s="4" t="s">
        <v>18</v>
      </c>
      <c r="D1058" s="22">
        <v>2</v>
      </c>
      <c r="E1058" s="176">
        <v>6.4</v>
      </c>
      <c r="F1058" s="41">
        <f>PRODUCT(D1058:E1058)</f>
        <v>12.8</v>
      </c>
      <c r="G1058" s="7"/>
    </row>
    <row r="1059" spans="1:11" ht="97.2" customHeight="1" x14ac:dyDescent="0.3">
      <c r="A1059" s="36" t="s">
        <v>47</v>
      </c>
      <c r="B1059" s="4" t="s">
        <v>2339</v>
      </c>
      <c r="C1059" s="4" t="s">
        <v>18</v>
      </c>
      <c r="D1059" s="22">
        <v>1.7</v>
      </c>
      <c r="E1059" s="45">
        <v>40</v>
      </c>
      <c r="F1059" s="41">
        <f>PRODUCT(D1059:E1059)</f>
        <v>68</v>
      </c>
      <c r="G1059" s="7"/>
    </row>
    <row r="1060" spans="1:11" ht="58.2" thickBot="1" x14ac:dyDescent="0.35">
      <c r="A1060" s="36" t="s">
        <v>78</v>
      </c>
      <c r="B1060" s="4" t="s">
        <v>2396</v>
      </c>
      <c r="C1060" s="4" t="s">
        <v>18</v>
      </c>
      <c r="D1060" s="22">
        <v>0.5</v>
      </c>
      <c r="E1060" s="176">
        <v>32</v>
      </c>
      <c r="F1060" s="41">
        <f>PRODUCT(D1060:E1060)</f>
        <v>16</v>
      </c>
      <c r="G1060" s="7"/>
    </row>
    <row r="1061" spans="1:11" ht="15.6" thickTop="1" thickBot="1" x14ac:dyDescent="0.35">
      <c r="A1061" s="71">
        <v>2</v>
      </c>
      <c r="B1061" s="244" t="s">
        <v>25</v>
      </c>
      <c r="C1061" s="245"/>
      <c r="D1061" s="245"/>
      <c r="E1061" s="246"/>
      <c r="F1061" s="72">
        <f>SUM(F1058:F1060)</f>
        <v>96.8</v>
      </c>
      <c r="G1061" s="73">
        <f>SUM(F1061/F1066)</f>
        <v>0.31815125199748362</v>
      </c>
    </row>
    <row r="1062" spans="1:11" ht="15.6" thickTop="1" thickBot="1" x14ac:dyDescent="0.35">
      <c r="A1062" s="78" t="s">
        <v>26</v>
      </c>
      <c r="B1062" s="244" t="s">
        <v>27</v>
      </c>
      <c r="C1062" s="245"/>
      <c r="D1062" s="245"/>
      <c r="E1062" s="246"/>
      <c r="F1062" s="79">
        <f>SUM(F1056,F1061)</f>
        <v>240.52000000000004</v>
      </c>
      <c r="G1062" s="3"/>
    </row>
    <row r="1063" spans="1:11" ht="15.6" thickTop="1" thickBot="1" x14ac:dyDescent="0.35">
      <c r="A1063" s="80">
        <v>3</v>
      </c>
      <c r="B1063" s="264" t="s">
        <v>28</v>
      </c>
      <c r="C1063" s="265"/>
      <c r="D1063" s="265"/>
      <c r="E1063" s="266"/>
      <c r="F1063" s="79">
        <f>SUM(F1062)*15%</f>
        <v>36.078000000000003</v>
      </c>
      <c r="G1063" s="73">
        <f>SUM(F1063/F1066)</f>
        <v>0.11857707509881421</v>
      </c>
    </row>
    <row r="1064" spans="1:11" ht="15.6" thickTop="1" thickBot="1" x14ac:dyDescent="0.35">
      <c r="A1064" s="78" t="s">
        <v>29</v>
      </c>
      <c r="B1064" s="244" t="s">
        <v>30</v>
      </c>
      <c r="C1064" s="245"/>
      <c r="D1064" s="245"/>
      <c r="E1064" s="246"/>
      <c r="F1064" s="81">
        <f>SUM(F1062:F1063)</f>
        <v>276.59800000000007</v>
      </c>
    </row>
    <row r="1065" spans="1:11" ht="15.6" thickTop="1" thickBot="1" x14ac:dyDescent="0.35">
      <c r="A1065" s="80">
        <v>4</v>
      </c>
      <c r="B1065" s="264" t="s">
        <v>31</v>
      </c>
      <c r="C1065" s="265"/>
      <c r="D1065" s="265"/>
      <c r="E1065" s="266"/>
      <c r="F1065" s="79">
        <f>SUM(F1064)*10%</f>
        <v>27.659800000000008</v>
      </c>
      <c r="G1065" s="73">
        <f>SUM(F1065/F1066)</f>
        <v>9.0909090909090912E-2</v>
      </c>
    </row>
    <row r="1066" spans="1:11" ht="15.6" thickTop="1" thickBot="1" x14ac:dyDescent="0.35">
      <c r="A1066" s="78" t="s">
        <v>32</v>
      </c>
      <c r="B1066" s="244" t="s">
        <v>33</v>
      </c>
      <c r="C1066" s="245"/>
      <c r="D1066" s="245"/>
      <c r="E1066" s="246"/>
      <c r="F1066" s="81">
        <f>SUM(F1064:F1065)</f>
        <v>304.25780000000009</v>
      </c>
      <c r="G1066" s="82">
        <f>SUM(G1056,G1061,G1063,G1065)</f>
        <v>0.99999999999999989</v>
      </c>
    </row>
    <row r="1067" spans="1:11" ht="15.6" thickTop="1" thickBot="1" x14ac:dyDescent="0.35"/>
    <row r="1068" spans="1:11" ht="44.4" thickTop="1" thickBot="1" x14ac:dyDescent="0.35">
      <c r="A1068" s="61" t="s">
        <v>2</v>
      </c>
      <c r="B1068" s="62" t="s">
        <v>3</v>
      </c>
      <c r="C1068" s="63" t="s">
        <v>4</v>
      </c>
      <c r="D1068" s="64" t="s">
        <v>5</v>
      </c>
      <c r="E1068" s="27"/>
      <c r="F1068" s="20"/>
      <c r="G1068" s="20"/>
      <c r="I1068" s="2"/>
      <c r="J1068" s="2"/>
      <c r="K1068" s="2"/>
    </row>
    <row r="1069" spans="1:11" ht="136.80000000000001" customHeight="1" thickTop="1" thickBot="1" x14ac:dyDescent="0.35">
      <c r="A1069" s="65" t="s">
        <v>2400</v>
      </c>
      <c r="B1069" s="222" t="s">
        <v>2401</v>
      </c>
      <c r="C1069" s="50" t="s">
        <v>304</v>
      </c>
      <c r="D1069" s="50">
        <v>1</v>
      </c>
      <c r="E1069" s="20"/>
      <c r="F1069" s="20"/>
      <c r="G1069" s="20"/>
      <c r="I1069" s="24"/>
      <c r="J1069" s="24"/>
      <c r="K1069" s="24"/>
    </row>
    <row r="1070" spans="1:11" ht="30" thickTop="1" thickBot="1" x14ac:dyDescent="0.35">
      <c r="A1070" s="61" t="s">
        <v>9</v>
      </c>
      <c r="B1070" s="62" t="s">
        <v>10</v>
      </c>
      <c r="C1070" s="62" t="s">
        <v>4</v>
      </c>
      <c r="D1070" s="62" t="s">
        <v>11</v>
      </c>
      <c r="E1070" s="62" t="s">
        <v>12</v>
      </c>
      <c r="F1070" s="62" t="s">
        <v>13</v>
      </c>
      <c r="G1070" s="64" t="s">
        <v>14</v>
      </c>
    </row>
    <row r="1071" spans="1:11" ht="15" thickTop="1" x14ac:dyDescent="0.3">
      <c r="A1071" s="20"/>
      <c r="B1071" s="67" t="s">
        <v>15</v>
      </c>
      <c r="C1071" s="68"/>
      <c r="D1071" s="68"/>
      <c r="E1071" s="68"/>
      <c r="F1071" s="68"/>
      <c r="G1071" s="7"/>
    </row>
    <row r="1072" spans="1:11" x14ac:dyDescent="0.3">
      <c r="A1072" s="36" t="s">
        <v>16</v>
      </c>
      <c r="B1072" s="4" t="s">
        <v>2881</v>
      </c>
      <c r="C1072" s="4" t="s">
        <v>18</v>
      </c>
      <c r="D1072" s="4">
        <v>5.0000000000000001E-3</v>
      </c>
      <c r="E1072" s="6">
        <v>24.1</v>
      </c>
      <c r="F1072" s="6">
        <f>PRODUCT(D1072:E1072)</f>
        <v>0.12050000000000001</v>
      </c>
      <c r="G1072" s="7"/>
    </row>
    <row r="1073" spans="1:11" ht="15" thickBot="1" x14ac:dyDescent="0.35">
      <c r="A1073" s="36" t="s">
        <v>19</v>
      </c>
      <c r="B1073" s="4" t="s">
        <v>2264</v>
      </c>
      <c r="C1073" s="4" t="s">
        <v>18</v>
      </c>
      <c r="D1073" s="22">
        <v>0.8</v>
      </c>
      <c r="E1073" s="6">
        <v>21.25</v>
      </c>
      <c r="F1073" s="6">
        <f>PRODUCT(D1073:E1073)</f>
        <v>17</v>
      </c>
      <c r="G1073" s="7"/>
    </row>
    <row r="1074" spans="1:11" ht="15.6" thickTop="1" thickBot="1" x14ac:dyDescent="0.35">
      <c r="A1074" s="71">
        <v>1</v>
      </c>
      <c r="B1074" s="244" t="s">
        <v>21</v>
      </c>
      <c r="C1074" s="245"/>
      <c r="D1074" s="245"/>
      <c r="E1074" s="246"/>
      <c r="F1074" s="72">
        <f>SUM(F1072:F1073)</f>
        <v>17.1205</v>
      </c>
      <c r="G1074" s="73">
        <f>SUM(F1074/F1085)</f>
        <v>0.53871995601001732</v>
      </c>
    </row>
    <row r="1075" spans="1:11" ht="15" thickTop="1" x14ac:dyDescent="0.3">
      <c r="A1075" s="20"/>
      <c r="B1075" s="74" t="s">
        <v>45</v>
      </c>
      <c r="C1075" s="4"/>
      <c r="D1075" s="4"/>
      <c r="E1075" s="4"/>
      <c r="F1075" s="41"/>
      <c r="G1075" s="75"/>
    </row>
    <row r="1076" spans="1:11" ht="43.8" thickBot="1" x14ac:dyDescent="0.35">
      <c r="A1076" s="36" t="s">
        <v>23</v>
      </c>
      <c r="B1076" s="4" t="s">
        <v>2327</v>
      </c>
      <c r="C1076" s="4" t="s">
        <v>8</v>
      </c>
      <c r="D1076" s="22">
        <v>0.2</v>
      </c>
      <c r="E1076" s="98">
        <v>39.21</v>
      </c>
      <c r="F1076" s="6">
        <f>PRODUCT(D1076:E1076)</f>
        <v>7.8420000000000005</v>
      </c>
      <c r="G1076" s="7"/>
    </row>
    <row r="1077" spans="1:11" ht="15.6" thickTop="1" thickBot="1" x14ac:dyDescent="0.35">
      <c r="A1077" s="71">
        <v>2</v>
      </c>
      <c r="B1077" s="244" t="s">
        <v>49</v>
      </c>
      <c r="C1077" s="245"/>
      <c r="D1077" s="245"/>
      <c r="E1077" s="246"/>
      <c r="F1077" s="72">
        <f>SUM(F1076)</f>
        <v>7.8420000000000005</v>
      </c>
      <c r="G1077" s="73">
        <f>SUM(F1077/F1085)</f>
        <v>0.24675925907716226</v>
      </c>
    </row>
    <row r="1078" spans="1:11" ht="15" thickTop="1" x14ac:dyDescent="0.3">
      <c r="A1078" s="20"/>
      <c r="B1078" s="74" t="s">
        <v>22</v>
      </c>
      <c r="C1078" s="4"/>
      <c r="D1078" s="4"/>
      <c r="E1078" s="4"/>
      <c r="F1078" s="41"/>
      <c r="G1078" s="75"/>
    </row>
    <row r="1079" spans="1:11" ht="58.2" thickBot="1" x14ac:dyDescent="0.35">
      <c r="A1079" s="36" t="s">
        <v>50</v>
      </c>
      <c r="B1079" s="4" t="s">
        <v>2402</v>
      </c>
      <c r="C1079" s="4" t="s">
        <v>18</v>
      </c>
      <c r="D1079" s="4">
        <v>5.0000000000000001E-3</v>
      </c>
      <c r="E1079" s="176">
        <v>32</v>
      </c>
      <c r="F1079" s="41">
        <f>PRODUCT(D1079:E1079)</f>
        <v>0.16</v>
      </c>
      <c r="G1079" s="7"/>
    </row>
    <row r="1080" spans="1:11" ht="15.6" thickTop="1" thickBot="1" x14ac:dyDescent="0.35">
      <c r="A1080" s="71">
        <v>3</v>
      </c>
      <c r="B1080" s="244" t="s">
        <v>25</v>
      </c>
      <c r="C1080" s="245"/>
      <c r="D1080" s="245"/>
      <c r="E1080" s="246"/>
      <c r="F1080" s="72">
        <f>SUM(F1079)</f>
        <v>0.16</v>
      </c>
      <c r="G1080" s="73">
        <f>SUM(F1080/F1085)</f>
        <v>5.0346189049153226E-3</v>
      </c>
    </row>
    <row r="1081" spans="1:11" ht="15.6" thickTop="1" thickBot="1" x14ac:dyDescent="0.35">
      <c r="A1081" s="78" t="s">
        <v>26</v>
      </c>
      <c r="B1081" s="244" t="s">
        <v>54</v>
      </c>
      <c r="C1081" s="245"/>
      <c r="D1081" s="245"/>
      <c r="E1081" s="246"/>
      <c r="F1081" s="79">
        <f>SUM(F1074,F1077,F1080)</f>
        <v>25.122499999999999</v>
      </c>
      <c r="G1081" s="3"/>
    </row>
    <row r="1082" spans="1:11" ht="15.6" thickTop="1" thickBot="1" x14ac:dyDescent="0.35">
      <c r="A1082" s="80">
        <v>4</v>
      </c>
      <c r="B1082" s="264" t="s">
        <v>28</v>
      </c>
      <c r="C1082" s="265"/>
      <c r="D1082" s="265"/>
      <c r="E1082" s="266"/>
      <c r="F1082" s="79">
        <f>SUM(F1081)*15%</f>
        <v>3.7683749999999998</v>
      </c>
      <c r="G1082" s="73">
        <f>SUM(F1082/F1085)</f>
        <v>0.11857707509881424</v>
      </c>
    </row>
    <row r="1083" spans="1:11" ht="15.6" thickTop="1" thickBot="1" x14ac:dyDescent="0.35">
      <c r="A1083" s="78" t="s">
        <v>29</v>
      </c>
      <c r="B1083" s="244" t="s">
        <v>55</v>
      </c>
      <c r="C1083" s="245"/>
      <c r="D1083" s="245"/>
      <c r="E1083" s="246"/>
      <c r="F1083" s="81">
        <f>SUM(F1081:F1082)</f>
        <v>28.890874999999998</v>
      </c>
    </row>
    <row r="1084" spans="1:11" ht="15.6" thickTop="1" thickBot="1" x14ac:dyDescent="0.35">
      <c r="A1084" s="80">
        <v>5</v>
      </c>
      <c r="B1084" s="264" t="s">
        <v>31</v>
      </c>
      <c r="C1084" s="265"/>
      <c r="D1084" s="265"/>
      <c r="E1084" s="266"/>
      <c r="F1084" s="79">
        <f>SUM(F1083)*10%</f>
        <v>2.8890875</v>
      </c>
      <c r="G1084" s="73">
        <f>SUM(F1084/F1085)</f>
        <v>9.0909090909090925E-2</v>
      </c>
    </row>
    <row r="1085" spans="1:11" ht="15.6" thickTop="1" thickBot="1" x14ac:dyDescent="0.35">
      <c r="A1085" s="78" t="s">
        <v>32</v>
      </c>
      <c r="B1085" s="244" t="s">
        <v>33</v>
      </c>
      <c r="C1085" s="245"/>
      <c r="D1085" s="245"/>
      <c r="E1085" s="246"/>
      <c r="F1085" s="81">
        <f>SUM(F1083:F1084)</f>
        <v>31.779962499999996</v>
      </c>
      <c r="G1085" s="82">
        <f>SUM(G1074,G1077,G1080,G1082,G1084)</f>
        <v>1</v>
      </c>
    </row>
    <row r="1086" spans="1:11" ht="15.6" thickTop="1" thickBot="1" x14ac:dyDescent="0.35"/>
    <row r="1087" spans="1:11" ht="44.4" thickTop="1" thickBot="1" x14ac:dyDescent="0.35">
      <c r="A1087" s="61" t="s">
        <v>2</v>
      </c>
      <c r="B1087" s="62" t="s">
        <v>3</v>
      </c>
      <c r="C1087" s="63" t="s">
        <v>4</v>
      </c>
      <c r="D1087" s="64" t="s">
        <v>5</v>
      </c>
      <c r="E1087" s="27"/>
      <c r="F1087" s="20"/>
      <c r="G1087" s="20"/>
      <c r="I1087" s="2"/>
      <c r="J1087" s="2"/>
      <c r="K1087" s="2"/>
    </row>
    <row r="1088" spans="1:11" ht="108.6" customHeight="1" thickTop="1" thickBot="1" x14ac:dyDescent="0.35">
      <c r="A1088" s="65" t="s">
        <v>2403</v>
      </c>
      <c r="B1088" s="222" t="s">
        <v>2404</v>
      </c>
      <c r="C1088" s="50" t="s">
        <v>304</v>
      </c>
      <c r="D1088" s="50">
        <v>1</v>
      </c>
      <c r="E1088" s="20"/>
      <c r="F1088" s="20"/>
      <c r="G1088" s="20"/>
      <c r="I1088" s="24"/>
      <c r="J1088" s="24"/>
      <c r="K1088" s="24"/>
    </row>
    <row r="1089" spans="1:11" ht="30" thickTop="1" thickBot="1" x14ac:dyDescent="0.35">
      <c r="A1089" s="61" t="s">
        <v>9</v>
      </c>
      <c r="B1089" s="62" t="s">
        <v>10</v>
      </c>
      <c r="C1089" s="62" t="s">
        <v>4</v>
      </c>
      <c r="D1089" s="62" t="s">
        <v>11</v>
      </c>
      <c r="E1089" s="62" t="s">
        <v>12</v>
      </c>
      <c r="F1089" s="62" t="s">
        <v>13</v>
      </c>
      <c r="G1089" s="64" t="s">
        <v>14</v>
      </c>
    </row>
    <row r="1090" spans="1:11" ht="15" thickTop="1" x14ac:dyDescent="0.3">
      <c r="A1090" s="20"/>
      <c r="B1090" s="67" t="s">
        <v>15</v>
      </c>
      <c r="C1090" s="68"/>
      <c r="D1090" s="68"/>
      <c r="E1090" s="68"/>
      <c r="F1090" s="68"/>
      <c r="G1090" s="7"/>
    </row>
    <row r="1091" spans="1:11" x14ac:dyDescent="0.3">
      <c r="A1091" s="36" t="s">
        <v>16</v>
      </c>
      <c r="B1091" s="4" t="s">
        <v>2881</v>
      </c>
      <c r="C1091" s="4" t="s">
        <v>18</v>
      </c>
      <c r="D1091" s="22">
        <v>2</v>
      </c>
      <c r="E1091" s="6">
        <v>24.1</v>
      </c>
      <c r="F1091" s="6">
        <f>PRODUCT(D1091:E1091)</f>
        <v>48.2</v>
      </c>
      <c r="G1091" s="7"/>
    </row>
    <row r="1092" spans="1:11" ht="15" thickBot="1" x14ac:dyDescent="0.35">
      <c r="A1092" s="36" t="s">
        <v>19</v>
      </c>
      <c r="B1092" s="4" t="s">
        <v>2264</v>
      </c>
      <c r="C1092" s="4" t="s">
        <v>18</v>
      </c>
      <c r="D1092" s="22">
        <v>2</v>
      </c>
      <c r="E1092" s="6">
        <v>21.25</v>
      </c>
      <c r="F1092" s="6">
        <f>PRODUCT(D1092:E1092)</f>
        <v>42.5</v>
      </c>
      <c r="G1092" s="7"/>
    </row>
    <row r="1093" spans="1:11" ht="15.6" thickTop="1" thickBot="1" x14ac:dyDescent="0.35">
      <c r="A1093" s="71">
        <v>1</v>
      </c>
      <c r="B1093" s="244" t="s">
        <v>21</v>
      </c>
      <c r="C1093" s="245"/>
      <c r="D1093" s="245"/>
      <c r="E1093" s="246"/>
      <c r="F1093" s="72">
        <f>SUM(F1091:F1092)</f>
        <v>90.7</v>
      </c>
      <c r="G1093" s="73">
        <f>SUM(F1093/F1102)</f>
        <v>0.49964881354064811</v>
      </c>
    </row>
    <row r="1094" spans="1:11" ht="15" thickTop="1" x14ac:dyDescent="0.3">
      <c r="A1094" s="20"/>
      <c r="B1094" s="74" t="s">
        <v>22</v>
      </c>
      <c r="C1094" s="4"/>
      <c r="D1094" s="4"/>
      <c r="E1094" s="4"/>
      <c r="F1094" s="41"/>
      <c r="G1094" s="75"/>
    </row>
    <row r="1095" spans="1:11" ht="57.6" x14ac:dyDescent="0.3">
      <c r="A1095" s="36" t="s">
        <v>23</v>
      </c>
      <c r="B1095" s="4" t="s">
        <v>2365</v>
      </c>
      <c r="C1095" s="4" t="s">
        <v>18</v>
      </c>
      <c r="D1095" s="22">
        <v>2</v>
      </c>
      <c r="E1095" s="176">
        <v>6.4</v>
      </c>
      <c r="F1095" s="41">
        <f>PRODUCT(D1095:E1095)</f>
        <v>12.8</v>
      </c>
      <c r="G1095" s="7"/>
    </row>
    <row r="1096" spans="1:11" ht="72.599999999999994" thickBot="1" x14ac:dyDescent="0.35">
      <c r="A1096" s="36" t="s">
        <v>47</v>
      </c>
      <c r="B1096" s="4" t="s">
        <v>2371</v>
      </c>
      <c r="C1096" s="4" t="s">
        <v>18</v>
      </c>
      <c r="D1096" s="22">
        <v>1</v>
      </c>
      <c r="E1096" s="55">
        <v>40</v>
      </c>
      <c r="F1096" s="41">
        <f>PRODUCT(D1096:E1096)</f>
        <v>40</v>
      </c>
      <c r="G1096" s="7"/>
    </row>
    <row r="1097" spans="1:11" ht="15.6" thickTop="1" thickBot="1" x14ac:dyDescent="0.35">
      <c r="A1097" s="71">
        <v>2</v>
      </c>
      <c r="B1097" s="244" t="s">
        <v>25</v>
      </c>
      <c r="C1097" s="245"/>
      <c r="D1097" s="245"/>
      <c r="E1097" s="246"/>
      <c r="F1097" s="72">
        <f>SUM(F1095:F1096)</f>
        <v>52.8</v>
      </c>
      <c r="G1097" s="73">
        <f>SUM(F1097/F1102)</f>
        <v>0.29086502045144674</v>
      </c>
    </row>
    <row r="1098" spans="1:11" ht="15.6" thickTop="1" thickBot="1" x14ac:dyDescent="0.35">
      <c r="A1098" s="78" t="s">
        <v>26</v>
      </c>
      <c r="B1098" s="244" t="s">
        <v>27</v>
      </c>
      <c r="C1098" s="245"/>
      <c r="D1098" s="245"/>
      <c r="E1098" s="246"/>
      <c r="F1098" s="79">
        <f>SUM(F1093,F1097)</f>
        <v>143.5</v>
      </c>
      <c r="G1098" s="3"/>
    </row>
    <row r="1099" spans="1:11" ht="15.6" thickTop="1" thickBot="1" x14ac:dyDescent="0.35">
      <c r="A1099" s="80">
        <v>3</v>
      </c>
      <c r="B1099" s="264" t="s">
        <v>28</v>
      </c>
      <c r="C1099" s="265"/>
      <c r="D1099" s="265"/>
      <c r="E1099" s="266"/>
      <c r="F1099" s="79">
        <f>SUM(F1098)*15%</f>
        <v>21.524999999999999</v>
      </c>
      <c r="G1099" s="73">
        <f>SUM(F1099/F1102)</f>
        <v>0.11857707509881422</v>
      </c>
    </row>
    <row r="1100" spans="1:11" ht="15.6" thickTop="1" thickBot="1" x14ac:dyDescent="0.35">
      <c r="A1100" s="78" t="s">
        <v>29</v>
      </c>
      <c r="B1100" s="244" t="s">
        <v>30</v>
      </c>
      <c r="C1100" s="245"/>
      <c r="D1100" s="245"/>
      <c r="E1100" s="246"/>
      <c r="F1100" s="81">
        <f>SUM(F1098:F1099)</f>
        <v>165.02500000000001</v>
      </c>
    </row>
    <row r="1101" spans="1:11" ht="15.6" thickTop="1" thickBot="1" x14ac:dyDescent="0.35">
      <c r="A1101" s="80">
        <v>4</v>
      </c>
      <c r="B1101" s="264" t="s">
        <v>31</v>
      </c>
      <c r="C1101" s="265"/>
      <c r="D1101" s="265"/>
      <c r="E1101" s="266"/>
      <c r="F1101" s="79">
        <f>SUM(F1100)*10%</f>
        <v>16.502500000000001</v>
      </c>
      <c r="G1101" s="73">
        <f>SUM(F1101/F1102)</f>
        <v>9.0909090909090912E-2</v>
      </c>
    </row>
    <row r="1102" spans="1:11" ht="15.6" thickTop="1" thickBot="1" x14ac:dyDescent="0.35">
      <c r="A1102" s="78" t="s">
        <v>32</v>
      </c>
      <c r="B1102" s="244" t="s">
        <v>33</v>
      </c>
      <c r="C1102" s="245"/>
      <c r="D1102" s="245"/>
      <c r="E1102" s="246"/>
      <c r="F1102" s="81">
        <f>SUM(F1100:F1101)</f>
        <v>181.5275</v>
      </c>
      <c r="G1102" s="82">
        <f>SUM(G1093,G1097,G1099,G1101)</f>
        <v>1</v>
      </c>
    </row>
    <row r="1103" spans="1:11" ht="15.6" thickTop="1" thickBot="1" x14ac:dyDescent="0.35"/>
    <row r="1104" spans="1:11" ht="44.4" thickTop="1" thickBot="1" x14ac:dyDescent="0.35">
      <c r="A1104" s="61" t="s">
        <v>2</v>
      </c>
      <c r="B1104" s="62" t="s">
        <v>3</v>
      </c>
      <c r="C1104" s="63" t="s">
        <v>4</v>
      </c>
      <c r="D1104" s="64" t="s">
        <v>5</v>
      </c>
      <c r="E1104" s="27"/>
      <c r="F1104" s="20"/>
      <c r="G1104" s="20"/>
      <c r="I1104" s="2"/>
      <c r="J1104" s="2"/>
      <c r="K1104" s="2"/>
    </row>
    <row r="1105" spans="1:11" ht="112.2" customHeight="1" thickTop="1" thickBot="1" x14ac:dyDescent="0.35">
      <c r="A1105" s="65" t="s">
        <v>2405</v>
      </c>
      <c r="B1105" s="222" t="s">
        <v>2406</v>
      </c>
      <c r="C1105" s="50" t="s">
        <v>304</v>
      </c>
      <c r="D1105" s="50">
        <v>1</v>
      </c>
      <c r="E1105" s="20"/>
      <c r="F1105" s="20"/>
      <c r="G1105" s="20"/>
      <c r="I1105" s="24"/>
      <c r="J1105" s="24"/>
      <c r="K1105" s="24"/>
    </row>
    <row r="1106" spans="1:11" ht="30" thickTop="1" thickBot="1" x14ac:dyDescent="0.35">
      <c r="A1106" s="61" t="s">
        <v>9</v>
      </c>
      <c r="B1106" s="62" t="s">
        <v>10</v>
      </c>
      <c r="C1106" s="62" t="s">
        <v>4</v>
      </c>
      <c r="D1106" s="62" t="s">
        <v>11</v>
      </c>
      <c r="E1106" s="62" t="s">
        <v>12</v>
      </c>
      <c r="F1106" s="62" t="s">
        <v>13</v>
      </c>
      <c r="G1106" s="64" t="s">
        <v>14</v>
      </c>
    </row>
    <row r="1107" spans="1:11" ht="15" thickTop="1" x14ac:dyDescent="0.3">
      <c r="A1107" s="20"/>
      <c r="B1107" s="67" t="s">
        <v>15</v>
      </c>
      <c r="C1107" s="68"/>
      <c r="D1107" s="68"/>
      <c r="E1107" s="68"/>
      <c r="F1107" s="68"/>
      <c r="G1107" s="7"/>
    </row>
    <row r="1108" spans="1:11" x14ac:dyDescent="0.3">
      <c r="A1108" s="36" t="s">
        <v>16</v>
      </c>
      <c r="B1108" s="4" t="s">
        <v>2752</v>
      </c>
      <c r="C1108" s="4" t="s">
        <v>18</v>
      </c>
      <c r="D1108" s="22">
        <v>1.8</v>
      </c>
      <c r="E1108" s="6">
        <v>28.6</v>
      </c>
      <c r="F1108" s="6">
        <f>PRODUCT(D1108:E1108)</f>
        <v>51.480000000000004</v>
      </c>
      <c r="G1108" s="7"/>
    </row>
    <row r="1109" spans="1:11" x14ac:dyDescent="0.3">
      <c r="A1109" s="36" t="s">
        <v>19</v>
      </c>
      <c r="B1109" s="4" t="s">
        <v>2884</v>
      </c>
      <c r="C1109" s="4" t="s">
        <v>18</v>
      </c>
      <c r="D1109" s="22">
        <v>2.7</v>
      </c>
      <c r="E1109" s="6">
        <v>24.1</v>
      </c>
      <c r="F1109" s="6">
        <f>PRODUCT(D1109:E1109)</f>
        <v>65.070000000000007</v>
      </c>
      <c r="G1109" s="7"/>
    </row>
    <row r="1110" spans="1:11" ht="15" thickBot="1" x14ac:dyDescent="0.35">
      <c r="A1110" s="36" t="s">
        <v>131</v>
      </c>
      <c r="B1110" s="4" t="s">
        <v>2332</v>
      </c>
      <c r="C1110" s="4" t="s">
        <v>18</v>
      </c>
      <c r="D1110" s="22">
        <v>2.7</v>
      </c>
      <c r="E1110" s="6">
        <v>21.25</v>
      </c>
      <c r="F1110" s="6">
        <f>PRODUCT(D1110:E1110)</f>
        <v>57.375000000000007</v>
      </c>
      <c r="G1110" s="7"/>
    </row>
    <row r="1111" spans="1:11" ht="15.6" thickTop="1" thickBot="1" x14ac:dyDescent="0.35">
      <c r="A1111" s="71">
        <v>1</v>
      </c>
      <c r="B1111" s="244" t="s">
        <v>21</v>
      </c>
      <c r="C1111" s="245"/>
      <c r="D1111" s="245"/>
      <c r="E1111" s="246"/>
      <c r="F1111" s="72">
        <f>SUM(F1108:F1110)</f>
        <v>173.92500000000001</v>
      </c>
      <c r="G1111" s="73">
        <f>SUM(F1111/F1121)</f>
        <v>0.45768252384971986</v>
      </c>
    </row>
    <row r="1112" spans="1:11" ht="15" thickTop="1" x14ac:dyDescent="0.3">
      <c r="A1112" s="20"/>
      <c r="B1112" s="74" t="s">
        <v>22</v>
      </c>
      <c r="C1112" s="4"/>
      <c r="D1112" s="4"/>
      <c r="E1112" s="4"/>
      <c r="F1112" s="41"/>
      <c r="G1112" s="75"/>
    </row>
    <row r="1113" spans="1:11" ht="57.6" x14ac:dyDescent="0.3">
      <c r="A1113" s="36" t="s">
        <v>23</v>
      </c>
      <c r="B1113" s="4" t="s">
        <v>2376</v>
      </c>
      <c r="C1113" s="4" t="s">
        <v>18</v>
      </c>
      <c r="D1113" s="22">
        <v>3.2</v>
      </c>
      <c r="E1113" s="176">
        <v>6.4</v>
      </c>
      <c r="F1113" s="41">
        <f>PRODUCT(D1113:E1113)</f>
        <v>20.480000000000004</v>
      </c>
      <c r="G1113" s="7"/>
    </row>
    <row r="1114" spans="1:11" ht="101.25" customHeight="1" x14ac:dyDescent="0.3">
      <c r="A1114" s="36" t="s">
        <v>47</v>
      </c>
      <c r="B1114" s="4" t="s">
        <v>2343</v>
      </c>
      <c r="C1114" s="4" t="s">
        <v>18</v>
      </c>
      <c r="D1114" s="22">
        <v>1.8</v>
      </c>
      <c r="E1114" s="45">
        <v>30</v>
      </c>
      <c r="F1114" s="41">
        <f>PRODUCT(D1114:E1114)</f>
        <v>54</v>
      </c>
      <c r="G1114" s="7"/>
    </row>
    <row r="1115" spans="1:11" ht="72.599999999999994" thickBot="1" x14ac:dyDescent="0.35">
      <c r="A1115" s="36" t="s">
        <v>78</v>
      </c>
      <c r="B1115" s="4" t="s">
        <v>2335</v>
      </c>
      <c r="C1115" s="4" t="s">
        <v>18</v>
      </c>
      <c r="D1115" s="22">
        <v>1.3</v>
      </c>
      <c r="E1115" s="45">
        <v>40</v>
      </c>
      <c r="F1115" s="41">
        <f>PRODUCT(D1115:E1115)</f>
        <v>52</v>
      </c>
      <c r="G1115" s="7"/>
    </row>
    <row r="1116" spans="1:11" ht="15.6" thickTop="1" thickBot="1" x14ac:dyDescent="0.35">
      <c r="A1116" s="71">
        <v>2</v>
      </c>
      <c r="B1116" s="244" t="s">
        <v>25</v>
      </c>
      <c r="C1116" s="245"/>
      <c r="D1116" s="245"/>
      <c r="E1116" s="246"/>
      <c r="F1116" s="72">
        <f>SUM(F1113:F1115)</f>
        <v>126.48</v>
      </c>
      <c r="G1116" s="73">
        <f>SUM(F1116/F1121)</f>
        <v>0.33283131014237499</v>
      </c>
    </row>
    <row r="1117" spans="1:11" ht="15.6" thickTop="1" thickBot="1" x14ac:dyDescent="0.35">
      <c r="A1117" s="78" t="s">
        <v>26</v>
      </c>
      <c r="B1117" s="244" t="s">
        <v>27</v>
      </c>
      <c r="C1117" s="245"/>
      <c r="D1117" s="245"/>
      <c r="E1117" s="246"/>
      <c r="F1117" s="79">
        <f>SUM(F1111,F1116)</f>
        <v>300.40500000000003</v>
      </c>
      <c r="G1117" s="3"/>
    </row>
    <row r="1118" spans="1:11" ht="15.6" thickTop="1" thickBot="1" x14ac:dyDescent="0.35">
      <c r="A1118" s="80">
        <v>3</v>
      </c>
      <c r="B1118" s="264" t="s">
        <v>28</v>
      </c>
      <c r="C1118" s="265"/>
      <c r="D1118" s="265"/>
      <c r="E1118" s="266"/>
      <c r="F1118" s="79">
        <f>SUM(F1117)*15%</f>
        <v>45.060750000000006</v>
      </c>
      <c r="G1118" s="73">
        <f>SUM(F1118/F1121)</f>
        <v>0.11857707509881424</v>
      </c>
    </row>
    <row r="1119" spans="1:11" ht="15.6" thickTop="1" thickBot="1" x14ac:dyDescent="0.35">
      <c r="A1119" s="78" t="s">
        <v>29</v>
      </c>
      <c r="B1119" s="244" t="s">
        <v>30</v>
      </c>
      <c r="C1119" s="245"/>
      <c r="D1119" s="245"/>
      <c r="E1119" s="246"/>
      <c r="F1119" s="81">
        <f>SUM(F1117:F1118)</f>
        <v>345.46575000000001</v>
      </c>
    </row>
    <row r="1120" spans="1:11" ht="15.6" thickTop="1" thickBot="1" x14ac:dyDescent="0.35">
      <c r="A1120" s="80">
        <v>4</v>
      </c>
      <c r="B1120" s="264" t="s">
        <v>31</v>
      </c>
      <c r="C1120" s="265"/>
      <c r="D1120" s="265"/>
      <c r="E1120" s="266"/>
      <c r="F1120" s="79">
        <f>SUM(F1119)*10%</f>
        <v>34.546575000000004</v>
      </c>
      <c r="G1120" s="73">
        <f>SUM(F1120/F1121)</f>
        <v>9.0909090909090912E-2</v>
      </c>
    </row>
    <row r="1121" spans="1:11" ht="15.6" thickTop="1" thickBot="1" x14ac:dyDescent="0.35">
      <c r="A1121" s="78" t="s">
        <v>32</v>
      </c>
      <c r="B1121" s="244" t="s">
        <v>33</v>
      </c>
      <c r="C1121" s="245"/>
      <c r="D1121" s="245"/>
      <c r="E1121" s="246"/>
      <c r="F1121" s="81">
        <f>SUM(F1119:F1120)</f>
        <v>380.01232500000003</v>
      </c>
      <c r="G1121" s="82">
        <f>SUM(G1111,G1116,G1118,G1120)</f>
        <v>1</v>
      </c>
    </row>
    <row r="1122" spans="1:11" ht="15.6" thickTop="1" thickBot="1" x14ac:dyDescent="0.35"/>
    <row r="1123" spans="1:11" ht="44.4" thickTop="1" thickBot="1" x14ac:dyDescent="0.35">
      <c r="A1123" s="61" t="s">
        <v>2</v>
      </c>
      <c r="B1123" s="62" t="s">
        <v>3</v>
      </c>
      <c r="C1123" s="63" t="s">
        <v>4</v>
      </c>
      <c r="D1123" s="64" t="s">
        <v>5</v>
      </c>
      <c r="E1123" s="27"/>
      <c r="F1123" s="20"/>
      <c r="G1123" s="20"/>
      <c r="I1123" s="2"/>
      <c r="J1123" s="2"/>
      <c r="K1123" s="2"/>
    </row>
    <row r="1124" spans="1:11" ht="111" customHeight="1" thickTop="1" thickBot="1" x14ac:dyDescent="0.35">
      <c r="A1124" s="65" t="s">
        <v>2407</v>
      </c>
      <c r="B1124" s="222" t="s">
        <v>2408</v>
      </c>
      <c r="C1124" s="50" t="s">
        <v>304</v>
      </c>
      <c r="D1124" s="50">
        <v>1</v>
      </c>
      <c r="E1124" s="20"/>
      <c r="F1124" s="20"/>
      <c r="G1124" s="20"/>
      <c r="I1124" s="24"/>
      <c r="J1124" s="24"/>
      <c r="K1124" s="24"/>
    </row>
    <row r="1125" spans="1:11" ht="30" thickTop="1" thickBot="1" x14ac:dyDescent="0.35">
      <c r="A1125" s="61" t="s">
        <v>9</v>
      </c>
      <c r="B1125" s="62" t="s">
        <v>10</v>
      </c>
      <c r="C1125" s="62" t="s">
        <v>4</v>
      </c>
      <c r="D1125" s="62" t="s">
        <v>11</v>
      </c>
      <c r="E1125" s="62" t="s">
        <v>12</v>
      </c>
      <c r="F1125" s="62" t="s">
        <v>13</v>
      </c>
      <c r="G1125" s="64" t="s">
        <v>14</v>
      </c>
    </row>
    <row r="1126" spans="1:11" ht="15" thickTop="1" x14ac:dyDescent="0.3">
      <c r="A1126" s="20"/>
      <c r="B1126" s="67" t="s">
        <v>15</v>
      </c>
      <c r="C1126" s="68"/>
      <c r="D1126" s="68"/>
      <c r="E1126" s="68"/>
      <c r="F1126" s="68"/>
      <c r="G1126" s="7"/>
    </row>
    <row r="1127" spans="1:11" x14ac:dyDescent="0.3">
      <c r="A1127" s="36" t="s">
        <v>16</v>
      </c>
      <c r="B1127" s="4" t="s">
        <v>2752</v>
      </c>
      <c r="C1127" s="4" t="s">
        <v>18</v>
      </c>
      <c r="D1127" s="22">
        <v>2.7</v>
      </c>
      <c r="E1127" s="6">
        <v>28.6</v>
      </c>
      <c r="F1127" s="6">
        <f>PRODUCT(D1127:E1127)</f>
        <v>77.220000000000013</v>
      </c>
      <c r="G1127" s="7"/>
    </row>
    <row r="1128" spans="1:11" x14ac:dyDescent="0.3">
      <c r="A1128" s="36" t="s">
        <v>19</v>
      </c>
      <c r="B1128" s="4" t="s">
        <v>2884</v>
      </c>
      <c r="C1128" s="4" t="s">
        <v>18</v>
      </c>
      <c r="D1128" s="22">
        <v>5.4</v>
      </c>
      <c r="E1128" s="6">
        <v>24.1</v>
      </c>
      <c r="F1128" s="6">
        <f>PRODUCT(D1128:E1128)</f>
        <v>130.14000000000001</v>
      </c>
      <c r="G1128" s="7"/>
    </row>
    <row r="1129" spans="1:11" ht="15" thickBot="1" x14ac:dyDescent="0.35">
      <c r="A1129" s="36" t="s">
        <v>131</v>
      </c>
      <c r="B1129" s="4" t="s">
        <v>2332</v>
      </c>
      <c r="C1129" s="4" t="s">
        <v>18</v>
      </c>
      <c r="D1129" s="22">
        <v>5.4</v>
      </c>
      <c r="E1129" s="6">
        <v>21.25</v>
      </c>
      <c r="F1129" s="6">
        <f>PRODUCT(D1129:E1129)</f>
        <v>114.75000000000001</v>
      </c>
      <c r="G1129" s="7"/>
    </row>
    <row r="1130" spans="1:11" ht="15.6" thickTop="1" thickBot="1" x14ac:dyDescent="0.35">
      <c r="A1130" s="71">
        <v>1</v>
      </c>
      <c r="B1130" s="244" t="s">
        <v>21</v>
      </c>
      <c r="C1130" s="245"/>
      <c r="D1130" s="245"/>
      <c r="E1130" s="246"/>
      <c r="F1130" s="72">
        <f>SUM(F1127:F1129)</f>
        <v>322.11</v>
      </c>
      <c r="G1130" s="73">
        <f>SUM(F1130/F1140)</f>
        <v>0.45742075388864795</v>
      </c>
    </row>
    <row r="1131" spans="1:11" ht="15" thickTop="1" x14ac:dyDescent="0.3">
      <c r="A1131" s="20"/>
      <c r="B1131" s="74" t="s">
        <v>22</v>
      </c>
      <c r="C1131" s="4"/>
      <c r="D1131" s="4"/>
      <c r="E1131" s="4"/>
      <c r="F1131" s="41"/>
      <c r="G1131" s="75"/>
    </row>
    <row r="1132" spans="1:11" ht="57.6" x14ac:dyDescent="0.3">
      <c r="A1132" s="36" t="s">
        <v>23</v>
      </c>
      <c r="B1132" s="4" t="s">
        <v>2409</v>
      </c>
      <c r="C1132" s="4" t="s">
        <v>18</v>
      </c>
      <c r="D1132" s="22">
        <v>5.4</v>
      </c>
      <c r="E1132" s="176">
        <v>6.4</v>
      </c>
      <c r="F1132" s="41">
        <f>PRODUCT(D1132:E1132)</f>
        <v>34.56</v>
      </c>
      <c r="G1132" s="7"/>
    </row>
    <row r="1133" spans="1:11" ht="104.85" customHeight="1" x14ac:dyDescent="0.3">
      <c r="A1133" s="36" t="s">
        <v>47</v>
      </c>
      <c r="B1133" s="4" t="s">
        <v>2339</v>
      </c>
      <c r="C1133" s="4" t="s">
        <v>18</v>
      </c>
      <c r="D1133" s="22">
        <v>2.7</v>
      </c>
      <c r="E1133" s="55">
        <v>40</v>
      </c>
      <c r="F1133" s="41">
        <f>PRODUCT(D1133:E1133)</f>
        <v>108</v>
      </c>
      <c r="G1133" s="7"/>
    </row>
    <row r="1134" spans="1:11" ht="72.599999999999994" thickBot="1" x14ac:dyDescent="0.35">
      <c r="A1134" s="36" t="s">
        <v>78</v>
      </c>
      <c r="B1134" s="4" t="s">
        <v>2335</v>
      </c>
      <c r="C1134" s="4" t="s">
        <v>18</v>
      </c>
      <c r="D1134" s="22">
        <v>2.2999999999999998</v>
      </c>
      <c r="E1134" s="45">
        <v>40</v>
      </c>
      <c r="F1134" s="41">
        <f>PRODUCT(D1134:E1134)</f>
        <v>92</v>
      </c>
      <c r="G1134" s="7"/>
    </row>
    <row r="1135" spans="1:11" ht="15.6" thickTop="1" thickBot="1" x14ac:dyDescent="0.35">
      <c r="A1135" s="71">
        <v>2</v>
      </c>
      <c r="B1135" s="244" t="s">
        <v>25</v>
      </c>
      <c r="C1135" s="245"/>
      <c r="D1135" s="245"/>
      <c r="E1135" s="246"/>
      <c r="F1135" s="72">
        <f>SUM(F1132:F1134)</f>
        <v>234.56</v>
      </c>
      <c r="G1135" s="73">
        <f>SUM(F1135/F1140)</f>
        <v>0.33309308010344685</v>
      </c>
    </row>
    <row r="1136" spans="1:11" ht="15.6" thickTop="1" thickBot="1" x14ac:dyDescent="0.35">
      <c r="A1136" s="78" t="s">
        <v>26</v>
      </c>
      <c r="B1136" s="244" t="s">
        <v>27</v>
      </c>
      <c r="C1136" s="245"/>
      <c r="D1136" s="245"/>
      <c r="E1136" s="246"/>
      <c r="F1136" s="79">
        <f>SUM(F1130,F1135)</f>
        <v>556.67000000000007</v>
      </c>
      <c r="G1136" s="3"/>
    </row>
    <row r="1137" spans="1:11" ht="15.6" thickTop="1" thickBot="1" x14ac:dyDescent="0.35">
      <c r="A1137" s="80">
        <v>3</v>
      </c>
      <c r="B1137" s="264" t="s">
        <v>28</v>
      </c>
      <c r="C1137" s="265"/>
      <c r="D1137" s="265"/>
      <c r="E1137" s="266"/>
      <c r="F1137" s="79">
        <f>SUM(F1136)*15%</f>
        <v>83.500500000000002</v>
      </c>
      <c r="G1137" s="73">
        <f>SUM(F1137/F1140)</f>
        <v>0.11857707509881421</v>
      </c>
    </row>
    <row r="1138" spans="1:11" ht="15.6" thickTop="1" thickBot="1" x14ac:dyDescent="0.35">
      <c r="A1138" s="78" t="s">
        <v>29</v>
      </c>
      <c r="B1138" s="244" t="s">
        <v>30</v>
      </c>
      <c r="C1138" s="245"/>
      <c r="D1138" s="245"/>
      <c r="E1138" s="246"/>
      <c r="F1138" s="81">
        <f>SUM(F1136:F1137)</f>
        <v>640.17050000000006</v>
      </c>
    </row>
    <row r="1139" spans="1:11" ht="15.6" thickTop="1" thickBot="1" x14ac:dyDescent="0.35">
      <c r="A1139" s="80">
        <v>4</v>
      </c>
      <c r="B1139" s="264" t="s">
        <v>31</v>
      </c>
      <c r="C1139" s="265"/>
      <c r="D1139" s="265"/>
      <c r="E1139" s="266"/>
      <c r="F1139" s="79">
        <f>SUM(F1138)*10%</f>
        <v>64.017050000000012</v>
      </c>
      <c r="G1139" s="73">
        <f>SUM(F1139/F1140)</f>
        <v>9.0909090909090912E-2</v>
      </c>
    </row>
    <row r="1140" spans="1:11" ht="15.6" thickTop="1" thickBot="1" x14ac:dyDescent="0.35">
      <c r="A1140" s="78" t="s">
        <v>32</v>
      </c>
      <c r="B1140" s="244" t="s">
        <v>33</v>
      </c>
      <c r="C1140" s="245"/>
      <c r="D1140" s="245"/>
      <c r="E1140" s="246"/>
      <c r="F1140" s="81">
        <f>SUM(F1138:F1139)</f>
        <v>704.1875500000001</v>
      </c>
      <c r="G1140" s="82">
        <f>SUM(G1130,G1135,G1137,G1139)</f>
        <v>0.99999999999999989</v>
      </c>
    </row>
    <row r="1141" spans="1:11" ht="15.6" thickTop="1" thickBot="1" x14ac:dyDescent="0.35"/>
    <row r="1142" spans="1:11" ht="44.4" thickTop="1" thickBot="1" x14ac:dyDescent="0.35">
      <c r="A1142" s="61" t="s">
        <v>2</v>
      </c>
      <c r="B1142" s="62" t="s">
        <v>3</v>
      </c>
      <c r="C1142" s="63" t="s">
        <v>4</v>
      </c>
      <c r="D1142" s="64" t="s">
        <v>5</v>
      </c>
      <c r="E1142" s="27"/>
      <c r="F1142" s="20"/>
      <c r="G1142" s="20"/>
      <c r="I1142" s="2"/>
      <c r="J1142" s="2"/>
      <c r="K1142" s="2"/>
    </row>
    <row r="1143" spans="1:11" ht="126.6" customHeight="1" thickTop="1" thickBot="1" x14ac:dyDescent="0.35">
      <c r="A1143" s="65" t="s">
        <v>2410</v>
      </c>
      <c r="B1143" s="222" t="s">
        <v>2411</v>
      </c>
      <c r="C1143" s="50" t="s">
        <v>304</v>
      </c>
      <c r="D1143" s="50">
        <v>1</v>
      </c>
      <c r="E1143" s="20"/>
      <c r="F1143" s="20"/>
      <c r="G1143" s="20"/>
      <c r="I1143" s="24"/>
      <c r="J1143" s="24"/>
      <c r="K1143" s="24"/>
    </row>
    <row r="1144" spans="1:11" ht="30" thickTop="1" thickBot="1" x14ac:dyDescent="0.35">
      <c r="A1144" s="61" t="s">
        <v>9</v>
      </c>
      <c r="B1144" s="62" t="s">
        <v>10</v>
      </c>
      <c r="C1144" s="62" t="s">
        <v>4</v>
      </c>
      <c r="D1144" s="62" t="s">
        <v>11</v>
      </c>
      <c r="E1144" s="62" t="s">
        <v>12</v>
      </c>
      <c r="F1144" s="62" t="s">
        <v>13</v>
      </c>
      <c r="G1144" s="64" t="s">
        <v>14</v>
      </c>
    </row>
    <row r="1145" spans="1:11" ht="15" thickTop="1" x14ac:dyDescent="0.3">
      <c r="A1145" s="20"/>
      <c r="B1145" s="67" t="s">
        <v>15</v>
      </c>
      <c r="C1145" s="68"/>
      <c r="D1145" s="68"/>
      <c r="E1145" s="68"/>
      <c r="F1145" s="68"/>
      <c r="G1145" s="7"/>
    </row>
    <row r="1146" spans="1:11" x14ac:dyDescent="0.3">
      <c r="A1146" s="36" t="s">
        <v>16</v>
      </c>
      <c r="B1146" s="4" t="s">
        <v>2752</v>
      </c>
      <c r="C1146" s="4" t="s">
        <v>18</v>
      </c>
      <c r="D1146" s="22">
        <v>4</v>
      </c>
      <c r="E1146" s="6">
        <v>28.6</v>
      </c>
      <c r="F1146" s="6">
        <f>PRODUCT(D1146:E1146)</f>
        <v>114.4</v>
      </c>
      <c r="G1146" s="7"/>
    </row>
    <row r="1147" spans="1:11" x14ac:dyDescent="0.3">
      <c r="A1147" s="36" t="s">
        <v>19</v>
      </c>
      <c r="B1147" s="4" t="s">
        <v>2884</v>
      </c>
      <c r="C1147" s="4" t="s">
        <v>18</v>
      </c>
      <c r="D1147" s="22">
        <v>5</v>
      </c>
      <c r="E1147" s="6">
        <v>24.1</v>
      </c>
      <c r="F1147" s="6">
        <f>PRODUCT(D1147:E1147)</f>
        <v>120.5</v>
      </c>
      <c r="G1147" s="7"/>
    </row>
    <row r="1148" spans="1:11" ht="15" thickBot="1" x14ac:dyDescent="0.35">
      <c r="A1148" s="36" t="s">
        <v>131</v>
      </c>
      <c r="B1148" s="4" t="s">
        <v>2332</v>
      </c>
      <c r="C1148" s="4" t="s">
        <v>18</v>
      </c>
      <c r="D1148" s="22">
        <v>5</v>
      </c>
      <c r="E1148" s="6">
        <v>21.25</v>
      </c>
      <c r="F1148" s="6">
        <f>PRODUCT(D1148:E1148)</f>
        <v>106.25</v>
      </c>
      <c r="G1148" s="7"/>
    </row>
    <row r="1149" spans="1:11" ht="15.6" thickTop="1" thickBot="1" x14ac:dyDescent="0.35">
      <c r="A1149" s="71">
        <v>1</v>
      </c>
      <c r="B1149" s="244" t="s">
        <v>21</v>
      </c>
      <c r="C1149" s="245"/>
      <c r="D1149" s="245"/>
      <c r="E1149" s="246"/>
      <c r="F1149" s="72">
        <f>SUM(F1146:F1148)</f>
        <v>341.15</v>
      </c>
      <c r="G1149" s="73">
        <f>SUM(F1149/F1158)</f>
        <v>0.63052955148676249</v>
      </c>
    </row>
    <row r="1150" spans="1:11" ht="15" thickTop="1" x14ac:dyDescent="0.3">
      <c r="A1150" s="20"/>
      <c r="B1150" s="74" t="s">
        <v>22</v>
      </c>
      <c r="C1150" s="4"/>
      <c r="D1150" s="4"/>
      <c r="E1150" s="4"/>
      <c r="F1150" s="41"/>
      <c r="G1150" s="75"/>
    </row>
    <row r="1151" spans="1:11" ht="57.6" x14ac:dyDescent="0.3">
      <c r="A1151" s="36" t="s">
        <v>23</v>
      </c>
      <c r="B1151" s="4" t="s">
        <v>2412</v>
      </c>
      <c r="C1151" s="4" t="s">
        <v>18</v>
      </c>
      <c r="D1151" s="22">
        <v>5.4</v>
      </c>
      <c r="E1151" s="176">
        <v>6.4</v>
      </c>
      <c r="F1151" s="41">
        <f>PRODUCT(D1151:E1151)</f>
        <v>34.56</v>
      </c>
      <c r="G1151" s="7"/>
    </row>
    <row r="1152" spans="1:11" ht="72.599999999999994" thickBot="1" x14ac:dyDescent="0.35">
      <c r="A1152" s="36" t="s">
        <v>47</v>
      </c>
      <c r="B1152" s="4" t="s">
        <v>2371</v>
      </c>
      <c r="C1152" s="4" t="s">
        <v>18</v>
      </c>
      <c r="D1152" s="22">
        <v>1.3</v>
      </c>
      <c r="E1152" s="45">
        <v>40</v>
      </c>
      <c r="F1152" s="41">
        <f>PRODUCT(D1152:E1152)</f>
        <v>52</v>
      </c>
      <c r="G1152" s="7"/>
    </row>
    <row r="1153" spans="1:11" ht="15.6" thickTop="1" thickBot="1" x14ac:dyDescent="0.35">
      <c r="A1153" s="71">
        <v>2</v>
      </c>
      <c r="B1153" s="244" t="s">
        <v>25</v>
      </c>
      <c r="C1153" s="245"/>
      <c r="D1153" s="245"/>
      <c r="E1153" s="246"/>
      <c r="F1153" s="72">
        <f>SUM(F1151:F1152)</f>
        <v>86.56</v>
      </c>
      <c r="G1153" s="73">
        <f>SUM(F1153/F1158)</f>
        <v>0.15998428250533245</v>
      </c>
    </row>
    <row r="1154" spans="1:11" ht="15.6" thickTop="1" thickBot="1" x14ac:dyDescent="0.35">
      <c r="A1154" s="78" t="s">
        <v>26</v>
      </c>
      <c r="B1154" s="244" t="s">
        <v>27</v>
      </c>
      <c r="C1154" s="245"/>
      <c r="D1154" s="245"/>
      <c r="E1154" s="246"/>
      <c r="F1154" s="79">
        <f>SUM(F1149,F1153)</f>
        <v>427.71</v>
      </c>
      <c r="G1154" s="3"/>
    </row>
    <row r="1155" spans="1:11" ht="15.6" thickTop="1" thickBot="1" x14ac:dyDescent="0.35">
      <c r="A1155" s="80">
        <v>3</v>
      </c>
      <c r="B1155" s="264" t="s">
        <v>28</v>
      </c>
      <c r="C1155" s="265"/>
      <c r="D1155" s="265"/>
      <c r="E1155" s="266"/>
      <c r="F1155" s="79">
        <f>SUM(F1154)*15%</f>
        <v>64.156499999999994</v>
      </c>
      <c r="G1155" s="73">
        <f>SUM(F1155/F1158)</f>
        <v>0.11857707509881422</v>
      </c>
    </row>
    <row r="1156" spans="1:11" ht="15.6" thickTop="1" thickBot="1" x14ac:dyDescent="0.35">
      <c r="A1156" s="78" t="s">
        <v>29</v>
      </c>
      <c r="B1156" s="244" t="s">
        <v>30</v>
      </c>
      <c r="C1156" s="245"/>
      <c r="D1156" s="245"/>
      <c r="E1156" s="246"/>
      <c r="F1156" s="81">
        <f>SUM(F1154:F1155)</f>
        <v>491.86649999999997</v>
      </c>
    </row>
    <row r="1157" spans="1:11" ht="15.6" thickTop="1" thickBot="1" x14ac:dyDescent="0.35">
      <c r="A1157" s="80">
        <v>4</v>
      </c>
      <c r="B1157" s="264" t="s">
        <v>31</v>
      </c>
      <c r="C1157" s="265"/>
      <c r="D1157" s="265"/>
      <c r="E1157" s="266"/>
      <c r="F1157" s="79">
        <f>SUM(F1156)*10%</f>
        <v>49.18665</v>
      </c>
      <c r="G1157" s="73">
        <f>SUM(F1157/F1158)</f>
        <v>9.0909090909090912E-2</v>
      </c>
    </row>
    <row r="1158" spans="1:11" ht="15.6" thickTop="1" thickBot="1" x14ac:dyDescent="0.35">
      <c r="A1158" s="78" t="s">
        <v>32</v>
      </c>
      <c r="B1158" s="244" t="s">
        <v>33</v>
      </c>
      <c r="C1158" s="245"/>
      <c r="D1158" s="245"/>
      <c r="E1158" s="246"/>
      <c r="F1158" s="81">
        <f>SUM(F1156:F1157)</f>
        <v>541.05314999999996</v>
      </c>
      <c r="G1158" s="82">
        <f>SUM(G1149,G1153,G1155,G1157)</f>
        <v>1</v>
      </c>
    </row>
    <row r="1159" spans="1:11" ht="15.6" thickTop="1" thickBot="1" x14ac:dyDescent="0.35"/>
    <row r="1160" spans="1:11" ht="44.4" thickTop="1" thickBot="1" x14ac:dyDescent="0.35">
      <c r="A1160" s="61" t="s">
        <v>2</v>
      </c>
      <c r="B1160" s="62" t="s">
        <v>3</v>
      </c>
      <c r="C1160" s="63" t="s">
        <v>4</v>
      </c>
      <c r="D1160" s="64" t="s">
        <v>5</v>
      </c>
      <c r="E1160" s="27"/>
      <c r="F1160" s="20"/>
      <c r="G1160" s="20"/>
      <c r="I1160" s="2"/>
      <c r="J1160" s="2"/>
      <c r="K1160" s="2"/>
    </row>
    <row r="1161" spans="1:11" ht="124.2" customHeight="1" thickTop="1" thickBot="1" x14ac:dyDescent="0.35">
      <c r="A1161" s="65" t="s">
        <v>2413</v>
      </c>
      <c r="B1161" s="222" t="s">
        <v>2271</v>
      </c>
      <c r="C1161" s="50" t="s">
        <v>304</v>
      </c>
      <c r="D1161" s="50">
        <v>1</v>
      </c>
      <c r="E1161" s="20"/>
      <c r="F1161" s="20"/>
      <c r="G1161" s="20"/>
      <c r="I1161" s="24"/>
      <c r="J1161" s="24"/>
      <c r="K1161" s="24"/>
    </row>
    <row r="1162" spans="1:11" ht="30" thickTop="1" thickBot="1" x14ac:dyDescent="0.35">
      <c r="A1162" s="61" t="s">
        <v>9</v>
      </c>
      <c r="B1162" s="62" t="s">
        <v>10</v>
      </c>
      <c r="C1162" s="62" t="s">
        <v>4</v>
      </c>
      <c r="D1162" s="62" t="s">
        <v>11</v>
      </c>
      <c r="E1162" s="62" t="s">
        <v>12</v>
      </c>
      <c r="F1162" s="62" t="s">
        <v>13</v>
      </c>
      <c r="G1162" s="64" t="s">
        <v>14</v>
      </c>
    </row>
    <row r="1163" spans="1:11" ht="15" thickTop="1" x14ac:dyDescent="0.3">
      <c r="A1163" s="20"/>
      <c r="B1163" s="67" t="s">
        <v>15</v>
      </c>
      <c r="C1163" s="68"/>
      <c r="D1163" s="68"/>
      <c r="E1163" s="68"/>
      <c r="F1163" s="68"/>
      <c r="G1163" s="7"/>
    </row>
    <row r="1164" spans="1:11" x14ac:dyDescent="0.3">
      <c r="A1164" s="36" t="s">
        <v>16</v>
      </c>
      <c r="B1164" s="4" t="s">
        <v>2752</v>
      </c>
      <c r="C1164" s="4"/>
      <c r="D1164" s="22">
        <v>0.4</v>
      </c>
      <c r="E1164" s="6">
        <v>28.6</v>
      </c>
      <c r="F1164" s="6">
        <f>PRODUCT(D1164:E1164)</f>
        <v>11.440000000000001</v>
      </c>
      <c r="G1164" s="7"/>
    </row>
    <row r="1165" spans="1:11" ht="28.8" x14ac:dyDescent="0.3">
      <c r="A1165" s="36" t="s">
        <v>19</v>
      </c>
      <c r="B1165" s="4" t="s">
        <v>2888</v>
      </c>
      <c r="C1165" s="4" t="s">
        <v>18</v>
      </c>
      <c r="D1165" s="22">
        <v>1</v>
      </c>
      <c r="E1165" s="6">
        <v>24.1</v>
      </c>
      <c r="F1165" s="6">
        <f>PRODUCT(D1165:E1165)</f>
        <v>24.1</v>
      </c>
      <c r="G1165" s="7"/>
    </row>
    <row r="1166" spans="1:11" ht="15" thickBot="1" x14ac:dyDescent="0.35">
      <c r="A1166" s="36" t="s">
        <v>131</v>
      </c>
      <c r="B1166" s="4" t="s">
        <v>2414</v>
      </c>
      <c r="C1166" s="4" t="s">
        <v>18</v>
      </c>
      <c r="D1166" s="22">
        <v>1</v>
      </c>
      <c r="E1166" s="6">
        <v>21.25</v>
      </c>
      <c r="F1166" s="6">
        <f>PRODUCT(D1166:E1166)</f>
        <v>21.25</v>
      </c>
      <c r="G1166" s="7"/>
    </row>
    <row r="1167" spans="1:11" ht="15.6" thickTop="1" thickBot="1" x14ac:dyDescent="0.35">
      <c r="A1167" s="71">
        <v>1</v>
      </c>
      <c r="B1167" s="244" t="s">
        <v>21</v>
      </c>
      <c r="C1167" s="245"/>
      <c r="D1167" s="245"/>
      <c r="E1167" s="246"/>
      <c r="F1167" s="72">
        <f>SUM(F1164:F1166)</f>
        <v>56.790000000000006</v>
      </c>
      <c r="G1167" s="73">
        <f>SUM(F1167/F1179)</f>
        <v>0.40725439186105078</v>
      </c>
    </row>
    <row r="1168" spans="1:11" ht="15" thickTop="1" x14ac:dyDescent="0.3">
      <c r="A1168" s="20"/>
      <c r="B1168" s="74" t="s">
        <v>45</v>
      </c>
      <c r="C1168" s="4"/>
      <c r="D1168" s="4"/>
      <c r="E1168" s="4"/>
      <c r="F1168" s="41"/>
      <c r="G1168" s="75"/>
    </row>
    <row r="1169" spans="1:11" ht="43.8" thickBot="1" x14ac:dyDescent="0.35">
      <c r="A1169" s="36" t="s">
        <v>23</v>
      </c>
      <c r="B1169" s="4" t="s">
        <v>2415</v>
      </c>
      <c r="C1169" s="4" t="s">
        <v>8</v>
      </c>
      <c r="D1169" s="22">
        <v>0.4</v>
      </c>
      <c r="E1169" s="98">
        <v>39.21</v>
      </c>
      <c r="F1169" s="6">
        <f>PRODUCT(D1169:E1169)</f>
        <v>15.684000000000001</v>
      </c>
      <c r="G1169" s="7"/>
    </row>
    <row r="1170" spans="1:11" ht="15.6" thickTop="1" thickBot="1" x14ac:dyDescent="0.35">
      <c r="A1170" s="71">
        <v>2</v>
      </c>
      <c r="B1170" s="244" t="s">
        <v>49</v>
      </c>
      <c r="C1170" s="245"/>
      <c r="D1170" s="245"/>
      <c r="E1170" s="246"/>
      <c r="F1170" s="72">
        <f>SUM(F1169)</f>
        <v>15.684000000000001</v>
      </c>
      <c r="G1170" s="73">
        <f>SUM(F1170/F1179)</f>
        <v>0.11247363764657017</v>
      </c>
    </row>
    <row r="1171" spans="1:11" ht="15" thickTop="1" x14ac:dyDescent="0.3">
      <c r="A1171" s="20"/>
      <c r="B1171" s="74" t="s">
        <v>22</v>
      </c>
      <c r="C1171" s="4"/>
      <c r="D1171" s="4"/>
      <c r="E1171" s="4"/>
      <c r="F1171" s="41"/>
      <c r="G1171" s="75"/>
    </row>
    <row r="1172" spans="1:11" ht="57.6" x14ac:dyDescent="0.3">
      <c r="A1172" s="36" t="s">
        <v>50</v>
      </c>
      <c r="B1172" s="4" t="s">
        <v>2416</v>
      </c>
      <c r="C1172" s="4" t="s">
        <v>18</v>
      </c>
      <c r="D1172" s="22">
        <v>0.9</v>
      </c>
      <c r="E1172" s="176">
        <v>6.4</v>
      </c>
      <c r="F1172" s="41">
        <f>PRODUCT(D1172:E1172)</f>
        <v>5.7600000000000007</v>
      </c>
      <c r="G1172" s="7"/>
    </row>
    <row r="1173" spans="1:11" ht="58.2" thickBot="1" x14ac:dyDescent="0.35">
      <c r="A1173" s="36" t="s">
        <v>52</v>
      </c>
      <c r="B1173" s="4" t="s">
        <v>2261</v>
      </c>
      <c r="C1173" s="4" t="s">
        <v>18</v>
      </c>
      <c r="D1173" s="22">
        <v>1</v>
      </c>
      <c r="E1173" s="177">
        <v>32</v>
      </c>
      <c r="F1173" s="41">
        <f>PRODUCT(D1173:E1173)</f>
        <v>32</v>
      </c>
      <c r="G1173" s="7"/>
    </row>
    <row r="1174" spans="1:11" ht="15.6" thickTop="1" thickBot="1" x14ac:dyDescent="0.35">
      <c r="A1174" s="71">
        <v>3</v>
      </c>
      <c r="B1174" s="244" t="s">
        <v>25</v>
      </c>
      <c r="C1174" s="245"/>
      <c r="D1174" s="245"/>
      <c r="E1174" s="246"/>
      <c r="F1174" s="72">
        <f>SUM(F1172:F1173)</f>
        <v>37.76</v>
      </c>
      <c r="G1174" s="73">
        <f>SUM(F1174/F1179)</f>
        <v>0.27078580448447392</v>
      </c>
    </row>
    <row r="1175" spans="1:11" ht="15.6" thickTop="1" thickBot="1" x14ac:dyDescent="0.35">
      <c r="A1175" s="78" t="s">
        <v>26</v>
      </c>
      <c r="B1175" s="244" t="s">
        <v>54</v>
      </c>
      <c r="C1175" s="245"/>
      <c r="D1175" s="245"/>
      <c r="E1175" s="246"/>
      <c r="F1175" s="79">
        <f>SUM(F1167,F1170,F1174)</f>
        <v>110.23400000000001</v>
      </c>
      <c r="G1175" s="3"/>
    </row>
    <row r="1176" spans="1:11" ht="15.6" thickTop="1" thickBot="1" x14ac:dyDescent="0.35">
      <c r="A1176" s="80">
        <v>4</v>
      </c>
      <c r="B1176" s="264" t="s">
        <v>28</v>
      </c>
      <c r="C1176" s="265"/>
      <c r="D1176" s="265"/>
      <c r="E1176" s="266"/>
      <c r="F1176" s="79">
        <f>SUM(F1175)*15%</f>
        <v>16.5351</v>
      </c>
      <c r="G1176" s="73">
        <f>SUM(F1176/F1179)</f>
        <v>0.11857707509881422</v>
      </c>
    </row>
    <row r="1177" spans="1:11" ht="15.6" thickTop="1" thickBot="1" x14ac:dyDescent="0.35">
      <c r="A1177" s="78" t="s">
        <v>29</v>
      </c>
      <c r="B1177" s="244" t="s">
        <v>55</v>
      </c>
      <c r="C1177" s="245"/>
      <c r="D1177" s="245"/>
      <c r="E1177" s="246"/>
      <c r="F1177" s="81">
        <f>SUM(F1175:F1176)</f>
        <v>126.76910000000001</v>
      </c>
    </row>
    <row r="1178" spans="1:11" ht="15.6" thickTop="1" thickBot="1" x14ac:dyDescent="0.35">
      <c r="A1178" s="80">
        <v>5</v>
      </c>
      <c r="B1178" s="264" t="s">
        <v>31</v>
      </c>
      <c r="C1178" s="265"/>
      <c r="D1178" s="265"/>
      <c r="E1178" s="266"/>
      <c r="F1178" s="79">
        <f>SUM(F1177)*10%</f>
        <v>12.676910000000001</v>
      </c>
      <c r="G1178" s="73">
        <f>SUM(F1178/F1179)</f>
        <v>9.0909090909090912E-2</v>
      </c>
    </row>
    <row r="1179" spans="1:11" ht="15.6" thickTop="1" thickBot="1" x14ac:dyDescent="0.35">
      <c r="A1179" s="78" t="s">
        <v>32</v>
      </c>
      <c r="B1179" s="244" t="s">
        <v>33</v>
      </c>
      <c r="C1179" s="245"/>
      <c r="D1179" s="245"/>
      <c r="E1179" s="246"/>
      <c r="F1179" s="81">
        <f>SUM(F1177:F1178)</f>
        <v>139.44601</v>
      </c>
      <c r="G1179" s="82">
        <f>SUM(G1167,G1170,G1174,G1176,G1178)</f>
        <v>1</v>
      </c>
    </row>
    <row r="1180" spans="1:11" ht="15.6" thickTop="1" thickBot="1" x14ac:dyDescent="0.35"/>
    <row r="1181" spans="1:11" ht="44.4" thickTop="1" thickBot="1" x14ac:dyDescent="0.35">
      <c r="A1181" s="61" t="s">
        <v>2</v>
      </c>
      <c r="B1181" s="62" t="s">
        <v>3</v>
      </c>
      <c r="C1181" s="63" t="s">
        <v>4</v>
      </c>
      <c r="D1181" s="64" t="s">
        <v>5</v>
      </c>
      <c r="E1181" s="27"/>
      <c r="F1181" s="20"/>
      <c r="G1181" s="20"/>
      <c r="I1181" s="2"/>
      <c r="J1181" s="2"/>
      <c r="K1181" s="2"/>
    </row>
    <row r="1182" spans="1:11" ht="132.6" customHeight="1" thickTop="1" thickBot="1" x14ac:dyDescent="0.35">
      <c r="A1182" s="65" t="s">
        <v>2417</v>
      </c>
      <c r="B1182" s="222" t="s">
        <v>2418</v>
      </c>
      <c r="C1182" s="50" t="s">
        <v>304</v>
      </c>
      <c r="D1182" s="50">
        <v>1</v>
      </c>
      <c r="E1182" s="20"/>
      <c r="F1182" s="20"/>
      <c r="G1182" s="20"/>
      <c r="I1182" s="24"/>
      <c r="J1182" s="24"/>
      <c r="K1182" s="24"/>
    </row>
    <row r="1183" spans="1:11" ht="30" thickTop="1" thickBot="1" x14ac:dyDescent="0.35">
      <c r="A1183" s="61" t="s">
        <v>9</v>
      </c>
      <c r="B1183" s="62" t="s">
        <v>10</v>
      </c>
      <c r="C1183" s="62" t="s">
        <v>4</v>
      </c>
      <c r="D1183" s="62" t="s">
        <v>11</v>
      </c>
      <c r="E1183" s="62" t="s">
        <v>12</v>
      </c>
      <c r="F1183" s="62" t="s">
        <v>13</v>
      </c>
      <c r="G1183" s="64" t="s">
        <v>14</v>
      </c>
    </row>
    <row r="1184" spans="1:11" ht="15" thickTop="1" x14ac:dyDescent="0.3">
      <c r="A1184" s="20"/>
      <c r="B1184" s="67" t="s">
        <v>15</v>
      </c>
      <c r="C1184" s="68"/>
      <c r="D1184" s="68"/>
      <c r="E1184" s="68"/>
      <c r="F1184" s="68"/>
      <c r="G1184" s="7"/>
    </row>
    <row r="1185" spans="1:7" x14ac:dyDescent="0.3">
      <c r="A1185" s="36" t="s">
        <v>16</v>
      </c>
      <c r="B1185" s="4" t="s">
        <v>2752</v>
      </c>
      <c r="C1185" s="4" t="s">
        <v>18</v>
      </c>
      <c r="D1185" s="22">
        <v>0.25</v>
      </c>
      <c r="E1185" s="6">
        <v>28.6</v>
      </c>
      <c r="F1185" s="6">
        <f>PRODUCT(D1185:E1185)</f>
        <v>7.15</v>
      </c>
      <c r="G1185" s="7"/>
    </row>
    <row r="1186" spans="1:7" x14ac:dyDescent="0.3">
      <c r="A1186" s="36" t="s">
        <v>19</v>
      </c>
      <c r="B1186" s="4" t="s">
        <v>2884</v>
      </c>
      <c r="C1186" s="4" t="s">
        <v>18</v>
      </c>
      <c r="D1186" s="22">
        <v>1.2</v>
      </c>
      <c r="E1186" s="6">
        <v>24.1</v>
      </c>
      <c r="F1186" s="6">
        <f>PRODUCT(D1186:E1186)</f>
        <v>28.92</v>
      </c>
      <c r="G1186" s="7"/>
    </row>
    <row r="1187" spans="1:7" ht="15" thickBot="1" x14ac:dyDescent="0.35">
      <c r="A1187" s="36" t="s">
        <v>131</v>
      </c>
      <c r="B1187" s="4" t="s">
        <v>2370</v>
      </c>
      <c r="C1187" s="4" t="s">
        <v>18</v>
      </c>
      <c r="D1187" s="22">
        <v>1.2</v>
      </c>
      <c r="E1187" s="6">
        <v>21.25</v>
      </c>
      <c r="F1187" s="6">
        <f>PRODUCT(D1187:E1187)</f>
        <v>25.5</v>
      </c>
      <c r="G1187" s="7"/>
    </row>
    <row r="1188" spans="1:7" ht="15.6" thickTop="1" thickBot="1" x14ac:dyDescent="0.35">
      <c r="A1188" s="71">
        <v>1</v>
      </c>
      <c r="B1188" s="244" t="s">
        <v>21</v>
      </c>
      <c r="C1188" s="245"/>
      <c r="D1188" s="245"/>
      <c r="E1188" s="246"/>
      <c r="F1188" s="72">
        <f>SUM(F1185:F1187)</f>
        <v>61.57</v>
      </c>
      <c r="G1188" s="73">
        <f>SUM(F1188/F1201)</f>
        <v>0.44932020068492323</v>
      </c>
    </row>
    <row r="1189" spans="1:7" ht="15" thickTop="1" x14ac:dyDescent="0.3">
      <c r="A1189" s="20"/>
      <c r="B1189" s="74" t="s">
        <v>45</v>
      </c>
      <c r="C1189" s="4"/>
      <c r="D1189" s="4"/>
      <c r="E1189" s="4"/>
      <c r="F1189" s="41"/>
      <c r="G1189" s="75"/>
    </row>
    <row r="1190" spans="1:7" ht="43.8" thickBot="1" x14ac:dyDescent="0.35">
      <c r="A1190" s="36" t="s">
        <v>23</v>
      </c>
      <c r="B1190" s="4" t="s">
        <v>2327</v>
      </c>
      <c r="C1190" s="4" t="s">
        <v>8</v>
      </c>
      <c r="D1190" s="22">
        <v>0.6</v>
      </c>
      <c r="E1190" s="98">
        <v>39.21</v>
      </c>
      <c r="F1190" s="6">
        <f>PRODUCT(D1190:E1190)</f>
        <v>23.526</v>
      </c>
      <c r="G1190" s="7"/>
    </row>
    <row r="1191" spans="1:7" ht="15.6" thickTop="1" thickBot="1" x14ac:dyDescent="0.35">
      <c r="A1191" s="71">
        <v>2</v>
      </c>
      <c r="B1191" s="244" t="s">
        <v>49</v>
      </c>
      <c r="C1191" s="245"/>
      <c r="D1191" s="245"/>
      <c r="E1191" s="246"/>
      <c r="F1191" s="72">
        <f>SUM(F1190)</f>
        <v>23.526</v>
      </c>
      <c r="G1191" s="73">
        <f>SUM(F1191/F1201)</f>
        <v>0.17168600034616704</v>
      </c>
    </row>
    <row r="1192" spans="1:7" ht="15" thickTop="1" x14ac:dyDescent="0.3">
      <c r="A1192" s="20"/>
      <c r="B1192" s="74" t="s">
        <v>22</v>
      </c>
      <c r="C1192" s="4"/>
      <c r="D1192" s="4"/>
      <c r="E1192" s="4"/>
      <c r="F1192" s="41"/>
      <c r="G1192" s="75"/>
    </row>
    <row r="1193" spans="1:7" ht="57.6" x14ac:dyDescent="0.3">
      <c r="A1193" s="36" t="s">
        <v>50</v>
      </c>
      <c r="B1193" s="4" t="s">
        <v>2265</v>
      </c>
      <c r="C1193" s="4" t="s">
        <v>18</v>
      </c>
      <c r="D1193" s="22">
        <v>1</v>
      </c>
      <c r="E1193" s="176">
        <v>6.4</v>
      </c>
      <c r="F1193" s="41">
        <f>PRODUCT(D1193:E1193)</f>
        <v>6.4</v>
      </c>
      <c r="G1193" s="7"/>
    </row>
    <row r="1194" spans="1:7" ht="57.6" x14ac:dyDescent="0.3">
      <c r="A1194" s="36" t="s">
        <v>52</v>
      </c>
      <c r="B1194" s="4" t="s">
        <v>2419</v>
      </c>
      <c r="C1194" s="4" t="s">
        <v>18</v>
      </c>
      <c r="D1194" s="22">
        <v>0.25</v>
      </c>
      <c r="E1194" s="176">
        <v>35.31</v>
      </c>
      <c r="F1194" s="41">
        <f>PRODUCT(D1194:E1194)</f>
        <v>8.8275000000000006</v>
      </c>
      <c r="G1194" s="7"/>
    </row>
    <row r="1195" spans="1:7" ht="72.599999999999994" thickBot="1" x14ac:dyDescent="0.35">
      <c r="A1195" s="36" t="s">
        <v>151</v>
      </c>
      <c r="B1195" s="4" t="s">
        <v>2335</v>
      </c>
      <c r="C1195" s="4" t="s">
        <v>18</v>
      </c>
      <c r="D1195" s="22">
        <v>0.2</v>
      </c>
      <c r="E1195" s="45">
        <v>40</v>
      </c>
      <c r="F1195" s="41">
        <f>PRODUCT(D1195:E1195)</f>
        <v>8</v>
      </c>
      <c r="G1195" s="7"/>
    </row>
    <row r="1196" spans="1:7" ht="15.6" thickTop="1" thickBot="1" x14ac:dyDescent="0.35">
      <c r="A1196" s="71">
        <v>3</v>
      </c>
      <c r="B1196" s="244" t="s">
        <v>25</v>
      </c>
      <c r="C1196" s="245"/>
      <c r="D1196" s="245"/>
      <c r="E1196" s="246"/>
      <c r="F1196" s="72">
        <f>SUM(F1193:F1195)</f>
        <v>23.227499999999999</v>
      </c>
      <c r="G1196" s="73">
        <f>SUM(F1196/F1201)</f>
        <v>0.16950763296100463</v>
      </c>
    </row>
    <row r="1197" spans="1:7" ht="15.6" thickTop="1" thickBot="1" x14ac:dyDescent="0.35">
      <c r="A1197" s="78" t="s">
        <v>26</v>
      </c>
      <c r="B1197" s="244" t="s">
        <v>54</v>
      </c>
      <c r="C1197" s="245"/>
      <c r="D1197" s="245"/>
      <c r="E1197" s="246"/>
      <c r="F1197" s="79">
        <f>SUM(F1188,F1191,F1196)</f>
        <v>108.3235</v>
      </c>
      <c r="G1197" s="3"/>
    </row>
    <row r="1198" spans="1:7" ht="15.6" thickTop="1" thickBot="1" x14ac:dyDescent="0.35">
      <c r="A1198" s="80">
        <v>4</v>
      </c>
      <c r="B1198" s="264" t="s">
        <v>28</v>
      </c>
      <c r="C1198" s="265"/>
      <c r="D1198" s="265"/>
      <c r="E1198" s="266"/>
      <c r="F1198" s="79">
        <f>SUM(F1197)*15%</f>
        <v>16.248524999999997</v>
      </c>
      <c r="G1198" s="73">
        <f>SUM(F1198/F1201)</f>
        <v>0.11857707509881421</v>
      </c>
    </row>
    <row r="1199" spans="1:7" ht="15.6" thickTop="1" thickBot="1" x14ac:dyDescent="0.35">
      <c r="A1199" s="78" t="s">
        <v>29</v>
      </c>
      <c r="B1199" s="244" t="s">
        <v>55</v>
      </c>
      <c r="C1199" s="245"/>
      <c r="D1199" s="245"/>
      <c r="E1199" s="246"/>
      <c r="F1199" s="81">
        <f>SUM(F1197:F1198)</f>
        <v>124.572025</v>
      </c>
    </row>
    <row r="1200" spans="1:7" ht="15.6" thickTop="1" thickBot="1" x14ac:dyDescent="0.35">
      <c r="A1200" s="80">
        <v>5</v>
      </c>
      <c r="B1200" s="264" t="s">
        <v>31</v>
      </c>
      <c r="C1200" s="265"/>
      <c r="D1200" s="265"/>
      <c r="E1200" s="266"/>
      <c r="F1200" s="79">
        <f>SUM(F1199)*10%</f>
        <v>12.457202500000001</v>
      </c>
      <c r="G1200" s="73">
        <f>SUM(F1200/F1201)</f>
        <v>9.0909090909090925E-2</v>
      </c>
    </row>
    <row r="1201" spans="1:11" ht="15.6" thickTop="1" thickBot="1" x14ac:dyDescent="0.35">
      <c r="A1201" s="78" t="s">
        <v>32</v>
      </c>
      <c r="B1201" s="244" t="s">
        <v>33</v>
      </c>
      <c r="C1201" s="245"/>
      <c r="D1201" s="245"/>
      <c r="E1201" s="246"/>
      <c r="F1201" s="81">
        <f>SUM(F1199:F1200)</f>
        <v>137.02922749999999</v>
      </c>
      <c r="G1201" s="82">
        <f>SUM(G1188,G1191,G1196,G1198,G1200)</f>
        <v>1</v>
      </c>
    </row>
    <row r="1202" spans="1:11" ht="15.6" thickTop="1" thickBot="1" x14ac:dyDescent="0.35"/>
    <row r="1203" spans="1:11" ht="44.4" thickTop="1" thickBot="1" x14ac:dyDescent="0.35">
      <c r="A1203" s="61" t="s">
        <v>2</v>
      </c>
      <c r="B1203" s="62" t="s">
        <v>3</v>
      </c>
      <c r="C1203" s="63" t="s">
        <v>4</v>
      </c>
      <c r="D1203" s="64" t="s">
        <v>5</v>
      </c>
      <c r="E1203" s="27"/>
      <c r="F1203" s="20"/>
      <c r="G1203" s="20"/>
      <c r="I1203" s="2"/>
      <c r="J1203" s="2"/>
      <c r="K1203" s="2"/>
    </row>
    <row r="1204" spans="1:11" ht="139.80000000000001" customHeight="1" thickTop="1" thickBot="1" x14ac:dyDescent="0.35">
      <c r="A1204" s="65" t="s">
        <v>2420</v>
      </c>
      <c r="B1204" s="66" t="s">
        <v>2421</v>
      </c>
      <c r="C1204" s="50" t="s">
        <v>304</v>
      </c>
      <c r="D1204" s="50">
        <v>1</v>
      </c>
      <c r="E1204" s="20"/>
      <c r="F1204" s="20"/>
      <c r="G1204" s="20"/>
      <c r="I1204" s="24"/>
      <c r="J1204" s="24"/>
      <c r="K1204" s="24"/>
    </row>
    <row r="1205" spans="1:11" ht="30" thickTop="1" thickBot="1" x14ac:dyDescent="0.35">
      <c r="A1205" s="61" t="s">
        <v>9</v>
      </c>
      <c r="B1205" s="62" t="s">
        <v>10</v>
      </c>
      <c r="C1205" s="62" t="s">
        <v>4</v>
      </c>
      <c r="D1205" s="62" t="s">
        <v>11</v>
      </c>
      <c r="E1205" s="62" t="s">
        <v>12</v>
      </c>
      <c r="F1205" s="62" t="s">
        <v>13</v>
      </c>
      <c r="G1205" s="64" t="s">
        <v>14</v>
      </c>
    </row>
    <row r="1206" spans="1:11" ht="15" thickTop="1" x14ac:dyDescent="0.3">
      <c r="A1206" s="20"/>
      <c r="B1206" s="67" t="s">
        <v>15</v>
      </c>
      <c r="C1206" s="68"/>
      <c r="D1206" s="68"/>
      <c r="E1206" s="68"/>
      <c r="F1206" s="68"/>
      <c r="G1206" s="7"/>
    </row>
    <row r="1207" spans="1:11" x14ac:dyDescent="0.3">
      <c r="A1207" s="36" t="s">
        <v>16</v>
      </c>
      <c r="B1207" s="4" t="s">
        <v>2752</v>
      </c>
      <c r="C1207" s="4" t="s">
        <v>18</v>
      </c>
      <c r="D1207" s="22">
        <v>0.5</v>
      </c>
      <c r="E1207" s="6">
        <v>28.6</v>
      </c>
      <c r="F1207" s="6">
        <f>PRODUCT(D1207:E1207)</f>
        <v>14.3</v>
      </c>
      <c r="G1207" s="7"/>
    </row>
    <row r="1208" spans="1:11" x14ac:dyDescent="0.3">
      <c r="A1208" s="36" t="s">
        <v>19</v>
      </c>
      <c r="B1208" s="4" t="s">
        <v>2884</v>
      </c>
      <c r="C1208" s="4" t="s">
        <v>18</v>
      </c>
      <c r="D1208" s="22">
        <v>1.75</v>
      </c>
      <c r="E1208" s="6">
        <v>24.1</v>
      </c>
      <c r="F1208" s="6">
        <f>PRODUCT(D1208:E1208)</f>
        <v>42.175000000000004</v>
      </c>
      <c r="G1208" s="7"/>
    </row>
    <row r="1209" spans="1:11" ht="15" thickBot="1" x14ac:dyDescent="0.35">
      <c r="A1209" s="36" t="s">
        <v>131</v>
      </c>
      <c r="B1209" s="4" t="s">
        <v>2370</v>
      </c>
      <c r="C1209" s="4" t="s">
        <v>18</v>
      </c>
      <c r="D1209" s="22">
        <v>1.75</v>
      </c>
      <c r="E1209" s="6">
        <v>21.25</v>
      </c>
      <c r="F1209" s="6">
        <f>PRODUCT(D1209:E1209)</f>
        <v>37.1875</v>
      </c>
      <c r="G1209" s="7"/>
    </row>
    <row r="1210" spans="1:11" ht="15.6" thickTop="1" thickBot="1" x14ac:dyDescent="0.35">
      <c r="A1210" s="71">
        <v>1</v>
      </c>
      <c r="B1210" s="244" t="s">
        <v>21</v>
      </c>
      <c r="C1210" s="245"/>
      <c r="D1210" s="245"/>
      <c r="E1210" s="246"/>
      <c r="F1210" s="72">
        <f>SUM(F1207:F1209)</f>
        <v>93.662500000000009</v>
      </c>
      <c r="G1210" s="73">
        <f>SUM(F1210/F1223)</f>
        <v>0.43236797234562208</v>
      </c>
    </row>
    <row r="1211" spans="1:11" ht="15" thickTop="1" x14ac:dyDescent="0.3">
      <c r="A1211" s="20"/>
      <c r="B1211" s="74" t="s">
        <v>45</v>
      </c>
      <c r="C1211" s="4"/>
      <c r="D1211" s="4"/>
      <c r="E1211" s="4"/>
      <c r="F1211" s="41"/>
      <c r="G1211" s="75"/>
    </row>
    <row r="1212" spans="1:11" ht="43.8" thickBot="1" x14ac:dyDescent="0.35">
      <c r="A1212" s="36" t="s">
        <v>23</v>
      </c>
      <c r="B1212" s="4" t="s">
        <v>2327</v>
      </c>
      <c r="C1212" s="4" t="s">
        <v>8</v>
      </c>
      <c r="D1212" s="22">
        <v>0.9</v>
      </c>
      <c r="E1212" s="98">
        <v>39.21</v>
      </c>
      <c r="F1212" s="6">
        <f>PRODUCT(D1212:E1212)</f>
        <v>35.289000000000001</v>
      </c>
      <c r="G1212" s="7"/>
    </row>
    <row r="1213" spans="1:11" ht="15.6" thickTop="1" thickBot="1" x14ac:dyDescent="0.35">
      <c r="A1213" s="71">
        <v>2</v>
      </c>
      <c r="B1213" s="244" t="s">
        <v>49</v>
      </c>
      <c r="C1213" s="245"/>
      <c r="D1213" s="245"/>
      <c r="E1213" s="246"/>
      <c r="F1213" s="72">
        <f>SUM(F1212)</f>
        <v>35.289000000000001</v>
      </c>
      <c r="G1213" s="73">
        <f>SUM(F1213/F1223)</f>
        <v>0.16290226479225578</v>
      </c>
    </row>
    <row r="1214" spans="1:11" ht="15" thickTop="1" x14ac:dyDescent="0.3">
      <c r="A1214" s="20"/>
      <c r="B1214" s="74" t="s">
        <v>22</v>
      </c>
      <c r="C1214" s="4"/>
      <c r="D1214" s="4"/>
      <c r="E1214" s="4"/>
      <c r="F1214" s="41"/>
      <c r="G1214" s="75"/>
    </row>
    <row r="1215" spans="1:11" ht="57.6" x14ac:dyDescent="0.3">
      <c r="A1215" s="36" t="s">
        <v>50</v>
      </c>
      <c r="B1215" s="4" t="s">
        <v>2365</v>
      </c>
      <c r="C1215" s="4" t="s">
        <v>18</v>
      </c>
      <c r="D1215" s="22">
        <v>1.35</v>
      </c>
      <c r="E1215" s="176">
        <v>6.4</v>
      </c>
      <c r="F1215" s="41">
        <f>PRODUCT(D1215:E1215)</f>
        <v>8.64</v>
      </c>
      <c r="G1215" s="7"/>
    </row>
    <row r="1216" spans="1:11" ht="57.6" x14ac:dyDescent="0.3">
      <c r="A1216" s="36" t="s">
        <v>52</v>
      </c>
      <c r="B1216" s="4" t="s">
        <v>2422</v>
      </c>
      <c r="C1216" s="4" t="s">
        <v>18</v>
      </c>
      <c r="D1216" s="22">
        <v>0.5</v>
      </c>
      <c r="E1216" s="176">
        <v>35.31</v>
      </c>
      <c r="F1216" s="41">
        <f>PRODUCT(D1216:E1216)</f>
        <v>17.655000000000001</v>
      </c>
      <c r="G1216" s="7"/>
    </row>
    <row r="1217" spans="1:11" ht="72.599999999999994" thickBot="1" x14ac:dyDescent="0.35">
      <c r="A1217" s="36" t="s">
        <v>151</v>
      </c>
      <c r="B1217" s="4" t="s">
        <v>2335</v>
      </c>
      <c r="C1217" s="4" t="s">
        <v>18</v>
      </c>
      <c r="D1217" s="22">
        <v>0.4</v>
      </c>
      <c r="E1217" s="45">
        <v>40</v>
      </c>
      <c r="F1217" s="41">
        <f>PRODUCT(D1217:E1217)</f>
        <v>16</v>
      </c>
      <c r="G1217" s="7"/>
    </row>
    <row r="1218" spans="1:11" ht="15.6" thickTop="1" thickBot="1" x14ac:dyDescent="0.35">
      <c r="A1218" s="71">
        <v>3</v>
      </c>
      <c r="B1218" s="244" t="s">
        <v>25</v>
      </c>
      <c r="C1218" s="245"/>
      <c r="D1218" s="245"/>
      <c r="E1218" s="246"/>
      <c r="F1218" s="72">
        <f>SUM(F1215:F1217)</f>
        <v>42.295000000000002</v>
      </c>
      <c r="G1218" s="73">
        <f>SUM(F1218/F1223)</f>
        <v>0.19524359685421683</v>
      </c>
    </row>
    <row r="1219" spans="1:11" ht="15.6" thickTop="1" thickBot="1" x14ac:dyDescent="0.35">
      <c r="A1219" s="78" t="s">
        <v>26</v>
      </c>
      <c r="B1219" s="244" t="s">
        <v>54</v>
      </c>
      <c r="C1219" s="245"/>
      <c r="D1219" s="245"/>
      <c r="E1219" s="246"/>
      <c r="F1219" s="79">
        <f>SUM(F1210,F1213,F1218)</f>
        <v>171.24650000000003</v>
      </c>
      <c r="G1219" s="3"/>
    </row>
    <row r="1220" spans="1:11" ht="15.6" thickTop="1" thickBot="1" x14ac:dyDescent="0.35">
      <c r="A1220" s="80">
        <v>4</v>
      </c>
      <c r="B1220" s="264" t="s">
        <v>28</v>
      </c>
      <c r="C1220" s="265"/>
      <c r="D1220" s="265"/>
      <c r="E1220" s="266"/>
      <c r="F1220" s="79">
        <f>SUM(F1219)*15%</f>
        <v>25.686975000000004</v>
      </c>
      <c r="G1220" s="73">
        <f>SUM(F1220/F1223)</f>
        <v>0.11857707509881421</v>
      </c>
    </row>
    <row r="1221" spans="1:11" ht="15.6" thickTop="1" thickBot="1" x14ac:dyDescent="0.35">
      <c r="A1221" s="78" t="s">
        <v>29</v>
      </c>
      <c r="B1221" s="244" t="s">
        <v>55</v>
      </c>
      <c r="C1221" s="245"/>
      <c r="D1221" s="245"/>
      <c r="E1221" s="246"/>
      <c r="F1221" s="81">
        <f>SUM(F1219:F1220)</f>
        <v>196.93347500000004</v>
      </c>
    </row>
    <row r="1222" spans="1:11" ht="15.6" thickTop="1" thickBot="1" x14ac:dyDescent="0.35">
      <c r="A1222" s="80">
        <v>5</v>
      </c>
      <c r="B1222" s="264" t="s">
        <v>31</v>
      </c>
      <c r="C1222" s="265"/>
      <c r="D1222" s="265"/>
      <c r="E1222" s="266"/>
      <c r="F1222" s="79">
        <f>SUM(F1221)*10%</f>
        <v>19.693347500000005</v>
      </c>
      <c r="G1222" s="73">
        <f>SUM(F1222/F1223)</f>
        <v>9.0909090909090912E-2</v>
      </c>
    </row>
    <row r="1223" spans="1:11" ht="15.6" thickTop="1" thickBot="1" x14ac:dyDescent="0.35">
      <c r="A1223" s="78" t="s">
        <v>32</v>
      </c>
      <c r="B1223" s="244" t="s">
        <v>33</v>
      </c>
      <c r="C1223" s="245"/>
      <c r="D1223" s="245"/>
      <c r="E1223" s="246"/>
      <c r="F1223" s="81">
        <f>SUM(F1221:F1222)</f>
        <v>216.62682250000006</v>
      </c>
      <c r="G1223" s="82">
        <f>SUM(G1210,G1213,G1218,G1220,G1222)</f>
        <v>0.99999999999999989</v>
      </c>
    </row>
    <row r="1224" spans="1:11" ht="15.6" thickTop="1" thickBot="1" x14ac:dyDescent="0.35"/>
    <row r="1225" spans="1:11" ht="44.4" thickTop="1" thickBot="1" x14ac:dyDescent="0.35">
      <c r="A1225" s="61" t="s">
        <v>2</v>
      </c>
      <c r="B1225" s="62" t="s">
        <v>3</v>
      </c>
      <c r="C1225" s="63" t="s">
        <v>4</v>
      </c>
      <c r="D1225" s="64" t="s">
        <v>5</v>
      </c>
      <c r="E1225" s="27"/>
      <c r="F1225" s="20"/>
      <c r="G1225" s="20"/>
      <c r="I1225" s="2"/>
      <c r="J1225" s="2"/>
      <c r="K1225" s="2"/>
    </row>
    <row r="1226" spans="1:11" ht="131.4" customHeight="1" thickTop="1" thickBot="1" x14ac:dyDescent="0.35">
      <c r="A1226" s="65" t="s">
        <v>2423</v>
      </c>
      <c r="B1226" s="66" t="s">
        <v>2424</v>
      </c>
      <c r="C1226" s="50" t="s">
        <v>304</v>
      </c>
      <c r="D1226" s="50">
        <v>1</v>
      </c>
      <c r="E1226" s="20"/>
      <c r="F1226" s="20"/>
      <c r="G1226" s="20"/>
      <c r="I1226" s="24"/>
      <c r="J1226" s="24"/>
      <c r="K1226" s="24"/>
    </row>
    <row r="1227" spans="1:11" ht="30" thickTop="1" thickBot="1" x14ac:dyDescent="0.35">
      <c r="A1227" s="61" t="s">
        <v>9</v>
      </c>
      <c r="B1227" s="62" t="s">
        <v>10</v>
      </c>
      <c r="C1227" s="62" t="s">
        <v>4</v>
      </c>
      <c r="D1227" s="62" t="s">
        <v>11</v>
      </c>
      <c r="E1227" s="62" t="s">
        <v>12</v>
      </c>
      <c r="F1227" s="62" t="s">
        <v>13</v>
      </c>
      <c r="G1227" s="64" t="s">
        <v>14</v>
      </c>
    </row>
    <row r="1228" spans="1:11" ht="15" thickTop="1" x14ac:dyDescent="0.3">
      <c r="A1228" s="20"/>
      <c r="B1228" s="67" t="s">
        <v>15</v>
      </c>
      <c r="C1228" s="68"/>
      <c r="D1228" s="68"/>
      <c r="E1228" s="68"/>
      <c r="F1228" s="68"/>
      <c r="G1228" s="7"/>
    </row>
    <row r="1229" spans="1:11" x14ac:dyDescent="0.3">
      <c r="A1229" s="36" t="s">
        <v>16</v>
      </c>
      <c r="B1229" s="4" t="s">
        <v>2752</v>
      </c>
      <c r="C1229" s="4" t="s">
        <v>18</v>
      </c>
      <c r="D1229" s="22">
        <v>1</v>
      </c>
      <c r="E1229" s="6">
        <v>28.6</v>
      </c>
      <c r="F1229" s="6">
        <f>PRODUCT(D1229:E1229)</f>
        <v>28.6</v>
      </c>
      <c r="G1229" s="7"/>
    </row>
    <row r="1230" spans="1:11" x14ac:dyDescent="0.3">
      <c r="A1230" s="36" t="s">
        <v>19</v>
      </c>
      <c r="B1230" s="4" t="s">
        <v>2884</v>
      </c>
      <c r="C1230" s="4" t="s">
        <v>18</v>
      </c>
      <c r="D1230" s="22">
        <v>2.75</v>
      </c>
      <c r="E1230" s="6">
        <v>24.1</v>
      </c>
      <c r="F1230" s="6">
        <f>PRODUCT(D1230:E1230)</f>
        <v>66.275000000000006</v>
      </c>
      <c r="G1230" s="7"/>
    </row>
    <row r="1231" spans="1:11" ht="15" thickBot="1" x14ac:dyDescent="0.35">
      <c r="A1231" s="36" t="s">
        <v>131</v>
      </c>
      <c r="B1231" s="4" t="s">
        <v>2370</v>
      </c>
      <c r="C1231" s="4" t="s">
        <v>18</v>
      </c>
      <c r="D1231" s="22">
        <v>2.75</v>
      </c>
      <c r="E1231" s="6">
        <v>21.25</v>
      </c>
      <c r="F1231" s="6">
        <f>PRODUCT(D1231:E1231)</f>
        <v>58.4375</v>
      </c>
      <c r="G1231" s="7"/>
    </row>
    <row r="1232" spans="1:11" ht="15.6" thickTop="1" thickBot="1" x14ac:dyDescent="0.35">
      <c r="A1232" s="71">
        <v>1</v>
      </c>
      <c r="B1232" s="244" t="s">
        <v>21</v>
      </c>
      <c r="C1232" s="245"/>
      <c r="D1232" s="245"/>
      <c r="E1232" s="246"/>
      <c r="F1232" s="72">
        <f>SUM(F1229:F1231)</f>
        <v>153.3125</v>
      </c>
      <c r="G1232" s="73">
        <f>SUM(F1232/F1245)</f>
        <v>0.43260291080069413</v>
      </c>
    </row>
    <row r="1233" spans="1:11" ht="15" thickTop="1" x14ac:dyDescent="0.3">
      <c r="A1233" s="20"/>
      <c r="B1233" s="74" t="s">
        <v>45</v>
      </c>
      <c r="C1233" s="4"/>
      <c r="D1233" s="4"/>
      <c r="E1233" s="4"/>
      <c r="F1233" s="41"/>
      <c r="G1233" s="75"/>
    </row>
    <row r="1234" spans="1:11" ht="43.8" thickBot="1" x14ac:dyDescent="0.35">
      <c r="A1234" s="36" t="s">
        <v>23</v>
      </c>
      <c r="B1234" s="4" t="s">
        <v>2415</v>
      </c>
      <c r="C1234" s="4" t="s">
        <v>8</v>
      </c>
      <c r="D1234" s="22">
        <v>1.2</v>
      </c>
      <c r="E1234" s="98">
        <v>39.21</v>
      </c>
      <c r="F1234" s="6">
        <f>PRODUCT(D1234:E1234)</f>
        <v>47.052</v>
      </c>
      <c r="G1234" s="7"/>
    </row>
    <row r="1235" spans="1:11" ht="15.6" thickTop="1" thickBot="1" x14ac:dyDescent="0.35">
      <c r="A1235" s="71">
        <v>2</v>
      </c>
      <c r="B1235" s="244" t="s">
        <v>49</v>
      </c>
      <c r="C1235" s="245"/>
      <c r="D1235" s="245"/>
      <c r="E1235" s="246"/>
      <c r="F1235" s="72">
        <f>SUM(F1234)</f>
        <v>47.052</v>
      </c>
      <c r="G1235" s="73">
        <f>SUM(F1235/F1245)</f>
        <v>0.13276694437175221</v>
      </c>
    </row>
    <row r="1236" spans="1:11" ht="15" thickTop="1" x14ac:dyDescent="0.3">
      <c r="A1236" s="20"/>
      <c r="B1236" s="74" t="s">
        <v>22</v>
      </c>
      <c r="C1236" s="4"/>
      <c r="D1236" s="4"/>
      <c r="E1236" s="4"/>
      <c r="F1236" s="41"/>
      <c r="G1236" s="75"/>
    </row>
    <row r="1237" spans="1:11" ht="57.6" x14ac:dyDescent="0.3">
      <c r="A1237" s="36" t="s">
        <v>50</v>
      </c>
      <c r="B1237" s="4" t="s">
        <v>2409</v>
      </c>
      <c r="C1237" s="4" t="s">
        <v>18</v>
      </c>
      <c r="D1237" s="22">
        <v>1.95</v>
      </c>
      <c r="E1237" s="176">
        <v>6.4</v>
      </c>
      <c r="F1237" s="41">
        <f>PRODUCT(D1237:E1237)</f>
        <v>12.48</v>
      </c>
      <c r="G1237" s="7"/>
    </row>
    <row r="1238" spans="1:11" ht="57.6" x14ac:dyDescent="0.3">
      <c r="A1238" s="36" t="s">
        <v>52</v>
      </c>
      <c r="B1238" s="4" t="s">
        <v>2419</v>
      </c>
      <c r="C1238" s="4" t="s">
        <v>18</v>
      </c>
      <c r="D1238" s="22">
        <v>1</v>
      </c>
      <c r="E1238" s="176">
        <v>35.31</v>
      </c>
      <c r="F1238" s="41">
        <f>PRODUCT(D1238:E1238)</f>
        <v>35.31</v>
      </c>
      <c r="G1238" s="7"/>
    </row>
    <row r="1239" spans="1:11" ht="72.599999999999994" thickBot="1" x14ac:dyDescent="0.35">
      <c r="A1239" s="36" t="s">
        <v>151</v>
      </c>
      <c r="B1239" s="4" t="s">
        <v>2335</v>
      </c>
      <c r="C1239" s="4" t="s">
        <v>18</v>
      </c>
      <c r="D1239" s="22">
        <v>0.8</v>
      </c>
      <c r="E1239" s="45">
        <v>40</v>
      </c>
      <c r="F1239" s="41">
        <f>PRODUCT(D1239:E1239)</f>
        <v>32</v>
      </c>
      <c r="G1239" s="7"/>
    </row>
    <row r="1240" spans="1:11" ht="15.6" thickTop="1" thickBot="1" x14ac:dyDescent="0.35">
      <c r="A1240" s="71">
        <v>3</v>
      </c>
      <c r="B1240" s="244" t="s">
        <v>25</v>
      </c>
      <c r="C1240" s="245"/>
      <c r="D1240" s="245"/>
      <c r="E1240" s="246"/>
      <c r="F1240" s="72">
        <f>SUM(F1237:F1239)</f>
        <v>79.790000000000006</v>
      </c>
      <c r="G1240" s="73">
        <f>SUM(F1240/F1245)</f>
        <v>0.22514397881964868</v>
      </c>
    </row>
    <row r="1241" spans="1:11" ht="15.6" thickTop="1" thickBot="1" x14ac:dyDescent="0.35">
      <c r="A1241" s="78" t="s">
        <v>26</v>
      </c>
      <c r="B1241" s="244" t="s">
        <v>54</v>
      </c>
      <c r="C1241" s="245"/>
      <c r="D1241" s="245"/>
      <c r="E1241" s="246"/>
      <c r="F1241" s="79">
        <f>SUM(F1232,F1235,F1240)</f>
        <v>280.15449999999998</v>
      </c>
      <c r="G1241" s="3"/>
    </row>
    <row r="1242" spans="1:11" ht="15.6" thickTop="1" thickBot="1" x14ac:dyDescent="0.35">
      <c r="A1242" s="80">
        <v>4</v>
      </c>
      <c r="B1242" s="264" t="s">
        <v>28</v>
      </c>
      <c r="C1242" s="265"/>
      <c r="D1242" s="265"/>
      <c r="E1242" s="266"/>
      <c r="F1242" s="79">
        <f>SUM(F1241)*15%</f>
        <v>42.023174999999995</v>
      </c>
      <c r="G1242" s="73">
        <f>SUM(F1242/F1245)</f>
        <v>0.11857707509881424</v>
      </c>
    </row>
    <row r="1243" spans="1:11" ht="15.6" thickTop="1" thickBot="1" x14ac:dyDescent="0.35">
      <c r="A1243" s="78" t="s">
        <v>29</v>
      </c>
      <c r="B1243" s="244" t="s">
        <v>55</v>
      </c>
      <c r="C1243" s="245"/>
      <c r="D1243" s="245"/>
      <c r="E1243" s="246"/>
      <c r="F1243" s="81">
        <f>SUM(F1241:F1242)</f>
        <v>322.17767499999997</v>
      </c>
    </row>
    <row r="1244" spans="1:11" ht="15.6" thickTop="1" thickBot="1" x14ac:dyDescent="0.35">
      <c r="A1244" s="80">
        <v>5</v>
      </c>
      <c r="B1244" s="264" t="s">
        <v>31</v>
      </c>
      <c r="C1244" s="265"/>
      <c r="D1244" s="265"/>
      <c r="E1244" s="266"/>
      <c r="F1244" s="79">
        <f>SUM(F1243)*10%</f>
        <v>32.217767500000001</v>
      </c>
      <c r="G1244" s="73">
        <f>SUM(F1244/F1245)</f>
        <v>9.0909090909090925E-2</v>
      </c>
    </row>
    <row r="1245" spans="1:11" ht="15.6" thickTop="1" thickBot="1" x14ac:dyDescent="0.35">
      <c r="A1245" s="78" t="s">
        <v>32</v>
      </c>
      <c r="B1245" s="244" t="s">
        <v>33</v>
      </c>
      <c r="C1245" s="245"/>
      <c r="D1245" s="245"/>
      <c r="E1245" s="246"/>
      <c r="F1245" s="81">
        <f>SUM(F1243:F1244)</f>
        <v>354.39544249999994</v>
      </c>
      <c r="G1245" s="82">
        <f>SUM(G1232,G1235,G1240,G1242,G1244)</f>
        <v>1</v>
      </c>
    </row>
    <row r="1246" spans="1:11" ht="15.6" thickTop="1" thickBot="1" x14ac:dyDescent="0.35"/>
    <row r="1247" spans="1:11" ht="44.4" thickTop="1" thickBot="1" x14ac:dyDescent="0.35">
      <c r="A1247" s="61" t="s">
        <v>2</v>
      </c>
      <c r="B1247" s="62" t="s">
        <v>3</v>
      </c>
      <c r="C1247" s="63" t="s">
        <v>4</v>
      </c>
      <c r="D1247" s="64" t="s">
        <v>5</v>
      </c>
      <c r="E1247" s="27"/>
      <c r="F1247" s="20"/>
      <c r="G1247" s="20"/>
      <c r="I1247" s="2"/>
      <c r="J1247" s="2"/>
      <c r="K1247" s="2"/>
    </row>
    <row r="1248" spans="1:11" ht="191.4" customHeight="1" thickTop="1" thickBot="1" x14ac:dyDescent="0.35">
      <c r="A1248" s="65" t="s">
        <v>2425</v>
      </c>
      <c r="B1248" s="222" t="s">
        <v>2426</v>
      </c>
      <c r="C1248" s="50" t="s">
        <v>304</v>
      </c>
      <c r="D1248" s="50">
        <v>1</v>
      </c>
      <c r="E1248" s="20"/>
      <c r="F1248" s="20"/>
      <c r="G1248" s="20"/>
      <c r="I1248" s="24"/>
      <c r="J1248" s="24"/>
      <c r="K1248" s="24"/>
    </row>
    <row r="1249" spans="1:12" ht="30" thickTop="1" thickBot="1" x14ac:dyDescent="0.35">
      <c r="A1249" s="61" t="s">
        <v>9</v>
      </c>
      <c r="B1249" s="62" t="s">
        <v>10</v>
      </c>
      <c r="C1249" s="62" t="s">
        <v>4</v>
      </c>
      <c r="D1249" s="62" t="s">
        <v>11</v>
      </c>
      <c r="E1249" s="62" t="s">
        <v>12</v>
      </c>
      <c r="F1249" s="62" t="s">
        <v>13</v>
      </c>
      <c r="G1249" s="64" t="s">
        <v>14</v>
      </c>
    </row>
    <row r="1250" spans="1:12" ht="15" thickTop="1" x14ac:dyDescent="0.3">
      <c r="A1250" s="20"/>
      <c r="B1250" s="67" t="s">
        <v>15</v>
      </c>
      <c r="C1250" s="68"/>
      <c r="D1250" s="68"/>
      <c r="E1250" s="68"/>
      <c r="F1250" s="68"/>
      <c r="G1250" s="7"/>
    </row>
    <row r="1251" spans="1:12" x14ac:dyDescent="0.3">
      <c r="A1251" s="36" t="s">
        <v>16</v>
      </c>
      <c r="B1251" s="4" t="s">
        <v>2881</v>
      </c>
      <c r="C1251" s="4" t="s">
        <v>18</v>
      </c>
      <c r="D1251" s="4">
        <v>0.06</v>
      </c>
      <c r="E1251" s="6">
        <v>24.1</v>
      </c>
      <c r="F1251" s="6">
        <f>PRODUCT(D1251:E1251)</f>
        <v>1.446</v>
      </c>
      <c r="G1251" s="7"/>
    </row>
    <row r="1252" spans="1:12" ht="15" thickBot="1" x14ac:dyDescent="0.35">
      <c r="A1252" s="36" t="s">
        <v>19</v>
      </c>
      <c r="B1252" s="4" t="s">
        <v>2235</v>
      </c>
      <c r="C1252" s="4" t="s">
        <v>18</v>
      </c>
      <c r="D1252" s="4">
        <v>0.06</v>
      </c>
      <c r="E1252" s="6">
        <v>21.25</v>
      </c>
      <c r="F1252" s="6">
        <f>PRODUCT(D1252:E1252)</f>
        <v>1.2749999999999999</v>
      </c>
      <c r="G1252" s="7"/>
    </row>
    <row r="1253" spans="1:12" ht="15.6" thickTop="1" thickBot="1" x14ac:dyDescent="0.35">
      <c r="A1253" s="71">
        <v>1</v>
      </c>
      <c r="B1253" s="244" t="s">
        <v>21</v>
      </c>
      <c r="C1253" s="245"/>
      <c r="D1253" s="245"/>
      <c r="E1253" s="246"/>
      <c r="F1253" s="72">
        <f>SUM(F1251:F1252)</f>
        <v>2.7210000000000001</v>
      </c>
      <c r="G1253" s="73">
        <f>SUM(F1253/F1266)</f>
        <v>0.48202495121291</v>
      </c>
    </row>
    <row r="1254" spans="1:12" ht="15" thickTop="1" x14ac:dyDescent="0.3">
      <c r="A1254" s="20"/>
      <c r="B1254" s="74" t="s">
        <v>45</v>
      </c>
      <c r="C1254" s="4"/>
      <c r="D1254" s="4"/>
      <c r="E1254" s="4"/>
      <c r="F1254" s="41"/>
      <c r="G1254" s="75"/>
    </row>
    <row r="1255" spans="1:12" ht="28.8" x14ac:dyDescent="0.3">
      <c r="A1255" s="36" t="s">
        <v>23</v>
      </c>
      <c r="B1255" s="4" t="s">
        <v>2427</v>
      </c>
      <c r="C1255" s="4" t="s">
        <v>110</v>
      </c>
      <c r="D1255" s="4">
        <v>0.02</v>
      </c>
      <c r="E1255" s="6">
        <v>15.17</v>
      </c>
      <c r="F1255" s="41">
        <f>PRODUCT(D1255:E1255)</f>
        <v>0.3034</v>
      </c>
      <c r="G1255" s="7"/>
    </row>
    <row r="1256" spans="1:12" ht="29.4" thickBot="1" x14ac:dyDescent="0.35">
      <c r="A1256" s="36" t="s">
        <v>47</v>
      </c>
      <c r="B1256" s="4" t="s">
        <v>2428</v>
      </c>
      <c r="C1256" s="4" t="s">
        <v>110</v>
      </c>
      <c r="D1256" s="4">
        <v>0.02</v>
      </c>
      <c r="E1256" s="76">
        <v>10.55</v>
      </c>
      <c r="F1256" s="6">
        <f>PRODUCT(D1256:E1256)</f>
        <v>0.21100000000000002</v>
      </c>
      <c r="G1256" s="7"/>
    </row>
    <row r="1257" spans="1:12" ht="15.6" thickTop="1" thickBot="1" x14ac:dyDescent="0.35">
      <c r="A1257" s="71">
        <v>2</v>
      </c>
      <c r="B1257" s="244" t="s">
        <v>49</v>
      </c>
      <c r="C1257" s="245"/>
      <c r="D1257" s="245"/>
      <c r="E1257" s="246"/>
      <c r="F1257" s="72">
        <f>SUM(F1255:F1256)</f>
        <v>0.51439999999999997</v>
      </c>
      <c r="G1257" s="73">
        <f>SUM(F1257/F1266)</f>
        <v>9.1125922419669561E-2</v>
      </c>
    </row>
    <row r="1258" spans="1:12" ht="15" thickTop="1" x14ac:dyDescent="0.3">
      <c r="A1258" s="20"/>
      <c r="B1258" s="74" t="s">
        <v>22</v>
      </c>
      <c r="C1258" s="4"/>
      <c r="D1258" s="4"/>
      <c r="E1258" s="4"/>
      <c r="F1258" s="41"/>
      <c r="G1258" s="75"/>
    </row>
    <row r="1259" spans="1:12" ht="43.2" x14ac:dyDescent="0.3">
      <c r="A1259" s="36" t="s">
        <v>50</v>
      </c>
      <c r="B1259" s="4" t="s">
        <v>2429</v>
      </c>
      <c r="C1259" s="4" t="s">
        <v>18</v>
      </c>
      <c r="D1259" s="4">
        <v>0.06</v>
      </c>
      <c r="E1259" s="45">
        <v>17.95</v>
      </c>
      <c r="F1259" s="41">
        <f>PRODUCT(D1259:E1259)</f>
        <v>1.077</v>
      </c>
      <c r="G1259" s="7"/>
    </row>
    <row r="1260" spans="1:12" ht="29.4" thickBot="1" x14ac:dyDescent="0.35">
      <c r="A1260" s="36" t="s">
        <v>52</v>
      </c>
      <c r="B1260" s="4" t="s">
        <v>2430</v>
      </c>
      <c r="C1260" s="4" t="s">
        <v>190</v>
      </c>
      <c r="D1260" s="22">
        <v>1</v>
      </c>
      <c r="E1260" s="45">
        <v>0.15</v>
      </c>
      <c r="F1260" s="41">
        <f>PRODUCT(D1260:E1260)</f>
        <v>0.15</v>
      </c>
      <c r="G1260" s="7"/>
      <c r="J1260" s="30"/>
      <c r="K1260" s="128"/>
      <c r="L1260" s="128"/>
    </row>
    <row r="1261" spans="1:12" ht="15.6" thickTop="1" thickBot="1" x14ac:dyDescent="0.35">
      <c r="A1261" s="71">
        <v>3</v>
      </c>
      <c r="B1261" s="244" t="s">
        <v>25</v>
      </c>
      <c r="C1261" s="245"/>
      <c r="D1261" s="245"/>
      <c r="E1261" s="246"/>
      <c r="F1261" s="72">
        <f>SUM(F1259:F1260)</f>
        <v>1.2269999999999999</v>
      </c>
      <c r="G1261" s="73">
        <f>SUM(F1261/F1266)</f>
        <v>0.21736296035951508</v>
      </c>
    </row>
    <row r="1262" spans="1:12" ht="15.6" thickTop="1" thickBot="1" x14ac:dyDescent="0.35">
      <c r="A1262" s="78" t="s">
        <v>26</v>
      </c>
      <c r="B1262" s="244" t="s">
        <v>54</v>
      </c>
      <c r="C1262" s="245"/>
      <c r="D1262" s="245"/>
      <c r="E1262" s="246"/>
      <c r="F1262" s="79">
        <f>SUM(F1253,F1257,F1261)</f>
        <v>4.4624000000000006</v>
      </c>
      <c r="G1262" s="3"/>
    </row>
    <row r="1263" spans="1:12" ht="15.6" thickTop="1" thickBot="1" x14ac:dyDescent="0.35">
      <c r="A1263" s="80">
        <v>4</v>
      </c>
      <c r="B1263" s="264" t="s">
        <v>28</v>
      </c>
      <c r="C1263" s="265"/>
      <c r="D1263" s="265"/>
      <c r="E1263" s="266"/>
      <c r="F1263" s="79">
        <f>SUM(F1262)*15%</f>
        <v>0.66936000000000007</v>
      </c>
      <c r="G1263" s="73">
        <f>SUM(F1263/F1266)</f>
        <v>0.11857707509881421</v>
      </c>
    </row>
    <row r="1264" spans="1:12" ht="15.6" thickTop="1" thickBot="1" x14ac:dyDescent="0.35">
      <c r="A1264" s="78" t="s">
        <v>29</v>
      </c>
      <c r="B1264" s="244" t="s">
        <v>55</v>
      </c>
      <c r="C1264" s="245"/>
      <c r="D1264" s="245"/>
      <c r="E1264" s="246"/>
      <c r="F1264" s="81">
        <f>SUM(F1262:F1263)</f>
        <v>5.1317600000000008</v>
      </c>
    </row>
    <row r="1265" spans="1:11" ht="15.6" thickTop="1" thickBot="1" x14ac:dyDescent="0.35">
      <c r="A1265" s="80">
        <v>5</v>
      </c>
      <c r="B1265" s="264" t="s">
        <v>31</v>
      </c>
      <c r="C1265" s="265"/>
      <c r="D1265" s="265"/>
      <c r="E1265" s="266"/>
      <c r="F1265" s="79">
        <f>SUM(F1264)*10%</f>
        <v>0.51317600000000008</v>
      </c>
      <c r="G1265" s="73">
        <f>SUM(F1265/F1266)</f>
        <v>9.0909090909090898E-2</v>
      </c>
    </row>
    <row r="1266" spans="1:11" ht="15.6" thickTop="1" thickBot="1" x14ac:dyDescent="0.35">
      <c r="A1266" s="78" t="s">
        <v>32</v>
      </c>
      <c r="B1266" s="244" t="s">
        <v>33</v>
      </c>
      <c r="C1266" s="245"/>
      <c r="D1266" s="245"/>
      <c r="E1266" s="246"/>
      <c r="F1266" s="81">
        <f>SUM(F1264:F1265)</f>
        <v>5.6449360000000013</v>
      </c>
      <c r="G1266" s="82">
        <f>SUM(G1253,G1257,G1261,G1263,G1265)</f>
        <v>0.99999999999999978</v>
      </c>
    </row>
    <row r="1267" spans="1:11" ht="15.6" thickTop="1" thickBot="1" x14ac:dyDescent="0.35"/>
    <row r="1268" spans="1:11" ht="44.4" thickTop="1" thickBot="1" x14ac:dyDescent="0.35">
      <c r="A1268" s="61" t="s">
        <v>2</v>
      </c>
      <c r="B1268" s="62" t="s">
        <v>3</v>
      </c>
      <c r="C1268" s="63" t="s">
        <v>4</v>
      </c>
      <c r="D1268" s="64" t="s">
        <v>5</v>
      </c>
      <c r="E1268" s="27"/>
      <c r="F1268" s="20"/>
      <c r="G1268" s="20"/>
      <c r="I1268" s="2"/>
      <c r="J1268" s="2"/>
      <c r="K1268" s="2"/>
    </row>
    <row r="1269" spans="1:11" ht="152.4" customHeight="1" thickTop="1" thickBot="1" x14ac:dyDescent="0.35">
      <c r="A1269" s="65" t="s">
        <v>2431</v>
      </c>
      <c r="B1269" s="66" t="s">
        <v>2432</v>
      </c>
      <c r="C1269" s="50" t="s">
        <v>304</v>
      </c>
      <c r="D1269" s="50">
        <v>1</v>
      </c>
      <c r="E1269" s="20"/>
      <c r="F1269" s="20"/>
      <c r="G1269" s="20"/>
      <c r="I1269" s="24"/>
      <c r="J1269" s="24"/>
      <c r="K1269" s="24"/>
    </row>
    <row r="1270" spans="1:11" ht="30" thickTop="1" thickBot="1" x14ac:dyDescent="0.35">
      <c r="A1270" s="61" t="s">
        <v>9</v>
      </c>
      <c r="B1270" s="62" t="s">
        <v>10</v>
      </c>
      <c r="C1270" s="62" t="s">
        <v>4</v>
      </c>
      <c r="D1270" s="62" t="s">
        <v>11</v>
      </c>
      <c r="E1270" s="62" t="s">
        <v>12</v>
      </c>
      <c r="F1270" s="62" t="s">
        <v>13</v>
      </c>
      <c r="G1270" s="64" t="s">
        <v>14</v>
      </c>
    </row>
    <row r="1271" spans="1:11" ht="15" thickTop="1" x14ac:dyDescent="0.3">
      <c r="A1271" s="20"/>
      <c r="B1271" s="67" t="s">
        <v>15</v>
      </c>
      <c r="C1271" s="68"/>
      <c r="D1271" s="68"/>
      <c r="E1271" s="68"/>
      <c r="F1271" s="68"/>
      <c r="G1271" s="7"/>
    </row>
    <row r="1272" spans="1:11" x14ac:dyDescent="0.3">
      <c r="A1272" s="36" t="s">
        <v>16</v>
      </c>
      <c r="B1272" s="4" t="s">
        <v>2752</v>
      </c>
      <c r="C1272" s="4" t="s">
        <v>18</v>
      </c>
      <c r="D1272" s="4">
        <v>0.15</v>
      </c>
      <c r="E1272" s="4">
        <v>28.6</v>
      </c>
      <c r="F1272" s="6">
        <f>PRODUCT(D1272:E1272)</f>
        <v>4.29</v>
      </c>
      <c r="G1272" s="7"/>
    </row>
    <row r="1273" spans="1:11" ht="15" thickBot="1" x14ac:dyDescent="0.35">
      <c r="A1273" s="36" t="s">
        <v>19</v>
      </c>
      <c r="B1273" s="4" t="s">
        <v>2884</v>
      </c>
      <c r="C1273" s="4" t="s">
        <v>18</v>
      </c>
      <c r="D1273" s="4">
        <v>0.15</v>
      </c>
      <c r="E1273" s="4">
        <v>24.1</v>
      </c>
      <c r="F1273" s="6">
        <f>PRODUCT(D1273:E1273)</f>
        <v>3.6150000000000002</v>
      </c>
      <c r="G1273" s="7"/>
    </row>
    <row r="1274" spans="1:11" ht="15.6" thickTop="1" thickBot="1" x14ac:dyDescent="0.35">
      <c r="A1274" s="71">
        <v>1</v>
      </c>
      <c r="B1274" s="244" t="s">
        <v>21</v>
      </c>
      <c r="C1274" s="245"/>
      <c r="D1274" s="245"/>
      <c r="E1274" s="246"/>
      <c r="F1274" s="72">
        <f>SUM(F1272:F1273)</f>
        <v>7.9050000000000002</v>
      </c>
      <c r="G1274" s="73">
        <f>SUM(F1274/F1286)</f>
        <v>0.26627231641167992</v>
      </c>
    </row>
    <row r="1275" spans="1:11" ht="15" thickTop="1" x14ac:dyDescent="0.3">
      <c r="A1275" s="20"/>
      <c r="B1275" s="74" t="s">
        <v>45</v>
      </c>
      <c r="C1275" s="4"/>
      <c r="D1275" s="4"/>
      <c r="E1275" s="4"/>
      <c r="F1275" s="41"/>
      <c r="G1275" s="75"/>
    </row>
    <row r="1276" spans="1:11" ht="158.25" customHeight="1" thickBot="1" x14ac:dyDescent="0.35">
      <c r="A1276" s="36" t="s">
        <v>23</v>
      </c>
      <c r="B1276" s="4" t="s">
        <v>2433</v>
      </c>
      <c r="C1276" s="4" t="s">
        <v>190</v>
      </c>
      <c r="D1276" s="22">
        <v>1</v>
      </c>
      <c r="E1276" s="153">
        <v>13.67</v>
      </c>
      <c r="F1276" s="41">
        <f>PRODUCT(D1276:E1276)</f>
        <v>13.67</v>
      </c>
      <c r="G1276" s="7"/>
    </row>
    <row r="1277" spans="1:11" ht="15.6" thickTop="1" thickBot="1" x14ac:dyDescent="0.35">
      <c r="A1277" s="71">
        <v>2</v>
      </c>
      <c r="B1277" s="244" t="s">
        <v>49</v>
      </c>
      <c r="C1277" s="245"/>
      <c r="D1277" s="245"/>
      <c r="E1277" s="246"/>
      <c r="F1277" s="72">
        <f>SUM(F1276)</f>
        <v>13.67</v>
      </c>
      <c r="G1277" s="73">
        <f>SUM(F1277/F1286)</f>
        <v>0.46046079258034972</v>
      </c>
    </row>
    <row r="1278" spans="1:11" ht="15" thickTop="1" x14ac:dyDescent="0.3">
      <c r="A1278" s="20"/>
      <c r="B1278" s="74" t="s">
        <v>22</v>
      </c>
      <c r="C1278" s="4"/>
      <c r="D1278" s="4"/>
      <c r="E1278" s="4"/>
      <c r="F1278" s="41"/>
      <c r="G1278" s="75"/>
    </row>
    <row r="1279" spans="1:11" ht="43.2" x14ac:dyDescent="0.3">
      <c r="A1279" s="36" t="s">
        <v>50</v>
      </c>
      <c r="B1279" s="4" t="s">
        <v>2434</v>
      </c>
      <c r="C1279" s="4" t="s">
        <v>18</v>
      </c>
      <c r="D1279" s="4">
        <v>0.05</v>
      </c>
      <c r="E1279" s="45">
        <v>11.89</v>
      </c>
      <c r="F1279" s="41">
        <f>PRODUCT(D1279:E1279)</f>
        <v>0.59450000000000003</v>
      </c>
      <c r="G1279" s="7"/>
    </row>
    <row r="1280" spans="1:11" ht="58.2" thickBot="1" x14ac:dyDescent="0.35">
      <c r="A1280" s="36" t="s">
        <v>52</v>
      </c>
      <c r="B1280" s="4" t="s">
        <v>2435</v>
      </c>
      <c r="C1280" s="4" t="s">
        <v>18</v>
      </c>
      <c r="D1280" s="22">
        <v>0.1</v>
      </c>
      <c r="E1280" s="45">
        <v>12.99</v>
      </c>
      <c r="F1280" s="41">
        <f>PRODUCT(D1280:E1280)</f>
        <v>1.2990000000000002</v>
      </c>
      <c r="G1280" s="7"/>
    </row>
    <row r="1281" spans="1:11" ht="15.6" thickTop="1" thickBot="1" x14ac:dyDescent="0.35">
      <c r="A1281" s="71">
        <v>3</v>
      </c>
      <c r="B1281" s="244" t="s">
        <v>25</v>
      </c>
      <c r="C1281" s="245"/>
      <c r="D1281" s="245"/>
      <c r="E1281" s="246"/>
      <c r="F1281" s="72">
        <f>SUM(F1279:F1280)</f>
        <v>1.8935000000000002</v>
      </c>
      <c r="G1281" s="73">
        <f>SUM(F1281/F1286)</f>
        <v>6.3780725000065278E-2</v>
      </c>
    </row>
    <row r="1282" spans="1:11" ht="15.6" thickTop="1" thickBot="1" x14ac:dyDescent="0.35">
      <c r="A1282" s="78" t="s">
        <v>26</v>
      </c>
      <c r="B1282" s="244" t="s">
        <v>54</v>
      </c>
      <c r="C1282" s="245"/>
      <c r="D1282" s="245"/>
      <c r="E1282" s="246"/>
      <c r="F1282" s="79">
        <f>SUM(F1274,F1277,F1281)</f>
        <v>23.468499999999999</v>
      </c>
      <c r="G1282" s="3"/>
    </row>
    <row r="1283" spans="1:11" ht="15.6" thickTop="1" thickBot="1" x14ac:dyDescent="0.35">
      <c r="A1283" s="80">
        <v>4</v>
      </c>
      <c r="B1283" s="264" t="s">
        <v>28</v>
      </c>
      <c r="C1283" s="265"/>
      <c r="D1283" s="265"/>
      <c r="E1283" s="266"/>
      <c r="F1283" s="79">
        <f>SUM(F1282)*15%</f>
        <v>3.5202749999999998</v>
      </c>
      <c r="G1283" s="73">
        <f>SUM(F1283/F1286)</f>
        <v>0.11857707509881422</v>
      </c>
    </row>
    <row r="1284" spans="1:11" ht="15.6" thickTop="1" thickBot="1" x14ac:dyDescent="0.35">
      <c r="A1284" s="78" t="s">
        <v>29</v>
      </c>
      <c r="B1284" s="244" t="s">
        <v>55</v>
      </c>
      <c r="C1284" s="245"/>
      <c r="D1284" s="245"/>
      <c r="E1284" s="246"/>
      <c r="F1284" s="81">
        <f>SUM(F1282:F1283)</f>
        <v>26.988774999999997</v>
      </c>
    </row>
    <row r="1285" spans="1:11" ht="15.6" thickTop="1" thickBot="1" x14ac:dyDescent="0.35">
      <c r="A1285" s="80">
        <v>5</v>
      </c>
      <c r="B1285" s="264" t="s">
        <v>31</v>
      </c>
      <c r="C1285" s="265"/>
      <c r="D1285" s="265"/>
      <c r="E1285" s="266"/>
      <c r="F1285" s="79">
        <f>SUM(F1284)*10%</f>
        <v>2.6988775</v>
      </c>
      <c r="G1285" s="73">
        <f>SUM(F1285/F1286)</f>
        <v>9.0909090909090912E-2</v>
      </c>
    </row>
    <row r="1286" spans="1:11" ht="15.6" thickTop="1" thickBot="1" x14ac:dyDescent="0.35">
      <c r="A1286" s="78" t="s">
        <v>32</v>
      </c>
      <c r="B1286" s="244" t="s">
        <v>33</v>
      </c>
      <c r="C1286" s="245"/>
      <c r="D1286" s="245"/>
      <c r="E1286" s="246"/>
      <c r="F1286" s="81">
        <f>SUM(F1284:F1285)</f>
        <v>29.687652499999999</v>
      </c>
      <c r="G1286" s="82">
        <f>SUM(G1274,G1277,G1281,G1283,G1285)</f>
        <v>1</v>
      </c>
    </row>
    <row r="1287" spans="1:11" ht="15.6" thickTop="1" thickBot="1" x14ac:dyDescent="0.35"/>
    <row r="1288" spans="1:11" ht="44.4" thickTop="1" thickBot="1" x14ac:dyDescent="0.35">
      <c r="A1288" s="61" t="s">
        <v>2</v>
      </c>
      <c r="B1288" s="62" t="s">
        <v>3</v>
      </c>
      <c r="C1288" s="63" t="s">
        <v>4</v>
      </c>
      <c r="D1288" s="64" t="s">
        <v>5</v>
      </c>
      <c r="E1288" s="27"/>
      <c r="F1288" s="20"/>
      <c r="G1288" s="20"/>
      <c r="I1288" s="2"/>
      <c r="J1288" s="2"/>
      <c r="K1288" s="2"/>
    </row>
    <row r="1289" spans="1:11" ht="144.6" customHeight="1" thickTop="1" thickBot="1" x14ac:dyDescent="0.35">
      <c r="A1289" s="65" t="s">
        <v>2436</v>
      </c>
      <c r="B1289" s="66" t="s">
        <v>2437</v>
      </c>
      <c r="C1289" s="50" t="s">
        <v>304</v>
      </c>
      <c r="D1289" s="50">
        <v>1</v>
      </c>
      <c r="E1289" s="20"/>
      <c r="F1289" s="20"/>
      <c r="G1289" s="20"/>
      <c r="I1289" s="24"/>
      <c r="J1289" s="24"/>
      <c r="K1289" s="24"/>
    </row>
    <row r="1290" spans="1:11" ht="30" thickTop="1" thickBot="1" x14ac:dyDescent="0.35">
      <c r="A1290" s="61" t="s">
        <v>9</v>
      </c>
      <c r="B1290" s="62" t="s">
        <v>10</v>
      </c>
      <c r="C1290" s="62" t="s">
        <v>4</v>
      </c>
      <c r="D1290" s="62" t="s">
        <v>11</v>
      </c>
      <c r="E1290" s="62" t="s">
        <v>12</v>
      </c>
      <c r="F1290" s="62" t="s">
        <v>13</v>
      </c>
      <c r="G1290" s="64" t="s">
        <v>14</v>
      </c>
    </row>
    <row r="1291" spans="1:11" ht="15" thickTop="1" x14ac:dyDescent="0.3">
      <c r="A1291" s="20"/>
      <c r="B1291" s="67" t="s">
        <v>15</v>
      </c>
      <c r="C1291" s="68"/>
      <c r="D1291" s="68"/>
      <c r="E1291" s="68"/>
      <c r="F1291" s="68"/>
      <c r="G1291" s="7"/>
    </row>
    <row r="1292" spans="1:11" x14ac:dyDescent="0.3">
      <c r="A1292" s="36" t="s">
        <v>16</v>
      </c>
      <c r="B1292" s="4" t="s">
        <v>2752</v>
      </c>
      <c r="C1292" s="4" t="s">
        <v>18</v>
      </c>
      <c r="D1292" s="22">
        <v>0.22500000000000001</v>
      </c>
      <c r="E1292" s="4">
        <v>28.6</v>
      </c>
      <c r="F1292" s="6">
        <f>PRODUCT(D1292:E1292)</f>
        <v>6.4350000000000005</v>
      </c>
      <c r="G1292" s="7"/>
    </row>
    <row r="1293" spans="1:11" ht="15" thickBot="1" x14ac:dyDescent="0.35">
      <c r="A1293" s="36" t="s">
        <v>19</v>
      </c>
      <c r="B1293" s="4" t="s">
        <v>2884</v>
      </c>
      <c r="C1293" s="4" t="s">
        <v>18</v>
      </c>
      <c r="D1293" s="22">
        <v>0.22500000000000001</v>
      </c>
      <c r="E1293" s="4">
        <v>24.1</v>
      </c>
      <c r="F1293" s="6">
        <f>PRODUCT(D1293:E1293)</f>
        <v>5.4225000000000003</v>
      </c>
      <c r="G1293" s="7"/>
    </row>
    <row r="1294" spans="1:11" ht="15.6" thickTop="1" thickBot="1" x14ac:dyDescent="0.35">
      <c r="A1294" s="71">
        <v>1</v>
      </c>
      <c r="B1294" s="244" t="s">
        <v>21</v>
      </c>
      <c r="C1294" s="245"/>
      <c r="D1294" s="245"/>
      <c r="E1294" s="246"/>
      <c r="F1294" s="72">
        <f>SUM(F1292:F1293)</f>
        <v>11.857500000000002</v>
      </c>
      <c r="G1294" s="73">
        <f>SUM(F1294/F1306)</f>
        <v>0.2661589052838772</v>
      </c>
    </row>
    <row r="1295" spans="1:11" ht="15" thickTop="1" x14ac:dyDescent="0.3">
      <c r="A1295" s="20"/>
      <c r="B1295" s="74" t="s">
        <v>45</v>
      </c>
      <c r="C1295" s="4"/>
      <c r="D1295" s="4"/>
      <c r="E1295" s="4"/>
      <c r="F1295" s="41"/>
      <c r="G1295" s="75"/>
    </row>
    <row r="1296" spans="1:11" ht="168.45" customHeight="1" thickBot="1" x14ac:dyDescent="0.35">
      <c r="A1296" s="36" t="s">
        <v>23</v>
      </c>
      <c r="B1296" s="4" t="s">
        <v>2438</v>
      </c>
      <c r="C1296" s="4" t="s">
        <v>190</v>
      </c>
      <c r="D1296" s="22">
        <v>1</v>
      </c>
      <c r="E1296" s="153">
        <v>20.52</v>
      </c>
      <c r="F1296" s="41">
        <f>PRODUCT(D1296:E1296)</f>
        <v>20.52</v>
      </c>
      <c r="G1296" s="7"/>
    </row>
    <row r="1297" spans="1:11" ht="15.6" thickTop="1" thickBot="1" x14ac:dyDescent="0.35">
      <c r="A1297" s="71">
        <v>2</v>
      </c>
      <c r="B1297" s="244" t="s">
        <v>49</v>
      </c>
      <c r="C1297" s="245"/>
      <c r="D1297" s="245"/>
      <c r="E1297" s="246"/>
      <c r="F1297" s="72">
        <f>SUM(F1296)</f>
        <v>20.52</v>
      </c>
      <c r="G1297" s="73">
        <f>SUM(F1297/F1306)</f>
        <v>0.4606013692958178</v>
      </c>
    </row>
    <row r="1298" spans="1:11" ht="15" thickTop="1" x14ac:dyDescent="0.3">
      <c r="A1298" s="20"/>
      <c r="B1298" s="74" t="s">
        <v>22</v>
      </c>
      <c r="C1298" s="4"/>
      <c r="D1298" s="4"/>
      <c r="E1298" s="4"/>
      <c r="F1298" s="41"/>
      <c r="G1298" s="75"/>
    </row>
    <row r="1299" spans="1:11" ht="43.2" x14ac:dyDescent="0.3">
      <c r="A1299" s="36" t="s">
        <v>50</v>
      </c>
      <c r="B1299" s="4" t="s">
        <v>2439</v>
      </c>
      <c r="C1299" s="4" t="s">
        <v>18</v>
      </c>
      <c r="D1299" s="4">
        <v>7.4999999999999997E-2</v>
      </c>
      <c r="E1299" s="45">
        <v>11.89</v>
      </c>
      <c r="F1299" s="41">
        <f>PRODUCT(D1299:E1299)</f>
        <v>0.89175000000000004</v>
      </c>
      <c r="G1299" s="7"/>
    </row>
    <row r="1300" spans="1:11" ht="58.2" thickBot="1" x14ac:dyDescent="0.35">
      <c r="A1300" s="36" t="s">
        <v>52</v>
      </c>
      <c r="B1300" s="4" t="s">
        <v>2440</v>
      </c>
      <c r="C1300" s="4" t="s">
        <v>18</v>
      </c>
      <c r="D1300" s="4">
        <v>0.15</v>
      </c>
      <c r="E1300" s="45">
        <v>12.99</v>
      </c>
      <c r="F1300" s="41">
        <f>PRODUCT(D1300:E1300)</f>
        <v>1.9484999999999999</v>
      </c>
      <c r="G1300" s="7"/>
    </row>
    <row r="1301" spans="1:11" ht="15.6" thickTop="1" thickBot="1" x14ac:dyDescent="0.35">
      <c r="A1301" s="71">
        <v>3</v>
      </c>
      <c r="B1301" s="244" t="s">
        <v>25</v>
      </c>
      <c r="C1301" s="245"/>
      <c r="D1301" s="245"/>
      <c r="E1301" s="246"/>
      <c r="F1301" s="72">
        <f>SUM(F1299:F1300)</f>
        <v>2.8402500000000002</v>
      </c>
      <c r="G1301" s="73">
        <f>SUM(F1301/F1306)</f>
        <v>6.3753559412399935E-2</v>
      </c>
    </row>
    <row r="1302" spans="1:11" ht="15.6" thickTop="1" thickBot="1" x14ac:dyDescent="0.35">
      <c r="A1302" s="78" t="s">
        <v>26</v>
      </c>
      <c r="B1302" s="244" t="s">
        <v>54</v>
      </c>
      <c r="C1302" s="245"/>
      <c r="D1302" s="245"/>
      <c r="E1302" s="246"/>
      <c r="F1302" s="79">
        <f>SUM(F1294,F1297,F1301)</f>
        <v>35.217749999999995</v>
      </c>
      <c r="G1302" s="3"/>
    </row>
    <row r="1303" spans="1:11" ht="15.6" thickTop="1" thickBot="1" x14ac:dyDescent="0.35">
      <c r="A1303" s="80">
        <v>4</v>
      </c>
      <c r="B1303" s="264" t="s">
        <v>28</v>
      </c>
      <c r="C1303" s="265"/>
      <c r="D1303" s="265"/>
      <c r="E1303" s="266"/>
      <c r="F1303" s="79">
        <f>SUM(F1302)*15%</f>
        <v>5.2826624999999989</v>
      </c>
      <c r="G1303" s="73">
        <f>SUM(F1303/F1306)</f>
        <v>0.11857707509881421</v>
      </c>
    </row>
    <row r="1304" spans="1:11" ht="15.6" thickTop="1" thickBot="1" x14ac:dyDescent="0.35">
      <c r="A1304" s="78" t="s">
        <v>29</v>
      </c>
      <c r="B1304" s="244" t="s">
        <v>55</v>
      </c>
      <c r="C1304" s="245"/>
      <c r="D1304" s="245"/>
      <c r="E1304" s="246"/>
      <c r="F1304" s="81">
        <f>SUM(F1302:F1303)</f>
        <v>40.500412499999996</v>
      </c>
    </row>
    <row r="1305" spans="1:11" ht="15.6" thickTop="1" thickBot="1" x14ac:dyDescent="0.35">
      <c r="A1305" s="80">
        <v>5</v>
      </c>
      <c r="B1305" s="264" t="s">
        <v>31</v>
      </c>
      <c r="C1305" s="265"/>
      <c r="D1305" s="265"/>
      <c r="E1305" s="266"/>
      <c r="F1305" s="79">
        <f>SUM(F1304)*10%</f>
        <v>4.0500412499999996</v>
      </c>
      <c r="G1305" s="73">
        <f>SUM(F1305/F1306)</f>
        <v>9.0909090909090912E-2</v>
      </c>
    </row>
    <row r="1306" spans="1:11" ht="15.6" thickTop="1" thickBot="1" x14ac:dyDescent="0.35">
      <c r="A1306" s="78" t="s">
        <v>32</v>
      </c>
      <c r="B1306" s="244" t="s">
        <v>33</v>
      </c>
      <c r="C1306" s="245"/>
      <c r="D1306" s="245"/>
      <c r="E1306" s="246"/>
      <c r="F1306" s="81">
        <f>SUM(F1304:F1305)</f>
        <v>44.550453749999996</v>
      </c>
      <c r="G1306" s="82">
        <f>SUM(G1294,G1297,G1301,G1303,G1305)</f>
        <v>1</v>
      </c>
    </row>
    <row r="1307" spans="1:11" ht="15.6" thickTop="1" thickBot="1" x14ac:dyDescent="0.35"/>
    <row r="1308" spans="1:11" ht="44.4" thickTop="1" thickBot="1" x14ac:dyDescent="0.35">
      <c r="A1308" s="61" t="s">
        <v>2</v>
      </c>
      <c r="B1308" s="62" t="s">
        <v>3</v>
      </c>
      <c r="C1308" s="63" t="s">
        <v>4</v>
      </c>
      <c r="D1308" s="64" t="s">
        <v>5</v>
      </c>
      <c r="E1308" s="27"/>
      <c r="F1308" s="20"/>
      <c r="G1308" s="20"/>
      <c r="I1308" s="2"/>
      <c r="J1308" s="2"/>
      <c r="K1308" s="2"/>
    </row>
    <row r="1309" spans="1:11" ht="147" customHeight="1" thickTop="1" thickBot="1" x14ac:dyDescent="0.35">
      <c r="A1309" s="65" t="s">
        <v>2441</v>
      </c>
      <c r="B1309" s="66" t="s">
        <v>2442</v>
      </c>
      <c r="C1309" s="50" t="s">
        <v>304</v>
      </c>
      <c r="D1309" s="50">
        <v>1</v>
      </c>
      <c r="E1309" s="20"/>
      <c r="F1309" s="20"/>
      <c r="G1309" s="20"/>
      <c r="I1309" s="24"/>
      <c r="J1309" s="24"/>
      <c r="K1309" s="24"/>
    </row>
    <row r="1310" spans="1:11" ht="30" thickTop="1" thickBot="1" x14ac:dyDescent="0.35">
      <c r="A1310" s="61" t="s">
        <v>9</v>
      </c>
      <c r="B1310" s="62" t="s">
        <v>10</v>
      </c>
      <c r="C1310" s="62" t="s">
        <v>4</v>
      </c>
      <c r="D1310" s="62" t="s">
        <v>11</v>
      </c>
      <c r="E1310" s="62" t="s">
        <v>12</v>
      </c>
      <c r="F1310" s="62" t="s">
        <v>13</v>
      </c>
      <c r="G1310" s="64" t="s">
        <v>14</v>
      </c>
    </row>
    <row r="1311" spans="1:11" ht="15" thickTop="1" x14ac:dyDescent="0.3">
      <c r="A1311" s="20"/>
      <c r="B1311" s="67" t="s">
        <v>15</v>
      </c>
      <c r="C1311" s="68"/>
      <c r="D1311" s="68"/>
      <c r="E1311" s="68"/>
      <c r="F1311" s="68"/>
      <c r="G1311" s="7"/>
    </row>
    <row r="1312" spans="1:11" x14ac:dyDescent="0.3">
      <c r="A1312" s="36" t="s">
        <v>16</v>
      </c>
      <c r="B1312" s="4" t="s">
        <v>2752</v>
      </c>
      <c r="C1312" s="4" t="s">
        <v>18</v>
      </c>
      <c r="D1312" s="22">
        <v>0.3</v>
      </c>
      <c r="E1312" s="4">
        <v>28.6</v>
      </c>
      <c r="F1312" s="6">
        <f>PRODUCT(D1312:E1312)</f>
        <v>8.58</v>
      </c>
      <c r="G1312" s="7"/>
    </row>
    <row r="1313" spans="1:11" ht="15" thickBot="1" x14ac:dyDescent="0.35">
      <c r="A1313" s="36" t="s">
        <v>19</v>
      </c>
      <c r="B1313" s="4" t="s">
        <v>2884</v>
      </c>
      <c r="C1313" s="4" t="s">
        <v>18</v>
      </c>
      <c r="D1313" s="22">
        <v>0.3</v>
      </c>
      <c r="E1313" s="4">
        <v>24.1</v>
      </c>
      <c r="F1313" s="6">
        <f>PRODUCT(D1313:E1313)</f>
        <v>7.23</v>
      </c>
      <c r="G1313" s="7"/>
    </row>
    <row r="1314" spans="1:11" ht="15.6" thickTop="1" thickBot="1" x14ac:dyDescent="0.35">
      <c r="A1314" s="71">
        <v>1</v>
      </c>
      <c r="B1314" s="244" t="s">
        <v>21</v>
      </c>
      <c r="C1314" s="245"/>
      <c r="D1314" s="245"/>
      <c r="E1314" s="246"/>
      <c r="F1314" s="72">
        <f>SUM(F1312:F1313)</f>
        <v>15.81</v>
      </c>
      <c r="G1314" s="73">
        <f>SUM(F1314/F1326)</f>
        <v>0.31153934031495428</v>
      </c>
    </row>
    <row r="1315" spans="1:11" ht="15" thickTop="1" x14ac:dyDescent="0.3">
      <c r="A1315" s="20"/>
      <c r="B1315" s="74" t="s">
        <v>45</v>
      </c>
      <c r="C1315" s="4"/>
      <c r="D1315" s="4"/>
      <c r="E1315" s="4"/>
      <c r="F1315" s="41"/>
      <c r="G1315" s="75"/>
    </row>
    <row r="1316" spans="1:11" ht="168.45" customHeight="1" thickBot="1" x14ac:dyDescent="0.35">
      <c r="A1316" s="36" t="s">
        <v>23</v>
      </c>
      <c r="B1316" s="4" t="s">
        <v>2443</v>
      </c>
      <c r="C1316" s="4" t="s">
        <v>190</v>
      </c>
      <c r="D1316" s="22">
        <v>1</v>
      </c>
      <c r="E1316" s="153">
        <v>20.52</v>
      </c>
      <c r="F1316" s="41">
        <f>PRODUCT(D1316:E1316)</f>
        <v>20.52</v>
      </c>
      <c r="G1316" s="7"/>
    </row>
    <row r="1317" spans="1:11" ht="15.6" thickTop="1" thickBot="1" x14ac:dyDescent="0.35">
      <c r="A1317" s="71">
        <v>2</v>
      </c>
      <c r="B1317" s="244" t="s">
        <v>49</v>
      </c>
      <c r="C1317" s="245"/>
      <c r="D1317" s="245"/>
      <c r="E1317" s="246"/>
      <c r="F1317" s="72">
        <f>SUM(F1316)</f>
        <v>20.52</v>
      </c>
      <c r="G1317" s="73">
        <f>SUM(F1317/F1326)</f>
        <v>0.40435087054161045</v>
      </c>
    </row>
    <row r="1318" spans="1:11" ht="15" thickTop="1" x14ac:dyDescent="0.3">
      <c r="A1318" s="20"/>
      <c r="B1318" s="74" t="s">
        <v>22</v>
      </c>
      <c r="C1318" s="4"/>
      <c r="D1318" s="4"/>
      <c r="E1318" s="4"/>
      <c r="F1318" s="41"/>
      <c r="G1318" s="75"/>
    </row>
    <row r="1319" spans="1:11" ht="43.2" x14ac:dyDescent="0.3">
      <c r="A1319" s="36" t="s">
        <v>50</v>
      </c>
      <c r="B1319" s="4" t="s">
        <v>2444</v>
      </c>
      <c r="C1319" s="4" t="s">
        <v>18</v>
      </c>
      <c r="D1319" s="22">
        <v>0.1</v>
      </c>
      <c r="E1319" s="45">
        <v>11.89</v>
      </c>
      <c r="F1319" s="41">
        <f>PRODUCT(D1319:E1319)</f>
        <v>1.1890000000000001</v>
      </c>
      <c r="G1319" s="7"/>
    </row>
    <row r="1320" spans="1:11" ht="58.2" thickBot="1" x14ac:dyDescent="0.35">
      <c r="A1320" s="36" t="s">
        <v>52</v>
      </c>
      <c r="B1320" s="4" t="s">
        <v>2445</v>
      </c>
      <c r="C1320" s="4" t="s">
        <v>18</v>
      </c>
      <c r="D1320" s="22">
        <v>0.2</v>
      </c>
      <c r="E1320" s="45">
        <v>12.99</v>
      </c>
      <c r="F1320" s="41">
        <f>PRODUCT(D1320:E1320)</f>
        <v>2.5980000000000003</v>
      </c>
      <c r="G1320" s="7"/>
    </row>
    <row r="1321" spans="1:11" ht="15.6" thickTop="1" thickBot="1" x14ac:dyDescent="0.35">
      <c r="A1321" s="71">
        <v>3</v>
      </c>
      <c r="B1321" s="244" t="s">
        <v>25</v>
      </c>
      <c r="C1321" s="245"/>
      <c r="D1321" s="245"/>
      <c r="E1321" s="246"/>
      <c r="F1321" s="72">
        <f>SUM(F1319:F1320)</f>
        <v>3.7870000000000004</v>
      </c>
      <c r="G1321" s="73">
        <f>SUM(F1321/F1326)</f>
        <v>7.462362313553017E-2</v>
      </c>
    </row>
    <row r="1322" spans="1:11" ht="15.6" thickTop="1" thickBot="1" x14ac:dyDescent="0.35">
      <c r="A1322" s="78" t="s">
        <v>26</v>
      </c>
      <c r="B1322" s="244" t="s">
        <v>54</v>
      </c>
      <c r="C1322" s="245"/>
      <c r="D1322" s="245"/>
      <c r="E1322" s="246"/>
      <c r="F1322" s="79">
        <f>SUM(F1314,F1317,F1321)</f>
        <v>40.116999999999997</v>
      </c>
      <c r="G1322" s="3"/>
    </row>
    <row r="1323" spans="1:11" ht="15.6" thickTop="1" thickBot="1" x14ac:dyDescent="0.35">
      <c r="A1323" s="80">
        <v>4</v>
      </c>
      <c r="B1323" s="264" t="s">
        <v>28</v>
      </c>
      <c r="C1323" s="265"/>
      <c r="D1323" s="265"/>
      <c r="E1323" s="266"/>
      <c r="F1323" s="79">
        <f>SUM(F1322)*15%</f>
        <v>6.0175499999999991</v>
      </c>
      <c r="G1323" s="73">
        <f>SUM(F1323/F1326)</f>
        <v>0.11857707509881421</v>
      </c>
    </row>
    <row r="1324" spans="1:11" ht="15.6" thickTop="1" thickBot="1" x14ac:dyDescent="0.35">
      <c r="A1324" s="78" t="s">
        <v>29</v>
      </c>
      <c r="B1324" s="244" t="s">
        <v>55</v>
      </c>
      <c r="C1324" s="245"/>
      <c r="D1324" s="245"/>
      <c r="E1324" s="246"/>
      <c r="F1324" s="81">
        <f>SUM(F1322:F1323)</f>
        <v>46.134549999999997</v>
      </c>
    </row>
    <row r="1325" spans="1:11" ht="15.6" thickTop="1" thickBot="1" x14ac:dyDescent="0.35">
      <c r="A1325" s="80">
        <v>5</v>
      </c>
      <c r="B1325" s="264" t="s">
        <v>31</v>
      </c>
      <c r="C1325" s="265"/>
      <c r="D1325" s="265"/>
      <c r="E1325" s="266"/>
      <c r="F1325" s="79">
        <f>SUM(F1324)*10%</f>
        <v>4.6134550000000001</v>
      </c>
      <c r="G1325" s="73">
        <f>SUM(F1325/F1326)</f>
        <v>9.0909090909090912E-2</v>
      </c>
    </row>
    <row r="1326" spans="1:11" ht="15.6" thickTop="1" thickBot="1" x14ac:dyDescent="0.35">
      <c r="A1326" s="78" t="s">
        <v>32</v>
      </c>
      <c r="B1326" s="244" t="s">
        <v>33</v>
      </c>
      <c r="C1326" s="245"/>
      <c r="D1326" s="245"/>
      <c r="E1326" s="246"/>
      <c r="F1326" s="81">
        <f>SUM(F1324:F1325)</f>
        <v>50.748004999999999</v>
      </c>
      <c r="G1326" s="82">
        <f>SUM(G1314,G1317,G1321,G1323,G1325)</f>
        <v>1</v>
      </c>
    </row>
    <row r="1327" spans="1:11" ht="15.6" thickTop="1" thickBot="1" x14ac:dyDescent="0.35"/>
    <row r="1328" spans="1:11" ht="44.4" thickTop="1" thickBot="1" x14ac:dyDescent="0.35">
      <c r="A1328" s="61" t="s">
        <v>2</v>
      </c>
      <c r="B1328" s="62" t="s">
        <v>3</v>
      </c>
      <c r="C1328" s="63" t="s">
        <v>4</v>
      </c>
      <c r="D1328" s="64" t="s">
        <v>5</v>
      </c>
      <c r="E1328" s="27"/>
      <c r="F1328" s="20"/>
      <c r="G1328" s="20"/>
      <c r="I1328" s="2"/>
      <c r="J1328" s="2"/>
      <c r="K1328" s="2"/>
    </row>
    <row r="1329" spans="1:11" ht="151.19999999999999" customHeight="1" thickTop="1" thickBot="1" x14ac:dyDescent="0.35">
      <c r="A1329" s="65" t="s">
        <v>2446</v>
      </c>
      <c r="B1329" s="66" t="s">
        <v>2447</v>
      </c>
      <c r="C1329" s="50" t="s">
        <v>304</v>
      </c>
      <c r="D1329" s="50">
        <v>1</v>
      </c>
      <c r="E1329" s="20"/>
      <c r="F1329" s="20"/>
      <c r="G1329" s="20"/>
      <c r="I1329" s="24"/>
      <c r="J1329" s="24"/>
      <c r="K1329" s="24"/>
    </row>
    <row r="1330" spans="1:11" ht="30" thickTop="1" thickBot="1" x14ac:dyDescent="0.35">
      <c r="A1330" s="61" t="s">
        <v>9</v>
      </c>
      <c r="B1330" s="62" t="s">
        <v>10</v>
      </c>
      <c r="C1330" s="62" t="s">
        <v>4</v>
      </c>
      <c r="D1330" s="62" t="s">
        <v>11</v>
      </c>
      <c r="E1330" s="62" t="s">
        <v>12</v>
      </c>
      <c r="F1330" s="62" t="s">
        <v>13</v>
      </c>
      <c r="G1330" s="64" t="s">
        <v>14</v>
      </c>
    </row>
    <row r="1331" spans="1:11" ht="15" thickTop="1" x14ac:dyDescent="0.3">
      <c r="A1331" s="20"/>
      <c r="B1331" s="67" t="s">
        <v>15</v>
      </c>
      <c r="C1331" s="68"/>
      <c r="D1331" s="68"/>
      <c r="E1331" s="68"/>
      <c r="F1331" s="68"/>
      <c r="G1331" s="7"/>
    </row>
    <row r="1332" spans="1:11" x14ac:dyDescent="0.3">
      <c r="A1332" s="36" t="s">
        <v>16</v>
      </c>
      <c r="B1332" s="4" t="s">
        <v>2752</v>
      </c>
      <c r="C1332" s="4" t="s">
        <v>18</v>
      </c>
      <c r="D1332" s="4">
        <v>0.45</v>
      </c>
      <c r="E1332" s="4">
        <v>28.6</v>
      </c>
      <c r="F1332" s="6">
        <f>PRODUCT(D1332:E1332)</f>
        <v>12.870000000000001</v>
      </c>
      <c r="G1332" s="7"/>
    </row>
    <row r="1333" spans="1:11" ht="15" thickBot="1" x14ac:dyDescent="0.35">
      <c r="A1333" s="36" t="s">
        <v>19</v>
      </c>
      <c r="B1333" s="4" t="s">
        <v>2884</v>
      </c>
      <c r="C1333" s="4" t="s">
        <v>18</v>
      </c>
      <c r="D1333" s="4">
        <v>0.45</v>
      </c>
      <c r="E1333" s="4">
        <v>24.1</v>
      </c>
      <c r="F1333" s="6">
        <f>PRODUCT(D1333:E1333)</f>
        <v>10.845000000000001</v>
      </c>
      <c r="G1333" s="7"/>
    </row>
    <row r="1334" spans="1:11" ht="15.6" thickTop="1" thickBot="1" x14ac:dyDescent="0.35">
      <c r="A1334" s="71">
        <v>1</v>
      </c>
      <c r="B1334" s="244" t="s">
        <v>21</v>
      </c>
      <c r="C1334" s="245"/>
      <c r="D1334" s="245"/>
      <c r="E1334" s="246"/>
      <c r="F1334" s="72">
        <f>SUM(F1332:F1333)</f>
        <v>23.715000000000003</v>
      </c>
      <c r="G1334" s="73">
        <f>SUM(F1334/F1346)</f>
        <v>0.3302540376306477</v>
      </c>
    </row>
    <row r="1335" spans="1:11" ht="15" thickTop="1" x14ac:dyDescent="0.3">
      <c r="A1335" s="20"/>
      <c r="B1335" s="74" t="s">
        <v>45</v>
      </c>
      <c r="C1335" s="4"/>
      <c r="D1335" s="4"/>
      <c r="E1335" s="4"/>
      <c r="F1335" s="41"/>
      <c r="G1335" s="75"/>
    </row>
    <row r="1336" spans="1:11" ht="176.85" customHeight="1" thickBot="1" x14ac:dyDescent="0.35">
      <c r="A1336" s="36" t="s">
        <v>23</v>
      </c>
      <c r="B1336" s="4" t="s">
        <v>2443</v>
      </c>
      <c r="C1336" s="4" t="s">
        <v>190</v>
      </c>
      <c r="D1336" s="22">
        <v>1</v>
      </c>
      <c r="E1336" s="153">
        <v>27.37</v>
      </c>
      <c r="F1336" s="41">
        <f>PRODUCT(D1336:E1336)</f>
        <v>27.37</v>
      </c>
      <c r="G1336" s="7"/>
    </row>
    <row r="1337" spans="1:11" ht="15.6" thickTop="1" thickBot="1" x14ac:dyDescent="0.35">
      <c r="A1337" s="71">
        <v>2</v>
      </c>
      <c r="B1337" s="244" t="s">
        <v>49</v>
      </c>
      <c r="C1337" s="245"/>
      <c r="D1337" s="245"/>
      <c r="E1337" s="246"/>
      <c r="F1337" s="72">
        <f>SUM(F1336)</f>
        <v>27.37</v>
      </c>
      <c r="G1337" s="73">
        <f>SUM(F1337/F1346)</f>
        <v>0.38115340543752169</v>
      </c>
    </row>
    <row r="1338" spans="1:11" ht="15" thickTop="1" x14ac:dyDescent="0.3">
      <c r="A1338" s="20"/>
      <c r="B1338" s="74" t="s">
        <v>22</v>
      </c>
      <c r="C1338" s="4"/>
      <c r="D1338" s="4"/>
      <c r="E1338" s="4"/>
      <c r="F1338" s="41"/>
      <c r="G1338" s="75"/>
    </row>
    <row r="1339" spans="1:11" ht="43.2" x14ac:dyDescent="0.3">
      <c r="A1339" s="36" t="s">
        <v>50</v>
      </c>
      <c r="B1339" s="4" t="s">
        <v>2448</v>
      </c>
      <c r="C1339" s="4" t="s">
        <v>18</v>
      </c>
      <c r="D1339" s="4">
        <v>0.15</v>
      </c>
      <c r="E1339" s="45">
        <v>11.89</v>
      </c>
      <c r="F1339" s="41">
        <f>PRODUCT(D1339:E1339)</f>
        <v>1.7835000000000001</v>
      </c>
      <c r="G1339" s="7"/>
    </row>
    <row r="1340" spans="1:11" ht="58.2" thickBot="1" x14ac:dyDescent="0.35">
      <c r="A1340" s="36" t="s">
        <v>52</v>
      </c>
      <c r="B1340" s="4" t="s">
        <v>2449</v>
      </c>
      <c r="C1340" s="4" t="s">
        <v>18</v>
      </c>
      <c r="D1340" s="22">
        <v>0.3</v>
      </c>
      <c r="E1340" s="45">
        <v>12.99</v>
      </c>
      <c r="F1340" s="41">
        <f>PRODUCT(D1340:E1340)</f>
        <v>3.8969999999999998</v>
      </c>
      <c r="G1340" s="7"/>
    </row>
    <row r="1341" spans="1:11" ht="15.6" thickTop="1" thickBot="1" x14ac:dyDescent="0.35">
      <c r="A1341" s="71">
        <v>3</v>
      </c>
      <c r="B1341" s="244" t="s">
        <v>25</v>
      </c>
      <c r="C1341" s="245"/>
      <c r="D1341" s="245"/>
      <c r="E1341" s="246"/>
      <c r="F1341" s="72">
        <f>SUM(F1339:F1340)</f>
        <v>5.6805000000000003</v>
      </c>
      <c r="G1341" s="73">
        <f>SUM(F1341/F1346)</f>
        <v>7.9106390923925532E-2</v>
      </c>
    </row>
    <row r="1342" spans="1:11" ht="15.6" thickTop="1" thickBot="1" x14ac:dyDescent="0.35">
      <c r="A1342" s="78" t="s">
        <v>26</v>
      </c>
      <c r="B1342" s="244" t="s">
        <v>54</v>
      </c>
      <c r="C1342" s="245"/>
      <c r="D1342" s="245"/>
      <c r="E1342" s="246"/>
      <c r="F1342" s="79">
        <f>SUM(F1334,F1337,F1341)</f>
        <v>56.76550000000001</v>
      </c>
      <c r="G1342" s="3"/>
    </row>
    <row r="1343" spans="1:11" ht="15.6" thickTop="1" thickBot="1" x14ac:dyDescent="0.35">
      <c r="A1343" s="80">
        <v>4</v>
      </c>
      <c r="B1343" s="264" t="s">
        <v>28</v>
      </c>
      <c r="C1343" s="265"/>
      <c r="D1343" s="265"/>
      <c r="E1343" s="266"/>
      <c r="F1343" s="79">
        <f>SUM(F1342)*15%</f>
        <v>8.5148250000000019</v>
      </c>
      <c r="G1343" s="73">
        <f>SUM(F1343/F1346)</f>
        <v>0.11857707509881425</v>
      </c>
    </row>
    <row r="1344" spans="1:11" ht="15.6" thickTop="1" thickBot="1" x14ac:dyDescent="0.35">
      <c r="A1344" s="78" t="s">
        <v>29</v>
      </c>
      <c r="B1344" s="244" t="s">
        <v>55</v>
      </c>
      <c r="C1344" s="245"/>
      <c r="D1344" s="245"/>
      <c r="E1344" s="246"/>
      <c r="F1344" s="81">
        <f>SUM(F1342:F1343)</f>
        <v>65.280325000000005</v>
      </c>
    </row>
    <row r="1345" spans="1:11" ht="15.6" thickTop="1" thickBot="1" x14ac:dyDescent="0.35">
      <c r="A1345" s="80">
        <v>5</v>
      </c>
      <c r="B1345" s="264" t="s">
        <v>31</v>
      </c>
      <c r="C1345" s="265"/>
      <c r="D1345" s="265"/>
      <c r="E1345" s="266"/>
      <c r="F1345" s="79">
        <f>SUM(F1344)*10%</f>
        <v>6.528032500000001</v>
      </c>
      <c r="G1345" s="73">
        <f>SUM(F1345/F1346)</f>
        <v>9.0909090909090925E-2</v>
      </c>
    </row>
    <row r="1346" spans="1:11" ht="15.6" thickTop="1" thickBot="1" x14ac:dyDescent="0.35">
      <c r="A1346" s="78" t="s">
        <v>32</v>
      </c>
      <c r="B1346" s="244" t="s">
        <v>33</v>
      </c>
      <c r="C1346" s="245"/>
      <c r="D1346" s="245"/>
      <c r="E1346" s="246"/>
      <c r="F1346" s="81">
        <f>SUM(F1344:F1345)</f>
        <v>71.8083575</v>
      </c>
      <c r="G1346" s="82">
        <f>SUM(G1334,G1337,G1341,G1343,G1345)</f>
        <v>1</v>
      </c>
    </row>
    <row r="1347" spans="1:11" ht="15.6" thickTop="1" thickBot="1" x14ac:dyDescent="0.35"/>
    <row r="1348" spans="1:11" ht="44.4" thickTop="1" thickBot="1" x14ac:dyDescent="0.35">
      <c r="A1348" s="61" t="s">
        <v>2</v>
      </c>
      <c r="B1348" s="62" t="s">
        <v>3</v>
      </c>
      <c r="C1348" s="63" t="s">
        <v>4</v>
      </c>
      <c r="D1348" s="64" t="s">
        <v>5</v>
      </c>
      <c r="E1348" s="27"/>
      <c r="F1348" s="20"/>
      <c r="G1348" s="20"/>
      <c r="I1348" s="2"/>
      <c r="J1348" s="2"/>
      <c r="K1348" s="2"/>
    </row>
    <row r="1349" spans="1:11" ht="166.2" customHeight="1" thickTop="1" thickBot="1" x14ac:dyDescent="0.35">
      <c r="A1349" s="65" t="s">
        <v>2450</v>
      </c>
      <c r="B1349" s="222" t="s">
        <v>2451</v>
      </c>
      <c r="C1349" s="50" t="s">
        <v>304</v>
      </c>
      <c r="D1349" s="50">
        <v>1</v>
      </c>
      <c r="E1349" s="20"/>
      <c r="F1349" s="20"/>
      <c r="G1349" s="20"/>
      <c r="I1349" s="24"/>
      <c r="J1349" s="24"/>
      <c r="K1349" s="24"/>
    </row>
    <row r="1350" spans="1:11" ht="30" thickTop="1" thickBot="1" x14ac:dyDescent="0.35">
      <c r="A1350" s="61" t="s">
        <v>9</v>
      </c>
      <c r="B1350" s="62" t="s">
        <v>10</v>
      </c>
      <c r="C1350" s="62" t="s">
        <v>4</v>
      </c>
      <c r="D1350" s="62" t="s">
        <v>11</v>
      </c>
      <c r="E1350" s="62" t="s">
        <v>12</v>
      </c>
      <c r="F1350" s="62" t="s">
        <v>13</v>
      </c>
      <c r="G1350" s="64" t="s">
        <v>14</v>
      </c>
    </row>
    <row r="1351" spans="1:11" ht="15" thickTop="1" x14ac:dyDescent="0.3">
      <c r="A1351" s="20"/>
      <c r="B1351" s="67" t="s">
        <v>15</v>
      </c>
      <c r="C1351" s="68"/>
      <c r="D1351" s="68"/>
      <c r="E1351" s="68"/>
      <c r="F1351" s="68"/>
      <c r="G1351" s="7"/>
    </row>
    <row r="1352" spans="1:11" ht="29.4" thickBot="1" x14ac:dyDescent="0.35">
      <c r="A1352" s="36" t="s">
        <v>16</v>
      </c>
      <c r="B1352" s="4" t="s">
        <v>2889</v>
      </c>
      <c r="C1352" s="4" t="s">
        <v>18</v>
      </c>
      <c r="D1352" s="4">
        <v>0.01</v>
      </c>
      <c r="E1352" s="6">
        <v>24.1</v>
      </c>
      <c r="F1352" s="6">
        <f>PRODUCT(D1352:E1352)</f>
        <v>0.24100000000000002</v>
      </c>
      <c r="G1352" s="7"/>
    </row>
    <row r="1353" spans="1:11" ht="15.6" thickTop="1" thickBot="1" x14ac:dyDescent="0.35">
      <c r="A1353" s="71">
        <v>1</v>
      </c>
      <c r="B1353" s="244" t="s">
        <v>21</v>
      </c>
      <c r="C1353" s="245"/>
      <c r="D1353" s="245"/>
      <c r="E1353" s="246"/>
      <c r="F1353" s="72">
        <f>SUM(F1352)</f>
        <v>0.24100000000000002</v>
      </c>
      <c r="G1353" s="73">
        <f>SUM(F1353/F1364)</f>
        <v>0.39985441317407799</v>
      </c>
    </row>
    <row r="1354" spans="1:11" ht="15" thickTop="1" x14ac:dyDescent="0.3">
      <c r="A1354" s="20"/>
      <c r="B1354" s="74" t="s">
        <v>45</v>
      </c>
      <c r="C1354" s="4"/>
      <c r="D1354" s="4"/>
      <c r="E1354" s="4"/>
      <c r="F1354" s="41"/>
      <c r="G1354" s="75"/>
    </row>
    <row r="1355" spans="1:11" ht="72.599999999999994" thickBot="1" x14ac:dyDescent="0.35">
      <c r="A1355" s="36" t="s">
        <v>23</v>
      </c>
      <c r="B1355" s="4" t="s">
        <v>2452</v>
      </c>
      <c r="C1355" s="4" t="s">
        <v>1782</v>
      </c>
      <c r="D1355" s="4">
        <v>2.0000000000000001E-4</v>
      </c>
      <c r="E1355" s="153">
        <v>279.79000000000002</v>
      </c>
      <c r="F1355" s="41">
        <f>PRODUCT(D1355:E1355)</f>
        <v>5.5958000000000008E-2</v>
      </c>
      <c r="G1355" s="7"/>
    </row>
    <row r="1356" spans="1:11" ht="15.6" thickTop="1" thickBot="1" x14ac:dyDescent="0.35">
      <c r="A1356" s="71">
        <v>2</v>
      </c>
      <c r="B1356" s="244" t="s">
        <v>49</v>
      </c>
      <c r="C1356" s="245"/>
      <c r="D1356" s="245"/>
      <c r="E1356" s="246"/>
      <c r="F1356" s="72">
        <f>SUM(F1355)</f>
        <v>5.5958000000000008E-2</v>
      </c>
      <c r="G1356" s="73">
        <f>SUM(F1356/F1364)</f>
        <v>9.2842544615747119E-2</v>
      </c>
    </row>
    <row r="1357" spans="1:11" ht="15" thickTop="1" x14ac:dyDescent="0.3">
      <c r="A1357" s="20"/>
      <c r="B1357" s="74" t="s">
        <v>22</v>
      </c>
      <c r="C1357" s="4"/>
      <c r="D1357" s="4"/>
      <c r="E1357" s="4"/>
      <c r="F1357" s="41"/>
      <c r="G1357" s="75"/>
    </row>
    <row r="1358" spans="1:11" ht="58.2" thickBot="1" x14ac:dyDescent="0.35">
      <c r="A1358" s="36" t="s">
        <v>50</v>
      </c>
      <c r="B1358" s="4" t="s">
        <v>2453</v>
      </c>
      <c r="C1358" s="4" t="s">
        <v>18</v>
      </c>
      <c r="D1358" s="4">
        <v>0.01</v>
      </c>
      <c r="E1358" s="55">
        <v>17.95</v>
      </c>
      <c r="F1358" s="41">
        <f>PRODUCT(D1358:E1358)</f>
        <v>0.17949999999999999</v>
      </c>
      <c r="G1358" s="7"/>
    </row>
    <row r="1359" spans="1:11" ht="15.6" thickTop="1" thickBot="1" x14ac:dyDescent="0.35">
      <c r="A1359" s="71">
        <v>3</v>
      </c>
      <c r="B1359" s="244" t="s">
        <v>25</v>
      </c>
      <c r="C1359" s="245"/>
      <c r="D1359" s="245"/>
      <c r="E1359" s="246"/>
      <c r="F1359" s="72">
        <f>SUM(F1358)</f>
        <v>0.17949999999999999</v>
      </c>
      <c r="G1359" s="73">
        <f>SUM(F1359/F1364)</f>
        <v>0.29781687620226965</v>
      </c>
    </row>
    <row r="1360" spans="1:11" ht="15.6" thickTop="1" thickBot="1" x14ac:dyDescent="0.35">
      <c r="A1360" s="78" t="s">
        <v>26</v>
      </c>
      <c r="B1360" s="244" t="s">
        <v>54</v>
      </c>
      <c r="C1360" s="245"/>
      <c r="D1360" s="245"/>
      <c r="E1360" s="246"/>
      <c r="F1360" s="79">
        <f>SUM(F1353,F1356,F1359)</f>
        <v>0.47645800000000005</v>
      </c>
      <c r="G1360" s="3"/>
    </row>
    <row r="1361" spans="1:11" ht="15.6" thickTop="1" thickBot="1" x14ac:dyDescent="0.35">
      <c r="A1361" s="80">
        <v>4</v>
      </c>
      <c r="B1361" s="264" t="s">
        <v>28</v>
      </c>
      <c r="C1361" s="265"/>
      <c r="D1361" s="265"/>
      <c r="E1361" s="266"/>
      <c r="F1361" s="79">
        <f>SUM(F1360)*15%</f>
        <v>7.146870000000001E-2</v>
      </c>
      <c r="G1361" s="73">
        <f>SUM(F1361/F1364)</f>
        <v>0.11857707509881422</v>
      </c>
    </row>
    <row r="1362" spans="1:11" ht="15.6" thickTop="1" thickBot="1" x14ac:dyDescent="0.35">
      <c r="A1362" s="78" t="s">
        <v>29</v>
      </c>
      <c r="B1362" s="244" t="s">
        <v>55</v>
      </c>
      <c r="C1362" s="245"/>
      <c r="D1362" s="245"/>
      <c r="E1362" s="246"/>
      <c r="F1362" s="81">
        <f>SUM(F1360:F1361)</f>
        <v>0.5479267000000001</v>
      </c>
    </row>
    <row r="1363" spans="1:11" ht="15.6" thickTop="1" thickBot="1" x14ac:dyDescent="0.35">
      <c r="A1363" s="80">
        <v>5</v>
      </c>
      <c r="B1363" s="264" t="s">
        <v>31</v>
      </c>
      <c r="C1363" s="265"/>
      <c r="D1363" s="265"/>
      <c r="E1363" s="266"/>
      <c r="F1363" s="79">
        <f>SUM(F1362)*10%</f>
        <v>5.4792670000000016E-2</v>
      </c>
      <c r="G1363" s="73">
        <f>SUM(F1363/F1364)</f>
        <v>9.0909090909090925E-2</v>
      </c>
    </row>
    <row r="1364" spans="1:11" ht="15.6" thickTop="1" thickBot="1" x14ac:dyDescent="0.35">
      <c r="A1364" s="78" t="s">
        <v>32</v>
      </c>
      <c r="B1364" s="244" t="s">
        <v>33</v>
      </c>
      <c r="C1364" s="245"/>
      <c r="D1364" s="245"/>
      <c r="E1364" s="246"/>
      <c r="F1364" s="81">
        <f>SUM(F1362:F1363)</f>
        <v>0.60271937000000009</v>
      </c>
      <c r="G1364" s="82">
        <f>SUM(G1353,G1356,G1359,G1361,G1363)</f>
        <v>0.99999999999999989</v>
      </c>
    </row>
    <row r="1365" spans="1:11" ht="15.6" thickTop="1" thickBot="1" x14ac:dyDescent="0.35"/>
    <row r="1366" spans="1:11" ht="44.4" thickTop="1" thickBot="1" x14ac:dyDescent="0.35">
      <c r="A1366" s="61" t="s">
        <v>2</v>
      </c>
      <c r="B1366" s="62" t="s">
        <v>3</v>
      </c>
      <c r="C1366" s="63" t="s">
        <v>4</v>
      </c>
      <c r="D1366" s="64" t="s">
        <v>5</v>
      </c>
      <c r="E1366" s="27"/>
      <c r="F1366" s="20"/>
      <c r="G1366" s="20"/>
      <c r="I1366" s="2"/>
      <c r="J1366" s="2"/>
      <c r="K1366" s="2"/>
    </row>
    <row r="1367" spans="1:11" ht="186.6" customHeight="1" thickTop="1" thickBot="1" x14ac:dyDescent="0.35">
      <c r="A1367" s="65" t="s">
        <v>2454</v>
      </c>
      <c r="B1367" s="222" t="s">
        <v>2455</v>
      </c>
      <c r="C1367" s="50" t="s">
        <v>304</v>
      </c>
      <c r="D1367" s="50">
        <v>1</v>
      </c>
      <c r="E1367" s="20"/>
      <c r="F1367" s="20"/>
      <c r="G1367" s="20"/>
      <c r="I1367" s="24"/>
      <c r="J1367" s="24"/>
      <c r="K1367" s="24"/>
    </row>
    <row r="1368" spans="1:11" ht="30" thickTop="1" thickBot="1" x14ac:dyDescent="0.35">
      <c r="A1368" s="61" t="s">
        <v>9</v>
      </c>
      <c r="B1368" s="62" t="s">
        <v>10</v>
      </c>
      <c r="C1368" s="62" t="s">
        <v>4</v>
      </c>
      <c r="D1368" s="62" t="s">
        <v>11</v>
      </c>
      <c r="E1368" s="62" t="s">
        <v>12</v>
      </c>
      <c r="F1368" s="62" t="s">
        <v>13</v>
      </c>
      <c r="G1368" s="64" t="s">
        <v>14</v>
      </c>
    </row>
    <row r="1369" spans="1:11" ht="15" thickTop="1" x14ac:dyDescent="0.3">
      <c r="A1369" s="20"/>
      <c r="B1369" s="67" t="s">
        <v>15</v>
      </c>
      <c r="C1369" s="68"/>
      <c r="D1369" s="68"/>
      <c r="E1369" s="68"/>
      <c r="F1369" s="68"/>
      <c r="G1369" s="7"/>
    </row>
    <row r="1370" spans="1:11" ht="29.4" thickBot="1" x14ac:dyDescent="0.35">
      <c r="A1370" s="36" t="s">
        <v>16</v>
      </c>
      <c r="B1370" s="4" t="s">
        <v>2890</v>
      </c>
      <c r="C1370" s="4" t="s">
        <v>18</v>
      </c>
      <c r="D1370" s="4">
        <v>0.08</v>
      </c>
      <c r="E1370" s="6">
        <v>24.1</v>
      </c>
      <c r="F1370" s="6">
        <f>PRODUCT(D1370:E1370)</f>
        <v>1.9280000000000002</v>
      </c>
      <c r="G1370" s="7"/>
    </row>
    <row r="1371" spans="1:11" ht="15.6" thickTop="1" thickBot="1" x14ac:dyDescent="0.35">
      <c r="A1371" s="71">
        <v>1</v>
      </c>
      <c r="B1371" s="244" t="s">
        <v>21</v>
      </c>
      <c r="C1371" s="245"/>
      <c r="D1371" s="245"/>
      <c r="E1371" s="246"/>
      <c r="F1371" s="72">
        <f>SUM(F1370)</f>
        <v>1.9280000000000002</v>
      </c>
      <c r="G1371" s="73">
        <f>SUM(F1371/F1382)</f>
        <v>0.40450944103634978</v>
      </c>
    </row>
    <row r="1372" spans="1:11" ht="15" thickTop="1" x14ac:dyDescent="0.3">
      <c r="A1372" s="20"/>
      <c r="B1372" s="74" t="s">
        <v>45</v>
      </c>
      <c r="C1372" s="4"/>
      <c r="D1372" s="4"/>
      <c r="E1372" s="4"/>
      <c r="F1372" s="41"/>
      <c r="G1372" s="75"/>
    </row>
    <row r="1373" spans="1:11" ht="173.25" customHeight="1" thickBot="1" x14ac:dyDescent="0.35">
      <c r="A1373" s="36" t="s">
        <v>23</v>
      </c>
      <c r="B1373" s="4" t="s">
        <v>2456</v>
      </c>
      <c r="C1373" s="4" t="s">
        <v>1782</v>
      </c>
      <c r="D1373" s="4">
        <v>0.02</v>
      </c>
      <c r="E1373" s="153">
        <v>20.190000000000001</v>
      </c>
      <c r="F1373" s="41">
        <f>PRODUCT(D1373:E1373)</f>
        <v>0.40380000000000005</v>
      </c>
      <c r="G1373" s="7"/>
    </row>
    <row r="1374" spans="1:11" ht="15.6" thickTop="1" thickBot="1" x14ac:dyDescent="0.35">
      <c r="A1374" s="71">
        <v>2</v>
      </c>
      <c r="B1374" s="244" t="s">
        <v>49</v>
      </c>
      <c r="C1374" s="245"/>
      <c r="D1374" s="245"/>
      <c r="E1374" s="246"/>
      <c r="F1374" s="72">
        <f>SUM(F1373)</f>
        <v>0.40380000000000005</v>
      </c>
      <c r="G1374" s="73">
        <f>SUM(F1374/F1382)</f>
        <v>8.4720390192156658E-2</v>
      </c>
    </row>
    <row r="1375" spans="1:11" ht="15" thickTop="1" x14ac:dyDescent="0.3">
      <c r="A1375" s="20"/>
      <c r="B1375" s="74" t="s">
        <v>22</v>
      </c>
      <c r="C1375" s="4"/>
      <c r="D1375" s="4"/>
      <c r="E1375" s="4"/>
      <c r="F1375" s="41"/>
      <c r="G1375" s="75"/>
    </row>
    <row r="1376" spans="1:11" ht="58.2" thickBot="1" x14ac:dyDescent="0.35">
      <c r="A1376" s="36" t="s">
        <v>50</v>
      </c>
      <c r="B1376" s="4" t="s">
        <v>2457</v>
      </c>
      <c r="C1376" s="4" t="s">
        <v>18</v>
      </c>
      <c r="D1376" s="4">
        <v>0.08</v>
      </c>
      <c r="E1376" s="55">
        <v>17.95</v>
      </c>
      <c r="F1376" s="41">
        <f>PRODUCT(D1376:E1376)</f>
        <v>1.4359999999999999</v>
      </c>
      <c r="G1376" s="7"/>
    </row>
    <row r="1377" spans="1:11" ht="15.6" thickTop="1" thickBot="1" x14ac:dyDescent="0.35">
      <c r="A1377" s="71">
        <v>3</v>
      </c>
      <c r="B1377" s="244" t="s">
        <v>25</v>
      </c>
      <c r="C1377" s="245"/>
      <c r="D1377" s="245"/>
      <c r="E1377" s="246"/>
      <c r="F1377" s="72">
        <f>SUM(F1376)</f>
        <v>1.4359999999999999</v>
      </c>
      <c r="G1377" s="73">
        <f>SUM(F1377/F1382)</f>
        <v>0.3012840027635883</v>
      </c>
    </row>
    <row r="1378" spans="1:11" ht="15.6" thickTop="1" thickBot="1" x14ac:dyDescent="0.35">
      <c r="A1378" s="78" t="s">
        <v>26</v>
      </c>
      <c r="B1378" s="244" t="s">
        <v>54</v>
      </c>
      <c r="C1378" s="245"/>
      <c r="D1378" s="245"/>
      <c r="E1378" s="246"/>
      <c r="F1378" s="79">
        <f>SUM(F1371,F1374,F1377)</f>
        <v>3.7678000000000003</v>
      </c>
      <c r="G1378" s="3"/>
    </row>
    <row r="1379" spans="1:11" ht="15.6" thickTop="1" thickBot="1" x14ac:dyDescent="0.35">
      <c r="A1379" s="80">
        <v>4</v>
      </c>
      <c r="B1379" s="264" t="s">
        <v>28</v>
      </c>
      <c r="C1379" s="265"/>
      <c r="D1379" s="265"/>
      <c r="E1379" s="266"/>
      <c r="F1379" s="79">
        <f>SUM(F1378)*15%</f>
        <v>0.56517000000000006</v>
      </c>
      <c r="G1379" s="73">
        <f>SUM(F1379/F1382)</f>
        <v>0.11857707509881422</v>
      </c>
    </row>
    <row r="1380" spans="1:11" ht="15.6" thickTop="1" thickBot="1" x14ac:dyDescent="0.35">
      <c r="A1380" s="78" t="s">
        <v>29</v>
      </c>
      <c r="B1380" s="244" t="s">
        <v>55</v>
      </c>
      <c r="C1380" s="245"/>
      <c r="D1380" s="245"/>
      <c r="E1380" s="246"/>
      <c r="F1380" s="81">
        <f>SUM(F1378:F1379)</f>
        <v>4.3329700000000004</v>
      </c>
    </row>
    <row r="1381" spans="1:11" ht="15.6" thickTop="1" thickBot="1" x14ac:dyDescent="0.35">
      <c r="A1381" s="80">
        <v>5</v>
      </c>
      <c r="B1381" s="264" t="s">
        <v>31</v>
      </c>
      <c r="C1381" s="265"/>
      <c r="D1381" s="265"/>
      <c r="E1381" s="266"/>
      <c r="F1381" s="79">
        <f>SUM(F1380)*10%</f>
        <v>0.43329700000000004</v>
      </c>
      <c r="G1381" s="73">
        <f>SUM(F1381/F1382)</f>
        <v>9.0909090909090898E-2</v>
      </c>
    </row>
    <row r="1382" spans="1:11" ht="15.6" thickTop="1" thickBot="1" x14ac:dyDescent="0.35">
      <c r="A1382" s="78" t="s">
        <v>32</v>
      </c>
      <c r="B1382" s="244" t="s">
        <v>33</v>
      </c>
      <c r="C1382" s="245"/>
      <c r="D1382" s="245"/>
      <c r="E1382" s="246"/>
      <c r="F1382" s="81">
        <f>SUM(F1380:F1381)</f>
        <v>4.7662670000000009</v>
      </c>
      <c r="G1382" s="82">
        <f>SUM(G1371,G1374,G1377,G1379,G1381)</f>
        <v>0.99999999999999989</v>
      </c>
    </row>
    <row r="1383" spans="1:11" ht="15.6" thickTop="1" thickBot="1" x14ac:dyDescent="0.35"/>
    <row r="1384" spans="1:11" ht="44.4" thickTop="1" thickBot="1" x14ac:dyDescent="0.35">
      <c r="A1384" s="61" t="s">
        <v>2</v>
      </c>
      <c r="B1384" s="62" t="s">
        <v>3</v>
      </c>
      <c r="C1384" s="63" t="s">
        <v>4</v>
      </c>
      <c r="D1384" s="64" t="s">
        <v>5</v>
      </c>
      <c r="E1384" s="27"/>
      <c r="F1384" s="20"/>
      <c r="G1384" s="20"/>
      <c r="I1384" s="2"/>
      <c r="J1384" s="2"/>
      <c r="K1384" s="2"/>
    </row>
    <row r="1385" spans="1:11" ht="187.2" customHeight="1" thickTop="1" thickBot="1" x14ac:dyDescent="0.35">
      <c r="A1385" s="65" t="s">
        <v>2458</v>
      </c>
      <c r="B1385" s="66" t="s">
        <v>2459</v>
      </c>
      <c r="C1385" s="50" t="s">
        <v>304</v>
      </c>
      <c r="D1385" s="50">
        <v>1</v>
      </c>
      <c r="E1385" s="20"/>
      <c r="F1385" s="20"/>
      <c r="G1385" s="20"/>
      <c r="I1385" s="24"/>
      <c r="J1385" s="24"/>
      <c r="K1385" s="24"/>
    </row>
    <row r="1386" spans="1:11" ht="30" thickTop="1" thickBot="1" x14ac:dyDescent="0.35">
      <c r="A1386" s="61" t="s">
        <v>9</v>
      </c>
      <c r="B1386" s="62" t="s">
        <v>10</v>
      </c>
      <c r="C1386" s="62" t="s">
        <v>4</v>
      </c>
      <c r="D1386" s="62" t="s">
        <v>11</v>
      </c>
      <c r="E1386" s="62" t="s">
        <v>12</v>
      </c>
      <c r="F1386" s="62" t="s">
        <v>13</v>
      </c>
      <c r="G1386" s="64" t="s">
        <v>14</v>
      </c>
    </row>
    <row r="1387" spans="1:11" ht="15" thickTop="1" x14ac:dyDescent="0.3">
      <c r="A1387" s="20"/>
      <c r="B1387" s="67" t="s">
        <v>15</v>
      </c>
      <c r="C1387" s="68"/>
      <c r="D1387" s="68"/>
      <c r="E1387" s="68"/>
      <c r="F1387" s="68"/>
      <c r="G1387" s="7"/>
    </row>
    <row r="1388" spans="1:11" ht="29.4" thickBot="1" x14ac:dyDescent="0.35">
      <c r="A1388" s="36" t="s">
        <v>16</v>
      </c>
      <c r="B1388" s="4" t="s">
        <v>2890</v>
      </c>
      <c r="C1388" s="4" t="s">
        <v>18</v>
      </c>
      <c r="D1388" s="4">
        <v>8.0000000000000002E-3</v>
      </c>
      <c r="E1388" s="6">
        <v>24.1</v>
      </c>
      <c r="F1388" s="6">
        <f>PRODUCT(D1388:E1388)</f>
        <v>0.19280000000000003</v>
      </c>
      <c r="G1388" s="7"/>
    </row>
    <row r="1389" spans="1:11" ht="15.6" thickTop="1" thickBot="1" x14ac:dyDescent="0.35">
      <c r="A1389" s="71">
        <v>1</v>
      </c>
      <c r="B1389" s="244" t="s">
        <v>21</v>
      </c>
      <c r="C1389" s="245"/>
      <c r="D1389" s="245"/>
      <c r="E1389" s="246"/>
      <c r="F1389" s="72">
        <f>SUM(F1388)</f>
        <v>0.19280000000000003</v>
      </c>
      <c r="G1389" s="73">
        <f>SUM(F1389/F1400)</f>
        <v>9.1308946424996665E-2</v>
      </c>
    </row>
    <row r="1390" spans="1:11" ht="15" thickTop="1" x14ac:dyDescent="0.3">
      <c r="A1390" s="20"/>
      <c r="B1390" s="74" t="s">
        <v>45</v>
      </c>
      <c r="C1390" s="4"/>
      <c r="D1390" s="4"/>
      <c r="E1390" s="4"/>
      <c r="F1390" s="41"/>
      <c r="G1390" s="75"/>
    </row>
    <row r="1391" spans="1:11" ht="154.94999999999999" customHeight="1" thickBot="1" x14ac:dyDescent="0.35">
      <c r="A1391" s="36" t="s">
        <v>23</v>
      </c>
      <c r="B1391" s="4" t="s">
        <v>2460</v>
      </c>
      <c r="C1391" s="4" t="s">
        <v>1782</v>
      </c>
      <c r="D1391" s="4">
        <v>2E-3</v>
      </c>
      <c r="E1391" s="153">
        <v>20.190000000000001</v>
      </c>
      <c r="F1391" s="41">
        <f>PRODUCT(D1391:E1391)</f>
        <v>4.0380000000000006E-2</v>
      </c>
      <c r="G1391" s="7"/>
    </row>
    <row r="1392" spans="1:11" ht="15.6" thickTop="1" thickBot="1" x14ac:dyDescent="0.35">
      <c r="A1392" s="71">
        <v>2</v>
      </c>
      <c r="B1392" s="244" t="s">
        <v>49</v>
      </c>
      <c r="C1392" s="245"/>
      <c r="D1392" s="245"/>
      <c r="E1392" s="246"/>
      <c r="F1392" s="72">
        <f>SUM(F1391)</f>
        <v>4.0380000000000006E-2</v>
      </c>
      <c r="G1392" s="73">
        <f>SUM(F1392/F1400)</f>
        <v>1.9123730584239447E-2</v>
      </c>
    </row>
    <row r="1393" spans="1:11" ht="15" thickTop="1" x14ac:dyDescent="0.3">
      <c r="A1393" s="20"/>
      <c r="B1393" s="74" t="s">
        <v>22</v>
      </c>
      <c r="C1393" s="4"/>
      <c r="D1393" s="4"/>
      <c r="E1393" s="4"/>
      <c r="F1393" s="41"/>
      <c r="G1393" s="75"/>
    </row>
    <row r="1394" spans="1:11" ht="58.2" thickBot="1" x14ac:dyDescent="0.35">
      <c r="A1394" s="36" t="s">
        <v>50</v>
      </c>
      <c r="B1394" s="4" t="s">
        <v>2461</v>
      </c>
      <c r="C1394" s="4" t="s">
        <v>18</v>
      </c>
      <c r="D1394" s="4">
        <v>0.08</v>
      </c>
      <c r="E1394" s="55">
        <v>17.95</v>
      </c>
      <c r="F1394" s="41">
        <f>PRODUCT(D1394:E1394)</f>
        <v>1.4359999999999999</v>
      </c>
      <c r="G1394" s="7"/>
    </row>
    <row r="1395" spans="1:11" ht="15.6" thickTop="1" thickBot="1" x14ac:dyDescent="0.35">
      <c r="A1395" s="71">
        <v>3</v>
      </c>
      <c r="B1395" s="244" t="s">
        <v>25</v>
      </c>
      <c r="C1395" s="245"/>
      <c r="D1395" s="245"/>
      <c r="E1395" s="246"/>
      <c r="F1395" s="72">
        <f>SUM(F1394)</f>
        <v>1.4359999999999999</v>
      </c>
      <c r="G1395" s="73">
        <f>SUM(F1395/F1400)</f>
        <v>0.68008115698285887</v>
      </c>
    </row>
    <row r="1396" spans="1:11" ht="15.6" thickTop="1" thickBot="1" x14ac:dyDescent="0.35">
      <c r="A1396" s="78" t="s">
        <v>26</v>
      </c>
      <c r="B1396" s="244" t="s">
        <v>54</v>
      </c>
      <c r="C1396" s="245"/>
      <c r="D1396" s="245"/>
      <c r="E1396" s="246"/>
      <c r="F1396" s="79">
        <f>SUM(F1389,F1392,F1395)</f>
        <v>1.6691799999999999</v>
      </c>
      <c r="G1396" s="3"/>
    </row>
    <row r="1397" spans="1:11" ht="15.6" thickTop="1" thickBot="1" x14ac:dyDescent="0.35">
      <c r="A1397" s="80">
        <v>4</v>
      </c>
      <c r="B1397" s="264" t="s">
        <v>28</v>
      </c>
      <c r="C1397" s="265"/>
      <c r="D1397" s="265"/>
      <c r="E1397" s="266"/>
      <c r="F1397" s="79">
        <f>SUM(F1396)*15%</f>
        <v>0.25037699999999996</v>
      </c>
      <c r="G1397" s="73">
        <f>SUM(F1397/F1400)</f>
        <v>0.11857707509881424</v>
      </c>
    </row>
    <row r="1398" spans="1:11" ht="15.6" thickTop="1" thickBot="1" x14ac:dyDescent="0.35">
      <c r="A1398" s="78" t="s">
        <v>29</v>
      </c>
      <c r="B1398" s="244" t="s">
        <v>55</v>
      </c>
      <c r="C1398" s="245"/>
      <c r="D1398" s="245"/>
      <c r="E1398" s="246"/>
      <c r="F1398" s="81">
        <f>SUM(F1396:F1397)</f>
        <v>1.9195569999999997</v>
      </c>
    </row>
    <row r="1399" spans="1:11" ht="15.6" thickTop="1" thickBot="1" x14ac:dyDescent="0.35">
      <c r="A1399" s="80">
        <v>5</v>
      </c>
      <c r="B1399" s="264" t="s">
        <v>31</v>
      </c>
      <c r="C1399" s="265"/>
      <c r="D1399" s="265"/>
      <c r="E1399" s="266"/>
      <c r="F1399" s="79">
        <f>SUM(F1398)*10%</f>
        <v>0.19195569999999998</v>
      </c>
      <c r="G1399" s="73">
        <f>SUM(F1399/F1400)</f>
        <v>9.0909090909090912E-2</v>
      </c>
    </row>
    <row r="1400" spans="1:11" ht="15.6" thickTop="1" thickBot="1" x14ac:dyDescent="0.35">
      <c r="A1400" s="78" t="s">
        <v>32</v>
      </c>
      <c r="B1400" s="244" t="s">
        <v>33</v>
      </c>
      <c r="C1400" s="245"/>
      <c r="D1400" s="245"/>
      <c r="E1400" s="246"/>
      <c r="F1400" s="81">
        <f>SUM(F1398:F1399)</f>
        <v>2.1115126999999996</v>
      </c>
      <c r="G1400" s="82">
        <f>SUM(G1389,G1392,G1395,G1397,G1399)</f>
        <v>1</v>
      </c>
    </row>
    <row r="1401" spans="1:11" ht="15.6" thickTop="1" thickBot="1" x14ac:dyDescent="0.35"/>
    <row r="1402" spans="1:11" ht="44.4" thickTop="1" thickBot="1" x14ac:dyDescent="0.35">
      <c r="A1402" s="61" t="s">
        <v>2</v>
      </c>
      <c r="B1402" s="62" t="s">
        <v>3</v>
      </c>
      <c r="C1402" s="63" t="s">
        <v>4</v>
      </c>
      <c r="D1402" s="64" t="s">
        <v>5</v>
      </c>
      <c r="E1402" s="27"/>
      <c r="F1402" s="20"/>
      <c r="G1402" s="20"/>
      <c r="I1402" s="2"/>
      <c r="J1402" s="2"/>
      <c r="K1402" s="2"/>
    </row>
    <row r="1403" spans="1:11" ht="216" customHeight="1" thickTop="1" thickBot="1" x14ac:dyDescent="0.35">
      <c r="A1403" s="65" t="s">
        <v>2462</v>
      </c>
      <c r="B1403" s="222" t="s">
        <v>2463</v>
      </c>
      <c r="C1403" s="50" t="s">
        <v>304</v>
      </c>
      <c r="D1403" s="50">
        <v>1</v>
      </c>
      <c r="E1403" s="20"/>
      <c r="F1403" s="20"/>
      <c r="G1403" s="20"/>
      <c r="I1403" s="24"/>
      <c r="J1403" s="24"/>
      <c r="K1403" s="24"/>
    </row>
    <row r="1404" spans="1:11" ht="30" thickTop="1" thickBot="1" x14ac:dyDescent="0.35">
      <c r="A1404" s="61" t="s">
        <v>9</v>
      </c>
      <c r="B1404" s="62" t="s">
        <v>10</v>
      </c>
      <c r="C1404" s="62" t="s">
        <v>4</v>
      </c>
      <c r="D1404" s="62" t="s">
        <v>11</v>
      </c>
      <c r="E1404" s="62" t="s">
        <v>12</v>
      </c>
      <c r="F1404" s="62" t="s">
        <v>13</v>
      </c>
      <c r="G1404" s="64" t="s">
        <v>14</v>
      </c>
    </row>
    <row r="1405" spans="1:11" ht="15" thickTop="1" x14ac:dyDescent="0.3">
      <c r="A1405" s="20"/>
      <c r="B1405" s="67" t="s">
        <v>15</v>
      </c>
      <c r="C1405" s="68"/>
      <c r="D1405" s="68"/>
      <c r="E1405" s="68"/>
      <c r="F1405" s="68"/>
      <c r="G1405" s="7"/>
    </row>
    <row r="1406" spans="1:11" ht="29.4" thickBot="1" x14ac:dyDescent="0.35">
      <c r="A1406" s="36" t="s">
        <v>16</v>
      </c>
      <c r="B1406" s="4" t="s">
        <v>2890</v>
      </c>
      <c r="C1406" s="4" t="s">
        <v>18</v>
      </c>
      <c r="D1406" s="4">
        <v>0.08</v>
      </c>
      <c r="E1406" s="6">
        <v>24.1</v>
      </c>
      <c r="F1406" s="6">
        <f>PRODUCT(D1406:E1406)</f>
        <v>1.9280000000000002</v>
      </c>
      <c r="G1406" s="7"/>
    </row>
    <row r="1407" spans="1:11" ht="15.6" thickTop="1" thickBot="1" x14ac:dyDescent="0.35">
      <c r="A1407" s="71">
        <v>1</v>
      </c>
      <c r="B1407" s="244" t="s">
        <v>21</v>
      </c>
      <c r="C1407" s="245"/>
      <c r="D1407" s="245"/>
      <c r="E1407" s="246"/>
      <c r="F1407" s="72">
        <f>SUM(F1406)</f>
        <v>1.9280000000000002</v>
      </c>
      <c r="G1407" s="73">
        <f>SUM(F1407/F1419)</f>
        <v>0.25777029192171369</v>
      </c>
    </row>
    <row r="1408" spans="1:11" ht="15" thickTop="1" x14ac:dyDescent="0.3">
      <c r="A1408" s="20"/>
      <c r="B1408" s="74" t="s">
        <v>45</v>
      </c>
      <c r="C1408" s="4"/>
      <c r="D1408" s="4"/>
      <c r="E1408" s="4"/>
      <c r="F1408" s="41"/>
      <c r="G1408" s="75"/>
    </row>
    <row r="1409" spans="1:11" ht="86.4" x14ac:dyDescent="0.3">
      <c r="A1409" s="36" t="s">
        <v>23</v>
      </c>
      <c r="B1409" s="4" t="s">
        <v>2464</v>
      </c>
      <c r="C1409" s="4" t="s">
        <v>1782</v>
      </c>
      <c r="D1409" s="4">
        <v>1.2999999999999999E-2</v>
      </c>
      <c r="E1409" s="6">
        <v>164.99</v>
      </c>
      <c r="F1409" s="41">
        <f>PRODUCT(D1409:E1409)</f>
        <v>2.1448700000000001</v>
      </c>
      <c r="G1409" s="7"/>
    </row>
    <row r="1410" spans="1:11" ht="101.4" thickBot="1" x14ac:dyDescent="0.35">
      <c r="A1410" s="36" t="s">
        <v>47</v>
      </c>
      <c r="B1410" s="4" t="s">
        <v>2465</v>
      </c>
      <c r="C1410" s="4" t="s">
        <v>1782</v>
      </c>
      <c r="D1410" s="4">
        <v>0.02</v>
      </c>
      <c r="E1410" s="6">
        <v>20.190000000000001</v>
      </c>
      <c r="F1410" s="41">
        <f>PRODUCT(D1410:E1410)</f>
        <v>0.40380000000000005</v>
      </c>
      <c r="G1410" s="7"/>
    </row>
    <row r="1411" spans="1:11" ht="15.6" thickTop="1" thickBot="1" x14ac:dyDescent="0.35">
      <c r="A1411" s="71">
        <v>2</v>
      </c>
      <c r="B1411" s="244" t="s">
        <v>49</v>
      </c>
      <c r="C1411" s="245"/>
      <c r="D1411" s="245"/>
      <c r="E1411" s="246"/>
      <c r="F1411" s="72">
        <f>SUM(F1409:F1410)</f>
        <v>2.54867</v>
      </c>
      <c r="G1411" s="73">
        <f>SUM(F1411/F1419)</f>
        <v>0.34075280597101348</v>
      </c>
    </row>
    <row r="1412" spans="1:11" ht="15" thickTop="1" x14ac:dyDescent="0.3">
      <c r="A1412" s="20"/>
      <c r="B1412" s="74" t="s">
        <v>22</v>
      </c>
      <c r="C1412" s="4"/>
      <c r="D1412" s="4"/>
      <c r="E1412" s="4"/>
      <c r="F1412" s="41"/>
      <c r="G1412" s="75"/>
    </row>
    <row r="1413" spans="1:11" ht="58.2" thickBot="1" x14ac:dyDescent="0.35">
      <c r="A1413" s="36" t="s">
        <v>50</v>
      </c>
      <c r="B1413" s="4" t="s">
        <v>2466</v>
      </c>
      <c r="C1413" s="4" t="s">
        <v>18</v>
      </c>
      <c r="D1413" s="4">
        <v>0.08</v>
      </c>
      <c r="E1413" s="55">
        <v>17.95</v>
      </c>
      <c r="F1413" s="41">
        <f>PRODUCT(D1413:E1413)</f>
        <v>1.4359999999999999</v>
      </c>
      <c r="G1413" s="7"/>
    </row>
    <row r="1414" spans="1:11" ht="15.6" thickTop="1" thickBot="1" x14ac:dyDescent="0.35">
      <c r="A1414" s="71">
        <v>3</v>
      </c>
      <c r="B1414" s="244" t="s">
        <v>25</v>
      </c>
      <c r="C1414" s="245"/>
      <c r="D1414" s="245"/>
      <c r="E1414" s="246"/>
      <c r="F1414" s="72">
        <f>SUM(F1413)</f>
        <v>1.4359999999999999</v>
      </c>
      <c r="G1414" s="73">
        <f>SUM(F1414/F1419)</f>
        <v>0.19199073609936765</v>
      </c>
    </row>
    <row r="1415" spans="1:11" ht="15.6" thickTop="1" thickBot="1" x14ac:dyDescent="0.35">
      <c r="A1415" s="78" t="s">
        <v>26</v>
      </c>
      <c r="B1415" s="244" t="s">
        <v>54</v>
      </c>
      <c r="C1415" s="245"/>
      <c r="D1415" s="245"/>
      <c r="E1415" s="246"/>
      <c r="F1415" s="79">
        <f>SUM(F1407,F1411,F1414)</f>
        <v>5.9126700000000003</v>
      </c>
      <c r="G1415" s="3"/>
    </row>
    <row r="1416" spans="1:11" ht="15.6" thickTop="1" thickBot="1" x14ac:dyDescent="0.35">
      <c r="A1416" s="80">
        <v>4</v>
      </c>
      <c r="B1416" s="264" t="s">
        <v>28</v>
      </c>
      <c r="C1416" s="265"/>
      <c r="D1416" s="265"/>
      <c r="E1416" s="266"/>
      <c r="F1416" s="79">
        <f>SUM(F1415)*15%</f>
        <v>0.88690049999999998</v>
      </c>
      <c r="G1416" s="73">
        <f>SUM(F1416/F1419)</f>
        <v>0.11857707509881422</v>
      </c>
    </row>
    <row r="1417" spans="1:11" ht="15.6" thickTop="1" thickBot="1" x14ac:dyDescent="0.35">
      <c r="A1417" s="78" t="s">
        <v>29</v>
      </c>
      <c r="B1417" s="244" t="s">
        <v>55</v>
      </c>
      <c r="C1417" s="245"/>
      <c r="D1417" s="245"/>
      <c r="E1417" s="246"/>
      <c r="F1417" s="81">
        <f>SUM(F1415:F1416)</f>
        <v>6.7995705000000006</v>
      </c>
    </row>
    <row r="1418" spans="1:11" ht="15.6" thickTop="1" thickBot="1" x14ac:dyDescent="0.35">
      <c r="A1418" s="80">
        <v>5</v>
      </c>
      <c r="B1418" s="264" t="s">
        <v>31</v>
      </c>
      <c r="C1418" s="265"/>
      <c r="D1418" s="265"/>
      <c r="E1418" s="266"/>
      <c r="F1418" s="79">
        <f>SUM(F1417)*10%</f>
        <v>0.67995705000000006</v>
      </c>
      <c r="G1418" s="73">
        <f>SUM(F1418/F1419)</f>
        <v>9.0909090909090912E-2</v>
      </c>
    </row>
    <row r="1419" spans="1:11" ht="15.6" thickTop="1" thickBot="1" x14ac:dyDescent="0.35">
      <c r="A1419" s="78" t="s">
        <v>32</v>
      </c>
      <c r="B1419" s="244" t="s">
        <v>33</v>
      </c>
      <c r="C1419" s="245"/>
      <c r="D1419" s="245"/>
      <c r="E1419" s="246"/>
      <c r="F1419" s="81">
        <f>SUM(F1417:F1418)</f>
        <v>7.4795275500000002</v>
      </c>
      <c r="G1419" s="82">
        <f>SUM(G1407,G1411,G1414,G1416,G1418)</f>
        <v>1</v>
      </c>
    </row>
    <row r="1420" spans="1:11" ht="15.6" thickTop="1" thickBot="1" x14ac:dyDescent="0.35"/>
    <row r="1421" spans="1:11" ht="44.4" thickTop="1" thickBot="1" x14ac:dyDescent="0.35">
      <c r="A1421" s="61" t="s">
        <v>2</v>
      </c>
      <c r="B1421" s="62" t="s">
        <v>3</v>
      </c>
      <c r="C1421" s="63" t="s">
        <v>4</v>
      </c>
      <c r="D1421" s="64" t="s">
        <v>5</v>
      </c>
      <c r="E1421" s="27"/>
      <c r="F1421" s="20"/>
      <c r="G1421" s="20"/>
      <c r="I1421" s="2"/>
      <c r="J1421" s="2"/>
      <c r="K1421" s="2"/>
    </row>
    <row r="1422" spans="1:11" ht="211.2" customHeight="1" thickTop="1" thickBot="1" x14ac:dyDescent="0.35">
      <c r="A1422" s="65" t="s">
        <v>2467</v>
      </c>
      <c r="B1422" s="222" t="s">
        <v>2468</v>
      </c>
      <c r="C1422" s="50" t="s">
        <v>130</v>
      </c>
      <c r="D1422" s="50">
        <v>1</v>
      </c>
      <c r="E1422" s="20"/>
      <c r="F1422" s="20"/>
      <c r="G1422" s="20"/>
      <c r="I1422" s="24"/>
      <c r="J1422" s="24"/>
      <c r="K1422" s="24"/>
    </row>
    <row r="1423" spans="1:11" ht="30" thickTop="1" thickBot="1" x14ac:dyDescent="0.35">
      <c r="A1423" s="61" t="s">
        <v>9</v>
      </c>
      <c r="B1423" s="62" t="s">
        <v>10</v>
      </c>
      <c r="C1423" s="62" t="s">
        <v>4</v>
      </c>
      <c r="D1423" s="62" t="s">
        <v>11</v>
      </c>
      <c r="E1423" s="62" t="s">
        <v>12</v>
      </c>
      <c r="F1423" s="62" t="s">
        <v>13</v>
      </c>
      <c r="G1423" s="64" t="s">
        <v>14</v>
      </c>
    </row>
    <row r="1424" spans="1:11" ht="15" thickTop="1" x14ac:dyDescent="0.3">
      <c r="A1424" s="20"/>
      <c r="B1424" s="67" t="s">
        <v>15</v>
      </c>
      <c r="C1424" s="68"/>
      <c r="D1424" s="68"/>
      <c r="E1424" s="68"/>
      <c r="F1424" s="68"/>
      <c r="G1424" s="7"/>
    </row>
    <row r="1425" spans="1:11" ht="29.4" thickBot="1" x14ac:dyDescent="0.35">
      <c r="A1425" s="36" t="s">
        <v>16</v>
      </c>
      <c r="B1425" s="4" t="s">
        <v>2890</v>
      </c>
      <c r="C1425" s="4" t="s">
        <v>18</v>
      </c>
      <c r="D1425" s="4">
        <v>8.0000000000000002E-3</v>
      </c>
      <c r="E1425" s="6">
        <v>24.1</v>
      </c>
      <c r="F1425" s="6">
        <f>PRODUCT(D1425:E1425)</f>
        <v>0.19280000000000003</v>
      </c>
      <c r="G1425" s="7"/>
    </row>
    <row r="1426" spans="1:11" ht="15.6" thickTop="1" thickBot="1" x14ac:dyDescent="0.35">
      <c r="A1426" s="71">
        <v>1</v>
      </c>
      <c r="B1426" s="244" t="s">
        <v>21</v>
      </c>
      <c r="C1426" s="245"/>
      <c r="D1426" s="245"/>
      <c r="E1426" s="246"/>
      <c r="F1426" s="72">
        <f>SUM(F1425)</f>
        <v>0.19280000000000003</v>
      </c>
      <c r="G1426" s="73">
        <f>SUM(F1426/F1438)</f>
        <v>0.21564755672884131</v>
      </c>
    </row>
    <row r="1427" spans="1:11" ht="15" thickTop="1" x14ac:dyDescent="0.3">
      <c r="A1427" s="20"/>
      <c r="B1427" s="74" t="s">
        <v>45</v>
      </c>
      <c r="C1427" s="4"/>
      <c r="D1427" s="4"/>
      <c r="E1427" s="4"/>
      <c r="F1427" s="41"/>
      <c r="G1427" s="75"/>
    </row>
    <row r="1428" spans="1:11" ht="86.4" x14ac:dyDescent="0.3">
      <c r="A1428" s="36" t="s">
        <v>23</v>
      </c>
      <c r="B1428" s="4" t="s">
        <v>2469</v>
      </c>
      <c r="C1428" s="4" t="s">
        <v>1782</v>
      </c>
      <c r="D1428" s="4">
        <v>2E-3</v>
      </c>
      <c r="E1428" s="6">
        <v>164.99</v>
      </c>
      <c r="F1428" s="41">
        <f>PRODUCT(D1428:E1428)</f>
        <v>0.32998000000000005</v>
      </c>
      <c r="G1428" s="7"/>
    </row>
    <row r="1429" spans="1:11" ht="101.4" thickBot="1" x14ac:dyDescent="0.35">
      <c r="A1429" s="36" t="s">
        <v>47</v>
      </c>
      <c r="B1429" s="4" t="s">
        <v>2470</v>
      </c>
      <c r="C1429" s="4" t="s">
        <v>1782</v>
      </c>
      <c r="D1429" s="4">
        <v>2E-3</v>
      </c>
      <c r="E1429" s="6">
        <v>20.190000000000001</v>
      </c>
      <c r="F1429" s="41">
        <f>PRODUCT(D1429:E1429)</f>
        <v>4.0380000000000006E-2</v>
      </c>
      <c r="G1429" s="7"/>
    </row>
    <row r="1430" spans="1:11" ht="15.6" thickTop="1" thickBot="1" x14ac:dyDescent="0.35">
      <c r="A1430" s="71">
        <v>2</v>
      </c>
      <c r="B1430" s="244" t="s">
        <v>49</v>
      </c>
      <c r="C1430" s="245"/>
      <c r="D1430" s="245"/>
      <c r="E1430" s="246"/>
      <c r="F1430" s="72">
        <f>SUM(F1428:F1429)</f>
        <v>0.37036000000000008</v>
      </c>
      <c r="G1430" s="73">
        <f>SUM(F1430/F1438)</f>
        <v>0.41424911364156469</v>
      </c>
    </row>
    <row r="1431" spans="1:11" ht="15" thickTop="1" x14ac:dyDescent="0.3">
      <c r="A1431" s="20"/>
      <c r="B1431" s="74" t="s">
        <v>22</v>
      </c>
      <c r="C1431" s="4"/>
      <c r="D1431" s="4"/>
      <c r="E1431" s="4"/>
      <c r="F1431" s="41"/>
      <c r="G1431" s="75"/>
    </row>
    <row r="1432" spans="1:11" ht="58.2" thickBot="1" x14ac:dyDescent="0.35">
      <c r="A1432" s="36" t="s">
        <v>50</v>
      </c>
      <c r="B1432" s="4" t="s">
        <v>2471</v>
      </c>
      <c r="C1432" s="4" t="s">
        <v>18</v>
      </c>
      <c r="D1432" s="4">
        <v>8.0000000000000002E-3</v>
      </c>
      <c r="E1432" s="55">
        <v>17.95</v>
      </c>
      <c r="F1432" s="41">
        <f>PRODUCT(D1432:E1432)</f>
        <v>0.14360000000000001</v>
      </c>
      <c r="G1432" s="7"/>
    </row>
    <row r="1433" spans="1:11" ht="15.6" thickTop="1" thickBot="1" x14ac:dyDescent="0.35">
      <c r="A1433" s="71">
        <v>3</v>
      </c>
      <c r="B1433" s="244" t="s">
        <v>25</v>
      </c>
      <c r="C1433" s="245"/>
      <c r="D1433" s="245"/>
      <c r="E1433" s="246"/>
      <c r="F1433" s="72">
        <f>SUM(F1432)</f>
        <v>0.14360000000000001</v>
      </c>
      <c r="G1433" s="73">
        <f>SUM(F1433/F1438)</f>
        <v>0.16061716362168885</v>
      </c>
    </row>
    <row r="1434" spans="1:11" ht="15.6" thickTop="1" thickBot="1" x14ac:dyDescent="0.35">
      <c r="A1434" s="78" t="s">
        <v>26</v>
      </c>
      <c r="B1434" s="244" t="s">
        <v>54</v>
      </c>
      <c r="C1434" s="245"/>
      <c r="D1434" s="245"/>
      <c r="E1434" s="246"/>
      <c r="F1434" s="79">
        <f>SUM(F1426,F1430,F1433)</f>
        <v>0.70676000000000005</v>
      </c>
      <c r="G1434" s="3"/>
    </row>
    <row r="1435" spans="1:11" ht="15.6" thickTop="1" thickBot="1" x14ac:dyDescent="0.35">
      <c r="A1435" s="80">
        <v>4</v>
      </c>
      <c r="B1435" s="264" t="s">
        <v>28</v>
      </c>
      <c r="C1435" s="265"/>
      <c r="D1435" s="265"/>
      <c r="E1435" s="266"/>
      <c r="F1435" s="79">
        <f>SUM(F1434)*15%</f>
        <v>0.10601400000000001</v>
      </c>
      <c r="G1435" s="73">
        <f>SUM(F1435/F1438)</f>
        <v>0.11857707509881422</v>
      </c>
    </row>
    <row r="1436" spans="1:11" ht="15.6" thickTop="1" thickBot="1" x14ac:dyDescent="0.35">
      <c r="A1436" s="78" t="s">
        <v>29</v>
      </c>
      <c r="B1436" s="244" t="s">
        <v>55</v>
      </c>
      <c r="C1436" s="245"/>
      <c r="D1436" s="245"/>
      <c r="E1436" s="246"/>
      <c r="F1436" s="81">
        <f>SUM(F1434:F1435)</f>
        <v>0.81277400000000011</v>
      </c>
    </row>
    <row r="1437" spans="1:11" ht="15.6" thickTop="1" thickBot="1" x14ac:dyDescent="0.35">
      <c r="A1437" s="80">
        <v>5</v>
      </c>
      <c r="B1437" s="264" t="s">
        <v>31</v>
      </c>
      <c r="C1437" s="265"/>
      <c r="D1437" s="265"/>
      <c r="E1437" s="266"/>
      <c r="F1437" s="79">
        <f>SUM(F1436)*10%</f>
        <v>8.1277400000000014E-2</v>
      </c>
      <c r="G1437" s="73">
        <f>SUM(F1437/F1438)</f>
        <v>9.0909090909090912E-2</v>
      </c>
    </row>
    <row r="1438" spans="1:11" ht="15.6" thickTop="1" thickBot="1" x14ac:dyDescent="0.35">
      <c r="A1438" s="78" t="s">
        <v>32</v>
      </c>
      <c r="B1438" s="244" t="s">
        <v>33</v>
      </c>
      <c r="C1438" s="245"/>
      <c r="D1438" s="245"/>
      <c r="E1438" s="246"/>
      <c r="F1438" s="81">
        <f>SUM(F1436:F1437)</f>
        <v>0.89405140000000016</v>
      </c>
      <c r="G1438" s="82">
        <f>SUM(G1426,G1430,G1433,G1435,G1437)</f>
        <v>1</v>
      </c>
    </row>
    <row r="1439" spans="1:11" ht="15.6" thickTop="1" thickBot="1" x14ac:dyDescent="0.35"/>
    <row r="1440" spans="1:11" ht="44.4" thickTop="1" thickBot="1" x14ac:dyDescent="0.35">
      <c r="A1440" s="61" t="s">
        <v>2</v>
      </c>
      <c r="B1440" s="62" t="s">
        <v>3</v>
      </c>
      <c r="C1440" s="63" t="s">
        <v>4</v>
      </c>
      <c r="D1440" s="64" t="s">
        <v>5</v>
      </c>
      <c r="E1440" s="27"/>
      <c r="F1440" s="20"/>
      <c r="G1440" s="20"/>
      <c r="I1440" s="2"/>
      <c r="J1440" s="2"/>
      <c r="K1440" s="2"/>
    </row>
    <row r="1441" spans="1:11" ht="199.2" customHeight="1" thickTop="1" thickBot="1" x14ac:dyDescent="0.35">
      <c r="A1441" s="65" t="s">
        <v>2472</v>
      </c>
      <c r="B1441" s="222" t="s">
        <v>2473</v>
      </c>
      <c r="C1441" s="50" t="s">
        <v>304</v>
      </c>
      <c r="D1441" s="50">
        <v>1</v>
      </c>
      <c r="E1441" s="20"/>
      <c r="F1441" s="20"/>
      <c r="G1441" s="20"/>
      <c r="I1441" s="24"/>
      <c r="J1441" s="24"/>
      <c r="K1441" s="24"/>
    </row>
    <row r="1442" spans="1:11" ht="30" thickTop="1" thickBot="1" x14ac:dyDescent="0.35">
      <c r="A1442" s="61" t="s">
        <v>9</v>
      </c>
      <c r="B1442" s="62" t="s">
        <v>10</v>
      </c>
      <c r="C1442" s="62" t="s">
        <v>4</v>
      </c>
      <c r="D1442" s="62" t="s">
        <v>11</v>
      </c>
      <c r="E1442" s="62" t="s">
        <v>12</v>
      </c>
      <c r="F1442" s="62" t="s">
        <v>13</v>
      </c>
      <c r="G1442" s="64" t="s">
        <v>14</v>
      </c>
    </row>
    <row r="1443" spans="1:11" ht="15" thickTop="1" x14ac:dyDescent="0.3">
      <c r="A1443" s="20"/>
      <c r="B1443" s="67" t="s">
        <v>15</v>
      </c>
      <c r="C1443" s="68"/>
      <c r="D1443" s="68"/>
      <c r="E1443" s="68"/>
      <c r="F1443" s="68"/>
      <c r="G1443" s="7"/>
    </row>
    <row r="1444" spans="1:11" ht="29.4" thickBot="1" x14ac:dyDescent="0.35">
      <c r="A1444" s="36" t="s">
        <v>16</v>
      </c>
      <c r="B1444" s="4" t="s">
        <v>2891</v>
      </c>
      <c r="C1444" s="4" t="s">
        <v>18</v>
      </c>
      <c r="D1444" s="4">
        <v>0.08</v>
      </c>
      <c r="E1444" s="6">
        <v>24.1</v>
      </c>
      <c r="F1444" s="6">
        <f>PRODUCT(D1444:E1444)</f>
        <v>1.9280000000000002</v>
      </c>
      <c r="G1444" s="7"/>
    </row>
    <row r="1445" spans="1:11" ht="15.6" thickTop="1" thickBot="1" x14ac:dyDescent="0.35">
      <c r="A1445" s="71">
        <v>1</v>
      </c>
      <c r="B1445" s="244" t="s">
        <v>21</v>
      </c>
      <c r="C1445" s="245"/>
      <c r="D1445" s="245"/>
      <c r="E1445" s="246"/>
      <c r="F1445" s="72">
        <f>SUM(F1444)</f>
        <v>1.9280000000000002</v>
      </c>
      <c r="G1445" s="73">
        <f>SUM(F1445/F1456)</f>
        <v>0.40675491644962875</v>
      </c>
    </row>
    <row r="1446" spans="1:11" ht="15" thickTop="1" x14ac:dyDescent="0.3">
      <c r="A1446" s="20"/>
      <c r="B1446" s="74" t="s">
        <v>45</v>
      </c>
      <c r="C1446" s="4"/>
      <c r="D1446" s="4"/>
      <c r="E1446" s="4"/>
      <c r="F1446" s="41"/>
      <c r="G1446" s="75"/>
    </row>
    <row r="1447" spans="1:11" ht="115.8" thickBot="1" x14ac:dyDescent="0.35">
      <c r="A1447" s="36" t="s">
        <v>23</v>
      </c>
      <c r="B1447" s="4" t="s">
        <v>2474</v>
      </c>
      <c r="C1447" s="4" t="s">
        <v>1782</v>
      </c>
      <c r="D1447" s="4">
        <v>0.02</v>
      </c>
      <c r="E1447" s="153">
        <v>19.149999999999999</v>
      </c>
      <c r="F1447" s="41">
        <f>PRODUCT(D1447:E1447)</f>
        <v>0.38300000000000001</v>
      </c>
      <c r="G1447" s="7"/>
    </row>
    <row r="1448" spans="1:11" ht="15.6" thickTop="1" thickBot="1" x14ac:dyDescent="0.35">
      <c r="A1448" s="71">
        <v>2</v>
      </c>
      <c r="B1448" s="244" t="s">
        <v>49</v>
      </c>
      <c r="C1448" s="245"/>
      <c r="D1448" s="245"/>
      <c r="E1448" s="246"/>
      <c r="F1448" s="72">
        <f>SUM(F1447)</f>
        <v>0.38300000000000001</v>
      </c>
      <c r="G1448" s="73">
        <f>SUM(F1448/F1456)</f>
        <v>8.0802454875626456E-2</v>
      </c>
    </row>
    <row r="1449" spans="1:11" ht="15" thickTop="1" x14ac:dyDescent="0.3">
      <c r="A1449" s="20"/>
      <c r="B1449" s="74" t="s">
        <v>22</v>
      </c>
      <c r="C1449" s="4"/>
      <c r="D1449" s="4"/>
      <c r="E1449" s="4"/>
      <c r="F1449" s="41"/>
      <c r="G1449" s="75"/>
    </row>
    <row r="1450" spans="1:11" ht="58.2" thickBot="1" x14ac:dyDescent="0.35">
      <c r="A1450" s="36" t="s">
        <v>50</v>
      </c>
      <c r="B1450" s="4" t="s">
        <v>2475</v>
      </c>
      <c r="C1450" s="4" t="s">
        <v>18</v>
      </c>
      <c r="D1450" s="4">
        <v>0.08</v>
      </c>
      <c r="E1450" s="55">
        <v>17.95</v>
      </c>
      <c r="F1450" s="41">
        <f>PRODUCT(D1450:E1450)</f>
        <v>1.4359999999999999</v>
      </c>
      <c r="G1450" s="7"/>
    </row>
    <row r="1451" spans="1:11" ht="15.6" thickTop="1" thickBot="1" x14ac:dyDescent="0.35">
      <c r="A1451" s="71">
        <v>3</v>
      </c>
      <c r="B1451" s="244" t="s">
        <v>25</v>
      </c>
      <c r="C1451" s="245"/>
      <c r="D1451" s="245"/>
      <c r="E1451" s="246"/>
      <c r="F1451" s="72">
        <f>SUM(F1450)</f>
        <v>1.4359999999999999</v>
      </c>
      <c r="G1451" s="73">
        <f>SUM(F1451/F1456)</f>
        <v>0.30295646266683962</v>
      </c>
    </row>
    <row r="1452" spans="1:11" ht="15.6" thickTop="1" thickBot="1" x14ac:dyDescent="0.35">
      <c r="A1452" s="78" t="s">
        <v>26</v>
      </c>
      <c r="B1452" s="244" t="s">
        <v>54</v>
      </c>
      <c r="C1452" s="245"/>
      <c r="D1452" s="245"/>
      <c r="E1452" s="246"/>
      <c r="F1452" s="79">
        <f>SUM(F1445,F1448,F1451)</f>
        <v>3.7469999999999999</v>
      </c>
      <c r="G1452" s="3"/>
    </row>
    <row r="1453" spans="1:11" ht="15.6" thickTop="1" thickBot="1" x14ac:dyDescent="0.35">
      <c r="A1453" s="80">
        <v>4</v>
      </c>
      <c r="B1453" s="264" t="s">
        <v>28</v>
      </c>
      <c r="C1453" s="265"/>
      <c r="D1453" s="265"/>
      <c r="E1453" s="266"/>
      <c r="F1453" s="79">
        <f>SUM(F1452)*15%</f>
        <v>0.56204999999999994</v>
      </c>
      <c r="G1453" s="73">
        <f>SUM(F1453/F1456)</f>
        <v>0.11857707509881421</v>
      </c>
    </row>
    <row r="1454" spans="1:11" ht="15.6" thickTop="1" thickBot="1" x14ac:dyDescent="0.35">
      <c r="A1454" s="78" t="s">
        <v>29</v>
      </c>
      <c r="B1454" s="244" t="s">
        <v>55</v>
      </c>
      <c r="C1454" s="245"/>
      <c r="D1454" s="245"/>
      <c r="E1454" s="246"/>
      <c r="F1454" s="81">
        <f>SUM(F1452:F1453)</f>
        <v>4.30905</v>
      </c>
    </row>
    <row r="1455" spans="1:11" ht="15.6" thickTop="1" thickBot="1" x14ac:dyDescent="0.35">
      <c r="A1455" s="80">
        <v>5</v>
      </c>
      <c r="B1455" s="264" t="s">
        <v>31</v>
      </c>
      <c r="C1455" s="265"/>
      <c r="D1455" s="265"/>
      <c r="E1455" s="266"/>
      <c r="F1455" s="79">
        <f>SUM(F1454)*10%</f>
        <v>0.43090500000000004</v>
      </c>
      <c r="G1455" s="73">
        <f>SUM(F1455/F1456)</f>
        <v>9.0909090909090912E-2</v>
      </c>
    </row>
    <row r="1456" spans="1:11" ht="15.6" thickTop="1" thickBot="1" x14ac:dyDescent="0.35">
      <c r="A1456" s="78" t="s">
        <v>32</v>
      </c>
      <c r="B1456" s="244" t="s">
        <v>33</v>
      </c>
      <c r="C1456" s="245"/>
      <c r="D1456" s="245"/>
      <c r="E1456" s="246"/>
      <c r="F1456" s="81">
        <f>SUM(F1454:F1455)</f>
        <v>4.7399550000000001</v>
      </c>
      <c r="G1456" s="82">
        <f>SUM(G1445,G1448,G1451,G1453,G1455)</f>
        <v>1</v>
      </c>
    </row>
    <row r="1457" spans="1:11" ht="15.6" thickTop="1" thickBot="1" x14ac:dyDescent="0.35"/>
    <row r="1458" spans="1:11" ht="44.4" thickTop="1" thickBot="1" x14ac:dyDescent="0.35">
      <c r="A1458" s="61" t="s">
        <v>2</v>
      </c>
      <c r="B1458" s="62" t="s">
        <v>3</v>
      </c>
      <c r="C1458" s="63" t="s">
        <v>4</v>
      </c>
      <c r="D1458" s="64" t="s">
        <v>5</v>
      </c>
      <c r="E1458" s="27"/>
      <c r="F1458" s="20"/>
      <c r="G1458" s="20"/>
      <c r="I1458" s="2"/>
      <c r="J1458" s="2"/>
      <c r="K1458" s="2"/>
    </row>
    <row r="1459" spans="1:11" ht="208.8" customHeight="1" thickTop="1" thickBot="1" x14ac:dyDescent="0.35">
      <c r="A1459" s="65" t="s">
        <v>2476</v>
      </c>
      <c r="B1459" s="222" t="s">
        <v>2477</v>
      </c>
      <c r="C1459" s="50" t="s">
        <v>130</v>
      </c>
      <c r="D1459" s="50">
        <v>1</v>
      </c>
      <c r="E1459" s="20"/>
      <c r="F1459" s="20"/>
      <c r="G1459" s="20"/>
      <c r="I1459" s="24"/>
      <c r="J1459" s="24"/>
      <c r="K1459" s="24"/>
    </row>
    <row r="1460" spans="1:11" ht="30" thickTop="1" thickBot="1" x14ac:dyDescent="0.35">
      <c r="A1460" s="61" t="s">
        <v>9</v>
      </c>
      <c r="B1460" s="62" t="s">
        <v>10</v>
      </c>
      <c r="C1460" s="62" t="s">
        <v>4</v>
      </c>
      <c r="D1460" s="62" t="s">
        <v>11</v>
      </c>
      <c r="E1460" s="62" t="s">
        <v>12</v>
      </c>
      <c r="F1460" s="62" t="s">
        <v>13</v>
      </c>
      <c r="G1460" s="64" t="s">
        <v>14</v>
      </c>
    </row>
    <row r="1461" spans="1:11" ht="15" thickTop="1" x14ac:dyDescent="0.3">
      <c r="A1461" s="20"/>
      <c r="B1461" s="67" t="s">
        <v>15</v>
      </c>
      <c r="C1461" s="68"/>
      <c r="D1461" s="68"/>
      <c r="E1461" s="68"/>
      <c r="F1461" s="68"/>
      <c r="G1461" s="7"/>
    </row>
    <row r="1462" spans="1:11" x14ac:dyDescent="0.3">
      <c r="A1462" s="36" t="s">
        <v>16</v>
      </c>
      <c r="B1462" s="4" t="s">
        <v>2883</v>
      </c>
      <c r="C1462" s="4" t="s">
        <v>18</v>
      </c>
      <c r="D1462" s="4">
        <v>5.0000000000000001E-3</v>
      </c>
      <c r="E1462" s="6">
        <v>24.1</v>
      </c>
      <c r="F1462" s="6">
        <f>PRODUCT(D1462:E1462)</f>
        <v>0.12050000000000001</v>
      </c>
      <c r="G1462" s="7"/>
    </row>
    <row r="1463" spans="1:11" ht="15" thickBot="1" x14ac:dyDescent="0.35">
      <c r="A1463" s="36" t="s">
        <v>19</v>
      </c>
      <c r="B1463" s="4" t="s">
        <v>2235</v>
      </c>
      <c r="C1463" s="4" t="s">
        <v>18</v>
      </c>
      <c r="D1463" s="4">
        <v>5.0000000000000001E-3</v>
      </c>
      <c r="E1463" s="6">
        <v>21.25</v>
      </c>
      <c r="F1463" s="6">
        <f>PRODUCT(D1463:E1463)</f>
        <v>0.10625</v>
      </c>
      <c r="G1463" s="7"/>
    </row>
    <row r="1464" spans="1:11" ht="15.6" thickTop="1" thickBot="1" x14ac:dyDescent="0.35">
      <c r="A1464" s="71">
        <v>1</v>
      </c>
      <c r="B1464" s="244" t="s">
        <v>21</v>
      </c>
      <c r="C1464" s="245"/>
      <c r="D1464" s="245"/>
      <c r="E1464" s="246"/>
      <c r="F1464" s="72">
        <f>SUM(F1462:F1463)</f>
        <v>0.22675000000000001</v>
      </c>
      <c r="G1464" s="73">
        <f>SUM(F1464/F1475)</f>
        <v>0.40590808844589565</v>
      </c>
    </row>
    <row r="1465" spans="1:11" ht="15" thickTop="1" x14ac:dyDescent="0.3">
      <c r="A1465" s="20"/>
      <c r="B1465" s="74" t="s">
        <v>45</v>
      </c>
      <c r="C1465" s="4"/>
      <c r="D1465" s="4"/>
      <c r="E1465" s="4"/>
      <c r="F1465" s="41"/>
      <c r="G1465" s="75"/>
    </row>
    <row r="1466" spans="1:11" ht="101.4" thickBot="1" x14ac:dyDescent="0.35">
      <c r="A1466" s="36" t="s">
        <v>23</v>
      </c>
      <c r="B1466" s="4" t="s">
        <v>2478</v>
      </c>
      <c r="C1466" s="4" t="s">
        <v>1782</v>
      </c>
      <c r="D1466" s="4">
        <v>2E-3</v>
      </c>
      <c r="E1466" s="153">
        <v>19.149999999999999</v>
      </c>
      <c r="F1466" s="41">
        <f>PRODUCT(D1466:E1466)</f>
        <v>3.8300000000000001E-2</v>
      </c>
      <c r="G1466" s="7"/>
    </row>
    <row r="1467" spans="1:11" ht="15.6" thickTop="1" thickBot="1" x14ac:dyDescent="0.35">
      <c r="A1467" s="71">
        <v>2</v>
      </c>
      <c r="B1467" s="244" t="s">
        <v>49</v>
      </c>
      <c r="C1467" s="245"/>
      <c r="D1467" s="245"/>
      <c r="E1467" s="246"/>
      <c r="F1467" s="72">
        <f>SUM(F1466)</f>
        <v>3.8300000000000001E-2</v>
      </c>
      <c r="G1467" s="73">
        <f>SUM(F1467/F1475)</f>
        <v>6.8561322105745545E-2</v>
      </c>
    </row>
    <row r="1468" spans="1:11" ht="15" thickTop="1" x14ac:dyDescent="0.3">
      <c r="A1468" s="20"/>
      <c r="B1468" s="74" t="s">
        <v>22</v>
      </c>
      <c r="C1468" s="4"/>
      <c r="D1468" s="4"/>
      <c r="E1468" s="4"/>
      <c r="F1468" s="41"/>
      <c r="G1468" s="75"/>
    </row>
    <row r="1469" spans="1:11" ht="58.2" thickBot="1" x14ac:dyDescent="0.35">
      <c r="A1469" s="36" t="s">
        <v>50</v>
      </c>
      <c r="B1469" s="4" t="s">
        <v>2479</v>
      </c>
      <c r="C1469" s="4" t="s">
        <v>18</v>
      </c>
      <c r="D1469" s="4">
        <v>5.0000000000000001E-3</v>
      </c>
      <c r="E1469" s="177">
        <v>35.31</v>
      </c>
      <c r="F1469" s="41">
        <f>PRODUCT(D1469:E1469)</f>
        <v>0.17655000000000001</v>
      </c>
      <c r="G1469" s="7"/>
    </row>
    <row r="1470" spans="1:11" ht="15.6" thickTop="1" thickBot="1" x14ac:dyDescent="0.35">
      <c r="A1470" s="71">
        <v>3</v>
      </c>
      <c r="B1470" s="244" t="s">
        <v>25</v>
      </c>
      <c r="C1470" s="245"/>
      <c r="D1470" s="245"/>
      <c r="E1470" s="246"/>
      <c r="F1470" s="72">
        <f>SUM(F1469)</f>
        <v>0.17655000000000001</v>
      </c>
      <c r="G1470" s="73">
        <f>SUM(F1470/F1475)</f>
        <v>0.31604442344045369</v>
      </c>
    </row>
    <row r="1471" spans="1:11" ht="15.6" thickTop="1" thickBot="1" x14ac:dyDescent="0.35">
      <c r="A1471" s="78" t="s">
        <v>26</v>
      </c>
      <c r="B1471" s="244" t="s">
        <v>54</v>
      </c>
      <c r="C1471" s="245"/>
      <c r="D1471" s="245"/>
      <c r="E1471" s="246"/>
      <c r="F1471" s="79">
        <f>SUM(F1464,F1467,F1470)</f>
        <v>0.44159999999999999</v>
      </c>
      <c r="G1471" s="3"/>
    </row>
    <row r="1472" spans="1:11" ht="15.6" thickTop="1" thickBot="1" x14ac:dyDescent="0.35">
      <c r="A1472" s="80">
        <v>4</v>
      </c>
      <c r="B1472" s="264" t="s">
        <v>28</v>
      </c>
      <c r="C1472" s="265"/>
      <c r="D1472" s="265"/>
      <c r="E1472" s="266"/>
      <c r="F1472" s="79">
        <f>SUM(F1471)*15%</f>
        <v>6.6239999999999993E-2</v>
      </c>
      <c r="G1472" s="73">
        <f>SUM(F1472/F1475)</f>
        <v>0.11857707509881421</v>
      </c>
    </row>
    <row r="1473" spans="1:11" ht="15.6" thickTop="1" thickBot="1" x14ac:dyDescent="0.35">
      <c r="A1473" s="78" t="s">
        <v>29</v>
      </c>
      <c r="B1473" s="244" t="s">
        <v>55</v>
      </c>
      <c r="C1473" s="245"/>
      <c r="D1473" s="245"/>
      <c r="E1473" s="246"/>
      <c r="F1473" s="81">
        <f>SUM(F1471:F1472)</f>
        <v>0.50783999999999996</v>
      </c>
    </row>
    <row r="1474" spans="1:11" ht="15.6" thickTop="1" thickBot="1" x14ac:dyDescent="0.35">
      <c r="A1474" s="80">
        <v>5</v>
      </c>
      <c r="B1474" s="264" t="s">
        <v>31</v>
      </c>
      <c r="C1474" s="265"/>
      <c r="D1474" s="265"/>
      <c r="E1474" s="266"/>
      <c r="F1474" s="79">
        <f>SUM(F1473)*10%</f>
        <v>5.0783999999999996E-2</v>
      </c>
      <c r="G1474" s="73">
        <f>SUM(F1474/F1475)</f>
        <v>9.0909090909090898E-2</v>
      </c>
    </row>
    <row r="1475" spans="1:11" ht="15.6" thickTop="1" thickBot="1" x14ac:dyDescent="0.35">
      <c r="A1475" s="78" t="s">
        <v>32</v>
      </c>
      <c r="B1475" s="244" t="s">
        <v>33</v>
      </c>
      <c r="C1475" s="245"/>
      <c r="D1475" s="245"/>
      <c r="E1475" s="246"/>
      <c r="F1475" s="81">
        <f>SUM(F1473:F1474)</f>
        <v>0.55862400000000001</v>
      </c>
      <c r="G1475" s="82">
        <f>SUM(G1464,G1467,G1470,G1472,G1474)</f>
        <v>1</v>
      </c>
    </row>
    <row r="1476" spans="1:11" ht="15.6" thickTop="1" thickBot="1" x14ac:dyDescent="0.35"/>
    <row r="1477" spans="1:11" ht="44.4" thickTop="1" thickBot="1" x14ac:dyDescent="0.35">
      <c r="A1477" s="61" t="s">
        <v>2</v>
      </c>
      <c r="B1477" s="62" t="s">
        <v>3</v>
      </c>
      <c r="C1477" s="63" t="s">
        <v>4</v>
      </c>
      <c r="D1477" s="64" t="s">
        <v>5</v>
      </c>
      <c r="E1477" s="27"/>
      <c r="F1477" s="20"/>
      <c r="G1477" s="20"/>
      <c r="I1477" s="2"/>
      <c r="J1477" s="2"/>
      <c r="K1477" s="2"/>
    </row>
    <row r="1478" spans="1:11" ht="279" customHeight="1" thickTop="1" thickBot="1" x14ac:dyDescent="0.35">
      <c r="A1478" s="65" t="s">
        <v>2480</v>
      </c>
      <c r="B1478" s="222" t="s">
        <v>2481</v>
      </c>
      <c r="C1478" s="50" t="s">
        <v>304</v>
      </c>
      <c r="D1478" s="50">
        <v>1</v>
      </c>
      <c r="E1478" s="20"/>
      <c r="F1478" s="20"/>
      <c r="G1478" s="20"/>
      <c r="I1478" s="24"/>
      <c r="J1478" s="24"/>
      <c r="K1478" s="24"/>
    </row>
    <row r="1479" spans="1:11" ht="30" thickTop="1" thickBot="1" x14ac:dyDescent="0.35">
      <c r="A1479" s="61" t="s">
        <v>9</v>
      </c>
      <c r="B1479" s="62" t="s">
        <v>10</v>
      </c>
      <c r="C1479" s="62" t="s">
        <v>4</v>
      </c>
      <c r="D1479" s="62" t="s">
        <v>11</v>
      </c>
      <c r="E1479" s="62" t="s">
        <v>12</v>
      </c>
      <c r="F1479" s="62" t="s">
        <v>13</v>
      </c>
      <c r="G1479" s="64" t="s">
        <v>14</v>
      </c>
    </row>
    <row r="1480" spans="1:11" ht="15" thickTop="1" x14ac:dyDescent="0.3">
      <c r="A1480" s="20"/>
      <c r="B1480" s="67" t="s">
        <v>15</v>
      </c>
      <c r="C1480" s="68"/>
      <c r="D1480" s="68"/>
      <c r="E1480" s="68"/>
      <c r="F1480" s="68"/>
      <c r="G1480" s="7"/>
    </row>
    <row r="1481" spans="1:11" ht="28.8" x14ac:dyDescent="0.3">
      <c r="A1481" s="36" t="s">
        <v>16</v>
      </c>
      <c r="B1481" s="4" t="s">
        <v>2892</v>
      </c>
      <c r="C1481" s="4" t="s">
        <v>18</v>
      </c>
      <c r="D1481" s="4">
        <v>0.4</v>
      </c>
      <c r="E1481" s="6">
        <v>28.6</v>
      </c>
      <c r="F1481" s="6">
        <f>PRODUCT(D1481:E1481)</f>
        <v>11.440000000000001</v>
      </c>
      <c r="G1481" s="7"/>
    </row>
    <row r="1482" spans="1:11" ht="29.4" thickBot="1" x14ac:dyDescent="0.35">
      <c r="A1482" s="36" t="s">
        <v>19</v>
      </c>
      <c r="B1482" s="4" t="s">
        <v>2893</v>
      </c>
      <c r="C1482" s="4" t="s">
        <v>18</v>
      </c>
      <c r="D1482" s="4">
        <v>0.48</v>
      </c>
      <c r="E1482" s="6">
        <v>24.1</v>
      </c>
      <c r="F1482" s="6">
        <f>PRODUCT(D1482:E1482)</f>
        <v>11.568</v>
      </c>
      <c r="G1482" s="7"/>
    </row>
    <row r="1483" spans="1:11" ht="15.6" thickTop="1" thickBot="1" x14ac:dyDescent="0.35">
      <c r="A1483" s="71">
        <v>1</v>
      </c>
      <c r="B1483" s="244" t="s">
        <v>21</v>
      </c>
      <c r="C1483" s="245"/>
      <c r="D1483" s="245"/>
      <c r="E1483" s="246"/>
      <c r="F1483" s="72">
        <f>SUM(F1481:F1482)</f>
        <v>23.008000000000003</v>
      </c>
      <c r="G1483" s="73">
        <f>SUM(F1483/F1495)</f>
        <v>0.23819813052980099</v>
      </c>
    </row>
    <row r="1484" spans="1:11" ht="15" thickTop="1" x14ac:dyDescent="0.3">
      <c r="A1484" s="20"/>
      <c r="B1484" s="74" t="s">
        <v>45</v>
      </c>
      <c r="C1484" s="4"/>
      <c r="D1484" s="4"/>
      <c r="E1484" s="4"/>
      <c r="F1484" s="41"/>
      <c r="G1484" s="75"/>
    </row>
    <row r="1485" spans="1:11" ht="87" thickBot="1" x14ac:dyDescent="0.35">
      <c r="A1485" s="36" t="s">
        <v>23</v>
      </c>
      <c r="B1485" s="4" t="s">
        <v>2482</v>
      </c>
      <c r="C1485" s="4" t="s">
        <v>2483</v>
      </c>
      <c r="D1485" s="22">
        <v>1</v>
      </c>
      <c r="E1485" s="153">
        <v>39.17</v>
      </c>
      <c r="F1485" s="41">
        <f>PRODUCT(D1485:E1485)</f>
        <v>39.17</v>
      </c>
      <c r="G1485" s="7"/>
    </row>
    <row r="1486" spans="1:11" ht="15.6" thickTop="1" thickBot="1" x14ac:dyDescent="0.35">
      <c r="A1486" s="71">
        <v>2</v>
      </c>
      <c r="B1486" s="244" t="s">
        <v>49</v>
      </c>
      <c r="C1486" s="245"/>
      <c r="D1486" s="245"/>
      <c r="E1486" s="246"/>
      <c r="F1486" s="72">
        <f>SUM(F1485)</f>
        <v>39.17</v>
      </c>
      <c r="G1486" s="73">
        <f>SUM(F1486/F1495)</f>
        <v>0.40552072204677958</v>
      </c>
    </row>
    <row r="1487" spans="1:11" ht="15" thickTop="1" x14ac:dyDescent="0.3">
      <c r="A1487" s="20"/>
      <c r="B1487" s="74" t="s">
        <v>22</v>
      </c>
      <c r="C1487" s="4"/>
      <c r="D1487" s="4"/>
      <c r="E1487" s="4"/>
      <c r="F1487" s="41"/>
      <c r="G1487" s="75"/>
    </row>
    <row r="1488" spans="1:11" ht="106.65" customHeight="1" x14ac:dyDescent="0.3">
      <c r="A1488" s="36" t="s">
        <v>50</v>
      </c>
      <c r="B1488" s="4" t="s">
        <v>2484</v>
      </c>
      <c r="C1488" s="4" t="s">
        <v>18</v>
      </c>
      <c r="D1488" s="22">
        <v>0.4</v>
      </c>
      <c r="E1488" s="45">
        <v>30</v>
      </c>
      <c r="F1488" s="41">
        <f>PRODUCT(D1488:E1488)</f>
        <v>12</v>
      </c>
      <c r="G1488" s="7"/>
    </row>
    <row r="1489" spans="1:11" ht="58.2" thickBot="1" x14ac:dyDescent="0.35">
      <c r="A1489" s="36" t="s">
        <v>52</v>
      </c>
      <c r="B1489" s="4" t="s">
        <v>2485</v>
      </c>
      <c r="C1489" s="4" t="s">
        <v>18</v>
      </c>
      <c r="D1489" s="4">
        <v>0.08</v>
      </c>
      <c r="E1489" s="70">
        <v>27.24</v>
      </c>
      <c r="F1489" s="41">
        <f>PRODUCT(D1489:E1489)</f>
        <v>2.1791999999999998</v>
      </c>
      <c r="G1489" s="7"/>
    </row>
    <row r="1490" spans="1:11" ht="15.6" thickTop="1" thickBot="1" x14ac:dyDescent="0.35">
      <c r="A1490" s="71">
        <v>3</v>
      </c>
      <c r="B1490" s="244" t="s">
        <v>25</v>
      </c>
      <c r="C1490" s="245"/>
      <c r="D1490" s="245"/>
      <c r="E1490" s="246"/>
      <c r="F1490" s="72">
        <f>SUM(F1488:F1489)</f>
        <v>14.1792</v>
      </c>
      <c r="G1490" s="73">
        <f>SUM(F1490/F1495)</f>
        <v>0.14679498141551434</v>
      </c>
    </row>
    <row r="1491" spans="1:11" ht="15.6" thickTop="1" thickBot="1" x14ac:dyDescent="0.35">
      <c r="A1491" s="78" t="s">
        <v>26</v>
      </c>
      <c r="B1491" s="244" t="s">
        <v>54</v>
      </c>
      <c r="C1491" s="245"/>
      <c r="D1491" s="245"/>
      <c r="E1491" s="246"/>
      <c r="F1491" s="79">
        <f>SUM(F1483,F1486,F1490)</f>
        <v>76.357200000000006</v>
      </c>
      <c r="G1491" s="3"/>
    </row>
    <row r="1492" spans="1:11" ht="15.6" thickTop="1" thickBot="1" x14ac:dyDescent="0.35">
      <c r="A1492" s="80">
        <v>4</v>
      </c>
      <c r="B1492" s="264" t="s">
        <v>28</v>
      </c>
      <c r="C1492" s="265"/>
      <c r="D1492" s="265"/>
      <c r="E1492" s="266"/>
      <c r="F1492" s="79">
        <f>SUM(F1491)*15%</f>
        <v>11.453580000000001</v>
      </c>
      <c r="G1492" s="73">
        <f>SUM(F1492/F1495)</f>
        <v>0.11857707509881424</v>
      </c>
    </row>
    <row r="1493" spans="1:11" ht="15.6" thickTop="1" thickBot="1" x14ac:dyDescent="0.35">
      <c r="A1493" s="78" t="s">
        <v>29</v>
      </c>
      <c r="B1493" s="244" t="s">
        <v>55</v>
      </c>
      <c r="C1493" s="245"/>
      <c r="D1493" s="245"/>
      <c r="E1493" s="246"/>
      <c r="F1493" s="81">
        <f>SUM(F1491:F1492)</f>
        <v>87.810780000000008</v>
      </c>
    </row>
    <row r="1494" spans="1:11" ht="15.6" thickTop="1" thickBot="1" x14ac:dyDescent="0.35">
      <c r="A1494" s="80">
        <v>5</v>
      </c>
      <c r="B1494" s="264" t="s">
        <v>31</v>
      </c>
      <c r="C1494" s="265"/>
      <c r="D1494" s="265"/>
      <c r="E1494" s="266"/>
      <c r="F1494" s="79">
        <f>SUM(F1493)*10%</f>
        <v>8.7810780000000008</v>
      </c>
      <c r="G1494" s="73">
        <f>SUM(F1494/F1495)</f>
        <v>9.0909090909090912E-2</v>
      </c>
    </row>
    <row r="1495" spans="1:11" ht="15.6" thickTop="1" thickBot="1" x14ac:dyDescent="0.35">
      <c r="A1495" s="78" t="s">
        <v>32</v>
      </c>
      <c r="B1495" s="244" t="s">
        <v>33</v>
      </c>
      <c r="C1495" s="245"/>
      <c r="D1495" s="245"/>
      <c r="E1495" s="246"/>
      <c r="F1495" s="81">
        <f>SUM(F1493:F1494)</f>
        <v>96.591858000000002</v>
      </c>
      <c r="G1495" s="82">
        <f>SUM(G1483,G1486,G1490,G1492,G1494)</f>
        <v>1</v>
      </c>
    </row>
    <row r="1496" spans="1:11" ht="15.6" thickTop="1" thickBot="1" x14ac:dyDescent="0.35"/>
    <row r="1497" spans="1:11" ht="44.4" thickTop="1" thickBot="1" x14ac:dyDescent="0.35">
      <c r="A1497" s="61" t="s">
        <v>2</v>
      </c>
      <c r="B1497" s="62" t="s">
        <v>3</v>
      </c>
      <c r="C1497" s="63" t="s">
        <v>4</v>
      </c>
      <c r="D1497" s="64" t="s">
        <v>5</v>
      </c>
      <c r="E1497" s="27"/>
      <c r="F1497" s="20"/>
      <c r="G1497" s="20"/>
      <c r="I1497" s="2"/>
      <c r="J1497" s="2"/>
      <c r="K1497" s="2"/>
    </row>
    <row r="1498" spans="1:11" ht="246" customHeight="1" thickTop="1" thickBot="1" x14ac:dyDescent="0.35">
      <c r="A1498" s="65" t="s">
        <v>2486</v>
      </c>
      <c r="B1498" s="222" t="s">
        <v>2487</v>
      </c>
      <c r="C1498" s="50" t="s">
        <v>304</v>
      </c>
      <c r="D1498" s="50">
        <v>1</v>
      </c>
      <c r="E1498" s="20"/>
      <c r="F1498" s="20"/>
      <c r="G1498" s="20"/>
      <c r="I1498" s="24"/>
      <c r="J1498" s="24"/>
      <c r="K1498" s="24"/>
    </row>
    <row r="1499" spans="1:11" ht="30" thickTop="1" thickBot="1" x14ac:dyDescent="0.35">
      <c r="A1499" s="61" t="s">
        <v>9</v>
      </c>
      <c r="B1499" s="62" t="s">
        <v>10</v>
      </c>
      <c r="C1499" s="62" t="s">
        <v>4</v>
      </c>
      <c r="D1499" s="62" t="s">
        <v>11</v>
      </c>
      <c r="E1499" s="62" t="s">
        <v>12</v>
      </c>
      <c r="F1499" s="62" t="s">
        <v>13</v>
      </c>
      <c r="G1499" s="64" t="s">
        <v>14</v>
      </c>
    </row>
    <row r="1500" spans="1:11" ht="15" thickTop="1" x14ac:dyDescent="0.3">
      <c r="A1500" s="20"/>
      <c r="B1500" s="67" t="s">
        <v>15</v>
      </c>
      <c r="C1500" s="68"/>
      <c r="D1500" s="68"/>
      <c r="E1500" s="68"/>
      <c r="F1500" s="68"/>
      <c r="G1500" s="7"/>
    </row>
    <row r="1501" spans="1:11" ht="43.2" x14ac:dyDescent="0.3">
      <c r="A1501" s="36" t="s">
        <v>16</v>
      </c>
      <c r="B1501" s="4" t="s">
        <v>2894</v>
      </c>
      <c r="C1501" s="4" t="s">
        <v>18</v>
      </c>
      <c r="D1501" s="4">
        <v>1.1499999999999999</v>
      </c>
      <c r="E1501" s="6">
        <v>28.6</v>
      </c>
      <c r="F1501" s="6">
        <f>PRODUCT(D1501:E1501)</f>
        <v>32.89</v>
      </c>
      <c r="G1501" s="7"/>
    </row>
    <row r="1502" spans="1:11" ht="29.4" thickBot="1" x14ac:dyDescent="0.35">
      <c r="A1502" s="36" t="s">
        <v>19</v>
      </c>
      <c r="B1502" s="4" t="s">
        <v>2488</v>
      </c>
      <c r="C1502" s="4" t="s">
        <v>18</v>
      </c>
      <c r="D1502" s="4">
        <v>0.25</v>
      </c>
      <c r="E1502" s="6">
        <v>21.1</v>
      </c>
      <c r="F1502" s="6">
        <f>PRODUCT(D1502:E1502)</f>
        <v>5.2750000000000004</v>
      </c>
      <c r="G1502" s="7"/>
    </row>
    <row r="1503" spans="1:11" ht="15.6" thickTop="1" thickBot="1" x14ac:dyDescent="0.35">
      <c r="A1503" s="71">
        <v>1</v>
      </c>
      <c r="B1503" s="244" t="s">
        <v>21</v>
      </c>
      <c r="C1503" s="245"/>
      <c r="D1503" s="245"/>
      <c r="E1503" s="246"/>
      <c r="F1503" s="72">
        <f>SUM(F1501:F1502)</f>
        <v>38.164999999999999</v>
      </c>
      <c r="G1503" s="73">
        <f>SUM(F1503/F1515)</f>
        <v>0.47093616791867321</v>
      </c>
    </row>
    <row r="1504" spans="1:11" ht="15" thickTop="1" x14ac:dyDescent="0.3">
      <c r="A1504" s="20"/>
      <c r="B1504" s="74" t="s">
        <v>45</v>
      </c>
      <c r="C1504" s="4"/>
      <c r="D1504" s="4"/>
      <c r="E1504" s="4"/>
      <c r="F1504" s="41"/>
      <c r="G1504" s="75"/>
    </row>
    <row r="1505" spans="1:12" ht="86.4" x14ac:dyDescent="0.3">
      <c r="A1505" s="36" t="s">
        <v>23</v>
      </c>
      <c r="B1505" s="4" t="s">
        <v>2489</v>
      </c>
      <c r="C1505" s="4" t="s">
        <v>1782</v>
      </c>
      <c r="D1505" s="4">
        <v>0.12</v>
      </c>
      <c r="E1505" s="6">
        <v>164.99</v>
      </c>
      <c r="F1505" s="41">
        <f>PRODUCT(D1505:E1505)</f>
        <v>19.7988</v>
      </c>
      <c r="G1505" s="7"/>
    </row>
    <row r="1506" spans="1:12" ht="29.4" thickBot="1" x14ac:dyDescent="0.35">
      <c r="A1506" s="36" t="s">
        <v>47</v>
      </c>
      <c r="B1506" s="4" t="s">
        <v>2490</v>
      </c>
      <c r="C1506" s="4" t="s">
        <v>190</v>
      </c>
      <c r="D1506" s="22">
        <v>1</v>
      </c>
      <c r="E1506" s="179">
        <v>1.75</v>
      </c>
      <c r="F1506" s="41">
        <f>PRODUCT(D1506:E1506)</f>
        <v>1.75</v>
      </c>
      <c r="G1506" s="7"/>
      <c r="J1506" s="30"/>
      <c r="L1506" s="31"/>
    </row>
    <row r="1507" spans="1:12" ht="15.6" thickTop="1" thickBot="1" x14ac:dyDescent="0.35">
      <c r="A1507" s="71">
        <v>2</v>
      </c>
      <c r="B1507" s="244" t="s">
        <v>49</v>
      </c>
      <c r="C1507" s="245"/>
      <c r="D1507" s="245"/>
      <c r="E1507" s="246"/>
      <c r="F1507" s="72">
        <f>SUM(F1505:F1506)</f>
        <v>21.5488</v>
      </c>
      <c r="G1507" s="73">
        <f>SUM(F1507/F1515)</f>
        <v>0.26590093790766162</v>
      </c>
    </row>
    <row r="1508" spans="1:12" ht="15" thickTop="1" x14ac:dyDescent="0.3">
      <c r="A1508" s="20"/>
      <c r="B1508" s="74" t="s">
        <v>22</v>
      </c>
      <c r="C1508" s="4"/>
      <c r="D1508" s="4"/>
      <c r="E1508" s="4"/>
      <c r="F1508" s="41"/>
      <c r="G1508" s="75"/>
    </row>
    <row r="1509" spans="1:12" ht="43.8" thickBot="1" x14ac:dyDescent="0.35">
      <c r="A1509" s="36" t="s">
        <v>50</v>
      </c>
      <c r="B1509" s="4" t="s">
        <v>2491</v>
      </c>
      <c r="C1509" s="4" t="s">
        <v>18</v>
      </c>
      <c r="D1509" s="22">
        <v>0.5</v>
      </c>
      <c r="E1509" s="55">
        <v>8.6999999999999993</v>
      </c>
      <c r="F1509" s="41">
        <f>PRODUCT(D1509:E1509)</f>
        <v>4.3499999999999996</v>
      </c>
      <c r="G1509" s="7"/>
    </row>
    <row r="1510" spans="1:12" ht="15.6" thickTop="1" thickBot="1" x14ac:dyDescent="0.35">
      <c r="A1510" s="71">
        <v>3</v>
      </c>
      <c r="B1510" s="244" t="s">
        <v>25</v>
      </c>
      <c r="C1510" s="245"/>
      <c r="D1510" s="245"/>
      <c r="E1510" s="246"/>
      <c r="F1510" s="72">
        <f>SUM(F1509)</f>
        <v>4.3499999999999996</v>
      </c>
      <c r="G1510" s="73">
        <f>SUM(F1510/F1515)</f>
        <v>5.367672816575994E-2</v>
      </c>
    </row>
    <row r="1511" spans="1:12" ht="15.6" thickTop="1" thickBot="1" x14ac:dyDescent="0.35">
      <c r="A1511" s="78" t="s">
        <v>26</v>
      </c>
      <c r="B1511" s="244" t="s">
        <v>54</v>
      </c>
      <c r="C1511" s="245"/>
      <c r="D1511" s="245"/>
      <c r="E1511" s="246"/>
      <c r="F1511" s="79">
        <f>SUM(F1503,F1507,F1510)</f>
        <v>64.063800000000001</v>
      </c>
      <c r="G1511" s="3"/>
    </row>
    <row r="1512" spans="1:12" ht="15.6" thickTop="1" thickBot="1" x14ac:dyDescent="0.35">
      <c r="A1512" s="80">
        <v>4</v>
      </c>
      <c r="B1512" s="264" t="s">
        <v>28</v>
      </c>
      <c r="C1512" s="265"/>
      <c r="D1512" s="265"/>
      <c r="E1512" s="266"/>
      <c r="F1512" s="79">
        <f>SUM(F1511)*15%</f>
        <v>9.6095699999999997</v>
      </c>
      <c r="G1512" s="73">
        <f>SUM(F1512/F1515)</f>
        <v>0.11857707509881421</v>
      </c>
    </row>
    <row r="1513" spans="1:12" ht="15.6" thickTop="1" thickBot="1" x14ac:dyDescent="0.35">
      <c r="A1513" s="78" t="s">
        <v>29</v>
      </c>
      <c r="B1513" s="244" t="s">
        <v>55</v>
      </c>
      <c r="C1513" s="245"/>
      <c r="D1513" s="245"/>
      <c r="E1513" s="246"/>
      <c r="F1513" s="81">
        <f>SUM(F1511:F1512)</f>
        <v>73.673370000000006</v>
      </c>
    </row>
    <row r="1514" spans="1:12" ht="15.6" thickTop="1" thickBot="1" x14ac:dyDescent="0.35">
      <c r="A1514" s="80">
        <v>5</v>
      </c>
      <c r="B1514" s="264" t="s">
        <v>31</v>
      </c>
      <c r="C1514" s="265"/>
      <c r="D1514" s="265"/>
      <c r="E1514" s="266"/>
      <c r="F1514" s="79">
        <f>SUM(F1513)*10%</f>
        <v>7.3673370000000009</v>
      </c>
      <c r="G1514" s="73">
        <f>SUM(F1514/F1515)</f>
        <v>9.0909090909090912E-2</v>
      </c>
    </row>
    <row r="1515" spans="1:12" ht="15.6" thickTop="1" thickBot="1" x14ac:dyDescent="0.35">
      <c r="A1515" s="78" t="s">
        <v>32</v>
      </c>
      <c r="B1515" s="244" t="s">
        <v>33</v>
      </c>
      <c r="C1515" s="245"/>
      <c r="D1515" s="245"/>
      <c r="E1515" s="246"/>
      <c r="F1515" s="81">
        <f>SUM(F1513:F1514)</f>
        <v>81.040707000000012</v>
      </c>
      <c r="G1515" s="82">
        <f>SUM(G1503,G1507,G1510,G1512,G1514)</f>
        <v>0.99999999999999989</v>
      </c>
    </row>
    <row r="1516" spans="1:12" ht="15.6" thickTop="1" thickBot="1" x14ac:dyDescent="0.35"/>
    <row r="1517" spans="1:12" ht="44.4" thickTop="1" thickBot="1" x14ac:dyDescent="0.35">
      <c r="A1517" s="61" t="s">
        <v>2</v>
      </c>
      <c r="B1517" s="62" t="s">
        <v>3</v>
      </c>
      <c r="C1517" s="63" t="s">
        <v>4</v>
      </c>
      <c r="D1517" s="64" t="s">
        <v>5</v>
      </c>
      <c r="E1517" s="27"/>
      <c r="F1517" s="20"/>
      <c r="G1517" s="20"/>
      <c r="I1517" s="2"/>
      <c r="J1517" s="2"/>
      <c r="K1517" s="2"/>
    </row>
    <row r="1518" spans="1:12" ht="363.6" customHeight="1" thickTop="1" thickBot="1" x14ac:dyDescent="0.35">
      <c r="A1518" s="65" t="s">
        <v>2492</v>
      </c>
      <c r="B1518" s="222" t="s">
        <v>2493</v>
      </c>
      <c r="C1518" s="50" t="s">
        <v>304</v>
      </c>
      <c r="D1518" s="50">
        <v>1</v>
      </c>
      <c r="E1518" s="20"/>
      <c r="F1518" s="20"/>
      <c r="G1518" s="20"/>
      <c r="I1518" s="24"/>
      <c r="J1518" s="24"/>
      <c r="K1518" s="24"/>
    </row>
    <row r="1519" spans="1:12" ht="30" thickTop="1" thickBot="1" x14ac:dyDescent="0.35">
      <c r="A1519" s="61" t="s">
        <v>9</v>
      </c>
      <c r="B1519" s="62" t="s">
        <v>10</v>
      </c>
      <c r="C1519" s="62" t="s">
        <v>4</v>
      </c>
      <c r="D1519" s="62" t="s">
        <v>11</v>
      </c>
      <c r="E1519" s="62" t="s">
        <v>12</v>
      </c>
      <c r="F1519" s="62" t="s">
        <v>13</v>
      </c>
      <c r="G1519" s="64" t="s">
        <v>14</v>
      </c>
    </row>
    <row r="1520" spans="1:12" ht="15" thickTop="1" x14ac:dyDescent="0.3">
      <c r="A1520" s="20"/>
      <c r="B1520" s="67" t="s">
        <v>15</v>
      </c>
      <c r="C1520" s="68"/>
      <c r="D1520" s="68"/>
      <c r="E1520" s="68"/>
      <c r="F1520" s="68"/>
      <c r="G1520" s="7"/>
    </row>
    <row r="1521" spans="1:7" x14ac:dyDescent="0.3">
      <c r="A1521" s="36" t="s">
        <v>16</v>
      </c>
      <c r="B1521" s="4" t="s">
        <v>2887</v>
      </c>
      <c r="C1521" s="4" t="s">
        <v>18</v>
      </c>
      <c r="D1521" s="22">
        <v>1.5</v>
      </c>
      <c r="E1521" s="6">
        <v>28.6</v>
      </c>
      <c r="F1521" s="6">
        <f>PRODUCT(D1521:E1521)</f>
        <v>42.900000000000006</v>
      </c>
      <c r="G1521" s="7"/>
    </row>
    <row r="1522" spans="1:7" x14ac:dyDescent="0.3">
      <c r="A1522" s="36" t="s">
        <v>19</v>
      </c>
      <c r="B1522" s="4" t="s">
        <v>2884</v>
      </c>
      <c r="C1522" s="4" t="s">
        <v>18</v>
      </c>
      <c r="D1522" s="4">
        <v>1.75</v>
      </c>
      <c r="E1522" s="6">
        <v>24.1</v>
      </c>
      <c r="F1522" s="6">
        <f>PRODUCT(D1522:E1522)</f>
        <v>42.175000000000004</v>
      </c>
      <c r="G1522" s="7"/>
    </row>
    <row r="1523" spans="1:7" ht="15" thickBot="1" x14ac:dyDescent="0.35">
      <c r="A1523" s="36" t="s">
        <v>131</v>
      </c>
      <c r="B1523" s="4" t="s">
        <v>2370</v>
      </c>
      <c r="C1523" s="4" t="s">
        <v>18</v>
      </c>
      <c r="D1523" s="4">
        <v>1.75</v>
      </c>
      <c r="E1523" s="6">
        <v>21.25</v>
      </c>
      <c r="F1523" s="6">
        <f>PRODUCT(D1523:E1523)</f>
        <v>37.1875</v>
      </c>
      <c r="G1523" s="7"/>
    </row>
    <row r="1524" spans="1:7" ht="15.6" thickTop="1" thickBot="1" x14ac:dyDescent="0.35">
      <c r="A1524" s="71">
        <v>1</v>
      </c>
      <c r="B1524" s="244" t="s">
        <v>21</v>
      </c>
      <c r="C1524" s="245"/>
      <c r="D1524" s="245"/>
      <c r="E1524" s="246"/>
      <c r="F1524" s="72">
        <f>SUM(F1521:F1523)</f>
        <v>122.26250000000002</v>
      </c>
      <c r="G1524" s="73">
        <f>SUM(F1524/F1537)</f>
        <v>0.5226750613308232</v>
      </c>
    </row>
    <row r="1525" spans="1:7" ht="15" thickTop="1" x14ac:dyDescent="0.3">
      <c r="A1525" s="20"/>
      <c r="B1525" s="74" t="s">
        <v>45</v>
      </c>
      <c r="C1525" s="4"/>
      <c r="D1525" s="4"/>
      <c r="E1525" s="4"/>
      <c r="F1525" s="41"/>
      <c r="G1525" s="75"/>
    </row>
    <row r="1526" spans="1:7" ht="43.2" x14ac:dyDescent="0.3">
      <c r="A1526" s="36" t="s">
        <v>23</v>
      </c>
      <c r="B1526" s="4" t="s">
        <v>2494</v>
      </c>
      <c r="C1526" s="4" t="s">
        <v>110</v>
      </c>
      <c r="D1526" s="22">
        <v>0.3</v>
      </c>
      <c r="E1526" s="6">
        <v>39.17</v>
      </c>
      <c r="F1526" s="41">
        <f>PRODUCT(D1526:E1526)</f>
        <v>11.750999999999999</v>
      </c>
      <c r="G1526" s="7"/>
    </row>
    <row r="1527" spans="1:7" ht="43.8" thickBot="1" x14ac:dyDescent="0.35">
      <c r="A1527" s="36" t="s">
        <v>47</v>
      </c>
      <c r="B1527" s="4" t="s">
        <v>2495</v>
      </c>
      <c r="C1527" s="4" t="s">
        <v>2496</v>
      </c>
      <c r="D1527" s="22">
        <v>0.2</v>
      </c>
      <c r="E1527" s="6">
        <v>22.58</v>
      </c>
      <c r="F1527" s="41">
        <f>PRODUCT(D1527:E1527)</f>
        <v>4.516</v>
      </c>
      <c r="G1527" s="7"/>
    </row>
    <row r="1528" spans="1:7" ht="15.6" thickTop="1" thickBot="1" x14ac:dyDescent="0.35">
      <c r="A1528" s="71">
        <v>2</v>
      </c>
      <c r="B1528" s="244" t="s">
        <v>49</v>
      </c>
      <c r="C1528" s="245"/>
      <c r="D1528" s="245"/>
      <c r="E1528" s="246"/>
      <c r="F1528" s="72">
        <f>SUM(F1526:F1527)</f>
        <v>16.266999999999999</v>
      </c>
      <c r="G1528" s="73">
        <f>SUM(F1528/F1537)</f>
        <v>6.9541807362588678E-2</v>
      </c>
    </row>
    <row r="1529" spans="1:7" ht="15" thickTop="1" x14ac:dyDescent="0.3">
      <c r="A1529" s="20"/>
      <c r="B1529" s="74" t="s">
        <v>22</v>
      </c>
      <c r="C1529" s="4"/>
      <c r="D1529" s="4"/>
      <c r="E1529" s="4"/>
      <c r="F1529" s="41"/>
      <c r="G1529" s="75"/>
    </row>
    <row r="1530" spans="1:7" ht="57.6" x14ac:dyDescent="0.3">
      <c r="A1530" s="36" t="s">
        <v>50</v>
      </c>
      <c r="B1530" s="4" t="s">
        <v>2479</v>
      </c>
      <c r="C1530" s="4" t="s">
        <v>18</v>
      </c>
      <c r="D1530" s="22">
        <v>0.5</v>
      </c>
      <c r="E1530" s="176">
        <v>35.17</v>
      </c>
      <c r="F1530" s="41">
        <f>PRODUCT(D1530:E1530)</f>
        <v>17.585000000000001</v>
      </c>
      <c r="G1530" s="7"/>
    </row>
    <row r="1531" spans="1:7" ht="99.15" customHeight="1" thickBot="1" x14ac:dyDescent="0.35">
      <c r="A1531" s="36" t="s">
        <v>52</v>
      </c>
      <c r="B1531" s="4" t="s">
        <v>2379</v>
      </c>
      <c r="C1531" s="4" t="s">
        <v>18</v>
      </c>
      <c r="D1531" s="22">
        <v>1.5</v>
      </c>
      <c r="E1531" s="45">
        <v>19.2</v>
      </c>
      <c r="F1531" s="41">
        <f>PRODUCT(D1531:E1531)</f>
        <v>28.799999999999997</v>
      </c>
      <c r="G1531" s="7"/>
    </row>
    <row r="1532" spans="1:7" ht="15.6" thickTop="1" thickBot="1" x14ac:dyDescent="0.35">
      <c r="A1532" s="71">
        <v>3</v>
      </c>
      <c r="B1532" s="244" t="s">
        <v>25</v>
      </c>
      <c r="C1532" s="245"/>
      <c r="D1532" s="245"/>
      <c r="E1532" s="246"/>
      <c r="F1532" s="72">
        <f>SUM(F1530:F1531)</f>
        <v>46.384999999999998</v>
      </c>
      <c r="G1532" s="73">
        <f>SUM(F1532/F1537)</f>
        <v>0.19829696529868299</v>
      </c>
    </row>
    <row r="1533" spans="1:7" ht="15.6" thickTop="1" thickBot="1" x14ac:dyDescent="0.35">
      <c r="A1533" s="78" t="s">
        <v>26</v>
      </c>
      <c r="B1533" s="244" t="s">
        <v>54</v>
      </c>
      <c r="C1533" s="245"/>
      <c r="D1533" s="245"/>
      <c r="E1533" s="246"/>
      <c r="F1533" s="79">
        <f>SUM(F1524,F1528,F1532)</f>
        <v>184.9145</v>
      </c>
      <c r="G1533" s="3"/>
    </row>
    <row r="1534" spans="1:7" ht="15.6" thickTop="1" thickBot="1" x14ac:dyDescent="0.35">
      <c r="A1534" s="80">
        <v>4</v>
      </c>
      <c r="B1534" s="264" t="s">
        <v>28</v>
      </c>
      <c r="C1534" s="265"/>
      <c r="D1534" s="265"/>
      <c r="E1534" s="266"/>
      <c r="F1534" s="79">
        <f>SUM(F1533)*15%</f>
        <v>27.737175000000001</v>
      </c>
      <c r="G1534" s="73">
        <f>SUM(F1534/F1537)</f>
        <v>0.11857707509881421</v>
      </c>
    </row>
    <row r="1535" spans="1:7" ht="15.6" thickTop="1" thickBot="1" x14ac:dyDescent="0.35">
      <c r="A1535" s="78" t="s">
        <v>29</v>
      </c>
      <c r="B1535" s="244" t="s">
        <v>55</v>
      </c>
      <c r="C1535" s="245"/>
      <c r="D1535" s="245"/>
      <c r="E1535" s="246"/>
      <c r="F1535" s="81">
        <f>SUM(F1533:F1534)</f>
        <v>212.65167500000001</v>
      </c>
    </row>
    <row r="1536" spans="1:7" ht="15.6" thickTop="1" thickBot="1" x14ac:dyDescent="0.35">
      <c r="A1536" s="80">
        <v>5</v>
      </c>
      <c r="B1536" s="264" t="s">
        <v>31</v>
      </c>
      <c r="C1536" s="265"/>
      <c r="D1536" s="265"/>
      <c r="E1536" s="266"/>
      <c r="F1536" s="79">
        <f>SUM(F1535)*10%</f>
        <v>21.265167500000004</v>
      </c>
      <c r="G1536" s="73">
        <f>SUM(F1536/F1537)</f>
        <v>9.0909090909090912E-2</v>
      </c>
    </row>
    <row r="1537" spans="1:11" ht="15.6" thickTop="1" thickBot="1" x14ac:dyDescent="0.35">
      <c r="A1537" s="78" t="s">
        <v>32</v>
      </c>
      <c r="B1537" s="244" t="s">
        <v>33</v>
      </c>
      <c r="C1537" s="245"/>
      <c r="D1537" s="245"/>
      <c r="E1537" s="246"/>
      <c r="F1537" s="81">
        <f>SUM(F1535:F1536)</f>
        <v>233.91684250000003</v>
      </c>
      <c r="G1537" s="82">
        <f>SUM(G1524,G1528,G1532,G1534,G1536)</f>
        <v>1</v>
      </c>
    </row>
    <row r="1538" spans="1:11" ht="15.6" thickTop="1" thickBot="1" x14ac:dyDescent="0.35"/>
    <row r="1539" spans="1:11" ht="44.4" thickTop="1" thickBot="1" x14ac:dyDescent="0.35">
      <c r="A1539" s="61" t="s">
        <v>2</v>
      </c>
      <c r="B1539" s="62" t="s">
        <v>3</v>
      </c>
      <c r="C1539" s="63" t="s">
        <v>4</v>
      </c>
      <c r="D1539" s="64" t="s">
        <v>5</v>
      </c>
      <c r="E1539" s="27"/>
      <c r="F1539" s="20"/>
      <c r="G1539" s="20"/>
      <c r="I1539" s="2"/>
      <c r="J1539" s="2"/>
      <c r="K1539" s="2"/>
    </row>
    <row r="1540" spans="1:11" ht="373.2" customHeight="1" thickTop="1" thickBot="1" x14ac:dyDescent="0.35">
      <c r="A1540" s="65" t="s">
        <v>2497</v>
      </c>
      <c r="B1540" s="66" t="s">
        <v>2498</v>
      </c>
      <c r="C1540" s="50" t="s">
        <v>304</v>
      </c>
      <c r="D1540" s="50">
        <v>1</v>
      </c>
      <c r="E1540" s="20"/>
      <c r="F1540" s="20"/>
      <c r="G1540" s="20"/>
      <c r="I1540" s="24"/>
      <c r="J1540" s="24"/>
      <c r="K1540" s="24"/>
    </row>
    <row r="1541" spans="1:11" ht="30" thickTop="1" thickBot="1" x14ac:dyDescent="0.35">
      <c r="A1541" s="61" t="s">
        <v>9</v>
      </c>
      <c r="B1541" s="62" t="s">
        <v>10</v>
      </c>
      <c r="C1541" s="62" t="s">
        <v>4</v>
      </c>
      <c r="D1541" s="62" t="s">
        <v>11</v>
      </c>
      <c r="E1541" s="62" t="s">
        <v>12</v>
      </c>
      <c r="F1541" s="62" t="s">
        <v>13</v>
      </c>
      <c r="G1541" s="64" t="s">
        <v>14</v>
      </c>
    </row>
    <row r="1542" spans="1:11" ht="15" thickTop="1" x14ac:dyDescent="0.3">
      <c r="A1542" s="20"/>
      <c r="B1542" s="67" t="s">
        <v>15</v>
      </c>
      <c r="C1542" s="68"/>
      <c r="D1542" s="68"/>
      <c r="E1542" s="68"/>
      <c r="F1542" s="68"/>
      <c r="G1542" s="7"/>
    </row>
    <row r="1543" spans="1:11" x14ac:dyDescent="0.3">
      <c r="A1543" s="36" t="s">
        <v>16</v>
      </c>
      <c r="B1543" s="4" t="s">
        <v>2887</v>
      </c>
      <c r="C1543" s="4" t="s">
        <v>18</v>
      </c>
      <c r="D1543" s="4">
        <v>1.95</v>
      </c>
      <c r="E1543" s="6">
        <v>28.6</v>
      </c>
      <c r="F1543" s="6">
        <f>PRODUCT(D1543:E1543)</f>
        <v>55.77</v>
      </c>
      <c r="G1543" s="7"/>
    </row>
    <row r="1544" spans="1:11" x14ac:dyDescent="0.3">
      <c r="A1544" s="36" t="s">
        <v>19</v>
      </c>
      <c r="B1544" s="4" t="s">
        <v>2884</v>
      </c>
      <c r="C1544" s="4" t="s">
        <v>18</v>
      </c>
      <c r="D1544" s="22">
        <v>2.2749999999999999</v>
      </c>
      <c r="E1544" s="6">
        <v>24.1</v>
      </c>
      <c r="F1544" s="6">
        <f>PRODUCT(D1544:E1544)</f>
        <v>54.827500000000001</v>
      </c>
      <c r="G1544" s="7"/>
    </row>
    <row r="1545" spans="1:11" ht="15" thickBot="1" x14ac:dyDescent="0.35">
      <c r="A1545" s="36" t="s">
        <v>131</v>
      </c>
      <c r="B1545" s="4" t="s">
        <v>2370</v>
      </c>
      <c r="C1545" s="4" t="s">
        <v>18</v>
      </c>
      <c r="D1545" s="22">
        <v>2.2749999999999999</v>
      </c>
      <c r="E1545" s="6">
        <v>21.25</v>
      </c>
      <c r="F1545" s="6">
        <f>PRODUCT(D1545:E1545)</f>
        <v>48.34375</v>
      </c>
      <c r="G1545" s="7"/>
    </row>
    <row r="1546" spans="1:11" ht="15.6" thickTop="1" thickBot="1" x14ac:dyDescent="0.35">
      <c r="A1546" s="71">
        <v>1</v>
      </c>
      <c r="B1546" s="244" t="s">
        <v>21</v>
      </c>
      <c r="C1546" s="245"/>
      <c r="D1546" s="245"/>
      <c r="E1546" s="246"/>
      <c r="F1546" s="72">
        <f>SUM(F1543:F1545)</f>
        <v>158.94125</v>
      </c>
      <c r="G1546" s="73">
        <f>SUM(F1546/F1559)</f>
        <v>0.44861009318694267</v>
      </c>
    </row>
    <row r="1547" spans="1:11" ht="15" thickTop="1" x14ac:dyDescent="0.3">
      <c r="A1547" s="20"/>
      <c r="B1547" s="74" t="s">
        <v>45</v>
      </c>
      <c r="C1547" s="4"/>
      <c r="D1547" s="4"/>
      <c r="E1547" s="4"/>
      <c r="F1547" s="41"/>
      <c r="G1547" s="75"/>
    </row>
    <row r="1548" spans="1:11" ht="43.2" x14ac:dyDescent="0.3">
      <c r="A1548" s="36" t="s">
        <v>23</v>
      </c>
      <c r="B1548" s="4" t="s">
        <v>2499</v>
      </c>
      <c r="C1548" s="4" t="s">
        <v>110</v>
      </c>
      <c r="D1548" s="22">
        <v>0.4</v>
      </c>
      <c r="E1548" s="6">
        <v>39.17</v>
      </c>
      <c r="F1548" s="41">
        <f>PRODUCT(D1548:E1548)</f>
        <v>15.668000000000001</v>
      </c>
      <c r="G1548" s="7"/>
    </row>
    <row r="1549" spans="1:11" ht="43.8" thickBot="1" x14ac:dyDescent="0.35">
      <c r="A1549" s="36" t="s">
        <v>47</v>
      </c>
      <c r="B1549" s="4" t="s">
        <v>2495</v>
      </c>
      <c r="C1549" s="4" t="s">
        <v>2496</v>
      </c>
      <c r="D1549" s="22">
        <v>0.2</v>
      </c>
      <c r="E1549" s="6">
        <v>22.58</v>
      </c>
      <c r="F1549" s="41">
        <f>PRODUCT(D1549:E1549)</f>
        <v>4.516</v>
      </c>
      <c r="G1549" s="7"/>
    </row>
    <row r="1550" spans="1:11" ht="15.6" thickTop="1" thickBot="1" x14ac:dyDescent="0.35">
      <c r="A1550" s="71">
        <v>2</v>
      </c>
      <c r="B1550" s="244" t="s">
        <v>49</v>
      </c>
      <c r="C1550" s="245"/>
      <c r="D1550" s="245"/>
      <c r="E1550" s="246"/>
      <c r="F1550" s="72">
        <f>SUM(F1548:F1549)</f>
        <v>20.184000000000001</v>
      </c>
      <c r="G1550" s="73">
        <f>SUM(F1550/F1559)</f>
        <v>5.6969138728210904E-2</v>
      </c>
    </row>
    <row r="1551" spans="1:11" ht="15" thickTop="1" x14ac:dyDescent="0.3">
      <c r="A1551" s="20"/>
      <c r="B1551" s="74" t="s">
        <v>22</v>
      </c>
      <c r="C1551" s="4"/>
      <c r="D1551" s="4"/>
      <c r="E1551" s="4"/>
      <c r="F1551" s="41"/>
      <c r="G1551" s="75"/>
    </row>
    <row r="1552" spans="1:11" ht="57.6" x14ac:dyDescent="0.3">
      <c r="A1552" s="36" t="s">
        <v>50</v>
      </c>
      <c r="B1552" s="4" t="s">
        <v>2479</v>
      </c>
      <c r="C1552" s="4" t="s">
        <v>18</v>
      </c>
      <c r="D1552" s="4">
        <v>0.65</v>
      </c>
      <c r="E1552" s="176">
        <v>35.31</v>
      </c>
      <c r="F1552" s="41">
        <f>PRODUCT(D1552:E1552)</f>
        <v>22.951500000000003</v>
      </c>
      <c r="G1552" s="7"/>
    </row>
    <row r="1553" spans="1:11" ht="101.85" customHeight="1" thickBot="1" x14ac:dyDescent="0.35">
      <c r="A1553" s="36" t="s">
        <v>52</v>
      </c>
      <c r="B1553" s="4" t="s">
        <v>2500</v>
      </c>
      <c r="C1553" s="4" t="s">
        <v>18</v>
      </c>
      <c r="D1553" s="4">
        <v>1.95</v>
      </c>
      <c r="E1553" s="55">
        <v>40</v>
      </c>
      <c r="F1553" s="41">
        <f>PRODUCT(D1553:E1553)</f>
        <v>78</v>
      </c>
      <c r="G1553" s="7"/>
    </row>
    <row r="1554" spans="1:11" ht="15.6" thickTop="1" thickBot="1" x14ac:dyDescent="0.35">
      <c r="A1554" s="71">
        <v>3</v>
      </c>
      <c r="B1554" s="244" t="s">
        <v>25</v>
      </c>
      <c r="C1554" s="245"/>
      <c r="D1554" s="245"/>
      <c r="E1554" s="246"/>
      <c r="F1554" s="72">
        <f>SUM(F1552:F1553)</f>
        <v>100.95150000000001</v>
      </c>
      <c r="G1554" s="73">
        <f>SUM(F1554/F1559)</f>
        <v>0.28493460207694132</v>
      </c>
    </row>
    <row r="1555" spans="1:11" ht="15.6" thickTop="1" thickBot="1" x14ac:dyDescent="0.35">
      <c r="A1555" s="78" t="s">
        <v>26</v>
      </c>
      <c r="B1555" s="244" t="s">
        <v>54</v>
      </c>
      <c r="C1555" s="245"/>
      <c r="D1555" s="245"/>
      <c r="E1555" s="246"/>
      <c r="F1555" s="79">
        <f>SUM(F1546,F1550,F1554)</f>
        <v>280.07675</v>
      </c>
      <c r="G1555" s="3"/>
    </row>
    <row r="1556" spans="1:11" ht="15.6" thickTop="1" thickBot="1" x14ac:dyDescent="0.35">
      <c r="A1556" s="80">
        <v>4</v>
      </c>
      <c r="B1556" s="264" t="s">
        <v>28</v>
      </c>
      <c r="C1556" s="265"/>
      <c r="D1556" s="265"/>
      <c r="E1556" s="266"/>
      <c r="F1556" s="79">
        <f>SUM(F1555)*15%</f>
        <v>42.011512500000002</v>
      </c>
      <c r="G1556" s="73">
        <f>SUM(F1556/F1559)</f>
        <v>0.11857707509881424</v>
      </c>
    </row>
    <row r="1557" spans="1:11" ht="15.6" thickTop="1" thickBot="1" x14ac:dyDescent="0.35">
      <c r="A1557" s="78" t="s">
        <v>29</v>
      </c>
      <c r="B1557" s="244" t="s">
        <v>55</v>
      </c>
      <c r="C1557" s="245"/>
      <c r="D1557" s="245"/>
      <c r="E1557" s="246"/>
      <c r="F1557" s="81">
        <f>SUM(F1555:F1556)</f>
        <v>322.08826249999998</v>
      </c>
    </row>
    <row r="1558" spans="1:11" ht="15.6" thickTop="1" thickBot="1" x14ac:dyDescent="0.35">
      <c r="A1558" s="80">
        <v>5</v>
      </c>
      <c r="B1558" s="264" t="s">
        <v>31</v>
      </c>
      <c r="C1558" s="265"/>
      <c r="D1558" s="265"/>
      <c r="E1558" s="266"/>
      <c r="F1558" s="79">
        <f>SUM(F1557)*10%</f>
        <v>32.208826250000001</v>
      </c>
      <c r="G1558" s="73">
        <f>SUM(F1558/F1559)</f>
        <v>9.0909090909090912E-2</v>
      </c>
    </row>
    <row r="1559" spans="1:11" ht="15.6" thickTop="1" thickBot="1" x14ac:dyDescent="0.35">
      <c r="A1559" s="78" t="s">
        <v>32</v>
      </c>
      <c r="B1559" s="244" t="s">
        <v>33</v>
      </c>
      <c r="C1559" s="245"/>
      <c r="D1559" s="245"/>
      <c r="E1559" s="246"/>
      <c r="F1559" s="81">
        <f>SUM(F1557:F1558)</f>
        <v>354.29708875</v>
      </c>
      <c r="G1559" s="82">
        <f>SUM(G1546,G1550,G1554,G1556,G1558)</f>
        <v>1</v>
      </c>
    </row>
    <row r="1560" spans="1:11" ht="15.6" thickTop="1" thickBot="1" x14ac:dyDescent="0.35"/>
    <row r="1561" spans="1:11" ht="44.4" thickTop="1" thickBot="1" x14ac:dyDescent="0.35">
      <c r="A1561" s="61" t="s">
        <v>2</v>
      </c>
      <c r="B1561" s="62" t="s">
        <v>3</v>
      </c>
      <c r="C1561" s="63" t="s">
        <v>4</v>
      </c>
      <c r="D1561" s="64" t="s">
        <v>5</v>
      </c>
      <c r="E1561" s="27"/>
      <c r="F1561" s="20"/>
      <c r="G1561" s="20"/>
      <c r="I1561" s="2"/>
      <c r="J1561" s="2"/>
      <c r="K1561" s="2"/>
    </row>
    <row r="1562" spans="1:11" ht="165.6" customHeight="1" thickTop="1" thickBot="1" x14ac:dyDescent="0.35">
      <c r="A1562" s="65" t="s">
        <v>2501</v>
      </c>
      <c r="B1562" s="222" t="s">
        <v>2502</v>
      </c>
      <c r="C1562" s="50" t="s">
        <v>304</v>
      </c>
      <c r="D1562" s="50">
        <v>1</v>
      </c>
      <c r="E1562" s="20"/>
      <c r="F1562" s="20"/>
      <c r="G1562" s="20"/>
      <c r="I1562" s="24"/>
      <c r="J1562" s="24"/>
      <c r="K1562" s="24"/>
    </row>
    <row r="1563" spans="1:11" ht="30" thickTop="1" thickBot="1" x14ac:dyDescent="0.35">
      <c r="A1563" s="61" t="s">
        <v>9</v>
      </c>
      <c r="B1563" s="62" t="s">
        <v>10</v>
      </c>
      <c r="C1563" s="62" t="s">
        <v>4</v>
      </c>
      <c r="D1563" s="62" t="s">
        <v>11</v>
      </c>
      <c r="E1563" s="62" t="s">
        <v>12</v>
      </c>
      <c r="F1563" s="62" t="s">
        <v>13</v>
      </c>
      <c r="G1563" s="64" t="s">
        <v>14</v>
      </c>
    </row>
    <row r="1564" spans="1:11" ht="15" thickTop="1" x14ac:dyDescent="0.3">
      <c r="A1564" s="20"/>
      <c r="B1564" s="67" t="s">
        <v>15</v>
      </c>
      <c r="C1564" s="68"/>
      <c r="D1564" s="68"/>
      <c r="E1564" s="68"/>
      <c r="F1564" s="68"/>
      <c r="G1564" s="7"/>
    </row>
    <row r="1565" spans="1:11" x14ac:dyDescent="0.3">
      <c r="A1565" s="36" t="s">
        <v>16</v>
      </c>
      <c r="B1565" s="4" t="s">
        <v>2887</v>
      </c>
      <c r="C1565" s="4" t="s">
        <v>18</v>
      </c>
      <c r="D1565" s="22">
        <v>0.4</v>
      </c>
      <c r="E1565" s="6">
        <v>28.6</v>
      </c>
      <c r="F1565" s="6">
        <f>PRODUCT(D1565:E1565)</f>
        <v>11.440000000000001</v>
      </c>
      <c r="G1565" s="7"/>
    </row>
    <row r="1566" spans="1:11" x14ac:dyDescent="0.3">
      <c r="A1566" s="36" t="s">
        <v>19</v>
      </c>
      <c r="B1566" s="4" t="s">
        <v>2884</v>
      </c>
      <c r="C1566" s="4" t="s">
        <v>18</v>
      </c>
      <c r="D1566" s="22">
        <v>0.4</v>
      </c>
      <c r="E1566" s="6">
        <v>24.1</v>
      </c>
      <c r="F1566" s="6">
        <f>PRODUCT(D1566:E1566)</f>
        <v>9.64</v>
      </c>
      <c r="G1566" s="7"/>
    </row>
    <row r="1567" spans="1:11" ht="15" thickBot="1" x14ac:dyDescent="0.35">
      <c r="A1567" s="36" t="s">
        <v>131</v>
      </c>
      <c r="B1567" s="4" t="s">
        <v>2370</v>
      </c>
      <c r="C1567" s="4" t="s">
        <v>18</v>
      </c>
      <c r="D1567" s="22">
        <v>0.4</v>
      </c>
      <c r="E1567" s="6">
        <v>21.25</v>
      </c>
      <c r="F1567" s="6">
        <f>PRODUCT(D1567:E1567)</f>
        <v>8.5</v>
      </c>
      <c r="G1567" s="7"/>
    </row>
    <row r="1568" spans="1:11" ht="15.6" thickTop="1" thickBot="1" x14ac:dyDescent="0.35">
      <c r="A1568" s="71">
        <v>1</v>
      </c>
      <c r="B1568" s="244" t="s">
        <v>21</v>
      </c>
      <c r="C1568" s="245"/>
      <c r="D1568" s="245"/>
      <c r="E1568" s="246"/>
      <c r="F1568" s="72">
        <f>SUM(F1565:F1567)</f>
        <v>29.580000000000002</v>
      </c>
      <c r="G1568" s="73">
        <f>SUM(F1568/F1580)</f>
        <v>0.39220072138149592</v>
      </c>
    </row>
    <row r="1569" spans="1:11" ht="15" thickTop="1" x14ac:dyDescent="0.3">
      <c r="A1569" s="20"/>
      <c r="B1569" s="74" t="s">
        <v>45</v>
      </c>
      <c r="C1569" s="4"/>
      <c r="D1569" s="4"/>
      <c r="E1569" s="4"/>
      <c r="F1569" s="41"/>
      <c r="G1569" s="75"/>
    </row>
    <row r="1570" spans="1:11" ht="43.8" thickBot="1" x14ac:dyDescent="0.35">
      <c r="A1570" s="36" t="s">
        <v>23</v>
      </c>
      <c r="B1570" s="4" t="s">
        <v>2503</v>
      </c>
      <c r="C1570" s="4" t="s">
        <v>110</v>
      </c>
      <c r="D1570" s="22">
        <v>0.1</v>
      </c>
      <c r="E1570" s="153">
        <v>39.17</v>
      </c>
      <c r="F1570" s="41">
        <f>PRODUCT(D1570:E1570)</f>
        <v>3.9170000000000003</v>
      </c>
      <c r="G1570" s="7"/>
    </row>
    <row r="1571" spans="1:11" ht="15.6" thickTop="1" thickBot="1" x14ac:dyDescent="0.35">
      <c r="A1571" s="71">
        <v>2</v>
      </c>
      <c r="B1571" s="244" t="s">
        <v>49</v>
      </c>
      <c r="C1571" s="245"/>
      <c r="D1571" s="245"/>
      <c r="E1571" s="246"/>
      <c r="F1571" s="72">
        <f>SUM(F1570)</f>
        <v>3.9170000000000003</v>
      </c>
      <c r="G1571" s="73">
        <f>SUM(F1571/F1580)</f>
        <v>5.1935436972661245E-2</v>
      </c>
    </row>
    <row r="1572" spans="1:11" ht="15" thickTop="1" x14ac:dyDescent="0.3">
      <c r="A1572" s="20"/>
      <c r="B1572" s="74" t="s">
        <v>22</v>
      </c>
      <c r="C1572" s="4"/>
      <c r="D1572" s="4"/>
      <c r="E1572" s="4"/>
      <c r="F1572" s="41"/>
      <c r="G1572" s="75"/>
    </row>
    <row r="1573" spans="1:11" ht="57.6" x14ac:dyDescent="0.3">
      <c r="A1573" s="36" t="s">
        <v>50</v>
      </c>
      <c r="B1573" s="4" t="s">
        <v>2479</v>
      </c>
      <c r="C1573" s="4" t="s">
        <v>18</v>
      </c>
      <c r="D1573" s="22">
        <v>0.4</v>
      </c>
      <c r="E1573" s="176">
        <v>35.31</v>
      </c>
      <c r="F1573" s="41">
        <f>PRODUCT(D1573:E1573)</f>
        <v>14.124000000000002</v>
      </c>
      <c r="G1573" s="7"/>
    </row>
    <row r="1574" spans="1:11" ht="107.4" customHeight="1" thickBot="1" x14ac:dyDescent="0.35">
      <c r="A1574" s="36" t="s">
        <v>52</v>
      </c>
      <c r="B1574" s="4" t="s">
        <v>2334</v>
      </c>
      <c r="C1574" s="4" t="s">
        <v>18</v>
      </c>
      <c r="D1574" s="22">
        <v>0.4</v>
      </c>
      <c r="E1574" s="55">
        <v>30</v>
      </c>
      <c r="F1574" s="41">
        <f>PRODUCT(D1574:E1574)</f>
        <v>12</v>
      </c>
      <c r="G1574" s="7"/>
    </row>
    <row r="1575" spans="1:11" ht="15.6" thickTop="1" thickBot="1" x14ac:dyDescent="0.35">
      <c r="A1575" s="71">
        <v>3</v>
      </c>
      <c r="B1575" s="244" t="s">
        <v>25</v>
      </c>
      <c r="C1575" s="245"/>
      <c r="D1575" s="245"/>
      <c r="E1575" s="246"/>
      <c r="F1575" s="72">
        <f>SUM(F1573:F1574)</f>
        <v>26.124000000000002</v>
      </c>
      <c r="G1575" s="73">
        <f>SUM(F1575/F1580)</f>
        <v>0.34637767563793781</v>
      </c>
    </row>
    <row r="1576" spans="1:11" ht="15.6" thickTop="1" thickBot="1" x14ac:dyDescent="0.35">
      <c r="A1576" s="78" t="s">
        <v>26</v>
      </c>
      <c r="B1576" s="244" t="s">
        <v>54</v>
      </c>
      <c r="C1576" s="245"/>
      <c r="D1576" s="245"/>
      <c r="E1576" s="246"/>
      <c r="F1576" s="79">
        <f>SUM(F1568,F1571,F1575)</f>
        <v>59.621000000000002</v>
      </c>
      <c r="G1576" s="3"/>
    </row>
    <row r="1577" spans="1:11" ht="15.6" thickTop="1" thickBot="1" x14ac:dyDescent="0.35">
      <c r="A1577" s="80">
        <v>4</v>
      </c>
      <c r="B1577" s="264" t="s">
        <v>28</v>
      </c>
      <c r="C1577" s="265"/>
      <c r="D1577" s="265"/>
      <c r="E1577" s="266"/>
      <c r="F1577" s="79">
        <f>SUM(F1576)*15%</f>
        <v>8.9431499999999993</v>
      </c>
      <c r="G1577" s="73">
        <f>SUM(F1577/F1580)</f>
        <v>0.11857707509881422</v>
      </c>
    </row>
    <row r="1578" spans="1:11" ht="15.6" thickTop="1" thickBot="1" x14ac:dyDescent="0.35">
      <c r="A1578" s="78" t="s">
        <v>29</v>
      </c>
      <c r="B1578" s="244" t="s">
        <v>55</v>
      </c>
      <c r="C1578" s="245"/>
      <c r="D1578" s="245"/>
      <c r="E1578" s="246"/>
      <c r="F1578" s="81">
        <f>SUM(F1576:F1577)</f>
        <v>68.564149999999998</v>
      </c>
    </row>
    <row r="1579" spans="1:11" ht="15.6" thickTop="1" thickBot="1" x14ac:dyDescent="0.35">
      <c r="A1579" s="80">
        <v>5</v>
      </c>
      <c r="B1579" s="264" t="s">
        <v>31</v>
      </c>
      <c r="C1579" s="265"/>
      <c r="D1579" s="265"/>
      <c r="E1579" s="266"/>
      <c r="F1579" s="79">
        <f>SUM(F1578)*10%</f>
        <v>6.8564150000000001</v>
      </c>
      <c r="G1579" s="73">
        <f>SUM(F1579/F1580)</f>
        <v>9.0909090909090912E-2</v>
      </c>
    </row>
    <row r="1580" spans="1:11" ht="15.6" thickTop="1" thickBot="1" x14ac:dyDescent="0.35">
      <c r="A1580" s="78" t="s">
        <v>32</v>
      </c>
      <c r="B1580" s="244" t="s">
        <v>33</v>
      </c>
      <c r="C1580" s="245"/>
      <c r="D1580" s="245"/>
      <c r="E1580" s="246"/>
      <c r="F1580" s="81">
        <f>SUM(F1578:F1579)</f>
        <v>75.420564999999996</v>
      </c>
      <c r="G1580" s="82">
        <f>SUM(G1568,G1571,G1575,G1577,G1579)</f>
        <v>1</v>
      </c>
    </row>
    <row r="1581" spans="1:11" ht="15.6" thickTop="1" thickBot="1" x14ac:dyDescent="0.35"/>
    <row r="1582" spans="1:11" ht="44.4" thickTop="1" thickBot="1" x14ac:dyDescent="0.35">
      <c r="A1582" s="61" t="s">
        <v>2</v>
      </c>
      <c r="B1582" s="62" t="s">
        <v>3</v>
      </c>
      <c r="C1582" s="63" t="s">
        <v>4</v>
      </c>
      <c r="D1582" s="64" t="s">
        <v>5</v>
      </c>
      <c r="E1582" s="27"/>
      <c r="F1582" s="20"/>
      <c r="G1582" s="20"/>
      <c r="I1582" s="2"/>
      <c r="J1582" s="2"/>
      <c r="K1582" s="2"/>
    </row>
    <row r="1583" spans="1:11" ht="196.2" customHeight="1" thickTop="1" thickBot="1" x14ac:dyDescent="0.35">
      <c r="A1583" s="65" t="s">
        <v>2504</v>
      </c>
      <c r="B1583" s="222" t="s">
        <v>2505</v>
      </c>
      <c r="C1583" s="50" t="s">
        <v>304</v>
      </c>
      <c r="D1583" s="50">
        <v>1</v>
      </c>
      <c r="E1583" s="20"/>
      <c r="F1583" s="20"/>
      <c r="G1583" s="20"/>
      <c r="I1583" s="24"/>
      <c r="J1583" s="24"/>
      <c r="K1583" s="24"/>
    </row>
    <row r="1584" spans="1:11" ht="30" thickTop="1" thickBot="1" x14ac:dyDescent="0.35">
      <c r="A1584" s="61" t="s">
        <v>9</v>
      </c>
      <c r="B1584" s="62" t="s">
        <v>10</v>
      </c>
      <c r="C1584" s="62" t="s">
        <v>4</v>
      </c>
      <c r="D1584" s="62" t="s">
        <v>11</v>
      </c>
      <c r="E1584" s="62" t="s">
        <v>12</v>
      </c>
      <c r="F1584" s="62" t="s">
        <v>13</v>
      </c>
      <c r="G1584" s="64" t="s">
        <v>14</v>
      </c>
    </row>
    <row r="1585" spans="1:7" ht="15" thickTop="1" x14ac:dyDescent="0.3">
      <c r="A1585" s="20"/>
      <c r="B1585" s="67" t="s">
        <v>15</v>
      </c>
      <c r="C1585" s="68"/>
      <c r="D1585" s="68"/>
      <c r="E1585" s="68"/>
      <c r="F1585" s="68"/>
      <c r="G1585" s="7"/>
    </row>
    <row r="1586" spans="1:7" x14ac:dyDescent="0.3">
      <c r="A1586" s="36" t="s">
        <v>16</v>
      </c>
      <c r="B1586" s="4" t="s">
        <v>2887</v>
      </c>
      <c r="C1586" s="4" t="s">
        <v>18</v>
      </c>
      <c r="D1586" s="22">
        <v>0.3</v>
      </c>
      <c r="E1586" s="6">
        <v>28.6</v>
      </c>
      <c r="F1586" s="6">
        <f>PRODUCT(D1586:E1586)</f>
        <v>8.58</v>
      </c>
      <c r="G1586" s="7"/>
    </row>
    <row r="1587" spans="1:7" x14ac:dyDescent="0.3">
      <c r="A1587" s="36" t="s">
        <v>19</v>
      </c>
      <c r="B1587" s="4" t="s">
        <v>2884</v>
      </c>
      <c r="C1587" s="4" t="s">
        <v>18</v>
      </c>
      <c r="D1587" s="22">
        <v>0.3</v>
      </c>
      <c r="E1587" s="6">
        <v>24.1</v>
      </c>
      <c r="F1587" s="6">
        <f>PRODUCT(D1587:E1587)</f>
        <v>7.23</v>
      </c>
      <c r="G1587" s="7"/>
    </row>
    <row r="1588" spans="1:7" ht="15" thickBot="1" x14ac:dyDescent="0.35">
      <c r="A1588" s="36" t="s">
        <v>131</v>
      </c>
      <c r="B1588" s="4" t="s">
        <v>2370</v>
      </c>
      <c r="C1588" s="4" t="s">
        <v>18</v>
      </c>
      <c r="D1588" s="22">
        <v>0.3</v>
      </c>
      <c r="E1588" s="6">
        <v>21.25</v>
      </c>
      <c r="F1588" s="6">
        <f>PRODUCT(D1588:E1588)</f>
        <v>6.375</v>
      </c>
      <c r="G1588" s="7"/>
    </row>
    <row r="1589" spans="1:7" ht="15.6" thickTop="1" thickBot="1" x14ac:dyDescent="0.35">
      <c r="A1589" s="71">
        <v>1</v>
      </c>
      <c r="B1589" s="244" t="s">
        <v>21</v>
      </c>
      <c r="C1589" s="245"/>
      <c r="D1589" s="245"/>
      <c r="E1589" s="246"/>
      <c r="F1589" s="72">
        <f>SUM(F1586:F1588)</f>
        <v>22.185000000000002</v>
      </c>
      <c r="G1589" s="73">
        <f>SUM(F1589/F1601)</f>
        <v>0.31750216176252127</v>
      </c>
    </row>
    <row r="1590" spans="1:7" ht="15" thickTop="1" x14ac:dyDescent="0.3">
      <c r="A1590" s="20"/>
      <c r="B1590" s="74" t="s">
        <v>45</v>
      </c>
      <c r="C1590" s="4"/>
      <c r="D1590" s="4"/>
      <c r="E1590" s="4"/>
      <c r="F1590" s="41"/>
      <c r="G1590" s="75"/>
    </row>
    <row r="1591" spans="1:7" ht="101.4" thickBot="1" x14ac:dyDescent="0.35">
      <c r="A1591" s="36" t="s">
        <v>23</v>
      </c>
      <c r="B1591" s="4" t="s">
        <v>2506</v>
      </c>
      <c r="C1591" s="4" t="s">
        <v>110</v>
      </c>
      <c r="D1591" s="4">
        <v>0.72</v>
      </c>
      <c r="E1591" s="153">
        <v>19.149999999999999</v>
      </c>
      <c r="F1591" s="41">
        <f>PRODUCT(D1591:E1591)</f>
        <v>13.787999999999998</v>
      </c>
      <c r="G1591" s="7"/>
    </row>
    <row r="1592" spans="1:7" ht="15.6" thickTop="1" thickBot="1" x14ac:dyDescent="0.35">
      <c r="A1592" s="71">
        <v>2</v>
      </c>
      <c r="B1592" s="244" t="s">
        <v>49</v>
      </c>
      <c r="C1592" s="245"/>
      <c r="D1592" s="245"/>
      <c r="E1592" s="246"/>
      <c r="F1592" s="72">
        <f>SUM(F1591)</f>
        <v>13.787999999999998</v>
      </c>
      <c r="G1592" s="73">
        <f>SUM(F1592/F1601)</f>
        <v>0.19732791554571297</v>
      </c>
    </row>
    <row r="1593" spans="1:7" ht="15" thickTop="1" x14ac:dyDescent="0.3">
      <c r="A1593" s="20"/>
      <c r="B1593" s="74" t="s">
        <v>22</v>
      </c>
      <c r="C1593" s="4"/>
      <c r="D1593" s="4"/>
      <c r="E1593" s="4"/>
      <c r="F1593" s="41"/>
      <c r="G1593" s="75"/>
    </row>
    <row r="1594" spans="1:7" ht="101.85" customHeight="1" x14ac:dyDescent="0.3">
      <c r="A1594" s="36" t="s">
        <v>50</v>
      </c>
      <c r="B1594" s="4" t="s">
        <v>2484</v>
      </c>
      <c r="C1594" s="4" t="s">
        <v>18</v>
      </c>
      <c r="D1594" s="22">
        <v>0.3</v>
      </c>
      <c r="E1594" s="55">
        <v>30</v>
      </c>
      <c r="F1594" s="41">
        <f>PRODUCT(D1594:E1594)</f>
        <v>9</v>
      </c>
      <c r="G1594" s="7"/>
    </row>
    <row r="1595" spans="1:7" ht="58.2" thickBot="1" x14ac:dyDescent="0.35">
      <c r="A1595" s="36" t="s">
        <v>52</v>
      </c>
      <c r="B1595" s="4" t="s">
        <v>2422</v>
      </c>
      <c r="C1595" s="4" t="s">
        <v>18</v>
      </c>
      <c r="D1595" s="22">
        <v>0.3</v>
      </c>
      <c r="E1595" s="176">
        <v>34.21</v>
      </c>
      <c r="F1595" s="41">
        <f>PRODUCT(D1595:E1595)</f>
        <v>10.263</v>
      </c>
      <c r="G1595" s="7"/>
    </row>
    <row r="1596" spans="1:7" ht="15.6" thickTop="1" thickBot="1" x14ac:dyDescent="0.35">
      <c r="A1596" s="71">
        <v>3</v>
      </c>
      <c r="B1596" s="244" t="s">
        <v>25</v>
      </c>
      <c r="C1596" s="245"/>
      <c r="D1596" s="245"/>
      <c r="E1596" s="246"/>
      <c r="F1596" s="72">
        <f>SUM(F1594:F1595)</f>
        <v>19.262999999999998</v>
      </c>
      <c r="G1596" s="73">
        <f>SUM(F1596/F1601)</f>
        <v>0.27568375668386053</v>
      </c>
    </row>
    <row r="1597" spans="1:7" ht="15.6" thickTop="1" thickBot="1" x14ac:dyDescent="0.35">
      <c r="A1597" s="78" t="s">
        <v>26</v>
      </c>
      <c r="B1597" s="244" t="s">
        <v>54</v>
      </c>
      <c r="C1597" s="245"/>
      <c r="D1597" s="245"/>
      <c r="E1597" s="246"/>
      <c r="F1597" s="79">
        <f>SUM(F1589,F1592,F1596)</f>
        <v>55.235999999999997</v>
      </c>
      <c r="G1597" s="3"/>
    </row>
    <row r="1598" spans="1:7" ht="15.6" thickTop="1" thickBot="1" x14ac:dyDescent="0.35">
      <c r="A1598" s="80">
        <v>4</v>
      </c>
      <c r="B1598" s="264" t="s">
        <v>28</v>
      </c>
      <c r="C1598" s="265"/>
      <c r="D1598" s="265"/>
      <c r="E1598" s="266"/>
      <c r="F1598" s="79">
        <f>SUM(F1597)*15%</f>
        <v>8.2853999999999992</v>
      </c>
      <c r="G1598" s="73">
        <f>SUM(F1598/F1601)</f>
        <v>0.11857707509881421</v>
      </c>
    </row>
    <row r="1599" spans="1:7" ht="15.6" thickTop="1" thickBot="1" x14ac:dyDescent="0.35">
      <c r="A1599" s="78" t="s">
        <v>29</v>
      </c>
      <c r="B1599" s="244" t="s">
        <v>55</v>
      </c>
      <c r="C1599" s="245"/>
      <c r="D1599" s="245"/>
      <c r="E1599" s="246"/>
      <c r="F1599" s="81">
        <f>SUM(F1597:F1598)</f>
        <v>63.5214</v>
      </c>
    </row>
    <row r="1600" spans="1:7" ht="15.6" thickTop="1" thickBot="1" x14ac:dyDescent="0.35">
      <c r="A1600" s="80">
        <v>5</v>
      </c>
      <c r="B1600" s="264" t="s">
        <v>31</v>
      </c>
      <c r="C1600" s="265"/>
      <c r="D1600" s="265"/>
      <c r="E1600" s="266"/>
      <c r="F1600" s="79">
        <f>SUM(F1599)*10%</f>
        <v>6.3521400000000003</v>
      </c>
      <c r="G1600" s="73">
        <f>SUM(F1600/F1601)</f>
        <v>9.0909090909090912E-2</v>
      </c>
    </row>
    <row r="1601" spans="1:11" ht="15.6" thickTop="1" thickBot="1" x14ac:dyDescent="0.35">
      <c r="A1601" s="78" t="s">
        <v>32</v>
      </c>
      <c r="B1601" s="244" t="s">
        <v>33</v>
      </c>
      <c r="C1601" s="245"/>
      <c r="D1601" s="245"/>
      <c r="E1601" s="246"/>
      <c r="F1601" s="81">
        <f>SUM(F1599:F1600)</f>
        <v>69.873540000000006</v>
      </c>
      <c r="G1601" s="82">
        <f>SUM(G1589,G1592,G1596,G1598,G1600)</f>
        <v>0.99999999999999989</v>
      </c>
    </row>
    <row r="1602" spans="1:11" ht="15.6" thickTop="1" thickBot="1" x14ac:dyDescent="0.35"/>
    <row r="1603" spans="1:11" ht="44.4" thickTop="1" thickBot="1" x14ac:dyDescent="0.35">
      <c r="A1603" s="61" t="s">
        <v>2</v>
      </c>
      <c r="B1603" s="62" t="s">
        <v>3</v>
      </c>
      <c r="C1603" s="63" t="s">
        <v>4</v>
      </c>
      <c r="D1603" s="64" t="s">
        <v>5</v>
      </c>
      <c r="E1603" s="27"/>
      <c r="F1603" s="20"/>
      <c r="G1603" s="20"/>
      <c r="I1603" s="2"/>
      <c r="J1603" s="2"/>
      <c r="K1603" s="2"/>
    </row>
    <row r="1604" spans="1:11" ht="181.8" customHeight="1" thickTop="1" thickBot="1" x14ac:dyDescent="0.35">
      <c r="A1604" s="65" t="s">
        <v>2507</v>
      </c>
      <c r="B1604" s="222" t="s">
        <v>2508</v>
      </c>
      <c r="C1604" s="50" t="s">
        <v>304</v>
      </c>
      <c r="D1604" s="50">
        <v>1</v>
      </c>
      <c r="E1604" s="20"/>
      <c r="F1604" s="20"/>
      <c r="G1604" s="20"/>
      <c r="I1604" s="24"/>
      <c r="J1604" s="24"/>
      <c r="K1604" s="24"/>
    </row>
    <row r="1605" spans="1:11" ht="30" thickTop="1" thickBot="1" x14ac:dyDescent="0.35">
      <c r="A1605" s="61" t="s">
        <v>9</v>
      </c>
      <c r="B1605" s="62" t="s">
        <v>10</v>
      </c>
      <c r="C1605" s="62" t="s">
        <v>4</v>
      </c>
      <c r="D1605" s="62" t="s">
        <v>11</v>
      </c>
      <c r="E1605" s="62" t="s">
        <v>12</v>
      </c>
      <c r="F1605" s="62" t="s">
        <v>13</v>
      </c>
      <c r="G1605" s="64" t="s">
        <v>14</v>
      </c>
    </row>
    <row r="1606" spans="1:11" ht="15" thickTop="1" x14ac:dyDescent="0.3">
      <c r="A1606" s="20"/>
      <c r="B1606" s="67" t="s">
        <v>15</v>
      </c>
      <c r="C1606" s="68"/>
      <c r="D1606" s="68"/>
      <c r="E1606" s="68"/>
      <c r="F1606" s="68"/>
      <c r="G1606" s="7"/>
    </row>
    <row r="1607" spans="1:11" x14ac:dyDescent="0.3">
      <c r="A1607" s="36" t="s">
        <v>16</v>
      </c>
      <c r="B1607" s="4" t="s">
        <v>2887</v>
      </c>
      <c r="C1607" s="4" t="s">
        <v>18</v>
      </c>
      <c r="D1607" s="4">
        <v>0.44</v>
      </c>
      <c r="E1607" s="6">
        <v>28.6</v>
      </c>
      <c r="F1607" s="6">
        <f>PRODUCT(D1607:E1607)</f>
        <v>12.584000000000001</v>
      </c>
      <c r="G1607" s="7"/>
    </row>
    <row r="1608" spans="1:11" x14ac:dyDescent="0.3">
      <c r="A1608" s="36" t="s">
        <v>19</v>
      </c>
      <c r="B1608" s="4" t="s">
        <v>2884</v>
      </c>
      <c r="C1608" s="4" t="s">
        <v>18</v>
      </c>
      <c r="D1608" s="4">
        <v>0.44</v>
      </c>
      <c r="E1608" s="6">
        <v>24.1</v>
      </c>
      <c r="F1608" s="6">
        <f>PRODUCT(D1608:E1608)</f>
        <v>10.604000000000001</v>
      </c>
      <c r="G1608" s="7"/>
    </row>
    <row r="1609" spans="1:11" ht="15" thickBot="1" x14ac:dyDescent="0.35">
      <c r="A1609" s="36" t="s">
        <v>131</v>
      </c>
      <c r="B1609" s="4" t="s">
        <v>2370</v>
      </c>
      <c r="C1609" s="4" t="s">
        <v>18</v>
      </c>
      <c r="D1609" s="4">
        <v>0.44</v>
      </c>
      <c r="E1609" s="6">
        <v>21.25</v>
      </c>
      <c r="F1609" s="6">
        <f>PRODUCT(D1609:E1609)</f>
        <v>9.35</v>
      </c>
      <c r="G1609" s="7"/>
    </row>
    <row r="1610" spans="1:11" ht="15.6" thickTop="1" thickBot="1" x14ac:dyDescent="0.35">
      <c r="A1610" s="71">
        <v>1</v>
      </c>
      <c r="B1610" s="244" t="s">
        <v>21</v>
      </c>
      <c r="C1610" s="245"/>
      <c r="D1610" s="245"/>
      <c r="E1610" s="246"/>
      <c r="F1610" s="72">
        <f>SUM(F1607:F1609)</f>
        <v>32.538000000000004</v>
      </c>
      <c r="G1610" s="73">
        <f>SUM(F1610/F1622)</f>
        <v>0.25831678755216991</v>
      </c>
    </row>
    <row r="1611" spans="1:11" ht="15" thickTop="1" x14ac:dyDescent="0.3">
      <c r="A1611" s="20"/>
      <c r="B1611" s="74" t="s">
        <v>45</v>
      </c>
      <c r="C1611" s="4"/>
      <c r="D1611" s="4"/>
      <c r="E1611" s="4"/>
      <c r="F1611" s="41"/>
      <c r="G1611" s="75"/>
    </row>
    <row r="1612" spans="1:11" ht="101.4" thickBot="1" x14ac:dyDescent="0.35">
      <c r="A1612" s="36" t="s">
        <v>23</v>
      </c>
      <c r="B1612" s="4" t="s">
        <v>2509</v>
      </c>
      <c r="C1612" s="4" t="s">
        <v>110</v>
      </c>
      <c r="D1612" s="22">
        <v>2</v>
      </c>
      <c r="E1612" s="153">
        <v>19.149999999999999</v>
      </c>
      <c r="F1612" s="41">
        <f>PRODUCT(D1612:E1612)</f>
        <v>38.299999999999997</v>
      </c>
      <c r="G1612" s="7"/>
    </row>
    <row r="1613" spans="1:11" ht="15.6" thickTop="1" thickBot="1" x14ac:dyDescent="0.35">
      <c r="A1613" s="71">
        <v>2</v>
      </c>
      <c r="B1613" s="244" t="s">
        <v>49</v>
      </c>
      <c r="C1613" s="245"/>
      <c r="D1613" s="245"/>
      <c r="E1613" s="246"/>
      <c r="F1613" s="72">
        <f>SUM(F1612)</f>
        <v>38.299999999999997</v>
      </c>
      <c r="G1613" s="73">
        <f>SUM(F1613/F1622)</f>
        <v>0.30406088153076727</v>
      </c>
    </row>
    <row r="1614" spans="1:11" ht="15" thickTop="1" x14ac:dyDescent="0.3">
      <c r="A1614" s="20"/>
      <c r="B1614" s="74" t="s">
        <v>22</v>
      </c>
      <c r="C1614" s="4"/>
      <c r="D1614" s="4"/>
      <c r="E1614" s="4"/>
      <c r="F1614" s="41"/>
      <c r="G1614" s="75"/>
    </row>
    <row r="1615" spans="1:11" ht="104.85" customHeight="1" x14ac:dyDescent="0.3">
      <c r="A1615" s="36" t="s">
        <v>50</v>
      </c>
      <c r="B1615" s="4" t="s">
        <v>2484</v>
      </c>
      <c r="C1615" s="4" t="s">
        <v>18</v>
      </c>
      <c r="D1615" s="4">
        <v>0.44</v>
      </c>
      <c r="E1615" s="55">
        <v>30</v>
      </c>
      <c r="F1615" s="41">
        <f>PRODUCT(D1615:E1615)</f>
        <v>13.2</v>
      </c>
      <c r="G1615" s="7"/>
    </row>
    <row r="1616" spans="1:11" ht="58.2" thickBot="1" x14ac:dyDescent="0.35">
      <c r="A1616" s="36" t="s">
        <v>52</v>
      </c>
      <c r="B1616" s="4" t="s">
        <v>2422</v>
      </c>
      <c r="C1616" s="4" t="s">
        <v>18</v>
      </c>
      <c r="D1616" s="4">
        <v>0.44</v>
      </c>
      <c r="E1616" s="176">
        <v>35.31</v>
      </c>
      <c r="F1616" s="41">
        <f>PRODUCT(D1616:E1616)</f>
        <v>15.5364</v>
      </c>
      <c r="G1616" s="7"/>
    </row>
    <row r="1617" spans="1:11" ht="15.6" thickTop="1" thickBot="1" x14ac:dyDescent="0.35">
      <c r="A1617" s="71">
        <v>3</v>
      </c>
      <c r="B1617" s="244" t="s">
        <v>25</v>
      </c>
      <c r="C1617" s="245"/>
      <c r="D1617" s="245"/>
      <c r="E1617" s="246"/>
      <c r="F1617" s="72">
        <f>SUM(F1615:F1616)</f>
        <v>28.7364</v>
      </c>
      <c r="G1617" s="73">
        <f>SUM(F1617/F1622)</f>
        <v>0.22813616490915772</v>
      </c>
    </row>
    <row r="1618" spans="1:11" ht="15.6" thickTop="1" thickBot="1" x14ac:dyDescent="0.35">
      <c r="A1618" s="78" t="s">
        <v>26</v>
      </c>
      <c r="B1618" s="244" t="s">
        <v>54</v>
      </c>
      <c r="C1618" s="245"/>
      <c r="D1618" s="245"/>
      <c r="E1618" s="246"/>
      <c r="F1618" s="79">
        <f>SUM(F1610,F1613,F1617)</f>
        <v>99.574399999999997</v>
      </c>
      <c r="G1618" s="3"/>
    </row>
    <row r="1619" spans="1:11" ht="15.6" thickTop="1" thickBot="1" x14ac:dyDescent="0.35">
      <c r="A1619" s="80">
        <v>4</v>
      </c>
      <c r="B1619" s="264" t="s">
        <v>28</v>
      </c>
      <c r="C1619" s="265"/>
      <c r="D1619" s="265"/>
      <c r="E1619" s="266"/>
      <c r="F1619" s="79">
        <f>SUM(F1618)*15%</f>
        <v>14.936159999999999</v>
      </c>
      <c r="G1619" s="73">
        <f>SUM(F1619/F1622)</f>
        <v>0.11857707509881422</v>
      </c>
    </row>
    <row r="1620" spans="1:11" ht="15.6" thickTop="1" thickBot="1" x14ac:dyDescent="0.35">
      <c r="A1620" s="78" t="s">
        <v>29</v>
      </c>
      <c r="B1620" s="244" t="s">
        <v>55</v>
      </c>
      <c r="C1620" s="245"/>
      <c r="D1620" s="245"/>
      <c r="E1620" s="246"/>
      <c r="F1620" s="81">
        <f>SUM(F1618:F1619)</f>
        <v>114.51056</v>
      </c>
    </row>
    <row r="1621" spans="1:11" ht="15.6" thickTop="1" thickBot="1" x14ac:dyDescent="0.35">
      <c r="A1621" s="80">
        <v>5</v>
      </c>
      <c r="B1621" s="264" t="s">
        <v>31</v>
      </c>
      <c r="C1621" s="265"/>
      <c r="D1621" s="265"/>
      <c r="E1621" s="266"/>
      <c r="F1621" s="79">
        <f>SUM(F1620)*10%</f>
        <v>11.451056000000001</v>
      </c>
      <c r="G1621" s="73">
        <f>SUM(F1621/F1622)</f>
        <v>9.0909090909090925E-2</v>
      </c>
    </row>
    <row r="1622" spans="1:11" ht="15.6" thickTop="1" thickBot="1" x14ac:dyDescent="0.35">
      <c r="A1622" s="78" t="s">
        <v>32</v>
      </c>
      <c r="B1622" s="244" t="s">
        <v>33</v>
      </c>
      <c r="C1622" s="245"/>
      <c r="D1622" s="245"/>
      <c r="E1622" s="246"/>
      <c r="F1622" s="81">
        <f>SUM(F1620:F1621)</f>
        <v>125.96161599999999</v>
      </c>
      <c r="G1622" s="82">
        <f>SUM(G1610,G1613,G1617,G1619,G1621)</f>
        <v>1</v>
      </c>
    </row>
    <row r="1623" spans="1:11" ht="15.6" thickTop="1" thickBot="1" x14ac:dyDescent="0.35"/>
    <row r="1624" spans="1:11" ht="44.4" thickTop="1" thickBot="1" x14ac:dyDescent="0.35">
      <c r="A1624" s="61" t="s">
        <v>2</v>
      </c>
      <c r="B1624" s="62" t="s">
        <v>3</v>
      </c>
      <c r="C1624" s="63" t="s">
        <v>4</v>
      </c>
      <c r="D1624" s="64" t="s">
        <v>5</v>
      </c>
      <c r="E1624" s="27"/>
      <c r="F1624" s="20"/>
      <c r="G1624" s="20"/>
      <c r="I1624" s="2"/>
      <c r="J1624" s="2"/>
      <c r="K1624" s="2"/>
    </row>
    <row r="1625" spans="1:11" ht="180" customHeight="1" thickTop="1" thickBot="1" x14ac:dyDescent="0.35">
      <c r="A1625" s="65" t="s">
        <v>2510</v>
      </c>
      <c r="B1625" s="66" t="s">
        <v>2511</v>
      </c>
      <c r="C1625" s="50" t="s">
        <v>304</v>
      </c>
      <c r="D1625" s="50">
        <v>1</v>
      </c>
      <c r="E1625" s="20"/>
      <c r="F1625" s="20"/>
      <c r="G1625" s="20"/>
      <c r="I1625" s="24"/>
      <c r="J1625" s="24"/>
      <c r="K1625" s="24"/>
    </row>
    <row r="1626" spans="1:11" ht="30" thickTop="1" thickBot="1" x14ac:dyDescent="0.35">
      <c r="A1626" s="61" t="s">
        <v>9</v>
      </c>
      <c r="B1626" s="62" t="s">
        <v>10</v>
      </c>
      <c r="C1626" s="62" t="s">
        <v>4</v>
      </c>
      <c r="D1626" s="62" t="s">
        <v>11</v>
      </c>
      <c r="E1626" s="62" t="s">
        <v>12</v>
      </c>
      <c r="F1626" s="62" t="s">
        <v>13</v>
      </c>
      <c r="G1626" s="64" t="s">
        <v>14</v>
      </c>
    </row>
    <row r="1627" spans="1:11" ht="15" thickTop="1" x14ac:dyDescent="0.3">
      <c r="A1627" s="20"/>
      <c r="B1627" s="67" t="s">
        <v>15</v>
      </c>
      <c r="C1627" s="68"/>
      <c r="D1627" s="68"/>
      <c r="E1627" s="68"/>
      <c r="F1627" s="68"/>
      <c r="G1627" s="7"/>
    </row>
    <row r="1628" spans="1:11" ht="15" thickBot="1" x14ac:dyDescent="0.35">
      <c r="A1628" s="36" t="s">
        <v>16</v>
      </c>
      <c r="B1628" s="4" t="s">
        <v>2512</v>
      </c>
      <c r="C1628" s="4" t="s">
        <v>18</v>
      </c>
      <c r="D1628" s="4">
        <v>0.42</v>
      </c>
      <c r="E1628" s="6">
        <v>27.3</v>
      </c>
      <c r="F1628" s="6">
        <f>PRODUCT(D1628:E1628)</f>
        <v>11.465999999999999</v>
      </c>
      <c r="G1628" s="7"/>
    </row>
    <row r="1629" spans="1:11" ht="15.6" thickTop="1" thickBot="1" x14ac:dyDescent="0.35">
      <c r="A1629" s="71">
        <v>1</v>
      </c>
      <c r="B1629" s="244" t="s">
        <v>21</v>
      </c>
      <c r="C1629" s="245"/>
      <c r="D1629" s="245"/>
      <c r="E1629" s="246"/>
      <c r="F1629" s="72">
        <f>SUM(F1628)</f>
        <v>11.465999999999999</v>
      </c>
      <c r="G1629" s="73">
        <f>SUM(F1629/F1641)</f>
        <v>0.11546184091891915</v>
      </c>
    </row>
    <row r="1630" spans="1:11" ht="15" thickTop="1" x14ac:dyDescent="0.3">
      <c r="A1630" s="20"/>
      <c r="B1630" s="74" t="s">
        <v>45</v>
      </c>
      <c r="C1630" s="4"/>
      <c r="D1630" s="4"/>
      <c r="E1630" s="4"/>
      <c r="F1630" s="41"/>
      <c r="G1630" s="75"/>
    </row>
    <row r="1631" spans="1:11" ht="101.4" thickBot="1" x14ac:dyDescent="0.35">
      <c r="A1631" s="36" t="s">
        <v>23</v>
      </c>
      <c r="B1631" s="4" t="s">
        <v>2509</v>
      </c>
      <c r="C1631" s="4" t="s">
        <v>110</v>
      </c>
      <c r="D1631" s="22">
        <v>2</v>
      </c>
      <c r="E1631" s="153">
        <v>19.149999999999999</v>
      </c>
      <c r="F1631" s="41">
        <f>PRODUCT(D1631:E1631)</f>
        <v>38.299999999999997</v>
      </c>
      <c r="G1631" s="7"/>
    </row>
    <row r="1632" spans="1:11" ht="15.6" thickTop="1" thickBot="1" x14ac:dyDescent="0.35">
      <c r="A1632" s="71">
        <v>2</v>
      </c>
      <c r="B1632" s="244" t="s">
        <v>49</v>
      </c>
      <c r="C1632" s="245"/>
      <c r="D1632" s="245"/>
      <c r="E1632" s="246"/>
      <c r="F1632" s="72">
        <f>SUM(F1631)</f>
        <v>38.299999999999997</v>
      </c>
      <c r="G1632" s="73">
        <f>SUM(F1632/F1641)</f>
        <v>0.38567839762729839</v>
      </c>
    </row>
    <row r="1633" spans="1:11" ht="15" thickTop="1" x14ac:dyDescent="0.3">
      <c r="A1633" s="20"/>
      <c r="B1633" s="74" t="s">
        <v>22</v>
      </c>
      <c r="C1633" s="4"/>
      <c r="D1633" s="4"/>
      <c r="E1633" s="4"/>
      <c r="F1633" s="41"/>
      <c r="G1633" s="75"/>
    </row>
    <row r="1634" spans="1:11" ht="98.7" customHeight="1" x14ac:dyDescent="0.3">
      <c r="A1634" s="36" t="s">
        <v>50</v>
      </c>
      <c r="B1634" s="4" t="s">
        <v>2484</v>
      </c>
      <c r="C1634" s="4" t="s">
        <v>18</v>
      </c>
      <c r="D1634" s="4">
        <v>0.44</v>
      </c>
      <c r="E1634" s="55">
        <v>30</v>
      </c>
      <c r="F1634" s="41">
        <f>PRODUCT(D1634:E1634)</f>
        <v>13.2</v>
      </c>
      <c r="G1634" s="7"/>
    </row>
    <row r="1635" spans="1:11" ht="58.2" thickBot="1" x14ac:dyDescent="0.35">
      <c r="A1635" s="36" t="s">
        <v>52</v>
      </c>
      <c r="B1635" s="4" t="s">
        <v>2422</v>
      </c>
      <c r="C1635" s="4" t="s">
        <v>18</v>
      </c>
      <c r="D1635" s="4">
        <v>0.44</v>
      </c>
      <c r="E1635" s="176">
        <v>35.31</v>
      </c>
      <c r="F1635" s="41">
        <f>PRODUCT(D1635:E1635)</f>
        <v>15.5364</v>
      </c>
      <c r="G1635" s="7"/>
    </row>
    <row r="1636" spans="1:11" ht="15.6" thickTop="1" thickBot="1" x14ac:dyDescent="0.35">
      <c r="A1636" s="71">
        <v>3</v>
      </c>
      <c r="B1636" s="244" t="s">
        <v>25</v>
      </c>
      <c r="C1636" s="245"/>
      <c r="D1636" s="245"/>
      <c r="E1636" s="246"/>
      <c r="F1636" s="72">
        <f>SUM(F1634:F1635)</f>
        <v>28.7364</v>
      </c>
      <c r="G1636" s="73">
        <f>SUM(F1636/F1641)</f>
        <v>0.28937359544587726</v>
      </c>
    </row>
    <row r="1637" spans="1:11" ht="15.6" thickTop="1" thickBot="1" x14ac:dyDescent="0.35">
      <c r="A1637" s="78" t="s">
        <v>26</v>
      </c>
      <c r="B1637" s="244" t="s">
        <v>54</v>
      </c>
      <c r="C1637" s="245"/>
      <c r="D1637" s="245"/>
      <c r="E1637" s="246"/>
      <c r="F1637" s="79">
        <f>SUM(F1629,F1632,F1636)</f>
        <v>78.502399999999994</v>
      </c>
      <c r="G1637" s="3"/>
    </row>
    <row r="1638" spans="1:11" ht="15.6" thickTop="1" thickBot="1" x14ac:dyDescent="0.35">
      <c r="A1638" s="80">
        <v>4</v>
      </c>
      <c r="B1638" s="264" t="s">
        <v>28</v>
      </c>
      <c r="C1638" s="265"/>
      <c r="D1638" s="265"/>
      <c r="E1638" s="266"/>
      <c r="F1638" s="79">
        <f>SUM(F1637)*15%</f>
        <v>11.775359999999999</v>
      </c>
      <c r="G1638" s="73">
        <f>SUM(F1638/F1641)</f>
        <v>0.11857707509881421</v>
      </c>
    </row>
    <row r="1639" spans="1:11" ht="15.6" thickTop="1" thickBot="1" x14ac:dyDescent="0.35">
      <c r="A1639" s="78" t="s">
        <v>29</v>
      </c>
      <c r="B1639" s="244" t="s">
        <v>55</v>
      </c>
      <c r="C1639" s="245"/>
      <c r="D1639" s="245"/>
      <c r="E1639" s="246"/>
      <c r="F1639" s="81">
        <f>SUM(F1637:F1638)</f>
        <v>90.277760000000001</v>
      </c>
    </row>
    <row r="1640" spans="1:11" ht="15.6" thickTop="1" thickBot="1" x14ac:dyDescent="0.35">
      <c r="A1640" s="80">
        <v>5</v>
      </c>
      <c r="B1640" s="264" t="s">
        <v>31</v>
      </c>
      <c r="C1640" s="265"/>
      <c r="D1640" s="265"/>
      <c r="E1640" s="266"/>
      <c r="F1640" s="79">
        <f>SUM(F1639)*10%</f>
        <v>9.0277760000000011</v>
      </c>
      <c r="G1640" s="73">
        <f>SUM(F1640/F1641)</f>
        <v>9.0909090909090912E-2</v>
      </c>
    </row>
    <row r="1641" spans="1:11" ht="15.6" thickTop="1" thickBot="1" x14ac:dyDescent="0.35">
      <c r="A1641" s="78" t="s">
        <v>32</v>
      </c>
      <c r="B1641" s="244" t="s">
        <v>33</v>
      </c>
      <c r="C1641" s="245"/>
      <c r="D1641" s="245"/>
      <c r="E1641" s="246"/>
      <c r="F1641" s="81">
        <f>SUM(F1639:F1640)</f>
        <v>99.305536000000004</v>
      </c>
      <c r="G1641" s="82">
        <f>SUM(G1629,G1632,G1636,G1638,G1640)</f>
        <v>1</v>
      </c>
    </row>
    <row r="1642" spans="1:11" ht="15.6" thickTop="1" thickBot="1" x14ac:dyDescent="0.35"/>
    <row r="1643" spans="1:11" ht="44.4" thickTop="1" thickBot="1" x14ac:dyDescent="0.35">
      <c r="A1643" s="61" t="s">
        <v>2</v>
      </c>
      <c r="B1643" s="62" t="s">
        <v>3</v>
      </c>
      <c r="C1643" s="63" t="s">
        <v>4</v>
      </c>
      <c r="D1643" s="64" t="s">
        <v>5</v>
      </c>
      <c r="E1643" s="27"/>
      <c r="F1643" s="20"/>
      <c r="G1643" s="20"/>
      <c r="I1643" s="2"/>
      <c r="J1643" s="2"/>
      <c r="K1643" s="2"/>
    </row>
    <row r="1644" spans="1:11" ht="325.8" customHeight="1" thickTop="1" thickBot="1" x14ac:dyDescent="0.35">
      <c r="A1644" s="65" t="s">
        <v>2513</v>
      </c>
      <c r="B1644" s="222" t="s">
        <v>2514</v>
      </c>
      <c r="C1644" s="50" t="s">
        <v>304</v>
      </c>
      <c r="D1644" s="50">
        <v>1</v>
      </c>
      <c r="E1644" s="20"/>
      <c r="F1644" s="20"/>
      <c r="G1644" s="20"/>
      <c r="I1644" s="24"/>
      <c r="J1644" s="24"/>
      <c r="K1644" s="24"/>
    </row>
    <row r="1645" spans="1:11" ht="30" thickTop="1" thickBot="1" x14ac:dyDescent="0.35">
      <c r="A1645" s="61" t="s">
        <v>9</v>
      </c>
      <c r="B1645" s="62" t="s">
        <v>10</v>
      </c>
      <c r="C1645" s="62" t="s">
        <v>4</v>
      </c>
      <c r="D1645" s="62" t="s">
        <v>11</v>
      </c>
      <c r="E1645" s="62" t="s">
        <v>12</v>
      </c>
      <c r="F1645" s="62" t="s">
        <v>13</v>
      </c>
      <c r="G1645" s="64" t="s">
        <v>14</v>
      </c>
    </row>
    <row r="1646" spans="1:11" ht="15" thickTop="1" x14ac:dyDescent="0.3">
      <c r="A1646" s="20"/>
      <c r="B1646" s="67" t="s">
        <v>15</v>
      </c>
      <c r="C1646" s="68"/>
      <c r="D1646" s="68"/>
      <c r="E1646" s="68"/>
      <c r="F1646" s="68"/>
      <c r="G1646" s="7"/>
    </row>
    <row r="1647" spans="1:11" x14ac:dyDescent="0.3">
      <c r="A1647" s="36" t="s">
        <v>16</v>
      </c>
      <c r="B1647" s="4" t="s">
        <v>2887</v>
      </c>
      <c r="C1647" s="4" t="s">
        <v>18</v>
      </c>
      <c r="D1647" s="22">
        <v>1.7</v>
      </c>
      <c r="E1647" s="6">
        <v>28.6</v>
      </c>
      <c r="F1647" s="6">
        <f>PRODUCT(D1647:E1647)</f>
        <v>48.620000000000005</v>
      </c>
      <c r="G1647" s="7"/>
    </row>
    <row r="1648" spans="1:11" ht="15" thickBot="1" x14ac:dyDescent="0.35">
      <c r="A1648" s="36" t="s">
        <v>19</v>
      </c>
      <c r="B1648" s="4" t="s">
        <v>2884</v>
      </c>
      <c r="C1648" s="4" t="s">
        <v>18</v>
      </c>
      <c r="D1648" s="22">
        <v>0.3</v>
      </c>
      <c r="E1648" s="6">
        <v>24.1</v>
      </c>
      <c r="F1648" s="6">
        <f>PRODUCT(D1648:E1648)</f>
        <v>7.23</v>
      </c>
      <c r="G1648" s="7"/>
    </row>
    <row r="1649" spans="1:11" ht="15.6" thickTop="1" thickBot="1" x14ac:dyDescent="0.35">
      <c r="A1649" s="71">
        <v>1</v>
      </c>
      <c r="B1649" s="244" t="s">
        <v>21</v>
      </c>
      <c r="C1649" s="245"/>
      <c r="D1649" s="245"/>
      <c r="E1649" s="246"/>
      <c r="F1649" s="72">
        <f>SUM(F1647:F1648)</f>
        <v>55.850000000000009</v>
      </c>
      <c r="G1649" s="73">
        <f>SUM(F1649/F1660)</f>
        <v>0.57826061071982326</v>
      </c>
    </row>
    <row r="1650" spans="1:11" ht="15" thickTop="1" x14ac:dyDescent="0.3">
      <c r="A1650" s="20"/>
      <c r="B1650" s="74" t="s">
        <v>45</v>
      </c>
      <c r="C1650" s="4"/>
      <c r="D1650" s="4"/>
      <c r="E1650" s="4"/>
      <c r="F1650" s="41"/>
      <c r="G1650" s="75"/>
    </row>
    <row r="1651" spans="1:11" ht="15" thickBot="1" x14ac:dyDescent="0.35">
      <c r="A1651" s="36" t="s">
        <v>23</v>
      </c>
      <c r="B1651" s="4" t="s">
        <v>2515</v>
      </c>
      <c r="C1651" s="4" t="s">
        <v>2516</v>
      </c>
      <c r="D1651" s="22">
        <v>1</v>
      </c>
      <c r="E1651" s="51">
        <v>4.2699999999999996</v>
      </c>
      <c r="F1651" s="41">
        <f>PRODUCT(D1651:E1651)</f>
        <v>4.2699999999999996</v>
      </c>
      <c r="G1651" s="7"/>
    </row>
    <row r="1652" spans="1:11" ht="15.6" thickTop="1" thickBot="1" x14ac:dyDescent="0.35">
      <c r="A1652" s="71">
        <v>2</v>
      </c>
      <c r="B1652" s="244" t="s">
        <v>49</v>
      </c>
      <c r="C1652" s="245"/>
      <c r="D1652" s="245"/>
      <c r="E1652" s="246"/>
      <c r="F1652" s="72">
        <f>SUM(F1651)</f>
        <v>4.2699999999999996</v>
      </c>
      <c r="G1652" s="73">
        <f>SUM(F1652/F1660)</f>
        <v>4.4210793335248785E-2</v>
      </c>
    </row>
    <row r="1653" spans="1:11" ht="15" thickTop="1" x14ac:dyDescent="0.3">
      <c r="A1653" s="20"/>
      <c r="B1653" s="74" t="s">
        <v>22</v>
      </c>
      <c r="C1653" s="4"/>
      <c r="D1653" s="4"/>
      <c r="E1653" s="4"/>
      <c r="F1653" s="41"/>
      <c r="G1653" s="75"/>
    </row>
    <row r="1654" spans="1:11" ht="29.4" thickBot="1" x14ac:dyDescent="0.35">
      <c r="A1654" s="36" t="s">
        <v>50</v>
      </c>
      <c r="B1654" s="4" t="s">
        <v>2517</v>
      </c>
      <c r="C1654" s="4" t="s">
        <v>190</v>
      </c>
      <c r="D1654" s="22">
        <v>1</v>
      </c>
      <c r="E1654" s="55">
        <v>15.23</v>
      </c>
      <c r="F1654" s="41">
        <f>SUM(D1654:E1654)</f>
        <v>16.23</v>
      </c>
      <c r="G1654" s="7"/>
    </row>
    <row r="1655" spans="1:11" ht="15.6" thickTop="1" thickBot="1" x14ac:dyDescent="0.35">
      <c r="A1655" s="71">
        <v>3</v>
      </c>
      <c r="B1655" s="244" t="s">
        <v>25</v>
      </c>
      <c r="C1655" s="245"/>
      <c r="D1655" s="245"/>
      <c r="E1655" s="246"/>
      <c r="F1655" s="72">
        <f>SUM(F1654)</f>
        <v>16.23</v>
      </c>
      <c r="G1655" s="73">
        <f>SUM(F1655/F1660)</f>
        <v>0.16804242993702292</v>
      </c>
    </row>
    <row r="1656" spans="1:11" ht="15.6" thickTop="1" thickBot="1" x14ac:dyDescent="0.35">
      <c r="A1656" s="78" t="s">
        <v>26</v>
      </c>
      <c r="B1656" s="244" t="s">
        <v>54</v>
      </c>
      <c r="C1656" s="245"/>
      <c r="D1656" s="245"/>
      <c r="E1656" s="246"/>
      <c r="F1656" s="79">
        <f>SUM(F1649,F1652,F1655)</f>
        <v>76.350000000000009</v>
      </c>
      <c r="G1656" s="3"/>
    </row>
    <row r="1657" spans="1:11" ht="15.6" thickTop="1" thickBot="1" x14ac:dyDescent="0.35">
      <c r="A1657" s="80">
        <v>4</v>
      </c>
      <c r="B1657" s="264" t="s">
        <v>28</v>
      </c>
      <c r="C1657" s="265"/>
      <c r="D1657" s="265"/>
      <c r="E1657" s="266"/>
      <c r="F1657" s="79">
        <f>SUM(F1656)*15%</f>
        <v>11.452500000000001</v>
      </c>
      <c r="G1657" s="73">
        <f>SUM(F1657/F1660)</f>
        <v>0.11857707509881422</v>
      </c>
    </row>
    <row r="1658" spans="1:11" ht="15.6" thickTop="1" thickBot="1" x14ac:dyDescent="0.35">
      <c r="A1658" s="78" t="s">
        <v>29</v>
      </c>
      <c r="B1658" s="244" t="s">
        <v>55</v>
      </c>
      <c r="C1658" s="245"/>
      <c r="D1658" s="245"/>
      <c r="E1658" s="246"/>
      <c r="F1658" s="81">
        <f>SUM(F1656:F1657)</f>
        <v>87.802500000000009</v>
      </c>
    </row>
    <row r="1659" spans="1:11" ht="15.6" thickTop="1" thickBot="1" x14ac:dyDescent="0.35">
      <c r="A1659" s="80">
        <v>5</v>
      </c>
      <c r="B1659" s="264" t="s">
        <v>31</v>
      </c>
      <c r="C1659" s="265"/>
      <c r="D1659" s="265"/>
      <c r="E1659" s="266"/>
      <c r="F1659" s="79">
        <f>SUM(F1658)*10%</f>
        <v>8.7802500000000006</v>
      </c>
      <c r="G1659" s="73">
        <f>SUM(F1659/F1660)</f>
        <v>9.0909090909090912E-2</v>
      </c>
    </row>
    <row r="1660" spans="1:11" ht="15.6" thickTop="1" thickBot="1" x14ac:dyDescent="0.35">
      <c r="A1660" s="78" t="s">
        <v>32</v>
      </c>
      <c r="B1660" s="244" t="s">
        <v>33</v>
      </c>
      <c r="C1660" s="245"/>
      <c r="D1660" s="245"/>
      <c r="E1660" s="246"/>
      <c r="F1660" s="81">
        <f>SUM(F1658:F1659)</f>
        <v>96.582750000000004</v>
      </c>
      <c r="G1660" s="82">
        <f>SUM(G1649,G1652,G1655,G1657,G1659)</f>
        <v>1</v>
      </c>
    </row>
    <row r="1661" spans="1:11" ht="15" thickTop="1" x14ac:dyDescent="0.3">
      <c r="A1661" s="8"/>
      <c r="B1661" s="9"/>
      <c r="C1661" s="9"/>
      <c r="D1661" s="9"/>
      <c r="E1661" s="9"/>
      <c r="F1661" s="56"/>
    </row>
    <row r="1662" spans="1:11" ht="86.4" x14ac:dyDescent="0.3">
      <c r="A1662" s="60" t="s">
        <v>2518</v>
      </c>
      <c r="B1662" s="57" t="s">
        <v>2519</v>
      </c>
      <c r="C1662" s="58" t="s">
        <v>75</v>
      </c>
      <c r="D1662" s="59">
        <v>15</v>
      </c>
      <c r="E1662" s="9"/>
      <c r="F1662" s="56"/>
    </row>
    <row r="1663" spans="1:11" ht="15" thickBot="1" x14ac:dyDescent="0.35"/>
    <row r="1664" spans="1:11" ht="44.4" thickTop="1" thickBot="1" x14ac:dyDescent="0.35">
      <c r="A1664" s="61" t="s">
        <v>2</v>
      </c>
      <c r="B1664" s="62" t="s">
        <v>3</v>
      </c>
      <c r="C1664" s="63" t="s">
        <v>4</v>
      </c>
      <c r="D1664" s="64" t="s">
        <v>5</v>
      </c>
      <c r="E1664" s="27"/>
      <c r="F1664" s="20"/>
      <c r="G1664" s="20"/>
      <c r="I1664" s="2"/>
      <c r="J1664" s="2"/>
      <c r="K1664" s="2"/>
    </row>
    <row r="1665" spans="1:11" ht="339.6" customHeight="1" thickTop="1" thickBot="1" x14ac:dyDescent="0.35">
      <c r="A1665" s="65" t="s">
        <v>2520</v>
      </c>
      <c r="B1665" s="66" t="s">
        <v>2521</v>
      </c>
      <c r="C1665" s="50" t="s">
        <v>304</v>
      </c>
      <c r="D1665" s="50">
        <v>1</v>
      </c>
      <c r="E1665" s="20"/>
      <c r="F1665" s="20"/>
      <c r="G1665" s="20"/>
      <c r="I1665" s="24"/>
      <c r="J1665" s="24"/>
      <c r="K1665" s="24"/>
    </row>
    <row r="1666" spans="1:11" ht="30" thickTop="1" thickBot="1" x14ac:dyDescent="0.35">
      <c r="A1666" s="61" t="s">
        <v>9</v>
      </c>
      <c r="B1666" s="62" t="s">
        <v>10</v>
      </c>
      <c r="C1666" s="62" t="s">
        <v>4</v>
      </c>
      <c r="D1666" s="62" t="s">
        <v>11</v>
      </c>
      <c r="E1666" s="62" t="s">
        <v>12</v>
      </c>
      <c r="F1666" s="62" t="s">
        <v>13</v>
      </c>
      <c r="G1666" s="64" t="s">
        <v>14</v>
      </c>
    </row>
    <row r="1667" spans="1:11" ht="15" thickTop="1" x14ac:dyDescent="0.3">
      <c r="A1667" s="20"/>
      <c r="B1667" s="67" t="s">
        <v>15</v>
      </c>
      <c r="C1667" s="68"/>
      <c r="D1667" s="68"/>
      <c r="E1667" s="68"/>
      <c r="F1667" s="68"/>
      <c r="G1667" s="7"/>
    </row>
    <row r="1668" spans="1:11" x14ac:dyDescent="0.3">
      <c r="A1668" s="36" t="s">
        <v>16</v>
      </c>
      <c r="B1668" s="4" t="s">
        <v>2512</v>
      </c>
      <c r="C1668" s="4" t="s">
        <v>18</v>
      </c>
      <c r="D1668" s="22">
        <v>1.7</v>
      </c>
      <c r="E1668" s="6">
        <v>27.3</v>
      </c>
      <c r="F1668" s="6">
        <f>PRODUCT(D1668:E1668)</f>
        <v>46.41</v>
      </c>
      <c r="G1668" s="7"/>
    </row>
    <row r="1669" spans="1:11" ht="15" thickBot="1" x14ac:dyDescent="0.35">
      <c r="A1669" s="36" t="s">
        <v>19</v>
      </c>
      <c r="B1669" s="4" t="s">
        <v>2331</v>
      </c>
      <c r="C1669" s="4" t="s">
        <v>18</v>
      </c>
      <c r="D1669" s="22">
        <v>0.3</v>
      </c>
      <c r="E1669" s="6">
        <v>27.3</v>
      </c>
      <c r="F1669" s="6">
        <f>PRODUCT(D1669:E1669)</f>
        <v>8.19</v>
      </c>
      <c r="G1669" s="7"/>
    </row>
    <row r="1670" spans="1:11" ht="15.6" thickTop="1" thickBot="1" x14ac:dyDescent="0.35">
      <c r="A1670" s="71">
        <v>1</v>
      </c>
      <c r="B1670" s="244" t="s">
        <v>21</v>
      </c>
      <c r="C1670" s="245"/>
      <c r="D1670" s="245"/>
      <c r="E1670" s="246"/>
      <c r="F1670" s="72">
        <f>SUM(F1668:F1669)</f>
        <v>54.599999999999994</v>
      </c>
      <c r="G1670" s="73">
        <f>SUM(F1670/F1681)</f>
        <v>0.63595189827565024</v>
      </c>
    </row>
    <row r="1671" spans="1:11" ht="15" thickTop="1" x14ac:dyDescent="0.3">
      <c r="A1671" s="20"/>
      <c r="B1671" s="74" t="s">
        <v>45</v>
      </c>
      <c r="C1671" s="4"/>
      <c r="D1671" s="4"/>
      <c r="E1671" s="4"/>
      <c r="F1671" s="41"/>
      <c r="G1671" s="75"/>
    </row>
    <row r="1672" spans="1:11" ht="15" thickBot="1" x14ac:dyDescent="0.35">
      <c r="A1672" s="36" t="s">
        <v>23</v>
      </c>
      <c r="B1672" s="4" t="s">
        <v>2515</v>
      </c>
      <c r="C1672" s="4" t="s">
        <v>2516</v>
      </c>
      <c r="D1672" s="22">
        <v>1</v>
      </c>
      <c r="E1672" s="51">
        <v>4.2699999999999996</v>
      </c>
      <c r="F1672" s="41">
        <f>PRODUCT(D1672:E1672)</f>
        <v>4.2699999999999996</v>
      </c>
      <c r="G1672" s="7"/>
    </row>
    <row r="1673" spans="1:11" ht="15.6" thickTop="1" thickBot="1" x14ac:dyDescent="0.35">
      <c r="A1673" s="71">
        <v>2</v>
      </c>
      <c r="B1673" s="244" t="s">
        <v>49</v>
      </c>
      <c r="C1673" s="245"/>
      <c r="D1673" s="245"/>
      <c r="E1673" s="246"/>
      <c r="F1673" s="72">
        <f>SUM(F1672)</f>
        <v>4.2699999999999996</v>
      </c>
      <c r="G1673" s="73">
        <f>SUM(F1673/F1681)</f>
        <v>4.9734699736941883E-2</v>
      </c>
    </row>
    <row r="1674" spans="1:11" ht="15" thickTop="1" x14ac:dyDescent="0.3">
      <c r="A1674" s="20"/>
      <c r="B1674" s="74" t="s">
        <v>22</v>
      </c>
      <c r="C1674" s="4"/>
      <c r="D1674" s="4"/>
      <c r="E1674" s="4"/>
      <c r="F1674" s="41"/>
      <c r="G1674" s="75"/>
    </row>
    <row r="1675" spans="1:11" ht="105.45" customHeight="1" thickBot="1" x14ac:dyDescent="0.35">
      <c r="A1675" s="36" t="s">
        <v>50</v>
      </c>
      <c r="B1675" s="4" t="s">
        <v>2484</v>
      </c>
      <c r="C1675" s="4" t="s">
        <v>18</v>
      </c>
      <c r="D1675" s="22">
        <v>0.3</v>
      </c>
      <c r="E1675" s="55">
        <v>30</v>
      </c>
      <c r="F1675" s="41">
        <f>PRODUCT(D1675:E1675)</f>
        <v>9</v>
      </c>
      <c r="G1675" s="7"/>
    </row>
    <row r="1676" spans="1:11" ht="15.6" thickTop="1" thickBot="1" x14ac:dyDescent="0.35">
      <c r="A1676" s="71">
        <v>3</v>
      </c>
      <c r="B1676" s="244" t="s">
        <v>25</v>
      </c>
      <c r="C1676" s="245"/>
      <c r="D1676" s="245"/>
      <c r="E1676" s="246"/>
      <c r="F1676" s="72">
        <f>SUM(F1675)</f>
        <v>9</v>
      </c>
      <c r="G1676" s="73">
        <f>SUM(F1676/F1681)</f>
        <v>0.1048272359795028</v>
      </c>
    </row>
    <row r="1677" spans="1:11" ht="15.6" thickTop="1" thickBot="1" x14ac:dyDescent="0.35">
      <c r="A1677" s="78" t="s">
        <v>26</v>
      </c>
      <c r="B1677" s="244" t="s">
        <v>54</v>
      </c>
      <c r="C1677" s="245"/>
      <c r="D1677" s="245"/>
      <c r="E1677" s="246"/>
      <c r="F1677" s="79">
        <f>SUM(F1670,F1673,F1676)</f>
        <v>67.86999999999999</v>
      </c>
      <c r="G1677" s="3"/>
    </row>
    <row r="1678" spans="1:11" ht="15.6" thickTop="1" thickBot="1" x14ac:dyDescent="0.35">
      <c r="A1678" s="80">
        <v>4</v>
      </c>
      <c r="B1678" s="264" t="s">
        <v>28</v>
      </c>
      <c r="C1678" s="265"/>
      <c r="D1678" s="265"/>
      <c r="E1678" s="266"/>
      <c r="F1678" s="79">
        <f>SUM(F1677)*15%</f>
        <v>10.180499999999999</v>
      </c>
      <c r="G1678" s="73">
        <f>SUM(F1678/F1681)</f>
        <v>0.11857707509881424</v>
      </c>
    </row>
    <row r="1679" spans="1:11" ht="15.6" thickTop="1" thickBot="1" x14ac:dyDescent="0.35">
      <c r="A1679" s="78" t="s">
        <v>29</v>
      </c>
      <c r="B1679" s="244" t="s">
        <v>55</v>
      </c>
      <c r="C1679" s="245"/>
      <c r="D1679" s="245"/>
      <c r="E1679" s="246"/>
      <c r="F1679" s="81">
        <f>SUM(F1677:F1678)</f>
        <v>78.050499999999985</v>
      </c>
    </row>
    <row r="1680" spans="1:11" ht="15.6" thickTop="1" thickBot="1" x14ac:dyDescent="0.35">
      <c r="A1680" s="80">
        <v>5</v>
      </c>
      <c r="B1680" s="264" t="s">
        <v>31</v>
      </c>
      <c r="C1680" s="265"/>
      <c r="D1680" s="265"/>
      <c r="E1680" s="266"/>
      <c r="F1680" s="79">
        <f>SUM(F1679)*10%</f>
        <v>7.8050499999999987</v>
      </c>
      <c r="G1680" s="73">
        <f>SUM(F1680/F1681)</f>
        <v>9.0909090909090912E-2</v>
      </c>
    </row>
    <row r="1681" spans="1:11" ht="15.6" thickTop="1" thickBot="1" x14ac:dyDescent="0.35">
      <c r="A1681" s="78" t="s">
        <v>32</v>
      </c>
      <c r="B1681" s="244" t="s">
        <v>33</v>
      </c>
      <c r="C1681" s="245"/>
      <c r="D1681" s="245"/>
      <c r="E1681" s="246"/>
      <c r="F1681" s="81">
        <f>SUM(F1679:F1680)</f>
        <v>85.85554999999998</v>
      </c>
      <c r="G1681" s="82">
        <f>SUM(G1670,G1673,G1676,G1678,G1680)</f>
        <v>1</v>
      </c>
    </row>
    <row r="1682" spans="1:11" ht="15" thickTop="1" x14ac:dyDescent="0.3"/>
    <row r="1683" spans="1:11" ht="86.4" x14ac:dyDescent="0.3">
      <c r="A1683" s="60" t="s">
        <v>2522</v>
      </c>
      <c r="B1683" s="130" t="s">
        <v>2523</v>
      </c>
      <c r="C1683" s="58" t="s">
        <v>75</v>
      </c>
      <c r="D1683" s="59">
        <v>30</v>
      </c>
    </row>
    <row r="1684" spans="1:11" ht="15" thickBot="1" x14ac:dyDescent="0.35"/>
    <row r="1685" spans="1:11" ht="44.4" thickTop="1" thickBot="1" x14ac:dyDescent="0.35">
      <c r="A1685" s="61" t="s">
        <v>2</v>
      </c>
      <c r="B1685" s="62" t="s">
        <v>3</v>
      </c>
      <c r="C1685" s="63" t="s">
        <v>4</v>
      </c>
      <c r="D1685" s="64" t="s">
        <v>5</v>
      </c>
      <c r="E1685" s="27"/>
      <c r="F1685" s="20"/>
      <c r="G1685" s="20"/>
      <c r="I1685" s="2"/>
      <c r="J1685" s="2"/>
      <c r="K1685" s="2"/>
    </row>
    <row r="1686" spans="1:11" ht="292.2" customHeight="1" thickTop="1" thickBot="1" x14ac:dyDescent="0.35">
      <c r="A1686" s="65" t="s">
        <v>2524</v>
      </c>
      <c r="B1686" s="66" t="s">
        <v>2525</v>
      </c>
      <c r="C1686" s="50" t="s">
        <v>304</v>
      </c>
      <c r="D1686" s="50">
        <v>1</v>
      </c>
      <c r="E1686" s="20"/>
      <c r="F1686" s="20"/>
      <c r="G1686" s="20"/>
      <c r="I1686" s="24"/>
      <c r="J1686" s="24"/>
      <c r="K1686" s="24"/>
    </row>
    <row r="1687" spans="1:11" ht="30" thickTop="1" thickBot="1" x14ac:dyDescent="0.35">
      <c r="A1687" s="61" t="s">
        <v>9</v>
      </c>
      <c r="B1687" s="62" t="s">
        <v>10</v>
      </c>
      <c r="C1687" s="62" t="s">
        <v>4</v>
      </c>
      <c r="D1687" s="62" t="s">
        <v>11</v>
      </c>
      <c r="E1687" s="62" t="s">
        <v>12</v>
      </c>
      <c r="F1687" s="62" t="s">
        <v>13</v>
      </c>
      <c r="G1687" s="64" t="s">
        <v>14</v>
      </c>
    </row>
    <row r="1688" spans="1:11" ht="15" thickTop="1" x14ac:dyDescent="0.3">
      <c r="A1688" s="20"/>
      <c r="B1688" s="67" t="s">
        <v>15</v>
      </c>
      <c r="C1688" s="68"/>
      <c r="D1688" s="68"/>
      <c r="E1688" s="68"/>
      <c r="F1688" s="68"/>
      <c r="G1688" s="7"/>
    </row>
    <row r="1689" spans="1:11" x14ac:dyDescent="0.3">
      <c r="A1689" s="36" t="s">
        <v>16</v>
      </c>
      <c r="B1689" s="4" t="s">
        <v>2526</v>
      </c>
      <c r="C1689" s="4" t="s">
        <v>18</v>
      </c>
      <c r="D1689" s="22">
        <v>6</v>
      </c>
      <c r="E1689" s="6">
        <v>38.04</v>
      </c>
      <c r="F1689" s="6">
        <f>PRODUCT(D1689:E1689)</f>
        <v>228.24</v>
      </c>
      <c r="G1689" s="7"/>
    </row>
    <row r="1690" spans="1:11" ht="15" thickBot="1" x14ac:dyDescent="0.35">
      <c r="A1690" s="36" t="s">
        <v>19</v>
      </c>
      <c r="B1690" s="4" t="s">
        <v>2527</v>
      </c>
      <c r="C1690" s="4" t="s">
        <v>18</v>
      </c>
      <c r="D1690" s="22">
        <v>1.5</v>
      </c>
      <c r="E1690" s="6">
        <v>27.03</v>
      </c>
      <c r="F1690" s="6">
        <f>PRODUCT(D1690:E1690)</f>
        <v>40.545000000000002</v>
      </c>
      <c r="G1690" s="7"/>
    </row>
    <row r="1691" spans="1:11" ht="15.6" thickTop="1" thickBot="1" x14ac:dyDescent="0.35">
      <c r="A1691" s="71">
        <v>1</v>
      </c>
      <c r="B1691" s="244" t="s">
        <v>21</v>
      </c>
      <c r="C1691" s="245"/>
      <c r="D1691" s="245"/>
      <c r="E1691" s="246"/>
      <c r="F1691" s="72">
        <f>SUM(F1689:F1690)</f>
        <v>268.78500000000003</v>
      </c>
      <c r="G1691" s="73">
        <f>SUM(F1691/F1706)</f>
        <v>0.12570558270916751</v>
      </c>
    </row>
    <row r="1692" spans="1:11" ht="15" thickTop="1" x14ac:dyDescent="0.3">
      <c r="A1692" s="20"/>
      <c r="B1692" s="74" t="s">
        <v>45</v>
      </c>
      <c r="C1692" s="4"/>
      <c r="D1692" s="4"/>
      <c r="E1692" s="4"/>
      <c r="F1692" s="41"/>
      <c r="G1692" s="75"/>
    </row>
    <row r="1693" spans="1:11" ht="15" thickBot="1" x14ac:dyDescent="0.35">
      <c r="A1693" s="36" t="s">
        <v>23</v>
      </c>
      <c r="B1693" s="4" t="s">
        <v>2515</v>
      </c>
      <c r="C1693" s="4" t="s">
        <v>2516</v>
      </c>
      <c r="D1693" s="22">
        <v>1</v>
      </c>
      <c r="E1693" s="51">
        <v>4.2699999999999996</v>
      </c>
      <c r="F1693" s="41">
        <f>PRODUCT(D1693:E1693)</f>
        <v>4.2699999999999996</v>
      </c>
      <c r="G1693" s="7"/>
    </row>
    <row r="1694" spans="1:11" ht="15.6" thickTop="1" thickBot="1" x14ac:dyDescent="0.35">
      <c r="A1694" s="71">
        <v>2</v>
      </c>
      <c r="B1694" s="244" t="s">
        <v>49</v>
      </c>
      <c r="C1694" s="245"/>
      <c r="D1694" s="245"/>
      <c r="E1694" s="246"/>
      <c r="F1694" s="72">
        <f>SUM(F1693)</f>
        <v>4.2699999999999996</v>
      </c>
      <c r="G1694" s="73">
        <f>SUM(F1694/F1706)</f>
        <v>1.9969969982258874E-3</v>
      </c>
    </row>
    <row r="1695" spans="1:11" ht="15" thickTop="1" x14ac:dyDescent="0.3">
      <c r="A1695" s="20"/>
      <c r="B1695" s="74" t="s">
        <v>22</v>
      </c>
      <c r="C1695" s="4"/>
      <c r="D1695" s="4"/>
      <c r="E1695" s="4"/>
      <c r="F1695" s="41"/>
      <c r="G1695" s="75"/>
    </row>
    <row r="1696" spans="1:11" ht="96.45" customHeight="1" thickBot="1" x14ac:dyDescent="0.35">
      <c r="A1696" s="36" t="s">
        <v>50</v>
      </c>
      <c r="B1696" s="4" t="s">
        <v>2528</v>
      </c>
      <c r="C1696" s="4" t="s">
        <v>18</v>
      </c>
      <c r="D1696" s="22">
        <v>1</v>
      </c>
      <c r="E1696" s="55">
        <v>40</v>
      </c>
      <c r="F1696" s="41">
        <f>PRODUCT(D1696:E1696)</f>
        <v>40</v>
      </c>
      <c r="G1696" s="7"/>
    </row>
    <row r="1697" spans="1:11" ht="15.6" thickTop="1" thickBot="1" x14ac:dyDescent="0.35">
      <c r="A1697" s="71">
        <v>3</v>
      </c>
      <c r="B1697" s="244" t="s">
        <v>25</v>
      </c>
      <c r="C1697" s="245"/>
      <c r="D1697" s="245"/>
      <c r="E1697" s="246"/>
      <c r="F1697" s="72">
        <f>SUM(F1696)</f>
        <v>40</v>
      </c>
      <c r="G1697" s="73">
        <f>SUM(F1697/F1706)</f>
        <v>1.8707231833497776E-2</v>
      </c>
    </row>
    <row r="1698" spans="1:11" ht="15" thickTop="1" x14ac:dyDescent="0.3">
      <c r="A1698" s="20"/>
      <c r="B1698" s="74" t="s">
        <v>2529</v>
      </c>
      <c r="C1698" s="4"/>
      <c r="D1698" s="4"/>
      <c r="E1698" s="4"/>
      <c r="F1698" s="41"/>
      <c r="G1698" s="75"/>
    </row>
    <row r="1699" spans="1:11" ht="43.2" x14ac:dyDescent="0.3">
      <c r="A1699" s="36" t="s">
        <v>2530</v>
      </c>
      <c r="B1699" s="4" t="s">
        <v>2531</v>
      </c>
      <c r="C1699" s="4" t="s">
        <v>2516</v>
      </c>
      <c r="D1699" s="22">
        <v>8</v>
      </c>
      <c r="E1699" s="6">
        <v>142.47</v>
      </c>
      <c r="F1699" s="41">
        <f>PRODUCT(D1699:E1699)</f>
        <v>1139.76</v>
      </c>
      <c r="G1699" s="7"/>
      <c r="J1699" s="30"/>
    </row>
    <row r="1700" spans="1:11" ht="43.8" thickBot="1" x14ac:dyDescent="0.35">
      <c r="A1700" s="36" t="s">
        <v>2532</v>
      </c>
      <c r="B1700" s="4" t="s">
        <v>2533</v>
      </c>
      <c r="C1700" s="4" t="s">
        <v>190</v>
      </c>
      <c r="D1700" s="22">
        <v>1</v>
      </c>
      <c r="E1700" s="6">
        <v>237.47</v>
      </c>
      <c r="F1700" s="41">
        <f>PRODUCT(D1700:E1700)</f>
        <v>237.47</v>
      </c>
      <c r="G1700" s="7"/>
      <c r="J1700" s="30"/>
    </row>
    <row r="1701" spans="1:11" ht="15.6" thickTop="1" thickBot="1" x14ac:dyDescent="0.35">
      <c r="A1701" s="71">
        <v>4</v>
      </c>
      <c r="B1701" s="244" t="s">
        <v>2534</v>
      </c>
      <c r="C1701" s="245"/>
      <c r="D1701" s="245"/>
      <c r="E1701" s="246"/>
      <c r="F1701" s="72">
        <f>SUM(F1699:F1700)</f>
        <v>1377.23</v>
      </c>
      <c r="G1701" s="73">
        <f>SUM(F1701/F1706)</f>
        <v>0.64410402245120357</v>
      </c>
    </row>
    <row r="1702" spans="1:11" ht="15.6" thickTop="1" thickBot="1" x14ac:dyDescent="0.35">
      <c r="A1702" s="78" t="s">
        <v>26</v>
      </c>
      <c r="B1702" s="244" t="s">
        <v>511</v>
      </c>
      <c r="C1702" s="245"/>
      <c r="D1702" s="245"/>
      <c r="E1702" s="246"/>
      <c r="F1702" s="79">
        <f>SUM(F1691,F1694,F1697,F1701)</f>
        <v>1690.2850000000001</v>
      </c>
      <c r="G1702" s="3"/>
    </row>
    <row r="1703" spans="1:11" ht="15.6" thickTop="1" thickBot="1" x14ac:dyDescent="0.35">
      <c r="A1703" s="80">
        <v>5</v>
      </c>
      <c r="B1703" s="264" t="s">
        <v>28</v>
      </c>
      <c r="C1703" s="265"/>
      <c r="D1703" s="265"/>
      <c r="E1703" s="266"/>
      <c r="F1703" s="79">
        <f>SUM(F1702)*15%</f>
        <v>253.54275000000001</v>
      </c>
      <c r="G1703" s="73">
        <f>SUM(F1703/F1706)</f>
        <v>0.11857707509881421</v>
      </c>
    </row>
    <row r="1704" spans="1:11" ht="15.6" thickTop="1" thickBot="1" x14ac:dyDescent="0.35">
      <c r="A1704" s="78" t="s">
        <v>29</v>
      </c>
      <c r="B1704" s="244" t="s">
        <v>512</v>
      </c>
      <c r="C1704" s="245"/>
      <c r="D1704" s="245"/>
      <c r="E1704" s="246"/>
      <c r="F1704" s="81">
        <f>SUM(F1702:F1703)</f>
        <v>1943.8277500000002</v>
      </c>
    </row>
    <row r="1705" spans="1:11" ht="15.6" thickTop="1" thickBot="1" x14ac:dyDescent="0.35">
      <c r="A1705" s="80">
        <v>6</v>
      </c>
      <c r="B1705" s="264" t="s">
        <v>31</v>
      </c>
      <c r="C1705" s="265"/>
      <c r="D1705" s="265"/>
      <c r="E1705" s="266"/>
      <c r="F1705" s="79">
        <f>SUM(F1704)*10%</f>
        <v>194.38277500000004</v>
      </c>
      <c r="G1705" s="73">
        <f>SUM(F1705/F1706)</f>
        <v>9.0909090909090912E-2</v>
      </c>
    </row>
    <row r="1706" spans="1:11" ht="15.6" thickTop="1" thickBot="1" x14ac:dyDescent="0.35">
      <c r="A1706" s="78" t="s">
        <v>32</v>
      </c>
      <c r="B1706" s="244" t="s">
        <v>33</v>
      </c>
      <c r="C1706" s="245"/>
      <c r="D1706" s="245"/>
      <c r="E1706" s="246"/>
      <c r="F1706" s="81">
        <f>SUM(F1704:F1705)</f>
        <v>2138.2105250000004</v>
      </c>
      <c r="G1706" s="82">
        <f>SUM(G1691,G1694,G1697,G1701,G1703,G1705)</f>
        <v>0.99999999999999989</v>
      </c>
    </row>
    <row r="1707" spans="1:11" ht="15.6" thickTop="1" thickBot="1" x14ac:dyDescent="0.35"/>
    <row r="1708" spans="1:11" ht="44.4" thickTop="1" thickBot="1" x14ac:dyDescent="0.35">
      <c r="A1708" s="61" t="s">
        <v>2</v>
      </c>
      <c r="B1708" s="62" t="s">
        <v>3</v>
      </c>
      <c r="C1708" s="63" t="s">
        <v>4</v>
      </c>
      <c r="D1708" s="64" t="s">
        <v>5</v>
      </c>
      <c r="E1708" s="27"/>
      <c r="F1708" s="20"/>
      <c r="G1708" s="20"/>
      <c r="I1708" s="2"/>
      <c r="J1708" s="2"/>
      <c r="K1708" s="2"/>
    </row>
    <row r="1709" spans="1:11" ht="89.4" customHeight="1" thickTop="1" thickBot="1" x14ac:dyDescent="0.35">
      <c r="A1709" s="65" t="s">
        <v>2535</v>
      </c>
      <c r="B1709" s="222" t="s">
        <v>2536</v>
      </c>
      <c r="C1709" s="50" t="s">
        <v>130</v>
      </c>
      <c r="D1709" s="50">
        <v>1</v>
      </c>
      <c r="E1709" s="20"/>
      <c r="F1709" s="20"/>
      <c r="G1709" s="20"/>
      <c r="I1709" s="24"/>
      <c r="J1709" s="24"/>
      <c r="K1709" s="24"/>
    </row>
    <row r="1710" spans="1:11" ht="30" thickTop="1" thickBot="1" x14ac:dyDescent="0.35">
      <c r="A1710" s="61" t="s">
        <v>9</v>
      </c>
      <c r="B1710" s="62" t="s">
        <v>10</v>
      </c>
      <c r="C1710" s="62" t="s">
        <v>4</v>
      </c>
      <c r="D1710" s="62" t="s">
        <v>11</v>
      </c>
      <c r="E1710" s="62" t="s">
        <v>12</v>
      </c>
      <c r="F1710" s="62" t="s">
        <v>13</v>
      </c>
      <c r="G1710" s="64" t="s">
        <v>14</v>
      </c>
    </row>
    <row r="1711" spans="1:11" ht="15" thickTop="1" x14ac:dyDescent="0.3">
      <c r="A1711" s="20"/>
      <c r="B1711" s="67" t="s">
        <v>15</v>
      </c>
      <c r="C1711" s="68"/>
      <c r="D1711" s="68"/>
      <c r="E1711" s="68"/>
      <c r="F1711" s="68"/>
      <c r="G1711" s="7"/>
    </row>
    <row r="1712" spans="1:11" x14ac:dyDescent="0.3">
      <c r="A1712" s="36" t="s">
        <v>16</v>
      </c>
      <c r="B1712" s="4" t="s">
        <v>2512</v>
      </c>
      <c r="C1712" s="4" t="s">
        <v>18</v>
      </c>
      <c r="D1712" s="22">
        <v>0.435</v>
      </c>
      <c r="E1712" s="6">
        <v>27.3</v>
      </c>
      <c r="F1712" s="6">
        <f>PRODUCT(D1712:E1712)</f>
        <v>11.875500000000001</v>
      </c>
      <c r="G1712" s="7"/>
    </row>
    <row r="1713" spans="1:12" ht="15" thickBot="1" x14ac:dyDescent="0.35">
      <c r="A1713" s="36" t="s">
        <v>19</v>
      </c>
      <c r="B1713" s="4" t="s">
        <v>2235</v>
      </c>
      <c r="C1713" s="4" t="s">
        <v>18</v>
      </c>
      <c r="D1713" s="22">
        <v>0.435</v>
      </c>
      <c r="E1713" s="6">
        <v>21.25</v>
      </c>
      <c r="F1713" s="6">
        <f>PRODUCT(D1713:E1713)</f>
        <v>9.2437500000000004</v>
      </c>
      <c r="G1713" s="7"/>
    </row>
    <row r="1714" spans="1:12" ht="15.6" thickTop="1" thickBot="1" x14ac:dyDescent="0.35">
      <c r="A1714" s="71">
        <v>1</v>
      </c>
      <c r="B1714" s="244" t="s">
        <v>21</v>
      </c>
      <c r="C1714" s="245"/>
      <c r="D1714" s="245"/>
      <c r="E1714" s="246"/>
      <c r="F1714" s="72">
        <f>SUM(F1712:F1713)</f>
        <v>21.119250000000001</v>
      </c>
      <c r="G1714" s="73">
        <f>SUM(F1714/F1727)</f>
        <v>0.51089208536373731</v>
      </c>
    </row>
    <row r="1715" spans="1:12" ht="15" thickTop="1" x14ac:dyDescent="0.3">
      <c r="A1715" s="20"/>
      <c r="B1715" s="74" t="s">
        <v>45</v>
      </c>
      <c r="C1715" s="4"/>
      <c r="D1715" s="4"/>
      <c r="E1715" s="4"/>
      <c r="F1715" s="41"/>
      <c r="G1715" s="75"/>
    </row>
    <row r="1716" spans="1:12" ht="43.2" x14ac:dyDescent="0.3">
      <c r="A1716" s="36" t="s">
        <v>23</v>
      </c>
      <c r="B1716" s="4" t="s">
        <v>2537</v>
      </c>
      <c r="C1716" s="4" t="s">
        <v>1782</v>
      </c>
      <c r="D1716" s="22">
        <v>0.5</v>
      </c>
      <c r="E1716" s="6">
        <v>14.2</v>
      </c>
      <c r="F1716" s="41">
        <f>PRODUCT(D1716:E1716)</f>
        <v>7.1</v>
      </c>
      <c r="G1716" s="7"/>
    </row>
    <row r="1717" spans="1:12" ht="15" thickBot="1" x14ac:dyDescent="0.35">
      <c r="A1717" s="36" t="s">
        <v>47</v>
      </c>
      <c r="B1717" s="4" t="s">
        <v>2538</v>
      </c>
      <c r="C1717" s="4" t="s">
        <v>190</v>
      </c>
      <c r="D1717" s="22">
        <v>1</v>
      </c>
      <c r="E1717" s="150">
        <v>0.22</v>
      </c>
      <c r="F1717" s="41">
        <f>PRODUCT(D1717:E1717)</f>
        <v>0.22</v>
      </c>
      <c r="G1717" s="7"/>
      <c r="J1717" s="30"/>
      <c r="L1717" s="31"/>
    </row>
    <row r="1718" spans="1:12" ht="15.6" thickTop="1" thickBot="1" x14ac:dyDescent="0.35">
      <c r="A1718" s="71">
        <v>2</v>
      </c>
      <c r="B1718" s="244" t="s">
        <v>49</v>
      </c>
      <c r="C1718" s="245"/>
      <c r="D1718" s="245"/>
      <c r="E1718" s="246"/>
      <c r="F1718" s="72">
        <f>SUM(F1716:F1717)</f>
        <v>7.3199999999999994</v>
      </c>
      <c r="G1718" s="73">
        <f>SUM(F1718/F1727)</f>
        <v>0.1770768405536445</v>
      </c>
    </row>
    <row r="1719" spans="1:12" ht="15" thickTop="1" x14ac:dyDescent="0.3">
      <c r="A1719" s="20"/>
      <c r="B1719" s="74" t="s">
        <v>22</v>
      </c>
      <c r="C1719" s="4"/>
      <c r="D1719" s="4"/>
      <c r="E1719" s="4"/>
      <c r="F1719" s="41"/>
      <c r="G1719" s="75"/>
    </row>
    <row r="1720" spans="1:12" ht="43.2" x14ac:dyDescent="0.3">
      <c r="A1720" s="36" t="s">
        <v>50</v>
      </c>
      <c r="B1720" s="4" t="s">
        <v>2539</v>
      </c>
      <c r="C1720" s="4" t="s">
        <v>18</v>
      </c>
      <c r="D1720" s="4">
        <v>0.25</v>
      </c>
      <c r="E1720" s="45">
        <v>8.6999999999999993</v>
      </c>
      <c r="F1720" s="41">
        <f>PRODUCT(D1720:E1720)</f>
        <v>2.1749999999999998</v>
      </c>
      <c r="G1720" s="7"/>
    </row>
    <row r="1721" spans="1:12" ht="43.8" thickBot="1" x14ac:dyDescent="0.35">
      <c r="A1721" s="36" t="s">
        <v>52</v>
      </c>
      <c r="B1721" s="4" t="s">
        <v>2212</v>
      </c>
      <c r="C1721" s="4" t="s">
        <v>18</v>
      </c>
      <c r="D1721" s="4">
        <v>0.03</v>
      </c>
      <c r="E1721" s="176">
        <v>68.8</v>
      </c>
      <c r="F1721" s="41">
        <f>PRODUCT(D1721:E1721)</f>
        <v>2.0640000000000001</v>
      </c>
      <c r="G1721" s="7"/>
    </row>
    <row r="1722" spans="1:12" ht="15.6" thickTop="1" thickBot="1" x14ac:dyDescent="0.35">
      <c r="A1722" s="71">
        <v>3</v>
      </c>
      <c r="B1722" s="244" t="s">
        <v>25</v>
      </c>
      <c r="C1722" s="245"/>
      <c r="D1722" s="245"/>
      <c r="E1722" s="246"/>
      <c r="F1722" s="72">
        <f>SUM(F1720:F1721)</f>
        <v>4.2389999999999999</v>
      </c>
      <c r="G1722" s="73">
        <f>SUM(F1722/F1727)</f>
        <v>0.102544908074713</v>
      </c>
    </row>
    <row r="1723" spans="1:12" ht="15.6" thickTop="1" thickBot="1" x14ac:dyDescent="0.35">
      <c r="A1723" s="78" t="s">
        <v>26</v>
      </c>
      <c r="B1723" s="244" t="s">
        <v>54</v>
      </c>
      <c r="C1723" s="245"/>
      <c r="D1723" s="245"/>
      <c r="E1723" s="246"/>
      <c r="F1723" s="79">
        <f>SUM(F1714,F1718,F1722)</f>
        <v>32.678249999999998</v>
      </c>
      <c r="G1723" s="3"/>
    </row>
    <row r="1724" spans="1:12" ht="15.6" thickTop="1" thickBot="1" x14ac:dyDescent="0.35">
      <c r="A1724" s="80">
        <v>4</v>
      </c>
      <c r="B1724" s="264" t="s">
        <v>28</v>
      </c>
      <c r="C1724" s="265"/>
      <c r="D1724" s="265"/>
      <c r="E1724" s="266"/>
      <c r="F1724" s="79">
        <f>SUM(F1723)*15%</f>
        <v>4.9017374999999994</v>
      </c>
      <c r="G1724" s="73">
        <f>SUM(F1724/F1727)</f>
        <v>0.11857707509881421</v>
      </c>
    </row>
    <row r="1725" spans="1:12" ht="15.6" thickTop="1" thickBot="1" x14ac:dyDescent="0.35">
      <c r="A1725" s="78" t="s">
        <v>29</v>
      </c>
      <c r="B1725" s="244" t="s">
        <v>55</v>
      </c>
      <c r="C1725" s="245"/>
      <c r="D1725" s="245"/>
      <c r="E1725" s="246"/>
      <c r="F1725" s="81">
        <f>SUM(F1723:F1724)</f>
        <v>37.579987500000001</v>
      </c>
    </row>
    <row r="1726" spans="1:12" ht="15.6" thickTop="1" thickBot="1" x14ac:dyDescent="0.35">
      <c r="A1726" s="80">
        <v>5</v>
      </c>
      <c r="B1726" s="264" t="s">
        <v>31</v>
      </c>
      <c r="C1726" s="265"/>
      <c r="D1726" s="265"/>
      <c r="E1726" s="266"/>
      <c r="F1726" s="79">
        <f>SUM(F1725)*10%</f>
        <v>3.7579987500000005</v>
      </c>
      <c r="G1726" s="73">
        <f>SUM(F1726/F1727)</f>
        <v>9.0909090909090925E-2</v>
      </c>
    </row>
    <row r="1727" spans="1:12" ht="15.6" thickTop="1" thickBot="1" x14ac:dyDescent="0.35">
      <c r="A1727" s="78" t="s">
        <v>32</v>
      </c>
      <c r="B1727" s="244" t="s">
        <v>33</v>
      </c>
      <c r="C1727" s="245"/>
      <c r="D1727" s="245"/>
      <c r="E1727" s="246"/>
      <c r="F1727" s="81">
        <f>SUM(F1725:F1726)</f>
        <v>41.33798625</v>
      </c>
      <c r="G1727" s="82">
        <f>SUM(G1714,G1718,G1722,G1724,G1726)</f>
        <v>0.99999999999999989</v>
      </c>
    </row>
    <row r="1728" spans="1:12" ht="15.6" thickTop="1" thickBot="1" x14ac:dyDescent="0.35"/>
    <row r="1729" spans="1:11" ht="44.4" thickTop="1" thickBot="1" x14ac:dyDescent="0.35">
      <c r="A1729" s="61" t="s">
        <v>2</v>
      </c>
      <c r="B1729" s="62" t="s">
        <v>3</v>
      </c>
      <c r="C1729" s="63" t="s">
        <v>4</v>
      </c>
      <c r="D1729" s="64" t="s">
        <v>5</v>
      </c>
      <c r="E1729" s="27"/>
      <c r="F1729" s="20"/>
      <c r="G1729" s="20"/>
      <c r="I1729" s="2"/>
      <c r="J1729" s="2"/>
      <c r="K1729" s="2"/>
    </row>
    <row r="1730" spans="1:11" ht="210.6" customHeight="1" thickTop="1" thickBot="1" x14ac:dyDescent="0.35">
      <c r="A1730" s="65" t="s">
        <v>2540</v>
      </c>
      <c r="B1730" s="66" t="s">
        <v>2541</v>
      </c>
      <c r="C1730" s="50" t="s">
        <v>130</v>
      </c>
      <c r="D1730" s="50">
        <v>1</v>
      </c>
      <c r="E1730" s="20"/>
      <c r="F1730" s="20"/>
      <c r="G1730" s="20"/>
      <c r="I1730" s="24"/>
      <c r="J1730" s="24"/>
      <c r="K1730" s="24"/>
    </row>
    <row r="1731" spans="1:11" ht="30" thickTop="1" thickBot="1" x14ac:dyDescent="0.35">
      <c r="A1731" s="61" t="s">
        <v>9</v>
      </c>
      <c r="B1731" s="62" t="s">
        <v>10</v>
      </c>
      <c r="C1731" s="62" t="s">
        <v>4</v>
      </c>
      <c r="D1731" s="62" t="s">
        <v>11</v>
      </c>
      <c r="E1731" s="62" t="s">
        <v>12</v>
      </c>
      <c r="F1731" s="62" t="s">
        <v>13</v>
      </c>
      <c r="G1731" s="64" t="s">
        <v>14</v>
      </c>
    </row>
    <row r="1732" spans="1:11" ht="15" thickTop="1" x14ac:dyDescent="0.3">
      <c r="A1732" s="20"/>
      <c r="B1732" s="67" t="s">
        <v>15</v>
      </c>
      <c r="C1732" s="68"/>
      <c r="D1732" s="68"/>
      <c r="E1732" s="68"/>
      <c r="F1732" s="68"/>
      <c r="G1732" s="7"/>
    </row>
    <row r="1733" spans="1:11" x14ac:dyDescent="0.3">
      <c r="A1733" s="36" t="s">
        <v>16</v>
      </c>
      <c r="B1733" s="4" t="s">
        <v>2234</v>
      </c>
      <c r="C1733" s="4" t="s">
        <v>18</v>
      </c>
      <c r="D1733" s="4">
        <v>0.02</v>
      </c>
      <c r="E1733" s="6">
        <v>27.3</v>
      </c>
      <c r="F1733" s="6">
        <f>PRODUCT(D1733:E1733)</f>
        <v>0.54600000000000004</v>
      </c>
      <c r="G1733" s="7"/>
    </row>
    <row r="1734" spans="1:11" ht="15" thickBot="1" x14ac:dyDescent="0.35">
      <c r="A1734" s="36" t="s">
        <v>19</v>
      </c>
      <c r="B1734" s="4" t="s">
        <v>2235</v>
      </c>
      <c r="C1734" s="4" t="s">
        <v>18</v>
      </c>
      <c r="D1734" s="4">
        <v>0.02</v>
      </c>
      <c r="E1734" s="6">
        <v>21.25</v>
      </c>
      <c r="F1734" s="6">
        <f>PRODUCT(D1734:E1734)</f>
        <v>0.42499999999999999</v>
      </c>
      <c r="G1734" s="7"/>
    </row>
    <row r="1735" spans="1:11" ht="15.6" thickTop="1" thickBot="1" x14ac:dyDescent="0.35">
      <c r="A1735" s="71">
        <v>1</v>
      </c>
      <c r="B1735" s="244" t="s">
        <v>21</v>
      </c>
      <c r="C1735" s="245"/>
      <c r="D1735" s="245"/>
      <c r="E1735" s="246"/>
      <c r="F1735" s="72">
        <f>SUM(F1733:F1734)</f>
        <v>0.97100000000000009</v>
      </c>
      <c r="G1735" s="73">
        <f>SUM(F1735/F1746)</f>
        <v>0.73347851448996815</v>
      </c>
    </row>
    <row r="1736" spans="1:11" ht="15" thickTop="1" x14ac:dyDescent="0.3">
      <c r="A1736" s="20"/>
      <c r="B1736" s="74" t="s">
        <v>22</v>
      </c>
      <c r="C1736" s="4"/>
      <c r="D1736" s="4"/>
      <c r="E1736" s="4"/>
      <c r="F1736" s="41"/>
      <c r="G1736" s="75"/>
    </row>
    <row r="1737" spans="1:11" ht="57.6" x14ac:dyDescent="0.3">
      <c r="A1737" s="36" t="s">
        <v>23</v>
      </c>
      <c r="B1737" s="4" t="s">
        <v>2278</v>
      </c>
      <c r="C1737" s="4" t="s">
        <v>18</v>
      </c>
      <c r="D1737" s="4">
        <v>1.5E-3</v>
      </c>
      <c r="E1737" s="176">
        <v>6.4</v>
      </c>
      <c r="F1737" s="41">
        <f>PRODUCT(D1737:E1737)</f>
        <v>9.6000000000000009E-3</v>
      </c>
      <c r="G1737" s="7"/>
    </row>
    <row r="1738" spans="1:11" ht="43.2" x14ac:dyDescent="0.3">
      <c r="A1738" s="36" t="s">
        <v>47</v>
      </c>
      <c r="B1738" s="4" t="s">
        <v>2542</v>
      </c>
      <c r="C1738" s="4" t="s">
        <v>18</v>
      </c>
      <c r="D1738" s="4">
        <v>2E-3</v>
      </c>
      <c r="E1738" s="45">
        <v>8</v>
      </c>
      <c r="F1738" s="41">
        <f>PRODUCT(D1738:E1738)</f>
        <v>1.6E-2</v>
      </c>
      <c r="G1738" s="7"/>
    </row>
    <row r="1739" spans="1:11" ht="57.6" x14ac:dyDescent="0.3">
      <c r="A1739" s="36" t="s">
        <v>78</v>
      </c>
      <c r="B1739" s="4" t="s">
        <v>2543</v>
      </c>
      <c r="C1739" s="4" t="s">
        <v>18</v>
      </c>
      <c r="D1739" s="4">
        <v>5.0000000000000001E-4</v>
      </c>
      <c r="E1739" s="176">
        <v>45.41</v>
      </c>
      <c r="F1739" s="41">
        <f>PRODUCT(D1739:E1739)</f>
        <v>2.2704999999999999E-2</v>
      </c>
      <c r="G1739" s="7"/>
    </row>
    <row r="1740" spans="1:11" ht="58.2" thickBot="1" x14ac:dyDescent="0.35">
      <c r="A1740" s="36" t="s">
        <v>1051</v>
      </c>
      <c r="B1740" s="4" t="s">
        <v>2544</v>
      </c>
      <c r="C1740" s="4" t="s">
        <v>18</v>
      </c>
      <c r="D1740" s="4">
        <v>1E-3</v>
      </c>
      <c r="E1740" s="176">
        <v>27.2</v>
      </c>
      <c r="F1740" s="41">
        <f>PRODUCT(D1740:E1740)</f>
        <v>2.7199999999999998E-2</v>
      </c>
      <c r="G1740" s="7"/>
    </row>
    <row r="1741" spans="1:11" ht="15.6" thickTop="1" thickBot="1" x14ac:dyDescent="0.35">
      <c r="A1741" s="71">
        <v>2</v>
      </c>
      <c r="B1741" s="244" t="s">
        <v>25</v>
      </c>
      <c r="C1741" s="245"/>
      <c r="D1741" s="245"/>
      <c r="E1741" s="246"/>
      <c r="F1741" s="72">
        <f>SUM(F1737:F1740)</f>
        <v>7.5505000000000003E-2</v>
      </c>
      <c r="G1741" s="73">
        <f>SUM(F1741/F1746)</f>
        <v>5.7035319502126716E-2</v>
      </c>
    </row>
    <row r="1742" spans="1:11" ht="15.6" thickTop="1" thickBot="1" x14ac:dyDescent="0.35">
      <c r="A1742" s="78" t="s">
        <v>26</v>
      </c>
      <c r="B1742" s="244" t="s">
        <v>27</v>
      </c>
      <c r="C1742" s="245"/>
      <c r="D1742" s="245"/>
      <c r="E1742" s="246"/>
      <c r="F1742" s="79">
        <f>SUM(F1735,F1741)</f>
        <v>1.046505</v>
      </c>
      <c r="G1742" s="3"/>
    </row>
    <row r="1743" spans="1:11" ht="15.6" thickTop="1" thickBot="1" x14ac:dyDescent="0.35">
      <c r="A1743" s="80">
        <v>3</v>
      </c>
      <c r="B1743" s="264" t="s">
        <v>28</v>
      </c>
      <c r="C1743" s="265"/>
      <c r="D1743" s="265"/>
      <c r="E1743" s="266"/>
      <c r="F1743" s="79">
        <f>SUM(F1742)*15%</f>
        <v>0.15697575</v>
      </c>
      <c r="G1743" s="73">
        <f>SUM(F1743/F1746)</f>
        <v>0.11857707509881422</v>
      </c>
    </row>
    <row r="1744" spans="1:11" ht="15.6" thickTop="1" thickBot="1" x14ac:dyDescent="0.35">
      <c r="A1744" s="78" t="s">
        <v>29</v>
      </c>
      <c r="B1744" s="244" t="s">
        <v>30</v>
      </c>
      <c r="C1744" s="245"/>
      <c r="D1744" s="245"/>
      <c r="E1744" s="246"/>
      <c r="F1744" s="81">
        <f>SUM(F1742:F1743)</f>
        <v>1.20348075</v>
      </c>
    </row>
    <row r="1745" spans="1:11" ht="15.6" thickTop="1" thickBot="1" x14ac:dyDescent="0.35">
      <c r="A1745" s="80">
        <v>4</v>
      </c>
      <c r="B1745" s="264" t="s">
        <v>31</v>
      </c>
      <c r="C1745" s="265"/>
      <c r="D1745" s="265"/>
      <c r="E1745" s="266"/>
      <c r="F1745" s="79">
        <f>SUM(F1744)*10%</f>
        <v>0.120348075</v>
      </c>
      <c r="G1745" s="73">
        <f>SUM(F1745/F1746)</f>
        <v>9.0909090909090898E-2</v>
      </c>
    </row>
    <row r="1746" spans="1:11" ht="15.6" thickTop="1" thickBot="1" x14ac:dyDescent="0.35">
      <c r="A1746" s="78" t="s">
        <v>32</v>
      </c>
      <c r="B1746" s="244" t="s">
        <v>33</v>
      </c>
      <c r="C1746" s="245"/>
      <c r="D1746" s="245"/>
      <c r="E1746" s="246"/>
      <c r="F1746" s="81">
        <f>SUM(F1744:F1745)</f>
        <v>1.3238288250000001</v>
      </c>
      <c r="G1746" s="82">
        <f>SUM(G1735,G1741,G1743,G1745)</f>
        <v>1</v>
      </c>
    </row>
    <row r="1747" spans="1:11" ht="15.6" thickTop="1" thickBot="1" x14ac:dyDescent="0.35"/>
    <row r="1748" spans="1:11" ht="44.4" thickTop="1" thickBot="1" x14ac:dyDescent="0.35">
      <c r="A1748" s="61" t="s">
        <v>2</v>
      </c>
      <c r="B1748" s="62" t="s">
        <v>3</v>
      </c>
      <c r="C1748" s="63" t="s">
        <v>4</v>
      </c>
      <c r="D1748" s="64" t="s">
        <v>5</v>
      </c>
      <c r="E1748" s="27"/>
      <c r="F1748" s="20"/>
      <c r="G1748" s="20"/>
      <c r="I1748" s="2"/>
      <c r="J1748" s="2"/>
      <c r="K1748" s="2"/>
    </row>
    <row r="1749" spans="1:11" ht="217.8" customHeight="1" thickTop="1" thickBot="1" x14ac:dyDescent="0.35">
      <c r="A1749" s="65" t="s">
        <v>2545</v>
      </c>
      <c r="B1749" s="66" t="s">
        <v>2546</v>
      </c>
      <c r="C1749" s="50" t="s">
        <v>130</v>
      </c>
      <c r="D1749" s="50">
        <v>1</v>
      </c>
      <c r="E1749" s="20"/>
      <c r="F1749" s="20"/>
      <c r="G1749" s="20"/>
      <c r="I1749" s="24"/>
      <c r="J1749" s="24"/>
      <c r="K1749" s="24"/>
    </row>
    <row r="1750" spans="1:11" ht="30" thickTop="1" thickBot="1" x14ac:dyDescent="0.35">
      <c r="A1750" s="61" t="s">
        <v>9</v>
      </c>
      <c r="B1750" s="62" t="s">
        <v>10</v>
      </c>
      <c r="C1750" s="62" t="s">
        <v>4</v>
      </c>
      <c r="D1750" s="62" t="s">
        <v>11</v>
      </c>
      <c r="E1750" s="62" t="s">
        <v>12</v>
      </c>
      <c r="F1750" s="62" t="s">
        <v>13</v>
      </c>
      <c r="G1750" s="64" t="s">
        <v>14</v>
      </c>
    </row>
    <row r="1751" spans="1:11" ht="15" thickTop="1" x14ac:dyDescent="0.3">
      <c r="A1751" s="20"/>
      <c r="B1751" s="67" t="s">
        <v>15</v>
      </c>
      <c r="C1751" s="68"/>
      <c r="D1751" s="68"/>
      <c r="E1751" s="68"/>
      <c r="F1751" s="68"/>
      <c r="G1751" s="7"/>
    </row>
    <row r="1752" spans="1:11" x14ac:dyDescent="0.3">
      <c r="A1752" s="36" t="s">
        <v>16</v>
      </c>
      <c r="B1752" s="4" t="s">
        <v>2234</v>
      </c>
      <c r="C1752" s="4" t="s">
        <v>18</v>
      </c>
      <c r="D1752" s="4">
        <v>2.5000000000000001E-2</v>
      </c>
      <c r="E1752" s="6">
        <v>27.3</v>
      </c>
      <c r="F1752" s="6">
        <f>PRODUCT(D1752:E1752)</f>
        <v>0.68250000000000011</v>
      </c>
      <c r="G1752" s="7"/>
    </row>
    <row r="1753" spans="1:11" ht="15" thickBot="1" x14ac:dyDescent="0.35">
      <c r="A1753" s="36" t="s">
        <v>19</v>
      </c>
      <c r="B1753" s="4" t="s">
        <v>2235</v>
      </c>
      <c r="C1753" s="4" t="s">
        <v>18</v>
      </c>
      <c r="D1753" s="4">
        <v>2.5000000000000001E-2</v>
      </c>
      <c r="E1753" s="6">
        <v>21.25</v>
      </c>
      <c r="F1753" s="6">
        <f>PRODUCT(D1753:E1753)</f>
        <v>0.53125</v>
      </c>
      <c r="G1753" s="7"/>
    </row>
    <row r="1754" spans="1:11" ht="15.6" thickTop="1" thickBot="1" x14ac:dyDescent="0.35">
      <c r="A1754" s="71">
        <v>1</v>
      </c>
      <c r="B1754" s="244" t="s">
        <v>21</v>
      </c>
      <c r="C1754" s="245"/>
      <c r="D1754" s="245"/>
      <c r="E1754" s="246"/>
      <c r="F1754" s="72">
        <f>SUM(F1752:F1753)</f>
        <v>1.2137500000000001</v>
      </c>
      <c r="G1754" s="73">
        <f>SUM(F1754/F1765)</f>
        <v>0.72839819625501911</v>
      </c>
    </row>
    <row r="1755" spans="1:11" ht="15" thickTop="1" x14ac:dyDescent="0.3">
      <c r="A1755" s="20"/>
      <c r="B1755" s="74" t="s">
        <v>22</v>
      </c>
      <c r="C1755" s="4"/>
      <c r="D1755" s="4"/>
      <c r="E1755" s="4"/>
      <c r="F1755" s="41"/>
      <c r="G1755" s="75"/>
    </row>
    <row r="1756" spans="1:11" ht="57.6" x14ac:dyDescent="0.3">
      <c r="A1756" s="36" t="s">
        <v>23</v>
      </c>
      <c r="B1756" s="4" t="s">
        <v>2547</v>
      </c>
      <c r="C1756" s="4" t="s">
        <v>18</v>
      </c>
      <c r="D1756" s="4">
        <v>2.5000000000000001E-3</v>
      </c>
      <c r="E1756" s="176">
        <v>6.4</v>
      </c>
      <c r="F1756" s="41">
        <f>PRODUCT(D1756:E1756)</f>
        <v>1.6E-2</v>
      </c>
      <c r="G1756" s="7"/>
    </row>
    <row r="1757" spans="1:11" ht="43.2" x14ac:dyDescent="0.3">
      <c r="A1757" s="36" t="s">
        <v>47</v>
      </c>
      <c r="B1757" s="4" t="s">
        <v>2548</v>
      </c>
      <c r="C1757" s="4" t="s">
        <v>18</v>
      </c>
      <c r="D1757" s="4">
        <v>3.0000000000000001E-3</v>
      </c>
      <c r="E1757" s="45">
        <v>8</v>
      </c>
      <c r="F1757" s="41">
        <f>PRODUCT(D1757:E1757)</f>
        <v>2.4E-2</v>
      </c>
      <c r="G1757" s="7"/>
    </row>
    <row r="1758" spans="1:11" ht="57.6" x14ac:dyDescent="0.3">
      <c r="A1758" s="36" t="s">
        <v>78</v>
      </c>
      <c r="B1758" s="4" t="s">
        <v>2543</v>
      </c>
      <c r="C1758" s="4" t="s">
        <v>18</v>
      </c>
      <c r="D1758" s="4">
        <v>5.0000000000000001E-4</v>
      </c>
      <c r="E1758" s="176">
        <v>45.41</v>
      </c>
      <c r="F1758" s="41">
        <f>PRODUCT(D1758:E1758)</f>
        <v>2.2704999999999999E-2</v>
      </c>
      <c r="G1758" s="7"/>
    </row>
    <row r="1759" spans="1:11" ht="58.2" thickBot="1" x14ac:dyDescent="0.35">
      <c r="A1759" s="36" t="s">
        <v>1051</v>
      </c>
      <c r="B1759" s="4" t="s">
        <v>2544</v>
      </c>
      <c r="C1759" s="4" t="s">
        <v>18</v>
      </c>
      <c r="D1759" s="4">
        <v>1.5E-3</v>
      </c>
      <c r="E1759" s="176">
        <v>27.2</v>
      </c>
      <c r="F1759" s="41">
        <f>PRODUCT(D1759:E1759)</f>
        <v>4.0800000000000003E-2</v>
      </c>
      <c r="G1759" s="7"/>
    </row>
    <row r="1760" spans="1:11" ht="15.6" thickTop="1" thickBot="1" x14ac:dyDescent="0.35">
      <c r="A1760" s="71">
        <v>2</v>
      </c>
      <c r="B1760" s="244" t="s">
        <v>25</v>
      </c>
      <c r="C1760" s="245"/>
      <c r="D1760" s="245"/>
      <c r="E1760" s="246"/>
      <c r="F1760" s="72">
        <f>SUM(F1756:F1759)</f>
        <v>0.103505</v>
      </c>
      <c r="G1760" s="73">
        <f>SUM(F1760/F1765)</f>
        <v>6.2115637737075798E-2</v>
      </c>
    </row>
    <row r="1761" spans="1:11" ht="15.6" thickTop="1" thickBot="1" x14ac:dyDescent="0.35">
      <c r="A1761" s="78" t="s">
        <v>26</v>
      </c>
      <c r="B1761" s="244" t="s">
        <v>27</v>
      </c>
      <c r="C1761" s="245"/>
      <c r="D1761" s="245"/>
      <c r="E1761" s="246"/>
      <c r="F1761" s="79">
        <f>SUM(F1754,F1760)</f>
        <v>1.3172550000000001</v>
      </c>
      <c r="G1761" s="3"/>
    </row>
    <row r="1762" spans="1:11" ht="15.6" thickTop="1" thickBot="1" x14ac:dyDescent="0.35">
      <c r="A1762" s="80">
        <v>3</v>
      </c>
      <c r="B1762" s="264" t="s">
        <v>28</v>
      </c>
      <c r="C1762" s="265"/>
      <c r="D1762" s="265"/>
      <c r="E1762" s="266"/>
      <c r="F1762" s="79">
        <f>SUM(F1761)*15%</f>
        <v>0.19758824999999999</v>
      </c>
      <c r="G1762" s="73">
        <f>SUM(F1762/F1765)</f>
        <v>0.11857707509881422</v>
      </c>
    </row>
    <row r="1763" spans="1:11" ht="15.6" thickTop="1" thickBot="1" x14ac:dyDescent="0.35">
      <c r="A1763" s="78" t="s">
        <v>29</v>
      </c>
      <c r="B1763" s="244" t="s">
        <v>30</v>
      </c>
      <c r="C1763" s="245"/>
      <c r="D1763" s="245"/>
      <c r="E1763" s="246"/>
      <c r="F1763" s="81">
        <f>SUM(F1761:F1762)</f>
        <v>1.51484325</v>
      </c>
    </row>
    <row r="1764" spans="1:11" ht="15.6" thickTop="1" thickBot="1" x14ac:dyDescent="0.35">
      <c r="A1764" s="80">
        <v>4</v>
      </c>
      <c r="B1764" s="264" t="s">
        <v>31</v>
      </c>
      <c r="C1764" s="265"/>
      <c r="D1764" s="265"/>
      <c r="E1764" s="266"/>
      <c r="F1764" s="79">
        <f>SUM(F1763)*10%</f>
        <v>0.151484325</v>
      </c>
      <c r="G1764" s="73">
        <f>SUM(F1764/F1765)</f>
        <v>9.0909090909090912E-2</v>
      </c>
    </row>
    <row r="1765" spans="1:11" ht="15.6" thickTop="1" thickBot="1" x14ac:dyDescent="0.35">
      <c r="A1765" s="78" t="s">
        <v>32</v>
      </c>
      <c r="B1765" s="244" t="s">
        <v>33</v>
      </c>
      <c r="C1765" s="245"/>
      <c r="D1765" s="245"/>
      <c r="E1765" s="246"/>
      <c r="F1765" s="81">
        <f>SUM(F1763:F1764)</f>
        <v>1.6663275749999999</v>
      </c>
      <c r="G1765" s="82">
        <f>SUM(G1754,G1760,G1762,G1764)</f>
        <v>1</v>
      </c>
    </row>
    <row r="1766" spans="1:11" ht="15.6" thickTop="1" thickBot="1" x14ac:dyDescent="0.35"/>
    <row r="1767" spans="1:11" ht="44.4" thickTop="1" thickBot="1" x14ac:dyDescent="0.35">
      <c r="A1767" s="61" t="s">
        <v>2</v>
      </c>
      <c r="B1767" s="62" t="s">
        <v>3</v>
      </c>
      <c r="C1767" s="63" t="s">
        <v>4</v>
      </c>
      <c r="D1767" s="64" t="s">
        <v>5</v>
      </c>
      <c r="E1767" s="27"/>
      <c r="F1767" s="20"/>
      <c r="G1767" s="20"/>
      <c r="I1767" s="2"/>
      <c r="J1767" s="2"/>
      <c r="K1767" s="2"/>
    </row>
    <row r="1768" spans="1:11" ht="209.4" customHeight="1" thickTop="1" thickBot="1" x14ac:dyDescent="0.35">
      <c r="A1768" s="65" t="s">
        <v>2549</v>
      </c>
      <c r="B1768" s="66" t="s">
        <v>2550</v>
      </c>
      <c r="C1768" s="50" t="s">
        <v>130</v>
      </c>
      <c r="D1768" s="50">
        <v>1</v>
      </c>
      <c r="E1768" s="20"/>
      <c r="F1768" s="20"/>
      <c r="G1768" s="20"/>
      <c r="I1768" s="24"/>
      <c r="J1768" s="24"/>
      <c r="K1768" s="24"/>
    </row>
    <row r="1769" spans="1:11" ht="30" thickTop="1" thickBot="1" x14ac:dyDescent="0.35">
      <c r="A1769" s="61" t="s">
        <v>9</v>
      </c>
      <c r="B1769" s="62" t="s">
        <v>10</v>
      </c>
      <c r="C1769" s="62" t="s">
        <v>4</v>
      </c>
      <c r="D1769" s="62" t="s">
        <v>11</v>
      </c>
      <c r="E1769" s="62" t="s">
        <v>12</v>
      </c>
      <c r="F1769" s="62" t="s">
        <v>13</v>
      </c>
      <c r="G1769" s="64" t="s">
        <v>14</v>
      </c>
    </row>
    <row r="1770" spans="1:11" ht="15" thickTop="1" x14ac:dyDescent="0.3">
      <c r="A1770" s="20"/>
      <c r="B1770" s="67" t="s">
        <v>15</v>
      </c>
      <c r="C1770" s="68"/>
      <c r="D1770" s="68"/>
      <c r="E1770" s="68"/>
      <c r="F1770" s="68"/>
      <c r="G1770" s="7"/>
    </row>
    <row r="1771" spans="1:11" x14ac:dyDescent="0.3">
      <c r="A1771" s="36" t="s">
        <v>16</v>
      </c>
      <c r="B1771" s="4" t="s">
        <v>2551</v>
      </c>
      <c r="C1771" s="4" t="s">
        <v>18</v>
      </c>
      <c r="D1771" s="4">
        <v>2.5000000000000001E-2</v>
      </c>
      <c r="E1771" s="6">
        <v>27.3</v>
      </c>
      <c r="F1771" s="6">
        <f>PRODUCT(D1771:E1771)</f>
        <v>0.68250000000000011</v>
      </c>
      <c r="G1771" s="7"/>
    </row>
    <row r="1772" spans="1:11" ht="15" thickBot="1" x14ac:dyDescent="0.35">
      <c r="A1772" s="36" t="s">
        <v>19</v>
      </c>
      <c r="B1772" s="4" t="s">
        <v>2235</v>
      </c>
      <c r="C1772" s="4" t="s">
        <v>18</v>
      </c>
      <c r="D1772" s="4">
        <v>2.5000000000000001E-2</v>
      </c>
      <c r="E1772" s="6">
        <v>21.25</v>
      </c>
      <c r="F1772" s="6">
        <f>PRODUCT(D1772:E1772)</f>
        <v>0.53125</v>
      </c>
      <c r="G1772" s="7"/>
    </row>
    <row r="1773" spans="1:11" ht="15.6" thickTop="1" thickBot="1" x14ac:dyDescent="0.35">
      <c r="A1773" s="71">
        <v>1</v>
      </c>
      <c r="B1773" s="244" t="s">
        <v>21</v>
      </c>
      <c r="C1773" s="245"/>
      <c r="D1773" s="245"/>
      <c r="E1773" s="246"/>
      <c r="F1773" s="72">
        <f>SUM(F1771:F1772)</f>
        <v>1.2137500000000001</v>
      </c>
      <c r="G1773" s="73">
        <f>SUM(F1773/F1783)</f>
        <v>0.73123207408292124</v>
      </c>
    </row>
    <row r="1774" spans="1:11" ht="15" thickTop="1" x14ac:dyDescent="0.3">
      <c r="A1774" s="20"/>
      <c r="B1774" s="74" t="s">
        <v>22</v>
      </c>
      <c r="C1774" s="4"/>
      <c r="D1774" s="4"/>
      <c r="E1774" s="4"/>
      <c r="F1774" s="41"/>
      <c r="G1774" s="75"/>
    </row>
    <row r="1775" spans="1:11" ht="57.6" x14ac:dyDescent="0.3">
      <c r="A1775" s="36" t="s">
        <v>23</v>
      </c>
      <c r="B1775" s="4" t="s">
        <v>2552</v>
      </c>
      <c r="C1775" s="4" t="s">
        <v>18</v>
      </c>
      <c r="D1775" s="4">
        <v>2.5000000000000001E-3</v>
      </c>
      <c r="E1775" s="176">
        <v>6.4</v>
      </c>
      <c r="F1775" s="41">
        <f>PRODUCT(D1775:E1775)</f>
        <v>1.6E-2</v>
      </c>
      <c r="G1775" s="7"/>
    </row>
    <row r="1776" spans="1:11" ht="43.2" x14ac:dyDescent="0.3">
      <c r="A1776" s="36" t="s">
        <v>47</v>
      </c>
      <c r="B1776" s="4" t="s">
        <v>2553</v>
      </c>
      <c r="C1776" s="4" t="s">
        <v>18</v>
      </c>
      <c r="D1776" s="4">
        <v>3.5000000000000001E-3</v>
      </c>
      <c r="E1776" s="45">
        <v>8</v>
      </c>
      <c r="F1776" s="41">
        <f>PRODUCT(D1776:E1776)</f>
        <v>2.8000000000000001E-2</v>
      </c>
      <c r="G1776" s="7"/>
    </row>
    <row r="1777" spans="1:11" ht="58.2" thickBot="1" x14ac:dyDescent="0.35">
      <c r="A1777" s="36" t="s">
        <v>78</v>
      </c>
      <c r="B1777" s="4" t="s">
        <v>2396</v>
      </c>
      <c r="C1777" s="4" t="s">
        <v>18</v>
      </c>
      <c r="D1777" s="4">
        <v>2E-3</v>
      </c>
      <c r="E1777" s="176">
        <v>27.2</v>
      </c>
      <c r="F1777" s="41">
        <f>PRODUCT(D1777:E1777)</f>
        <v>5.4399999999999997E-2</v>
      </c>
      <c r="G1777" s="7"/>
    </row>
    <row r="1778" spans="1:11" ht="15.6" thickTop="1" thickBot="1" x14ac:dyDescent="0.35">
      <c r="A1778" s="71">
        <v>2</v>
      </c>
      <c r="B1778" s="244" t="s">
        <v>25</v>
      </c>
      <c r="C1778" s="245"/>
      <c r="D1778" s="245"/>
      <c r="E1778" s="246"/>
      <c r="F1778" s="72">
        <f>SUM(F1775:F1777)</f>
        <v>9.8399999999999987E-2</v>
      </c>
      <c r="G1778" s="73">
        <f>SUM(F1778/F1783)</f>
        <v>5.9281759909173587E-2</v>
      </c>
    </row>
    <row r="1779" spans="1:11" ht="15.6" thickTop="1" thickBot="1" x14ac:dyDescent="0.35">
      <c r="A1779" s="78" t="s">
        <v>26</v>
      </c>
      <c r="B1779" s="244" t="s">
        <v>27</v>
      </c>
      <c r="C1779" s="245"/>
      <c r="D1779" s="245"/>
      <c r="E1779" s="246"/>
      <c r="F1779" s="79">
        <f>SUM(F1773,F1778)</f>
        <v>1.3121500000000001</v>
      </c>
      <c r="G1779" s="3"/>
    </row>
    <row r="1780" spans="1:11" ht="15.6" thickTop="1" thickBot="1" x14ac:dyDescent="0.35">
      <c r="A1780" s="80">
        <v>3</v>
      </c>
      <c r="B1780" s="264" t="s">
        <v>28</v>
      </c>
      <c r="C1780" s="265"/>
      <c r="D1780" s="265"/>
      <c r="E1780" s="266"/>
      <c r="F1780" s="79">
        <f>SUM(F1779)*15%</f>
        <v>0.19682250000000001</v>
      </c>
      <c r="G1780" s="73">
        <f>SUM(F1780/F1783)</f>
        <v>0.11857707509881422</v>
      </c>
    </row>
    <row r="1781" spans="1:11" ht="15.6" thickTop="1" thickBot="1" x14ac:dyDescent="0.35">
      <c r="A1781" s="78" t="s">
        <v>29</v>
      </c>
      <c r="B1781" s="244" t="s">
        <v>30</v>
      </c>
      <c r="C1781" s="245"/>
      <c r="D1781" s="245"/>
      <c r="E1781" s="246"/>
      <c r="F1781" s="81">
        <f>SUM(F1779:F1780)</f>
        <v>1.5089725</v>
      </c>
    </row>
    <row r="1782" spans="1:11" ht="15.6" thickTop="1" thickBot="1" x14ac:dyDescent="0.35">
      <c r="A1782" s="80">
        <v>4</v>
      </c>
      <c r="B1782" s="264" t="s">
        <v>31</v>
      </c>
      <c r="C1782" s="265"/>
      <c r="D1782" s="265"/>
      <c r="E1782" s="266"/>
      <c r="F1782" s="79">
        <f>SUM(F1781)*10%</f>
        <v>0.15089725000000001</v>
      </c>
      <c r="G1782" s="73">
        <f>SUM(F1782/F1783)</f>
        <v>9.0909090909090912E-2</v>
      </c>
    </row>
    <row r="1783" spans="1:11" ht="15.6" thickTop="1" thickBot="1" x14ac:dyDescent="0.35">
      <c r="A1783" s="78" t="s">
        <v>32</v>
      </c>
      <c r="B1783" s="244" t="s">
        <v>33</v>
      </c>
      <c r="C1783" s="245"/>
      <c r="D1783" s="245"/>
      <c r="E1783" s="246"/>
      <c r="F1783" s="81">
        <f>SUM(F1781:F1782)</f>
        <v>1.6598697500000001</v>
      </c>
      <c r="G1783" s="82">
        <f>SUM(G1773,G1778,G1780,G1782)</f>
        <v>1</v>
      </c>
    </row>
    <row r="1784" spans="1:11" ht="15.6" thickTop="1" thickBot="1" x14ac:dyDescent="0.35"/>
    <row r="1785" spans="1:11" ht="44.4" thickTop="1" thickBot="1" x14ac:dyDescent="0.35">
      <c r="A1785" s="61" t="s">
        <v>2</v>
      </c>
      <c r="B1785" s="62" t="s">
        <v>3</v>
      </c>
      <c r="C1785" s="63" t="s">
        <v>4</v>
      </c>
      <c r="D1785" s="64" t="s">
        <v>5</v>
      </c>
      <c r="E1785" s="27"/>
      <c r="F1785" s="20"/>
      <c r="G1785" s="20"/>
      <c r="I1785" s="2"/>
      <c r="J1785" s="2"/>
      <c r="K1785" s="2"/>
    </row>
    <row r="1786" spans="1:11" ht="205.2" customHeight="1" thickTop="1" thickBot="1" x14ac:dyDescent="0.35">
      <c r="A1786" s="65" t="s">
        <v>2554</v>
      </c>
      <c r="B1786" s="66" t="s">
        <v>2555</v>
      </c>
      <c r="C1786" s="50" t="s">
        <v>130</v>
      </c>
      <c r="D1786" s="50">
        <v>1</v>
      </c>
      <c r="E1786" s="20"/>
      <c r="F1786" s="20"/>
      <c r="G1786" s="20"/>
      <c r="I1786" s="24"/>
      <c r="J1786" s="24"/>
      <c r="K1786" s="24"/>
    </row>
    <row r="1787" spans="1:11" ht="30" thickTop="1" thickBot="1" x14ac:dyDescent="0.35">
      <c r="A1787" s="61" t="s">
        <v>9</v>
      </c>
      <c r="B1787" s="62" t="s">
        <v>10</v>
      </c>
      <c r="C1787" s="62" t="s">
        <v>4</v>
      </c>
      <c r="D1787" s="62" t="s">
        <v>11</v>
      </c>
      <c r="E1787" s="62" t="s">
        <v>12</v>
      </c>
      <c r="F1787" s="62" t="s">
        <v>13</v>
      </c>
      <c r="G1787" s="64" t="s">
        <v>14</v>
      </c>
    </row>
    <row r="1788" spans="1:11" ht="15" thickTop="1" x14ac:dyDescent="0.3">
      <c r="A1788" s="20"/>
      <c r="B1788" s="67" t="s">
        <v>15</v>
      </c>
      <c r="C1788" s="68"/>
      <c r="D1788" s="68"/>
      <c r="E1788" s="68"/>
      <c r="F1788" s="68"/>
      <c r="G1788" s="7"/>
    </row>
    <row r="1789" spans="1:11" x14ac:dyDescent="0.3">
      <c r="A1789" s="36" t="s">
        <v>16</v>
      </c>
      <c r="B1789" s="4" t="s">
        <v>2234</v>
      </c>
      <c r="C1789" s="4" t="s">
        <v>18</v>
      </c>
      <c r="D1789" s="4">
        <v>3.2000000000000001E-2</v>
      </c>
      <c r="E1789" s="6">
        <v>27.3</v>
      </c>
      <c r="F1789" s="6">
        <f>PRODUCT(D1789:E1789)</f>
        <v>0.87360000000000004</v>
      </c>
      <c r="G1789" s="7"/>
    </row>
    <row r="1790" spans="1:11" ht="15" thickBot="1" x14ac:dyDescent="0.35">
      <c r="A1790" s="36" t="s">
        <v>19</v>
      </c>
      <c r="B1790" s="4" t="s">
        <v>2235</v>
      </c>
      <c r="C1790" s="4" t="s">
        <v>18</v>
      </c>
      <c r="D1790" s="4">
        <v>3.2000000000000001E-2</v>
      </c>
      <c r="E1790" s="6">
        <v>21.25</v>
      </c>
      <c r="F1790" s="6">
        <f>PRODUCT(D1790:E1790)</f>
        <v>0.68</v>
      </c>
      <c r="G1790" s="7"/>
    </row>
    <row r="1791" spans="1:11" ht="15.6" thickTop="1" thickBot="1" x14ac:dyDescent="0.35">
      <c r="A1791" s="71">
        <v>1</v>
      </c>
      <c r="B1791" s="244" t="s">
        <v>21</v>
      </c>
      <c r="C1791" s="245"/>
      <c r="D1791" s="245"/>
      <c r="E1791" s="246"/>
      <c r="F1791" s="72">
        <f>SUM(F1789:F1790)</f>
        <v>1.5536000000000001</v>
      </c>
      <c r="G1791" s="73">
        <f>SUM(F1791/F1801)</f>
        <v>0.73103707886316571</v>
      </c>
    </row>
    <row r="1792" spans="1:11" ht="15" thickTop="1" x14ac:dyDescent="0.3">
      <c r="A1792" s="20"/>
      <c r="B1792" s="74" t="s">
        <v>22</v>
      </c>
      <c r="C1792" s="4"/>
      <c r="D1792" s="4"/>
      <c r="E1792" s="4"/>
      <c r="F1792" s="41"/>
      <c r="G1792" s="75"/>
    </row>
    <row r="1793" spans="1:11" ht="57.6" x14ac:dyDescent="0.3">
      <c r="A1793" s="36" t="s">
        <v>23</v>
      </c>
      <c r="B1793" s="4" t="s">
        <v>2265</v>
      </c>
      <c r="C1793" s="4" t="s">
        <v>18</v>
      </c>
      <c r="D1793" s="4">
        <v>3.5000000000000001E-3</v>
      </c>
      <c r="E1793" s="176">
        <v>6.4</v>
      </c>
      <c r="F1793" s="41">
        <f>PRODUCT(D1793:E1793)</f>
        <v>2.2400000000000003E-2</v>
      </c>
      <c r="G1793" s="7"/>
    </row>
    <row r="1794" spans="1:11" ht="43.2" x14ac:dyDescent="0.3">
      <c r="A1794" s="36" t="s">
        <v>47</v>
      </c>
      <c r="B1794" s="4" t="s">
        <v>2556</v>
      </c>
      <c r="C1794" s="4" t="s">
        <v>18</v>
      </c>
      <c r="D1794" s="4">
        <v>4.4999999999999997E-3</v>
      </c>
      <c r="E1794" s="45">
        <v>8</v>
      </c>
      <c r="F1794" s="41">
        <f>PRODUCT(D1794:E1794)</f>
        <v>3.5999999999999997E-2</v>
      </c>
      <c r="G1794" s="7"/>
    </row>
    <row r="1795" spans="1:11" ht="58.2" thickBot="1" x14ac:dyDescent="0.35">
      <c r="A1795" s="36" t="s">
        <v>78</v>
      </c>
      <c r="B1795" s="4" t="s">
        <v>2396</v>
      </c>
      <c r="C1795" s="4" t="s">
        <v>18</v>
      </c>
      <c r="D1795" s="4">
        <v>2.5000000000000001E-3</v>
      </c>
      <c r="E1795" s="176">
        <v>27.2</v>
      </c>
      <c r="F1795" s="41">
        <f>PRODUCT(D1795:E1795)</f>
        <v>6.8000000000000005E-2</v>
      </c>
      <c r="G1795" s="7"/>
    </row>
    <row r="1796" spans="1:11" ht="15.6" thickTop="1" thickBot="1" x14ac:dyDescent="0.35">
      <c r="A1796" s="71">
        <v>2</v>
      </c>
      <c r="B1796" s="244" t="s">
        <v>25</v>
      </c>
      <c r="C1796" s="245"/>
      <c r="D1796" s="245"/>
      <c r="E1796" s="246"/>
      <c r="F1796" s="72">
        <f>SUM(F1793:F1795)</f>
        <v>0.12640000000000001</v>
      </c>
      <c r="G1796" s="73">
        <f>SUM(F1796/F1801)</f>
        <v>5.9476755128929033E-2</v>
      </c>
    </row>
    <row r="1797" spans="1:11" ht="15.6" thickTop="1" thickBot="1" x14ac:dyDescent="0.35">
      <c r="A1797" s="78" t="s">
        <v>26</v>
      </c>
      <c r="B1797" s="244" t="s">
        <v>27</v>
      </c>
      <c r="C1797" s="245"/>
      <c r="D1797" s="245"/>
      <c r="E1797" s="246"/>
      <c r="F1797" s="79">
        <f>SUM(F1791,F1796)</f>
        <v>1.6800000000000002</v>
      </c>
      <c r="G1797" s="3"/>
    </row>
    <row r="1798" spans="1:11" ht="15.6" thickTop="1" thickBot="1" x14ac:dyDescent="0.35">
      <c r="A1798" s="80">
        <v>3</v>
      </c>
      <c r="B1798" s="264" t="s">
        <v>28</v>
      </c>
      <c r="C1798" s="265"/>
      <c r="D1798" s="265"/>
      <c r="E1798" s="266"/>
      <c r="F1798" s="79">
        <f>SUM(F1797)*15%</f>
        <v>0.252</v>
      </c>
      <c r="G1798" s="73">
        <f>SUM(F1798/F1801)</f>
        <v>0.11857707509881421</v>
      </c>
    </row>
    <row r="1799" spans="1:11" ht="15.6" thickTop="1" thickBot="1" x14ac:dyDescent="0.35">
      <c r="A1799" s="78" t="s">
        <v>29</v>
      </c>
      <c r="B1799" s="244" t="s">
        <v>30</v>
      </c>
      <c r="C1799" s="245"/>
      <c r="D1799" s="245"/>
      <c r="E1799" s="246"/>
      <c r="F1799" s="81">
        <f>SUM(F1797:F1798)</f>
        <v>1.9320000000000002</v>
      </c>
    </row>
    <row r="1800" spans="1:11" ht="15.6" thickTop="1" thickBot="1" x14ac:dyDescent="0.35">
      <c r="A1800" s="80">
        <v>4</v>
      </c>
      <c r="B1800" s="264" t="s">
        <v>31</v>
      </c>
      <c r="C1800" s="265"/>
      <c r="D1800" s="265"/>
      <c r="E1800" s="266"/>
      <c r="F1800" s="79">
        <f>SUM(F1799)*10%</f>
        <v>0.19320000000000004</v>
      </c>
      <c r="G1800" s="73">
        <f>SUM(F1800/F1801)</f>
        <v>9.0909090909090912E-2</v>
      </c>
    </row>
    <row r="1801" spans="1:11" ht="15.6" thickTop="1" thickBot="1" x14ac:dyDescent="0.35">
      <c r="A1801" s="78" t="s">
        <v>32</v>
      </c>
      <c r="B1801" s="244" t="s">
        <v>33</v>
      </c>
      <c r="C1801" s="245"/>
      <c r="D1801" s="245"/>
      <c r="E1801" s="246"/>
      <c r="F1801" s="81">
        <f>SUM(F1799:F1800)</f>
        <v>2.1252000000000004</v>
      </c>
      <c r="G1801" s="82">
        <f>SUM(G1791,G1796,G1798,G1800)</f>
        <v>0.99999999999999989</v>
      </c>
    </row>
    <row r="1802" spans="1:11" ht="15.6" thickTop="1" thickBot="1" x14ac:dyDescent="0.35"/>
    <row r="1803" spans="1:11" ht="44.4" thickTop="1" thickBot="1" x14ac:dyDescent="0.35">
      <c r="A1803" s="61" t="s">
        <v>2</v>
      </c>
      <c r="B1803" s="62" t="s">
        <v>3</v>
      </c>
      <c r="C1803" s="63" t="s">
        <v>4</v>
      </c>
      <c r="D1803" s="64" t="s">
        <v>5</v>
      </c>
      <c r="E1803" s="27"/>
      <c r="F1803" s="20"/>
      <c r="G1803" s="20"/>
      <c r="I1803" s="2"/>
      <c r="J1803" s="2"/>
      <c r="K1803" s="2"/>
    </row>
    <row r="1804" spans="1:11" ht="78.599999999999994" customHeight="1" thickTop="1" thickBot="1" x14ac:dyDescent="0.35">
      <c r="A1804" s="65" t="s">
        <v>2557</v>
      </c>
      <c r="B1804" s="66" t="s">
        <v>2558</v>
      </c>
      <c r="C1804" s="50" t="s">
        <v>130</v>
      </c>
      <c r="D1804" s="50">
        <v>1</v>
      </c>
      <c r="E1804" s="20"/>
      <c r="F1804" s="20"/>
      <c r="G1804" s="20"/>
      <c r="I1804" s="24"/>
      <c r="J1804" s="24"/>
      <c r="K1804" s="24"/>
    </row>
    <row r="1805" spans="1:11" ht="30" thickTop="1" thickBot="1" x14ac:dyDescent="0.35">
      <c r="A1805" s="61" t="s">
        <v>9</v>
      </c>
      <c r="B1805" s="62" t="s">
        <v>10</v>
      </c>
      <c r="C1805" s="62" t="s">
        <v>4</v>
      </c>
      <c r="D1805" s="62" t="s">
        <v>11</v>
      </c>
      <c r="E1805" s="62" t="s">
        <v>12</v>
      </c>
      <c r="F1805" s="62" t="s">
        <v>13</v>
      </c>
      <c r="G1805" s="64" t="s">
        <v>14</v>
      </c>
    </row>
    <row r="1806" spans="1:11" ht="15" thickTop="1" x14ac:dyDescent="0.3">
      <c r="A1806" s="20"/>
      <c r="B1806" s="67" t="s">
        <v>15</v>
      </c>
      <c r="C1806" s="68"/>
      <c r="D1806" s="68"/>
      <c r="E1806" s="68"/>
      <c r="F1806" s="68"/>
      <c r="G1806" s="7"/>
    </row>
    <row r="1807" spans="1:11" x14ac:dyDescent="0.3">
      <c r="A1807" s="36" t="s">
        <v>16</v>
      </c>
      <c r="B1807" s="4" t="s">
        <v>2234</v>
      </c>
      <c r="C1807" s="4" t="s">
        <v>18</v>
      </c>
      <c r="D1807" s="22">
        <v>0.22500000000000001</v>
      </c>
      <c r="E1807" s="6">
        <v>27.3</v>
      </c>
      <c r="F1807" s="6">
        <f>PRODUCT(D1807:E1807)</f>
        <v>6.1425000000000001</v>
      </c>
      <c r="G1807" s="7"/>
    </row>
    <row r="1808" spans="1:11" ht="15" thickBot="1" x14ac:dyDescent="0.35">
      <c r="A1808" s="36" t="s">
        <v>19</v>
      </c>
      <c r="B1808" s="4" t="s">
        <v>2235</v>
      </c>
      <c r="C1808" s="4" t="s">
        <v>18</v>
      </c>
      <c r="D1808" s="22">
        <v>0.3</v>
      </c>
      <c r="E1808" s="6">
        <v>21.25</v>
      </c>
      <c r="F1808" s="6">
        <f>PRODUCT(D1808:E1808)</f>
        <v>6.375</v>
      </c>
      <c r="G1808" s="7"/>
    </row>
    <row r="1809" spans="1:11" ht="15.6" thickTop="1" thickBot="1" x14ac:dyDescent="0.35">
      <c r="A1809" s="71">
        <v>1</v>
      </c>
      <c r="B1809" s="244" t="s">
        <v>21</v>
      </c>
      <c r="C1809" s="245"/>
      <c r="D1809" s="245"/>
      <c r="E1809" s="246"/>
      <c r="F1809" s="72">
        <f>SUM(F1807:F1808)</f>
        <v>12.5175</v>
      </c>
      <c r="G1809" s="73">
        <f>SUM(F1809/F1817)</f>
        <v>0.74978267982542512</v>
      </c>
    </row>
    <row r="1810" spans="1:11" ht="15" thickTop="1" x14ac:dyDescent="0.3">
      <c r="A1810" s="20"/>
      <c r="B1810" s="74" t="s">
        <v>22</v>
      </c>
      <c r="C1810" s="4"/>
      <c r="D1810" s="4"/>
      <c r="E1810" s="4"/>
      <c r="F1810" s="41"/>
      <c r="G1810" s="75"/>
    </row>
    <row r="1811" spans="1:11" ht="58.2" thickBot="1" x14ac:dyDescent="0.35">
      <c r="A1811" s="36" t="s">
        <v>23</v>
      </c>
      <c r="B1811" s="4" t="s">
        <v>2402</v>
      </c>
      <c r="C1811" s="4" t="s">
        <v>18</v>
      </c>
      <c r="D1811" s="4">
        <v>2.5000000000000001E-2</v>
      </c>
      <c r="E1811" s="176">
        <v>27.2</v>
      </c>
      <c r="F1811" s="41">
        <f>PRODUCT(D1811:E1811)</f>
        <v>0.68</v>
      </c>
      <c r="G1811" s="7"/>
    </row>
    <row r="1812" spans="1:11" ht="15.6" thickTop="1" thickBot="1" x14ac:dyDescent="0.35">
      <c r="A1812" s="71">
        <v>2</v>
      </c>
      <c r="B1812" s="244" t="s">
        <v>25</v>
      </c>
      <c r="C1812" s="245"/>
      <c r="D1812" s="245"/>
      <c r="E1812" s="246"/>
      <c r="F1812" s="72">
        <f>SUM(F1811)</f>
        <v>0.68</v>
      </c>
      <c r="G1812" s="73">
        <f>SUM(F1812/F1817)</f>
        <v>4.0731154166669795E-2</v>
      </c>
    </row>
    <row r="1813" spans="1:11" ht="15.6" thickTop="1" thickBot="1" x14ac:dyDescent="0.35">
      <c r="A1813" s="78" t="s">
        <v>26</v>
      </c>
      <c r="B1813" s="244" t="s">
        <v>27</v>
      </c>
      <c r="C1813" s="245"/>
      <c r="D1813" s="245"/>
      <c r="E1813" s="246"/>
      <c r="F1813" s="79">
        <f>SUM(F1809,F1812)</f>
        <v>13.1975</v>
      </c>
      <c r="G1813" s="3"/>
    </row>
    <row r="1814" spans="1:11" ht="15.6" thickTop="1" thickBot="1" x14ac:dyDescent="0.35">
      <c r="A1814" s="80">
        <v>3</v>
      </c>
      <c r="B1814" s="264" t="s">
        <v>28</v>
      </c>
      <c r="C1814" s="265"/>
      <c r="D1814" s="265"/>
      <c r="E1814" s="266"/>
      <c r="F1814" s="79">
        <f>SUM(F1813)*15%</f>
        <v>1.979625</v>
      </c>
      <c r="G1814" s="73">
        <f>SUM(F1814/F1817)</f>
        <v>0.11857707509881424</v>
      </c>
    </row>
    <row r="1815" spans="1:11" ht="15.6" thickTop="1" thickBot="1" x14ac:dyDescent="0.35">
      <c r="A1815" s="78" t="s">
        <v>29</v>
      </c>
      <c r="B1815" s="244" t="s">
        <v>30</v>
      </c>
      <c r="C1815" s="245"/>
      <c r="D1815" s="245"/>
      <c r="E1815" s="246"/>
      <c r="F1815" s="81">
        <f>SUM(F1813:F1814)</f>
        <v>15.177125</v>
      </c>
    </row>
    <row r="1816" spans="1:11" ht="15.6" thickTop="1" thickBot="1" x14ac:dyDescent="0.35">
      <c r="A1816" s="80">
        <v>4</v>
      </c>
      <c r="B1816" s="264" t="s">
        <v>31</v>
      </c>
      <c r="C1816" s="265"/>
      <c r="D1816" s="265"/>
      <c r="E1816" s="266"/>
      <c r="F1816" s="79">
        <f>SUM(F1815)*10%</f>
        <v>1.5177125</v>
      </c>
      <c r="G1816" s="73">
        <f>SUM(F1816/F1817)</f>
        <v>9.0909090909090925E-2</v>
      </c>
    </row>
    <row r="1817" spans="1:11" ht="15.6" thickTop="1" thickBot="1" x14ac:dyDescent="0.35">
      <c r="A1817" s="78" t="s">
        <v>32</v>
      </c>
      <c r="B1817" s="244" t="s">
        <v>33</v>
      </c>
      <c r="C1817" s="245"/>
      <c r="D1817" s="245"/>
      <c r="E1817" s="246"/>
      <c r="F1817" s="81">
        <f>SUM(F1815:F1816)</f>
        <v>16.694837499999998</v>
      </c>
      <c r="G1817" s="82">
        <f>SUM(G1809,G1812,G1814,G1816)</f>
        <v>1</v>
      </c>
    </row>
    <row r="1818" spans="1:11" ht="15.6" thickTop="1" thickBot="1" x14ac:dyDescent="0.35"/>
    <row r="1819" spans="1:11" ht="44.4" thickTop="1" thickBot="1" x14ac:dyDescent="0.35">
      <c r="A1819" s="61" t="s">
        <v>2</v>
      </c>
      <c r="B1819" s="62" t="s">
        <v>3</v>
      </c>
      <c r="C1819" s="63" t="s">
        <v>4</v>
      </c>
      <c r="D1819" s="64" t="s">
        <v>5</v>
      </c>
      <c r="E1819" s="27"/>
      <c r="F1819" s="20"/>
      <c r="G1819" s="20"/>
      <c r="I1819" s="2"/>
      <c r="J1819" s="2"/>
      <c r="K1819" s="2"/>
    </row>
    <row r="1820" spans="1:11" ht="325.8" customHeight="1" thickTop="1" thickBot="1" x14ac:dyDescent="0.35">
      <c r="A1820" s="65" t="s">
        <v>2559</v>
      </c>
      <c r="B1820" s="222" t="s">
        <v>2560</v>
      </c>
      <c r="C1820" s="50" t="s">
        <v>304</v>
      </c>
      <c r="D1820" s="50">
        <v>1</v>
      </c>
      <c r="E1820" s="20"/>
      <c r="F1820" s="20"/>
      <c r="G1820" s="20"/>
      <c r="I1820" s="24"/>
      <c r="J1820" s="24"/>
      <c r="K1820" s="24"/>
    </row>
    <row r="1821" spans="1:11" ht="30" thickTop="1" thickBot="1" x14ac:dyDescent="0.35">
      <c r="A1821" s="61" t="s">
        <v>9</v>
      </c>
      <c r="B1821" s="62" t="s">
        <v>10</v>
      </c>
      <c r="C1821" s="62" t="s">
        <v>4</v>
      </c>
      <c r="D1821" s="62" t="s">
        <v>11</v>
      </c>
      <c r="E1821" s="62" t="s">
        <v>12</v>
      </c>
      <c r="F1821" s="62" t="s">
        <v>13</v>
      </c>
      <c r="G1821" s="64" t="s">
        <v>14</v>
      </c>
    </row>
    <row r="1822" spans="1:11" ht="15" thickTop="1" x14ac:dyDescent="0.3">
      <c r="A1822" s="20"/>
      <c r="B1822" s="67" t="s">
        <v>15</v>
      </c>
      <c r="C1822" s="68"/>
      <c r="D1822" s="68"/>
      <c r="E1822" s="68"/>
      <c r="F1822" s="68"/>
      <c r="G1822" s="7"/>
    </row>
    <row r="1823" spans="1:11" x14ac:dyDescent="0.3">
      <c r="A1823" s="36" t="s">
        <v>16</v>
      </c>
      <c r="B1823" s="4" t="s">
        <v>2561</v>
      </c>
      <c r="C1823" s="4" t="s">
        <v>18</v>
      </c>
      <c r="D1823" s="22">
        <v>0.3</v>
      </c>
      <c r="E1823" s="6">
        <v>27.3</v>
      </c>
      <c r="F1823" s="6">
        <f>PRODUCT(D1823:E1823)</f>
        <v>8.19</v>
      </c>
      <c r="G1823" s="7"/>
    </row>
    <row r="1824" spans="1:11" ht="15" thickBot="1" x14ac:dyDescent="0.35">
      <c r="A1824" s="36" t="s">
        <v>19</v>
      </c>
      <c r="B1824" s="4" t="s">
        <v>2235</v>
      </c>
      <c r="C1824" s="4" t="s">
        <v>18</v>
      </c>
      <c r="D1824" s="22">
        <v>0.3</v>
      </c>
      <c r="E1824" s="6">
        <v>21.25</v>
      </c>
      <c r="F1824" s="6">
        <f>PRODUCT(D1824:E1824)</f>
        <v>6.375</v>
      </c>
      <c r="G1824" s="7"/>
    </row>
    <row r="1825" spans="1:12" ht="15.6" thickTop="1" thickBot="1" x14ac:dyDescent="0.35">
      <c r="A1825" s="71">
        <v>1</v>
      </c>
      <c r="B1825" s="244" t="s">
        <v>21</v>
      </c>
      <c r="C1825" s="245"/>
      <c r="D1825" s="245"/>
      <c r="E1825" s="246"/>
      <c r="F1825" s="72">
        <f>SUM(F1823:F1824)</f>
        <v>14.565</v>
      </c>
      <c r="G1825" s="73">
        <f>SUM(F1825/F1837)</f>
        <v>0.44323185864783693</v>
      </c>
    </row>
    <row r="1826" spans="1:12" ht="15" thickTop="1" x14ac:dyDescent="0.3">
      <c r="A1826" s="20"/>
      <c r="B1826" s="74" t="s">
        <v>45</v>
      </c>
      <c r="C1826" s="4"/>
      <c r="D1826" s="4"/>
      <c r="E1826" s="4"/>
      <c r="F1826" s="41"/>
      <c r="G1826" s="75"/>
    </row>
    <row r="1827" spans="1:12" x14ac:dyDescent="0.3">
      <c r="A1827" s="36" t="s">
        <v>23</v>
      </c>
      <c r="B1827" s="4" t="s">
        <v>2562</v>
      </c>
      <c r="C1827" s="4" t="s">
        <v>750</v>
      </c>
      <c r="D1827" s="22">
        <v>1</v>
      </c>
      <c r="E1827" s="6">
        <v>6.88</v>
      </c>
      <c r="F1827" s="41">
        <f>PRODUCT(D1827:E1827)</f>
        <v>6.88</v>
      </c>
      <c r="G1827" s="7"/>
      <c r="J1827" s="30"/>
      <c r="L1827" s="31"/>
    </row>
    <row r="1828" spans="1:12" ht="15" thickBot="1" x14ac:dyDescent="0.35">
      <c r="A1828" s="36" t="s">
        <v>47</v>
      </c>
      <c r="B1828" s="4" t="s">
        <v>2563</v>
      </c>
      <c r="C1828" s="4" t="s">
        <v>190</v>
      </c>
      <c r="D1828" s="22">
        <v>1</v>
      </c>
      <c r="E1828" s="6">
        <v>4.5</v>
      </c>
      <c r="F1828" s="41">
        <f>PRODUCT(D1828:E1828)</f>
        <v>4.5</v>
      </c>
      <c r="G1828" s="7"/>
      <c r="J1828" s="30"/>
      <c r="L1828" s="31"/>
    </row>
    <row r="1829" spans="1:12" ht="15.6" thickTop="1" thickBot="1" x14ac:dyDescent="0.35">
      <c r="A1829" s="71">
        <v>2</v>
      </c>
      <c r="B1829" s="244" t="s">
        <v>49</v>
      </c>
      <c r="C1829" s="245"/>
      <c r="D1829" s="245"/>
      <c r="E1829" s="246"/>
      <c r="F1829" s="72">
        <f>SUM(F1827:F1828)</f>
        <v>11.379999999999999</v>
      </c>
      <c r="G1829" s="73">
        <f>SUM(F1829/F1837)</f>
        <v>0.34630817380105622</v>
      </c>
    </row>
    <row r="1830" spans="1:12" ht="15" thickTop="1" x14ac:dyDescent="0.3">
      <c r="A1830" s="20"/>
      <c r="B1830" s="74" t="s">
        <v>22</v>
      </c>
      <c r="C1830" s="4"/>
      <c r="D1830" s="4"/>
      <c r="E1830" s="4"/>
      <c r="F1830" s="41"/>
      <c r="G1830" s="75"/>
    </row>
    <row r="1831" spans="1:12" ht="58.2" thickBot="1" x14ac:dyDescent="0.35">
      <c r="A1831" s="36" t="s">
        <v>50</v>
      </c>
      <c r="B1831" s="4" t="s">
        <v>2564</v>
      </c>
      <c r="C1831" s="4" t="s">
        <v>18</v>
      </c>
      <c r="D1831" s="4">
        <v>5.0000000000000001E-3</v>
      </c>
      <c r="E1831" s="176">
        <v>6.4</v>
      </c>
      <c r="F1831" s="41">
        <f>PRODUCT(D1831:E1831)</f>
        <v>3.2000000000000001E-2</v>
      </c>
      <c r="G1831" s="7"/>
    </row>
    <row r="1832" spans="1:12" ht="15.6" thickTop="1" thickBot="1" x14ac:dyDescent="0.35">
      <c r="A1832" s="71">
        <v>3</v>
      </c>
      <c r="B1832" s="244" t="s">
        <v>25</v>
      </c>
      <c r="C1832" s="245"/>
      <c r="D1832" s="245"/>
      <c r="E1832" s="246"/>
      <c r="F1832" s="72">
        <f>SUM(F1831)</f>
        <v>3.2000000000000001E-2</v>
      </c>
      <c r="G1832" s="73">
        <f>SUM(F1832/F1837)</f>
        <v>9.7380154320156429E-4</v>
      </c>
    </row>
    <row r="1833" spans="1:12" ht="15.6" thickTop="1" thickBot="1" x14ac:dyDescent="0.35">
      <c r="A1833" s="78" t="s">
        <v>26</v>
      </c>
      <c r="B1833" s="244" t="s">
        <v>54</v>
      </c>
      <c r="C1833" s="245"/>
      <c r="D1833" s="245"/>
      <c r="E1833" s="246"/>
      <c r="F1833" s="79">
        <f>SUM(F1825,F1829,F1832)</f>
        <v>25.977</v>
      </c>
      <c r="G1833" s="3"/>
    </row>
    <row r="1834" spans="1:12" ht="15.6" thickTop="1" thickBot="1" x14ac:dyDescent="0.35">
      <c r="A1834" s="80">
        <v>4</v>
      </c>
      <c r="B1834" s="264" t="s">
        <v>28</v>
      </c>
      <c r="C1834" s="265"/>
      <c r="D1834" s="265"/>
      <c r="E1834" s="266"/>
      <c r="F1834" s="79">
        <f>SUM(F1833)*15%</f>
        <v>3.89655</v>
      </c>
      <c r="G1834" s="73">
        <f>SUM(F1834/F1837)</f>
        <v>0.11857707509881422</v>
      </c>
    </row>
    <row r="1835" spans="1:12" ht="15.6" thickTop="1" thickBot="1" x14ac:dyDescent="0.35">
      <c r="A1835" s="78" t="s">
        <v>29</v>
      </c>
      <c r="B1835" s="244" t="s">
        <v>55</v>
      </c>
      <c r="C1835" s="245"/>
      <c r="D1835" s="245"/>
      <c r="E1835" s="246"/>
      <c r="F1835" s="81">
        <f>SUM(F1833:F1834)</f>
        <v>29.873550000000002</v>
      </c>
    </row>
    <row r="1836" spans="1:12" ht="15.6" thickTop="1" thickBot="1" x14ac:dyDescent="0.35">
      <c r="A1836" s="80">
        <v>5</v>
      </c>
      <c r="B1836" s="264" t="s">
        <v>31</v>
      </c>
      <c r="C1836" s="265"/>
      <c r="D1836" s="265"/>
      <c r="E1836" s="266"/>
      <c r="F1836" s="79">
        <f>SUM(F1835)*10%</f>
        <v>2.9873550000000004</v>
      </c>
      <c r="G1836" s="73">
        <f>SUM(F1836/F1837)</f>
        <v>9.0909090909090912E-2</v>
      </c>
    </row>
    <row r="1837" spans="1:12" ht="15.6" thickTop="1" thickBot="1" x14ac:dyDescent="0.35">
      <c r="A1837" s="78" t="s">
        <v>32</v>
      </c>
      <c r="B1837" s="244" t="s">
        <v>33</v>
      </c>
      <c r="C1837" s="245"/>
      <c r="D1837" s="245"/>
      <c r="E1837" s="246"/>
      <c r="F1837" s="81">
        <f>SUM(F1835:F1836)</f>
        <v>32.860905000000002</v>
      </c>
      <c r="G1837" s="82">
        <f>SUM(G1825,G1829,G1832,G1834,G1836)</f>
        <v>0.99999999999999989</v>
      </c>
    </row>
    <row r="1838" spans="1:12" ht="15.6" thickTop="1" thickBot="1" x14ac:dyDescent="0.35"/>
    <row r="1839" spans="1:12" ht="44.4" thickTop="1" thickBot="1" x14ac:dyDescent="0.35">
      <c r="A1839" s="61" t="s">
        <v>2</v>
      </c>
      <c r="B1839" s="62" t="s">
        <v>3</v>
      </c>
      <c r="C1839" s="63" t="s">
        <v>4</v>
      </c>
      <c r="D1839" s="64" t="s">
        <v>5</v>
      </c>
      <c r="E1839" s="27"/>
      <c r="F1839" s="20"/>
      <c r="G1839" s="20"/>
      <c r="I1839" s="2"/>
      <c r="J1839" s="2"/>
      <c r="K1839" s="2"/>
    </row>
    <row r="1840" spans="1:12" ht="337.2" customHeight="1" thickTop="1" thickBot="1" x14ac:dyDescent="0.35">
      <c r="A1840" s="65" t="s">
        <v>2565</v>
      </c>
      <c r="B1840" s="222" t="s">
        <v>2566</v>
      </c>
      <c r="C1840" s="50" t="s">
        <v>304</v>
      </c>
      <c r="D1840" s="50">
        <v>1</v>
      </c>
      <c r="E1840" s="20"/>
      <c r="F1840" s="20"/>
      <c r="G1840" s="20"/>
      <c r="I1840" s="24"/>
      <c r="J1840" s="24"/>
      <c r="K1840" s="24"/>
    </row>
    <row r="1841" spans="1:7" ht="30" thickTop="1" thickBot="1" x14ac:dyDescent="0.35">
      <c r="A1841" s="61" t="s">
        <v>9</v>
      </c>
      <c r="B1841" s="62" t="s">
        <v>10</v>
      </c>
      <c r="C1841" s="62" t="s">
        <v>4</v>
      </c>
      <c r="D1841" s="62" t="s">
        <v>11</v>
      </c>
      <c r="E1841" s="62" t="s">
        <v>12</v>
      </c>
      <c r="F1841" s="62" t="s">
        <v>13</v>
      </c>
      <c r="G1841" s="64" t="s">
        <v>14</v>
      </c>
    </row>
    <row r="1842" spans="1:7" ht="15" thickTop="1" x14ac:dyDescent="0.3">
      <c r="A1842" s="20"/>
      <c r="B1842" s="67" t="s">
        <v>15</v>
      </c>
      <c r="C1842" s="68"/>
      <c r="D1842" s="68"/>
      <c r="E1842" s="68"/>
      <c r="F1842" s="68"/>
      <c r="G1842" s="7"/>
    </row>
    <row r="1843" spans="1:7" x14ac:dyDescent="0.3">
      <c r="A1843" s="36" t="s">
        <v>16</v>
      </c>
      <c r="B1843" s="4" t="s">
        <v>2512</v>
      </c>
      <c r="C1843" s="4" t="s">
        <v>18</v>
      </c>
      <c r="D1843" s="4">
        <v>0.45</v>
      </c>
      <c r="E1843" s="6">
        <v>27.3</v>
      </c>
      <c r="F1843" s="6">
        <f>PRODUCT(D1843:E1843)</f>
        <v>12.285</v>
      </c>
      <c r="G1843" s="7"/>
    </row>
    <row r="1844" spans="1:7" ht="15" thickBot="1" x14ac:dyDescent="0.35">
      <c r="A1844" s="36" t="s">
        <v>19</v>
      </c>
      <c r="B1844" s="4" t="s">
        <v>2235</v>
      </c>
      <c r="C1844" s="4" t="s">
        <v>18</v>
      </c>
      <c r="D1844" s="4">
        <v>0.45</v>
      </c>
      <c r="E1844" s="6">
        <v>21.25</v>
      </c>
      <c r="F1844" s="6">
        <f>PRODUCT(D1844:E1844)</f>
        <v>9.5625</v>
      </c>
      <c r="G1844" s="7"/>
    </row>
    <row r="1845" spans="1:7" ht="15.6" thickTop="1" thickBot="1" x14ac:dyDescent="0.35">
      <c r="A1845" s="71">
        <v>1</v>
      </c>
      <c r="B1845" s="244" t="s">
        <v>21</v>
      </c>
      <c r="C1845" s="245"/>
      <c r="D1845" s="245"/>
      <c r="E1845" s="246"/>
      <c r="F1845" s="72">
        <f>SUM(F1843:F1844)</f>
        <v>21.8475</v>
      </c>
      <c r="G1845" s="73">
        <f>SUM(F1845/F1857)</f>
        <v>0.40868327803552551</v>
      </c>
    </row>
    <row r="1846" spans="1:7" ht="15" thickTop="1" x14ac:dyDescent="0.3">
      <c r="A1846" s="20"/>
      <c r="B1846" s="74" t="s">
        <v>45</v>
      </c>
      <c r="C1846" s="4"/>
      <c r="D1846" s="4"/>
      <c r="E1846" s="4"/>
      <c r="F1846" s="41"/>
      <c r="G1846" s="75"/>
    </row>
    <row r="1847" spans="1:7" ht="15" thickBot="1" x14ac:dyDescent="0.35">
      <c r="A1847" s="36" t="s">
        <v>23</v>
      </c>
      <c r="B1847" s="4" t="s">
        <v>2567</v>
      </c>
      <c r="C1847" s="4" t="s">
        <v>750</v>
      </c>
      <c r="D1847" s="22">
        <v>1</v>
      </c>
      <c r="E1847" s="153">
        <v>6.88</v>
      </c>
      <c r="F1847" s="41">
        <f>PRODUCT(D1847:E1847)</f>
        <v>6.88</v>
      </c>
      <c r="G1847" s="7"/>
    </row>
    <row r="1848" spans="1:7" ht="15.6" thickTop="1" thickBot="1" x14ac:dyDescent="0.35">
      <c r="A1848" s="71">
        <v>2</v>
      </c>
      <c r="B1848" s="244" t="s">
        <v>49</v>
      </c>
      <c r="C1848" s="245"/>
      <c r="D1848" s="245"/>
      <c r="E1848" s="246"/>
      <c r="F1848" s="72">
        <f>SUM(F1847)</f>
        <v>6.88</v>
      </c>
      <c r="G1848" s="73">
        <f>SUM(F1848/F1857)</f>
        <v>0.12869852170199866</v>
      </c>
    </row>
    <row r="1849" spans="1:7" ht="15" thickTop="1" x14ac:dyDescent="0.3">
      <c r="A1849" s="20"/>
      <c r="B1849" s="74" t="s">
        <v>22</v>
      </c>
      <c r="C1849" s="4"/>
      <c r="D1849" s="4"/>
      <c r="E1849" s="4"/>
      <c r="F1849" s="41"/>
      <c r="G1849" s="75"/>
    </row>
    <row r="1850" spans="1:7" ht="57.6" x14ac:dyDescent="0.3">
      <c r="A1850" s="36" t="s">
        <v>50</v>
      </c>
      <c r="B1850" s="4" t="s">
        <v>2568</v>
      </c>
      <c r="C1850" s="4" t="s">
        <v>18</v>
      </c>
      <c r="D1850" s="4">
        <v>5.0000000000000001E-3</v>
      </c>
      <c r="E1850" s="176">
        <v>6.4</v>
      </c>
      <c r="F1850" s="41">
        <f>PRODUCT(D1850:E1850)</f>
        <v>3.2000000000000001E-2</v>
      </c>
      <c r="G1850" s="7"/>
    </row>
    <row r="1851" spans="1:7" ht="104.85" customHeight="1" thickBot="1" x14ac:dyDescent="0.35">
      <c r="A1851" s="36" t="s">
        <v>52</v>
      </c>
      <c r="B1851" s="4" t="s">
        <v>2334</v>
      </c>
      <c r="C1851" s="4" t="s">
        <v>18</v>
      </c>
      <c r="D1851" s="4">
        <v>0.45</v>
      </c>
      <c r="E1851" s="55">
        <v>30</v>
      </c>
      <c r="F1851" s="41">
        <f>PRODUCT(D1851:E1851)</f>
        <v>13.5</v>
      </c>
      <c r="G1851" s="7"/>
    </row>
    <row r="1852" spans="1:7" ht="15.6" thickTop="1" thickBot="1" x14ac:dyDescent="0.35">
      <c r="A1852" s="71">
        <v>3</v>
      </c>
      <c r="B1852" s="244" t="s">
        <v>25</v>
      </c>
      <c r="C1852" s="245"/>
      <c r="D1852" s="245"/>
      <c r="E1852" s="246"/>
      <c r="F1852" s="72">
        <f>SUM(F1850:F1851)</f>
        <v>13.532</v>
      </c>
      <c r="G1852" s="73">
        <f>SUM(F1852/F1857)</f>
        <v>0.25313203425457059</v>
      </c>
    </row>
    <row r="1853" spans="1:7" ht="15.6" thickTop="1" thickBot="1" x14ac:dyDescent="0.35">
      <c r="A1853" s="78" t="s">
        <v>26</v>
      </c>
      <c r="B1853" s="244" t="s">
        <v>54</v>
      </c>
      <c r="C1853" s="245"/>
      <c r="D1853" s="245"/>
      <c r="E1853" s="246"/>
      <c r="F1853" s="79">
        <f>SUM(F1845,F1848,F1852)</f>
        <v>42.259500000000003</v>
      </c>
      <c r="G1853" s="3"/>
    </row>
    <row r="1854" spans="1:7" ht="15.6" thickTop="1" thickBot="1" x14ac:dyDescent="0.35">
      <c r="A1854" s="80">
        <v>4</v>
      </c>
      <c r="B1854" s="264" t="s">
        <v>28</v>
      </c>
      <c r="C1854" s="265"/>
      <c r="D1854" s="265"/>
      <c r="E1854" s="266"/>
      <c r="F1854" s="79">
        <f>SUM(F1853)*15%</f>
        <v>6.3389250000000006</v>
      </c>
      <c r="G1854" s="73">
        <f>SUM(F1854/F1857)</f>
        <v>0.11857707509881422</v>
      </c>
    </row>
    <row r="1855" spans="1:7" ht="15.6" thickTop="1" thickBot="1" x14ac:dyDescent="0.35">
      <c r="A1855" s="78" t="s">
        <v>29</v>
      </c>
      <c r="B1855" s="244" t="s">
        <v>55</v>
      </c>
      <c r="C1855" s="245"/>
      <c r="D1855" s="245"/>
      <c r="E1855" s="246"/>
      <c r="F1855" s="81">
        <f>SUM(F1853:F1854)</f>
        <v>48.598425000000006</v>
      </c>
    </row>
    <row r="1856" spans="1:7" ht="15.6" thickTop="1" thickBot="1" x14ac:dyDescent="0.35">
      <c r="A1856" s="80">
        <v>5</v>
      </c>
      <c r="B1856" s="264" t="s">
        <v>31</v>
      </c>
      <c r="C1856" s="265"/>
      <c r="D1856" s="265"/>
      <c r="E1856" s="266"/>
      <c r="F1856" s="79">
        <f>SUM(F1855)*10%</f>
        <v>4.859842500000001</v>
      </c>
      <c r="G1856" s="73">
        <f>SUM(F1856/F1857)</f>
        <v>9.0909090909090912E-2</v>
      </c>
    </row>
    <row r="1857" spans="1:11" ht="15.6" thickTop="1" thickBot="1" x14ac:dyDescent="0.35">
      <c r="A1857" s="78" t="s">
        <v>32</v>
      </c>
      <c r="B1857" s="244" t="s">
        <v>33</v>
      </c>
      <c r="C1857" s="245"/>
      <c r="D1857" s="245"/>
      <c r="E1857" s="246"/>
      <c r="F1857" s="81">
        <f>SUM(F1855:F1856)</f>
        <v>53.458267500000005</v>
      </c>
      <c r="G1857" s="82">
        <f>SUM(G1845,G1848,G1852,G1854,G1856)</f>
        <v>0.99999999999999989</v>
      </c>
    </row>
    <row r="1858" spans="1:11" ht="15.6" thickTop="1" thickBot="1" x14ac:dyDescent="0.35"/>
    <row r="1859" spans="1:11" ht="44.4" thickTop="1" thickBot="1" x14ac:dyDescent="0.35">
      <c r="A1859" s="61" t="s">
        <v>2</v>
      </c>
      <c r="B1859" s="62" t="s">
        <v>3</v>
      </c>
      <c r="C1859" s="63" t="s">
        <v>4</v>
      </c>
      <c r="D1859" s="64" t="s">
        <v>5</v>
      </c>
      <c r="E1859" s="27"/>
      <c r="F1859" s="20"/>
      <c r="G1859" s="20"/>
      <c r="I1859" s="2"/>
      <c r="J1859" s="2"/>
      <c r="K1859" s="2"/>
    </row>
    <row r="1860" spans="1:11" ht="313.2" customHeight="1" thickTop="1" thickBot="1" x14ac:dyDescent="0.35">
      <c r="A1860" s="65" t="s">
        <v>2569</v>
      </c>
      <c r="B1860" s="66" t="s">
        <v>2570</v>
      </c>
      <c r="C1860" s="50" t="s">
        <v>304</v>
      </c>
      <c r="D1860" s="50">
        <v>1</v>
      </c>
      <c r="E1860" s="20"/>
      <c r="F1860" s="20"/>
      <c r="G1860" s="20"/>
      <c r="I1860" s="24"/>
      <c r="J1860" s="24"/>
      <c r="K1860" s="24"/>
    </row>
    <row r="1861" spans="1:11" ht="30" thickTop="1" thickBot="1" x14ac:dyDescent="0.35">
      <c r="A1861" s="61" t="s">
        <v>9</v>
      </c>
      <c r="B1861" s="62" t="s">
        <v>10</v>
      </c>
      <c r="C1861" s="62" t="s">
        <v>4</v>
      </c>
      <c r="D1861" s="62" t="s">
        <v>11</v>
      </c>
      <c r="E1861" s="62" t="s">
        <v>12</v>
      </c>
      <c r="F1861" s="62" t="s">
        <v>13</v>
      </c>
      <c r="G1861" s="64" t="s">
        <v>14</v>
      </c>
    </row>
    <row r="1862" spans="1:11" ht="15" thickTop="1" x14ac:dyDescent="0.3">
      <c r="A1862" s="20"/>
      <c r="B1862" s="67" t="s">
        <v>15</v>
      </c>
      <c r="C1862" s="68"/>
      <c r="D1862" s="68"/>
      <c r="E1862" s="68"/>
      <c r="F1862" s="68"/>
      <c r="G1862" s="7"/>
    </row>
    <row r="1863" spans="1:11" x14ac:dyDescent="0.3">
      <c r="A1863" s="36" t="s">
        <v>16</v>
      </c>
      <c r="B1863" s="4" t="s">
        <v>2512</v>
      </c>
      <c r="C1863" s="4" t="s">
        <v>18</v>
      </c>
      <c r="D1863" s="4">
        <v>0.35</v>
      </c>
      <c r="E1863" s="6">
        <v>27.3</v>
      </c>
      <c r="F1863" s="6">
        <f>PRODUCT(D1863:E1863)</f>
        <v>9.5549999999999997</v>
      </c>
      <c r="G1863" s="7"/>
    </row>
    <row r="1864" spans="1:11" ht="15" thickBot="1" x14ac:dyDescent="0.35">
      <c r="A1864" s="36" t="s">
        <v>19</v>
      </c>
      <c r="B1864" s="4" t="s">
        <v>2235</v>
      </c>
      <c r="C1864" s="4" t="s">
        <v>18</v>
      </c>
      <c r="D1864" s="4">
        <v>0.35</v>
      </c>
      <c r="E1864" s="6">
        <v>21.25</v>
      </c>
      <c r="F1864" s="6">
        <f>PRODUCT(D1864:E1864)</f>
        <v>7.4374999999999991</v>
      </c>
      <c r="G1864" s="7"/>
    </row>
    <row r="1865" spans="1:11" ht="15.6" thickTop="1" thickBot="1" x14ac:dyDescent="0.35">
      <c r="A1865" s="71">
        <v>1</v>
      </c>
      <c r="B1865" s="244" t="s">
        <v>21</v>
      </c>
      <c r="C1865" s="245"/>
      <c r="D1865" s="245"/>
      <c r="E1865" s="246"/>
      <c r="F1865" s="72">
        <f>SUM(F1863:F1864)</f>
        <v>16.9925</v>
      </c>
      <c r="G1865" s="73">
        <f>SUM(F1865/F1877)</f>
        <v>0.44544390251063376</v>
      </c>
    </row>
    <row r="1866" spans="1:11" ht="15" thickTop="1" x14ac:dyDescent="0.3">
      <c r="A1866" s="20"/>
      <c r="B1866" s="74" t="s">
        <v>45</v>
      </c>
      <c r="C1866" s="4"/>
      <c r="D1866" s="4"/>
      <c r="E1866" s="4"/>
      <c r="F1866" s="41"/>
      <c r="G1866" s="75"/>
    </row>
    <row r="1867" spans="1:11" x14ac:dyDescent="0.3">
      <c r="A1867" s="36" t="s">
        <v>23</v>
      </c>
      <c r="B1867" s="4" t="s">
        <v>2567</v>
      </c>
      <c r="C1867" s="4" t="s">
        <v>750</v>
      </c>
      <c r="D1867" s="22">
        <v>1</v>
      </c>
      <c r="E1867" s="153">
        <v>6.88</v>
      </c>
      <c r="F1867" s="41">
        <f>PRODUCT(D1867:E1867)</f>
        <v>6.88</v>
      </c>
      <c r="G1867" s="7"/>
    </row>
    <row r="1868" spans="1:11" ht="15" thickBot="1" x14ac:dyDescent="0.35">
      <c r="A1868" s="36" t="s">
        <v>47</v>
      </c>
      <c r="B1868" s="4" t="s">
        <v>2571</v>
      </c>
      <c r="C1868" s="4" t="s">
        <v>190</v>
      </c>
      <c r="D1868" s="22">
        <v>1</v>
      </c>
      <c r="E1868" s="6">
        <v>4.5</v>
      </c>
      <c r="F1868" s="41">
        <f>PRODUCT(D1868:E1868)</f>
        <v>4.5</v>
      </c>
      <c r="G1868" s="7"/>
    </row>
    <row r="1869" spans="1:11" ht="15.6" thickTop="1" thickBot="1" x14ac:dyDescent="0.35">
      <c r="A1869" s="71">
        <v>2</v>
      </c>
      <c r="B1869" s="244" t="s">
        <v>49</v>
      </c>
      <c r="C1869" s="245"/>
      <c r="D1869" s="245"/>
      <c r="E1869" s="246"/>
      <c r="F1869" s="72">
        <f>SUM(F1867:F1868)</f>
        <v>11.379999999999999</v>
      </c>
      <c r="G1869" s="73">
        <f>SUM(F1869/F1877)</f>
        <v>0.29831699929798511</v>
      </c>
    </row>
    <row r="1870" spans="1:11" ht="15" thickTop="1" x14ac:dyDescent="0.3">
      <c r="A1870" s="20"/>
      <c r="B1870" s="74" t="s">
        <v>22</v>
      </c>
      <c r="C1870" s="4"/>
      <c r="D1870" s="4"/>
      <c r="E1870" s="4"/>
      <c r="F1870" s="41"/>
      <c r="G1870" s="75"/>
    </row>
    <row r="1871" spans="1:11" ht="58.2" thickBot="1" x14ac:dyDescent="0.35">
      <c r="A1871" s="36" t="s">
        <v>50</v>
      </c>
      <c r="B1871" s="4" t="s">
        <v>2572</v>
      </c>
      <c r="C1871" s="4" t="s">
        <v>18</v>
      </c>
      <c r="D1871" s="4">
        <v>0.15</v>
      </c>
      <c r="E1871" s="55">
        <v>11.89</v>
      </c>
      <c r="F1871" s="41">
        <f>PRODUCT(D1871:E1871)</f>
        <v>1.7835000000000001</v>
      </c>
      <c r="G1871" s="7"/>
    </row>
    <row r="1872" spans="1:11" ht="15.6" thickTop="1" thickBot="1" x14ac:dyDescent="0.35">
      <c r="A1872" s="71">
        <v>3</v>
      </c>
      <c r="B1872" s="244" t="s">
        <v>25</v>
      </c>
      <c r="C1872" s="245"/>
      <c r="D1872" s="245"/>
      <c r="E1872" s="246"/>
      <c r="F1872" s="72">
        <f>SUM(F1871)</f>
        <v>1.7835000000000001</v>
      </c>
      <c r="G1872" s="73">
        <f>SUM(F1872/F1877)</f>
        <v>4.6752932183475968E-2</v>
      </c>
    </row>
    <row r="1873" spans="1:11" ht="15.6" thickTop="1" thickBot="1" x14ac:dyDescent="0.35">
      <c r="A1873" s="78" t="s">
        <v>26</v>
      </c>
      <c r="B1873" s="244" t="s">
        <v>54</v>
      </c>
      <c r="C1873" s="245"/>
      <c r="D1873" s="245"/>
      <c r="E1873" s="246"/>
      <c r="F1873" s="79">
        <f>SUM(F1865,F1869,F1872)</f>
        <v>30.155999999999999</v>
      </c>
      <c r="G1873" s="3"/>
    </row>
    <row r="1874" spans="1:11" ht="15.6" thickTop="1" thickBot="1" x14ac:dyDescent="0.35">
      <c r="A1874" s="80">
        <v>4</v>
      </c>
      <c r="B1874" s="264" t="s">
        <v>28</v>
      </c>
      <c r="C1874" s="265"/>
      <c r="D1874" s="265"/>
      <c r="E1874" s="266"/>
      <c r="F1874" s="79">
        <f>SUM(F1873)*15%</f>
        <v>4.5233999999999996</v>
      </c>
      <c r="G1874" s="73">
        <f>SUM(F1874/F1877)</f>
        <v>0.11857707509881422</v>
      </c>
    </row>
    <row r="1875" spans="1:11" ht="15.6" thickTop="1" thickBot="1" x14ac:dyDescent="0.35">
      <c r="A1875" s="78" t="s">
        <v>29</v>
      </c>
      <c r="B1875" s="244" t="s">
        <v>55</v>
      </c>
      <c r="C1875" s="245"/>
      <c r="D1875" s="245"/>
      <c r="E1875" s="246"/>
      <c r="F1875" s="81">
        <f>SUM(F1873:F1874)</f>
        <v>34.679400000000001</v>
      </c>
    </row>
    <row r="1876" spans="1:11" ht="15.6" thickTop="1" thickBot="1" x14ac:dyDescent="0.35">
      <c r="A1876" s="80">
        <v>5</v>
      </c>
      <c r="B1876" s="264" t="s">
        <v>31</v>
      </c>
      <c r="C1876" s="265"/>
      <c r="D1876" s="265"/>
      <c r="E1876" s="266"/>
      <c r="F1876" s="79">
        <f>SUM(F1875)*10%</f>
        <v>3.4679400000000005</v>
      </c>
      <c r="G1876" s="73">
        <f>SUM(F1876/F1877)</f>
        <v>9.0909090909090925E-2</v>
      </c>
    </row>
    <row r="1877" spans="1:11" ht="15.6" thickTop="1" thickBot="1" x14ac:dyDescent="0.35">
      <c r="A1877" s="78" t="s">
        <v>32</v>
      </c>
      <c r="B1877" s="244" t="s">
        <v>33</v>
      </c>
      <c r="C1877" s="245"/>
      <c r="D1877" s="245"/>
      <c r="E1877" s="246"/>
      <c r="F1877" s="81">
        <f>SUM(F1875:F1876)</f>
        <v>38.14734</v>
      </c>
      <c r="G1877" s="82">
        <f>SUM(G1865,G1869,G1872,G1874,G1876)</f>
        <v>1</v>
      </c>
    </row>
    <row r="1878" spans="1:11" ht="15.6" thickTop="1" thickBot="1" x14ac:dyDescent="0.35"/>
    <row r="1879" spans="1:11" ht="44.4" thickTop="1" thickBot="1" x14ac:dyDescent="0.35">
      <c r="A1879" s="61" t="s">
        <v>2</v>
      </c>
      <c r="B1879" s="62" t="s">
        <v>3</v>
      </c>
      <c r="C1879" s="63" t="s">
        <v>4</v>
      </c>
      <c r="D1879" s="64" t="s">
        <v>5</v>
      </c>
      <c r="E1879" s="27"/>
      <c r="F1879" s="20"/>
      <c r="G1879" s="20"/>
      <c r="I1879" s="2"/>
      <c r="J1879" s="2"/>
      <c r="K1879" s="2"/>
    </row>
    <row r="1880" spans="1:11" ht="331.2" customHeight="1" thickTop="1" thickBot="1" x14ac:dyDescent="0.35">
      <c r="A1880" s="65" t="s">
        <v>2573</v>
      </c>
      <c r="B1880" s="66" t="s">
        <v>2574</v>
      </c>
      <c r="C1880" s="50" t="s">
        <v>304</v>
      </c>
      <c r="D1880" s="50">
        <v>1</v>
      </c>
      <c r="E1880" s="20"/>
      <c r="F1880" s="20"/>
      <c r="G1880" s="20"/>
      <c r="I1880" s="24"/>
      <c r="J1880" s="24"/>
      <c r="K1880" s="24"/>
    </row>
    <row r="1881" spans="1:11" ht="30" thickTop="1" thickBot="1" x14ac:dyDescent="0.35">
      <c r="A1881" s="61" t="s">
        <v>9</v>
      </c>
      <c r="B1881" s="62" t="s">
        <v>10</v>
      </c>
      <c r="C1881" s="62" t="s">
        <v>4</v>
      </c>
      <c r="D1881" s="62" t="s">
        <v>11</v>
      </c>
      <c r="E1881" s="62" t="s">
        <v>12</v>
      </c>
      <c r="F1881" s="62" t="s">
        <v>13</v>
      </c>
      <c r="G1881" s="64" t="s">
        <v>14</v>
      </c>
    </row>
    <row r="1882" spans="1:11" ht="15" thickTop="1" x14ac:dyDescent="0.3">
      <c r="A1882" s="20"/>
      <c r="B1882" s="67" t="s">
        <v>15</v>
      </c>
      <c r="C1882" s="68"/>
      <c r="D1882" s="68"/>
      <c r="E1882" s="68"/>
      <c r="F1882" s="68"/>
      <c r="G1882" s="7"/>
    </row>
    <row r="1883" spans="1:11" x14ac:dyDescent="0.3">
      <c r="A1883" s="36" t="s">
        <v>16</v>
      </c>
      <c r="B1883" s="4" t="s">
        <v>2512</v>
      </c>
      <c r="C1883" s="4" t="s">
        <v>18</v>
      </c>
      <c r="D1883" s="22">
        <v>0.5</v>
      </c>
      <c r="E1883" s="6">
        <v>27.3</v>
      </c>
      <c r="F1883" s="6">
        <f>PRODUCT(D1883:E1883)</f>
        <v>13.65</v>
      </c>
      <c r="G1883" s="7"/>
    </row>
    <row r="1884" spans="1:11" ht="15" thickBot="1" x14ac:dyDescent="0.35">
      <c r="A1884" s="36" t="s">
        <v>19</v>
      </c>
      <c r="B1884" s="4" t="s">
        <v>2331</v>
      </c>
      <c r="C1884" s="4" t="s">
        <v>18</v>
      </c>
      <c r="D1884" s="22">
        <v>0.5</v>
      </c>
      <c r="E1884" s="6">
        <v>27.3</v>
      </c>
      <c r="F1884" s="6">
        <f>PRODUCT(D1884:E1884)</f>
        <v>13.65</v>
      </c>
      <c r="G1884" s="7"/>
    </row>
    <row r="1885" spans="1:11" ht="15.6" thickTop="1" thickBot="1" x14ac:dyDescent="0.35">
      <c r="A1885" s="71">
        <v>1</v>
      </c>
      <c r="B1885" s="244" t="s">
        <v>21</v>
      </c>
      <c r="C1885" s="245"/>
      <c r="D1885" s="245"/>
      <c r="E1885" s="246"/>
      <c r="F1885" s="72">
        <f>SUM(F1883:F1884)</f>
        <v>27.3</v>
      </c>
      <c r="G1885" s="73">
        <f>SUM(F1885/F1897)</f>
        <v>0.42346047010084059</v>
      </c>
    </row>
    <row r="1886" spans="1:11" ht="15" thickTop="1" x14ac:dyDescent="0.3">
      <c r="A1886" s="20"/>
      <c r="B1886" s="74" t="s">
        <v>45</v>
      </c>
      <c r="C1886" s="4"/>
      <c r="D1886" s="4"/>
      <c r="E1886" s="4"/>
      <c r="F1886" s="41"/>
      <c r="G1886" s="75"/>
    </row>
    <row r="1887" spans="1:11" ht="15" thickBot="1" x14ac:dyDescent="0.35">
      <c r="A1887" s="36" t="s">
        <v>23</v>
      </c>
      <c r="B1887" s="4" t="s">
        <v>2575</v>
      </c>
      <c r="C1887" s="4" t="s">
        <v>750</v>
      </c>
      <c r="D1887" s="22">
        <v>1</v>
      </c>
      <c r="E1887" s="153">
        <v>6.88</v>
      </c>
      <c r="F1887" s="41">
        <f>PRODUCT(D1887:E1887)</f>
        <v>6.88</v>
      </c>
      <c r="G1887" s="7"/>
    </row>
    <row r="1888" spans="1:11" ht="15.6" thickTop="1" thickBot="1" x14ac:dyDescent="0.35">
      <c r="A1888" s="71">
        <v>2</v>
      </c>
      <c r="B1888" s="244" t="s">
        <v>49</v>
      </c>
      <c r="C1888" s="245"/>
      <c r="D1888" s="245"/>
      <c r="E1888" s="246"/>
      <c r="F1888" s="72">
        <f>SUM(F1887)</f>
        <v>6.88</v>
      </c>
      <c r="G1888" s="73">
        <f>SUM(F1888/F1897)</f>
        <v>0.10671824301442429</v>
      </c>
    </row>
    <row r="1889" spans="1:11" ht="15" thickTop="1" x14ac:dyDescent="0.3">
      <c r="A1889" s="20"/>
      <c r="B1889" s="74" t="s">
        <v>22</v>
      </c>
      <c r="C1889" s="4"/>
      <c r="D1889" s="4"/>
      <c r="E1889" s="4"/>
      <c r="F1889" s="41"/>
      <c r="G1889" s="75"/>
    </row>
    <row r="1890" spans="1:11" ht="57.6" x14ac:dyDescent="0.3">
      <c r="A1890" s="36" t="s">
        <v>50</v>
      </c>
      <c r="B1890" s="4" t="s">
        <v>2576</v>
      </c>
      <c r="C1890" s="4" t="s">
        <v>18</v>
      </c>
      <c r="D1890" s="22">
        <v>0.15</v>
      </c>
      <c r="E1890" s="45">
        <v>11.89</v>
      </c>
      <c r="F1890" s="41">
        <f>PRODUCT(D1890:E1890)</f>
        <v>1.7835000000000001</v>
      </c>
      <c r="G1890" s="7"/>
    </row>
    <row r="1891" spans="1:11" ht="99.15" customHeight="1" thickBot="1" x14ac:dyDescent="0.35">
      <c r="A1891" s="36" t="s">
        <v>52</v>
      </c>
      <c r="B1891" s="4" t="s">
        <v>2343</v>
      </c>
      <c r="C1891" s="4" t="s">
        <v>18</v>
      </c>
      <c r="D1891" s="22">
        <v>0.5</v>
      </c>
      <c r="E1891" s="45">
        <v>30</v>
      </c>
      <c r="F1891" s="41">
        <f>PRODUCT(D1891:E1891)</f>
        <v>15</v>
      </c>
      <c r="G1891" s="7"/>
    </row>
    <row r="1892" spans="1:11" ht="15.6" thickTop="1" thickBot="1" x14ac:dyDescent="0.35">
      <c r="A1892" s="71">
        <v>3</v>
      </c>
      <c r="B1892" s="244" t="s">
        <v>25</v>
      </c>
      <c r="C1892" s="245"/>
      <c r="D1892" s="245"/>
      <c r="E1892" s="246"/>
      <c r="F1892" s="72">
        <f>SUM(F1890:F1891)</f>
        <v>16.7835</v>
      </c>
      <c r="G1892" s="73">
        <f>SUM(F1892/F1897)</f>
        <v>0.26033512087682997</v>
      </c>
    </row>
    <row r="1893" spans="1:11" ht="15.6" thickTop="1" thickBot="1" x14ac:dyDescent="0.35">
      <c r="A1893" s="78" t="s">
        <v>26</v>
      </c>
      <c r="B1893" s="244" t="s">
        <v>54</v>
      </c>
      <c r="C1893" s="245"/>
      <c r="D1893" s="245"/>
      <c r="E1893" s="246"/>
      <c r="F1893" s="79">
        <f>SUM(F1885,F1888,F1892)</f>
        <v>50.963499999999996</v>
      </c>
      <c r="G1893" s="3"/>
    </row>
    <row r="1894" spans="1:11" ht="15.6" thickTop="1" thickBot="1" x14ac:dyDescent="0.35">
      <c r="A1894" s="80">
        <v>4</v>
      </c>
      <c r="B1894" s="264" t="s">
        <v>28</v>
      </c>
      <c r="C1894" s="265"/>
      <c r="D1894" s="265"/>
      <c r="E1894" s="266"/>
      <c r="F1894" s="79">
        <f>SUM(F1893)*15%</f>
        <v>7.6445249999999989</v>
      </c>
      <c r="G1894" s="73">
        <f>SUM(F1894/F1897)</f>
        <v>0.11857707509881421</v>
      </c>
    </row>
    <row r="1895" spans="1:11" ht="15.6" thickTop="1" thickBot="1" x14ac:dyDescent="0.35">
      <c r="A1895" s="78" t="s">
        <v>29</v>
      </c>
      <c r="B1895" s="244" t="s">
        <v>55</v>
      </c>
      <c r="C1895" s="245"/>
      <c r="D1895" s="245"/>
      <c r="E1895" s="246"/>
      <c r="F1895" s="81">
        <f>SUM(F1893:F1894)</f>
        <v>58.608024999999998</v>
      </c>
    </row>
    <row r="1896" spans="1:11" ht="15.6" thickTop="1" thickBot="1" x14ac:dyDescent="0.35">
      <c r="A1896" s="80">
        <v>5</v>
      </c>
      <c r="B1896" s="264" t="s">
        <v>31</v>
      </c>
      <c r="C1896" s="265"/>
      <c r="D1896" s="265"/>
      <c r="E1896" s="266"/>
      <c r="F1896" s="79">
        <f>SUM(F1895)*10%</f>
        <v>5.8608025000000001</v>
      </c>
      <c r="G1896" s="73">
        <f>SUM(F1896/F1897)</f>
        <v>9.0909090909090912E-2</v>
      </c>
    </row>
    <row r="1897" spans="1:11" ht="15.6" thickTop="1" thickBot="1" x14ac:dyDescent="0.35">
      <c r="A1897" s="78" t="s">
        <v>32</v>
      </c>
      <c r="B1897" s="244" t="s">
        <v>33</v>
      </c>
      <c r="C1897" s="245"/>
      <c r="D1897" s="245"/>
      <c r="E1897" s="246"/>
      <c r="F1897" s="81">
        <f>SUM(F1895:F1896)</f>
        <v>64.468827500000003</v>
      </c>
      <c r="G1897" s="82">
        <f>SUM(G1885,G1888,G1892,G1894,G1896)</f>
        <v>1</v>
      </c>
    </row>
    <row r="1898" spans="1:11" ht="15.6" thickTop="1" thickBot="1" x14ac:dyDescent="0.35"/>
    <row r="1899" spans="1:11" ht="44.4" thickTop="1" thickBot="1" x14ac:dyDescent="0.35">
      <c r="A1899" s="61" t="s">
        <v>2</v>
      </c>
      <c r="B1899" s="62" t="s">
        <v>3</v>
      </c>
      <c r="C1899" s="63" t="s">
        <v>4</v>
      </c>
      <c r="D1899" s="64" t="s">
        <v>5</v>
      </c>
      <c r="E1899" s="27"/>
      <c r="F1899" s="20"/>
      <c r="G1899" s="20"/>
      <c r="I1899" s="2"/>
      <c r="J1899" s="2"/>
      <c r="K1899" s="2"/>
    </row>
    <row r="1900" spans="1:11" ht="227.4" customHeight="1" thickTop="1" thickBot="1" x14ac:dyDescent="0.35">
      <c r="A1900" s="65" t="s">
        <v>2577</v>
      </c>
      <c r="B1900" s="66" t="s">
        <v>2578</v>
      </c>
      <c r="C1900" s="50" t="s">
        <v>304</v>
      </c>
      <c r="D1900" s="50">
        <v>1</v>
      </c>
      <c r="E1900" s="20"/>
      <c r="F1900" s="20"/>
      <c r="G1900" s="20"/>
      <c r="I1900" s="24"/>
      <c r="J1900" s="24"/>
      <c r="K1900" s="24"/>
    </row>
    <row r="1901" spans="1:11" ht="30" thickTop="1" thickBot="1" x14ac:dyDescent="0.35">
      <c r="A1901" s="61" t="s">
        <v>9</v>
      </c>
      <c r="B1901" s="62" t="s">
        <v>10</v>
      </c>
      <c r="C1901" s="62" t="s">
        <v>4</v>
      </c>
      <c r="D1901" s="62" t="s">
        <v>11</v>
      </c>
      <c r="E1901" s="62" t="s">
        <v>12</v>
      </c>
      <c r="F1901" s="62" t="s">
        <v>13</v>
      </c>
      <c r="G1901" s="64" t="s">
        <v>14</v>
      </c>
    </row>
    <row r="1902" spans="1:11" ht="15" thickTop="1" x14ac:dyDescent="0.3">
      <c r="A1902" s="20"/>
      <c r="B1902" s="67" t="s">
        <v>15</v>
      </c>
      <c r="C1902" s="68"/>
      <c r="D1902" s="68"/>
      <c r="E1902" s="68"/>
      <c r="F1902" s="68"/>
      <c r="G1902" s="7"/>
    </row>
    <row r="1903" spans="1:11" x14ac:dyDescent="0.3">
      <c r="A1903" s="36" t="s">
        <v>16</v>
      </c>
      <c r="B1903" s="4" t="s">
        <v>2512</v>
      </c>
      <c r="C1903" s="4" t="s">
        <v>18</v>
      </c>
      <c r="D1903" s="22">
        <v>0.2</v>
      </c>
      <c r="E1903" s="6">
        <v>27.3</v>
      </c>
      <c r="F1903" s="6">
        <f>PRODUCT(D1903:E1903)</f>
        <v>5.4600000000000009</v>
      </c>
      <c r="G1903" s="7"/>
    </row>
    <row r="1904" spans="1:11" ht="15" thickBot="1" x14ac:dyDescent="0.35">
      <c r="A1904" s="36" t="s">
        <v>19</v>
      </c>
      <c r="B1904" s="4" t="s">
        <v>2235</v>
      </c>
      <c r="C1904" s="4" t="s">
        <v>18</v>
      </c>
      <c r="D1904" s="22">
        <v>0.2</v>
      </c>
      <c r="E1904" s="6">
        <v>21.25</v>
      </c>
      <c r="F1904" s="6">
        <f>PRODUCT(D1904:E1904)</f>
        <v>4.25</v>
      </c>
      <c r="G1904" s="7"/>
    </row>
    <row r="1905" spans="1:7" ht="15.6" thickTop="1" thickBot="1" x14ac:dyDescent="0.35">
      <c r="A1905" s="71">
        <v>1</v>
      </c>
      <c r="B1905" s="244" t="s">
        <v>21</v>
      </c>
      <c r="C1905" s="245"/>
      <c r="D1905" s="245"/>
      <c r="E1905" s="246"/>
      <c r="F1905" s="72">
        <f>SUM(F1903:F1904)</f>
        <v>9.7100000000000009</v>
      </c>
      <c r="G1905" s="73">
        <f>SUM(F1905/F1917)</f>
        <v>0.34453473351870556</v>
      </c>
    </row>
    <row r="1906" spans="1:7" ht="15" thickTop="1" x14ac:dyDescent="0.3">
      <c r="A1906" s="20"/>
      <c r="B1906" s="74" t="s">
        <v>45</v>
      </c>
      <c r="C1906" s="4"/>
      <c r="D1906" s="4"/>
      <c r="E1906" s="4"/>
      <c r="F1906" s="41"/>
      <c r="G1906" s="75"/>
    </row>
    <row r="1907" spans="1:7" x14ac:dyDescent="0.3">
      <c r="A1907" s="36" t="s">
        <v>23</v>
      </c>
      <c r="B1907" s="4" t="s">
        <v>2575</v>
      </c>
      <c r="C1907" s="4" t="s">
        <v>750</v>
      </c>
      <c r="D1907" s="22">
        <v>1</v>
      </c>
      <c r="E1907" s="6">
        <v>6.88</v>
      </c>
      <c r="F1907" s="41">
        <f>PRODUCT(D1907:E1907)</f>
        <v>6.88</v>
      </c>
      <c r="G1907" s="7"/>
    </row>
    <row r="1908" spans="1:7" ht="15" thickBot="1" x14ac:dyDescent="0.35">
      <c r="A1908" s="36" t="s">
        <v>47</v>
      </c>
      <c r="B1908" s="4" t="s">
        <v>2571</v>
      </c>
      <c r="C1908" s="4" t="s">
        <v>190</v>
      </c>
      <c r="D1908" s="22">
        <v>1</v>
      </c>
      <c r="E1908" s="6">
        <v>4.5</v>
      </c>
      <c r="F1908" s="41">
        <f>PRODUCT(D1908:E1908)</f>
        <v>4.5</v>
      </c>
      <c r="G1908" s="7"/>
    </row>
    <row r="1909" spans="1:7" ht="15.6" thickTop="1" thickBot="1" x14ac:dyDescent="0.35">
      <c r="A1909" s="71">
        <v>2</v>
      </c>
      <c r="B1909" s="244" t="s">
        <v>49</v>
      </c>
      <c r="C1909" s="245"/>
      <c r="D1909" s="245"/>
      <c r="E1909" s="246"/>
      <c r="F1909" s="72">
        <f>SUM(F1907:F1908)</f>
        <v>11.379999999999999</v>
      </c>
      <c r="G1909" s="73">
        <f>SUM(F1909/F1917)</f>
        <v>0.40379044978814305</v>
      </c>
    </row>
    <row r="1910" spans="1:7" ht="15" thickTop="1" x14ac:dyDescent="0.3">
      <c r="A1910" s="20"/>
      <c r="B1910" s="74" t="s">
        <v>22</v>
      </c>
      <c r="C1910" s="4"/>
      <c r="D1910" s="4"/>
      <c r="E1910" s="4"/>
      <c r="F1910" s="41"/>
      <c r="G1910" s="75"/>
    </row>
    <row r="1911" spans="1:7" ht="58.2" thickBot="1" x14ac:dyDescent="0.35">
      <c r="A1911" s="36" t="s">
        <v>50</v>
      </c>
      <c r="B1911" s="4" t="s">
        <v>2579</v>
      </c>
      <c r="C1911" s="4" t="s">
        <v>18</v>
      </c>
      <c r="D1911" s="22">
        <v>0.1</v>
      </c>
      <c r="E1911" s="55">
        <v>11.89</v>
      </c>
      <c r="F1911" s="41">
        <f>PRODUCT(D1911:E1911)</f>
        <v>1.1890000000000001</v>
      </c>
      <c r="G1911" s="7"/>
    </row>
    <row r="1912" spans="1:7" ht="15.6" thickTop="1" thickBot="1" x14ac:dyDescent="0.35">
      <c r="A1912" s="71">
        <v>3</v>
      </c>
      <c r="B1912" s="244" t="s">
        <v>25</v>
      </c>
      <c r="C1912" s="245"/>
      <c r="D1912" s="245"/>
      <c r="E1912" s="246"/>
      <c r="F1912" s="72">
        <f>SUM(F1911)</f>
        <v>1.1890000000000001</v>
      </c>
      <c r="G1912" s="73">
        <f>SUM(F1912/F1917)</f>
        <v>4.2188650685246236E-2</v>
      </c>
    </row>
    <row r="1913" spans="1:7" ht="15.6" thickTop="1" thickBot="1" x14ac:dyDescent="0.35">
      <c r="A1913" s="78" t="s">
        <v>26</v>
      </c>
      <c r="B1913" s="244" t="s">
        <v>54</v>
      </c>
      <c r="C1913" s="245"/>
      <c r="D1913" s="245"/>
      <c r="E1913" s="246"/>
      <c r="F1913" s="79">
        <f>SUM(F1905,F1909,F1912)</f>
        <v>22.279</v>
      </c>
      <c r="G1913" s="3"/>
    </row>
    <row r="1914" spans="1:7" ht="15.6" thickTop="1" thickBot="1" x14ac:dyDescent="0.35">
      <c r="A1914" s="80">
        <v>4</v>
      </c>
      <c r="B1914" s="264" t="s">
        <v>28</v>
      </c>
      <c r="C1914" s="265"/>
      <c r="D1914" s="265"/>
      <c r="E1914" s="266"/>
      <c r="F1914" s="79">
        <f>SUM(F1913)*15%</f>
        <v>3.34185</v>
      </c>
      <c r="G1914" s="73">
        <f>SUM(F1914/F1917)</f>
        <v>0.11857707509881422</v>
      </c>
    </row>
    <row r="1915" spans="1:7" ht="15.6" thickTop="1" thickBot="1" x14ac:dyDescent="0.35">
      <c r="A1915" s="78" t="s">
        <v>29</v>
      </c>
      <c r="B1915" s="244" t="s">
        <v>55</v>
      </c>
      <c r="C1915" s="245"/>
      <c r="D1915" s="245"/>
      <c r="E1915" s="246"/>
      <c r="F1915" s="81">
        <f>SUM(F1913:F1914)</f>
        <v>25.620850000000001</v>
      </c>
    </row>
    <row r="1916" spans="1:7" ht="15.6" thickTop="1" thickBot="1" x14ac:dyDescent="0.35">
      <c r="A1916" s="80">
        <v>5</v>
      </c>
      <c r="B1916" s="264" t="s">
        <v>31</v>
      </c>
      <c r="C1916" s="265"/>
      <c r="D1916" s="265"/>
      <c r="E1916" s="266"/>
      <c r="F1916" s="79">
        <f>SUM(F1915)*10%</f>
        <v>2.5620850000000002</v>
      </c>
      <c r="G1916" s="73">
        <f>SUM(F1916/F1917)</f>
        <v>9.0909090909090912E-2</v>
      </c>
    </row>
    <row r="1917" spans="1:7" ht="15.6" thickTop="1" thickBot="1" x14ac:dyDescent="0.35">
      <c r="A1917" s="78" t="s">
        <v>32</v>
      </c>
      <c r="B1917" s="244" t="s">
        <v>33</v>
      </c>
      <c r="C1917" s="245"/>
      <c r="D1917" s="245"/>
      <c r="E1917" s="246"/>
      <c r="F1917" s="81">
        <f>SUM(F1915:F1916)</f>
        <v>28.182935000000001</v>
      </c>
      <c r="G1917" s="82">
        <f>SUM(G1905,G1909,G1912,G1914,G1916)</f>
        <v>1</v>
      </c>
    </row>
    <row r="1918" spans="1:7" ht="15" thickTop="1" x14ac:dyDescent="0.3"/>
    <row r="1919" spans="1:7" x14ac:dyDescent="0.3">
      <c r="A1919" s="231" t="s">
        <v>2580</v>
      </c>
      <c r="B1919" s="231"/>
      <c r="C1919" s="231"/>
      <c r="D1919" s="231"/>
      <c r="E1919" s="231"/>
      <c r="F1919" s="231"/>
      <c r="G1919" s="231"/>
    </row>
    <row r="1920" spans="1:7" ht="13.65" customHeight="1" thickBot="1" x14ac:dyDescent="0.35"/>
    <row r="1921" spans="1:12" ht="44.4" thickTop="1" thickBot="1" x14ac:dyDescent="0.35">
      <c r="A1921" s="61" t="s">
        <v>2</v>
      </c>
      <c r="B1921" s="62" t="s">
        <v>3</v>
      </c>
      <c r="C1921" s="63" t="s">
        <v>4</v>
      </c>
      <c r="D1921" s="64" t="s">
        <v>5</v>
      </c>
      <c r="E1921" s="27"/>
      <c r="F1921" s="20"/>
      <c r="G1921" s="20"/>
      <c r="H1921" s="2"/>
    </row>
    <row r="1922" spans="1:12" ht="132.6" customHeight="1" thickTop="1" x14ac:dyDescent="0.3">
      <c r="A1922" s="234" t="s">
        <v>2581</v>
      </c>
      <c r="B1922" s="316" t="s">
        <v>2582</v>
      </c>
      <c r="C1922" s="268" t="s">
        <v>130</v>
      </c>
      <c r="D1922" s="276">
        <v>1</v>
      </c>
      <c r="E1922" s="27"/>
      <c r="F1922" s="20"/>
      <c r="G1922" s="20"/>
      <c r="H1922" s="2"/>
    </row>
    <row r="1923" spans="1:12" ht="381" customHeight="1" thickBot="1" x14ac:dyDescent="0.35">
      <c r="A1923" s="235"/>
      <c r="B1923" s="317"/>
      <c r="C1923" s="269"/>
      <c r="D1923" s="277"/>
      <c r="E1923" s="20"/>
      <c r="F1923" s="20"/>
      <c r="G1923" s="20"/>
    </row>
    <row r="1924" spans="1:12" ht="30" thickTop="1" thickBot="1" x14ac:dyDescent="0.35">
      <c r="A1924" s="61" t="s">
        <v>9</v>
      </c>
      <c r="B1924" s="62" t="s">
        <v>10</v>
      </c>
      <c r="C1924" s="62" t="s">
        <v>4</v>
      </c>
      <c r="D1924" s="62" t="s">
        <v>11</v>
      </c>
      <c r="E1924" s="62" t="s">
        <v>12</v>
      </c>
      <c r="F1924" s="62" t="s">
        <v>13</v>
      </c>
      <c r="G1924" s="64" t="s">
        <v>14</v>
      </c>
    </row>
    <row r="1925" spans="1:12" ht="15" thickTop="1" x14ac:dyDescent="0.3">
      <c r="A1925" s="20"/>
      <c r="B1925" s="67" t="s">
        <v>15</v>
      </c>
      <c r="C1925" s="68"/>
      <c r="D1925" s="68"/>
      <c r="E1925" s="68"/>
      <c r="F1925" s="68"/>
      <c r="G1925" s="7"/>
    </row>
    <row r="1926" spans="1:12" x14ac:dyDescent="0.3">
      <c r="A1926" s="36" t="s">
        <v>16</v>
      </c>
      <c r="B1926" s="4" t="s">
        <v>2583</v>
      </c>
      <c r="C1926" s="4" t="s">
        <v>18</v>
      </c>
      <c r="D1926" s="4">
        <v>0.27</v>
      </c>
      <c r="E1926" s="6">
        <v>30.27</v>
      </c>
      <c r="F1926" s="6">
        <f>PRODUCT(D1926:E1926)</f>
        <v>8.1729000000000003</v>
      </c>
      <c r="G1926" s="7"/>
    </row>
    <row r="1927" spans="1:12" ht="15" thickBot="1" x14ac:dyDescent="0.35">
      <c r="A1927" s="36" t="s">
        <v>19</v>
      </c>
      <c r="B1927" s="4" t="s">
        <v>140</v>
      </c>
      <c r="C1927" s="4" t="s">
        <v>18</v>
      </c>
      <c r="D1927" s="4">
        <v>0.27</v>
      </c>
      <c r="E1927" s="6">
        <v>28.09</v>
      </c>
      <c r="F1927" s="6">
        <f>PRODUCT(D1927:E1927)</f>
        <v>7.5843000000000007</v>
      </c>
      <c r="G1927" s="7"/>
    </row>
    <row r="1928" spans="1:12" ht="15.6" thickTop="1" thickBot="1" x14ac:dyDescent="0.35">
      <c r="A1928" s="71">
        <v>1</v>
      </c>
      <c r="B1928" s="244" t="s">
        <v>21</v>
      </c>
      <c r="C1928" s="245"/>
      <c r="D1928" s="245"/>
      <c r="E1928" s="246"/>
      <c r="F1928" s="72">
        <f>SUM(F1926:F1927)</f>
        <v>15.757200000000001</v>
      </c>
      <c r="G1928" s="73">
        <f>SUM(F1928/F1936)</f>
        <v>0.12078563739711963</v>
      </c>
    </row>
    <row r="1929" spans="1:12" ht="15" thickTop="1" x14ac:dyDescent="0.3">
      <c r="A1929" s="20"/>
      <c r="B1929" s="74" t="s">
        <v>45</v>
      </c>
      <c r="C1929" s="4"/>
      <c r="D1929" s="4"/>
      <c r="E1929" s="4"/>
      <c r="F1929" s="41"/>
      <c r="G1929" s="75"/>
    </row>
    <row r="1930" spans="1:12" ht="29.4" thickBot="1" x14ac:dyDescent="0.35">
      <c r="A1930" s="36" t="s">
        <v>23</v>
      </c>
      <c r="B1930" s="4" t="s">
        <v>2584</v>
      </c>
      <c r="C1930" s="4" t="s">
        <v>190</v>
      </c>
      <c r="D1930" s="22">
        <v>1</v>
      </c>
      <c r="E1930" s="6">
        <v>87.37</v>
      </c>
      <c r="F1930" s="41">
        <f>PRODUCT(D1930:E1930)</f>
        <v>87.37</v>
      </c>
      <c r="G1930" s="7"/>
      <c r="J1930" s="30"/>
      <c r="K1930" s="31"/>
      <c r="L1930" s="31"/>
    </row>
    <row r="1931" spans="1:12" ht="15.6" thickTop="1" thickBot="1" x14ac:dyDescent="0.35">
      <c r="A1931" s="71">
        <v>2</v>
      </c>
      <c r="B1931" s="244" t="s">
        <v>49</v>
      </c>
      <c r="C1931" s="245"/>
      <c r="D1931" s="245"/>
      <c r="E1931" s="246"/>
      <c r="F1931" s="72">
        <f>SUM(F1930:F1930)</f>
        <v>87.37</v>
      </c>
      <c r="G1931" s="73">
        <f>SUM(F1931/F1936)</f>
        <v>0.66972819659497518</v>
      </c>
    </row>
    <row r="1932" spans="1:12" ht="15.6" thickTop="1" thickBot="1" x14ac:dyDescent="0.35">
      <c r="A1932" s="78" t="s">
        <v>26</v>
      </c>
      <c r="B1932" s="244" t="s">
        <v>27</v>
      </c>
      <c r="C1932" s="245"/>
      <c r="D1932" s="245"/>
      <c r="E1932" s="246"/>
      <c r="F1932" s="79">
        <f>SUM(F1928,F1931)</f>
        <v>103.1272</v>
      </c>
      <c r="G1932" s="3"/>
    </row>
    <row r="1933" spans="1:12" ht="15.6" thickTop="1" thickBot="1" x14ac:dyDescent="0.35">
      <c r="A1933" s="80">
        <v>3</v>
      </c>
      <c r="B1933" s="264" t="s">
        <v>28</v>
      </c>
      <c r="C1933" s="265"/>
      <c r="D1933" s="265"/>
      <c r="E1933" s="266"/>
      <c r="F1933" s="79">
        <f>SUM(F1932)*15%</f>
        <v>15.46908</v>
      </c>
      <c r="G1933" s="73">
        <f>SUM(F1933/F1936)</f>
        <v>0.11857707509881421</v>
      </c>
    </row>
    <row r="1934" spans="1:12" ht="15.6" thickTop="1" thickBot="1" x14ac:dyDescent="0.35">
      <c r="A1934" s="78" t="s">
        <v>29</v>
      </c>
      <c r="B1934" s="244" t="s">
        <v>30</v>
      </c>
      <c r="C1934" s="245"/>
      <c r="D1934" s="245"/>
      <c r="E1934" s="246"/>
      <c r="F1934" s="81">
        <f>SUM(F1932:F1933)</f>
        <v>118.59628000000001</v>
      </c>
    </row>
    <row r="1935" spans="1:12" ht="15.6" thickTop="1" thickBot="1" x14ac:dyDescent="0.35">
      <c r="A1935" s="80">
        <v>4</v>
      </c>
      <c r="B1935" s="264" t="s">
        <v>31</v>
      </c>
      <c r="C1935" s="265"/>
      <c r="D1935" s="265"/>
      <c r="E1935" s="266"/>
      <c r="F1935" s="79">
        <f>SUM(F1934)*10%</f>
        <v>11.859628000000001</v>
      </c>
      <c r="G1935" s="73">
        <f>SUM(F1935/F1936)</f>
        <v>9.0909090909090898E-2</v>
      </c>
    </row>
    <row r="1936" spans="1:12" ht="15.6" thickTop="1" thickBot="1" x14ac:dyDescent="0.35">
      <c r="A1936" s="78" t="s">
        <v>32</v>
      </c>
      <c r="B1936" s="244" t="s">
        <v>33</v>
      </c>
      <c r="C1936" s="245"/>
      <c r="D1936" s="245"/>
      <c r="E1936" s="246"/>
      <c r="F1936" s="81">
        <f>SUM(F1934:F1935)</f>
        <v>130.45590800000002</v>
      </c>
      <c r="G1936" s="82">
        <f>SUM(G1928,G1931,G1933,G1935)</f>
        <v>1</v>
      </c>
    </row>
    <row r="1937" spans="1:12" ht="15.6" thickTop="1" thickBot="1" x14ac:dyDescent="0.35">
      <c r="A1937" s="8"/>
      <c r="B1937" s="9"/>
      <c r="C1937" s="9"/>
      <c r="D1937" s="9"/>
      <c r="E1937" s="9"/>
      <c r="F1937" s="178"/>
    </row>
    <row r="1938" spans="1:12" ht="44.4" thickTop="1" thickBot="1" x14ac:dyDescent="0.35">
      <c r="A1938" s="61" t="s">
        <v>2</v>
      </c>
      <c r="B1938" s="62" t="s">
        <v>3</v>
      </c>
      <c r="C1938" s="63" t="s">
        <v>4</v>
      </c>
      <c r="D1938" s="64" t="s">
        <v>5</v>
      </c>
      <c r="E1938" s="27"/>
      <c r="F1938" s="20"/>
      <c r="G1938" s="20"/>
      <c r="H1938" s="2"/>
    </row>
    <row r="1939" spans="1:12" ht="357.6" customHeight="1" thickTop="1" thickBot="1" x14ac:dyDescent="0.35">
      <c r="A1939" s="65" t="s">
        <v>2585</v>
      </c>
      <c r="B1939" s="180" t="s">
        <v>2586</v>
      </c>
      <c r="C1939" s="50" t="s">
        <v>130</v>
      </c>
      <c r="D1939" s="50">
        <v>1</v>
      </c>
      <c r="E1939" s="20"/>
      <c r="F1939" s="20"/>
      <c r="G1939" s="20"/>
    </row>
    <row r="1940" spans="1:12" ht="30" thickTop="1" thickBot="1" x14ac:dyDescent="0.35">
      <c r="A1940" s="61" t="s">
        <v>9</v>
      </c>
      <c r="B1940" s="62" t="s">
        <v>10</v>
      </c>
      <c r="C1940" s="62" t="s">
        <v>4</v>
      </c>
      <c r="D1940" s="62" t="s">
        <v>11</v>
      </c>
      <c r="E1940" s="62" t="s">
        <v>12</v>
      </c>
      <c r="F1940" s="62" t="s">
        <v>13</v>
      </c>
      <c r="G1940" s="64" t="s">
        <v>14</v>
      </c>
    </row>
    <row r="1941" spans="1:12" ht="15" thickTop="1" x14ac:dyDescent="0.3">
      <c r="A1941" s="20"/>
      <c r="B1941" s="67" t="s">
        <v>15</v>
      </c>
      <c r="C1941" s="68"/>
      <c r="D1941" s="68"/>
      <c r="E1941" s="68"/>
      <c r="F1941" s="68"/>
      <c r="G1941" s="7"/>
    </row>
    <row r="1942" spans="1:12" x14ac:dyDescent="0.3">
      <c r="A1942" s="36" t="s">
        <v>16</v>
      </c>
      <c r="B1942" s="4" t="s">
        <v>2583</v>
      </c>
      <c r="C1942" s="4" t="s">
        <v>18</v>
      </c>
      <c r="D1942" s="4">
        <v>0.27</v>
      </c>
      <c r="E1942" s="6">
        <v>30.27</v>
      </c>
      <c r="F1942" s="6">
        <f>PRODUCT(D1942:E1942)</f>
        <v>8.1729000000000003</v>
      </c>
      <c r="G1942" s="7"/>
    </row>
    <row r="1943" spans="1:12" ht="15" thickBot="1" x14ac:dyDescent="0.35">
      <c r="A1943" s="36" t="s">
        <v>19</v>
      </c>
      <c r="B1943" s="4" t="s">
        <v>140</v>
      </c>
      <c r="C1943" s="4" t="s">
        <v>18</v>
      </c>
      <c r="D1943" s="4">
        <v>0.27</v>
      </c>
      <c r="E1943" s="6">
        <v>28.09</v>
      </c>
      <c r="F1943" s="6">
        <f>PRODUCT(D1943:E1943)</f>
        <v>7.5843000000000007</v>
      </c>
      <c r="G1943" s="7"/>
    </row>
    <row r="1944" spans="1:12" ht="15.6" thickTop="1" thickBot="1" x14ac:dyDescent="0.35">
      <c r="A1944" s="71">
        <v>1</v>
      </c>
      <c r="B1944" s="244" t="s">
        <v>21</v>
      </c>
      <c r="C1944" s="245"/>
      <c r="D1944" s="245"/>
      <c r="E1944" s="246"/>
      <c r="F1944" s="72">
        <f>SUM(F1942:F1943)</f>
        <v>15.757200000000001</v>
      </c>
      <c r="G1944" s="73">
        <f>SUM(F1944/F1952)</f>
        <v>0.12020284814199592</v>
      </c>
    </row>
    <row r="1945" spans="1:12" ht="15" thickTop="1" x14ac:dyDescent="0.3">
      <c r="A1945" s="20"/>
      <c r="B1945" s="74" t="s">
        <v>45</v>
      </c>
      <c r="C1945" s="4"/>
      <c r="D1945" s="4"/>
      <c r="E1945" s="4"/>
      <c r="F1945" s="41"/>
      <c r="G1945" s="75"/>
    </row>
    <row r="1946" spans="1:12" ht="29.4" thickBot="1" x14ac:dyDescent="0.35">
      <c r="A1946" s="36" t="s">
        <v>23</v>
      </c>
      <c r="B1946" s="4" t="s">
        <v>2584</v>
      </c>
      <c r="C1946" s="4" t="s">
        <v>190</v>
      </c>
      <c r="D1946" s="22">
        <v>1</v>
      </c>
      <c r="E1946" s="6">
        <v>87.87</v>
      </c>
      <c r="F1946" s="41">
        <f>PRODUCT(D1946:E1946)</f>
        <v>87.87</v>
      </c>
      <c r="G1946" s="7"/>
      <c r="J1946" s="30"/>
      <c r="K1946" s="31"/>
      <c r="L1946" s="31"/>
    </row>
    <row r="1947" spans="1:12" ht="15.6" thickTop="1" thickBot="1" x14ac:dyDescent="0.35">
      <c r="A1947" s="71">
        <v>2</v>
      </c>
      <c r="B1947" s="244" t="s">
        <v>49</v>
      </c>
      <c r="C1947" s="245"/>
      <c r="D1947" s="245"/>
      <c r="E1947" s="246"/>
      <c r="F1947" s="72">
        <f>SUM(F1946:F1946)</f>
        <v>87.87</v>
      </c>
      <c r="G1947" s="73">
        <f>SUM(F1947/F1952)</f>
        <v>0.67031098585009907</v>
      </c>
    </row>
    <row r="1948" spans="1:12" ht="15.6" thickTop="1" thickBot="1" x14ac:dyDescent="0.35">
      <c r="A1948" s="78" t="s">
        <v>26</v>
      </c>
      <c r="B1948" s="244" t="s">
        <v>27</v>
      </c>
      <c r="C1948" s="245"/>
      <c r="D1948" s="245"/>
      <c r="E1948" s="246"/>
      <c r="F1948" s="79">
        <f>SUM(F1944,F1947)</f>
        <v>103.6272</v>
      </c>
      <c r="G1948" s="3"/>
    </row>
    <row r="1949" spans="1:12" ht="15.6" thickTop="1" thickBot="1" x14ac:dyDescent="0.35">
      <c r="A1949" s="80">
        <v>3</v>
      </c>
      <c r="B1949" s="264" t="s">
        <v>28</v>
      </c>
      <c r="C1949" s="265"/>
      <c r="D1949" s="265"/>
      <c r="E1949" s="266"/>
      <c r="F1949" s="79">
        <f>SUM(F1948)*15%</f>
        <v>15.544079999999999</v>
      </c>
      <c r="G1949" s="73">
        <f>SUM(F1949/F1952)</f>
        <v>0.11857707509881424</v>
      </c>
    </row>
    <row r="1950" spans="1:12" ht="15.6" thickTop="1" thickBot="1" x14ac:dyDescent="0.35">
      <c r="A1950" s="78" t="s">
        <v>29</v>
      </c>
      <c r="B1950" s="244" t="s">
        <v>30</v>
      </c>
      <c r="C1950" s="245"/>
      <c r="D1950" s="245"/>
      <c r="E1950" s="246"/>
      <c r="F1950" s="81">
        <f>SUM(F1948:F1949)</f>
        <v>119.17128</v>
      </c>
    </row>
    <row r="1951" spans="1:12" ht="15.6" thickTop="1" thickBot="1" x14ac:dyDescent="0.35">
      <c r="A1951" s="80">
        <v>4</v>
      </c>
      <c r="B1951" s="264" t="s">
        <v>31</v>
      </c>
      <c r="C1951" s="265"/>
      <c r="D1951" s="265"/>
      <c r="E1951" s="266"/>
      <c r="F1951" s="79">
        <f>SUM(F1950)*10%</f>
        <v>11.917128</v>
      </c>
      <c r="G1951" s="73">
        <f>SUM(F1951/F1952)</f>
        <v>9.0909090909090912E-2</v>
      </c>
    </row>
    <row r="1952" spans="1:12" ht="15.6" thickTop="1" thickBot="1" x14ac:dyDescent="0.35">
      <c r="A1952" s="78" t="s">
        <v>32</v>
      </c>
      <c r="B1952" s="244" t="s">
        <v>33</v>
      </c>
      <c r="C1952" s="245"/>
      <c r="D1952" s="245"/>
      <c r="E1952" s="246"/>
      <c r="F1952" s="81">
        <f>SUM(F1950:F1951)</f>
        <v>131.08840799999999</v>
      </c>
      <c r="G1952" s="82">
        <f>SUM(G1944,G1947,G1949,G1951)</f>
        <v>1</v>
      </c>
    </row>
    <row r="1953" spans="1:12" ht="15.6" thickTop="1" thickBot="1" x14ac:dyDescent="0.35">
      <c r="A1953" s="8"/>
      <c r="B1953" s="9"/>
      <c r="C1953" s="9"/>
      <c r="D1953" s="9"/>
      <c r="E1953" s="9"/>
      <c r="F1953" s="178"/>
    </row>
    <row r="1954" spans="1:12" ht="44.4" thickTop="1" thickBot="1" x14ac:dyDescent="0.35">
      <c r="A1954" s="61" t="s">
        <v>2</v>
      </c>
      <c r="B1954" s="62" t="s">
        <v>3</v>
      </c>
      <c r="C1954" s="63" t="s">
        <v>4</v>
      </c>
      <c r="D1954" s="64" t="s">
        <v>5</v>
      </c>
      <c r="E1954" s="27"/>
      <c r="F1954" s="20"/>
      <c r="G1954" s="20"/>
      <c r="H1954" s="2"/>
    </row>
    <row r="1955" spans="1:12" ht="390" thickTop="1" thickBot="1" x14ac:dyDescent="0.35">
      <c r="A1955" s="65" t="s">
        <v>2587</v>
      </c>
      <c r="B1955" s="180" t="s">
        <v>2588</v>
      </c>
      <c r="C1955" s="50" t="s">
        <v>130</v>
      </c>
      <c r="D1955" s="50">
        <v>1</v>
      </c>
      <c r="E1955" s="20"/>
      <c r="F1955" s="20"/>
      <c r="G1955" s="20"/>
    </row>
    <row r="1956" spans="1:12" ht="30" thickTop="1" thickBot="1" x14ac:dyDescent="0.35">
      <c r="A1956" s="61" t="s">
        <v>9</v>
      </c>
      <c r="B1956" s="62" t="s">
        <v>10</v>
      </c>
      <c r="C1956" s="62" t="s">
        <v>4</v>
      </c>
      <c r="D1956" s="62" t="s">
        <v>11</v>
      </c>
      <c r="E1956" s="62" t="s">
        <v>12</v>
      </c>
      <c r="F1956" s="62" t="s">
        <v>13</v>
      </c>
      <c r="G1956" s="64" t="s">
        <v>14</v>
      </c>
    </row>
    <row r="1957" spans="1:12" ht="15" thickTop="1" x14ac:dyDescent="0.3">
      <c r="A1957" s="20"/>
      <c r="B1957" s="67" t="s">
        <v>15</v>
      </c>
      <c r="C1957" s="68"/>
      <c r="D1957" s="68"/>
      <c r="E1957" s="68"/>
      <c r="F1957" s="68"/>
      <c r="G1957" s="7"/>
    </row>
    <row r="1958" spans="1:12" x14ac:dyDescent="0.3">
      <c r="A1958" s="36" t="s">
        <v>16</v>
      </c>
      <c r="B1958" s="4" t="s">
        <v>70</v>
      </c>
      <c r="C1958" s="4" t="s">
        <v>18</v>
      </c>
      <c r="D1958" s="22">
        <v>0.2</v>
      </c>
      <c r="E1958" s="6">
        <v>30.27</v>
      </c>
      <c r="F1958" s="6">
        <f>PRODUCT(D1958:E1958)</f>
        <v>6.0540000000000003</v>
      </c>
      <c r="G1958" s="7"/>
    </row>
    <row r="1959" spans="1:12" ht="15" thickBot="1" x14ac:dyDescent="0.35">
      <c r="A1959" s="36" t="s">
        <v>19</v>
      </c>
      <c r="B1959" s="4" t="s">
        <v>140</v>
      </c>
      <c r="C1959" s="4" t="s">
        <v>18</v>
      </c>
      <c r="D1959" s="22">
        <v>0.2</v>
      </c>
      <c r="E1959" s="6">
        <v>28.09</v>
      </c>
      <c r="F1959" s="6">
        <f>PRODUCT(D1959:E1959)</f>
        <v>5.6180000000000003</v>
      </c>
      <c r="G1959" s="7"/>
    </row>
    <row r="1960" spans="1:12" ht="15.6" thickTop="1" thickBot="1" x14ac:dyDescent="0.35">
      <c r="A1960" s="71">
        <v>1</v>
      </c>
      <c r="B1960" s="244" t="s">
        <v>21</v>
      </c>
      <c r="C1960" s="245"/>
      <c r="D1960" s="245"/>
      <c r="E1960" s="246"/>
      <c r="F1960" s="72">
        <f>SUM(F1958:F1959)</f>
        <v>11.672000000000001</v>
      </c>
      <c r="G1960" s="73">
        <f>SUM(F1960/F1968)</f>
        <v>0.11803302295394429</v>
      </c>
    </row>
    <row r="1961" spans="1:12" ht="15" thickTop="1" x14ac:dyDescent="0.3">
      <c r="A1961" s="20"/>
      <c r="B1961" s="74" t="s">
        <v>45</v>
      </c>
      <c r="C1961" s="4"/>
      <c r="D1961" s="4"/>
      <c r="E1961" s="4"/>
      <c r="F1961" s="41"/>
      <c r="G1961" s="75"/>
    </row>
    <row r="1962" spans="1:12" ht="54" customHeight="1" thickBot="1" x14ac:dyDescent="0.35">
      <c r="A1962" s="36" t="s">
        <v>23</v>
      </c>
      <c r="B1962" s="4" t="s">
        <v>2589</v>
      </c>
      <c r="C1962" s="4" t="s">
        <v>190</v>
      </c>
      <c r="D1962" s="22">
        <v>1</v>
      </c>
      <c r="E1962" s="41">
        <v>66.5</v>
      </c>
      <c r="F1962" s="41">
        <f>PRODUCT(D1962:E1962)</f>
        <v>66.5</v>
      </c>
      <c r="G1962" s="7"/>
      <c r="J1962" s="30"/>
      <c r="K1962" s="31"/>
      <c r="L1962" s="31"/>
    </row>
    <row r="1963" spans="1:12" ht="15.6" thickTop="1" thickBot="1" x14ac:dyDescent="0.35">
      <c r="A1963" s="71">
        <v>2</v>
      </c>
      <c r="B1963" s="244" t="s">
        <v>49</v>
      </c>
      <c r="C1963" s="245"/>
      <c r="D1963" s="245"/>
      <c r="E1963" s="246"/>
      <c r="F1963" s="72">
        <f>SUM(F1962:F1962)</f>
        <v>66.5</v>
      </c>
      <c r="G1963" s="73">
        <f>SUM(F1963/F1968)</f>
        <v>0.67248081103815072</v>
      </c>
    </row>
    <row r="1964" spans="1:12" ht="15.6" thickTop="1" thickBot="1" x14ac:dyDescent="0.35">
      <c r="A1964" s="78" t="s">
        <v>26</v>
      </c>
      <c r="B1964" s="244" t="s">
        <v>27</v>
      </c>
      <c r="C1964" s="245"/>
      <c r="D1964" s="245"/>
      <c r="E1964" s="246"/>
      <c r="F1964" s="79">
        <f>SUM(F1960,F1963)</f>
        <v>78.171999999999997</v>
      </c>
      <c r="G1964" s="3"/>
    </row>
    <row r="1965" spans="1:12" ht="15.6" thickTop="1" thickBot="1" x14ac:dyDescent="0.35">
      <c r="A1965" s="80">
        <v>3</v>
      </c>
      <c r="B1965" s="264" t="s">
        <v>28</v>
      </c>
      <c r="C1965" s="265"/>
      <c r="D1965" s="265"/>
      <c r="E1965" s="266"/>
      <c r="F1965" s="79">
        <f>SUM(F1964)*15%</f>
        <v>11.7258</v>
      </c>
      <c r="G1965" s="73">
        <f>SUM(F1965/F1968)</f>
        <v>0.11857707509881424</v>
      </c>
    </row>
    <row r="1966" spans="1:12" ht="15.6" thickTop="1" thickBot="1" x14ac:dyDescent="0.35">
      <c r="A1966" s="78" t="s">
        <v>29</v>
      </c>
      <c r="B1966" s="244" t="s">
        <v>55</v>
      </c>
      <c r="C1966" s="245"/>
      <c r="D1966" s="245"/>
      <c r="E1966" s="246"/>
      <c r="F1966" s="81">
        <f>SUM(F1964:F1965)</f>
        <v>89.897799999999989</v>
      </c>
    </row>
    <row r="1967" spans="1:12" ht="15.6" thickTop="1" thickBot="1" x14ac:dyDescent="0.35">
      <c r="A1967" s="80">
        <v>4</v>
      </c>
      <c r="B1967" s="264" t="s">
        <v>31</v>
      </c>
      <c r="C1967" s="265"/>
      <c r="D1967" s="265"/>
      <c r="E1967" s="266"/>
      <c r="F1967" s="79">
        <f>SUM(F1966)*10%</f>
        <v>8.9897799999999997</v>
      </c>
      <c r="G1967" s="73">
        <f>SUM(F1967/F1968)</f>
        <v>9.0909090909090925E-2</v>
      </c>
    </row>
    <row r="1968" spans="1:12" ht="15.6" thickTop="1" thickBot="1" x14ac:dyDescent="0.35">
      <c r="A1968" s="78" t="s">
        <v>32</v>
      </c>
      <c r="B1968" s="244" t="s">
        <v>33</v>
      </c>
      <c r="C1968" s="245"/>
      <c r="D1968" s="245"/>
      <c r="E1968" s="246"/>
      <c r="F1968" s="81">
        <f>SUM(F1966:F1967)</f>
        <v>98.887579999999986</v>
      </c>
      <c r="G1968" s="82">
        <f>SUM(G1960,G1963,G1965,G1967)</f>
        <v>1</v>
      </c>
    </row>
    <row r="1969" spans="1:12" ht="15.6" thickTop="1" thickBot="1" x14ac:dyDescent="0.35">
      <c r="A1969" s="8"/>
      <c r="B1969" s="9"/>
      <c r="C1969" s="9"/>
      <c r="D1969" s="9"/>
      <c r="E1969" s="9"/>
      <c r="F1969" s="178"/>
    </row>
    <row r="1970" spans="1:12" ht="44.4" thickTop="1" thickBot="1" x14ac:dyDescent="0.35">
      <c r="A1970" s="61" t="s">
        <v>2</v>
      </c>
      <c r="B1970" s="62" t="s">
        <v>3</v>
      </c>
      <c r="C1970" s="63" t="s">
        <v>4</v>
      </c>
      <c r="D1970" s="64" t="s">
        <v>5</v>
      </c>
      <c r="E1970" s="27"/>
      <c r="F1970" s="20"/>
      <c r="G1970" s="20"/>
      <c r="H1970" s="2"/>
    </row>
    <row r="1971" spans="1:12" ht="373.2" customHeight="1" thickTop="1" x14ac:dyDescent="0.3">
      <c r="A1971" s="234" t="s">
        <v>2590</v>
      </c>
      <c r="B1971" s="316" t="s">
        <v>2591</v>
      </c>
      <c r="C1971" s="268" t="s">
        <v>130</v>
      </c>
      <c r="D1971" s="276">
        <v>1</v>
      </c>
      <c r="E1971" s="27"/>
      <c r="F1971" s="20"/>
      <c r="G1971" s="20"/>
      <c r="H1971" s="2"/>
    </row>
    <row r="1972" spans="1:12" ht="100.8" customHeight="1" thickBot="1" x14ac:dyDescent="0.35">
      <c r="A1972" s="235"/>
      <c r="B1972" s="317"/>
      <c r="C1972" s="269"/>
      <c r="D1972" s="277"/>
      <c r="E1972" s="20"/>
      <c r="F1972" s="20"/>
      <c r="G1972" s="20"/>
    </row>
    <row r="1973" spans="1:12" ht="30" thickTop="1" thickBot="1" x14ac:dyDescent="0.35">
      <c r="A1973" s="61" t="s">
        <v>9</v>
      </c>
      <c r="B1973" s="62" t="s">
        <v>10</v>
      </c>
      <c r="C1973" s="62" t="s">
        <v>4</v>
      </c>
      <c r="D1973" s="62" t="s">
        <v>11</v>
      </c>
      <c r="E1973" s="62" t="s">
        <v>12</v>
      </c>
      <c r="F1973" s="62" t="s">
        <v>13</v>
      </c>
      <c r="G1973" s="64" t="s">
        <v>14</v>
      </c>
    </row>
    <row r="1974" spans="1:12" ht="15" thickTop="1" x14ac:dyDescent="0.3">
      <c r="A1974" s="20"/>
      <c r="B1974" s="67" t="s">
        <v>15</v>
      </c>
      <c r="C1974" s="68"/>
      <c r="D1974" s="68"/>
      <c r="E1974" s="68"/>
      <c r="F1974" s="68"/>
      <c r="G1974" s="7"/>
    </row>
    <row r="1975" spans="1:12" x14ac:dyDescent="0.3">
      <c r="A1975" s="36" t="s">
        <v>16</v>
      </c>
      <c r="B1975" s="4" t="s">
        <v>2583</v>
      </c>
      <c r="C1975" s="4" t="s">
        <v>18</v>
      </c>
      <c r="D1975" s="4">
        <v>0.27</v>
      </c>
      <c r="E1975" s="6">
        <v>30.27</v>
      </c>
      <c r="F1975" s="6">
        <f>PRODUCT(D1975:E1975)</f>
        <v>8.1729000000000003</v>
      </c>
      <c r="G1975" s="7"/>
    </row>
    <row r="1976" spans="1:12" ht="15" thickBot="1" x14ac:dyDescent="0.35">
      <c r="A1976" s="36" t="s">
        <v>19</v>
      </c>
      <c r="B1976" s="4" t="s">
        <v>140</v>
      </c>
      <c r="C1976" s="4" t="s">
        <v>18</v>
      </c>
      <c r="D1976" s="4">
        <v>0.27</v>
      </c>
      <c r="E1976" s="6">
        <v>28.09</v>
      </c>
      <c r="F1976" s="6">
        <f>PRODUCT(D1976:E1976)</f>
        <v>7.5843000000000007</v>
      </c>
      <c r="G1976" s="7"/>
    </row>
    <row r="1977" spans="1:12" ht="15.6" thickTop="1" thickBot="1" x14ac:dyDescent="0.35">
      <c r="A1977" s="71">
        <v>1</v>
      </c>
      <c r="B1977" s="244" t="s">
        <v>21</v>
      </c>
      <c r="C1977" s="245"/>
      <c r="D1977" s="245"/>
      <c r="E1977" s="246"/>
      <c r="F1977" s="72">
        <f>SUM(F1975:F1976)</f>
        <v>15.757200000000001</v>
      </c>
      <c r="G1977" s="73">
        <f>SUM(F1977/F1985)</f>
        <v>6.8445937873544069E-2</v>
      </c>
    </row>
    <row r="1978" spans="1:12" ht="15" thickTop="1" x14ac:dyDescent="0.3">
      <c r="A1978" s="20"/>
      <c r="B1978" s="74" t="s">
        <v>45</v>
      </c>
      <c r="C1978" s="4"/>
      <c r="D1978" s="4"/>
      <c r="E1978" s="4"/>
      <c r="F1978" s="41"/>
      <c r="G1978" s="75"/>
    </row>
    <row r="1979" spans="1:12" ht="29.4" thickBot="1" x14ac:dyDescent="0.35">
      <c r="A1979" s="36" t="s">
        <v>23</v>
      </c>
      <c r="B1979" s="4" t="s">
        <v>2592</v>
      </c>
      <c r="C1979" s="4" t="s">
        <v>190</v>
      </c>
      <c r="D1979" s="22">
        <v>1</v>
      </c>
      <c r="E1979" s="41">
        <v>166.23</v>
      </c>
      <c r="F1979" s="41">
        <f>PRODUCT(D1979:E1979)</f>
        <v>166.23</v>
      </c>
      <c r="G1979" s="7"/>
      <c r="J1979" s="30"/>
      <c r="K1979" s="31"/>
      <c r="L1979" s="31"/>
    </row>
    <row r="1980" spans="1:12" ht="15.6" thickTop="1" thickBot="1" x14ac:dyDescent="0.35">
      <c r="A1980" s="71">
        <v>2</v>
      </c>
      <c r="B1980" s="244" t="s">
        <v>49</v>
      </c>
      <c r="C1980" s="245"/>
      <c r="D1980" s="245"/>
      <c r="E1980" s="246"/>
      <c r="F1980" s="72">
        <f>SUM(F1979:F1979)</f>
        <v>166.23</v>
      </c>
      <c r="G1980" s="73">
        <f>SUM(F1980/F1985)</f>
        <v>0.72206789611855071</v>
      </c>
    </row>
    <row r="1981" spans="1:12" ht="15.6" thickTop="1" thickBot="1" x14ac:dyDescent="0.35">
      <c r="A1981" s="78" t="s">
        <v>26</v>
      </c>
      <c r="B1981" s="244" t="s">
        <v>27</v>
      </c>
      <c r="C1981" s="245"/>
      <c r="D1981" s="245"/>
      <c r="E1981" s="246"/>
      <c r="F1981" s="79">
        <f>SUM(F1977,F1980)</f>
        <v>181.9872</v>
      </c>
      <c r="G1981" s="3"/>
    </row>
    <row r="1982" spans="1:12" ht="15.6" thickTop="1" thickBot="1" x14ac:dyDescent="0.35">
      <c r="A1982" s="80">
        <v>3</v>
      </c>
      <c r="B1982" s="264" t="s">
        <v>28</v>
      </c>
      <c r="C1982" s="265"/>
      <c r="D1982" s="265"/>
      <c r="E1982" s="266"/>
      <c r="F1982" s="79">
        <f>SUM(F1981)*15%</f>
        <v>27.298079999999999</v>
      </c>
      <c r="G1982" s="73">
        <f>SUM(F1982/F1985)</f>
        <v>0.11857707509881422</v>
      </c>
    </row>
    <row r="1983" spans="1:12" ht="15.6" thickTop="1" thickBot="1" x14ac:dyDescent="0.35">
      <c r="A1983" s="78" t="s">
        <v>29</v>
      </c>
      <c r="B1983" s="244" t="s">
        <v>55</v>
      </c>
      <c r="C1983" s="245"/>
      <c r="D1983" s="245"/>
      <c r="E1983" s="246"/>
      <c r="F1983" s="81">
        <f>SUM(F1981:F1982)</f>
        <v>209.28528</v>
      </c>
    </row>
    <row r="1984" spans="1:12" ht="15.6" thickTop="1" thickBot="1" x14ac:dyDescent="0.35">
      <c r="A1984" s="80">
        <v>4</v>
      </c>
      <c r="B1984" s="264" t="s">
        <v>31</v>
      </c>
      <c r="C1984" s="265"/>
      <c r="D1984" s="265"/>
      <c r="E1984" s="266"/>
      <c r="F1984" s="79">
        <f>SUM(F1983)*10%</f>
        <v>20.928528</v>
      </c>
      <c r="G1984" s="73">
        <f>SUM(F1984/F1985)</f>
        <v>9.0909090909090912E-2</v>
      </c>
    </row>
    <row r="1985" spans="1:12" ht="15.6" thickTop="1" thickBot="1" x14ac:dyDescent="0.35">
      <c r="A1985" s="78" t="s">
        <v>32</v>
      </c>
      <c r="B1985" s="244" t="s">
        <v>33</v>
      </c>
      <c r="C1985" s="245"/>
      <c r="D1985" s="245"/>
      <c r="E1985" s="246"/>
      <c r="F1985" s="81">
        <f>SUM(F1983:F1984)</f>
        <v>230.213808</v>
      </c>
      <c r="G1985" s="82">
        <f>SUM(G1977,G1980,G1982,G1984)</f>
        <v>0.99999999999999989</v>
      </c>
    </row>
    <row r="1986" spans="1:12" ht="15.6" thickTop="1" thickBot="1" x14ac:dyDescent="0.35">
      <c r="A1986" s="8"/>
      <c r="B1986" s="9"/>
      <c r="C1986" s="9"/>
      <c r="D1986" s="9"/>
      <c r="E1986" s="9"/>
      <c r="F1986" s="178"/>
    </row>
    <row r="1987" spans="1:12" ht="44.4" thickTop="1" thickBot="1" x14ac:dyDescent="0.35">
      <c r="A1987" s="61" t="s">
        <v>2</v>
      </c>
      <c r="B1987" s="62" t="s">
        <v>3</v>
      </c>
      <c r="C1987" s="63" t="s">
        <v>4</v>
      </c>
      <c r="D1987" s="64" t="s">
        <v>5</v>
      </c>
      <c r="E1987" s="27"/>
      <c r="F1987" s="20"/>
      <c r="G1987" s="20"/>
      <c r="H1987" s="2"/>
      <c r="I1987" s="2"/>
      <c r="J1987" s="2"/>
      <c r="K1987" s="2"/>
    </row>
    <row r="1988" spans="1:12" ht="403.8" thickTop="1" x14ac:dyDescent="0.3">
      <c r="A1988" s="85" t="s">
        <v>2593</v>
      </c>
      <c r="B1988" s="181" t="s">
        <v>2594</v>
      </c>
      <c r="C1988" s="26"/>
      <c r="D1988" s="26"/>
      <c r="E1988" s="27"/>
      <c r="F1988" s="20"/>
      <c r="G1988" s="20"/>
      <c r="I1988" s="2"/>
      <c r="J1988" s="2"/>
      <c r="K1988" s="2"/>
    </row>
    <row r="1989" spans="1:12" ht="123.6" customHeight="1" thickBot="1" x14ac:dyDescent="0.35">
      <c r="A1989" s="112" t="s">
        <v>2595</v>
      </c>
      <c r="B1989" s="180" t="s">
        <v>2596</v>
      </c>
      <c r="C1989" s="110" t="s">
        <v>130</v>
      </c>
      <c r="D1989" s="110">
        <v>1</v>
      </c>
      <c r="E1989" s="20"/>
      <c r="F1989" s="20"/>
      <c r="G1989" s="20"/>
      <c r="I1989" s="24"/>
      <c r="J1989" s="24"/>
      <c r="K1989" s="24"/>
    </row>
    <row r="1990" spans="1:12" ht="30" thickTop="1" thickBot="1" x14ac:dyDescent="0.35">
      <c r="A1990" s="61" t="s">
        <v>9</v>
      </c>
      <c r="B1990" s="62" t="s">
        <v>10</v>
      </c>
      <c r="C1990" s="62" t="s">
        <v>4</v>
      </c>
      <c r="D1990" s="62" t="s">
        <v>11</v>
      </c>
      <c r="E1990" s="62" t="s">
        <v>12</v>
      </c>
      <c r="F1990" s="62" t="s">
        <v>13</v>
      </c>
      <c r="G1990" s="64" t="s">
        <v>14</v>
      </c>
    </row>
    <row r="1991" spans="1:12" ht="15" thickTop="1" x14ac:dyDescent="0.3">
      <c r="A1991" s="20"/>
      <c r="B1991" s="67" t="s">
        <v>15</v>
      </c>
      <c r="C1991" s="68"/>
      <c r="D1991" s="68"/>
      <c r="E1991" s="68"/>
      <c r="F1991" s="68"/>
      <c r="G1991" s="7"/>
    </row>
    <row r="1992" spans="1:12" x14ac:dyDescent="0.3">
      <c r="A1992" s="36" t="s">
        <v>16</v>
      </c>
      <c r="B1992" s="4" t="s">
        <v>70</v>
      </c>
      <c r="C1992" s="4" t="s">
        <v>18</v>
      </c>
      <c r="D1992" s="22">
        <v>0.2</v>
      </c>
      <c r="E1992" s="6">
        <v>30.27</v>
      </c>
      <c r="F1992" s="6">
        <f>PRODUCT(D1992:E1992)</f>
        <v>6.0540000000000003</v>
      </c>
      <c r="G1992" s="7"/>
    </row>
    <row r="1993" spans="1:12" ht="15" thickBot="1" x14ac:dyDescent="0.35">
      <c r="A1993" s="36" t="s">
        <v>19</v>
      </c>
      <c r="B1993" s="4" t="s">
        <v>140</v>
      </c>
      <c r="C1993" s="4" t="s">
        <v>18</v>
      </c>
      <c r="D1993" s="22">
        <v>0.2</v>
      </c>
      <c r="E1993" s="6">
        <v>28.09</v>
      </c>
      <c r="F1993" s="6">
        <f>PRODUCT(D1993:E1993)</f>
        <v>5.6180000000000003</v>
      </c>
      <c r="G1993" s="7"/>
    </row>
    <row r="1994" spans="1:12" ht="15.6" thickTop="1" thickBot="1" x14ac:dyDescent="0.35">
      <c r="A1994" s="71">
        <v>1</v>
      </c>
      <c r="B1994" s="244" t="s">
        <v>21</v>
      </c>
      <c r="C1994" s="245"/>
      <c r="D1994" s="245"/>
      <c r="E1994" s="246"/>
      <c r="F1994" s="72">
        <f>SUM(F1992:F1993)</f>
        <v>11.672000000000001</v>
      </c>
      <c r="G1994" s="73">
        <f>SUM(F1994/F2005)</f>
        <v>6.2245351743565797E-2</v>
      </c>
    </row>
    <row r="1995" spans="1:12" ht="15" thickTop="1" x14ac:dyDescent="0.3">
      <c r="A1995" s="20"/>
      <c r="B1995" s="74" t="s">
        <v>45</v>
      </c>
      <c r="C1995" s="4"/>
      <c r="D1995" s="4"/>
      <c r="E1995" s="4"/>
      <c r="F1995" s="41"/>
      <c r="G1995" s="75"/>
    </row>
    <row r="1996" spans="1:12" ht="43.8" thickBot="1" x14ac:dyDescent="0.35">
      <c r="A1996" s="36" t="s">
        <v>23</v>
      </c>
      <c r="B1996" s="4" t="s">
        <v>2597</v>
      </c>
      <c r="C1996" s="4" t="s">
        <v>190</v>
      </c>
      <c r="D1996" s="22">
        <v>1</v>
      </c>
      <c r="E1996" s="6">
        <v>130.61000000000001</v>
      </c>
      <c r="F1996" s="41">
        <f>PRODUCT(D1996:E1996)</f>
        <v>130.61000000000001</v>
      </c>
      <c r="G1996" s="7"/>
      <c r="J1996" s="30"/>
      <c r="K1996" s="31"/>
      <c r="L1996" s="31"/>
    </row>
    <row r="1997" spans="1:12" ht="15.6" thickTop="1" thickBot="1" x14ac:dyDescent="0.35">
      <c r="A1997" s="71">
        <v>2</v>
      </c>
      <c r="B1997" s="244" t="s">
        <v>49</v>
      </c>
      <c r="C1997" s="245"/>
      <c r="D1997" s="245"/>
      <c r="E1997" s="246"/>
      <c r="F1997" s="72">
        <f>SUM(F1996:F1996)</f>
        <v>130.61000000000001</v>
      </c>
      <c r="G1997" s="73">
        <f>SUM(F1997/F2005)</f>
        <v>0.69652719253145379</v>
      </c>
    </row>
    <row r="1998" spans="1:12" ht="15" thickTop="1" x14ac:dyDescent="0.3">
      <c r="A1998" s="20"/>
      <c r="B1998" s="74" t="s">
        <v>22</v>
      </c>
      <c r="C1998" s="4"/>
      <c r="D1998" s="4"/>
      <c r="E1998" s="4"/>
      <c r="F1998" s="41"/>
      <c r="G1998" s="75"/>
    </row>
    <row r="1999" spans="1:12" ht="29.4" thickBot="1" x14ac:dyDescent="0.35">
      <c r="A1999" s="36" t="s">
        <v>50</v>
      </c>
      <c r="B1999" s="4" t="s">
        <v>699</v>
      </c>
      <c r="C1999" s="4" t="s">
        <v>18</v>
      </c>
      <c r="D1999" s="4">
        <v>0.31</v>
      </c>
      <c r="E1999" s="55">
        <v>19.2</v>
      </c>
      <c r="F1999" s="41">
        <f>PRODUCT(D1999:E1999)</f>
        <v>5.952</v>
      </c>
      <c r="G1999" s="7"/>
      <c r="J1999" s="30"/>
    </row>
    <row r="2000" spans="1:12" ht="15.6" thickTop="1" thickBot="1" x14ac:dyDescent="0.35">
      <c r="A2000" s="71">
        <v>3</v>
      </c>
      <c r="B2000" s="244" t="s">
        <v>25</v>
      </c>
      <c r="C2000" s="245"/>
      <c r="D2000" s="245"/>
      <c r="E2000" s="246"/>
      <c r="F2000" s="72">
        <f>SUM(F1999)</f>
        <v>5.952</v>
      </c>
      <c r="G2000" s="73">
        <f>SUM(F2000/F2005)</f>
        <v>3.1741289717075356E-2</v>
      </c>
    </row>
    <row r="2001" spans="1:12" ht="15.6" thickTop="1" thickBot="1" x14ac:dyDescent="0.35">
      <c r="A2001" s="78" t="s">
        <v>26</v>
      </c>
      <c r="B2001" s="244" t="s">
        <v>54</v>
      </c>
      <c r="C2001" s="245"/>
      <c r="D2001" s="245"/>
      <c r="E2001" s="246"/>
      <c r="F2001" s="79">
        <f>SUM(F1994,F1997,F2000)</f>
        <v>148.23400000000001</v>
      </c>
      <c r="G2001" s="3"/>
    </row>
    <row r="2002" spans="1:12" ht="15.6" thickTop="1" thickBot="1" x14ac:dyDescent="0.35">
      <c r="A2002" s="80">
        <v>4</v>
      </c>
      <c r="B2002" s="264" t="s">
        <v>28</v>
      </c>
      <c r="C2002" s="265"/>
      <c r="D2002" s="265"/>
      <c r="E2002" s="266"/>
      <c r="F2002" s="79">
        <f>SUM(F2001)*15%</f>
        <v>22.235099999999999</v>
      </c>
      <c r="G2002" s="73">
        <f>SUM(F2002/F2005)</f>
        <v>0.11857707509881422</v>
      </c>
    </row>
    <row r="2003" spans="1:12" ht="15.6" thickTop="1" thickBot="1" x14ac:dyDescent="0.35">
      <c r="A2003" s="78" t="s">
        <v>29</v>
      </c>
      <c r="B2003" s="244" t="s">
        <v>55</v>
      </c>
      <c r="C2003" s="245"/>
      <c r="D2003" s="245"/>
      <c r="E2003" s="246"/>
      <c r="F2003" s="81">
        <f>SUM(F2001:F2002)</f>
        <v>170.4691</v>
      </c>
    </row>
    <row r="2004" spans="1:12" ht="15.6" thickTop="1" thickBot="1" x14ac:dyDescent="0.35">
      <c r="A2004" s="80">
        <v>5</v>
      </c>
      <c r="B2004" s="264" t="s">
        <v>31</v>
      </c>
      <c r="C2004" s="265"/>
      <c r="D2004" s="265"/>
      <c r="E2004" s="266"/>
      <c r="F2004" s="79">
        <f>SUM(F2003)*10%</f>
        <v>17.04691</v>
      </c>
      <c r="G2004" s="73">
        <f>SUM(F2004/F2005)</f>
        <v>9.0909090909090912E-2</v>
      </c>
    </row>
    <row r="2005" spans="1:12" ht="15.6" thickTop="1" thickBot="1" x14ac:dyDescent="0.35">
      <c r="A2005" s="78" t="s">
        <v>32</v>
      </c>
      <c r="B2005" s="244" t="s">
        <v>33</v>
      </c>
      <c r="C2005" s="245"/>
      <c r="D2005" s="245"/>
      <c r="E2005" s="246"/>
      <c r="F2005" s="81">
        <f>SUM(F2003:F2004)</f>
        <v>187.51600999999999</v>
      </c>
      <c r="G2005" s="82">
        <f>SUM(G1994,G1997,G2000,G2002,G2004)</f>
        <v>1</v>
      </c>
    </row>
    <row r="2006" spans="1:12" ht="15.6" thickTop="1" thickBot="1" x14ac:dyDescent="0.35">
      <c r="A2006" s="8"/>
      <c r="B2006" s="9"/>
      <c r="C2006" s="9"/>
      <c r="D2006" s="9"/>
      <c r="E2006" s="9"/>
      <c r="F2006" s="178"/>
    </row>
    <row r="2007" spans="1:12" ht="44.4" thickTop="1" thickBot="1" x14ac:dyDescent="0.35">
      <c r="A2007" s="61" t="s">
        <v>2</v>
      </c>
      <c r="B2007" s="62" t="s">
        <v>3</v>
      </c>
      <c r="C2007" s="63" t="s">
        <v>4</v>
      </c>
      <c r="D2007" s="64" t="s">
        <v>5</v>
      </c>
      <c r="E2007" s="27"/>
      <c r="F2007" s="20"/>
      <c r="G2007" s="20"/>
      <c r="H2007" s="2"/>
    </row>
    <row r="2008" spans="1:12" ht="403.8" thickTop="1" x14ac:dyDescent="0.3">
      <c r="A2008" s="85" t="s">
        <v>2593</v>
      </c>
      <c r="B2008" s="181" t="s">
        <v>2594</v>
      </c>
      <c r="C2008" s="26"/>
      <c r="D2008" s="26"/>
      <c r="E2008" s="27"/>
      <c r="F2008" s="20"/>
      <c r="G2008" s="20"/>
    </row>
    <row r="2009" spans="1:12" ht="101.4" thickBot="1" x14ac:dyDescent="0.35">
      <c r="A2009" s="112" t="s">
        <v>2598</v>
      </c>
      <c r="B2009" s="180" t="s">
        <v>2599</v>
      </c>
      <c r="C2009" s="110" t="s">
        <v>130</v>
      </c>
      <c r="D2009" s="110">
        <v>1</v>
      </c>
      <c r="E2009" s="20"/>
      <c r="F2009" s="20"/>
      <c r="G2009" s="20"/>
    </row>
    <row r="2010" spans="1:12" ht="30" thickTop="1" thickBot="1" x14ac:dyDescent="0.35">
      <c r="A2010" s="61" t="s">
        <v>9</v>
      </c>
      <c r="B2010" s="62" t="s">
        <v>10</v>
      </c>
      <c r="C2010" s="62" t="s">
        <v>4</v>
      </c>
      <c r="D2010" s="62" t="s">
        <v>11</v>
      </c>
      <c r="E2010" s="62" t="s">
        <v>12</v>
      </c>
      <c r="F2010" s="62" t="s">
        <v>13</v>
      </c>
      <c r="G2010" s="64" t="s">
        <v>14</v>
      </c>
    </row>
    <row r="2011" spans="1:12" ht="15" thickTop="1" x14ac:dyDescent="0.3">
      <c r="A2011" s="20"/>
      <c r="B2011" s="67" t="s">
        <v>15</v>
      </c>
      <c r="C2011" s="68"/>
      <c r="D2011" s="68"/>
      <c r="E2011" s="68"/>
      <c r="F2011" s="68"/>
      <c r="G2011" s="7"/>
    </row>
    <row r="2012" spans="1:12" x14ac:dyDescent="0.3">
      <c r="A2012" s="36" t="s">
        <v>16</v>
      </c>
      <c r="B2012" s="4" t="s">
        <v>2600</v>
      </c>
      <c r="C2012" s="4" t="s">
        <v>18</v>
      </c>
      <c r="D2012" s="22">
        <v>0.2</v>
      </c>
      <c r="E2012" s="6">
        <v>30.27</v>
      </c>
      <c r="F2012" s="6">
        <f>PRODUCT(D2012:E2012)</f>
        <v>6.0540000000000003</v>
      </c>
      <c r="G2012" s="7"/>
    </row>
    <row r="2013" spans="1:12" ht="15" thickBot="1" x14ac:dyDescent="0.35">
      <c r="A2013" s="36" t="s">
        <v>19</v>
      </c>
      <c r="B2013" s="4" t="s">
        <v>140</v>
      </c>
      <c r="C2013" s="4" t="s">
        <v>18</v>
      </c>
      <c r="D2013" s="22">
        <v>0.2</v>
      </c>
      <c r="E2013" s="6">
        <v>28.09</v>
      </c>
      <c r="F2013" s="6">
        <f>PRODUCT(D2013:E2013)</f>
        <v>5.6180000000000003</v>
      </c>
      <c r="G2013" s="7"/>
    </row>
    <row r="2014" spans="1:12" ht="15.6" thickTop="1" thickBot="1" x14ac:dyDescent="0.35">
      <c r="A2014" s="71">
        <v>1</v>
      </c>
      <c r="B2014" s="244" t="s">
        <v>21</v>
      </c>
      <c r="C2014" s="245"/>
      <c r="D2014" s="245"/>
      <c r="E2014" s="246"/>
      <c r="F2014" s="72">
        <f>SUM(F2012:F2013)</f>
        <v>11.672000000000001</v>
      </c>
      <c r="G2014" s="73">
        <f>SUM(F2014/F2025)</f>
        <v>9.1596456711296403E-2</v>
      </c>
    </row>
    <row r="2015" spans="1:12" ht="15" thickTop="1" x14ac:dyDescent="0.3">
      <c r="A2015" s="20"/>
      <c r="B2015" s="74" t="s">
        <v>45</v>
      </c>
      <c r="C2015" s="4"/>
      <c r="D2015" s="4"/>
      <c r="E2015" s="4"/>
      <c r="F2015" s="41"/>
      <c r="G2015" s="75"/>
    </row>
    <row r="2016" spans="1:12" ht="43.8" thickBot="1" x14ac:dyDescent="0.35">
      <c r="A2016" s="36" t="s">
        <v>23</v>
      </c>
      <c r="B2016" s="4" t="s">
        <v>2601</v>
      </c>
      <c r="C2016" s="4" t="s">
        <v>190</v>
      </c>
      <c r="D2016" s="22">
        <v>1</v>
      </c>
      <c r="E2016" s="6">
        <v>83.11</v>
      </c>
      <c r="F2016" s="41">
        <f>PRODUCT(D2016:E2016)</f>
        <v>83.11</v>
      </c>
      <c r="G2016" s="7"/>
      <c r="J2016" s="30"/>
      <c r="K2016" s="31"/>
      <c r="L2016" s="31"/>
    </row>
    <row r="2017" spans="1:8" ht="15.6" thickTop="1" thickBot="1" x14ac:dyDescent="0.35">
      <c r="A2017" s="71">
        <v>2</v>
      </c>
      <c r="B2017" s="244" t="s">
        <v>49</v>
      </c>
      <c r="C2017" s="245"/>
      <c r="D2017" s="245"/>
      <c r="E2017" s="246"/>
      <c r="F2017" s="72">
        <f>SUM(F2016:F2016)</f>
        <v>83.11</v>
      </c>
      <c r="G2017" s="73">
        <f>SUM(F2017/F2025)</f>
        <v>0.65220883458497625</v>
      </c>
    </row>
    <row r="2018" spans="1:8" ht="15" thickTop="1" x14ac:dyDescent="0.3">
      <c r="A2018" s="20"/>
      <c r="B2018" s="74" t="s">
        <v>22</v>
      </c>
      <c r="C2018" s="4"/>
      <c r="D2018" s="4"/>
      <c r="E2018" s="4"/>
      <c r="F2018" s="41"/>
      <c r="G2018" s="75"/>
    </row>
    <row r="2019" spans="1:8" ht="29.4" thickBot="1" x14ac:dyDescent="0.35">
      <c r="A2019" s="36" t="s">
        <v>50</v>
      </c>
      <c r="B2019" s="4" t="s">
        <v>699</v>
      </c>
      <c r="C2019" s="4" t="s">
        <v>18</v>
      </c>
      <c r="D2019" s="4">
        <v>0.31</v>
      </c>
      <c r="E2019" s="55">
        <v>19.2</v>
      </c>
      <c r="F2019" s="41">
        <f>PRODUCT(D2019:E2019)</f>
        <v>5.952</v>
      </c>
      <c r="G2019" s="7"/>
    </row>
    <row r="2020" spans="1:8" ht="15.6" thickTop="1" thickBot="1" x14ac:dyDescent="0.35">
      <c r="A2020" s="71">
        <v>3</v>
      </c>
      <c r="B2020" s="244" t="s">
        <v>25</v>
      </c>
      <c r="C2020" s="245"/>
      <c r="D2020" s="245"/>
      <c r="E2020" s="246"/>
      <c r="F2020" s="72">
        <f>SUM(F2019)</f>
        <v>5.952</v>
      </c>
      <c r="G2020" s="73">
        <f>SUM(F2020/F2025)</f>
        <v>4.6708542695822149E-2</v>
      </c>
    </row>
    <row r="2021" spans="1:8" ht="15.6" thickTop="1" thickBot="1" x14ac:dyDescent="0.35">
      <c r="A2021" s="78" t="s">
        <v>26</v>
      </c>
      <c r="B2021" s="244" t="s">
        <v>54</v>
      </c>
      <c r="C2021" s="245"/>
      <c r="D2021" s="245"/>
      <c r="E2021" s="246"/>
      <c r="F2021" s="79">
        <f>SUM(F2014,F2017,F2020)</f>
        <v>100.73399999999999</v>
      </c>
      <c r="G2021" s="3"/>
    </row>
    <row r="2022" spans="1:8" ht="15.6" thickTop="1" thickBot="1" x14ac:dyDescent="0.35">
      <c r="A2022" s="80">
        <v>4</v>
      </c>
      <c r="B2022" s="264" t="s">
        <v>28</v>
      </c>
      <c r="C2022" s="265"/>
      <c r="D2022" s="265"/>
      <c r="E2022" s="266"/>
      <c r="F2022" s="79">
        <f>SUM(F2021)*15%</f>
        <v>15.110099999999999</v>
      </c>
      <c r="G2022" s="73">
        <f>SUM(F2022/F2025)</f>
        <v>0.11857707509881422</v>
      </c>
    </row>
    <row r="2023" spans="1:8" ht="15.6" thickTop="1" thickBot="1" x14ac:dyDescent="0.35">
      <c r="A2023" s="78" t="s">
        <v>29</v>
      </c>
      <c r="B2023" s="244" t="s">
        <v>55</v>
      </c>
      <c r="C2023" s="245"/>
      <c r="D2023" s="245"/>
      <c r="E2023" s="246"/>
      <c r="F2023" s="81">
        <f>SUM(F2021:F2022)</f>
        <v>115.8441</v>
      </c>
    </row>
    <row r="2024" spans="1:8" ht="15.6" thickTop="1" thickBot="1" x14ac:dyDescent="0.35">
      <c r="A2024" s="80">
        <v>5</v>
      </c>
      <c r="B2024" s="264" t="s">
        <v>31</v>
      </c>
      <c r="C2024" s="265"/>
      <c r="D2024" s="265"/>
      <c r="E2024" s="266"/>
      <c r="F2024" s="79">
        <f>SUM(F2023)*10%</f>
        <v>11.58441</v>
      </c>
      <c r="G2024" s="73">
        <f>SUM(F2024/F2025)</f>
        <v>9.0909090909090912E-2</v>
      </c>
    </row>
    <row r="2025" spans="1:8" ht="15.6" thickTop="1" thickBot="1" x14ac:dyDescent="0.35">
      <c r="A2025" s="78" t="s">
        <v>32</v>
      </c>
      <c r="B2025" s="244" t="s">
        <v>33</v>
      </c>
      <c r="C2025" s="245"/>
      <c r="D2025" s="245"/>
      <c r="E2025" s="246"/>
      <c r="F2025" s="81">
        <f>SUM(F2023:F2024)</f>
        <v>127.42851</v>
      </c>
      <c r="G2025" s="82">
        <f>SUM(G2014,G2017,G2020,G2022,G2024)</f>
        <v>1</v>
      </c>
    </row>
    <row r="2026" spans="1:8" ht="15.6" thickTop="1" thickBot="1" x14ac:dyDescent="0.35">
      <c r="A2026" s="8"/>
      <c r="B2026" s="9"/>
      <c r="C2026" s="9"/>
      <c r="D2026" s="9"/>
      <c r="E2026" s="9"/>
      <c r="F2026" s="178"/>
    </row>
    <row r="2027" spans="1:8" ht="44.4" thickTop="1" thickBot="1" x14ac:dyDescent="0.35">
      <c r="A2027" s="61" t="s">
        <v>2</v>
      </c>
      <c r="B2027" s="62" t="s">
        <v>3</v>
      </c>
      <c r="C2027" s="63" t="s">
        <v>4</v>
      </c>
      <c r="D2027" s="64" t="s">
        <v>5</v>
      </c>
      <c r="E2027" s="27"/>
      <c r="F2027" s="20"/>
      <c r="G2027" s="20"/>
      <c r="H2027" s="2"/>
    </row>
    <row r="2028" spans="1:8" ht="371.4" customHeight="1" thickTop="1" x14ac:dyDescent="0.3">
      <c r="A2028" s="85" t="s">
        <v>2593</v>
      </c>
      <c r="B2028" s="181" t="s">
        <v>2594</v>
      </c>
      <c r="C2028" s="26"/>
      <c r="D2028" s="26"/>
      <c r="E2028" s="27"/>
      <c r="F2028" s="20"/>
      <c r="G2028" s="20"/>
    </row>
    <row r="2029" spans="1:8" ht="130.19999999999999" customHeight="1" thickBot="1" x14ac:dyDescent="0.35">
      <c r="A2029" s="112" t="s">
        <v>2602</v>
      </c>
      <c r="B2029" s="180" t="s">
        <v>2603</v>
      </c>
      <c r="C2029" s="110" t="s">
        <v>130</v>
      </c>
      <c r="D2029" s="110">
        <v>1</v>
      </c>
      <c r="E2029" s="20"/>
      <c r="F2029" s="20"/>
      <c r="G2029" s="20"/>
    </row>
    <row r="2030" spans="1:8" ht="30" thickTop="1" thickBot="1" x14ac:dyDescent="0.35">
      <c r="A2030" s="61" t="s">
        <v>9</v>
      </c>
      <c r="B2030" s="62" t="s">
        <v>10</v>
      </c>
      <c r="C2030" s="62" t="s">
        <v>4</v>
      </c>
      <c r="D2030" s="62" t="s">
        <v>11</v>
      </c>
      <c r="E2030" s="62" t="s">
        <v>12</v>
      </c>
      <c r="F2030" s="62" t="s">
        <v>13</v>
      </c>
      <c r="G2030" s="64" t="s">
        <v>14</v>
      </c>
    </row>
    <row r="2031" spans="1:8" ht="15" thickTop="1" x14ac:dyDescent="0.3">
      <c r="A2031" s="20"/>
      <c r="B2031" s="67" t="s">
        <v>15</v>
      </c>
      <c r="C2031" s="68"/>
      <c r="D2031" s="68"/>
      <c r="E2031" s="68"/>
      <c r="F2031" s="68"/>
      <c r="G2031" s="7"/>
    </row>
    <row r="2032" spans="1:8" x14ac:dyDescent="0.3">
      <c r="A2032" s="36" t="s">
        <v>16</v>
      </c>
      <c r="B2032" s="4" t="s">
        <v>70</v>
      </c>
      <c r="C2032" s="4" t="s">
        <v>18</v>
      </c>
      <c r="D2032" s="22">
        <v>0.2</v>
      </c>
      <c r="E2032" s="6">
        <v>30.27</v>
      </c>
      <c r="F2032" s="6">
        <f>PRODUCT(D2032:E2032)</f>
        <v>6.0540000000000003</v>
      </c>
      <c r="G2032" s="7"/>
    </row>
    <row r="2033" spans="1:12" ht="15" thickBot="1" x14ac:dyDescent="0.35">
      <c r="A2033" s="36" t="s">
        <v>19</v>
      </c>
      <c r="B2033" s="4" t="s">
        <v>140</v>
      </c>
      <c r="C2033" s="4" t="s">
        <v>18</v>
      </c>
      <c r="D2033" s="22">
        <v>0.2</v>
      </c>
      <c r="E2033" s="6">
        <v>28.09</v>
      </c>
      <c r="F2033" s="6">
        <f>PRODUCT(D2033:E2033)</f>
        <v>5.6180000000000003</v>
      </c>
      <c r="G2033" s="7"/>
    </row>
    <row r="2034" spans="1:12" ht="15.6" thickTop="1" thickBot="1" x14ac:dyDescent="0.35">
      <c r="A2034" s="71">
        <v>1</v>
      </c>
      <c r="B2034" s="244" t="s">
        <v>21</v>
      </c>
      <c r="C2034" s="245"/>
      <c r="D2034" s="245"/>
      <c r="E2034" s="246"/>
      <c r="F2034" s="72">
        <f>SUM(F2032:F2033)</f>
        <v>11.672000000000001</v>
      </c>
      <c r="G2034" s="73">
        <f>SUM(F2034/F2045)</f>
        <v>0.12771825300863368</v>
      </c>
    </row>
    <row r="2035" spans="1:12" ht="15" thickTop="1" x14ac:dyDescent="0.3">
      <c r="A2035" s="20"/>
      <c r="B2035" s="74" t="s">
        <v>45</v>
      </c>
      <c r="C2035" s="4"/>
      <c r="D2035" s="4"/>
      <c r="E2035" s="4"/>
      <c r="F2035" s="41"/>
      <c r="G2035" s="75"/>
    </row>
    <row r="2036" spans="1:12" ht="43.8" thickBot="1" x14ac:dyDescent="0.35">
      <c r="A2036" s="36" t="s">
        <v>23</v>
      </c>
      <c r="B2036" s="4" t="s">
        <v>2604</v>
      </c>
      <c r="C2036" s="4" t="s">
        <v>190</v>
      </c>
      <c r="D2036" s="22">
        <v>1</v>
      </c>
      <c r="E2036" s="6">
        <v>54.62</v>
      </c>
      <c r="F2036" s="41">
        <f>PRODUCT(D2036:E2036)</f>
        <v>54.62</v>
      </c>
      <c r="G2036" s="7"/>
      <c r="J2036" s="30"/>
      <c r="K2036" s="31"/>
      <c r="L2036" s="31"/>
    </row>
    <row r="2037" spans="1:12" ht="15.6" thickTop="1" thickBot="1" x14ac:dyDescent="0.35">
      <c r="A2037" s="71">
        <v>2</v>
      </c>
      <c r="B2037" s="244" t="s">
        <v>49</v>
      </c>
      <c r="C2037" s="245"/>
      <c r="D2037" s="245"/>
      <c r="E2037" s="246"/>
      <c r="F2037" s="72">
        <f>SUM(F2036:F2036)</f>
        <v>54.62</v>
      </c>
      <c r="G2037" s="73">
        <f>SUM(F2037/F2045)</f>
        <v>0.59766715038824292</v>
      </c>
    </row>
    <row r="2038" spans="1:12" ht="15" thickTop="1" x14ac:dyDescent="0.3">
      <c r="A2038" s="20"/>
      <c r="B2038" s="74" t="s">
        <v>22</v>
      </c>
      <c r="C2038" s="4"/>
      <c r="D2038" s="4"/>
      <c r="E2038" s="4"/>
      <c r="F2038" s="41"/>
      <c r="G2038" s="75"/>
    </row>
    <row r="2039" spans="1:12" ht="29.4" thickBot="1" x14ac:dyDescent="0.35">
      <c r="A2039" s="36" t="s">
        <v>50</v>
      </c>
      <c r="B2039" s="4" t="s">
        <v>699</v>
      </c>
      <c r="C2039" s="4" t="s">
        <v>18</v>
      </c>
      <c r="D2039" s="4">
        <v>0.31</v>
      </c>
      <c r="E2039" s="55">
        <v>19.2</v>
      </c>
      <c r="F2039" s="41">
        <f>PRODUCT(D2039:E2039)</f>
        <v>5.952</v>
      </c>
      <c r="G2039" s="7"/>
    </row>
    <row r="2040" spans="1:12" ht="15.6" thickTop="1" thickBot="1" x14ac:dyDescent="0.35">
      <c r="A2040" s="71">
        <v>3</v>
      </c>
      <c r="B2040" s="244" t="s">
        <v>25</v>
      </c>
      <c r="C2040" s="245"/>
      <c r="D2040" s="245"/>
      <c r="E2040" s="246"/>
      <c r="F2040" s="72">
        <f>SUM(F2039)</f>
        <v>5.952</v>
      </c>
      <c r="G2040" s="73">
        <f>SUM(F2040/F2045)</f>
        <v>6.5128430595218265E-2</v>
      </c>
    </row>
    <row r="2041" spans="1:12" ht="15.6" thickTop="1" thickBot="1" x14ac:dyDescent="0.35">
      <c r="A2041" s="78" t="s">
        <v>26</v>
      </c>
      <c r="B2041" s="244" t="s">
        <v>54</v>
      </c>
      <c r="C2041" s="245"/>
      <c r="D2041" s="245"/>
      <c r="E2041" s="246"/>
      <c r="F2041" s="79">
        <f>SUM(F2034,F2037,F2040)</f>
        <v>72.244</v>
      </c>
      <c r="G2041" s="3"/>
    </row>
    <row r="2042" spans="1:12" ht="15.6" thickTop="1" thickBot="1" x14ac:dyDescent="0.35">
      <c r="A2042" s="80">
        <v>4</v>
      </c>
      <c r="B2042" s="264" t="s">
        <v>28</v>
      </c>
      <c r="C2042" s="265"/>
      <c r="D2042" s="265"/>
      <c r="E2042" s="266"/>
      <c r="F2042" s="79">
        <f>SUM(F2041)*15%</f>
        <v>10.836599999999999</v>
      </c>
      <c r="G2042" s="73">
        <f>SUM(F2042/F2045)</f>
        <v>0.11857707509881421</v>
      </c>
    </row>
    <row r="2043" spans="1:12" ht="15.6" thickTop="1" thickBot="1" x14ac:dyDescent="0.35">
      <c r="A2043" s="78" t="s">
        <v>29</v>
      </c>
      <c r="B2043" s="244" t="s">
        <v>55</v>
      </c>
      <c r="C2043" s="245"/>
      <c r="D2043" s="245"/>
      <c r="E2043" s="246"/>
      <c r="F2043" s="81">
        <f>SUM(F2041:F2042)</f>
        <v>83.080600000000004</v>
      </c>
    </row>
    <row r="2044" spans="1:12" ht="15.6" thickTop="1" thickBot="1" x14ac:dyDescent="0.35">
      <c r="A2044" s="80">
        <v>5</v>
      </c>
      <c r="B2044" s="264" t="s">
        <v>31</v>
      </c>
      <c r="C2044" s="265"/>
      <c r="D2044" s="265"/>
      <c r="E2044" s="266"/>
      <c r="F2044" s="79">
        <f>SUM(F2043)*10%</f>
        <v>8.3080600000000011</v>
      </c>
      <c r="G2044" s="73">
        <f>SUM(F2044/F2045)</f>
        <v>9.0909090909090925E-2</v>
      </c>
    </row>
    <row r="2045" spans="1:12" ht="15.6" thickTop="1" thickBot="1" x14ac:dyDescent="0.35">
      <c r="A2045" s="78" t="s">
        <v>32</v>
      </c>
      <c r="B2045" s="244" t="s">
        <v>33</v>
      </c>
      <c r="C2045" s="245"/>
      <c r="D2045" s="245"/>
      <c r="E2045" s="246"/>
      <c r="F2045" s="81">
        <f>SUM(F2043:F2044)</f>
        <v>91.388660000000002</v>
      </c>
      <c r="G2045" s="82">
        <f>SUM(G2034,G2037,G2040,G2042,G2044)</f>
        <v>1</v>
      </c>
    </row>
    <row r="2046" spans="1:12" ht="15.6" thickTop="1" thickBot="1" x14ac:dyDescent="0.35">
      <c r="A2046" s="8"/>
      <c r="B2046" s="9"/>
      <c r="C2046" s="9"/>
      <c r="D2046" s="9"/>
      <c r="E2046" s="9"/>
      <c r="F2046" s="178"/>
    </row>
    <row r="2047" spans="1:12" ht="44.4" thickTop="1" thickBot="1" x14ac:dyDescent="0.35">
      <c r="A2047" s="61" t="s">
        <v>2</v>
      </c>
      <c r="B2047" s="62" t="s">
        <v>3</v>
      </c>
      <c r="C2047" s="63" t="s">
        <v>4</v>
      </c>
      <c r="D2047" s="64" t="s">
        <v>5</v>
      </c>
      <c r="E2047" s="27"/>
      <c r="F2047" s="20"/>
      <c r="G2047" s="20"/>
      <c r="H2047" s="2"/>
    </row>
    <row r="2048" spans="1:12" ht="135.6" customHeight="1" thickTop="1" thickBot="1" x14ac:dyDescent="0.35">
      <c r="A2048" s="65" t="s">
        <v>2605</v>
      </c>
      <c r="B2048" s="180" t="s">
        <v>2606</v>
      </c>
      <c r="C2048" s="50" t="s">
        <v>304</v>
      </c>
      <c r="D2048" s="50">
        <v>1</v>
      </c>
      <c r="E2048" s="20"/>
      <c r="F2048" s="20"/>
      <c r="G2048" s="20"/>
    </row>
    <row r="2049" spans="1:12" ht="30" thickTop="1" thickBot="1" x14ac:dyDescent="0.35">
      <c r="A2049" s="61" t="s">
        <v>9</v>
      </c>
      <c r="B2049" s="62" t="s">
        <v>10</v>
      </c>
      <c r="C2049" s="62" t="s">
        <v>4</v>
      </c>
      <c r="D2049" s="62" t="s">
        <v>11</v>
      </c>
      <c r="E2049" s="62" t="s">
        <v>12</v>
      </c>
      <c r="F2049" s="62" t="s">
        <v>13</v>
      </c>
      <c r="G2049" s="64" t="s">
        <v>14</v>
      </c>
    </row>
    <row r="2050" spans="1:12" ht="15" thickTop="1" x14ac:dyDescent="0.3">
      <c r="A2050" s="20"/>
      <c r="B2050" s="67" t="s">
        <v>15</v>
      </c>
      <c r="C2050" s="68"/>
      <c r="D2050" s="68"/>
      <c r="E2050" s="68"/>
      <c r="F2050" s="68"/>
      <c r="G2050" s="7"/>
    </row>
    <row r="2051" spans="1:12" x14ac:dyDescent="0.3">
      <c r="A2051" s="36" t="s">
        <v>16</v>
      </c>
      <c r="B2051" s="4" t="s">
        <v>70</v>
      </c>
      <c r="C2051" s="4" t="s">
        <v>18</v>
      </c>
      <c r="D2051" s="4">
        <v>0.38</v>
      </c>
      <c r="E2051" s="6">
        <v>30.27</v>
      </c>
      <c r="F2051" s="6">
        <f>PRODUCT(D2051:E2051)</f>
        <v>11.502599999999999</v>
      </c>
      <c r="G2051" s="7"/>
    </row>
    <row r="2052" spans="1:12" ht="15" thickBot="1" x14ac:dyDescent="0.35">
      <c r="A2052" s="36" t="s">
        <v>19</v>
      </c>
      <c r="B2052" s="4" t="s">
        <v>140</v>
      </c>
      <c r="C2052" s="4" t="s">
        <v>18</v>
      </c>
      <c r="D2052" s="4">
        <v>0.38</v>
      </c>
      <c r="E2052" s="6">
        <v>28.09</v>
      </c>
      <c r="F2052" s="6">
        <f>PRODUCT(D2052:E2052)</f>
        <v>10.674200000000001</v>
      </c>
      <c r="G2052" s="7"/>
    </row>
    <row r="2053" spans="1:12" ht="15.6" thickTop="1" thickBot="1" x14ac:dyDescent="0.35">
      <c r="A2053" s="71">
        <v>1</v>
      </c>
      <c r="B2053" s="244" t="s">
        <v>21</v>
      </c>
      <c r="C2053" s="245"/>
      <c r="D2053" s="245"/>
      <c r="E2053" s="246"/>
      <c r="F2053" s="72">
        <f>SUM(F2051:F2052)</f>
        <v>22.1768</v>
      </c>
      <c r="G2053" s="73">
        <f>SUM(F2053/F2062)</f>
        <v>8.7788423217977904E-2</v>
      </c>
    </row>
    <row r="2054" spans="1:12" ht="15" thickTop="1" x14ac:dyDescent="0.3">
      <c r="A2054" s="20"/>
      <c r="B2054" s="74" t="s">
        <v>45</v>
      </c>
      <c r="C2054" s="4"/>
      <c r="D2054" s="4"/>
      <c r="E2054" s="4"/>
      <c r="F2054" s="41"/>
      <c r="G2054" s="75"/>
    </row>
    <row r="2055" spans="1:12" x14ac:dyDescent="0.3">
      <c r="A2055" s="36" t="s">
        <v>23</v>
      </c>
      <c r="B2055" s="4" t="s">
        <v>2607</v>
      </c>
      <c r="C2055" s="4" t="s">
        <v>190</v>
      </c>
      <c r="D2055" s="22">
        <v>1</v>
      </c>
      <c r="E2055" s="41">
        <v>172.17</v>
      </c>
      <c r="F2055" s="41">
        <f>PRODUCT(D2055:E2055)</f>
        <v>172.17</v>
      </c>
      <c r="G2055" s="7"/>
      <c r="J2055" s="30"/>
      <c r="K2055" s="31"/>
      <c r="L2055" s="31"/>
    </row>
    <row r="2056" spans="1:12" ht="15" thickBot="1" x14ac:dyDescent="0.35">
      <c r="A2056" s="36" t="s">
        <v>47</v>
      </c>
      <c r="B2056" s="4" t="s">
        <v>2608</v>
      </c>
      <c r="C2056" s="4" t="s">
        <v>190</v>
      </c>
      <c r="D2056" s="22">
        <v>1</v>
      </c>
      <c r="E2056" s="41">
        <v>5.35</v>
      </c>
      <c r="F2056" s="41">
        <f>PRODUCT(D2056:E2056)</f>
        <v>5.35</v>
      </c>
      <c r="G2056" s="7"/>
      <c r="J2056" s="30"/>
      <c r="K2056" s="31"/>
      <c r="L2056" s="31"/>
    </row>
    <row r="2057" spans="1:12" ht="15.6" thickTop="1" thickBot="1" x14ac:dyDescent="0.35">
      <c r="A2057" s="71">
        <v>2</v>
      </c>
      <c r="B2057" s="244" t="s">
        <v>49</v>
      </c>
      <c r="C2057" s="245"/>
      <c r="D2057" s="245"/>
      <c r="E2057" s="246"/>
      <c r="F2057" s="72">
        <f>SUM(F2055:F2056)</f>
        <v>177.51999999999998</v>
      </c>
      <c r="G2057" s="73">
        <f>SUM(F2057/F2062)</f>
        <v>0.70272541077411688</v>
      </c>
    </row>
    <row r="2058" spans="1:12" ht="16.5" customHeight="1" thickTop="1" thickBot="1" x14ac:dyDescent="0.35">
      <c r="A2058" s="78" t="s">
        <v>26</v>
      </c>
      <c r="B2058" s="244" t="s">
        <v>27</v>
      </c>
      <c r="C2058" s="245"/>
      <c r="D2058" s="245"/>
      <c r="E2058" s="246"/>
      <c r="F2058" s="79">
        <f>SUM(F2053,F2057)</f>
        <v>199.6968</v>
      </c>
      <c r="G2058" s="3"/>
    </row>
    <row r="2059" spans="1:12" ht="15.6" thickTop="1" thickBot="1" x14ac:dyDescent="0.35">
      <c r="A2059" s="80">
        <v>3</v>
      </c>
      <c r="B2059" s="264" t="s">
        <v>28</v>
      </c>
      <c r="C2059" s="265"/>
      <c r="D2059" s="265"/>
      <c r="E2059" s="266"/>
      <c r="F2059" s="79">
        <f>SUM(F2058)*15%</f>
        <v>29.954519999999999</v>
      </c>
      <c r="G2059" s="73">
        <f>SUM(F2059/F2062)</f>
        <v>0.11857707509881422</v>
      </c>
    </row>
    <row r="2060" spans="1:12" ht="16.5" customHeight="1" thickTop="1" thickBot="1" x14ac:dyDescent="0.35">
      <c r="A2060" s="78" t="s">
        <v>29</v>
      </c>
      <c r="B2060" s="244" t="s">
        <v>55</v>
      </c>
      <c r="C2060" s="245"/>
      <c r="D2060" s="245"/>
      <c r="E2060" s="246"/>
      <c r="F2060" s="81">
        <f>SUM(F2058:F2059)</f>
        <v>229.65132</v>
      </c>
    </row>
    <row r="2061" spans="1:12" ht="15.6" thickTop="1" thickBot="1" x14ac:dyDescent="0.35">
      <c r="A2061" s="80">
        <v>4</v>
      </c>
      <c r="B2061" s="264" t="s">
        <v>31</v>
      </c>
      <c r="C2061" s="265"/>
      <c r="D2061" s="265"/>
      <c r="E2061" s="266"/>
      <c r="F2061" s="79">
        <f>SUM(F2060)*10%</f>
        <v>22.965132000000001</v>
      </c>
      <c r="G2061" s="73">
        <f>SUM(F2061/F2062)</f>
        <v>9.0909090909090912E-2</v>
      </c>
    </row>
    <row r="2062" spans="1:12" ht="15.6" thickTop="1" thickBot="1" x14ac:dyDescent="0.35">
      <c r="A2062" s="78" t="s">
        <v>32</v>
      </c>
      <c r="B2062" s="244" t="s">
        <v>33</v>
      </c>
      <c r="C2062" s="245"/>
      <c r="D2062" s="245"/>
      <c r="E2062" s="246"/>
      <c r="F2062" s="81">
        <f>SUM(F2060:F2061)</f>
        <v>252.61645200000001</v>
      </c>
      <c r="G2062" s="82">
        <f>SUM(G2053,G2057,G2059,G2061)</f>
        <v>0.99999999999999989</v>
      </c>
    </row>
    <row r="2063" spans="1:12" ht="15.6" thickTop="1" thickBot="1" x14ac:dyDescent="0.35">
      <c r="A2063" s="8"/>
      <c r="B2063" s="9"/>
      <c r="C2063" s="9"/>
      <c r="D2063" s="9"/>
      <c r="E2063" s="9"/>
      <c r="F2063" s="178"/>
    </row>
    <row r="2064" spans="1:12" ht="44.4" thickTop="1" thickBot="1" x14ac:dyDescent="0.35">
      <c r="A2064" s="61" t="s">
        <v>2</v>
      </c>
      <c r="B2064" s="62" t="s">
        <v>3</v>
      </c>
      <c r="C2064" s="63" t="s">
        <v>4</v>
      </c>
      <c r="D2064" s="64" t="s">
        <v>5</v>
      </c>
      <c r="E2064" s="27"/>
      <c r="F2064" s="20"/>
      <c r="G2064" s="20"/>
      <c r="H2064" s="2"/>
    </row>
    <row r="2065" spans="1:12" ht="253.2" customHeight="1" thickTop="1" thickBot="1" x14ac:dyDescent="0.35">
      <c r="A2065" s="65" t="s">
        <v>2609</v>
      </c>
      <c r="B2065" s="180" t="s">
        <v>2610</v>
      </c>
      <c r="C2065" s="50" t="s">
        <v>483</v>
      </c>
      <c r="D2065" s="50">
        <v>1</v>
      </c>
      <c r="E2065" s="20"/>
      <c r="F2065" s="20"/>
      <c r="G2065" s="20"/>
    </row>
    <row r="2066" spans="1:12" ht="30" thickTop="1" thickBot="1" x14ac:dyDescent="0.35">
      <c r="A2066" s="61" t="s">
        <v>9</v>
      </c>
      <c r="B2066" s="62" t="s">
        <v>10</v>
      </c>
      <c r="C2066" s="62" t="s">
        <v>4</v>
      </c>
      <c r="D2066" s="62" t="s">
        <v>11</v>
      </c>
      <c r="E2066" s="62" t="s">
        <v>12</v>
      </c>
      <c r="F2066" s="62" t="s">
        <v>13</v>
      </c>
      <c r="G2066" s="64" t="s">
        <v>14</v>
      </c>
    </row>
    <row r="2067" spans="1:12" ht="15" thickTop="1" x14ac:dyDescent="0.3">
      <c r="A2067" s="20"/>
      <c r="B2067" s="67" t="s">
        <v>15</v>
      </c>
      <c r="C2067" s="68"/>
      <c r="D2067" s="68"/>
      <c r="E2067" s="68"/>
      <c r="F2067" s="68"/>
      <c r="G2067" s="7"/>
    </row>
    <row r="2068" spans="1:12" x14ac:dyDescent="0.3">
      <c r="A2068" s="36" t="s">
        <v>16</v>
      </c>
      <c r="B2068" s="4" t="s">
        <v>2600</v>
      </c>
      <c r="C2068" s="4" t="s">
        <v>18</v>
      </c>
      <c r="D2068" s="4">
        <v>0.38</v>
      </c>
      <c r="E2068" s="6">
        <v>30.27</v>
      </c>
      <c r="F2068" s="6">
        <f>PRODUCT(D2068:E2068)</f>
        <v>11.502599999999999</v>
      </c>
      <c r="G2068" s="7"/>
    </row>
    <row r="2069" spans="1:12" ht="15" thickBot="1" x14ac:dyDescent="0.35">
      <c r="A2069" s="36" t="s">
        <v>19</v>
      </c>
      <c r="B2069" s="4" t="s">
        <v>140</v>
      </c>
      <c r="C2069" s="4" t="s">
        <v>18</v>
      </c>
      <c r="D2069" s="4">
        <v>0.38</v>
      </c>
      <c r="E2069" s="6">
        <v>28.09</v>
      </c>
      <c r="F2069" s="6">
        <f>PRODUCT(D2069:E2069)</f>
        <v>10.674200000000001</v>
      </c>
      <c r="G2069" s="7"/>
    </row>
    <row r="2070" spans="1:12" ht="15.6" thickTop="1" thickBot="1" x14ac:dyDescent="0.35">
      <c r="A2070" s="71">
        <v>1</v>
      </c>
      <c r="B2070" s="244" t="s">
        <v>21</v>
      </c>
      <c r="C2070" s="245"/>
      <c r="D2070" s="245"/>
      <c r="E2070" s="246"/>
      <c r="F2070" s="72">
        <f>SUM(F2068:F2069)</f>
        <v>22.1768</v>
      </c>
      <c r="G2070" s="73">
        <f>SUM(F2070/F2079)</f>
        <v>0.16937116395904317</v>
      </c>
    </row>
    <row r="2071" spans="1:12" ht="15" thickTop="1" x14ac:dyDescent="0.3">
      <c r="A2071" s="20"/>
      <c r="B2071" s="74" t="s">
        <v>45</v>
      </c>
      <c r="C2071" s="4"/>
      <c r="D2071" s="4"/>
      <c r="E2071" s="4"/>
      <c r="F2071" s="41"/>
      <c r="G2071" s="75"/>
    </row>
    <row r="2072" spans="1:12" x14ac:dyDescent="0.3">
      <c r="A2072" s="36" t="s">
        <v>23</v>
      </c>
      <c r="B2072" s="4" t="s">
        <v>2611</v>
      </c>
      <c r="C2072" s="4" t="s">
        <v>190</v>
      </c>
      <c r="D2072" s="22">
        <v>1</v>
      </c>
      <c r="E2072" s="41">
        <v>75.98</v>
      </c>
      <c r="F2072" s="41">
        <f>PRODUCT(D2072:E2072)</f>
        <v>75.98</v>
      </c>
      <c r="G2072" s="7"/>
      <c r="J2072" s="30"/>
      <c r="K2072" s="31"/>
      <c r="L2072" s="31"/>
    </row>
    <row r="2073" spans="1:12" ht="15" thickBot="1" x14ac:dyDescent="0.35">
      <c r="A2073" s="36" t="s">
        <v>47</v>
      </c>
      <c r="B2073" s="4" t="s">
        <v>2608</v>
      </c>
      <c r="C2073" s="4" t="s">
        <v>190</v>
      </c>
      <c r="D2073" s="22">
        <v>1</v>
      </c>
      <c r="E2073" s="41">
        <v>5.35</v>
      </c>
      <c r="F2073" s="41">
        <f>PRODUCT(D2073:E2073)</f>
        <v>5.35</v>
      </c>
      <c r="G2073" s="7"/>
      <c r="J2073" s="30"/>
      <c r="K2073" s="31"/>
      <c r="L2073" s="31"/>
    </row>
    <row r="2074" spans="1:12" ht="15.6" thickTop="1" thickBot="1" x14ac:dyDescent="0.35">
      <c r="A2074" s="71">
        <v>2</v>
      </c>
      <c r="B2074" s="244" t="s">
        <v>49</v>
      </c>
      <c r="C2074" s="245"/>
      <c r="D2074" s="245"/>
      <c r="E2074" s="246"/>
      <c r="F2074" s="72">
        <f>SUM(F2072:F2073)</f>
        <v>81.33</v>
      </c>
      <c r="G2074" s="73">
        <f>SUM(F2074/F2079)</f>
        <v>0.62114267003305168</v>
      </c>
    </row>
    <row r="2075" spans="1:12" ht="15.6" thickTop="1" thickBot="1" x14ac:dyDescent="0.35">
      <c r="A2075" s="78" t="s">
        <v>26</v>
      </c>
      <c r="B2075" s="244" t="s">
        <v>27</v>
      </c>
      <c r="C2075" s="245"/>
      <c r="D2075" s="245"/>
      <c r="E2075" s="246"/>
      <c r="F2075" s="79">
        <f>SUM(F2070,F2074)</f>
        <v>103.5068</v>
      </c>
      <c r="G2075" s="3"/>
    </row>
    <row r="2076" spans="1:12" ht="15.6" thickTop="1" thickBot="1" x14ac:dyDescent="0.35">
      <c r="A2076" s="80">
        <v>3</v>
      </c>
      <c r="B2076" s="264" t="s">
        <v>28</v>
      </c>
      <c r="C2076" s="265"/>
      <c r="D2076" s="265"/>
      <c r="E2076" s="266"/>
      <c r="F2076" s="79">
        <f>SUM(F2075)*15%</f>
        <v>15.526019999999999</v>
      </c>
      <c r="G2076" s="73">
        <f>SUM(F2076/F2079)</f>
        <v>0.11857707509881421</v>
      </c>
    </row>
    <row r="2077" spans="1:12" ht="15.6" thickTop="1" thickBot="1" x14ac:dyDescent="0.35">
      <c r="A2077" s="78" t="s">
        <v>29</v>
      </c>
      <c r="B2077" s="244" t="s">
        <v>55</v>
      </c>
      <c r="C2077" s="245"/>
      <c r="D2077" s="245"/>
      <c r="E2077" s="246"/>
      <c r="F2077" s="81">
        <f>SUM(F2075:F2076)</f>
        <v>119.03282</v>
      </c>
    </row>
    <row r="2078" spans="1:12" ht="15.6" thickTop="1" thickBot="1" x14ac:dyDescent="0.35">
      <c r="A2078" s="80">
        <v>4</v>
      </c>
      <c r="B2078" s="264" t="s">
        <v>31</v>
      </c>
      <c r="C2078" s="265"/>
      <c r="D2078" s="265"/>
      <c r="E2078" s="266"/>
      <c r="F2078" s="79">
        <f>SUM(F2077)*10%</f>
        <v>11.903282000000001</v>
      </c>
      <c r="G2078" s="73">
        <f>SUM(F2078/F2079)</f>
        <v>9.0909090909090912E-2</v>
      </c>
    </row>
    <row r="2079" spans="1:12" ht="15.6" thickTop="1" thickBot="1" x14ac:dyDescent="0.35">
      <c r="A2079" s="78" t="s">
        <v>32</v>
      </c>
      <c r="B2079" s="244" t="s">
        <v>33</v>
      </c>
      <c r="C2079" s="245"/>
      <c r="D2079" s="245"/>
      <c r="E2079" s="246"/>
      <c r="F2079" s="81">
        <f>SUM(F2077:F2078)</f>
        <v>130.93610200000001</v>
      </c>
      <c r="G2079" s="82">
        <f>SUM(G2070,G2074,G2076,G2078)</f>
        <v>1</v>
      </c>
    </row>
    <row r="2080" spans="1:12" ht="15.6" thickTop="1" thickBot="1" x14ac:dyDescent="0.35">
      <c r="A2080" s="8"/>
      <c r="B2080" s="9"/>
      <c r="C2080" s="9"/>
      <c r="D2080" s="9"/>
      <c r="E2080" s="9"/>
      <c r="F2080" s="178"/>
    </row>
    <row r="2081" spans="1:8" ht="44.4" thickTop="1" thickBot="1" x14ac:dyDescent="0.35">
      <c r="A2081" s="61" t="s">
        <v>2</v>
      </c>
      <c r="B2081" s="62" t="s">
        <v>3</v>
      </c>
      <c r="C2081" s="63" t="s">
        <v>4</v>
      </c>
      <c r="D2081" s="64" t="s">
        <v>5</v>
      </c>
      <c r="E2081" s="27"/>
      <c r="F2081" s="20"/>
      <c r="G2081" s="20"/>
      <c r="H2081" s="2"/>
    </row>
    <row r="2082" spans="1:8" ht="15.6" thickTop="1" thickBot="1" x14ac:dyDescent="0.35">
      <c r="A2082" s="65" t="s">
        <v>2612</v>
      </c>
      <c r="B2082" s="180" t="s">
        <v>2613</v>
      </c>
      <c r="C2082" s="50" t="s">
        <v>304</v>
      </c>
      <c r="D2082" s="50">
        <v>1</v>
      </c>
      <c r="E2082" s="20"/>
      <c r="F2082" s="20"/>
      <c r="G2082" s="20"/>
    </row>
    <row r="2083" spans="1:8" ht="30" thickTop="1" thickBot="1" x14ac:dyDescent="0.35">
      <c r="A2083" s="61" t="s">
        <v>9</v>
      </c>
      <c r="B2083" s="62" t="s">
        <v>10</v>
      </c>
      <c r="C2083" s="62" t="s">
        <v>4</v>
      </c>
      <c r="D2083" s="62" t="s">
        <v>11</v>
      </c>
      <c r="E2083" s="62" t="s">
        <v>12</v>
      </c>
      <c r="F2083" s="62" t="s">
        <v>13</v>
      </c>
      <c r="G2083" s="64" t="s">
        <v>14</v>
      </c>
    </row>
    <row r="2084" spans="1:8" ht="15" thickTop="1" x14ac:dyDescent="0.3">
      <c r="A2084" s="20"/>
      <c r="B2084" s="67" t="s">
        <v>15</v>
      </c>
      <c r="C2084" s="68"/>
      <c r="D2084" s="68"/>
      <c r="E2084" s="68"/>
      <c r="F2084" s="68"/>
      <c r="G2084" s="7"/>
    </row>
    <row r="2085" spans="1:8" x14ac:dyDescent="0.3">
      <c r="A2085" s="36" t="s">
        <v>16</v>
      </c>
      <c r="B2085" s="4" t="s">
        <v>2600</v>
      </c>
      <c r="C2085" s="4" t="s">
        <v>18</v>
      </c>
      <c r="D2085" s="4">
        <v>0.82</v>
      </c>
      <c r="E2085" s="6">
        <v>30.27</v>
      </c>
      <c r="F2085" s="6">
        <f>PRODUCT(D2085:E2085)</f>
        <v>24.821399999999997</v>
      </c>
      <c r="G2085" s="7"/>
    </row>
    <row r="2086" spans="1:8" ht="15" thickBot="1" x14ac:dyDescent="0.35">
      <c r="A2086" s="36" t="s">
        <v>19</v>
      </c>
      <c r="B2086" s="4" t="s">
        <v>140</v>
      </c>
      <c r="C2086" s="4" t="s">
        <v>18</v>
      </c>
      <c r="D2086" s="4">
        <v>0.82</v>
      </c>
      <c r="E2086" s="6">
        <v>28.09</v>
      </c>
      <c r="F2086" s="6">
        <f>PRODUCT(D2086:E2086)</f>
        <v>23.033799999999999</v>
      </c>
      <c r="G2086" s="7"/>
    </row>
    <row r="2087" spans="1:8" ht="15.6" thickTop="1" thickBot="1" x14ac:dyDescent="0.35">
      <c r="A2087" s="71">
        <v>1</v>
      </c>
      <c r="B2087" s="244" t="s">
        <v>21</v>
      </c>
      <c r="C2087" s="245"/>
      <c r="D2087" s="245"/>
      <c r="E2087" s="246"/>
      <c r="F2087" s="72">
        <f>SUM(F2085:F2086)</f>
        <v>47.855199999999996</v>
      </c>
      <c r="G2087" s="73">
        <f>SUM(F2087/F2092)</f>
        <v>0.79051383399209485</v>
      </c>
    </row>
    <row r="2088" spans="1:8" ht="15.6" thickTop="1" thickBot="1" x14ac:dyDescent="0.35">
      <c r="A2088" s="78" t="s">
        <v>26</v>
      </c>
      <c r="B2088" s="244" t="s">
        <v>84</v>
      </c>
      <c r="C2088" s="245"/>
      <c r="D2088" s="245"/>
      <c r="E2088" s="246"/>
      <c r="F2088" s="79">
        <f>SUM(F2087)</f>
        <v>47.855199999999996</v>
      </c>
      <c r="G2088" s="3"/>
    </row>
    <row r="2089" spans="1:8" ht="15.6" thickTop="1" thickBot="1" x14ac:dyDescent="0.35">
      <c r="A2089" s="80">
        <v>2</v>
      </c>
      <c r="B2089" s="264" t="s">
        <v>28</v>
      </c>
      <c r="C2089" s="265"/>
      <c r="D2089" s="265"/>
      <c r="E2089" s="266"/>
      <c r="F2089" s="79">
        <f>SUM(F2088)*15%</f>
        <v>7.1782799999999991</v>
      </c>
      <c r="G2089" s="73">
        <f>SUM(F2089/F2092)</f>
        <v>0.11857707509881421</v>
      </c>
    </row>
    <row r="2090" spans="1:8" ht="15.6" thickTop="1" thickBot="1" x14ac:dyDescent="0.35">
      <c r="A2090" s="78" t="s">
        <v>29</v>
      </c>
      <c r="B2090" s="244" t="s">
        <v>85</v>
      </c>
      <c r="C2090" s="245"/>
      <c r="D2090" s="245"/>
      <c r="E2090" s="246"/>
      <c r="F2090" s="81">
        <f>SUM(F2088:F2089)</f>
        <v>55.033479999999997</v>
      </c>
    </row>
    <row r="2091" spans="1:8" ht="15.6" thickTop="1" thickBot="1" x14ac:dyDescent="0.35">
      <c r="A2091" s="80">
        <v>3</v>
      </c>
      <c r="B2091" s="264" t="s">
        <v>31</v>
      </c>
      <c r="C2091" s="265"/>
      <c r="D2091" s="265"/>
      <c r="E2091" s="266"/>
      <c r="F2091" s="79">
        <f>SUM(F2090)*10%</f>
        <v>5.5033479999999999</v>
      </c>
      <c r="G2091" s="73">
        <f>SUM(F2091/F2092)</f>
        <v>9.0909090909090912E-2</v>
      </c>
    </row>
    <row r="2092" spans="1:8" ht="15.6" thickTop="1" thickBot="1" x14ac:dyDescent="0.35">
      <c r="A2092" s="78" t="s">
        <v>32</v>
      </c>
      <c r="B2092" s="244" t="s">
        <v>33</v>
      </c>
      <c r="C2092" s="245"/>
      <c r="D2092" s="245"/>
      <c r="E2092" s="246"/>
      <c r="F2092" s="81">
        <f>SUM(F2090:F2091)</f>
        <v>60.536828</v>
      </c>
      <c r="G2092" s="82">
        <f>SUM(G2087,G2089,G2091)</f>
        <v>1</v>
      </c>
    </row>
    <row r="2093" spans="1:8" ht="15.6" thickTop="1" thickBot="1" x14ac:dyDescent="0.35">
      <c r="A2093" s="8"/>
      <c r="B2093" s="9"/>
      <c r="C2093" s="9"/>
      <c r="D2093" s="9"/>
      <c r="E2093" s="9"/>
      <c r="F2093" s="178"/>
    </row>
    <row r="2094" spans="1:8" ht="44.4" thickTop="1" thickBot="1" x14ac:dyDescent="0.35">
      <c r="A2094" s="61" t="s">
        <v>2</v>
      </c>
      <c r="B2094" s="62" t="s">
        <v>3</v>
      </c>
      <c r="C2094" s="63" t="s">
        <v>4</v>
      </c>
      <c r="D2094" s="64" t="s">
        <v>5</v>
      </c>
      <c r="E2094" s="27"/>
      <c r="F2094" s="20"/>
      <c r="G2094" s="20"/>
      <c r="H2094" s="2"/>
    </row>
    <row r="2095" spans="1:8" ht="15.6" thickTop="1" thickBot="1" x14ac:dyDescent="0.35">
      <c r="A2095" s="65" t="s">
        <v>2614</v>
      </c>
      <c r="B2095" s="180" t="s">
        <v>2615</v>
      </c>
      <c r="C2095" s="50" t="s">
        <v>304</v>
      </c>
      <c r="D2095" s="50">
        <v>1</v>
      </c>
      <c r="E2095" s="20"/>
      <c r="F2095" s="20"/>
      <c r="G2095" s="20"/>
    </row>
    <row r="2096" spans="1:8" ht="30" thickTop="1" thickBot="1" x14ac:dyDescent="0.35">
      <c r="A2096" s="61" t="s">
        <v>9</v>
      </c>
      <c r="B2096" s="62" t="s">
        <v>10</v>
      </c>
      <c r="C2096" s="62" t="s">
        <v>4</v>
      </c>
      <c r="D2096" s="62" t="s">
        <v>11</v>
      </c>
      <c r="E2096" s="62" t="s">
        <v>12</v>
      </c>
      <c r="F2096" s="62" t="s">
        <v>13</v>
      </c>
      <c r="G2096" s="64" t="s">
        <v>14</v>
      </c>
    </row>
    <row r="2097" spans="1:8" ht="15" thickTop="1" x14ac:dyDescent="0.3">
      <c r="A2097" s="20"/>
      <c r="B2097" s="67" t="s">
        <v>15</v>
      </c>
      <c r="C2097" s="68"/>
      <c r="D2097" s="68"/>
      <c r="E2097" s="68"/>
      <c r="F2097" s="68"/>
      <c r="G2097" s="7"/>
    </row>
    <row r="2098" spans="1:8" x14ac:dyDescent="0.3">
      <c r="A2098" s="36" t="s">
        <v>16</v>
      </c>
      <c r="B2098" s="4" t="s">
        <v>2600</v>
      </c>
      <c r="C2098" s="4" t="s">
        <v>18</v>
      </c>
      <c r="D2098" s="4">
        <v>0.63</v>
      </c>
      <c r="E2098" s="6">
        <v>30.27</v>
      </c>
      <c r="F2098" s="6">
        <f>PRODUCT(D2098:E2098)</f>
        <v>19.0701</v>
      </c>
      <c r="G2098" s="7"/>
    </row>
    <row r="2099" spans="1:8" ht="15" thickBot="1" x14ac:dyDescent="0.35">
      <c r="A2099" s="36" t="s">
        <v>19</v>
      </c>
      <c r="B2099" s="4" t="s">
        <v>140</v>
      </c>
      <c r="C2099" s="4" t="s">
        <v>18</v>
      </c>
      <c r="D2099" s="4">
        <v>0.63</v>
      </c>
      <c r="E2099" s="6">
        <v>28.09</v>
      </c>
      <c r="F2099" s="6">
        <f>PRODUCT(D2099:E2099)</f>
        <v>17.6967</v>
      </c>
      <c r="G2099" s="7"/>
    </row>
    <row r="2100" spans="1:8" ht="15.6" thickTop="1" thickBot="1" x14ac:dyDescent="0.35">
      <c r="A2100" s="71">
        <v>1</v>
      </c>
      <c r="B2100" s="244" t="s">
        <v>21</v>
      </c>
      <c r="C2100" s="245"/>
      <c r="D2100" s="245"/>
      <c r="E2100" s="246"/>
      <c r="F2100" s="72">
        <f>SUM(F2098:F2099)</f>
        <v>36.766800000000003</v>
      </c>
      <c r="G2100" s="73">
        <f>SUM(F2100/F2105)</f>
        <v>0.79051383399209496</v>
      </c>
    </row>
    <row r="2101" spans="1:8" ht="15.6" thickTop="1" thickBot="1" x14ac:dyDescent="0.35">
      <c r="A2101" s="78" t="s">
        <v>26</v>
      </c>
      <c r="B2101" s="244" t="s">
        <v>84</v>
      </c>
      <c r="C2101" s="245"/>
      <c r="D2101" s="245"/>
      <c r="E2101" s="246"/>
      <c r="F2101" s="79">
        <f>SUM(F2100)</f>
        <v>36.766800000000003</v>
      </c>
      <c r="G2101" s="3"/>
    </row>
    <row r="2102" spans="1:8" ht="15.6" thickTop="1" thickBot="1" x14ac:dyDescent="0.35">
      <c r="A2102" s="80">
        <v>2</v>
      </c>
      <c r="B2102" s="264" t="s">
        <v>28</v>
      </c>
      <c r="C2102" s="265"/>
      <c r="D2102" s="265"/>
      <c r="E2102" s="266"/>
      <c r="F2102" s="79">
        <f>SUM(F2101)*15%</f>
        <v>5.5150200000000007</v>
      </c>
      <c r="G2102" s="73">
        <f>SUM(F2102/F2105)</f>
        <v>0.11857707509881424</v>
      </c>
    </row>
    <row r="2103" spans="1:8" ht="15.6" thickTop="1" thickBot="1" x14ac:dyDescent="0.35">
      <c r="A2103" s="78" t="s">
        <v>29</v>
      </c>
      <c r="B2103" s="244" t="s">
        <v>85</v>
      </c>
      <c r="C2103" s="245"/>
      <c r="D2103" s="245"/>
      <c r="E2103" s="246"/>
      <c r="F2103" s="81">
        <f>SUM(F2101:F2102)</f>
        <v>42.281820000000003</v>
      </c>
    </row>
    <row r="2104" spans="1:8" ht="15.6" thickTop="1" thickBot="1" x14ac:dyDescent="0.35">
      <c r="A2104" s="80">
        <v>3</v>
      </c>
      <c r="B2104" s="264" t="s">
        <v>31</v>
      </c>
      <c r="C2104" s="265"/>
      <c r="D2104" s="265"/>
      <c r="E2104" s="266"/>
      <c r="F2104" s="79">
        <f>SUM(F2103)*10%</f>
        <v>4.2281820000000003</v>
      </c>
      <c r="G2104" s="73">
        <f>SUM(F2104/F2105)</f>
        <v>9.0909090909090912E-2</v>
      </c>
    </row>
    <row r="2105" spans="1:8" ht="15.6" thickTop="1" thickBot="1" x14ac:dyDescent="0.35">
      <c r="A2105" s="78" t="s">
        <v>32</v>
      </c>
      <c r="B2105" s="244" t="s">
        <v>33</v>
      </c>
      <c r="C2105" s="245"/>
      <c r="D2105" s="245"/>
      <c r="E2105" s="246"/>
      <c r="F2105" s="81">
        <f>SUM(F2103:F2104)</f>
        <v>46.510002</v>
      </c>
      <c r="G2105" s="82">
        <f>SUM(G2100,G2102,G2104)</f>
        <v>1</v>
      </c>
    </row>
    <row r="2106" spans="1:8" ht="15.6" thickTop="1" thickBot="1" x14ac:dyDescent="0.35">
      <c r="A2106" s="8"/>
      <c r="B2106" s="9"/>
      <c r="C2106" s="9"/>
      <c r="D2106" s="9"/>
      <c r="E2106" s="9"/>
      <c r="F2106" s="178"/>
    </row>
    <row r="2107" spans="1:8" ht="44.4" thickTop="1" thickBot="1" x14ac:dyDescent="0.35">
      <c r="A2107" s="61" t="s">
        <v>2</v>
      </c>
      <c r="B2107" s="62" t="s">
        <v>3</v>
      </c>
      <c r="C2107" s="63" t="s">
        <v>4</v>
      </c>
      <c r="D2107" s="64" t="s">
        <v>5</v>
      </c>
      <c r="E2107" s="27"/>
      <c r="F2107" s="20"/>
      <c r="G2107" s="20"/>
      <c r="H2107" s="2"/>
    </row>
    <row r="2108" spans="1:8" ht="390" thickTop="1" thickBot="1" x14ac:dyDescent="0.35">
      <c r="A2108" s="65" t="s">
        <v>2616</v>
      </c>
      <c r="B2108" s="229" t="s">
        <v>2617</v>
      </c>
      <c r="C2108" s="50" t="s">
        <v>483</v>
      </c>
      <c r="D2108" s="50">
        <v>1</v>
      </c>
      <c r="E2108" s="20"/>
      <c r="F2108" s="20"/>
      <c r="G2108" s="20"/>
    </row>
    <row r="2109" spans="1:8" ht="30" thickTop="1" thickBot="1" x14ac:dyDescent="0.35">
      <c r="A2109" s="61" t="s">
        <v>9</v>
      </c>
      <c r="B2109" s="62" t="s">
        <v>10</v>
      </c>
      <c r="C2109" s="62" t="s">
        <v>4</v>
      </c>
      <c r="D2109" s="62" t="s">
        <v>11</v>
      </c>
      <c r="E2109" s="62" t="s">
        <v>12</v>
      </c>
      <c r="F2109" s="62" t="s">
        <v>13</v>
      </c>
      <c r="G2109" s="64" t="s">
        <v>14</v>
      </c>
    </row>
    <row r="2110" spans="1:8" ht="15" thickTop="1" x14ac:dyDescent="0.3">
      <c r="A2110" s="20"/>
      <c r="B2110" s="67" t="s">
        <v>15</v>
      </c>
      <c r="C2110" s="68"/>
      <c r="D2110" s="68"/>
      <c r="E2110" s="68"/>
      <c r="F2110" s="68"/>
      <c r="G2110" s="7"/>
    </row>
    <row r="2111" spans="1:8" x14ac:dyDescent="0.3">
      <c r="A2111" s="36" t="s">
        <v>16</v>
      </c>
      <c r="B2111" s="4" t="s">
        <v>2600</v>
      </c>
      <c r="C2111" s="4" t="s">
        <v>18</v>
      </c>
      <c r="D2111" s="4">
        <v>0.32</v>
      </c>
      <c r="E2111" s="6">
        <v>30.27</v>
      </c>
      <c r="F2111" s="6">
        <f>PRODUCT(D2111:E2111)</f>
        <v>9.6864000000000008</v>
      </c>
      <c r="G2111" s="7"/>
    </row>
    <row r="2112" spans="1:8" ht="15" thickBot="1" x14ac:dyDescent="0.35">
      <c r="A2112" s="36" t="s">
        <v>19</v>
      </c>
      <c r="B2112" s="4" t="s">
        <v>140</v>
      </c>
      <c r="C2112" s="4" t="s">
        <v>18</v>
      </c>
      <c r="D2112" s="22">
        <v>0.3</v>
      </c>
      <c r="E2112" s="6">
        <v>28.09</v>
      </c>
      <c r="F2112" s="6">
        <f>PRODUCT(D2112:E2112)</f>
        <v>8.4269999999999996</v>
      </c>
      <c r="G2112" s="7"/>
    </row>
    <row r="2113" spans="1:12" ht="15.6" thickTop="1" thickBot="1" x14ac:dyDescent="0.35">
      <c r="A2113" s="71">
        <v>1</v>
      </c>
      <c r="B2113" s="244" t="s">
        <v>21</v>
      </c>
      <c r="C2113" s="245"/>
      <c r="D2113" s="245"/>
      <c r="E2113" s="246"/>
      <c r="F2113" s="72">
        <f>SUM(F2111:F2112)</f>
        <v>18.113399999999999</v>
      </c>
      <c r="G2113" s="73">
        <f>SUM(F2113/F2121)</f>
        <v>0.34261135204679233</v>
      </c>
    </row>
    <row r="2114" spans="1:12" ht="15" thickTop="1" x14ac:dyDescent="0.3">
      <c r="A2114" s="20"/>
      <c r="B2114" s="74" t="s">
        <v>45</v>
      </c>
      <c r="C2114" s="4"/>
      <c r="D2114" s="4"/>
      <c r="E2114" s="4"/>
      <c r="F2114" s="41"/>
      <c r="G2114" s="75"/>
    </row>
    <row r="2115" spans="1:12" ht="15" thickBot="1" x14ac:dyDescent="0.35">
      <c r="A2115" s="36" t="s">
        <v>23</v>
      </c>
      <c r="B2115" s="4" t="s">
        <v>2618</v>
      </c>
      <c r="C2115" s="4" t="s">
        <v>190</v>
      </c>
      <c r="D2115" s="22">
        <v>1</v>
      </c>
      <c r="E2115" s="41">
        <v>23.68</v>
      </c>
      <c r="F2115" s="41">
        <f>PRODUCT(D2115:E2115)</f>
        <v>23.68</v>
      </c>
      <c r="G2115" s="7"/>
      <c r="J2115" s="30"/>
      <c r="K2115" s="31"/>
      <c r="L2115" s="31"/>
    </row>
    <row r="2116" spans="1:12" ht="15.6" thickTop="1" thickBot="1" x14ac:dyDescent="0.35">
      <c r="A2116" s="71">
        <v>2</v>
      </c>
      <c r="B2116" s="244" t="s">
        <v>49</v>
      </c>
      <c r="C2116" s="245"/>
      <c r="D2116" s="245"/>
      <c r="E2116" s="246"/>
      <c r="F2116" s="72">
        <f>SUM(F2115:F2115)</f>
        <v>23.68</v>
      </c>
      <c r="G2116" s="73">
        <f>SUM(F2116/F2121)</f>
        <v>0.44790248194530252</v>
      </c>
    </row>
    <row r="2117" spans="1:12" ht="15.6" thickTop="1" thickBot="1" x14ac:dyDescent="0.35">
      <c r="A2117" s="78" t="s">
        <v>26</v>
      </c>
      <c r="B2117" s="244" t="s">
        <v>27</v>
      </c>
      <c r="C2117" s="245"/>
      <c r="D2117" s="245"/>
      <c r="E2117" s="246"/>
      <c r="F2117" s="79">
        <f>SUM(F2113,F2116)</f>
        <v>41.793399999999998</v>
      </c>
      <c r="G2117" s="3"/>
    </row>
    <row r="2118" spans="1:12" ht="15.6" thickTop="1" thickBot="1" x14ac:dyDescent="0.35">
      <c r="A2118" s="80">
        <v>3</v>
      </c>
      <c r="B2118" s="264" t="s">
        <v>28</v>
      </c>
      <c r="C2118" s="265"/>
      <c r="D2118" s="265"/>
      <c r="E2118" s="266"/>
      <c r="F2118" s="79">
        <f>SUM(F2117)*15%</f>
        <v>6.2690099999999997</v>
      </c>
      <c r="G2118" s="73">
        <f>SUM(F2118/F2121)</f>
        <v>0.11857707509881422</v>
      </c>
    </row>
    <row r="2119" spans="1:12" ht="15.6" thickTop="1" thickBot="1" x14ac:dyDescent="0.35">
      <c r="A2119" s="78" t="s">
        <v>29</v>
      </c>
      <c r="B2119" s="244" t="s">
        <v>55</v>
      </c>
      <c r="C2119" s="245"/>
      <c r="D2119" s="245"/>
      <c r="E2119" s="246"/>
      <c r="F2119" s="81">
        <f>SUM(F2117:F2118)</f>
        <v>48.06241</v>
      </c>
    </row>
    <row r="2120" spans="1:12" ht="15.6" thickTop="1" thickBot="1" x14ac:dyDescent="0.35">
      <c r="A2120" s="80">
        <v>4</v>
      </c>
      <c r="B2120" s="264" t="s">
        <v>31</v>
      </c>
      <c r="C2120" s="265"/>
      <c r="D2120" s="265"/>
      <c r="E2120" s="266"/>
      <c r="F2120" s="79">
        <f>SUM(F2119)*10%</f>
        <v>4.806241</v>
      </c>
      <c r="G2120" s="73">
        <f>SUM(F2120/F2121)</f>
        <v>9.0909090909090912E-2</v>
      </c>
    </row>
    <row r="2121" spans="1:12" ht="15.6" thickTop="1" thickBot="1" x14ac:dyDescent="0.35">
      <c r="A2121" s="78" t="s">
        <v>32</v>
      </c>
      <c r="B2121" s="244" t="s">
        <v>33</v>
      </c>
      <c r="C2121" s="245"/>
      <c r="D2121" s="245"/>
      <c r="E2121" s="246"/>
      <c r="F2121" s="81">
        <f>SUM(F2119:F2120)</f>
        <v>52.868651</v>
      </c>
      <c r="G2121" s="82">
        <f>SUM(G2113,G2116,G2118,G2120)</f>
        <v>1</v>
      </c>
    </row>
    <row r="2122" spans="1:12" ht="15.6" thickTop="1" thickBot="1" x14ac:dyDescent="0.35">
      <c r="A2122" s="8"/>
      <c r="B2122" s="9"/>
      <c r="C2122" s="9"/>
      <c r="D2122" s="9"/>
      <c r="E2122" s="9"/>
      <c r="F2122" s="178"/>
    </row>
    <row r="2123" spans="1:12" ht="44.4" thickTop="1" thickBot="1" x14ac:dyDescent="0.35">
      <c r="A2123" s="61" t="s">
        <v>2</v>
      </c>
      <c r="B2123" s="62" t="s">
        <v>3</v>
      </c>
      <c r="C2123" s="63" t="s">
        <v>4</v>
      </c>
      <c r="D2123" s="64" t="s">
        <v>5</v>
      </c>
      <c r="E2123" s="27"/>
      <c r="F2123" s="20"/>
      <c r="G2123" s="20"/>
      <c r="H2123" s="2"/>
    </row>
    <row r="2124" spans="1:12" ht="346.8" thickTop="1" thickBot="1" x14ac:dyDescent="0.35">
      <c r="A2124" s="65" t="s">
        <v>2619</v>
      </c>
      <c r="B2124" s="229" t="s">
        <v>2620</v>
      </c>
      <c r="C2124" s="50" t="s">
        <v>483</v>
      </c>
      <c r="D2124" s="50">
        <v>1</v>
      </c>
      <c r="E2124" s="20"/>
      <c r="F2124" s="20"/>
      <c r="G2124" s="20"/>
    </row>
    <row r="2125" spans="1:12" ht="30" thickTop="1" thickBot="1" x14ac:dyDescent="0.35">
      <c r="A2125" s="61" t="s">
        <v>9</v>
      </c>
      <c r="B2125" s="62" t="s">
        <v>10</v>
      </c>
      <c r="C2125" s="62" t="s">
        <v>4</v>
      </c>
      <c r="D2125" s="62" t="s">
        <v>11</v>
      </c>
      <c r="E2125" s="62" t="s">
        <v>12</v>
      </c>
      <c r="F2125" s="62" t="s">
        <v>13</v>
      </c>
      <c r="G2125" s="64" t="s">
        <v>14</v>
      </c>
    </row>
    <row r="2126" spans="1:12" ht="15" thickTop="1" x14ac:dyDescent="0.3">
      <c r="A2126" s="20"/>
      <c r="B2126" s="67" t="s">
        <v>15</v>
      </c>
      <c r="C2126" s="68"/>
      <c r="D2126" s="68"/>
      <c r="E2126" s="68"/>
      <c r="F2126" s="68"/>
      <c r="G2126" s="7"/>
    </row>
    <row r="2127" spans="1:12" x14ac:dyDescent="0.3">
      <c r="A2127" s="36" t="s">
        <v>16</v>
      </c>
      <c r="B2127" s="4" t="s">
        <v>2600</v>
      </c>
      <c r="C2127" s="4" t="s">
        <v>18</v>
      </c>
      <c r="D2127" s="4">
        <v>0.27</v>
      </c>
      <c r="E2127" s="6">
        <v>30.27</v>
      </c>
      <c r="F2127" s="6">
        <f>PRODUCT(D2127:E2127)</f>
        <v>8.1729000000000003</v>
      </c>
      <c r="G2127" s="7"/>
    </row>
    <row r="2128" spans="1:12" ht="15" thickBot="1" x14ac:dyDescent="0.35">
      <c r="A2128" s="36" t="s">
        <v>19</v>
      </c>
      <c r="B2128" s="4" t="s">
        <v>140</v>
      </c>
      <c r="C2128" s="4" t="s">
        <v>18</v>
      </c>
      <c r="D2128" s="4">
        <v>0.27</v>
      </c>
      <c r="E2128" s="6">
        <v>28.09</v>
      </c>
      <c r="F2128" s="6">
        <f>PRODUCT(D2128:E2128)</f>
        <v>7.5843000000000007</v>
      </c>
      <c r="G2128" s="7"/>
    </row>
    <row r="2129" spans="1:12" ht="15.6" thickTop="1" thickBot="1" x14ac:dyDescent="0.35">
      <c r="A2129" s="71">
        <v>1</v>
      </c>
      <c r="B2129" s="244" t="s">
        <v>21</v>
      </c>
      <c r="C2129" s="245"/>
      <c r="D2129" s="245"/>
      <c r="E2129" s="246"/>
      <c r="F2129" s="72">
        <f>SUM(F2127:F2128)</f>
        <v>15.757200000000001</v>
      </c>
      <c r="G2129" s="73">
        <f>SUM(F2129/F2137)</f>
        <v>0.326190047580871</v>
      </c>
    </row>
    <row r="2130" spans="1:12" ht="15" thickTop="1" x14ac:dyDescent="0.3">
      <c r="A2130" s="20"/>
      <c r="B2130" s="74" t="s">
        <v>45</v>
      </c>
      <c r="C2130" s="4"/>
      <c r="D2130" s="4"/>
      <c r="E2130" s="4"/>
      <c r="F2130" s="41"/>
      <c r="G2130" s="75"/>
    </row>
    <row r="2131" spans="1:12" ht="15" thickBot="1" x14ac:dyDescent="0.35">
      <c r="A2131" s="36" t="s">
        <v>23</v>
      </c>
      <c r="B2131" s="4" t="s">
        <v>2621</v>
      </c>
      <c r="C2131" s="4" t="s">
        <v>190</v>
      </c>
      <c r="D2131" s="22">
        <v>1</v>
      </c>
      <c r="E2131" s="41">
        <v>22.43</v>
      </c>
      <c r="F2131" s="41">
        <f>PRODUCT(D2131:E2131)</f>
        <v>22.43</v>
      </c>
      <c r="G2131" s="7"/>
      <c r="J2131" s="30"/>
      <c r="K2131" s="31"/>
      <c r="L2131" s="31"/>
    </row>
    <row r="2132" spans="1:12" ht="15.6" thickTop="1" thickBot="1" x14ac:dyDescent="0.35">
      <c r="A2132" s="71">
        <v>2</v>
      </c>
      <c r="B2132" s="244" t="s">
        <v>49</v>
      </c>
      <c r="C2132" s="245"/>
      <c r="D2132" s="245"/>
      <c r="E2132" s="246"/>
      <c r="F2132" s="72">
        <f>SUM(F2131:F2131)</f>
        <v>22.43</v>
      </c>
      <c r="G2132" s="73">
        <f>SUM(F2132/F2137)</f>
        <v>0.46432378641122379</v>
      </c>
    </row>
    <row r="2133" spans="1:12" ht="15.6" thickTop="1" thickBot="1" x14ac:dyDescent="0.35">
      <c r="A2133" s="78" t="s">
        <v>26</v>
      </c>
      <c r="B2133" s="244" t="s">
        <v>27</v>
      </c>
      <c r="C2133" s="245"/>
      <c r="D2133" s="245"/>
      <c r="E2133" s="246"/>
      <c r="F2133" s="79">
        <f>SUM(F2129,F2132)</f>
        <v>38.187200000000004</v>
      </c>
      <c r="G2133" s="3"/>
    </row>
    <row r="2134" spans="1:12" ht="15.6" thickTop="1" thickBot="1" x14ac:dyDescent="0.35">
      <c r="A2134" s="80">
        <v>3</v>
      </c>
      <c r="B2134" s="264" t="s">
        <v>28</v>
      </c>
      <c r="C2134" s="265"/>
      <c r="D2134" s="265"/>
      <c r="E2134" s="266"/>
      <c r="F2134" s="79">
        <f>SUM(F2133)*15%</f>
        <v>5.7280800000000003</v>
      </c>
      <c r="G2134" s="73">
        <f>SUM(F2134/F2137)</f>
        <v>0.11857707509881422</v>
      </c>
    </row>
    <row r="2135" spans="1:12" ht="15.6" thickTop="1" thickBot="1" x14ac:dyDescent="0.35">
      <c r="A2135" s="78" t="s">
        <v>29</v>
      </c>
      <c r="B2135" s="244" t="s">
        <v>55</v>
      </c>
      <c r="C2135" s="245"/>
      <c r="D2135" s="245"/>
      <c r="E2135" s="246"/>
      <c r="F2135" s="81">
        <f>SUM(F2133:F2134)</f>
        <v>43.915280000000003</v>
      </c>
    </row>
    <row r="2136" spans="1:12" ht="15.6" thickTop="1" thickBot="1" x14ac:dyDescent="0.35">
      <c r="A2136" s="80">
        <v>4</v>
      </c>
      <c r="B2136" s="264" t="s">
        <v>31</v>
      </c>
      <c r="C2136" s="265"/>
      <c r="D2136" s="265"/>
      <c r="E2136" s="266"/>
      <c r="F2136" s="79">
        <f>SUM(F2135)*10%</f>
        <v>4.3915280000000001</v>
      </c>
      <c r="G2136" s="73">
        <f>SUM(F2136/F2137)</f>
        <v>9.0909090909090898E-2</v>
      </c>
    </row>
    <row r="2137" spans="1:12" ht="15.6" thickTop="1" thickBot="1" x14ac:dyDescent="0.35">
      <c r="A2137" s="78" t="s">
        <v>32</v>
      </c>
      <c r="B2137" s="244" t="s">
        <v>33</v>
      </c>
      <c r="C2137" s="245"/>
      <c r="D2137" s="245"/>
      <c r="E2137" s="246"/>
      <c r="F2137" s="81">
        <f>SUM(F2135:F2136)</f>
        <v>48.306808000000004</v>
      </c>
      <c r="G2137" s="82">
        <f>SUM(G2129,G2132,G2134,G2136)</f>
        <v>0.99999999999999989</v>
      </c>
    </row>
    <row r="2138" spans="1:12" ht="15" thickTop="1" x14ac:dyDescent="0.3">
      <c r="A2138" s="8"/>
      <c r="B2138" s="9"/>
      <c r="C2138" s="9"/>
      <c r="D2138" s="9"/>
      <c r="E2138" s="9"/>
      <c r="F2138" s="178"/>
    </row>
    <row r="2139" spans="1:12" x14ac:dyDescent="0.3">
      <c r="A2139" s="231" t="s">
        <v>2622</v>
      </c>
      <c r="B2139" s="231"/>
      <c r="C2139" s="231"/>
      <c r="D2139" s="231"/>
      <c r="E2139" s="231"/>
      <c r="F2139" s="231"/>
      <c r="G2139" s="231"/>
    </row>
    <row r="2140" spans="1:12" ht="15" thickBot="1" x14ac:dyDescent="0.35"/>
    <row r="2141" spans="1:12" ht="44.4" thickTop="1" thickBot="1" x14ac:dyDescent="0.35">
      <c r="A2141" s="61" t="s">
        <v>2</v>
      </c>
      <c r="B2141" s="62" t="s">
        <v>3</v>
      </c>
      <c r="C2141" s="63" t="s">
        <v>4</v>
      </c>
      <c r="D2141" s="64" t="s">
        <v>5</v>
      </c>
      <c r="E2141" s="27"/>
      <c r="F2141" s="20"/>
      <c r="G2141" s="20"/>
      <c r="H2141" s="2"/>
    </row>
    <row r="2142" spans="1:12" ht="346.8" thickTop="1" thickBot="1" x14ac:dyDescent="0.35">
      <c r="A2142" s="85" t="s">
        <v>2623</v>
      </c>
      <c r="B2142" s="229" t="s">
        <v>2624</v>
      </c>
      <c r="C2142" s="48" t="s">
        <v>304</v>
      </c>
      <c r="D2142" s="48">
        <v>1</v>
      </c>
      <c r="E2142" s="27"/>
      <c r="F2142" s="20"/>
      <c r="G2142" s="20"/>
    </row>
    <row r="2143" spans="1:12" ht="30" thickTop="1" thickBot="1" x14ac:dyDescent="0.35">
      <c r="A2143" s="61" t="s">
        <v>9</v>
      </c>
      <c r="B2143" s="62" t="s">
        <v>10</v>
      </c>
      <c r="C2143" s="62" t="s">
        <v>4</v>
      </c>
      <c r="D2143" s="62" t="s">
        <v>11</v>
      </c>
      <c r="E2143" s="62" t="s">
        <v>12</v>
      </c>
      <c r="F2143" s="62" t="s">
        <v>13</v>
      </c>
      <c r="G2143" s="64" t="s">
        <v>14</v>
      </c>
    </row>
    <row r="2144" spans="1:12" ht="15" thickTop="1" x14ac:dyDescent="0.3">
      <c r="A2144" s="20"/>
      <c r="B2144" s="67" t="s">
        <v>15</v>
      </c>
      <c r="C2144" s="68"/>
      <c r="D2144" s="68"/>
      <c r="E2144" s="68"/>
      <c r="F2144" s="68"/>
      <c r="G2144" s="7"/>
    </row>
    <row r="2145" spans="1:12" x14ac:dyDescent="0.3">
      <c r="A2145" s="36" t="s">
        <v>16</v>
      </c>
      <c r="B2145" s="4" t="s">
        <v>70</v>
      </c>
      <c r="C2145" s="4" t="s">
        <v>18</v>
      </c>
      <c r="D2145" s="22">
        <v>0.6</v>
      </c>
      <c r="E2145" s="6">
        <v>30.27</v>
      </c>
      <c r="F2145" s="6">
        <f>PRODUCT(D2145:E2145)</f>
        <v>18.161999999999999</v>
      </c>
      <c r="G2145" s="7"/>
    </row>
    <row r="2146" spans="1:12" ht="15" thickBot="1" x14ac:dyDescent="0.35">
      <c r="A2146" s="36" t="s">
        <v>19</v>
      </c>
      <c r="B2146" s="4" t="s">
        <v>140</v>
      </c>
      <c r="C2146" s="4" t="s">
        <v>18</v>
      </c>
      <c r="D2146" s="22">
        <v>0.6</v>
      </c>
      <c r="E2146" s="6">
        <v>28.09</v>
      </c>
      <c r="F2146" s="6">
        <f>PRODUCT(D2146:E2146)</f>
        <v>16.853999999999999</v>
      </c>
      <c r="G2146" s="7"/>
    </row>
    <row r="2147" spans="1:12" ht="15.6" thickTop="1" thickBot="1" x14ac:dyDescent="0.35">
      <c r="A2147" s="71">
        <v>1</v>
      </c>
      <c r="B2147" s="244" t="s">
        <v>21</v>
      </c>
      <c r="C2147" s="245"/>
      <c r="D2147" s="245"/>
      <c r="E2147" s="246"/>
      <c r="F2147" s="72">
        <f>SUM(F2145:F2146)</f>
        <v>35.015999999999998</v>
      </c>
      <c r="G2147" s="73">
        <f>SUM(F2147/F2159)</f>
        <v>2.468175037678684E-2</v>
      </c>
    </row>
    <row r="2148" spans="1:12" ht="15" thickTop="1" x14ac:dyDescent="0.3">
      <c r="A2148" s="20"/>
      <c r="B2148" s="74" t="s">
        <v>45</v>
      </c>
      <c r="C2148" s="4"/>
      <c r="D2148" s="4"/>
      <c r="E2148" s="4"/>
      <c r="F2148" s="41"/>
      <c r="G2148" s="75"/>
    </row>
    <row r="2149" spans="1:12" ht="28.8" x14ac:dyDescent="0.3">
      <c r="A2149" s="36" t="s">
        <v>23</v>
      </c>
      <c r="B2149" s="4" t="s">
        <v>2625</v>
      </c>
      <c r="C2149" s="4" t="s">
        <v>2626</v>
      </c>
      <c r="D2149" s="22">
        <v>4</v>
      </c>
      <c r="E2149" s="6">
        <v>189.98</v>
      </c>
      <c r="F2149" s="41">
        <f>PRODUCT(D2149:E2149)</f>
        <v>759.92</v>
      </c>
      <c r="G2149" s="7"/>
      <c r="J2149" s="30"/>
      <c r="K2149" s="31"/>
      <c r="L2149" s="31"/>
    </row>
    <row r="2150" spans="1:12" ht="29.4" thickBot="1" x14ac:dyDescent="0.35">
      <c r="A2150" s="36" t="s">
        <v>47</v>
      </c>
      <c r="B2150" s="4" t="s">
        <v>2627</v>
      </c>
      <c r="C2150" s="4" t="s">
        <v>2626</v>
      </c>
      <c r="D2150" s="22">
        <v>1</v>
      </c>
      <c r="E2150" s="6">
        <v>308.70999999999998</v>
      </c>
      <c r="F2150" s="41">
        <f>PRODUCT(D2150:E2150)</f>
        <v>308.70999999999998</v>
      </c>
      <c r="G2150" s="7"/>
      <c r="J2150" s="30"/>
      <c r="K2150" s="31"/>
      <c r="L2150" s="31"/>
    </row>
    <row r="2151" spans="1:12" ht="15.6" thickTop="1" thickBot="1" x14ac:dyDescent="0.35">
      <c r="A2151" s="71">
        <v>2</v>
      </c>
      <c r="B2151" s="244" t="s">
        <v>49</v>
      </c>
      <c r="C2151" s="245"/>
      <c r="D2151" s="245"/>
      <c r="E2151" s="246"/>
      <c r="F2151" s="72">
        <f>SUM(F2149:F2150)</f>
        <v>1068.6299999999999</v>
      </c>
      <c r="G2151" s="73">
        <f>SUM(F2151/F2159)</f>
        <v>0.75324591344373193</v>
      </c>
    </row>
    <row r="2152" spans="1:12" ht="15" thickTop="1" x14ac:dyDescent="0.3">
      <c r="A2152" s="20"/>
      <c r="B2152" s="74" t="s">
        <v>22</v>
      </c>
      <c r="C2152" s="4"/>
      <c r="D2152" s="4"/>
      <c r="E2152" s="4"/>
      <c r="F2152" s="41"/>
      <c r="G2152" s="75"/>
    </row>
    <row r="2153" spans="1:12" ht="29.4" thickBot="1" x14ac:dyDescent="0.35">
      <c r="A2153" s="36" t="s">
        <v>50</v>
      </c>
      <c r="B2153" s="4" t="s">
        <v>699</v>
      </c>
      <c r="C2153" s="4" t="s">
        <v>18</v>
      </c>
      <c r="D2153" s="4">
        <v>0.93</v>
      </c>
      <c r="E2153" s="55">
        <v>19.2</v>
      </c>
      <c r="F2153" s="41">
        <f>PRODUCT(D2153:E2153)</f>
        <v>17.856000000000002</v>
      </c>
      <c r="G2153" s="7"/>
    </row>
    <row r="2154" spans="1:12" ht="15.6" thickTop="1" thickBot="1" x14ac:dyDescent="0.35">
      <c r="A2154" s="71">
        <v>3</v>
      </c>
      <c r="B2154" s="244" t="s">
        <v>25</v>
      </c>
      <c r="C2154" s="245"/>
      <c r="D2154" s="245"/>
      <c r="E2154" s="246"/>
      <c r="F2154" s="72">
        <f>SUM(F2153)</f>
        <v>17.856000000000002</v>
      </c>
      <c r="G2154" s="73">
        <f>SUM(F2154/F2159)</f>
        <v>1.2586170171576018E-2</v>
      </c>
    </row>
    <row r="2155" spans="1:12" ht="15.6" thickTop="1" thickBot="1" x14ac:dyDescent="0.35">
      <c r="A2155" s="78" t="s">
        <v>26</v>
      </c>
      <c r="B2155" s="244" t="s">
        <v>54</v>
      </c>
      <c r="C2155" s="245"/>
      <c r="D2155" s="245"/>
      <c r="E2155" s="246"/>
      <c r="F2155" s="79">
        <f>SUM(F2147,F2151,F2154)</f>
        <v>1121.502</v>
      </c>
      <c r="G2155" s="3"/>
    </row>
    <row r="2156" spans="1:12" ht="15.6" thickTop="1" thickBot="1" x14ac:dyDescent="0.35">
      <c r="A2156" s="80">
        <v>4</v>
      </c>
      <c r="B2156" s="264" t="s">
        <v>28</v>
      </c>
      <c r="C2156" s="265"/>
      <c r="D2156" s="265"/>
      <c r="E2156" s="266"/>
      <c r="F2156" s="79">
        <f>SUM(F2155)*15%</f>
        <v>168.22529999999998</v>
      </c>
      <c r="G2156" s="73">
        <f>SUM(F2156/F2159)</f>
        <v>0.11857707509881421</v>
      </c>
    </row>
    <row r="2157" spans="1:12" ht="15.6" thickTop="1" thickBot="1" x14ac:dyDescent="0.35">
      <c r="A2157" s="78" t="s">
        <v>29</v>
      </c>
      <c r="B2157" s="244" t="s">
        <v>55</v>
      </c>
      <c r="C2157" s="245"/>
      <c r="D2157" s="245"/>
      <c r="E2157" s="246"/>
      <c r="F2157" s="81">
        <f>SUM(F2155:F2156)</f>
        <v>1289.7273</v>
      </c>
    </row>
    <row r="2158" spans="1:12" ht="15.6" thickTop="1" thickBot="1" x14ac:dyDescent="0.35">
      <c r="A2158" s="80">
        <v>5</v>
      </c>
      <c r="B2158" s="264" t="s">
        <v>31</v>
      </c>
      <c r="C2158" s="265"/>
      <c r="D2158" s="265"/>
      <c r="E2158" s="266"/>
      <c r="F2158" s="79">
        <f>SUM(F2157)*10%</f>
        <v>128.97273000000001</v>
      </c>
      <c r="G2158" s="73">
        <f>SUM(F2158/F2159)</f>
        <v>9.0909090909090925E-2</v>
      </c>
    </row>
    <row r="2159" spans="1:12" ht="15.6" thickTop="1" thickBot="1" x14ac:dyDescent="0.35">
      <c r="A2159" s="78" t="s">
        <v>32</v>
      </c>
      <c r="B2159" s="244" t="s">
        <v>33</v>
      </c>
      <c r="C2159" s="245"/>
      <c r="D2159" s="245"/>
      <c r="E2159" s="246"/>
      <c r="F2159" s="81">
        <f>SUM(F2157:F2158)</f>
        <v>1418.70003</v>
      </c>
      <c r="G2159" s="82">
        <f>SUM(G2147,G2151,G2154,G2156,G2158)</f>
        <v>1</v>
      </c>
    </row>
    <row r="2160" spans="1:12" ht="15" thickTop="1" x14ac:dyDescent="0.3">
      <c r="A2160" s="8"/>
      <c r="B2160" s="9"/>
      <c r="C2160" s="9"/>
      <c r="D2160" s="9"/>
      <c r="E2160" s="9"/>
      <c r="F2160" s="178"/>
    </row>
  </sheetData>
  <mergeCells count="873">
    <mergeCell ref="B2159:E2159"/>
    <mergeCell ref="B2151:E2151"/>
    <mergeCell ref="B2154:E2154"/>
    <mergeCell ref="B2155:E2155"/>
    <mergeCell ref="B2156:E2156"/>
    <mergeCell ref="B2157:E2157"/>
    <mergeCell ref="B2158:E2158"/>
    <mergeCell ref="B2134:E2134"/>
    <mergeCell ref="B2135:E2135"/>
    <mergeCell ref="B2136:E2136"/>
    <mergeCell ref="B2137:E2137"/>
    <mergeCell ref="A2139:G2139"/>
    <mergeCell ref="B2147:E2147"/>
    <mergeCell ref="B2119:E2119"/>
    <mergeCell ref="B2120:E2120"/>
    <mergeCell ref="B2121:E2121"/>
    <mergeCell ref="B2129:E2129"/>
    <mergeCell ref="B2132:E2132"/>
    <mergeCell ref="B2133:E2133"/>
    <mergeCell ref="B2104:E2104"/>
    <mergeCell ref="B2105:E2105"/>
    <mergeCell ref="B2113:E2113"/>
    <mergeCell ref="B2116:E2116"/>
    <mergeCell ref="B2117:E2117"/>
    <mergeCell ref="B2118:E2118"/>
    <mergeCell ref="B2091:E2091"/>
    <mergeCell ref="B2092:E2092"/>
    <mergeCell ref="B2100:E2100"/>
    <mergeCell ref="B2101:E2101"/>
    <mergeCell ref="B2102:E2102"/>
    <mergeCell ref="B2103:E2103"/>
    <mergeCell ref="B2078:E2078"/>
    <mergeCell ref="B2079:E2079"/>
    <mergeCell ref="B2087:E2087"/>
    <mergeCell ref="B2088:E2088"/>
    <mergeCell ref="B2089:E2089"/>
    <mergeCell ref="B2090:E2090"/>
    <mergeCell ref="B2062:E2062"/>
    <mergeCell ref="B2070:E2070"/>
    <mergeCell ref="B2074:E2074"/>
    <mergeCell ref="B2075:E2075"/>
    <mergeCell ref="B2076:E2076"/>
    <mergeCell ref="B2077:E2077"/>
    <mergeCell ref="B2053:E2053"/>
    <mergeCell ref="B2057:E2057"/>
    <mergeCell ref="B2058:E2058"/>
    <mergeCell ref="B2059:E2059"/>
    <mergeCell ref="B2060:E2060"/>
    <mergeCell ref="B2061:E2061"/>
    <mergeCell ref="B2040:E2040"/>
    <mergeCell ref="B2041:E2041"/>
    <mergeCell ref="B2042:E2042"/>
    <mergeCell ref="B2043:E2043"/>
    <mergeCell ref="B2044:E2044"/>
    <mergeCell ref="B2045:E2045"/>
    <mergeCell ref="B2022:E2022"/>
    <mergeCell ref="B2023:E2023"/>
    <mergeCell ref="B2024:E2024"/>
    <mergeCell ref="B2025:E2025"/>
    <mergeCell ref="B2034:E2034"/>
    <mergeCell ref="B2037:E2037"/>
    <mergeCell ref="B2004:E2004"/>
    <mergeCell ref="B2005:E2005"/>
    <mergeCell ref="B2014:E2014"/>
    <mergeCell ref="B2017:E2017"/>
    <mergeCell ref="B2020:E2020"/>
    <mergeCell ref="B2021:E2021"/>
    <mergeCell ref="B1994:E1994"/>
    <mergeCell ref="B1997:E1997"/>
    <mergeCell ref="B2000:E2000"/>
    <mergeCell ref="B2001:E2001"/>
    <mergeCell ref="B2002:E2002"/>
    <mergeCell ref="B2003:E2003"/>
    <mergeCell ref="B1980:E1980"/>
    <mergeCell ref="B1981:E1981"/>
    <mergeCell ref="B1982:E1982"/>
    <mergeCell ref="B1983:E1983"/>
    <mergeCell ref="B1984:E1984"/>
    <mergeCell ref="B1985:E1985"/>
    <mergeCell ref="B1964:E1964"/>
    <mergeCell ref="B1965:E1965"/>
    <mergeCell ref="B1966:E1966"/>
    <mergeCell ref="B1967:E1967"/>
    <mergeCell ref="B1968:E1968"/>
    <mergeCell ref="B1977:E1977"/>
    <mergeCell ref="B1949:E1949"/>
    <mergeCell ref="B1950:E1950"/>
    <mergeCell ref="B1951:E1951"/>
    <mergeCell ref="B1952:E1952"/>
    <mergeCell ref="B1960:E1960"/>
    <mergeCell ref="B1963:E1963"/>
    <mergeCell ref="B1934:E1934"/>
    <mergeCell ref="B1935:E1935"/>
    <mergeCell ref="B1936:E1936"/>
    <mergeCell ref="B1944:E1944"/>
    <mergeCell ref="B1947:E1947"/>
    <mergeCell ref="B1948:E1948"/>
    <mergeCell ref="B1917:E1917"/>
    <mergeCell ref="A1919:G1919"/>
    <mergeCell ref="B1928:E1928"/>
    <mergeCell ref="B1931:E1931"/>
    <mergeCell ref="B1932:E1932"/>
    <mergeCell ref="B1933:E1933"/>
    <mergeCell ref="B1909:E1909"/>
    <mergeCell ref="B1912:E1912"/>
    <mergeCell ref="B1913:E1913"/>
    <mergeCell ref="B1914:E1914"/>
    <mergeCell ref="B1915:E1915"/>
    <mergeCell ref="B1916:E1916"/>
    <mergeCell ref="B1922:B1923"/>
    <mergeCell ref="A1922:A1923"/>
    <mergeCell ref="D1922:D1923"/>
    <mergeCell ref="C1922:C1923"/>
    <mergeCell ref="B1893:E1893"/>
    <mergeCell ref="B1894:E1894"/>
    <mergeCell ref="B1895:E1895"/>
    <mergeCell ref="B1896:E1896"/>
    <mergeCell ref="B1897:E1897"/>
    <mergeCell ref="B1905:E1905"/>
    <mergeCell ref="B1875:E1875"/>
    <mergeCell ref="B1876:E1876"/>
    <mergeCell ref="B1877:E1877"/>
    <mergeCell ref="B1885:E1885"/>
    <mergeCell ref="B1888:E1888"/>
    <mergeCell ref="B1892:E1892"/>
    <mergeCell ref="B1857:E1857"/>
    <mergeCell ref="B1865:E1865"/>
    <mergeCell ref="B1869:E1869"/>
    <mergeCell ref="B1872:E1872"/>
    <mergeCell ref="B1873:E1873"/>
    <mergeCell ref="B1874:E1874"/>
    <mergeCell ref="B1848:E1848"/>
    <mergeCell ref="B1852:E1852"/>
    <mergeCell ref="B1853:E1853"/>
    <mergeCell ref="B1854:E1854"/>
    <mergeCell ref="B1855:E1855"/>
    <mergeCell ref="B1856:E1856"/>
    <mergeCell ref="B1833:E1833"/>
    <mergeCell ref="B1834:E1834"/>
    <mergeCell ref="B1835:E1835"/>
    <mergeCell ref="B1836:E1836"/>
    <mergeCell ref="B1837:E1837"/>
    <mergeCell ref="B1845:E1845"/>
    <mergeCell ref="B1815:E1815"/>
    <mergeCell ref="B1816:E1816"/>
    <mergeCell ref="B1817:E1817"/>
    <mergeCell ref="B1825:E1825"/>
    <mergeCell ref="B1829:E1829"/>
    <mergeCell ref="B1832:E1832"/>
    <mergeCell ref="B1800:E1800"/>
    <mergeCell ref="B1801:E1801"/>
    <mergeCell ref="B1809:E1809"/>
    <mergeCell ref="B1812:E1812"/>
    <mergeCell ref="B1813:E1813"/>
    <mergeCell ref="B1814:E1814"/>
    <mergeCell ref="B1783:E1783"/>
    <mergeCell ref="B1791:E1791"/>
    <mergeCell ref="B1796:E1796"/>
    <mergeCell ref="B1797:E1797"/>
    <mergeCell ref="B1798:E1798"/>
    <mergeCell ref="B1799:E1799"/>
    <mergeCell ref="B1773:E1773"/>
    <mergeCell ref="B1778:E1778"/>
    <mergeCell ref="B1779:E1779"/>
    <mergeCell ref="B1780:E1780"/>
    <mergeCell ref="B1781:E1781"/>
    <mergeCell ref="B1782:E1782"/>
    <mergeCell ref="B1760:E1760"/>
    <mergeCell ref="B1761:E1761"/>
    <mergeCell ref="B1762:E1762"/>
    <mergeCell ref="B1763:E1763"/>
    <mergeCell ref="B1764:E1764"/>
    <mergeCell ref="B1765:E1765"/>
    <mergeCell ref="B1742:E1742"/>
    <mergeCell ref="B1743:E1743"/>
    <mergeCell ref="B1744:E1744"/>
    <mergeCell ref="B1745:E1745"/>
    <mergeCell ref="B1746:E1746"/>
    <mergeCell ref="B1754:E1754"/>
    <mergeCell ref="B1724:E1724"/>
    <mergeCell ref="B1725:E1725"/>
    <mergeCell ref="B1726:E1726"/>
    <mergeCell ref="B1727:E1727"/>
    <mergeCell ref="B1735:E1735"/>
    <mergeCell ref="B1741:E1741"/>
    <mergeCell ref="B1705:E1705"/>
    <mergeCell ref="B1706:E1706"/>
    <mergeCell ref="B1714:E1714"/>
    <mergeCell ref="B1718:E1718"/>
    <mergeCell ref="B1722:E1722"/>
    <mergeCell ref="B1723:E1723"/>
    <mergeCell ref="B1694:E1694"/>
    <mergeCell ref="B1697:E1697"/>
    <mergeCell ref="B1701:E1701"/>
    <mergeCell ref="B1702:E1702"/>
    <mergeCell ref="B1703:E1703"/>
    <mergeCell ref="B1704:E1704"/>
    <mergeCell ref="B1677:E1677"/>
    <mergeCell ref="B1678:E1678"/>
    <mergeCell ref="B1679:E1679"/>
    <mergeCell ref="B1680:E1680"/>
    <mergeCell ref="B1681:E1681"/>
    <mergeCell ref="B1691:E1691"/>
    <mergeCell ref="B1658:E1658"/>
    <mergeCell ref="B1659:E1659"/>
    <mergeCell ref="B1660:E1660"/>
    <mergeCell ref="B1670:E1670"/>
    <mergeCell ref="B1673:E1673"/>
    <mergeCell ref="B1676:E1676"/>
    <mergeCell ref="B1641:E1641"/>
    <mergeCell ref="B1649:E1649"/>
    <mergeCell ref="B1652:E1652"/>
    <mergeCell ref="B1655:E1655"/>
    <mergeCell ref="B1656:E1656"/>
    <mergeCell ref="B1657:E1657"/>
    <mergeCell ref="B1632:E1632"/>
    <mergeCell ref="B1636:E1636"/>
    <mergeCell ref="B1637:E1637"/>
    <mergeCell ref="B1638:E1638"/>
    <mergeCell ref="B1639:E1639"/>
    <mergeCell ref="B1640:E1640"/>
    <mergeCell ref="B1618:E1618"/>
    <mergeCell ref="B1619:E1619"/>
    <mergeCell ref="B1620:E1620"/>
    <mergeCell ref="B1621:E1621"/>
    <mergeCell ref="B1622:E1622"/>
    <mergeCell ref="B1629:E1629"/>
    <mergeCell ref="B1599:E1599"/>
    <mergeCell ref="B1600:E1600"/>
    <mergeCell ref="B1601:E1601"/>
    <mergeCell ref="B1610:E1610"/>
    <mergeCell ref="B1613:E1613"/>
    <mergeCell ref="B1617:E1617"/>
    <mergeCell ref="B1580:E1580"/>
    <mergeCell ref="B1589:E1589"/>
    <mergeCell ref="B1592:E1592"/>
    <mergeCell ref="B1596:E1596"/>
    <mergeCell ref="B1597:E1597"/>
    <mergeCell ref="B1598:E1598"/>
    <mergeCell ref="B1571:E1571"/>
    <mergeCell ref="B1575:E1575"/>
    <mergeCell ref="B1576:E1576"/>
    <mergeCell ref="B1577:E1577"/>
    <mergeCell ref="B1578:E1578"/>
    <mergeCell ref="B1579:E1579"/>
    <mergeCell ref="B1555:E1555"/>
    <mergeCell ref="B1556:E1556"/>
    <mergeCell ref="B1557:E1557"/>
    <mergeCell ref="B1558:E1558"/>
    <mergeCell ref="B1559:E1559"/>
    <mergeCell ref="B1568:E1568"/>
    <mergeCell ref="B1535:E1535"/>
    <mergeCell ref="B1536:E1536"/>
    <mergeCell ref="B1537:E1537"/>
    <mergeCell ref="B1546:E1546"/>
    <mergeCell ref="B1550:E1550"/>
    <mergeCell ref="B1554:E1554"/>
    <mergeCell ref="B1515:E1515"/>
    <mergeCell ref="B1524:E1524"/>
    <mergeCell ref="B1528:E1528"/>
    <mergeCell ref="B1532:E1532"/>
    <mergeCell ref="B1533:E1533"/>
    <mergeCell ref="B1534:E1534"/>
    <mergeCell ref="B1507:E1507"/>
    <mergeCell ref="B1510:E1510"/>
    <mergeCell ref="B1511:E1511"/>
    <mergeCell ref="B1512:E1512"/>
    <mergeCell ref="B1513:E1513"/>
    <mergeCell ref="B1514:E1514"/>
    <mergeCell ref="B1491:E1491"/>
    <mergeCell ref="B1492:E1492"/>
    <mergeCell ref="B1493:E1493"/>
    <mergeCell ref="B1494:E1494"/>
    <mergeCell ref="B1495:E1495"/>
    <mergeCell ref="B1503:E1503"/>
    <mergeCell ref="B1473:E1473"/>
    <mergeCell ref="B1474:E1474"/>
    <mergeCell ref="B1475:E1475"/>
    <mergeCell ref="B1483:E1483"/>
    <mergeCell ref="B1486:E1486"/>
    <mergeCell ref="B1490:E1490"/>
    <mergeCell ref="B1456:E1456"/>
    <mergeCell ref="B1464:E1464"/>
    <mergeCell ref="B1467:E1467"/>
    <mergeCell ref="B1470:E1470"/>
    <mergeCell ref="B1471:E1471"/>
    <mergeCell ref="B1472:E1472"/>
    <mergeCell ref="B1448:E1448"/>
    <mergeCell ref="B1451:E1451"/>
    <mergeCell ref="B1452:E1452"/>
    <mergeCell ref="B1453:E1453"/>
    <mergeCell ref="B1454:E1454"/>
    <mergeCell ref="B1455:E1455"/>
    <mergeCell ref="B1434:E1434"/>
    <mergeCell ref="B1435:E1435"/>
    <mergeCell ref="B1436:E1436"/>
    <mergeCell ref="B1437:E1437"/>
    <mergeCell ref="B1438:E1438"/>
    <mergeCell ref="B1445:E1445"/>
    <mergeCell ref="B1417:E1417"/>
    <mergeCell ref="B1418:E1418"/>
    <mergeCell ref="B1419:E1419"/>
    <mergeCell ref="B1426:E1426"/>
    <mergeCell ref="B1430:E1430"/>
    <mergeCell ref="B1433:E1433"/>
    <mergeCell ref="B1400:E1400"/>
    <mergeCell ref="B1407:E1407"/>
    <mergeCell ref="B1411:E1411"/>
    <mergeCell ref="B1414:E1414"/>
    <mergeCell ref="B1415:E1415"/>
    <mergeCell ref="B1416:E1416"/>
    <mergeCell ref="B1392:E1392"/>
    <mergeCell ref="B1395:E1395"/>
    <mergeCell ref="B1396:E1396"/>
    <mergeCell ref="B1397:E1397"/>
    <mergeCell ref="B1398:E1398"/>
    <mergeCell ref="B1399:E1399"/>
    <mergeCell ref="B1378:E1378"/>
    <mergeCell ref="B1379:E1379"/>
    <mergeCell ref="B1380:E1380"/>
    <mergeCell ref="B1381:E1381"/>
    <mergeCell ref="B1382:E1382"/>
    <mergeCell ref="B1389:E1389"/>
    <mergeCell ref="B1362:E1362"/>
    <mergeCell ref="B1363:E1363"/>
    <mergeCell ref="B1364:E1364"/>
    <mergeCell ref="B1371:E1371"/>
    <mergeCell ref="B1374:E1374"/>
    <mergeCell ref="B1377:E1377"/>
    <mergeCell ref="B1346:E1346"/>
    <mergeCell ref="B1353:E1353"/>
    <mergeCell ref="B1356:E1356"/>
    <mergeCell ref="B1359:E1359"/>
    <mergeCell ref="B1360:E1360"/>
    <mergeCell ref="B1361:E1361"/>
    <mergeCell ref="B1337:E1337"/>
    <mergeCell ref="B1341:E1341"/>
    <mergeCell ref="B1342:E1342"/>
    <mergeCell ref="B1343:E1343"/>
    <mergeCell ref="B1344:E1344"/>
    <mergeCell ref="B1345:E1345"/>
    <mergeCell ref="B1322:E1322"/>
    <mergeCell ref="B1323:E1323"/>
    <mergeCell ref="B1324:E1324"/>
    <mergeCell ref="B1325:E1325"/>
    <mergeCell ref="B1326:E1326"/>
    <mergeCell ref="B1334:E1334"/>
    <mergeCell ref="B1304:E1304"/>
    <mergeCell ref="B1305:E1305"/>
    <mergeCell ref="B1306:E1306"/>
    <mergeCell ref="B1314:E1314"/>
    <mergeCell ref="B1317:E1317"/>
    <mergeCell ref="B1321:E1321"/>
    <mergeCell ref="B1286:E1286"/>
    <mergeCell ref="B1294:E1294"/>
    <mergeCell ref="B1297:E1297"/>
    <mergeCell ref="B1301:E1301"/>
    <mergeCell ref="B1302:E1302"/>
    <mergeCell ref="B1303:E1303"/>
    <mergeCell ref="B1277:E1277"/>
    <mergeCell ref="B1281:E1281"/>
    <mergeCell ref="B1282:E1282"/>
    <mergeCell ref="B1283:E1283"/>
    <mergeCell ref="B1284:E1284"/>
    <mergeCell ref="B1285:E1285"/>
    <mergeCell ref="B1262:E1262"/>
    <mergeCell ref="B1263:E1263"/>
    <mergeCell ref="B1264:E1264"/>
    <mergeCell ref="B1265:E1265"/>
    <mergeCell ref="B1266:E1266"/>
    <mergeCell ref="B1274:E1274"/>
    <mergeCell ref="B1243:E1243"/>
    <mergeCell ref="B1244:E1244"/>
    <mergeCell ref="B1245:E1245"/>
    <mergeCell ref="B1253:E1253"/>
    <mergeCell ref="B1257:E1257"/>
    <mergeCell ref="B1261:E1261"/>
    <mergeCell ref="B1223:E1223"/>
    <mergeCell ref="B1232:E1232"/>
    <mergeCell ref="B1235:E1235"/>
    <mergeCell ref="B1240:E1240"/>
    <mergeCell ref="B1241:E1241"/>
    <mergeCell ref="B1242:E1242"/>
    <mergeCell ref="B1213:E1213"/>
    <mergeCell ref="B1218:E1218"/>
    <mergeCell ref="B1219:E1219"/>
    <mergeCell ref="B1220:E1220"/>
    <mergeCell ref="B1221:E1221"/>
    <mergeCell ref="B1222:E1222"/>
    <mergeCell ref="B1197:E1197"/>
    <mergeCell ref="B1198:E1198"/>
    <mergeCell ref="B1199:E1199"/>
    <mergeCell ref="B1200:E1200"/>
    <mergeCell ref="B1201:E1201"/>
    <mergeCell ref="B1210:E1210"/>
    <mergeCell ref="B1177:E1177"/>
    <mergeCell ref="B1178:E1178"/>
    <mergeCell ref="B1179:E1179"/>
    <mergeCell ref="B1188:E1188"/>
    <mergeCell ref="B1191:E1191"/>
    <mergeCell ref="B1196:E1196"/>
    <mergeCell ref="B1158:E1158"/>
    <mergeCell ref="B1167:E1167"/>
    <mergeCell ref="B1170:E1170"/>
    <mergeCell ref="B1174:E1174"/>
    <mergeCell ref="B1175:E1175"/>
    <mergeCell ref="B1176:E1176"/>
    <mergeCell ref="B1149:E1149"/>
    <mergeCell ref="B1153:E1153"/>
    <mergeCell ref="B1154:E1154"/>
    <mergeCell ref="B1155:E1155"/>
    <mergeCell ref="B1156:E1156"/>
    <mergeCell ref="B1157:E1157"/>
    <mergeCell ref="B1135:E1135"/>
    <mergeCell ref="B1136:E1136"/>
    <mergeCell ref="B1137:E1137"/>
    <mergeCell ref="B1138:E1138"/>
    <mergeCell ref="B1139:E1139"/>
    <mergeCell ref="B1140:E1140"/>
    <mergeCell ref="B1117:E1117"/>
    <mergeCell ref="B1118:E1118"/>
    <mergeCell ref="B1119:E1119"/>
    <mergeCell ref="B1120:E1120"/>
    <mergeCell ref="B1121:E1121"/>
    <mergeCell ref="B1130:E1130"/>
    <mergeCell ref="B1099:E1099"/>
    <mergeCell ref="B1100:E1100"/>
    <mergeCell ref="B1101:E1101"/>
    <mergeCell ref="B1102:E1102"/>
    <mergeCell ref="B1111:E1111"/>
    <mergeCell ref="B1116:E1116"/>
    <mergeCell ref="B1083:E1083"/>
    <mergeCell ref="B1084:E1084"/>
    <mergeCell ref="B1085:E1085"/>
    <mergeCell ref="B1093:E1093"/>
    <mergeCell ref="B1097:E1097"/>
    <mergeCell ref="B1098:E1098"/>
    <mergeCell ref="B1066:E1066"/>
    <mergeCell ref="B1074:E1074"/>
    <mergeCell ref="B1077:E1077"/>
    <mergeCell ref="B1080:E1080"/>
    <mergeCell ref="B1081:E1081"/>
    <mergeCell ref="B1082:E1082"/>
    <mergeCell ref="B1056:E1056"/>
    <mergeCell ref="B1061:E1061"/>
    <mergeCell ref="B1062:E1062"/>
    <mergeCell ref="B1063:E1063"/>
    <mergeCell ref="B1064:E1064"/>
    <mergeCell ref="B1065:E1065"/>
    <mergeCell ref="B1042:E1042"/>
    <mergeCell ref="B1043:E1043"/>
    <mergeCell ref="B1044:E1044"/>
    <mergeCell ref="B1045:E1045"/>
    <mergeCell ref="B1046:E1046"/>
    <mergeCell ref="B1047:E1047"/>
    <mergeCell ref="B1024:E1024"/>
    <mergeCell ref="B1025:E1025"/>
    <mergeCell ref="B1026:E1026"/>
    <mergeCell ref="B1027:E1027"/>
    <mergeCell ref="B1028:E1028"/>
    <mergeCell ref="B1037:E1037"/>
    <mergeCell ref="B1007:E1007"/>
    <mergeCell ref="B1008:E1008"/>
    <mergeCell ref="B1009:E1009"/>
    <mergeCell ref="B1010:E1010"/>
    <mergeCell ref="B1019:E1019"/>
    <mergeCell ref="B1023:E1023"/>
    <mergeCell ref="B989:E989"/>
    <mergeCell ref="B990:E990"/>
    <mergeCell ref="B991:E991"/>
    <mergeCell ref="B1000:E1000"/>
    <mergeCell ref="B1005:E1005"/>
    <mergeCell ref="B1006:E1006"/>
    <mergeCell ref="B971:E971"/>
    <mergeCell ref="B972:E972"/>
    <mergeCell ref="B981:E981"/>
    <mergeCell ref="B986:E986"/>
    <mergeCell ref="B987:E987"/>
    <mergeCell ref="B988:E988"/>
    <mergeCell ref="B954:E954"/>
    <mergeCell ref="B963:E963"/>
    <mergeCell ref="B967:E967"/>
    <mergeCell ref="B968:E968"/>
    <mergeCell ref="B969:E969"/>
    <mergeCell ref="B970:E970"/>
    <mergeCell ref="B944:E944"/>
    <mergeCell ref="B949:E949"/>
    <mergeCell ref="B950:E950"/>
    <mergeCell ref="B951:E951"/>
    <mergeCell ref="B952:E952"/>
    <mergeCell ref="B953:E953"/>
    <mergeCell ref="B930:E930"/>
    <mergeCell ref="B931:E931"/>
    <mergeCell ref="B932:E932"/>
    <mergeCell ref="B933:E933"/>
    <mergeCell ref="B934:E934"/>
    <mergeCell ref="B935:E935"/>
    <mergeCell ref="B913:E913"/>
    <mergeCell ref="B914:E914"/>
    <mergeCell ref="B915:E915"/>
    <mergeCell ref="B916:E916"/>
    <mergeCell ref="B917:E917"/>
    <mergeCell ref="B926:E926"/>
    <mergeCell ref="B895:E895"/>
    <mergeCell ref="B896:E896"/>
    <mergeCell ref="B897:E897"/>
    <mergeCell ref="B898:E898"/>
    <mergeCell ref="B907:E907"/>
    <mergeCell ref="B912:E912"/>
    <mergeCell ref="B878:E878"/>
    <mergeCell ref="B879:E879"/>
    <mergeCell ref="B880:E880"/>
    <mergeCell ref="B889:E889"/>
    <mergeCell ref="B893:E893"/>
    <mergeCell ref="B894:E894"/>
    <mergeCell ref="B861:E861"/>
    <mergeCell ref="B862:E862"/>
    <mergeCell ref="B871:E871"/>
    <mergeCell ref="B875:E875"/>
    <mergeCell ref="B876:E876"/>
    <mergeCell ref="B877:E877"/>
    <mergeCell ref="B844:E844"/>
    <mergeCell ref="B853:E853"/>
    <mergeCell ref="B857:E857"/>
    <mergeCell ref="B858:E858"/>
    <mergeCell ref="B859:E859"/>
    <mergeCell ref="B860:E860"/>
    <mergeCell ref="B834:E834"/>
    <mergeCell ref="B839:E839"/>
    <mergeCell ref="B840:E840"/>
    <mergeCell ref="B841:E841"/>
    <mergeCell ref="B842:E842"/>
    <mergeCell ref="B843:E843"/>
    <mergeCell ref="B820:E820"/>
    <mergeCell ref="B821:E821"/>
    <mergeCell ref="B822:E822"/>
    <mergeCell ref="B823:E823"/>
    <mergeCell ref="B824:E824"/>
    <mergeCell ref="B825:E825"/>
    <mergeCell ref="B802:E802"/>
    <mergeCell ref="B803:E803"/>
    <mergeCell ref="B804:E804"/>
    <mergeCell ref="B805:E805"/>
    <mergeCell ref="B806:E806"/>
    <mergeCell ref="B815:E815"/>
    <mergeCell ref="B784:E784"/>
    <mergeCell ref="B785:E785"/>
    <mergeCell ref="B786:E786"/>
    <mergeCell ref="B787:E787"/>
    <mergeCell ref="B796:E796"/>
    <mergeCell ref="B801:E801"/>
    <mergeCell ref="B766:E766"/>
    <mergeCell ref="B767:E767"/>
    <mergeCell ref="B768:E768"/>
    <mergeCell ref="B777:E777"/>
    <mergeCell ref="B782:E782"/>
    <mergeCell ref="B783:E783"/>
    <mergeCell ref="B748:E748"/>
    <mergeCell ref="B749:E749"/>
    <mergeCell ref="B758:E758"/>
    <mergeCell ref="B763:E763"/>
    <mergeCell ref="B764:E764"/>
    <mergeCell ref="B765:E765"/>
    <mergeCell ref="B730:E730"/>
    <mergeCell ref="B739:E739"/>
    <mergeCell ref="B744:E744"/>
    <mergeCell ref="B745:E745"/>
    <mergeCell ref="B746:E746"/>
    <mergeCell ref="B747:E747"/>
    <mergeCell ref="B720:E720"/>
    <mergeCell ref="B725:E725"/>
    <mergeCell ref="B726:E726"/>
    <mergeCell ref="B727:E727"/>
    <mergeCell ref="B728:E728"/>
    <mergeCell ref="B729:E729"/>
    <mergeCell ref="B706:E706"/>
    <mergeCell ref="B707:E707"/>
    <mergeCell ref="B708:E708"/>
    <mergeCell ref="B709:E709"/>
    <mergeCell ref="B710:E710"/>
    <mergeCell ref="B711:E711"/>
    <mergeCell ref="B688:E688"/>
    <mergeCell ref="B689:E689"/>
    <mergeCell ref="B690:E690"/>
    <mergeCell ref="B691:E691"/>
    <mergeCell ref="B692:E692"/>
    <mergeCell ref="B701:E701"/>
    <mergeCell ref="B670:E670"/>
    <mergeCell ref="B671:E671"/>
    <mergeCell ref="B672:E672"/>
    <mergeCell ref="B673:E673"/>
    <mergeCell ref="B682:E682"/>
    <mergeCell ref="B687:E687"/>
    <mergeCell ref="B652:E652"/>
    <mergeCell ref="B653:E653"/>
    <mergeCell ref="B654:E654"/>
    <mergeCell ref="B663:E663"/>
    <mergeCell ref="B668:E668"/>
    <mergeCell ref="B669:E669"/>
    <mergeCell ref="B634:E634"/>
    <mergeCell ref="B635:E635"/>
    <mergeCell ref="B644:E644"/>
    <mergeCell ref="B649:E649"/>
    <mergeCell ref="B650:E650"/>
    <mergeCell ref="B651:E651"/>
    <mergeCell ref="B616:E616"/>
    <mergeCell ref="B625:E625"/>
    <mergeCell ref="B630:E630"/>
    <mergeCell ref="B631:E631"/>
    <mergeCell ref="B632:E632"/>
    <mergeCell ref="B633:E633"/>
    <mergeCell ref="B608:E608"/>
    <mergeCell ref="B611:E611"/>
    <mergeCell ref="B612:E612"/>
    <mergeCell ref="B613:E613"/>
    <mergeCell ref="B614:E614"/>
    <mergeCell ref="B615:E615"/>
    <mergeCell ref="B592:E592"/>
    <mergeCell ref="B593:E593"/>
    <mergeCell ref="B594:E594"/>
    <mergeCell ref="B595:E595"/>
    <mergeCell ref="A597:G597"/>
    <mergeCell ref="B605:E605"/>
    <mergeCell ref="B573:E573"/>
    <mergeCell ref="B574:E574"/>
    <mergeCell ref="B582:E582"/>
    <mergeCell ref="B585:E585"/>
    <mergeCell ref="B590:E590"/>
    <mergeCell ref="B591:E591"/>
    <mergeCell ref="B557:E557"/>
    <mergeCell ref="B565:E565"/>
    <mergeCell ref="B569:E569"/>
    <mergeCell ref="B570:E570"/>
    <mergeCell ref="B571:E571"/>
    <mergeCell ref="B572:E572"/>
    <mergeCell ref="B549:E549"/>
    <mergeCell ref="B552:E552"/>
    <mergeCell ref="B553:E553"/>
    <mergeCell ref="B554:E554"/>
    <mergeCell ref="B555:E555"/>
    <mergeCell ref="B556:E556"/>
    <mergeCell ref="B536:E536"/>
    <mergeCell ref="B537:E537"/>
    <mergeCell ref="B538:E538"/>
    <mergeCell ref="B539:E539"/>
    <mergeCell ref="B540:E540"/>
    <mergeCell ref="B541:E541"/>
    <mergeCell ref="B523:E523"/>
    <mergeCell ref="B524:E524"/>
    <mergeCell ref="B525:E525"/>
    <mergeCell ref="B526:E526"/>
    <mergeCell ref="B527:E527"/>
    <mergeCell ref="B528:E528"/>
    <mergeCell ref="B509:E509"/>
    <mergeCell ref="B510:E510"/>
    <mergeCell ref="B511:E511"/>
    <mergeCell ref="B512:E512"/>
    <mergeCell ref="B513:E513"/>
    <mergeCell ref="B520:E520"/>
    <mergeCell ref="B491:E491"/>
    <mergeCell ref="B492:E492"/>
    <mergeCell ref="B493:E493"/>
    <mergeCell ref="B501:E501"/>
    <mergeCell ref="B505:E505"/>
    <mergeCell ref="B508:E508"/>
    <mergeCell ref="B475:E475"/>
    <mergeCell ref="B476:E476"/>
    <mergeCell ref="B484:E484"/>
    <mergeCell ref="B488:E488"/>
    <mergeCell ref="B489:E489"/>
    <mergeCell ref="B490:E490"/>
    <mergeCell ref="B459:E459"/>
    <mergeCell ref="B467:E467"/>
    <mergeCell ref="B471:E471"/>
    <mergeCell ref="B472:E472"/>
    <mergeCell ref="B473:E473"/>
    <mergeCell ref="B474:E474"/>
    <mergeCell ref="B450:E450"/>
    <mergeCell ref="B454:E454"/>
    <mergeCell ref="B455:E455"/>
    <mergeCell ref="B456:E456"/>
    <mergeCell ref="B457:E457"/>
    <mergeCell ref="B458:E458"/>
    <mergeCell ref="B437:E437"/>
    <mergeCell ref="B438:E438"/>
    <mergeCell ref="B439:E439"/>
    <mergeCell ref="B440:E440"/>
    <mergeCell ref="B441:E441"/>
    <mergeCell ref="B442:E442"/>
    <mergeCell ref="B421:E421"/>
    <mergeCell ref="B422:E422"/>
    <mergeCell ref="B423:E423"/>
    <mergeCell ref="B424:E424"/>
    <mergeCell ref="B425:E425"/>
    <mergeCell ref="B433:E433"/>
    <mergeCell ref="B404:E404"/>
    <mergeCell ref="B405:E405"/>
    <mergeCell ref="B406:E406"/>
    <mergeCell ref="B407:E407"/>
    <mergeCell ref="B415:E415"/>
    <mergeCell ref="B420:E420"/>
    <mergeCell ref="B386:E386"/>
    <mergeCell ref="B387:E387"/>
    <mergeCell ref="B395:E395"/>
    <mergeCell ref="B398:E398"/>
    <mergeCell ref="B402:E402"/>
    <mergeCell ref="B403:E403"/>
    <mergeCell ref="B375:E375"/>
    <mergeCell ref="B378:E378"/>
    <mergeCell ref="B382:E382"/>
    <mergeCell ref="B383:E383"/>
    <mergeCell ref="B384:E384"/>
    <mergeCell ref="B385:E385"/>
    <mergeCell ref="B362:E362"/>
    <mergeCell ref="B363:E363"/>
    <mergeCell ref="B364:E364"/>
    <mergeCell ref="B365:E365"/>
    <mergeCell ref="B366:E366"/>
    <mergeCell ref="B367:E367"/>
    <mergeCell ref="B345:E345"/>
    <mergeCell ref="B346:E346"/>
    <mergeCell ref="B347:E347"/>
    <mergeCell ref="B348:E348"/>
    <mergeCell ref="B356:E356"/>
    <mergeCell ref="B359:E359"/>
    <mergeCell ref="B329:E329"/>
    <mergeCell ref="B330:E330"/>
    <mergeCell ref="B331:E331"/>
    <mergeCell ref="B339:E339"/>
    <mergeCell ref="B343:E343"/>
    <mergeCell ref="B344:E344"/>
    <mergeCell ref="B312:E312"/>
    <mergeCell ref="B313:E313"/>
    <mergeCell ref="B322:E322"/>
    <mergeCell ref="B326:E326"/>
    <mergeCell ref="B327:E327"/>
    <mergeCell ref="B328:E328"/>
    <mergeCell ref="B302:E302"/>
    <mergeCell ref="B305:E305"/>
    <mergeCell ref="B308:E308"/>
    <mergeCell ref="B309:E309"/>
    <mergeCell ref="B310:E310"/>
    <mergeCell ref="B311:E311"/>
    <mergeCell ref="B289:E289"/>
    <mergeCell ref="B290:E290"/>
    <mergeCell ref="B291:E291"/>
    <mergeCell ref="B292:E292"/>
    <mergeCell ref="B293:E293"/>
    <mergeCell ref="B294:E294"/>
    <mergeCell ref="B272:E272"/>
    <mergeCell ref="B273:E273"/>
    <mergeCell ref="B274:E274"/>
    <mergeCell ref="B275:E275"/>
    <mergeCell ref="B283:E283"/>
    <mergeCell ref="B286:E286"/>
    <mergeCell ref="B255:E255"/>
    <mergeCell ref="B256:E256"/>
    <mergeCell ref="B264:E264"/>
    <mergeCell ref="B267:E267"/>
    <mergeCell ref="B270:E270"/>
    <mergeCell ref="B271:E271"/>
    <mergeCell ref="B245:E245"/>
    <mergeCell ref="B248:E248"/>
    <mergeCell ref="B251:E251"/>
    <mergeCell ref="B252:E252"/>
    <mergeCell ref="B253:E253"/>
    <mergeCell ref="B254:E254"/>
    <mergeCell ref="B232:E232"/>
    <mergeCell ref="B233:E233"/>
    <mergeCell ref="B234:E234"/>
    <mergeCell ref="B235:E235"/>
    <mergeCell ref="B236:E236"/>
    <mergeCell ref="B237:E237"/>
    <mergeCell ref="B215:E215"/>
    <mergeCell ref="B216:E216"/>
    <mergeCell ref="B217:E217"/>
    <mergeCell ref="B218:E218"/>
    <mergeCell ref="B226:E226"/>
    <mergeCell ref="B229:E229"/>
    <mergeCell ref="B198:E198"/>
    <mergeCell ref="B199:E199"/>
    <mergeCell ref="B207:E207"/>
    <mergeCell ref="B210:E210"/>
    <mergeCell ref="B213:E213"/>
    <mergeCell ref="B214:E214"/>
    <mergeCell ref="B183:E183"/>
    <mergeCell ref="B191:E191"/>
    <mergeCell ref="B194:E194"/>
    <mergeCell ref="B195:E195"/>
    <mergeCell ref="B196:E196"/>
    <mergeCell ref="B197:E197"/>
    <mergeCell ref="B174:E174"/>
    <mergeCell ref="B178:E178"/>
    <mergeCell ref="B179:E179"/>
    <mergeCell ref="B180:E180"/>
    <mergeCell ref="B181:E181"/>
    <mergeCell ref="B182:E182"/>
    <mergeCell ref="B161:E161"/>
    <mergeCell ref="B162:E162"/>
    <mergeCell ref="B163:E163"/>
    <mergeCell ref="B164:E164"/>
    <mergeCell ref="B165:E165"/>
    <mergeCell ref="B166:E166"/>
    <mergeCell ref="B145:E145"/>
    <mergeCell ref="B146:E146"/>
    <mergeCell ref="B147:E147"/>
    <mergeCell ref="B148:E148"/>
    <mergeCell ref="B149:E149"/>
    <mergeCell ref="B157:E157"/>
    <mergeCell ref="B129:E129"/>
    <mergeCell ref="B130:E130"/>
    <mergeCell ref="B131:E131"/>
    <mergeCell ref="B132:E132"/>
    <mergeCell ref="B140:E140"/>
    <mergeCell ref="B144:E144"/>
    <mergeCell ref="B113:E113"/>
    <mergeCell ref="B114:E114"/>
    <mergeCell ref="B115:E115"/>
    <mergeCell ref="B123:E123"/>
    <mergeCell ref="B127:E127"/>
    <mergeCell ref="B128:E128"/>
    <mergeCell ref="B66:E66"/>
    <mergeCell ref="B97:E97"/>
    <mergeCell ref="B98:E98"/>
    <mergeCell ref="B106:E106"/>
    <mergeCell ref="B110:E110"/>
    <mergeCell ref="B111:E111"/>
    <mergeCell ref="B112:E112"/>
    <mergeCell ref="B81:E81"/>
    <mergeCell ref="B89:E89"/>
    <mergeCell ref="B93:E93"/>
    <mergeCell ref="B94:E94"/>
    <mergeCell ref="B95:E95"/>
    <mergeCell ref="B96:E96"/>
    <mergeCell ref="A1:G1"/>
    <mergeCell ref="A3:G3"/>
    <mergeCell ref="B11:E11"/>
    <mergeCell ref="B14:E14"/>
    <mergeCell ref="B15:E15"/>
    <mergeCell ref="B16:E16"/>
    <mergeCell ref="B47:E47"/>
    <mergeCell ref="B48:E48"/>
    <mergeCell ref="B49:E49"/>
    <mergeCell ref="B32:E32"/>
    <mergeCell ref="B33:E33"/>
    <mergeCell ref="B34:E34"/>
    <mergeCell ref="B35:E35"/>
    <mergeCell ref="B43:E43"/>
    <mergeCell ref="B46:E46"/>
    <mergeCell ref="A1971:A1972"/>
    <mergeCell ref="D1971:D1972"/>
    <mergeCell ref="C1971:C1972"/>
    <mergeCell ref="B1971:B1972"/>
    <mergeCell ref="B17:E17"/>
    <mergeCell ref="B18:E18"/>
    <mergeCell ref="B19:E19"/>
    <mergeCell ref="B27:E27"/>
    <mergeCell ref="B30:E30"/>
    <mergeCell ref="B31:E31"/>
    <mergeCell ref="B50:E50"/>
    <mergeCell ref="B51:E51"/>
    <mergeCell ref="B58:E58"/>
    <mergeCell ref="B73:E73"/>
    <mergeCell ref="B76:E76"/>
    <mergeCell ref="B77:E77"/>
    <mergeCell ref="B78:E78"/>
    <mergeCell ref="B79:E79"/>
    <mergeCell ref="B80:E80"/>
    <mergeCell ref="B61:E61"/>
    <mergeCell ref="B62:E62"/>
    <mergeCell ref="B63:E63"/>
    <mergeCell ref="B64:E64"/>
    <mergeCell ref="B65:E65"/>
  </mergeCells>
  <pageMargins left="0.78740157480314965" right="0.78740157480314965" top="0.19685039370078741" bottom="0.19685039370078741" header="0.19685039370078741" footer="0.19685039370078741"/>
  <pageSetup paperSize="9" scale="76" fitToHeight="0" orientation="portrait" horizontalDpi="4294967293" r:id="rId1"/>
  <rowBreaks count="107" manualBreakCount="107">
    <brk id="35" max="6" man="1"/>
    <brk id="66" max="6" man="1"/>
    <brk id="98" max="6" man="1"/>
    <brk id="115" max="6" man="1"/>
    <brk id="132" max="6" man="1"/>
    <brk id="149" max="6" man="1"/>
    <brk id="166" max="6" man="1"/>
    <brk id="183" max="6" man="1"/>
    <brk id="199" max="6" man="1"/>
    <brk id="218" max="6" man="1"/>
    <brk id="256" max="6" man="1"/>
    <brk id="275" max="6" man="1"/>
    <brk id="294" max="6" man="1"/>
    <brk id="313" max="6" man="1"/>
    <brk id="331" max="6" man="1"/>
    <brk id="348" max="6" man="1"/>
    <brk id="367" max="6" man="1"/>
    <brk id="387" max="6" man="1"/>
    <brk id="407" max="6" man="1"/>
    <brk id="425" max="6" man="1"/>
    <brk id="442" max="6" man="1"/>
    <brk id="459" max="6" man="1"/>
    <brk id="476" max="6" man="1"/>
    <brk id="493" max="6" man="1"/>
    <brk id="528" max="16383" man="1"/>
    <brk id="557" max="6" man="1"/>
    <brk id="574" max="6" man="1"/>
    <brk id="595" max="16383" man="1"/>
    <brk id="616" max="6" man="1"/>
    <brk id="635" max="6" man="1"/>
    <brk id="654" max="6" man="1"/>
    <brk id="674" max="16383" man="1"/>
    <brk id="692" max="6" man="1"/>
    <brk id="711" max="6" man="1"/>
    <brk id="730" max="6" man="1"/>
    <brk id="750" max="16383" man="1"/>
    <brk id="769" max="16383" man="1"/>
    <brk id="788" max="16383" man="1"/>
    <brk id="807" max="16383" man="1"/>
    <brk id="826" max="16383" man="1"/>
    <brk id="845" max="16383" man="1"/>
    <brk id="863" max="16383" man="1"/>
    <brk id="881" max="16383" man="1"/>
    <brk id="899" max="16383" man="1"/>
    <brk id="918" max="16383" man="1"/>
    <brk id="935" max="6" man="1"/>
    <brk id="954" max="6" man="1"/>
    <brk id="972" max="6" man="1"/>
    <brk id="992" max="16383" man="1"/>
    <brk id="1011" max="16383" man="1"/>
    <brk id="1028" max="6" man="1"/>
    <brk id="1047" max="6" man="1"/>
    <brk id="1067" max="16383" man="1"/>
    <brk id="1085" max="6" man="1"/>
    <brk id="1102" max="6" man="1"/>
    <brk id="1121" max="6" man="1"/>
    <brk id="1140" max="6" man="1"/>
    <brk id="1158" max="6" man="1"/>
    <brk id="1179" max="6" man="1"/>
    <brk id="1201" max="6" man="1"/>
    <brk id="1223" max="6" man="1"/>
    <brk id="1245" max="6" man="1"/>
    <brk id="1266" max="6" man="1"/>
    <brk id="1286" max="6" man="1"/>
    <brk id="1306" max="6" man="1"/>
    <brk id="1327" max="16383" man="1"/>
    <brk id="1346" max="6" man="1"/>
    <brk id="1364" max="6" man="1"/>
    <brk id="1382" max="6" man="1"/>
    <brk id="1400" max="6" man="1"/>
    <brk id="1419" max="6" man="1"/>
    <brk id="1438" max="6" man="1"/>
    <brk id="1456" max="6" man="1"/>
    <brk id="1475" max="6" man="1"/>
    <brk id="1495" max="6" man="1"/>
    <brk id="1515" max="6" man="1"/>
    <brk id="1537" max="6" man="1"/>
    <brk id="1559" max="16383" man="1"/>
    <brk id="1580" max="6" man="1"/>
    <brk id="1601" max="6" man="1"/>
    <brk id="1622" max="6" man="1"/>
    <brk id="1641" max="6" man="1"/>
    <brk id="1660" max="16383" man="1"/>
    <brk id="1681" max="6" man="1"/>
    <brk id="1706" max="6" man="1"/>
    <brk id="1727" max="6" man="1"/>
    <brk id="1746" max="6" man="1"/>
    <brk id="1765" max="6" man="1"/>
    <brk id="1783" max="6" man="1"/>
    <brk id="1801" max="6" man="1"/>
    <brk id="1817" max="6" man="1"/>
    <brk id="1837" max="6" man="1"/>
    <brk id="1857" max="6" man="1"/>
    <brk id="1878" max="16383" man="1"/>
    <brk id="1897" max="6" man="1"/>
    <brk id="1917" max="16383" man="1"/>
    <brk id="1936" max="6" man="1"/>
    <brk id="1952" max="6" man="1"/>
    <brk id="1968" max="6" man="1"/>
    <brk id="1985" max="16383" man="1"/>
    <brk id="2005" max="16383" man="1"/>
    <brk id="2025" max="16383" man="1"/>
    <brk id="2045" max="16383" man="1"/>
    <brk id="2079" max="16383" man="1"/>
    <brk id="2105" max="16383" man="1"/>
    <brk id="2121" max="16383" man="1"/>
    <brk id="2137" max="16383" man="1"/>
  </rowBreaks>
  <ignoredErrors>
    <ignoredError sqref="F18 F34 F50 F65 F80 F97 F114 F131 F148 F165 F182 F198 F217 F236 F255 F274 F293 F312 F330 F347 F366 F386 F406 F424 F441 F458 F475 F492 F512 F527 F540 F556 F573 F594 F615 F634 F653 F672 F691 F710 F729 F748 F767 F786 F805 F824 F843 F861 F879 F897 F916 F934 F953 F971 F990 F1009 F1027 F1046 F1065 F1084 F1101 F1120 F1139 F1157 F1178 F1200 F1222 F1244 F1265 F1285 F1305 F1325 F1345 F1363 F1381 F1399 F1418 F1437 F1455 F1474 F1494 F1514 F1536 F1558 F1579 F1600 F1621 F1640 F1659 F1680 F1705 F1726 F1745 F1764 F1782 F1800 F1816 F1836 F1856 F1876 F1896 F1916 F1935 F1951 F1967 F1984 F2004 F2024 F2044 F2061 F2078 F2091 F2104 F2120 F2136 F2158"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52"/>
  <sheetViews>
    <sheetView zoomScale="91" zoomScaleNormal="70" workbookViewId="0">
      <selection activeCell="A4550" sqref="A4550:XFD4552"/>
    </sheetView>
  </sheetViews>
  <sheetFormatPr defaultRowHeight="14.4" x14ac:dyDescent="0.3"/>
  <cols>
    <col min="1" max="1" width="28.44140625" customWidth="1"/>
    <col min="2" max="2" width="36.33203125" customWidth="1"/>
  </cols>
  <sheetData>
    <row r="1" spans="1:7" x14ac:dyDescent="0.3">
      <c r="A1" s="200" t="s">
        <v>2901</v>
      </c>
    </row>
    <row r="2" spans="1:7" ht="15" thickBot="1" x14ac:dyDescent="0.35"/>
    <row r="3" spans="1:7" ht="15.6" thickTop="1" thickBot="1" x14ac:dyDescent="0.35">
      <c r="A3" s="65" t="s">
        <v>43</v>
      </c>
    </row>
    <row r="4" spans="1:7" s="1" customFormat="1" ht="24.6" customHeight="1" thickTop="1" x14ac:dyDescent="0.3">
      <c r="A4" s="20"/>
      <c r="B4" s="74" t="s">
        <v>45</v>
      </c>
      <c r="C4" s="4"/>
      <c r="D4" s="4"/>
      <c r="E4" s="4"/>
      <c r="F4" s="41"/>
      <c r="G4" s="75"/>
    </row>
    <row r="5" spans="1:7" s="1" customFormat="1" ht="26.4" customHeight="1" x14ac:dyDescent="0.3">
      <c r="A5" s="36" t="s">
        <v>23</v>
      </c>
      <c r="B5" s="4" t="s">
        <v>46</v>
      </c>
      <c r="C5" s="4" t="s">
        <v>8</v>
      </c>
      <c r="D5" s="4">
        <v>4.0000000000000001E-3</v>
      </c>
      <c r="E5" s="76">
        <v>315</v>
      </c>
      <c r="F5" s="6">
        <f>PRODUCT(D5:E5)</f>
        <v>1.26</v>
      </c>
      <c r="G5" s="7"/>
    </row>
    <row r="6" spans="1:7" s="1" customFormat="1" ht="57" customHeight="1" x14ac:dyDescent="0.3">
      <c r="A6" s="36" t="s">
        <v>47</v>
      </c>
      <c r="B6" s="4" t="s">
        <v>48</v>
      </c>
      <c r="C6" s="4" t="s">
        <v>8</v>
      </c>
      <c r="D6" s="4">
        <v>2E-3</v>
      </c>
      <c r="E6" s="76">
        <v>335.32</v>
      </c>
      <c r="F6" s="23">
        <f>PRODUCT(D6:E6)</f>
        <v>0.67064000000000001</v>
      </c>
      <c r="G6" s="7"/>
    </row>
    <row r="8" spans="1:7" ht="15" thickBot="1" x14ac:dyDescent="0.35"/>
    <row r="9" spans="1:7" ht="15.6" thickTop="1" thickBot="1" x14ac:dyDescent="0.35">
      <c r="A9" s="65" t="s">
        <v>86</v>
      </c>
    </row>
    <row r="10" spans="1:7" s="1" customFormat="1" ht="15" thickTop="1" x14ac:dyDescent="0.3">
      <c r="A10" s="20"/>
      <c r="B10" s="74" t="s">
        <v>45</v>
      </c>
      <c r="C10" s="4"/>
      <c r="D10" s="4"/>
      <c r="E10" s="4"/>
      <c r="F10" s="41"/>
      <c r="G10" s="75"/>
    </row>
    <row r="11" spans="1:7" s="1" customFormat="1" ht="86.4" x14ac:dyDescent="0.3">
      <c r="A11" s="36" t="s">
        <v>23</v>
      </c>
      <c r="B11" s="4" t="s">
        <v>88</v>
      </c>
      <c r="C11" s="4" t="s">
        <v>8</v>
      </c>
      <c r="D11" s="22">
        <v>1.4</v>
      </c>
      <c r="E11" s="76">
        <v>2.5099999999999998</v>
      </c>
      <c r="F11" s="6">
        <f>PRODUCT(D11:E11)</f>
        <v>3.5139999999999993</v>
      </c>
      <c r="G11" s="7"/>
    </row>
    <row r="14" spans="1:7" x14ac:dyDescent="0.3">
      <c r="A14" s="231" t="s">
        <v>125</v>
      </c>
      <c r="B14" s="231"/>
      <c r="C14" s="231"/>
      <c r="D14" s="231"/>
      <c r="E14" s="231"/>
      <c r="F14" s="231"/>
      <c r="G14" s="231"/>
    </row>
    <row r="15" spans="1:7" ht="15" thickBot="1" x14ac:dyDescent="0.35"/>
    <row r="16" spans="1:7" ht="6" customHeight="1" thickTop="1" x14ac:dyDescent="0.3">
      <c r="A16" s="232" t="s">
        <v>138</v>
      </c>
    </row>
    <row r="17" spans="1:7" ht="15" thickBot="1" x14ac:dyDescent="0.35">
      <c r="A17" s="233"/>
    </row>
    <row r="18" spans="1:7" s="1" customFormat="1" ht="15" thickTop="1" x14ac:dyDescent="0.3">
      <c r="A18" s="20"/>
      <c r="B18" s="74" t="s">
        <v>45</v>
      </c>
      <c r="C18" s="4"/>
      <c r="D18" s="4"/>
      <c r="E18" s="4"/>
      <c r="F18" s="41"/>
      <c r="G18" s="75"/>
    </row>
    <row r="19" spans="1:7" s="1" customFormat="1" ht="28.8" x14ac:dyDescent="0.3">
      <c r="A19" s="36" t="s">
        <v>23</v>
      </c>
      <c r="B19" s="4" t="s">
        <v>142</v>
      </c>
      <c r="C19" s="4" t="s">
        <v>8</v>
      </c>
      <c r="D19" s="4">
        <v>3.5000000000000003E-2</v>
      </c>
      <c r="E19" s="6">
        <v>315</v>
      </c>
      <c r="F19" s="6">
        <f>PRODUCT(D19:E19)</f>
        <v>11.025</v>
      </c>
      <c r="G19" s="7"/>
    </row>
    <row r="20" spans="1:7" s="1" customFormat="1" ht="43.8" thickBot="1" x14ac:dyDescent="0.35">
      <c r="A20" s="36" t="s">
        <v>47</v>
      </c>
      <c r="B20" s="4" t="s">
        <v>143</v>
      </c>
      <c r="C20" s="4" t="s">
        <v>8</v>
      </c>
      <c r="D20" s="4">
        <v>0.03</v>
      </c>
      <c r="E20" s="6">
        <v>335.32</v>
      </c>
      <c r="F20" s="23">
        <f>PRODUCT(D20:E20)</f>
        <v>10.0596</v>
      </c>
      <c r="G20" s="93"/>
    </row>
    <row r="21" spans="1:7" ht="15.6" thickTop="1" thickBot="1" x14ac:dyDescent="0.35"/>
    <row r="22" spans="1:7" ht="15.6" thickTop="1" thickBot="1" x14ac:dyDescent="0.35">
      <c r="A22" s="65" t="s">
        <v>146</v>
      </c>
    </row>
    <row r="23" spans="1:7" s="1" customFormat="1" ht="15" thickTop="1" x14ac:dyDescent="0.3">
      <c r="A23" s="20"/>
      <c r="B23" s="74" t="s">
        <v>45</v>
      </c>
      <c r="C23" s="4"/>
      <c r="D23" s="4"/>
      <c r="E23" s="4"/>
      <c r="F23" s="41"/>
      <c r="G23" s="75"/>
    </row>
    <row r="24" spans="1:7" s="1" customFormat="1" ht="43.2" x14ac:dyDescent="0.3">
      <c r="A24" s="36" t="s">
        <v>23</v>
      </c>
      <c r="B24" s="4" t="s">
        <v>148</v>
      </c>
      <c r="C24" s="4" t="s">
        <v>8</v>
      </c>
      <c r="D24" s="4">
        <v>2E-3</v>
      </c>
      <c r="E24" s="6">
        <v>335.32</v>
      </c>
      <c r="F24" s="6">
        <f>PRODUCT(D24:E24)</f>
        <v>0.67064000000000001</v>
      </c>
      <c r="G24" s="7"/>
    </row>
    <row r="25" spans="1:7" ht="15" thickBot="1" x14ac:dyDescent="0.35"/>
    <row r="26" spans="1:7" ht="15.6" thickTop="1" thickBot="1" x14ac:dyDescent="0.35">
      <c r="A26" s="65" t="s">
        <v>157</v>
      </c>
    </row>
    <row r="27" spans="1:7" s="1" customFormat="1" ht="15" thickTop="1" x14ac:dyDescent="0.3">
      <c r="A27" s="20"/>
      <c r="B27" s="74" t="s">
        <v>45</v>
      </c>
      <c r="C27" s="4"/>
      <c r="D27" s="4"/>
      <c r="E27" s="4"/>
      <c r="F27" s="41"/>
      <c r="G27" s="75"/>
    </row>
    <row r="28" spans="1:7" s="1" customFormat="1" ht="43.2" x14ac:dyDescent="0.3">
      <c r="A28" s="36" t="s">
        <v>23</v>
      </c>
      <c r="B28" s="4" t="s">
        <v>148</v>
      </c>
      <c r="C28" s="4" t="s">
        <v>8</v>
      </c>
      <c r="D28" s="4">
        <v>2E-3</v>
      </c>
      <c r="E28" s="6">
        <v>335.32</v>
      </c>
      <c r="F28" s="6">
        <f>PRODUCT(D28:E28)</f>
        <v>0.67064000000000001</v>
      </c>
      <c r="G28" s="7"/>
    </row>
    <row r="29" spans="1:7" ht="15" thickBot="1" x14ac:dyDescent="0.35"/>
    <row r="30" spans="1:7" ht="15" thickTop="1" x14ac:dyDescent="0.3">
      <c r="A30" s="13" t="s">
        <v>184</v>
      </c>
    </row>
    <row r="31" spans="1:7" ht="15" thickBot="1" x14ac:dyDescent="0.35">
      <c r="A31" s="16" t="s">
        <v>186</v>
      </c>
    </row>
    <row r="32" spans="1:7" s="1" customFormat="1" ht="15" thickTop="1" x14ac:dyDescent="0.3">
      <c r="A32" s="20"/>
      <c r="B32" s="74" t="s">
        <v>188</v>
      </c>
      <c r="C32" s="4"/>
      <c r="D32" s="4"/>
      <c r="E32" s="4"/>
      <c r="F32" s="41"/>
      <c r="G32" s="75"/>
    </row>
    <row r="33" spans="1:12" s="1" customFormat="1" ht="28.8" x14ac:dyDescent="0.3">
      <c r="A33" s="36" t="s">
        <v>23</v>
      </c>
      <c r="B33" s="4" t="s">
        <v>189</v>
      </c>
      <c r="C33" s="4" t="s">
        <v>190</v>
      </c>
      <c r="D33" s="22">
        <v>1</v>
      </c>
      <c r="E33" s="76">
        <v>12.93</v>
      </c>
      <c r="F33" s="6">
        <f>D33*E33</f>
        <v>12.93</v>
      </c>
      <c r="G33" s="7"/>
      <c r="J33" s="30"/>
      <c r="K33" s="31"/>
      <c r="L33" s="31"/>
    </row>
    <row r="35" spans="1:12" ht="15" thickBot="1" x14ac:dyDescent="0.35">
      <c r="A35" s="16" t="s">
        <v>191</v>
      </c>
    </row>
    <row r="36" spans="1:12" s="1" customFormat="1" ht="15" thickTop="1" x14ac:dyDescent="0.3">
      <c r="A36" s="20"/>
      <c r="B36" s="74" t="s">
        <v>188</v>
      </c>
      <c r="C36" s="4"/>
      <c r="D36" s="4"/>
      <c r="E36" s="4"/>
      <c r="F36" s="41"/>
      <c r="G36" s="75"/>
    </row>
    <row r="37" spans="1:12" s="1" customFormat="1" ht="28.8" x14ac:dyDescent="0.3">
      <c r="A37" s="36" t="s">
        <v>23</v>
      </c>
      <c r="B37" s="4" t="s">
        <v>189</v>
      </c>
      <c r="C37" s="4" t="s">
        <v>190</v>
      </c>
      <c r="D37" s="22">
        <v>1</v>
      </c>
      <c r="E37" s="76">
        <v>21.53</v>
      </c>
      <c r="F37" s="6">
        <f>D37*E37</f>
        <v>21.53</v>
      </c>
      <c r="G37" s="7"/>
      <c r="J37" s="30"/>
      <c r="K37" s="31"/>
      <c r="L37" s="31"/>
    </row>
    <row r="38" spans="1:12" ht="15" thickBot="1" x14ac:dyDescent="0.35"/>
    <row r="39" spans="1:12" ht="15.6" thickTop="1" thickBot="1" x14ac:dyDescent="0.35">
      <c r="A39" s="18" t="s">
        <v>193</v>
      </c>
    </row>
    <row r="40" spans="1:12" s="1" customFormat="1" ht="15" thickTop="1" x14ac:dyDescent="0.3">
      <c r="A40" s="20"/>
      <c r="B40" s="74" t="s">
        <v>45</v>
      </c>
      <c r="C40" s="4"/>
      <c r="D40" s="4"/>
      <c r="E40" s="4"/>
      <c r="F40" s="41"/>
      <c r="G40" s="75"/>
    </row>
    <row r="41" spans="1:12" s="1" customFormat="1" ht="43.2" x14ac:dyDescent="0.3">
      <c r="A41" s="36" t="s">
        <v>23</v>
      </c>
      <c r="B41" s="4" t="s">
        <v>148</v>
      </c>
      <c r="C41" s="4" t="s">
        <v>8</v>
      </c>
      <c r="D41" s="4">
        <v>5.0000000000000001E-4</v>
      </c>
      <c r="E41" s="6">
        <v>335.32</v>
      </c>
      <c r="F41" s="6">
        <f>PRODUCT(D41:E41)</f>
        <v>0.16766</v>
      </c>
      <c r="G41" s="7"/>
    </row>
    <row r="42" spans="1:12" ht="15" thickBot="1" x14ac:dyDescent="0.35"/>
    <row r="43" spans="1:12" ht="15.6" thickTop="1" thickBot="1" x14ac:dyDescent="0.35">
      <c r="A43" s="18" t="s">
        <v>195</v>
      </c>
    </row>
    <row r="44" spans="1:12" s="1" customFormat="1" ht="15" thickTop="1" x14ac:dyDescent="0.3">
      <c r="A44" s="20"/>
      <c r="B44" s="74" t="s">
        <v>45</v>
      </c>
      <c r="C44" s="4"/>
      <c r="D44" s="4"/>
      <c r="E44" s="4"/>
      <c r="F44" s="41"/>
      <c r="G44" s="75"/>
    </row>
    <row r="45" spans="1:12" s="1" customFormat="1" ht="43.2" x14ac:dyDescent="0.3">
      <c r="A45" s="36" t="s">
        <v>23</v>
      </c>
      <c r="B45" s="4" t="s">
        <v>148</v>
      </c>
      <c r="C45" s="4" t="s">
        <v>8</v>
      </c>
      <c r="D45" s="4">
        <v>5.0000000000000001E-4</v>
      </c>
      <c r="E45" s="6">
        <v>335.32</v>
      </c>
      <c r="F45" s="6">
        <f>PRODUCT(D45:E45)</f>
        <v>0.16766</v>
      </c>
      <c r="G45" s="7"/>
    </row>
    <row r="46" spans="1:12" ht="15" thickBot="1" x14ac:dyDescent="0.35"/>
    <row r="47" spans="1:12" ht="15.6" thickTop="1" thickBot="1" x14ac:dyDescent="0.35">
      <c r="A47" s="18" t="s">
        <v>197</v>
      </c>
    </row>
    <row r="48" spans="1:12" s="1" customFormat="1" ht="15" thickTop="1" x14ac:dyDescent="0.3">
      <c r="A48" s="20"/>
      <c r="B48" s="74" t="s">
        <v>45</v>
      </c>
      <c r="C48" s="4"/>
      <c r="D48" s="4"/>
      <c r="E48" s="4"/>
      <c r="F48" s="41"/>
      <c r="G48" s="75"/>
      <c r="K48" s="24"/>
    </row>
    <row r="49" spans="1:12" s="1" customFormat="1" ht="43.2" x14ac:dyDescent="0.3">
      <c r="A49" s="36" t="s">
        <v>23</v>
      </c>
      <c r="B49" s="4" t="s">
        <v>148</v>
      </c>
      <c r="C49" s="4" t="s">
        <v>8</v>
      </c>
      <c r="D49" s="4">
        <v>5.0000000000000001E-4</v>
      </c>
      <c r="E49" s="6">
        <v>335.32</v>
      </c>
      <c r="F49" s="6">
        <f>PRODUCT(D49:E49)</f>
        <v>0.16766</v>
      </c>
      <c r="G49" s="7"/>
      <c r="I49" s="17"/>
    </row>
    <row r="50" spans="1:12" ht="15" thickBot="1" x14ac:dyDescent="0.35"/>
    <row r="51" spans="1:12" ht="15.6" thickTop="1" thickBot="1" x14ac:dyDescent="0.35">
      <c r="A51" s="18" t="s">
        <v>199</v>
      </c>
    </row>
    <row r="52" spans="1:12" s="1" customFormat="1" ht="15" thickTop="1" x14ac:dyDescent="0.3">
      <c r="A52" s="20"/>
      <c r="B52" s="74" t="s">
        <v>45</v>
      </c>
      <c r="C52" s="4"/>
      <c r="D52" s="4"/>
      <c r="E52" s="4"/>
      <c r="F52" s="41"/>
      <c r="G52" s="75"/>
    </row>
    <row r="53" spans="1:12" s="1" customFormat="1" ht="43.2" x14ac:dyDescent="0.3">
      <c r="A53" s="36" t="s">
        <v>23</v>
      </c>
      <c r="B53" s="4" t="s">
        <v>148</v>
      </c>
      <c r="C53" s="4" t="s">
        <v>8</v>
      </c>
      <c r="D53" s="4">
        <v>5.0000000000000001E-4</v>
      </c>
      <c r="E53" s="6">
        <v>335.32</v>
      </c>
      <c r="F53" s="6">
        <f>PRODUCT(D53:E53)</f>
        <v>0.16766</v>
      </c>
      <c r="G53" s="7"/>
    </row>
    <row r="54" spans="1:12" ht="15" thickBot="1" x14ac:dyDescent="0.35"/>
    <row r="55" spans="1:12" ht="4.8" customHeight="1" thickTop="1" x14ac:dyDescent="0.3">
      <c r="A55" s="234" t="s">
        <v>274</v>
      </c>
    </row>
    <row r="56" spans="1:12" ht="15" thickBot="1" x14ac:dyDescent="0.35">
      <c r="A56" s="235"/>
    </row>
    <row r="57" spans="1:12" s="1" customFormat="1" ht="15" thickTop="1" x14ac:dyDescent="0.3">
      <c r="A57" s="20"/>
      <c r="B57" s="74" t="s">
        <v>188</v>
      </c>
      <c r="C57" s="4"/>
      <c r="D57" s="4"/>
      <c r="E57" s="4"/>
      <c r="F57" s="41"/>
      <c r="G57" s="75"/>
    </row>
    <row r="58" spans="1:12" s="1" customFormat="1" ht="28.8" x14ac:dyDescent="0.3">
      <c r="A58" s="36" t="s">
        <v>23</v>
      </c>
      <c r="B58" s="4" t="s">
        <v>189</v>
      </c>
      <c r="C58" s="4" t="s">
        <v>190</v>
      </c>
      <c r="D58" s="4">
        <v>1</v>
      </c>
      <c r="E58" s="76">
        <v>2.2200000000000002</v>
      </c>
      <c r="F58" s="6">
        <f>D58*E58</f>
        <v>2.2200000000000002</v>
      </c>
      <c r="G58" s="7"/>
      <c r="J58" s="30"/>
      <c r="K58" s="31"/>
      <c r="L58" s="31"/>
    </row>
    <row r="59" spans="1:12" ht="15" thickBot="1" x14ac:dyDescent="0.35"/>
    <row r="60" spans="1:12" ht="3" customHeight="1" thickTop="1" x14ac:dyDescent="0.3">
      <c r="A60" s="234" t="s">
        <v>277</v>
      </c>
    </row>
    <row r="61" spans="1:12" ht="15" thickBot="1" x14ac:dyDescent="0.35">
      <c r="A61" s="235"/>
    </row>
    <row r="62" spans="1:12" s="1" customFormat="1" ht="15" thickTop="1" x14ac:dyDescent="0.3">
      <c r="A62" s="20"/>
      <c r="B62" s="74" t="s">
        <v>45</v>
      </c>
      <c r="C62" s="4"/>
      <c r="D62" s="4"/>
      <c r="E62" s="4"/>
      <c r="F62" s="41"/>
      <c r="G62" s="75"/>
    </row>
    <row r="63" spans="1:12" s="1" customFormat="1" ht="28.8" x14ac:dyDescent="0.3">
      <c r="A63" s="36" t="s">
        <v>23</v>
      </c>
      <c r="B63" s="4" t="s">
        <v>279</v>
      </c>
      <c r="C63" s="4" t="s">
        <v>8</v>
      </c>
      <c r="D63" s="4">
        <v>5.0000000000000001E-4</v>
      </c>
      <c r="E63" s="6">
        <v>315</v>
      </c>
      <c r="F63" s="6">
        <f>PRODUCT(D63:E63)</f>
        <v>0.1575</v>
      </c>
      <c r="G63" s="7"/>
    </row>
    <row r="64" spans="1:12" s="1" customFormat="1" ht="43.8" thickBot="1" x14ac:dyDescent="0.35">
      <c r="A64" s="36" t="s">
        <v>47</v>
      </c>
      <c r="B64" s="4" t="s">
        <v>280</v>
      </c>
      <c r="C64" s="4" t="s">
        <v>8</v>
      </c>
      <c r="D64" s="4">
        <v>2.9999999999999997E-4</v>
      </c>
      <c r="E64" s="6">
        <v>335.32</v>
      </c>
      <c r="F64" s="23">
        <f>PRODUCT(D64:E64)</f>
        <v>0.10059599999999999</v>
      </c>
      <c r="G64" s="93"/>
    </row>
    <row r="65" spans="1:7" ht="15.6" thickTop="1" thickBot="1" x14ac:dyDescent="0.35"/>
    <row r="66" spans="1:7" ht="4.2" customHeight="1" thickTop="1" x14ac:dyDescent="0.3">
      <c r="A66" s="234" t="s">
        <v>282</v>
      </c>
    </row>
    <row r="67" spans="1:7" ht="15" thickBot="1" x14ac:dyDescent="0.35">
      <c r="A67" s="235"/>
    </row>
    <row r="68" spans="1:7" s="1" customFormat="1" ht="15" thickTop="1" x14ac:dyDescent="0.3">
      <c r="A68" s="20"/>
      <c r="B68" s="74" t="s">
        <v>45</v>
      </c>
      <c r="C68" s="4"/>
      <c r="D68" s="4"/>
      <c r="E68" s="4"/>
      <c r="F68" s="41"/>
      <c r="G68" s="75"/>
    </row>
    <row r="69" spans="1:7" s="1" customFormat="1" ht="28.8" x14ac:dyDescent="0.3">
      <c r="A69" s="36" t="s">
        <v>23</v>
      </c>
      <c r="B69" s="4" t="s">
        <v>279</v>
      </c>
      <c r="C69" s="4" t="s">
        <v>8</v>
      </c>
      <c r="D69" s="4">
        <v>5.0000000000000001E-4</v>
      </c>
      <c r="E69" s="6">
        <v>315</v>
      </c>
      <c r="F69" s="6">
        <f>PRODUCT(D69:E69)</f>
        <v>0.1575</v>
      </c>
      <c r="G69" s="7"/>
    </row>
    <row r="70" spans="1:7" s="1" customFormat="1" ht="43.8" thickBot="1" x14ac:dyDescent="0.35">
      <c r="A70" s="36" t="s">
        <v>47</v>
      </c>
      <c r="B70" s="4" t="s">
        <v>280</v>
      </c>
      <c r="C70" s="4" t="s">
        <v>8</v>
      </c>
      <c r="D70" s="4">
        <v>2.9999999999999997E-4</v>
      </c>
      <c r="E70" s="6">
        <v>335.32</v>
      </c>
      <c r="F70" s="23">
        <f>PRODUCT(D70:E70)</f>
        <v>0.10059599999999999</v>
      </c>
      <c r="G70" s="93"/>
    </row>
    <row r="71" spans="1:7" ht="15.6" thickTop="1" thickBot="1" x14ac:dyDescent="0.35"/>
    <row r="72" spans="1:7" ht="2.4" customHeight="1" thickTop="1" x14ac:dyDescent="0.3">
      <c r="A72" s="234" t="s">
        <v>285</v>
      </c>
    </row>
    <row r="73" spans="1:7" ht="15" thickBot="1" x14ac:dyDescent="0.35">
      <c r="A73" s="235"/>
    </row>
    <row r="74" spans="1:7" s="1" customFormat="1" ht="15" thickTop="1" x14ac:dyDescent="0.3">
      <c r="A74" s="20"/>
      <c r="B74" s="74" t="s">
        <v>45</v>
      </c>
      <c r="C74" s="4"/>
      <c r="D74" s="4"/>
      <c r="E74" s="4"/>
      <c r="F74" s="41"/>
      <c r="G74" s="75"/>
    </row>
    <row r="75" spans="1:7" s="1" customFormat="1" ht="28.8" x14ac:dyDescent="0.3">
      <c r="A75" s="36" t="s">
        <v>23</v>
      </c>
      <c r="B75" s="4" t="s">
        <v>279</v>
      </c>
      <c r="C75" s="4" t="s">
        <v>8</v>
      </c>
      <c r="D75" s="4">
        <v>5.0000000000000001E-4</v>
      </c>
      <c r="E75" s="6">
        <v>315</v>
      </c>
      <c r="F75" s="6">
        <f>PRODUCT(D75:E75)</f>
        <v>0.1575</v>
      </c>
      <c r="G75" s="7"/>
    </row>
    <row r="76" spans="1:7" s="1" customFormat="1" ht="43.8" thickBot="1" x14ac:dyDescent="0.35">
      <c r="A76" s="36" t="s">
        <v>47</v>
      </c>
      <c r="B76" s="4" t="s">
        <v>280</v>
      </c>
      <c r="C76" s="4" t="s">
        <v>8</v>
      </c>
      <c r="D76" s="4">
        <v>2.9999999999999997E-4</v>
      </c>
      <c r="E76" s="6">
        <v>335.32</v>
      </c>
      <c r="F76" s="23">
        <f>PRODUCT(D76:E76)</f>
        <v>0.10059599999999999</v>
      </c>
      <c r="G76" s="93"/>
    </row>
    <row r="77" spans="1:7" ht="15.6" thickTop="1" thickBot="1" x14ac:dyDescent="0.35"/>
    <row r="78" spans="1:7" ht="15" thickTop="1" x14ac:dyDescent="0.3">
      <c r="A78" s="101" t="s">
        <v>300</v>
      </c>
    </row>
    <row r="79" spans="1:7" ht="15" thickBot="1" x14ac:dyDescent="0.35">
      <c r="A79" s="103" t="s">
        <v>302</v>
      </c>
    </row>
    <row r="80" spans="1:7" s="1" customFormat="1" ht="15" thickTop="1" x14ac:dyDescent="0.3">
      <c r="A80" s="20"/>
      <c r="B80" s="74" t="s">
        <v>45</v>
      </c>
      <c r="C80" s="4"/>
      <c r="D80" s="4"/>
      <c r="E80" s="4"/>
      <c r="F80" s="41"/>
      <c r="G80" s="75"/>
    </row>
    <row r="81" spans="1:12" s="1" customFormat="1" x14ac:dyDescent="0.3">
      <c r="A81" s="36" t="s">
        <v>23</v>
      </c>
      <c r="B81" s="4" t="s">
        <v>305</v>
      </c>
      <c r="C81" s="4" t="s">
        <v>110</v>
      </c>
      <c r="D81" s="22">
        <v>1</v>
      </c>
      <c r="E81" s="6">
        <v>7.96</v>
      </c>
      <c r="F81" s="41">
        <f>D81*E81</f>
        <v>7.96</v>
      </c>
      <c r="G81" s="7"/>
      <c r="J81" s="30"/>
      <c r="K81" s="104"/>
      <c r="L81" s="104"/>
    </row>
    <row r="82" spans="1:12" s="1" customFormat="1" x14ac:dyDescent="0.3">
      <c r="A82" s="36" t="s">
        <v>47</v>
      </c>
      <c r="B82" s="4" t="s">
        <v>306</v>
      </c>
      <c r="C82" s="4" t="s">
        <v>307</v>
      </c>
      <c r="D82" s="22">
        <v>1</v>
      </c>
      <c r="E82" s="76">
        <v>1.02</v>
      </c>
      <c r="F82" s="6">
        <f>D82*E82</f>
        <v>1.02</v>
      </c>
      <c r="G82" s="7"/>
      <c r="J82" s="30"/>
      <c r="K82" s="104"/>
      <c r="L82" s="104"/>
    </row>
    <row r="84" spans="1:12" ht="15" thickBot="1" x14ac:dyDescent="0.35">
      <c r="A84" s="103" t="s">
        <v>308</v>
      </c>
    </row>
    <row r="85" spans="1:12" s="1" customFormat="1" ht="15" thickTop="1" x14ac:dyDescent="0.3">
      <c r="A85" s="20"/>
      <c r="B85" s="74" t="s">
        <v>45</v>
      </c>
      <c r="C85" s="4"/>
      <c r="D85" s="4"/>
      <c r="E85" s="4"/>
      <c r="F85" s="41"/>
      <c r="G85" s="75"/>
    </row>
    <row r="86" spans="1:12" s="1" customFormat="1" x14ac:dyDescent="0.3">
      <c r="A86" s="36" t="s">
        <v>23</v>
      </c>
      <c r="B86" s="4" t="s">
        <v>305</v>
      </c>
      <c r="C86" s="4" t="s">
        <v>110</v>
      </c>
      <c r="D86" s="22">
        <v>1</v>
      </c>
      <c r="E86" s="6">
        <v>7.96</v>
      </c>
      <c r="F86" s="41">
        <f>D86*E86</f>
        <v>7.96</v>
      </c>
      <c r="G86" s="7"/>
    </row>
    <row r="87" spans="1:12" s="1" customFormat="1" x14ac:dyDescent="0.3">
      <c r="A87" s="36" t="s">
        <v>47</v>
      </c>
      <c r="B87" s="4" t="s">
        <v>306</v>
      </c>
      <c r="C87" s="4" t="s">
        <v>307</v>
      </c>
      <c r="D87" s="22">
        <v>1</v>
      </c>
      <c r="E87" s="76">
        <v>1.02</v>
      </c>
      <c r="F87" s="6">
        <f>D87*E87</f>
        <v>1.02</v>
      </c>
      <c r="G87" s="7"/>
    </row>
    <row r="89" spans="1:12" ht="15" thickBot="1" x14ac:dyDescent="0.35">
      <c r="A89" s="103" t="s">
        <v>310</v>
      </c>
    </row>
    <row r="90" spans="1:12" s="1" customFormat="1" ht="15" thickTop="1" x14ac:dyDescent="0.3">
      <c r="A90" s="20"/>
      <c r="B90" s="74" t="s">
        <v>45</v>
      </c>
      <c r="C90" s="4"/>
      <c r="D90" s="4"/>
      <c r="E90" s="4"/>
      <c r="F90" s="41"/>
      <c r="G90" s="75"/>
    </row>
    <row r="91" spans="1:12" s="1" customFormat="1" x14ac:dyDescent="0.3">
      <c r="A91" s="36" t="s">
        <v>23</v>
      </c>
      <c r="B91" s="4" t="s">
        <v>305</v>
      </c>
      <c r="C91" s="4" t="s">
        <v>110</v>
      </c>
      <c r="D91" s="22">
        <v>1</v>
      </c>
      <c r="E91" s="6">
        <v>7.96</v>
      </c>
      <c r="F91" s="41">
        <f>D91*E91</f>
        <v>7.96</v>
      </c>
      <c r="G91" s="7"/>
    </row>
    <row r="92" spans="1:12" s="1" customFormat="1" x14ac:dyDescent="0.3">
      <c r="A92" s="36" t="s">
        <v>47</v>
      </c>
      <c r="B92" s="4" t="s">
        <v>306</v>
      </c>
      <c r="C92" s="4" t="s">
        <v>307</v>
      </c>
      <c r="D92" s="22">
        <v>1</v>
      </c>
      <c r="E92" s="76">
        <v>1.02</v>
      </c>
      <c r="F92" s="6">
        <f>D92*E92</f>
        <v>1.02</v>
      </c>
      <c r="G92" s="7"/>
    </row>
    <row r="95" spans="1:12" x14ac:dyDescent="0.3">
      <c r="A95" s="231" t="s">
        <v>312</v>
      </c>
      <c r="B95" s="231"/>
      <c r="C95" s="231"/>
      <c r="D95" s="231"/>
      <c r="E95" s="231"/>
      <c r="F95" s="231"/>
      <c r="G95" s="231"/>
    </row>
    <row r="96" spans="1:12" ht="15" thickBot="1" x14ac:dyDescent="0.35"/>
    <row r="97" spans="1:12" ht="15" thickTop="1" x14ac:dyDescent="0.3">
      <c r="A97" s="13" t="s">
        <v>347</v>
      </c>
    </row>
    <row r="98" spans="1:12" ht="15" thickBot="1" x14ac:dyDescent="0.35">
      <c r="A98" s="16" t="s">
        <v>349</v>
      </c>
    </row>
    <row r="99" spans="1:12" s="1" customFormat="1" ht="15" thickTop="1" x14ac:dyDescent="0.3">
      <c r="A99" s="20"/>
      <c r="B99" s="74" t="s">
        <v>188</v>
      </c>
      <c r="C99" s="4"/>
      <c r="D99" s="4"/>
      <c r="E99" s="4"/>
      <c r="F99" s="41"/>
      <c r="G99" s="75"/>
    </row>
    <row r="100" spans="1:12" s="1" customFormat="1" ht="28.8" x14ac:dyDescent="0.3">
      <c r="A100" s="36" t="s">
        <v>23</v>
      </c>
      <c r="B100" s="4" t="s">
        <v>189</v>
      </c>
      <c r="C100" s="4" t="s">
        <v>190</v>
      </c>
      <c r="D100" s="22">
        <v>1</v>
      </c>
      <c r="E100" s="76">
        <v>12.79</v>
      </c>
      <c r="F100" s="6">
        <f>D100*E100</f>
        <v>12.79</v>
      </c>
      <c r="G100" s="7"/>
      <c r="J100" s="30"/>
      <c r="K100" s="31"/>
      <c r="L100" s="31"/>
    </row>
    <row r="102" spans="1:12" ht="15" thickBot="1" x14ac:dyDescent="0.35">
      <c r="A102" s="16" t="s">
        <v>351</v>
      </c>
    </row>
    <row r="103" spans="1:12" s="1" customFormat="1" ht="15" thickTop="1" x14ac:dyDescent="0.3">
      <c r="A103" s="20"/>
      <c r="B103" s="74" t="s">
        <v>45</v>
      </c>
      <c r="C103" s="4"/>
      <c r="D103" s="4"/>
      <c r="E103" s="4"/>
      <c r="F103" s="41"/>
      <c r="G103" s="75"/>
    </row>
    <row r="104" spans="1:12" s="1" customFormat="1" ht="28.8" x14ac:dyDescent="0.3">
      <c r="A104" s="36" t="s">
        <v>23</v>
      </c>
      <c r="B104" s="4" t="s">
        <v>189</v>
      </c>
      <c r="C104" s="4" t="s">
        <v>190</v>
      </c>
      <c r="D104" s="22">
        <v>1</v>
      </c>
      <c r="E104" s="76">
        <v>20.21</v>
      </c>
      <c r="F104" s="6">
        <f>D104*E104</f>
        <v>20.21</v>
      </c>
      <c r="G104" s="7"/>
      <c r="J104" s="30"/>
      <c r="K104" s="31"/>
      <c r="L104" s="31"/>
    </row>
    <row r="105" spans="1:12" ht="15" thickBot="1" x14ac:dyDescent="0.35"/>
    <row r="106" spans="1:12" ht="15.6" thickTop="1" thickBot="1" x14ac:dyDescent="0.35">
      <c r="A106" s="65" t="s">
        <v>421</v>
      </c>
    </row>
    <row r="107" spans="1:12" s="1" customFormat="1" ht="15" thickTop="1" x14ac:dyDescent="0.3">
      <c r="A107" s="20"/>
      <c r="B107" s="74" t="s">
        <v>45</v>
      </c>
      <c r="C107" s="4"/>
      <c r="D107" s="4"/>
      <c r="E107" s="4"/>
      <c r="F107" s="41"/>
      <c r="G107" s="75"/>
    </row>
    <row r="108" spans="1:12" s="1" customFormat="1" ht="28.8" x14ac:dyDescent="0.3">
      <c r="A108" s="36" t="s">
        <v>23</v>
      </c>
      <c r="B108" s="4" t="s">
        <v>423</v>
      </c>
      <c r="C108" s="4" t="s">
        <v>424</v>
      </c>
      <c r="D108" s="22">
        <v>1</v>
      </c>
      <c r="E108" s="76">
        <v>5</v>
      </c>
      <c r="F108" s="6">
        <f>PRODUCT(D108:E108)</f>
        <v>5</v>
      </c>
      <c r="G108" s="7"/>
    </row>
    <row r="109" spans="1:12" s="1" customFormat="1" ht="15" thickBot="1" x14ac:dyDescent="0.35">
      <c r="A109" s="36" t="s">
        <v>47</v>
      </c>
      <c r="B109" s="4" t="s">
        <v>425</v>
      </c>
      <c r="C109" s="4" t="s">
        <v>426</v>
      </c>
      <c r="D109" s="4">
        <v>0.15</v>
      </c>
      <c r="E109" s="6">
        <v>1.99</v>
      </c>
      <c r="F109" s="23">
        <f>PRODUCT(D109:E109)</f>
        <v>0.29849999999999999</v>
      </c>
      <c r="G109" s="93"/>
    </row>
    <row r="110" spans="1:12" ht="15.6" thickTop="1" thickBot="1" x14ac:dyDescent="0.35"/>
    <row r="111" spans="1:12" ht="15.6" thickTop="1" thickBot="1" x14ac:dyDescent="0.35">
      <c r="A111" s="65" t="s">
        <v>427</v>
      </c>
    </row>
    <row r="112" spans="1:12" s="1" customFormat="1" ht="15" thickTop="1" x14ac:dyDescent="0.3">
      <c r="A112" s="20"/>
      <c r="B112" s="74" t="s">
        <v>45</v>
      </c>
      <c r="C112" s="4"/>
      <c r="D112" s="4"/>
      <c r="E112" s="4"/>
      <c r="F112" s="41"/>
      <c r="G112" s="75"/>
    </row>
    <row r="113" spans="1:7" s="1" customFormat="1" x14ac:dyDescent="0.3">
      <c r="A113" s="36" t="s">
        <v>23</v>
      </c>
      <c r="B113" s="4" t="s">
        <v>429</v>
      </c>
      <c r="C113" s="4" t="s">
        <v>426</v>
      </c>
      <c r="D113" s="22">
        <v>0.3</v>
      </c>
      <c r="E113" s="6">
        <v>1.99</v>
      </c>
      <c r="F113" s="6">
        <f>PRODUCT(D113:E113)</f>
        <v>0.59699999999999998</v>
      </c>
      <c r="G113" s="7"/>
    </row>
    <row r="114" spans="1:7" ht="15" thickBot="1" x14ac:dyDescent="0.35"/>
    <row r="115" spans="1:7" ht="15.6" thickTop="1" thickBot="1" x14ac:dyDescent="0.35">
      <c r="A115" s="65" t="s">
        <v>433</v>
      </c>
    </row>
    <row r="116" spans="1:7" s="1" customFormat="1" ht="15" thickTop="1" x14ac:dyDescent="0.3">
      <c r="A116" s="20"/>
      <c r="B116" s="74" t="s">
        <v>45</v>
      </c>
      <c r="C116" s="4"/>
      <c r="D116" s="4"/>
      <c r="E116" s="4"/>
      <c r="F116" s="41"/>
      <c r="G116" s="75"/>
    </row>
    <row r="117" spans="1:7" s="1" customFormat="1" ht="43.2" customHeight="1" x14ac:dyDescent="0.3">
      <c r="A117" s="36" t="s">
        <v>23</v>
      </c>
      <c r="B117" s="4" t="s">
        <v>435</v>
      </c>
      <c r="C117" s="4" t="s">
        <v>436</v>
      </c>
      <c r="D117" s="22">
        <v>0.8</v>
      </c>
      <c r="E117" s="76">
        <v>27.58</v>
      </c>
      <c r="F117" s="6">
        <f>PRODUCT(D117:E117)</f>
        <v>22.064</v>
      </c>
      <c r="G117" s="7"/>
    </row>
    <row r="118" spans="1:7" ht="15" thickBot="1" x14ac:dyDescent="0.35"/>
    <row r="119" spans="1:7" ht="15.6" thickTop="1" thickBot="1" x14ac:dyDescent="0.35">
      <c r="A119" s="65" t="s">
        <v>437</v>
      </c>
    </row>
    <row r="120" spans="1:7" s="1" customFormat="1" ht="15" thickTop="1" x14ac:dyDescent="0.3">
      <c r="A120" s="20"/>
      <c r="B120" s="74" t="s">
        <v>45</v>
      </c>
      <c r="C120" s="4"/>
      <c r="D120" s="4"/>
      <c r="E120" s="4"/>
      <c r="F120" s="41"/>
      <c r="G120" s="75"/>
    </row>
    <row r="121" spans="1:7" s="1" customFormat="1" x14ac:dyDescent="0.3">
      <c r="A121" s="36" t="s">
        <v>23</v>
      </c>
      <c r="B121" s="4" t="s">
        <v>439</v>
      </c>
      <c r="C121" s="4" t="s">
        <v>8</v>
      </c>
      <c r="D121" s="4">
        <v>0.05</v>
      </c>
      <c r="E121" s="76">
        <v>59.71</v>
      </c>
      <c r="F121" s="6">
        <f>PRODUCT(D121:E121)</f>
        <v>2.9855</v>
      </c>
      <c r="G121" s="7"/>
    </row>
    <row r="122" spans="1:7" ht="15" thickBot="1" x14ac:dyDescent="0.35"/>
    <row r="123" spans="1:7" ht="15.6" thickTop="1" thickBot="1" x14ac:dyDescent="0.35">
      <c r="A123" s="65" t="s">
        <v>441</v>
      </c>
    </row>
    <row r="124" spans="1:7" s="1" customFormat="1" ht="15" thickTop="1" x14ac:dyDescent="0.3">
      <c r="A124" s="20"/>
      <c r="B124" s="74" t="s">
        <v>45</v>
      </c>
      <c r="C124" s="4"/>
      <c r="D124" s="4"/>
      <c r="E124" s="4"/>
      <c r="F124" s="41"/>
      <c r="G124" s="75"/>
    </row>
    <row r="125" spans="1:7" s="1" customFormat="1" ht="28.8" x14ac:dyDescent="0.3">
      <c r="A125" s="36" t="s">
        <v>23</v>
      </c>
      <c r="B125" s="4" t="s">
        <v>423</v>
      </c>
      <c r="C125" s="4" t="s">
        <v>424</v>
      </c>
      <c r="D125" s="22">
        <v>1</v>
      </c>
      <c r="E125" s="76">
        <v>5</v>
      </c>
      <c r="F125" s="6">
        <f>PRODUCT(D125:E125)</f>
        <v>5</v>
      </c>
      <c r="G125" s="7"/>
    </row>
    <row r="126" spans="1:7" s="1" customFormat="1" ht="15" thickBot="1" x14ac:dyDescent="0.35">
      <c r="A126" s="36" t="s">
        <v>47</v>
      </c>
      <c r="B126" s="4" t="s">
        <v>425</v>
      </c>
      <c r="C126" s="4" t="s">
        <v>426</v>
      </c>
      <c r="D126" s="4">
        <v>0.15</v>
      </c>
      <c r="E126" s="6">
        <v>1.99</v>
      </c>
      <c r="F126" s="23">
        <f>PRODUCT(D126:E126)</f>
        <v>0.29849999999999999</v>
      </c>
      <c r="G126" s="93"/>
    </row>
    <row r="127" spans="1:7" ht="15.6" thickTop="1" thickBot="1" x14ac:dyDescent="0.35"/>
    <row r="128" spans="1:7" ht="15.6" thickTop="1" thickBot="1" x14ac:dyDescent="0.35">
      <c r="A128" s="65" t="s">
        <v>445</v>
      </c>
    </row>
    <row r="129" spans="1:7" s="1" customFormat="1" ht="15" thickTop="1" x14ac:dyDescent="0.3">
      <c r="A129" s="20"/>
      <c r="B129" s="74" t="s">
        <v>45</v>
      </c>
      <c r="C129" s="4"/>
      <c r="D129" s="4"/>
      <c r="E129" s="4"/>
      <c r="F129" s="41"/>
      <c r="G129" s="75"/>
    </row>
    <row r="130" spans="1:7" s="1" customFormat="1" x14ac:dyDescent="0.3">
      <c r="A130" s="36" t="s">
        <v>23</v>
      </c>
      <c r="B130" s="4" t="s">
        <v>439</v>
      </c>
      <c r="C130" s="4" t="s">
        <v>8</v>
      </c>
      <c r="D130" s="4">
        <v>0.03</v>
      </c>
      <c r="E130" s="76">
        <v>59.71</v>
      </c>
      <c r="F130" s="6">
        <f>PRODUCT(D130:E130)</f>
        <v>1.7912999999999999</v>
      </c>
      <c r="G130" s="7"/>
    </row>
    <row r="131" spans="1:7" ht="15" thickBot="1" x14ac:dyDescent="0.35"/>
    <row r="132" spans="1:7" ht="15.6" thickTop="1" thickBot="1" x14ac:dyDescent="0.35">
      <c r="A132" s="65" t="s">
        <v>448</v>
      </c>
    </row>
    <row r="133" spans="1:7" s="1" customFormat="1" ht="15" thickTop="1" x14ac:dyDescent="0.3">
      <c r="A133" s="20"/>
      <c r="B133" s="74" t="s">
        <v>45</v>
      </c>
      <c r="C133" s="4"/>
      <c r="D133" s="4"/>
      <c r="E133" s="4"/>
      <c r="F133" s="41"/>
      <c r="G133" s="75"/>
    </row>
    <row r="134" spans="1:7" s="1" customFormat="1" x14ac:dyDescent="0.3">
      <c r="A134" s="36" t="s">
        <v>23</v>
      </c>
      <c r="B134" s="4" t="s">
        <v>429</v>
      </c>
      <c r="C134" s="4" t="s">
        <v>426</v>
      </c>
      <c r="D134" s="22">
        <v>0.5</v>
      </c>
      <c r="E134" s="6">
        <v>1.99</v>
      </c>
      <c r="F134" s="6">
        <f>PRODUCT(D134:E134)</f>
        <v>0.995</v>
      </c>
      <c r="G134" s="7"/>
    </row>
    <row r="135" spans="1:7" ht="15" thickBot="1" x14ac:dyDescent="0.35"/>
    <row r="136" spans="1:7" ht="15.6" thickTop="1" thickBot="1" x14ac:dyDescent="0.35">
      <c r="A136" s="65" t="s">
        <v>454</v>
      </c>
    </row>
    <row r="137" spans="1:7" s="1" customFormat="1" ht="15" thickTop="1" x14ac:dyDescent="0.3">
      <c r="A137" s="20"/>
      <c r="B137" s="74" t="s">
        <v>45</v>
      </c>
      <c r="C137" s="4"/>
      <c r="D137" s="4"/>
      <c r="E137" s="4"/>
      <c r="F137" s="41"/>
      <c r="G137" s="75"/>
    </row>
    <row r="138" spans="1:7" s="1" customFormat="1" ht="25.8" customHeight="1" x14ac:dyDescent="0.3">
      <c r="A138" s="36" t="s">
        <v>23</v>
      </c>
      <c r="B138" s="4" t="s">
        <v>435</v>
      </c>
      <c r="C138" s="4" t="s">
        <v>436</v>
      </c>
      <c r="D138" s="22">
        <v>0.8</v>
      </c>
      <c r="E138" s="76">
        <v>27.58</v>
      </c>
      <c r="F138" s="6">
        <f>PRODUCT(D138:E138)</f>
        <v>22.064</v>
      </c>
      <c r="G138" s="7"/>
    </row>
    <row r="139" spans="1:7" ht="15" thickBot="1" x14ac:dyDescent="0.35"/>
    <row r="140" spans="1:7" ht="15.6" thickTop="1" thickBot="1" x14ac:dyDescent="0.35">
      <c r="A140" s="65" t="s">
        <v>456</v>
      </c>
    </row>
    <row r="141" spans="1:7" s="1" customFormat="1" ht="15" thickTop="1" x14ac:dyDescent="0.3">
      <c r="A141" s="20"/>
      <c r="B141" s="74" t="s">
        <v>45</v>
      </c>
      <c r="C141" s="4"/>
      <c r="D141" s="4"/>
      <c r="E141" s="4"/>
      <c r="F141" s="41"/>
      <c r="G141" s="75"/>
    </row>
    <row r="142" spans="1:7" s="1" customFormat="1" ht="38.4" customHeight="1" x14ac:dyDescent="0.3">
      <c r="A142" s="36" t="s">
        <v>23</v>
      </c>
      <c r="B142" s="4" t="s">
        <v>435</v>
      </c>
      <c r="C142" s="4" t="s">
        <v>436</v>
      </c>
      <c r="D142" s="22">
        <v>0.2</v>
      </c>
      <c r="E142" s="76">
        <v>27.58</v>
      </c>
      <c r="F142" s="6">
        <f>PRODUCT(D142:E142)</f>
        <v>5.516</v>
      </c>
      <c r="G142" s="7"/>
    </row>
    <row r="143" spans="1:7" ht="15" thickBot="1" x14ac:dyDescent="0.35"/>
    <row r="144" spans="1:7" ht="15.6" thickTop="1" thickBot="1" x14ac:dyDescent="0.35">
      <c r="A144" s="65" t="s">
        <v>458</v>
      </c>
    </row>
    <row r="145" spans="1:12" s="1" customFormat="1" ht="15" thickTop="1" x14ac:dyDescent="0.3">
      <c r="A145" s="20"/>
      <c r="B145" s="74" t="s">
        <v>45</v>
      </c>
      <c r="C145" s="4"/>
      <c r="D145" s="4"/>
      <c r="E145" s="4"/>
      <c r="F145" s="41"/>
      <c r="G145" s="75"/>
    </row>
    <row r="146" spans="1:12" s="1" customFormat="1" ht="34.799999999999997" customHeight="1" x14ac:dyDescent="0.3">
      <c r="A146" s="36" t="s">
        <v>23</v>
      </c>
      <c r="B146" s="4" t="s">
        <v>435</v>
      </c>
      <c r="C146" s="4" t="s">
        <v>436</v>
      </c>
      <c r="D146" s="4">
        <v>0.125</v>
      </c>
      <c r="E146" s="76">
        <v>27.58</v>
      </c>
      <c r="F146" s="6">
        <f>PRODUCT(D146:E146)</f>
        <v>3.4474999999999998</v>
      </c>
      <c r="G146" s="7"/>
    </row>
    <row r="147" spans="1:12" ht="15" thickBot="1" x14ac:dyDescent="0.35"/>
    <row r="148" spans="1:12" ht="15.6" thickTop="1" thickBot="1" x14ac:dyDescent="0.35">
      <c r="A148" s="65" t="s">
        <v>479</v>
      </c>
    </row>
    <row r="149" spans="1:12" s="1" customFormat="1" ht="15" thickTop="1" x14ac:dyDescent="0.3">
      <c r="A149" s="20"/>
      <c r="B149" s="74" t="s">
        <v>188</v>
      </c>
      <c r="C149" s="4"/>
      <c r="D149" s="4"/>
      <c r="E149" s="4"/>
      <c r="F149" s="41"/>
      <c r="G149" s="75"/>
    </row>
    <row r="150" spans="1:12" s="1" customFormat="1" ht="18" customHeight="1" x14ac:dyDescent="0.3">
      <c r="A150" s="36" t="s">
        <v>23</v>
      </c>
      <c r="B150" s="4" t="s">
        <v>189</v>
      </c>
      <c r="C150" s="4" t="s">
        <v>190</v>
      </c>
      <c r="D150" s="22">
        <v>1</v>
      </c>
      <c r="E150" s="106">
        <v>6.26</v>
      </c>
      <c r="F150" s="6">
        <f>D150*E150</f>
        <v>6.26</v>
      </c>
      <c r="G150" s="7"/>
      <c r="J150" s="30"/>
      <c r="K150" s="31"/>
      <c r="L150" s="31"/>
    </row>
    <row r="151" spans="1:12" ht="15" thickBot="1" x14ac:dyDescent="0.35"/>
    <row r="152" spans="1:12" ht="15.6" thickTop="1" thickBot="1" x14ac:dyDescent="0.35">
      <c r="A152" s="65" t="s">
        <v>481</v>
      </c>
    </row>
    <row r="153" spans="1:12" s="1" customFormat="1" ht="15" thickTop="1" x14ac:dyDescent="0.3">
      <c r="A153" s="20"/>
      <c r="B153" s="74" t="s">
        <v>188</v>
      </c>
      <c r="C153" s="4"/>
      <c r="D153" s="4"/>
      <c r="E153" s="4"/>
      <c r="F153" s="41"/>
      <c r="G153" s="75"/>
    </row>
    <row r="154" spans="1:12" s="1" customFormat="1" ht="28.8" x14ac:dyDescent="0.3">
      <c r="A154" s="36" t="s">
        <v>23</v>
      </c>
      <c r="B154" s="4" t="s">
        <v>189</v>
      </c>
      <c r="C154" s="4" t="s">
        <v>190</v>
      </c>
      <c r="D154" s="22">
        <v>1</v>
      </c>
      <c r="E154" s="106">
        <v>5.9</v>
      </c>
      <c r="F154" s="6">
        <f>D154*E154</f>
        <v>5.9</v>
      </c>
      <c r="G154" s="7"/>
      <c r="J154" s="30"/>
      <c r="K154" s="31"/>
      <c r="L154" s="31"/>
    </row>
    <row r="155" spans="1:12" ht="15" thickBot="1" x14ac:dyDescent="0.35"/>
    <row r="156" spans="1:12" ht="15.6" thickTop="1" thickBot="1" x14ac:dyDescent="0.35">
      <c r="A156" s="65" t="s">
        <v>484</v>
      </c>
    </row>
    <row r="157" spans="1:12" s="1" customFormat="1" ht="15" thickTop="1" x14ac:dyDescent="0.3">
      <c r="A157" s="20"/>
      <c r="B157" s="74" t="s">
        <v>188</v>
      </c>
      <c r="C157" s="4"/>
      <c r="D157" s="4"/>
      <c r="E157" s="4"/>
      <c r="F157" s="41"/>
      <c r="G157" s="75"/>
    </row>
    <row r="158" spans="1:12" s="1" customFormat="1" ht="28.8" x14ac:dyDescent="0.3">
      <c r="A158" s="36" t="s">
        <v>23</v>
      </c>
      <c r="B158" s="4" t="s">
        <v>189</v>
      </c>
      <c r="C158" s="4" t="s">
        <v>190</v>
      </c>
      <c r="D158" s="22">
        <v>1</v>
      </c>
      <c r="E158" s="106">
        <v>4.07</v>
      </c>
      <c r="F158" s="6">
        <v>4.07</v>
      </c>
      <c r="G158" s="7"/>
      <c r="I158" s="31"/>
      <c r="J158" s="30"/>
      <c r="K158" s="31"/>
      <c r="L158" s="31"/>
    </row>
    <row r="162" spans="1:7" s="1" customFormat="1" x14ac:dyDescent="0.3">
      <c r="A162" s="231" t="s">
        <v>578</v>
      </c>
      <c r="B162" s="231"/>
      <c r="C162" s="231"/>
      <c r="D162" s="231"/>
      <c r="E162" s="231"/>
      <c r="F162" s="231"/>
      <c r="G162" s="231"/>
    </row>
    <row r="163" spans="1:7" ht="15" thickBot="1" x14ac:dyDescent="0.35"/>
    <row r="164" spans="1:7" ht="15.6" thickTop="1" thickBot="1" x14ac:dyDescent="0.35">
      <c r="A164" s="65" t="s">
        <v>579</v>
      </c>
    </row>
    <row r="165" spans="1:7" s="1" customFormat="1" ht="15" thickTop="1" x14ac:dyDescent="0.3">
      <c r="A165" s="20"/>
      <c r="B165" s="74" t="s">
        <v>45</v>
      </c>
      <c r="C165" s="4"/>
      <c r="D165" s="4"/>
      <c r="E165" s="4"/>
      <c r="F165" s="41"/>
      <c r="G165" s="75"/>
    </row>
    <row r="166" spans="1:7" s="1" customFormat="1" x14ac:dyDescent="0.3">
      <c r="A166" s="36" t="s">
        <v>23</v>
      </c>
      <c r="B166" s="4" t="s">
        <v>581</v>
      </c>
      <c r="C166" s="4" t="s">
        <v>8</v>
      </c>
      <c r="D166" s="4">
        <v>0.15</v>
      </c>
      <c r="E166" s="6">
        <v>0.79</v>
      </c>
      <c r="F166" s="6">
        <f>PRODUCT(D166:E166)</f>
        <v>0.11849999999999999</v>
      </c>
      <c r="G166" s="7"/>
    </row>
    <row r="167" spans="1:7" s="1" customFormat="1" ht="28.8" x14ac:dyDescent="0.3">
      <c r="A167" s="36" t="s">
        <v>47</v>
      </c>
      <c r="B167" s="4" t="s">
        <v>582</v>
      </c>
      <c r="C167" s="4" t="s">
        <v>8</v>
      </c>
      <c r="D167" s="22">
        <v>1</v>
      </c>
      <c r="E167" s="6">
        <v>18</v>
      </c>
      <c r="F167" s="23">
        <f>PRODUCT(D167:E167)</f>
        <v>18</v>
      </c>
      <c r="G167" s="7"/>
    </row>
    <row r="168" spans="1:7" s="1" customFormat="1" ht="43.8" thickBot="1" x14ac:dyDescent="0.35">
      <c r="A168" s="36" t="s">
        <v>78</v>
      </c>
      <c r="B168" s="4" t="s">
        <v>583</v>
      </c>
      <c r="C168" s="4" t="s">
        <v>8</v>
      </c>
      <c r="D168" s="4">
        <v>0.35</v>
      </c>
      <c r="E168" s="6">
        <v>224</v>
      </c>
      <c r="F168" s="23">
        <f>PRODUCT(D168:E168)</f>
        <v>78.399999999999991</v>
      </c>
      <c r="G168" s="93"/>
    </row>
    <row r="169" spans="1:7" ht="15.6" thickTop="1" thickBot="1" x14ac:dyDescent="0.35"/>
    <row r="170" spans="1:7" ht="15.6" thickTop="1" thickBot="1" x14ac:dyDescent="0.35">
      <c r="A170" s="65" t="s">
        <v>585</v>
      </c>
    </row>
    <row r="171" spans="1:7" s="1" customFormat="1" ht="15" thickTop="1" x14ac:dyDescent="0.3">
      <c r="A171" s="20"/>
      <c r="B171" s="74" t="s">
        <v>45</v>
      </c>
      <c r="C171" s="4"/>
      <c r="D171" s="4"/>
      <c r="E171" s="4"/>
      <c r="F171" s="41"/>
      <c r="G171" s="75"/>
    </row>
    <row r="172" spans="1:7" s="1" customFormat="1" x14ac:dyDescent="0.3">
      <c r="A172" s="36" t="s">
        <v>23</v>
      </c>
      <c r="B172" s="4" t="s">
        <v>581</v>
      </c>
      <c r="C172" s="4" t="s">
        <v>8</v>
      </c>
      <c r="D172" s="4">
        <v>0.15</v>
      </c>
      <c r="E172" s="6">
        <v>0.79</v>
      </c>
      <c r="F172" s="6">
        <f>PRODUCT(D172:E172)</f>
        <v>0.11849999999999999</v>
      </c>
      <c r="G172" s="7"/>
    </row>
    <row r="173" spans="1:7" s="1" customFormat="1" ht="28.8" x14ac:dyDescent="0.3">
      <c r="A173" s="36" t="s">
        <v>47</v>
      </c>
      <c r="B173" s="4" t="s">
        <v>582</v>
      </c>
      <c r="C173" s="4" t="s">
        <v>8</v>
      </c>
      <c r="D173" s="4">
        <v>0.95</v>
      </c>
      <c r="E173" s="6">
        <v>18</v>
      </c>
      <c r="F173" s="23">
        <f>PRODUCT(D173:E173)</f>
        <v>17.099999999999998</v>
      </c>
      <c r="G173" s="7"/>
    </row>
    <row r="174" spans="1:7" s="1" customFormat="1" ht="43.8" thickBot="1" x14ac:dyDescent="0.35">
      <c r="A174" s="36" t="s">
        <v>78</v>
      </c>
      <c r="B174" s="4" t="s">
        <v>587</v>
      </c>
      <c r="C174" s="4" t="s">
        <v>8</v>
      </c>
      <c r="D174" s="4">
        <v>0.45</v>
      </c>
      <c r="E174" s="6">
        <v>224</v>
      </c>
      <c r="F174" s="23">
        <f>PRODUCT(D174:E174)</f>
        <v>100.8</v>
      </c>
      <c r="G174" s="93"/>
    </row>
    <row r="175" spans="1:7" ht="15.6" thickTop="1" thickBot="1" x14ac:dyDescent="0.35"/>
    <row r="176" spans="1:7" ht="12.6" customHeight="1" thickTop="1" thickBot="1" x14ac:dyDescent="0.35">
      <c r="A176" s="65" t="s">
        <v>588</v>
      </c>
    </row>
    <row r="177" spans="1:7" s="1" customFormat="1" ht="15" thickTop="1" x14ac:dyDescent="0.3">
      <c r="A177" s="20"/>
      <c r="B177" s="74" t="s">
        <v>45</v>
      </c>
      <c r="C177" s="4"/>
      <c r="D177" s="4"/>
      <c r="E177" s="4"/>
      <c r="F177" s="41"/>
      <c r="G177" s="75"/>
    </row>
    <row r="178" spans="1:7" s="1" customFormat="1" x14ac:dyDescent="0.3">
      <c r="A178" s="36" t="s">
        <v>23</v>
      </c>
      <c r="B178" s="4" t="s">
        <v>581</v>
      </c>
      <c r="C178" s="4" t="s">
        <v>8</v>
      </c>
      <c r="D178" s="4">
        <v>0.15</v>
      </c>
      <c r="E178" s="6">
        <v>0.79</v>
      </c>
      <c r="F178" s="6">
        <f>PRODUCT(D178:E178)</f>
        <v>0.11849999999999999</v>
      </c>
      <c r="G178" s="7"/>
    </row>
    <row r="179" spans="1:7" s="1" customFormat="1" ht="28.8" x14ac:dyDescent="0.3">
      <c r="A179" s="36" t="s">
        <v>47</v>
      </c>
      <c r="B179" s="4" t="s">
        <v>590</v>
      </c>
      <c r="C179" s="4" t="s">
        <v>8</v>
      </c>
      <c r="D179" s="4">
        <v>0.95</v>
      </c>
      <c r="E179" s="6">
        <v>18</v>
      </c>
      <c r="F179" s="23">
        <f>PRODUCT(D179:E179)</f>
        <v>17.099999999999998</v>
      </c>
      <c r="G179" s="7"/>
    </row>
    <row r="180" spans="1:7" s="1" customFormat="1" ht="43.8" thickBot="1" x14ac:dyDescent="0.35">
      <c r="A180" s="36" t="s">
        <v>78</v>
      </c>
      <c r="B180" s="4" t="s">
        <v>591</v>
      </c>
      <c r="C180" s="4" t="s">
        <v>8</v>
      </c>
      <c r="D180" s="4">
        <v>0.55000000000000004</v>
      </c>
      <c r="E180" s="6">
        <v>224</v>
      </c>
      <c r="F180" s="23">
        <f>PRODUCT(D180:E180)</f>
        <v>123.20000000000002</v>
      </c>
      <c r="G180" s="93"/>
    </row>
    <row r="181" spans="1:7" ht="15.6" thickTop="1" thickBot="1" x14ac:dyDescent="0.35"/>
    <row r="182" spans="1:7" ht="15.6" thickTop="1" thickBot="1" x14ac:dyDescent="0.35">
      <c r="A182" s="65" t="s">
        <v>592</v>
      </c>
    </row>
    <row r="183" spans="1:7" s="1" customFormat="1" ht="15" thickTop="1" x14ac:dyDescent="0.3">
      <c r="A183" s="20"/>
      <c r="B183" s="74" t="s">
        <v>45</v>
      </c>
      <c r="C183" s="4"/>
      <c r="D183" s="4"/>
      <c r="E183" s="4"/>
      <c r="F183" s="41"/>
      <c r="G183" s="75"/>
    </row>
    <row r="184" spans="1:7" s="1" customFormat="1" x14ac:dyDescent="0.3">
      <c r="A184" s="36" t="s">
        <v>23</v>
      </c>
      <c r="B184" s="4" t="s">
        <v>581</v>
      </c>
      <c r="C184" s="4" t="s">
        <v>8</v>
      </c>
      <c r="D184" s="4">
        <v>0.15</v>
      </c>
      <c r="E184" s="6">
        <v>0.79</v>
      </c>
      <c r="F184" s="41">
        <f>PRODUCT(D184:E184)</f>
        <v>0.11849999999999999</v>
      </c>
      <c r="G184" s="7"/>
    </row>
    <row r="185" spans="1:7" s="1" customFormat="1" x14ac:dyDescent="0.3">
      <c r="A185" s="36" t="s">
        <v>47</v>
      </c>
      <c r="B185" s="4" t="s">
        <v>594</v>
      </c>
      <c r="C185" s="4" t="s">
        <v>8</v>
      </c>
      <c r="D185" s="22">
        <v>1.1000000000000001</v>
      </c>
      <c r="E185" s="6">
        <v>11.09</v>
      </c>
      <c r="F185" s="6">
        <f>PRODUCT(D185:E185)</f>
        <v>12.199000000000002</v>
      </c>
      <c r="G185" s="7"/>
    </row>
    <row r="186" spans="1:7" s="1" customFormat="1" ht="43.8" thickBot="1" x14ac:dyDescent="0.35">
      <c r="A186" s="36" t="s">
        <v>78</v>
      </c>
      <c r="B186" s="4" t="s">
        <v>591</v>
      </c>
      <c r="C186" s="4" t="s">
        <v>8</v>
      </c>
      <c r="D186" s="4">
        <v>0.22</v>
      </c>
      <c r="E186" s="6">
        <v>224</v>
      </c>
      <c r="F186" s="23">
        <f>PRODUCT(D186:E186)</f>
        <v>49.28</v>
      </c>
      <c r="G186" s="93"/>
    </row>
    <row r="187" spans="1:7" ht="15.6" thickTop="1" thickBot="1" x14ac:dyDescent="0.35"/>
    <row r="188" spans="1:7" ht="15.6" thickTop="1" thickBot="1" x14ac:dyDescent="0.35">
      <c r="A188" s="65" t="s">
        <v>595</v>
      </c>
    </row>
    <row r="189" spans="1:7" s="1" customFormat="1" ht="15" thickTop="1" x14ac:dyDescent="0.3">
      <c r="A189" s="20"/>
      <c r="B189" s="74" t="s">
        <v>45</v>
      </c>
      <c r="C189" s="4"/>
      <c r="D189" s="4"/>
      <c r="E189" s="4"/>
      <c r="F189" s="41"/>
      <c r="G189" s="75"/>
    </row>
    <row r="190" spans="1:7" s="1" customFormat="1" x14ac:dyDescent="0.3">
      <c r="A190" s="36" t="s">
        <v>23</v>
      </c>
      <c r="B190" s="4" t="s">
        <v>581</v>
      </c>
      <c r="C190" s="4" t="s">
        <v>8</v>
      </c>
      <c r="D190" s="4">
        <v>0.15</v>
      </c>
      <c r="E190" s="6">
        <v>0.79</v>
      </c>
      <c r="F190" s="6">
        <f>PRODUCT(D190:E190)</f>
        <v>0.11849999999999999</v>
      </c>
      <c r="G190" s="7"/>
    </row>
    <row r="191" spans="1:7" s="1" customFormat="1" x14ac:dyDescent="0.3">
      <c r="A191" s="36" t="s">
        <v>47</v>
      </c>
      <c r="B191" s="4" t="s">
        <v>597</v>
      </c>
      <c r="C191" s="4" t="s">
        <v>8</v>
      </c>
      <c r="D191" s="4">
        <v>1.05</v>
      </c>
      <c r="E191" s="6">
        <v>11.09</v>
      </c>
      <c r="F191" s="23">
        <f>PRODUCT(D191:E191)</f>
        <v>11.644500000000001</v>
      </c>
      <c r="G191" s="7"/>
    </row>
    <row r="192" spans="1:7" s="1" customFormat="1" ht="43.8" thickBot="1" x14ac:dyDescent="0.35">
      <c r="A192" s="36" t="s">
        <v>78</v>
      </c>
      <c r="B192" s="4" t="s">
        <v>591</v>
      </c>
      <c r="C192" s="4" t="s">
        <v>8</v>
      </c>
      <c r="D192" s="4">
        <v>0.26</v>
      </c>
      <c r="E192" s="6">
        <v>224</v>
      </c>
      <c r="F192" s="23">
        <f>PRODUCT(D192:E192)</f>
        <v>58.24</v>
      </c>
      <c r="G192" s="93"/>
    </row>
    <row r="193" spans="1:7" ht="15.6" thickTop="1" thickBot="1" x14ac:dyDescent="0.35"/>
    <row r="194" spans="1:7" ht="15.6" thickTop="1" thickBot="1" x14ac:dyDescent="0.35">
      <c r="A194" s="65" t="s">
        <v>598</v>
      </c>
    </row>
    <row r="195" spans="1:7" s="1" customFormat="1" ht="15" thickTop="1" x14ac:dyDescent="0.3">
      <c r="A195" s="20"/>
      <c r="B195" s="74" t="s">
        <v>45</v>
      </c>
      <c r="C195" s="4"/>
      <c r="D195" s="4"/>
      <c r="E195" s="4"/>
      <c r="F195" s="41"/>
      <c r="G195" s="75"/>
    </row>
    <row r="196" spans="1:7" s="1" customFormat="1" x14ac:dyDescent="0.3">
      <c r="A196" s="36" t="s">
        <v>23</v>
      </c>
      <c r="B196" s="4" t="s">
        <v>581</v>
      </c>
      <c r="C196" s="4" t="s">
        <v>8</v>
      </c>
      <c r="D196" s="4">
        <v>0.15</v>
      </c>
      <c r="E196" s="6">
        <v>0.79</v>
      </c>
      <c r="F196" s="6">
        <f>PRODUCT(D196:E196)</f>
        <v>0.11849999999999999</v>
      </c>
      <c r="G196" s="7"/>
    </row>
    <row r="197" spans="1:7" s="1" customFormat="1" x14ac:dyDescent="0.3">
      <c r="A197" s="36" t="s">
        <v>47</v>
      </c>
      <c r="B197" s="4" t="s">
        <v>597</v>
      </c>
      <c r="C197" s="4" t="s">
        <v>8</v>
      </c>
      <c r="D197" s="22">
        <v>1</v>
      </c>
      <c r="E197" s="6">
        <v>11.09</v>
      </c>
      <c r="F197" s="23">
        <f>PRODUCT(D197:E197)</f>
        <v>11.09</v>
      </c>
      <c r="G197" s="7"/>
    </row>
    <row r="198" spans="1:7" s="1" customFormat="1" ht="43.8" thickBot="1" x14ac:dyDescent="0.35">
      <c r="A198" s="36" t="s">
        <v>78</v>
      </c>
      <c r="B198" s="4" t="s">
        <v>600</v>
      </c>
      <c r="C198" s="4" t="s">
        <v>8</v>
      </c>
      <c r="D198" s="4">
        <v>0.33</v>
      </c>
      <c r="E198" s="6">
        <v>224</v>
      </c>
      <c r="F198" s="23">
        <f>PRODUCT(D198:E198)</f>
        <v>73.92</v>
      </c>
      <c r="G198" s="93"/>
    </row>
    <row r="199" spans="1:7" ht="15.6" thickTop="1" thickBot="1" x14ac:dyDescent="0.35"/>
    <row r="200" spans="1:7" ht="15.6" thickTop="1" thickBot="1" x14ac:dyDescent="0.35">
      <c r="A200" s="65" t="s">
        <v>601</v>
      </c>
    </row>
    <row r="201" spans="1:7" s="1" customFormat="1" ht="15" thickTop="1" x14ac:dyDescent="0.3">
      <c r="A201" s="20"/>
      <c r="B201" s="74" t="s">
        <v>45</v>
      </c>
      <c r="C201" s="4"/>
      <c r="D201" s="4"/>
      <c r="E201" s="4"/>
      <c r="F201" s="41"/>
      <c r="G201" s="75"/>
    </row>
    <row r="202" spans="1:7" s="1" customFormat="1" x14ac:dyDescent="0.3">
      <c r="A202" s="36" t="s">
        <v>23</v>
      </c>
      <c r="B202" s="4" t="s">
        <v>581</v>
      </c>
      <c r="C202" s="4" t="s">
        <v>8</v>
      </c>
      <c r="D202" s="4">
        <v>0.15</v>
      </c>
      <c r="E202" s="6">
        <v>0.79</v>
      </c>
      <c r="F202" s="6">
        <f>PRODUCT(D202:E202)</f>
        <v>0.11849999999999999</v>
      </c>
      <c r="G202" s="7"/>
    </row>
    <row r="203" spans="1:7" s="1" customFormat="1" x14ac:dyDescent="0.3">
      <c r="A203" s="36" t="s">
        <v>47</v>
      </c>
      <c r="B203" s="4" t="s">
        <v>597</v>
      </c>
      <c r="C203" s="4" t="s">
        <v>8</v>
      </c>
      <c r="D203" s="4">
        <v>1.05</v>
      </c>
      <c r="E203" s="6">
        <v>11.09</v>
      </c>
      <c r="F203" s="23">
        <f>PRODUCT(D203:E203)</f>
        <v>11.644500000000001</v>
      </c>
      <c r="G203" s="7"/>
    </row>
    <row r="204" spans="1:7" s="1" customFormat="1" ht="43.8" thickBot="1" x14ac:dyDescent="0.35">
      <c r="A204" s="36" t="s">
        <v>78</v>
      </c>
      <c r="B204" s="4" t="s">
        <v>583</v>
      </c>
      <c r="C204" s="4" t="s">
        <v>8</v>
      </c>
      <c r="D204" s="22">
        <v>0.5</v>
      </c>
      <c r="E204" s="6">
        <v>224</v>
      </c>
      <c r="F204" s="23">
        <f>PRODUCT(D204:E204)</f>
        <v>112</v>
      </c>
      <c r="G204" s="93"/>
    </row>
    <row r="205" spans="1:7" ht="15.6" thickTop="1" thickBot="1" x14ac:dyDescent="0.35"/>
    <row r="206" spans="1:7" ht="15.6" thickTop="1" thickBot="1" x14ac:dyDescent="0.35">
      <c r="A206" s="65" t="s">
        <v>603</v>
      </c>
    </row>
    <row r="207" spans="1:7" s="1" customFormat="1" ht="15" thickTop="1" x14ac:dyDescent="0.3">
      <c r="A207" s="20"/>
      <c r="B207" s="74" t="s">
        <v>45</v>
      </c>
      <c r="C207" s="4"/>
      <c r="D207" s="4"/>
      <c r="E207" s="4"/>
      <c r="F207" s="41"/>
      <c r="G207" s="75"/>
    </row>
    <row r="208" spans="1:7" s="1" customFormat="1" x14ac:dyDescent="0.3">
      <c r="A208" s="36" t="s">
        <v>23</v>
      </c>
      <c r="B208" s="4" t="s">
        <v>581</v>
      </c>
      <c r="C208" s="4" t="s">
        <v>8</v>
      </c>
      <c r="D208" s="4">
        <v>0.25</v>
      </c>
      <c r="E208" s="6">
        <v>0.79</v>
      </c>
      <c r="F208" s="6">
        <f>PRODUCT(D208:E208)</f>
        <v>0.19750000000000001</v>
      </c>
      <c r="G208" s="7"/>
    </row>
    <row r="209" spans="1:7" s="1" customFormat="1" ht="28.8" x14ac:dyDescent="0.3">
      <c r="A209" s="36" t="s">
        <v>47</v>
      </c>
      <c r="B209" s="4" t="s">
        <v>605</v>
      </c>
      <c r="C209" s="4" t="s">
        <v>8</v>
      </c>
      <c r="D209" s="22">
        <v>1</v>
      </c>
      <c r="E209" s="6">
        <v>18</v>
      </c>
      <c r="F209" s="23">
        <f>PRODUCT(D209:E209)</f>
        <v>18</v>
      </c>
      <c r="G209" s="7"/>
    </row>
    <row r="210" spans="1:7" s="1" customFormat="1" ht="43.8" thickBot="1" x14ac:dyDescent="0.35">
      <c r="A210" s="36" t="s">
        <v>78</v>
      </c>
      <c r="B210" s="4" t="s">
        <v>583</v>
      </c>
      <c r="C210" s="4" t="s">
        <v>606</v>
      </c>
      <c r="D210" s="22">
        <v>3</v>
      </c>
      <c r="E210" s="6">
        <v>64</v>
      </c>
      <c r="F210" s="23">
        <f>PRODUCT(D210:E210)</f>
        <v>192</v>
      </c>
      <c r="G210" s="93"/>
    </row>
    <row r="211" spans="1:7" ht="15.6" thickTop="1" thickBot="1" x14ac:dyDescent="0.35"/>
    <row r="212" spans="1:7" ht="15.6" thickTop="1" thickBot="1" x14ac:dyDescent="0.35">
      <c r="A212" s="65" t="s">
        <v>608</v>
      </c>
    </row>
    <row r="213" spans="1:7" s="1" customFormat="1" ht="15" thickTop="1" x14ac:dyDescent="0.3">
      <c r="A213" s="20"/>
      <c r="B213" s="74" t="s">
        <v>45</v>
      </c>
      <c r="C213" s="4"/>
      <c r="D213" s="4"/>
      <c r="E213" s="4"/>
      <c r="F213" s="41"/>
      <c r="G213" s="75"/>
    </row>
    <row r="214" spans="1:7" s="1" customFormat="1" x14ac:dyDescent="0.3">
      <c r="A214" s="36" t="s">
        <v>23</v>
      </c>
      <c r="B214" s="4" t="s">
        <v>581</v>
      </c>
      <c r="C214" s="4" t="s">
        <v>8</v>
      </c>
      <c r="D214" s="4">
        <v>0.25</v>
      </c>
      <c r="E214" s="6">
        <v>0.79</v>
      </c>
      <c r="F214" s="6">
        <f>PRODUCT(D214:E214)</f>
        <v>0.19750000000000001</v>
      </c>
      <c r="G214" s="7"/>
    </row>
    <row r="215" spans="1:7" s="1" customFormat="1" ht="28.8" x14ac:dyDescent="0.3">
      <c r="A215" s="36" t="s">
        <v>47</v>
      </c>
      <c r="B215" s="4" t="s">
        <v>605</v>
      </c>
      <c r="C215" s="4" t="s">
        <v>8</v>
      </c>
      <c r="D215" s="22">
        <v>1</v>
      </c>
      <c r="E215" s="6">
        <v>18</v>
      </c>
      <c r="F215" s="23">
        <f>PRODUCT(D215:E215)</f>
        <v>18</v>
      </c>
      <c r="G215" s="7"/>
    </row>
    <row r="216" spans="1:7" s="1" customFormat="1" ht="43.8" thickBot="1" x14ac:dyDescent="0.35">
      <c r="A216" s="36" t="s">
        <v>78</v>
      </c>
      <c r="B216" s="4" t="s">
        <v>583</v>
      </c>
      <c r="C216" s="4" t="s">
        <v>606</v>
      </c>
      <c r="D216" s="4">
        <v>3.5</v>
      </c>
      <c r="E216" s="6">
        <v>64</v>
      </c>
      <c r="F216" s="23">
        <f>PRODUCT(D216:E216)</f>
        <v>224</v>
      </c>
      <c r="G216" s="93"/>
    </row>
    <row r="217" spans="1:7" ht="15.6" thickTop="1" thickBot="1" x14ac:dyDescent="0.35"/>
    <row r="218" spans="1:7" ht="15.6" thickTop="1" thickBot="1" x14ac:dyDescent="0.35">
      <c r="A218" s="65" t="s">
        <v>610</v>
      </c>
    </row>
    <row r="219" spans="1:7" s="1" customFormat="1" ht="15" thickTop="1" x14ac:dyDescent="0.3">
      <c r="A219" s="20"/>
      <c r="B219" s="74" t="s">
        <v>45</v>
      </c>
      <c r="C219" s="4"/>
      <c r="D219" s="4"/>
      <c r="E219" s="4"/>
      <c r="F219" s="41"/>
      <c r="G219" s="75"/>
    </row>
    <row r="220" spans="1:7" s="1" customFormat="1" x14ac:dyDescent="0.3">
      <c r="A220" s="36" t="s">
        <v>23</v>
      </c>
      <c r="B220" s="4" t="s">
        <v>581</v>
      </c>
      <c r="C220" s="4" t="s">
        <v>8</v>
      </c>
      <c r="D220" s="4">
        <v>0.25</v>
      </c>
      <c r="E220" s="6">
        <v>0.79</v>
      </c>
      <c r="F220" s="6">
        <f>PRODUCT(D220:E220)</f>
        <v>0.19750000000000001</v>
      </c>
      <c r="G220" s="7"/>
    </row>
    <row r="221" spans="1:7" s="1" customFormat="1" ht="28.8" x14ac:dyDescent="0.3">
      <c r="A221" s="36" t="s">
        <v>47</v>
      </c>
      <c r="B221" s="4" t="s">
        <v>605</v>
      </c>
      <c r="C221" s="4" t="s">
        <v>8</v>
      </c>
      <c r="D221" s="22">
        <v>1</v>
      </c>
      <c r="E221" s="6">
        <v>18</v>
      </c>
      <c r="F221" s="23">
        <f>PRODUCT(D221:E221)</f>
        <v>18</v>
      </c>
      <c r="G221" s="7"/>
    </row>
    <row r="222" spans="1:7" s="1" customFormat="1" ht="43.8" thickBot="1" x14ac:dyDescent="0.35">
      <c r="A222" s="36" t="s">
        <v>78</v>
      </c>
      <c r="B222" s="4" t="s">
        <v>583</v>
      </c>
      <c r="C222" s="4" t="s">
        <v>606</v>
      </c>
      <c r="D222" s="22">
        <v>4</v>
      </c>
      <c r="E222" s="6">
        <v>64</v>
      </c>
      <c r="F222" s="23">
        <f>PRODUCT(D222:E222)</f>
        <v>256</v>
      </c>
      <c r="G222" s="93"/>
    </row>
    <row r="223" spans="1:7" ht="15.6" thickTop="1" thickBot="1" x14ac:dyDescent="0.35"/>
    <row r="224" spans="1:7" ht="15.6" thickTop="1" thickBot="1" x14ac:dyDescent="0.35">
      <c r="A224" s="65" t="s">
        <v>612</v>
      </c>
    </row>
    <row r="225" spans="1:10" s="1" customFormat="1" ht="15" thickTop="1" x14ac:dyDescent="0.3">
      <c r="A225" s="20"/>
      <c r="B225" s="74" t="s">
        <v>45</v>
      </c>
      <c r="C225" s="4"/>
      <c r="D225" s="4"/>
      <c r="E225" s="4"/>
      <c r="F225" s="41"/>
      <c r="G225" s="75"/>
    </row>
    <row r="226" spans="1:10" s="1" customFormat="1" x14ac:dyDescent="0.3">
      <c r="A226" s="36" t="s">
        <v>23</v>
      </c>
      <c r="B226" s="4" t="s">
        <v>581</v>
      </c>
      <c r="C226" s="4" t="s">
        <v>8</v>
      </c>
      <c r="D226" s="4">
        <v>0.25</v>
      </c>
      <c r="E226" s="6">
        <v>0.79</v>
      </c>
      <c r="F226" s="6">
        <f>PRODUCT(D226:E226)</f>
        <v>0.19750000000000001</v>
      </c>
      <c r="G226" s="7"/>
    </row>
    <row r="227" spans="1:10" s="1" customFormat="1" ht="28.8" x14ac:dyDescent="0.3">
      <c r="A227" s="36" t="s">
        <v>47</v>
      </c>
      <c r="B227" s="4" t="s">
        <v>614</v>
      </c>
      <c r="C227" s="4" t="s">
        <v>8</v>
      </c>
      <c r="D227" s="22">
        <v>1</v>
      </c>
      <c r="E227" s="6">
        <v>32.049999999999997</v>
      </c>
      <c r="F227" s="23">
        <f>PRODUCT(D227:E227)</f>
        <v>32.049999999999997</v>
      </c>
      <c r="G227" s="7"/>
      <c r="J227" s="30"/>
    </row>
    <row r="228" spans="1:10" s="1" customFormat="1" ht="43.8" thickBot="1" x14ac:dyDescent="0.35">
      <c r="A228" s="36" t="s">
        <v>78</v>
      </c>
      <c r="B228" s="4" t="s">
        <v>583</v>
      </c>
      <c r="C228" s="4" t="s">
        <v>606</v>
      </c>
      <c r="D228" s="22">
        <v>4</v>
      </c>
      <c r="E228" s="6">
        <v>64</v>
      </c>
      <c r="F228" s="23">
        <f>PRODUCT(D228:E228)</f>
        <v>256</v>
      </c>
      <c r="G228" s="93"/>
    </row>
    <row r="229" spans="1:10" ht="15.6" thickTop="1" thickBot="1" x14ac:dyDescent="0.35"/>
    <row r="230" spans="1:10" ht="15.6" thickTop="1" thickBot="1" x14ac:dyDescent="0.35">
      <c r="A230" s="65" t="s">
        <v>615</v>
      </c>
    </row>
    <row r="231" spans="1:10" s="1" customFormat="1" ht="15" thickTop="1" x14ac:dyDescent="0.3">
      <c r="A231" s="20"/>
      <c r="B231" s="74" t="s">
        <v>45</v>
      </c>
      <c r="C231" s="4"/>
      <c r="D231" s="4"/>
      <c r="E231" s="4"/>
      <c r="F231" s="41"/>
      <c r="G231" s="75"/>
    </row>
    <row r="232" spans="1:10" s="1" customFormat="1" x14ac:dyDescent="0.3">
      <c r="A232" s="36" t="s">
        <v>23</v>
      </c>
      <c r="B232" s="4" t="s">
        <v>581</v>
      </c>
      <c r="C232" s="4" t="s">
        <v>8</v>
      </c>
      <c r="D232" s="4">
        <v>0.25</v>
      </c>
      <c r="E232" s="6">
        <v>0.79</v>
      </c>
      <c r="F232" s="6">
        <f>PRODUCT(D232:E232)</f>
        <v>0.19750000000000001</v>
      </c>
      <c r="G232" s="7"/>
    </row>
    <row r="233" spans="1:10" s="1" customFormat="1" x14ac:dyDescent="0.3">
      <c r="A233" s="36" t="s">
        <v>47</v>
      </c>
      <c r="B233" s="4" t="s">
        <v>617</v>
      </c>
      <c r="C233" s="4" t="s">
        <v>8</v>
      </c>
      <c r="D233" s="22">
        <v>1</v>
      </c>
      <c r="E233" s="6">
        <v>427.6</v>
      </c>
      <c r="F233" s="23">
        <f>PRODUCT(D233:E233)</f>
        <v>427.6</v>
      </c>
      <c r="G233" s="7"/>
    </row>
    <row r="234" spans="1:10" s="1" customFormat="1" ht="43.8" thickBot="1" x14ac:dyDescent="0.35">
      <c r="A234" s="36" t="s">
        <v>78</v>
      </c>
      <c r="B234" s="4" t="s">
        <v>583</v>
      </c>
      <c r="C234" s="4" t="s">
        <v>606</v>
      </c>
      <c r="D234" s="22">
        <v>4</v>
      </c>
      <c r="E234" s="6">
        <v>64</v>
      </c>
      <c r="F234" s="23">
        <f>PRODUCT(D234:E234)</f>
        <v>256</v>
      </c>
      <c r="G234" s="93"/>
    </row>
    <row r="235" spans="1:10" ht="15.6" thickTop="1" thickBot="1" x14ac:dyDescent="0.35"/>
    <row r="236" spans="1:10" ht="15.6" thickTop="1" thickBot="1" x14ac:dyDescent="0.35">
      <c r="A236" s="65" t="s">
        <v>618</v>
      </c>
    </row>
    <row r="237" spans="1:10" s="1" customFormat="1" ht="15" thickTop="1" x14ac:dyDescent="0.3">
      <c r="A237" s="20"/>
      <c r="B237" s="74" t="s">
        <v>45</v>
      </c>
      <c r="C237" s="4"/>
      <c r="D237" s="4"/>
      <c r="E237" s="4"/>
      <c r="F237" s="41"/>
      <c r="G237" s="75"/>
    </row>
    <row r="238" spans="1:10" s="1" customFormat="1" x14ac:dyDescent="0.3">
      <c r="A238" s="36" t="s">
        <v>23</v>
      </c>
      <c r="B238" s="4" t="s">
        <v>581</v>
      </c>
      <c r="C238" s="4" t="s">
        <v>8</v>
      </c>
      <c r="D238" s="4">
        <v>0.15</v>
      </c>
      <c r="E238" s="6">
        <v>0.79</v>
      </c>
      <c r="F238" s="6">
        <f>PRODUCT(D238:E238)</f>
        <v>0.11849999999999999</v>
      </c>
      <c r="G238" s="7"/>
    </row>
    <row r="239" spans="1:10" s="1" customFormat="1" ht="50.4" customHeight="1" x14ac:dyDescent="0.3">
      <c r="A239" s="36" t="s">
        <v>47</v>
      </c>
      <c r="B239" s="4" t="s">
        <v>620</v>
      </c>
      <c r="C239" s="4" t="s">
        <v>8</v>
      </c>
      <c r="D239" s="22">
        <v>1</v>
      </c>
      <c r="E239" s="6">
        <v>19</v>
      </c>
      <c r="F239" s="23">
        <f>PRODUCT(D239:E239)</f>
        <v>19</v>
      </c>
      <c r="G239" s="7"/>
    </row>
    <row r="240" spans="1:10" s="1" customFormat="1" ht="43.8" thickBot="1" x14ac:dyDescent="0.35">
      <c r="A240" s="36" t="s">
        <v>78</v>
      </c>
      <c r="B240" s="4" t="s">
        <v>583</v>
      </c>
      <c r="C240" s="4" t="s">
        <v>606</v>
      </c>
      <c r="D240" s="22">
        <v>4</v>
      </c>
      <c r="E240" s="6">
        <v>64</v>
      </c>
      <c r="F240" s="23">
        <f>PRODUCT(D240:E240)</f>
        <v>256</v>
      </c>
      <c r="G240" s="93"/>
    </row>
    <row r="241" spans="1:7" ht="15.6" thickTop="1" thickBot="1" x14ac:dyDescent="0.35"/>
    <row r="242" spans="1:7" ht="15.6" thickTop="1" thickBot="1" x14ac:dyDescent="0.35">
      <c r="A242" s="65" t="s">
        <v>621</v>
      </c>
    </row>
    <row r="243" spans="1:7" s="1" customFormat="1" ht="15" thickTop="1" x14ac:dyDescent="0.3">
      <c r="A243" s="20"/>
      <c r="B243" s="74" t="s">
        <v>45</v>
      </c>
      <c r="C243" s="4"/>
      <c r="D243" s="4"/>
      <c r="E243" s="4"/>
      <c r="F243" s="41"/>
      <c r="G243" s="75"/>
    </row>
    <row r="244" spans="1:7" s="1" customFormat="1" x14ac:dyDescent="0.3">
      <c r="A244" s="36" t="s">
        <v>23</v>
      </c>
      <c r="B244" s="4" t="s">
        <v>581</v>
      </c>
      <c r="C244" s="4" t="s">
        <v>8</v>
      </c>
      <c r="D244" s="4">
        <v>0.15</v>
      </c>
      <c r="E244" s="6">
        <v>0.79</v>
      </c>
      <c r="F244" s="6">
        <f>PRODUCT(D244:E244)</f>
        <v>0.11849999999999999</v>
      </c>
      <c r="G244" s="7"/>
    </row>
    <row r="245" spans="1:7" s="1" customFormat="1" ht="45" customHeight="1" x14ac:dyDescent="0.3">
      <c r="A245" s="36" t="s">
        <v>47</v>
      </c>
      <c r="B245" s="4" t="s">
        <v>623</v>
      </c>
      <c r="C245" s="4" t="s">
        <v>8</v>
      </c>
      <c r="D245" s="22">
        <v>1</v>
      </c>
      <c r="E245" s="6">
        <v>19</v>
      </c>
      <c r="F245" s="23">
        <f>PRODUCT(D245:E245)</f>
        <v>19</v>
      </c>
      <c r="G245" s="7"/>
    </row>
    <row r="246" spans="1:7" s="1" customFormat="1" ht="43.8" thickBot="1" x14ac:dyDescent="0.35">
      <c r="A246" s="36" t="s">
        <v>78</v>
      </c>
      <c r="B246" s="4" t="s">
        <v>583</v>
      </c>
      <c r="C246" s="4" t="s">
        <v>606</v>
      </c>
      <c r="D246" s="22">
        <v>5</v>
      </c>
      <c r="E246" s="6">
        <v>64</v>
      </c>
      <c r="F246" s="23">
        <f>PRODUCT(D246:E246)</f>
        <v>320</v>
      </c>
      <c r="G246" s="93"/>
    </row>
    <row r="247" spans="1:7" ht="15.6" thickTop="1" thickBot="1" x14ac:dyDescent="0.35"/>
    <row r="248" spans="1:7" ht="15.6" thickTop="1" thickBot="1" x14ac:dyDescent="0.35">
      <c r="A248" s="65" t="s">
        <v>624</v>
      </c>
    </row>
    <row r="249" spans="1:7" s="1" customFormat="1" ht="15" thickTop="1" x14ac:dyDescent="0.3">
      <c r="A249" s="20"/>
      <c r="B249" s="74" t="s">
        <v>45</v>
      </c>
      <c r="C249" s="4"/>
      <c r="D249" s="4"/>
      <c r="E249" s="4"/>
      <c r="F249" s="41"/>
      <c r="G249" s="75"/>
    </row>
    <row r="250" spans="1:7" s="1" customFormat="1" x14ac:dyDescent="0.3">
      <c r="A250" s="36" t="s">
        <v>23</v>
      </c>
      <c r="B250" s="4" t="s">
        <v>581</v>
      </c>
      <c r="C250" s="4" t="s">
        <v>8</v>
      </c>
      <c r="D250" s="4">
        <v>0.15</v>
      </c>
      <c r="E250" s="6">
        <v>0.79</v>
      </c>
      <c r="F250" s="6">
        <f>PRODUCT(D250:E250)</f>
        <v>0.11849999999999999</v>
      </c>
      <c r="G250" s="7"/>
    </row>
    <row r="251" spans="1:7" s="1" customFormat="1" ht="50.4" customHeight="1" x14ac:dyDescent="0.3">
      <c r="A251" s="36" t="s">
        <v>47</v>
      </c>
      <c r="B251" s="4" t="s">
        <v>623</v>
      </c>
      <c r="C251" s="4" t="s">
        <v>8</v>
      </c>
      <c r="D251" s="22">
        <v>1</v>
      </c>
      <c r="E251" s="6">
        <v>19</v>
      </c>
      <c r="F251" s="23">
        <f>PRODUCT(D251:E251)</f>
        <v>19</v>
      </c>
      <c r="G251" s="7"/>
    </row>
    <row r="252" spans="1:7" s="1" customFormat="1" ht="54" customHeight="1" thickBot="1" x14ac:dyDescent="0.35">
      <c r="A252" s="36" t="s">
        <v>78</v>
      </c>
      <c r="B252" s="4" t="s">
        <v>626</v>
      </c>
      <c r="C252" s="4" t="s">
        <v>606</v>
      </c>
      <c r="D252" s="22">
        <v>6</v>
      </c>
      <c r="E252" s="6">
        <v>64</v>
      </c>
      <c r="F252" s="23">
        <f>PRODUCT(D252:E252)</f>
        <v>384</v>
      </c>
      <c r="G252" s="93"/>
    </row>
    <row r="253" spans="1:7" ht="15.6" thickTop="1" thickBot="1" x14ac:dyDescent="0.35"/>
    <row r="254" spans="1:7" ht="15.6" thickTop="1" thickBot="1" x14ac:dyDescent="0.35">
      <c r="A254" s="65" t="s">
        <v>627</v>
      </c>
    </row>
    <row r="255" spans="1:7" s="1" customFormat="1" ht="15" thickTop="1" x14ac:dyDescent="0.3">
      <c r="A255" s="20"/>
      <c r="B255" s="74" t="s">
        <v>45</v>
      </c>
      <c r="C255" s="4"/>
      <c r="D255" s="4"/>
      <c r="E255" s="4"/>
      <c r="F255" s="41"/>
      <c r="G255" s="75"/>
    </row>
    <row r="256" spans="1:7" s="1" customFormat="1" x14ac:dyDescent="0.3">
      <c r="A256" s="36" t="s">
        <v>23</v>
      </c>
      <c r="B256" s="4" t="s">
        <v>581</v>
      </c>
      <c r="C256" s="4" t="s">
        <v>8</v>
      </c>
      <c r="D256" s="4">
        <v>0.15</v>
      </c>
      <c r="E256" s="6">
        <v>0.79</v>
      </c>
      <c r="F256" s="41">
        <f>D256*E256</f>
        <v>0.11849999999999999</v>
      </c>
      <c r="G256" s="7"/>
    </row>
    <row r="257" spans="1:7" s="1" customFormat="1" ht="28.8" x14ac:dyDescent="0.3">
      <c r="A257" s="36" t="s">
        <v>47</v>
      </c>
      <c r="B257" s="4" t="s">
        <v>629</v>
      </c>
      <c r="C257" s="4" t="s">
        <v>606</v>
      </c>
      <c r="D257" s="22">
        <v>9.5</v>
      </c>
      <c r="E257" s="6">
        <v>23.54</v>
      </c>
      <c r="F257" s="6">
        <f>PRODUCT(D257:E257)</f>
        <v>223.63</v>
      </c>
      <c r="G257" s="7"/>
    </row>
    <row r="258" spans="1:7" s="1" customFormat="1" ht="43.8" thickBot="1" x14ac:dyDescent="0.35">
      <c r="A258" s="36" t="s">
        <v>78</v>
      </c>
      <c r="B258" s="4" t="s">
        <v>583</v>
      </c>
      <c r="C258" s="4" t="s">
        <v>606</v>
      </c>
      <c r="D258" s="22">
        <v>6.5</v>
      </c>
      <c r="E258" s="6">
        <v>64</v>
      </c>
      <c r="F258" s="23">
        <f>PRODUCT(D258:E258)</f>
        <v>416</v>
      </c>
      <c r="G258" s="93"/>
    </row>
    <row r="259" spans="1:7" ht="15.6" thickTop="1" thickBot="1" x14ac:dyDescent="0.35"/>
    <row r="260" spans="1:7" ht="15.6" thickTop="1" thickBot="1" x14ac:dyDescent="0.35">
      <c r="A260" s="85" t="s">
        <v>630</v>
      </c>
    </row>
    <row r="261" spans="1:7" s="1" customFormat="1" ht="15" thickTop="1" x14ac:dyDescent="0.3">
      <c r="A261" s="20"/>
      <c r="B261" s="74" t="s">
        <v>45</v>
      </c>
      <c r="C261" s="4"/>
      <c r="D261" s="4"/>
      <c r="E261" s="4"/>
      <c r="F261" s="41"/>
      <c r="G261" s="75"/>
    </row>
    <row r="262" spans="1:7" s="1" customFormat="1" ht="57.6" x14ac:dyDescent="0.3">
      <c r="A262" s="36" t="s">
        <v>23</v>
      </c>
      <c r="B262" s="4" t="s">
        <v>633</v>
      </c>
      <c r="C262" s="4" t="s">
        <v>110</v>
      </c>
      <c r="D262" s="22">
        <v>100</v>
      </c>
      <c r="E262" s="6">
        <v>0.88</v>
      </c>
      <c r="F262" s="6">
        <f>PRODUCT(D262:E262)</f>
        <v>88</v>
      </c>
      <c r="G262" s="7"/>
    </row>
    <row r="263" spans="1:7" s="1" customFormat="1" ht="15" thickBot="1" x14ac:dyDescent="0.35">
      <c r="A263" s="36" t="s">
        <v>47</v>
      </c>
      <c r="B263" s="4" t="s">
        <v>634</v>
      </c>
      <c r="C263" s="4" t="s">
        <v>8</v>
      </c>
      <c r="D263" s="4">
        <v>0.02</v>
      </c>
      <c r="E263" s="6">
        <v>0.79</v>
      </c>
      <c r="F263" s="23">
        <f>PRODUCT(D263:E263)</f>
        <v>1.5800000000000002E-2</v>
      </c>
      <c r="G263" s="93"/>
    </row>
    <row r="264" spans="1:7" ht="15.6" thickTop="1" thickBot="1" x14ac:dyDescent="0.35"/>
    <row r="265" spans="1:7" ht="15.6" thickTop="1" thickBot="1" x14ac:dyDescent="0.35">
      <c r="A265" s="85" t="s">
        <v>635</v>
      </c>
    </row>
    <row r="266" spans="1:7" s="1" customFormat="1" ht="15" thickTop="1" x14ac:dyDescent="0.3">
      <c r="A266" s="20"/>
      <c r="B266" s="74" t="s">
        <v>45</v>
      </c>
      <c r="C266" s="4"/>
      <c r="D266" s="4"/>
      <c r="E266" s="4"/>
      <c r="F266" s="41"/>
      <c r="G266" s="75"/>
    </row>
    <row r="267" spans="1:7" s="1" customFormat="1" ht="63.6" customHeight="1" x14ac:dyDescent="0.3">
      <c r="A267" s="36" t="s">
        <v>23</v>
      </c>
      <c r="B267" s="4" t="s">
        <v>633</v>
      </c>
      <c r="C267" s="4" t="s">
        <v>110</v>
      </c>
      <c r="D267" s="22">
        <v>100</v>
      </c>
      <c r="E267" s="6">
        <v>0.9</v>
      </c>
      <c r="F267" s="6">
        <f>PRODUCT(D267:E267)</f>
        <v>90</v>
      </c>
      <c r="G267" s="7"/>
    </row>
    <row r="268" spans="1:7" s="1" customFormat="1" ht="15" thickBot="1" x14ac:dyDescent="0.35">
      <c r="A268" s="36" t="s">
        <v>47</v>
      </c>
      <c r="B268" s="4" t="s">
        <v>634</v>
      </c>
      <c r="C268" s="4" t="s">
        <v>8</v>
      </c>
      <c r="D268" s="4">
        <v>0.02</v>
      </c>
      <c r="E268" s="6">
        <v>0.79</v>
      </c>
      <c r="F268" s="23">
        <f>PRODUCT(D268:E268)</f>
        <v>1.5800000000000002E-2</v>
      </c>
      <c r="G268" s="93"/>
    </row>
    <row r="269" spans="1:7" ht="15.6" thickTop="1" thickBot="1" x14ac:dyDescent="0.35"/>
    <row r="270" spans="1:7" ht="1.2" customHeight="1" thickTop="1" x14ac:dyDescent="0.3">
      <c r="A270" s="234" t="s">
        <v>637</v>
      </c>
    </row>
    <row r="271" spans="1:7" ht="15" thickBot="1" x14ac:dyDescent="0.35">
      <c r="A271" s="235"/>
    </row>
    <row r="272" spans="1:7" s="1" customFormat="1" ht="15" thickTop="1" x14ac:dyDescent="0.3">
      <c r="A272" s="20"/>
      <c r="B272" s="74" t="s">
        <v>45</v>
      </c>
      <c r="C272" s="4"/>
      <c r="D272" s="4"/>
      <c r="E272" s="4"/>
      <c r="F272" s="41"/>
      <c r="G272" s="75"/>
    </row>
    <row r="273" spans="1:7" s="1" customFormat="1" ht="76.2" customHeight="1" x14ac:dyDescent="0.3">
      <c r="A273" s="36" t="s">
        <v>23</v>
      </c>
      <c r="B273" s="4" t="s">
        <v>639</v>
      </c>
      <c r="C273" s="4" t="s">
        <v>110</v>
      </c>
      <c r="D273" s="22">
        <v>100</v>
      </c>
      <c r="E273" s="6">
        <v>0.55000000000000004</v>
      </c>
      <c r="F273" s="6">
        <f>PRODUCT(D273:E273)</f>
        <v>55.000000000000007</v>
      </c>
      <c r="G273" s="7"/>
    </row>
    <row r="274" spans="1:7" s="1" customFormat="1" ht="15" thickBot="1" x14ac:dyDescent="0.35">
      <c r="A274" s="36" t="s">
        <v>47</v>
      </c>
      <c r="B274" s="4" t="s">
        <v>634</v>
      </c>
      <c r="C274" s="4" t="s">
        <v>8</v>
      </c>
      <c r="D274" s="4">
        <v>0.02</v>
      </c>
      <c r="E274" s="6">
        <v>0.79</v>
      </c>
      <c r="F274" s="23">
        <f>PRODUCT(D274:E274)</f>
        <v>1.5800000000000002E-2</v>
      </c>
      <c r="G274" s="93"/>
    </row>
    <row r="275" spans="1:7" ht="15.6" thickTop="1" thickBot="1" x14ac:dyDescent="0.35"/>
    <row r="276" spans="1:7" ht="2.4" customHeight="1" thickTop="1" x14ac:dyDescent="0.3">
      <c r="A276" s="234" t="s">
        <v>640</v>
      </c>
    </row>
    <row r="277" spans="1:7" ht="15" thickBot="1" x14ac:dyDescent="0.35">
      <c r="A277" s="235"/>
    </row>
    <row r="278" spans="1:7" s="1" customFormat="1" ht="15" thickTop="1" x14ac:dyDescent="0.3">
      <c r="A278" s="20"/>
      <c r="B278" s="74" t="s">
        <v>45</v>
      </c>
      <c r="C278" s="4"/>
      <c r="D278" s="4"/>
      <c r="E278" s="4"/>
      <c r="F278" s="41"/>
      <c r="G278" s="75"/>
    </row>
    <row r="279" spans="1:7" s="1" customFormat="1" ht="100.8" x14ac:dyDescent="0.3">
      <c r="A279" s="36" t="s">
        <v>23</v>
      </c>
      <c r="B279" s="4" t="s">
        <v>642</v>
      </c>
      <c r="C279" s="4" t="s">
        <v>110</v>
      </c>
      <c r="D279" s="22">
        <v>100</v>
      </c>
      <c r="E279" s="6">
        <v>0.7</v>
      </c>
      <c r="F279" s="6">
        <f>PRODUCT(D279:E279)</f>
        <v>70</v>
      </c>
      <c r="G279" s="7"/>
    </row>
    <row r="280" spans="1:7" s="1" customFormat="1" ht="15" thickBot="1" x14ac:dyDescent="0.35">
      <c r="A280" s="36" t="s">
        <v>47</v>
      </c>
      <c r="B280" s="4" t="s">
        <v>634</v>
      </c>
      <c r="C280" s="4" t="s">
        <v>8</v>
      </c>
      <c r="D280" s="4">
        <v>0.02</v>
      </c>
      <c r="E280" s="6">
        <v>0.79</v>
      </c>
      <c r="F280" s="23">
        <f>PRODUCT(D280:E280)</f>
        <v>1.5800000000000002E-2</v>
      </c>
      <c r="G280" s="93"/>
    </row>
    <row r="281" spans="1:7" ht="15.6" thickTop="1" thickBot="1" x14ac:dyDescent="0.35"/>
    <row r="282" spans="1:7" ht="5.4" customHeight="1" thickTop="1" x14ac:dyDescent="0.3">
      <c r="A282" s="234" t="s">
        <v>643</v>
      </c>
    </row>
    <row r="283" spans="1:7" ht="15" thickBot="1" x14ac:dyDescent="0.35">
      <c r="A283" s="235"/>
    </row>
    <row r="284" spans="1:7" s="1" customFormat="1" ht="15" thickTop="1" x14ac:dyDescent="0.3">
      <c r="A284" s="20"/>
      <c r="B284" s="74" t="s">
        <v>45</v>
      </c>
      <c r="C284" s="4"/>
      <c r="D284" s="4"/>
      <c r="E284" s="4"/>
      <c r="F284" s="41"/>
      <c r="G284" s="75"/>
    </row>
    <row r="285" spans="1:7" s="1" customFormat="1" ht="43.2" x14ac:dyDescent="0.3">
      <c r="A285" s="36" t="s">
        <v>23</v>
      </c>
      <c r="B285" s="4" t="s">
        <v>645</v>
      </c>
      <c r="C285" s="4" t="s">
        <v>110</v>
      </c>
      <c r="D285" s="22">
        <v>100</v>
      </c>
      <c r="E285" s="6">
        <v>0.71</v>
      </c>
      <c r="F285" s="6">
        <f>PRODUCT(D285:E285)</f>
        <v>71</v>
      </c>
      <c r="G285" s="7"/>
    </row>
    <row r="286" spans="1:7" s="1" customFormat="1" ht="15" thickBot="1" x14ac:dyDescent="0.35">
      <c r="A286" s="36" t="s">
        <v>47</v>
      </c>
      <c r="B286" s="4" t="s">
        <v>634</v>
      </c>
      <c r="C286" s="4" t="s">
        <v>8</v>
      </c>
      <c r="D286" s="4">
        <v>0.02</v>
      </c>
      <c r="E286" s="6">
        <v>0.79</v>
      </c>
      <c r="F286" s="23">
        <f>PRODUCT(D286:E286)</f>
        <v>1.5800000000000002E-2</v>
      </c>
      <c r="G286" s="93"/>
    </row>
    <row r="287" spans="1:7" ht="15.6" thickTop="1" thickBot="1" x14ac:dyDescent="0.35"/>
    <row r="288" spans="1:7" ht="15.6" thickTop="1" thickBot="1" x14ac:dyDescent="0.35">
      <c r="A288" s="65" t="s">
        <v>646</v>
      </c>
    </row>
    <row r="289" spans="1:7" s="1" customFormat="1" ht="15" thickTop="1" x14ac:dyDescent="0.3">
      <c r="A289" s="20"/>
      <c r="B289" s="74" t="s">
        <v>45</v>
      </c>
      <c r="C289" s="4"/>
      <c r="D289" s="4"/>
      <c r="E289" s="4"/>
      <c r="F289" s="41"/>
      <c r="G289" s="75"/>
    </row>
    <row r="290" spans="1:7" s="1" customFormat="1" ht="100.8" x14ac:dyDescent="0.3">
      <c r="A290" s="36" t="s">
        <v>23</v>
      </c>
      <c r="B290" s="4" t="s">
        <v>642</v>
      </c>
      <c r="C290" s="4" t="s">
        <v>110</v>
      </c>
      <c r="D290" s="22">
        <v>100</v>
      </c>
      <c r="E290" s="6">
        <v>0.7</v>
      </c>
      <c r="F290" s="6">
        <f>PRODUCT(D290:E290)</f>
        <v>70</v>
      </c>
      <c r="G290" s="7"/>
    </row>
    <row r="291" spans="1:7" s="1" customFormat="1" ht="15" thickBot="1" x14ac:dyDescent="0.35">
      <c r="A291" s="36" t="s">
        <v>47</v>
      </c>
      <c r="B291" s="4" t="s">
        <v>634</v>
      </c>
      <c r="C291" s="4" t="s">
        <v>8</v>
      </c>
      <c r="D291" s="4">
        <v>0.02</v>
      </c>
      <c r="E291" s="6">
        <v>0.79</v>
      </c>
      <c r="F291" s="23">
        <f>PRODUCT(D291:E291)</f>
        <v>1.5800000000000002E-2</v>
      </c>
      <c r="G291" s="93"/>
    </row>
    <row r="292" spans="1:7" ht="15.6" thickTop="1" thickBot="1" x14ac:dyDescent="0.35"/>
    <row r="293" spans="1:7" ht="4.8" customHeight="1" thickTop="1" x14ac:dyDescent="0.3">
      <c r="A293" s="234" t="s">
        <v>648</v>
      </c>
    </row>
    <row r="294" spans="1:7" ht="15" thickBot="1" x14ac:dyDescent="0.35">
      <c r="A294" s="235"/>
    </row>
    <row r="295" spans="1:7" s="1" customFormat="1" ht="15" thickTop="1" x14ac:dyDescent="0.3">
      <c r="A295" s="20"/>
      <c r="B295" s="74" t="s">
        <v>45</v>
      </c>
      <c r="C295" s="4"/>
      <c r="D295" s="4"/>
      <c r="E295" s="4"/>
      <c r="F295" s="41"/>
      <c r="G295" s="75"/>
    </row>
    <row r="296" spans="1:7" s="1" customFormat="1" ht="57.6" x14ac:dyDescent="0.3">
      <c r="A296" s="36" t="s">
        <v>23</v>
      </c>
      <c r="B296" s="4" t="s">
        <v>650</v>
      </c>
      <c r="C296" s="4" t="s">
        <v>110</v>
      </c>
      <c r="D296" s="22">
        <v>100</v>
      </c>
      <c r="E296" s="6">
        <v>0.82</v>
      </c>
      <c r="F296" s="6">
        <f>PRODUCT(D296:E296)</f>
        <v>82</v>
      </c>
      <c r="G296" s="7"/>
    </row>
    <row r="297" spans="1:7" s="1" customFormat="1" ht="15" thickBot="1" x14ac:dyDescent="0.35">
      <c r="A297" s="36" t="s">
        <v>47</v>
      </c>
      <c r="B297" s="4" t="s">
        <v>634</v>
      </c>
      <c r="C297" s="4" t="s">
        <v>8</v>
      </c>
      <c r="D297" s="4">
        <v>0.02</v>
      </c>
      <c r="E297" s="6">
        <v>0.79</v>
      </c>
      <c r="F297" s="23">
        <f>PRODUCT(D297:E297)</f>
        <v>1.5800000000000002E-2</v>
      </c>
      <c r="G297" s="93"/>
    </row>
    <row r="298" spans="1:7" ht="15.6" thickTop="1" thickBot="1" x14ac:dyDescent="0.35"/>
    <row r="299" spans="1:7" ht="15.6" thickTop="1" thickBot="1" x14ac:dyDescent="0.35">
      <c r="A299" s="65" t="s">
        <v>651</v>
      </c>
    </row>
    <row r="300" spans="1:7" s="1" customFormat="1" ht="15" thickTop="1" x14ac:dyDescent="0.3">
      <c r="A300" s="20"/>
      <c r="B300" s="74" t="s">
        <v>45</v>
      </c>
      <c r="C300" s="4"/>
      <c r="D300" s="4"/>
      <c r="E300" s="4"/>
      <c r="F300" s="41"/>
      <c r="G300" s="75"/>
    </row>
    <row r="301" spans="1:7" s="1" customFormat="1" ht="43.2" x14ac:dyDescent="0.3">
      <c r="A301" s="36" t="s">
        <v>23</v>
      </c>
      <c r="B301" s="4" t="s">
        <v>653</v>
      </c>
      <c r="C301" s="4" t="s">
        <v>110</v>
      </c>
      <c r="D301" s="22">
        <v>100</v>
      </c>
      <c r="E301" s="6">
        <v>0.49</v>
      </c>
      <c r="F301" s="6">
        <f>PRODUCT(D301:E301)</f>
        <v>49</v>
      </c>
      <c r="G301" s="7"/>
    </row>
    <row r="302" spans="1:7" s="1" customFormat="1" ht="15" thickBot="1" x14ac:dyDescent="0.35">
      <c r="A302" s="36" t="s">
        <v>47</v>
      </c>
      <c r="B302" s="4" t="s">
        <v>634</v>
      </c>
      <c r="C302" s="4" t="s">
        <v>8</v>
      </c>
      <c r="D302" s="4">
        <v>0.02</v>
      </c>
      <c r="E302" s="6">
        <v>0.79</v>
      </c>
      <c r="F302" s="23">
        <f>PRODUCT(D302:E302)</f>
        <v>1.5800000000000002E-2</v>
      </c>
      <c r="G302" s="93"/>
    </row>
    <row r="303" spans="1:7" ht="15.6" thickTop="1" thickBot="1" x14ac:dyDescent="0.35"/>
    <row r="304" spans="1:7" ht="15" thickTop="1" x14ac:dyDescent="0.3">
      <c r="A304" s="234" t="s">
        <v>654</v>
      </c>
    </row>
    <row r="305" spans="1:7" ht="15" thickBot="1" x14ac:dyDescent="0.35">
      <c r="A305" s="235"/>
    </row>
    <row r="306" spans="1:7" s="1" customFormat="1" ht="15" thickTop="1" x14ac:dyDescent="0.3">
      <c r="A306" s="20"/>
      <c r="B306" s="74" t="s">
        <v>45</v>
      </c>
      <c r="C306" s="4"/>
      <c r="D306" s="4"/>
      <c r="E306" s="4"/>
      <c r="F306" s="41"/>
      <c r="G306" s="75"/>
    </row>
    <row r="307" spans="1:7" s="1" customFormat="1" ht="57.6" x14ac:dyDescent="0.3">
      <c r="A307" s="36" t="s">
        <v>23</v>
      </c>
      <c r="B307" s="4" t="s">
        <v>2777</v>
      </c>
      <c r="C307" s="4" t="s">
        <v>110</v>
      </c>
      <c r="D307" s="22">
        <v>1.5</v>
      </c>
      <c r="E307" s="6">
        <v>5.23</v>
      </c>
      <c r="F307" s="6">
        <f>PRODUCT(D307:E307)</f>
        <v>7.8450000000000006</v>
      </c>
      <c r="G307" s="7"/>
    </row>
    <row r="308" spans="1:7" ht="15" thickBot="1" x14ac:dyDescent="0.35"/>
    <row r="309" spans="1:7" ht="15" thickTop="1" x14ac:dyDescent="0.3">
      <c r="A309" s="234" t="s">
        <v>656</v>
      </c>
    </row>
    <row r="310" spans="1:7" ht="15" thickBot="1" x14ac:dyDescent="0.35">
      <c r="A310" s="235"/>
    </row>
    <row r="311" spans="1:7" s="1" customFormat="1" ht="15" thickTop="1" x14ac:dyDescent="0.3">
      <c r="A311" s="20"/>
      <c r="B311" s="74" t="s">
        <v>45</v>
      </c>
      <c r="C311" s="4"/>
      <c r="D311" s="4"/>
      <c r="E311" s="4"/>
      <c r="F311" s="41"/>
      <c r="G311" s="75"/>
    </row>
    <row r="312" spans="1:7" s="1" customFormat="1" ht="28.8" x14ac:dyDescent="0.3">
      <c r="A312" s="36" t="s">
        <v>23</v>
      </c>
      <c r="B312" s="4" t="s">
        <v>2779</v>
      </c>
      <c r="C312" s="4" t="s">
        <v>110</v>
      </c>
      <c r="D312" s="22">
        <v>100</v>
      </c>
      <c r="E312" s="6">
        <v>0.55000000000000004</v>
      </c>
      <c r="F312" s="6">
        <f>PRODUCT(D312:E312)</f>
        <v>55.000000000000007</v>
      </c>
      <c r="G312" s="7"/>
    </row>
    <row r="313" spans="1:7" s="1" customFormat="1" ht="15" thickBot="1" x14ac:dyDescent="0.35">
      <c r="A313" s="36" t="s">
        <v>47</v>
      </c>
      <c r="B313" s="4" t="s">
        <v>634</v>
      </c>
      <c r="C313" s="4" t="s">
        <v>8</v>
      </c>
      <c r="D313" s="4">
        <v>0.02</v>
      </c>
      <c r="E313" s="6">
        <v>0.79</v>
      </c>
      <c r="F313" s="23">
        <f>PRODUCT(D313:E313)</f>
        <v>1.5800000000000002E-2</v>
      </c>
      <c r="G313" s="93"/>
    </row>
    <row r="314" spans="1:7" ht="15.6" thickTop="1" thickBot="1" x14ac:dyDescent="0.35"/>
    <row r="315" spans="1:7" ht="2.4" customHeight="1" thickTop="1" x14ac:dyDescent="0.3">
      <c r="A315" s="234" t="s">
        <v>657</v>
      </c>
    </row>
    <row r="316" spans="1:7" hidden="1" x14ac:dyDescent="0.3">
      <c r="A316" s="236"/>
    </row>
    <row r="317" spans="1:7" ht="15" thickBot="1" x14ac:dyDescent="0.35">
      <c r="A317" s="235"/>
    </row>
    <row r="318" spans="1:7" s="1" customFormat="1" ht="15" thickTop="1" x14ac:dyDescent="0.3">
      <c r="A318" s="20"/>
      <c r="B318" s="74" t="s">
        <v>45</v>
      </c>
      <c r="C318" s="4"/>
      <c r="D318" s="4"/>
      <c r="E318" s="4"/>
      <c r="F318" s="41"/>
      <c r="G318" s="75"/>
    </row>
    <row r="319" spans="1:7" s="1" customFormat="1" ht="28.8" x14ac:dyDescent="0.3">
      <c r="A319" s="36" t="s">
        <v>23</v>
      </c>
      <c r="B319" s="4" t="s">
        <v>659</v>
      </c>
      <c r="C319" s="4" t="s">
        <v>110</v>
      </c>
      <c r="D319" s="22">
        <v>100</v>
      </c>
      <c r="E319" s="6">
        <v>0.39</v>
      </c>
      <c r="F319" s="6">
        <f>PRODUCT(D319:E319)</f>
        <v>39</v>
      </c>
      <c r="G319" s="7"/>
    </row>
    <row r="320" spans="1:7" s="1" customFormat="1" ht="15" thickBot="1" x14ac:dyDescent="0.35">
      <c r="A320" s="36" t="s">
        <v>47</v>
      </c>
      <c r="B320" s="4" t="s">
        <v>634</v>
      </c>
      <c r="C320" s="4" t="s">
        <v>8</v>
      </c>
      <c r="D320" s="4">
        <v>0.02</v>
      </c>
      <c r="E320" s="6">
        <v>0.79</v>
      </c>
      <c r="F320" s="23">
        <f>PRODUCT(D320:E320)</f>
        <v>1.5800000000000002E-2</v>
      </c>
      <c r="G320" s="93"/>
    </row>
    <row r="321" spans="1:7" ht="15.6" thickTop="1" thickBot="1" x14ac:dyDescent="0.35"/>
    <row r="322" spans="1:7" ht="15" thickTop="1" x14ac:dyDescent="0.3">
      <c r="A322" s="234" t="s">
        <v>660</v>
      </c>
    </row>
    <row r="323" spans="1:7" x14ac:dyDescent="0.3">
      <c r="A323" s="237"/>
    </row>
    <row r="324" spans="1:7" ht="15" thickBot="1" x14ac:dyDescent="0.35">
      <c r="A324" s="112" t="s">
        <v>662</v>
      </c>
    </row>
    <row r="325" spans="1:7" s="1" customFormat="1" ht="15" thickTop="1" x14ac:dyDescent="0.3">
      <c r="A325" s="20"/>
      <c r="B325" s="74" t="s">
        <v>45</v>
      </c>
      <c r="C325" s="4"/>
      <c r="D325" s="4"/>
      <c r="E325" s="4"/>
      <c r="F325" s="41"/>
      <c r="G325" s="75"/>
    </row>
    <row r="326" spans="1:7" s="1" customFormat="1" ht="28.8" x14ac:dyDescent="0.3">
      <c r="A326" s="36" t="s">
        <v>23</v>
      </c>
      <c r="B326" s="4" t="s">
        <v>663</v>
      </c>
      <c r="C326" s="4" t="s">
        <v>110</v>
      </c>
      <c r="D326" s="22">
        <v>100</v>
      </c>
      <c r="E326" s="6">
        <v>0.5</v>
      </c>
      <c r="F326" s="6">
        <f>PRODUCT(D326:E326)</f>
        <v>50</v>
      </c>
      <c r="G326" s="7"/>
    </row>
    <row r="327" spans="1:7" s="1" customFormat="1" ht="15" thickBot="1" x14ac:dyDescent="0.35">
      <c r="A327" s="36" t="s">
        <v>47</v>
      </c>
      <c r="B327" s="4" t="s">
        <v>634</v>
      </c>
      <c r="C327" s="4" t="s">
        <v>8</v>
      </c>
      <c r="D327" s="4">
        <v>0.02</v>
      </c>
      <c r="E327" s="6">
        <v>0.79</v>
      </c>
      <c r="F327" s="23">
        <f>PRODUCT(D327:E327)</f>
        <v>1.5800000000000002E-2</v>
      </c>
      <c r="G327" s="93"/>
    </row>
    <row r="328" spans="1:7" ht="15.6" thickTop="1" thickBot="1" x14ac:dyDescent="0.35"/>
    <row r="329" spans="1:7" ht="15.6" thickTop="1" thickBot="1" x14ac:dyDescent="0.35">
      <c r="A329" s="201" t="s">
        <v>665</v>
      </c>
    </row>
    <row r="330" spans="1:7" s="1" customFormat="1" ht="15" thickTop="1" x14ac:dyDescent="0.3">
      <c r="A330" s="20"/>
      <c r="B330" s="74" t="s">
        <v>45</v>
      </c>
      <c r="C330" s="4"/>
      <c r="D330" s="4"/>
      <c r="E330" s="4"/>
      <c r="F330" s="41"/>
      <c r="G330" s="75"/>
    </row>
    <row r="331" spans="1:7" s="1" customFormat="1" ht="28.8" x14ac:dyDescent="0.3">
      <c r="A331" s="36" t="s">
        <v>23</v>
      </c>
      <c r="B331" s="4" t="s">
        <v>663</v>
      </c>
      <c r="C331" s="4" t="s">
        <v>110</v>
      </c>
      <c r="D331" s="22">
        <v>100</v>
      </c>
      <c r="E331" s="6">
        <v>0.6</v>
      </c>
      <c r="F331" s="6">
        <f>PRODUCT(D331:E331)</f>
        <v>60</v>
      </c>
      <c r="G331" s="7"/>
    </row>
    <row r="332" spans="1:7" s="1" customFormat="1" ht="15" thickBot="1" x14ac:dyDescent="0.35">
      <c r="A332" s="36" t="s">
        <v>47</v>
      </c>
      <c r="B332" s="4" t="s">
        <v>634</v>
      </c>
      <c r="C332" s="4" t="s">
        <v>8</v>
      </c>
      <c r="D332" s="4">
        <v>0.02</v>
      </c>
      <c r="E332" s="6">
        <v>0.79</v>
      </c>
      <c r="F332" s="23">
        <f>PRODUCT(D332:E332)</f>
        <v>1.5800000000000002E-2</v>
      </c>
      <c r="G332" s="93"/>
    </row>
    <row r="333" spans="1:7" ht="15" thickTop="1" x14ac:dyDescent="0.3"/>
    <row r="336" spans="1:7" s="1" customFormat="1" x14ac:dyDescent="0.3">
      <c r="A336" s="231" t="s">
        <v>666</v>
      </c>
      <c r="B336" s="231"/>
      <c r="C336" s="231"/>
      <c r="D336" s="231"/>
      <c r="E336" s="231"/>
      <c r="F336" s="231"/>
      <c r="G336" s="231"/>
    </row>
    <row r="337" spans="1:12" ht="15" thickBot="1" x14ac:dyDescent="0.35"/>
    <row r="338" spans="1:12" ht="15.6" thickTop="1" thickBot="1" x14ac:dyDescent="0.35">
      <c r="A338" s="65" t="s">
        <v>667</v>
      </c>
    </row>
    <row r="339" spans="1:12" s="1" customFormat="1" ht="15" thickTop="1" x14ac:dyDescent="0.3">
      <c r="A339" s="7"/>
      <c r="B339" s="74" t="s">
        <v>45</v>
      </c>
      <c r="C339" s="4"/>
      <c r="D339" s="4"/>
      <c r="E339" s="4"/>
      <c r="F339" s="41"/>
      <c r="G339" s="75"/>
    </row>
    <row r="340" spans="1:12" s="1" customFormat="1" x14ac:dyDescent="0.3">
      <c r="A340" s="36" t="s">
        <v>23</v>
      </c>
      <c r="B340" s="4" t="s">
        <v>672</v>
      </c>
      <c r="C340" s="4" t="s">
        <v>673</v>
      </c>
      <c r="D340" s="22">
        <v>1</v>
      </c>
      <c r="E340" s="6">
        <v>26.26</v>
      </c>
      <c r="F340" s="6">
        <f>D340*E340</f>
        <v>26.26</v>
      </c>
      <c r="G340" s="7"/>
      <c r="J340" s="30"/>
      <c r="K340" s="31"/>
      <c r="L340" s="31"/>
    </row>
    <row r="341" spans="1:12" s="1" customFormat="1" x14ac:dyDescent="0.3">
      <c r="A341" s="36" t="s">
        <v>47</v>
      </c>
      <c r="B341" s="4" t="s">
        <v>674</v>
      </c>
      <c r="C341" s="4" t="s">
        <v>8</v>
      </c>
      <c r="D341" s="22">
        <v>0.1</v>
      </c>
      <c r="E341" s="6">
        <v>1210.8900000000001</v>
      </c>
      <c r="F341" s="6">
        <f>D341*E341</f>
        <v>121.08900000000001</v>
      </c>
      <c r="G341" s="7"/>
    </row>
    <row r="342" spans="1:12" s="1" customFormat="1" x14ac:dyDescent="0.3">
      <c r="A342" s="36" t="s">
        <v>78</v>
      </c>
      <c r="B342" s="4" t="s">
        <v>675</v>
      </c>
      <c r="C342" s="4" t="s">
        <v>673</v>
      </c>
      <c r="D342" s="22">
        <v>1</v>
      </c>
      <c r="E342" s="6">
        <v>7.74</v>
      </c>
      <c r="F342" s="6">
        <f>D342*E342</f>
        <v>7.74</v>
      </c>
      <c r="G342" s="7"/>
      <c r="J342" s="30"/>
      <c r="K342" s="31"/>
      <c r="L342" s="31"/>
    </row>
    <row r="343" spans="1:12" ht="15" thickBot="1" x14ac:dyDescent="0.35"/>
    <row r="344" spans="1:12" ht="15" thickTop="1" x14ac:dyDescent="0.3">
      <c r="A344" s="238" t="s">
        <v>676</v>
      </c>
    </row>
    <row r="345" spans="1:12" ht="15" thickBot="1" x14ac:dyDescent="0.35">
      <c r="A345" s="239"/>
    </row>
    <row r="346" spans="1:12" s="1" customFormat="1" ht="15" thickTop="1" x14ac:dyDescent="0.3">
      <c r="A346" s="7"/>
      <c r="B346" s="74" t="s">
        <v>188</v>
      </c>
      <c r="C346" s="4"/>
      <c r="D346" s="4"/>
      <c r="E346" s="4"/>
      <c r="F346" s="41"/>
      <c r="G346" s="75"/>
    </row>
    <row r="347" spans="1:12" s="1" customFormat="1" ht="28.8" x14ac:dyDescent="0.3">
      <c r="A347" s="36" t="s">
        <v>23</v>
      </c>
      <c r="B347" s="4" t="s">
        <v>189</v>
      </c>
      <c r="C347" s="4" t="s">
        <v>190</v>
      </c>
      <c r="D347" s="22">
        <v>1</v>
      </c>
      <c r="E347" s="76">
        <v>58.61</v>
      </c>
      <c r="F347" s="6">
        <f>D347*E347</f>
        <v>58.61</v>
      </c>
      <c r="G347" s="7"/>
      <c r="J347" s="30"/>
      <c r="K347" s="31"/>
      <c r="L347" s="31"/>
    </row>
    <row r="348" spans="1:12" ht="15" thickBot="1" x14ac:dyDescent="0.35"/>
    <row r="349" spans="1:12" ht="15" thickTop="1" x14ac:dyDescent="0.3">
      <c r="A349" s="238" t="s">
        <v>676</v>
      </c>
    </row>
    <row r="350" spans="1:12" x14ac:dyDescent="0.3">
      <c r="A350" s="239"/>
    </row>
    <row r="351" spans="1:12" ht="15" thickBot="1" x14ac:dyDescent="0.35">
      <c r="A351" s="103" t="s">
        <v>680</v>
      </c>
    </row>
    <row r="352" spans="1:12" s="1" customFormat="1" ht="15" thickTop="1" x14ac:dyDescent="0.3">
      <c r="A352" s="7"/>
      <c r="B352" s="74" t="s">
        <v>188</v>
      </c>
      <c r="C352" s="4"/>
      <c r="D352" s="4"/>
      <c r="E352" s="4"/>
      <c r="F352" s="41"/>
      <c r="G352" s="75"/>
    </row>
    <row r="353" spans="1:12" s="1" customFormat="1" ht="28.8" x14ac:dyDescent="0.3">
      <c r="A353" s="36" t="s">
        <v>23</v>
      </c>
      <c r="B353" s="4" t="s">
        <v>189</v>
      </c>
      <c r="C353" s="4" t="s">
        <v>190</v>
      </c>
      <c r="D353" s="22">
        <v>1</v>
      </c>
      <c r="E353" s="76">
        <v>63.53</v>
      </c>
      <c r="F353" s="6">
        <f>D353*E353</f>
        <v>63.53</v>
      </c>
      <c r="G353" s="7"/>
      <c r="J353" s="30"/>
      <c r="K353" s="31"/>
      <c r="L353" s="31"/>
    </row>
    <row r="354" spans="1:12" ht="15" thickBot="1" x14ac:dyDescent="0.35"/>
    <row r="355" spans="1:12" ht="15" thickTop="1" x14ac:dyDescent="0.3">
      <c r="A355" s="101" t="s">
        <v>682</v>
      </c>
    </row>
    <row r="356" spans="1:12" ht="15" thickBot="1" x14ac:dyDescent="0.35">
      <c r="A356" s="103" t="s">
        <v>684</v>
      </c>
    </row>
    <row r="357" spans="1:12" s="1" customFormat="1" ht="15" thickTop="1" x14ac:dyDescent="0.3">
      <c r="A357" s="7"/>
      <c r="B357" s="74" t="s">
        <v>188</v>
      </c>
      <c r="C357" s="4"/>
      <c r="D357" s="4"/>
      <c r="E357" s="4"/>
      <c r="F357" s="41"/>
      <c r="G357" s="75"/>
    </row>
    <row r="358" spans="1:12" s="1" customFormat="1" ht="28.8" x14ac:dyDescent="0.3">
      <c r="A358" s="36" t="s">
        <v>23</v>
      </c>
      <c r="B358" s="4" t="s">
        <v>189</v>
      </c>
      <c r="C358" s="4" t="s">
        <v>190</v>
      </c>
      <c r="D358" s="22">
        <v>1</v>
      </c>
      <c r="E358" s="76">
        <v>24.49</v>
      </c>
      <c r="F358" s="6">
        <v>24.46</v>
      </c>
      <c r="G358" s="7"/>
      <c r="J358" s="30"/>
      <c r="K358" s="31"/>
      <c r="L358" s="31"/>
    </row>
    <row r="360" spans="1:12" ht="15" thickBot="1" x14ac:dyDescent="0.35">
      <c r="A360" s="103" t="s">
        <v>686</v>
      </c>
    </row>
    <row r="361" spans="1:12" s="1" customFormat="1" ht="15" thickTop="1" x14ac:dyDescent="0.3">
      <c r="A361" s="7"/>
      <c r="B361" s="74" t="s">
        <v>188</v>
      </c>
      <c r="C361" s="4"/>
      <c r="D361" s="4"/>
      <c r="E361" s="4"/>
      <c r="F361" s="41"/>
      <c r="G361" s="75"/>
    </row>
    <row r="362" spans="1:12" s="1" customFormat="1" ht="28.8" x14ac:dyDescent="0.3">
      <c r="A362" s="36" t="s">
        <v>23</v>
      </c>
      <c r="B362" s="4" t="s">
        <v>189</v>
      </c>
      <c r="C362" s="4" t="s">
        <v>190</v>
      </c>
      <c r="D362" s="22">
        <v>1</v>
      </c>
      <c r="E362" s="76">
        <v>28.28</v>
      </c>
      <c r="F362" s="6">
        <f>D362*E362</f>
        <v>28.28</v>
      </c>
      <c r="G362" s="7"/>
      <c r="J362" s="30"/>
      <c r="K362" s="31"/>
      <c r="L362" s="31"/>
    </row>
    <row r="363" spans="1:12" ht="15" thickBot="1" x14ac:dyDescent="0.35"/>
    <row r="364" spans="1:12" ht="15" thickTop="1" x14ac:dyDescent="0.3">
      <c r="A364" s="238" t="s">
        <v>688</v>
      </c>
    </row>
    <row r="365" spans="1:12" x14ac:dyDescent="0.3">
      <c r="A365" s="239"/>
    </row>
    <row r="366" spans="1:12" ht="15" thickBot="1" x14ac:dyDescent="0.35">
      <c r="A366" s="103" t="s">
        <v>690</v>
      </c>
    </row>
    <row r="367" spans="1:12" s="1" customFormat="1" ht="15" thickTop="1" x14ac:dyDescent="0.3">
      <c r="A367" s="7"/>
      <c r="B367" s="74" t="s">
        <v>188</v>
      </c>
      <c r="C367" s="4"/>
      <c r="D367" s="4"/>
      <c r="E367" s="4"/>
      <c r="F367" s="41"/>
      <c r="G367" s="75"/>
    </row>
    <row r="368" spans="1:12" s="1" customFormat="1" ht="28.8" x14ac:dyDescent="0.3">
      <c r="A368" s="36" t="s">
        <v>23</v>
      </c>
      <c r="B368" s="4" t="s">
        <v>189</v>
      </c>
      <c r="C368" s="4" t="s">
        <v>190</v>
      </c>
      <c r="D368" s="22">
        <v>1</v>
      </c>
      <c r="E368" s="76">
        <v>42.72</v>
      </c>
      <c r="F368" s="6">
        <f>D368*E368</f>
        <v>42.72</v>
      </c>
      <c r="G368" s="7"/>
      <c r="J368" s="30"/>
      <c r="K368" s="31"/>
      <c r="L368" s="31"/>
    </row>
    <row r="370" spans="1:12" ht="15" thickBot="1" x14ac:dyDescent="0.35">
      <c r="A370" s="103" t="s">
        <v>692</v>
      </c>
    </row>
    <row r="371" spans="1:12" s="1" customFormat="1" ht="15" thickTop="1" x14ac:dyDescent="0.3">
      <c r="A371" s="7"/>
      <c r="B371" s="74" t="s">
        <v>188</v>
      </c>
      <c r="C371" s="4"/>
      <c r="D371" s="4"/>
      <c r="E371" s="4"/>
      <c r="F371" s="41"/>
      <c r="G371" s="75"/>
    </row>
    <row r="372" spans="1:12" s="1" customFormat="1" ht="28.8" x14ac:dyDescent="0.3">
      <c r="A372" s="36" t="s">
        <v>23</v>
      </c>
      <c r="B372" s="4" t="s">
        <v>189</v>
      </c>
      <c r="C372" s="4" t="s">
        <v>190</v>
      </c>
      <c r="D372" s="22">
        <v>1</v>
      </c>
      <c r="E372" s="76">
        <v>49.39</v>
      </c>
      <c r="F372" s="6">
        <f>D372*E372</f>
        <v>49.39</v>
      </c>
      <c r="G372" s="7"/>
      <c r="J372" s="30"/>
      <c r="K372" s="31"/>
      <c r="L372" s="31"/>
    </row>
    <row r="373" spans="1:12" ht="15" thickBot="1" x14ac:dyDescent="0.35"/>
    <row r="374" spans="1:12" ht="15" thickTop="1" x14ac:dyDescent="0.3">
      <c r="A374" s="238" t="s">
        <v>694</v>
      </c>
    </row>
    <row r="375" spans="1:12" x14ac:dyDescent="0.3">
      <c r="A375" s="239"/>
    </row>
    <row r="376" spans="1:12" ht="15" thickBot="1" x14ac:dyDescent="0.35">
      <c r="A376" s="103" t="s">
        <v>695</v>
      </c>
    </row>
    <row r="377" spans="1:12" s="1" customFormat="1" ht="15" thickTop="1" x14ac:dyDescent="0.3">
      <c r="A377" s="7"/>
      <c r="B377" s="74" t="s">
        <v>45</v>
      </c>
      <c r="C377" s="4"/>
      <c r="D377" s="4"/>
      <c r="E377" s="4"/>
      <c r="F377" s="41"/>
      <c r="G377" s="75"/>
    </row>
    <row r="378" spans="1:12" s="1" customFormat="1" ht="100.8" x14ac:dyDescent="0.3">
      <c r="A378" s="36" t="s">
        <v>23</v>
      </c>
      <c r="B378" s="4" t="s">
        <v>698</v>
      </c>
      <c r="C378" s="4" t="s">
        <v>130</v>
      </c>
      <c r="D378" s="22">
        <v>1</v>
      </c>
      <c r="E378" s="76">
        <v>249.69</v>
      </c>
      <c r="F378" s="6">
        <f>PRODUCT(D378:E378)</f>
        <v>249.69</v>
      </c>
      <c r="G378" s="7"/>
      <c r="I378" s="2"/>
      <c r="J378" s="118"/>
      <c r="K378" s="119"/>
      <c r="L378" s="119"/>
    </row>
    <row r="380" spans="1:12" ht="15" thickBot="1" x14ac:dyDescent="0.35">
      <c r="A380" s="103" t="s">
        <v>700</v>
      </c>
    </row>
    <row r="381" spans="1:12" s="1" customFormat="1" ht="15" thickTop="1" x14ac:dyDescent="0.3">
      <c r="A381" s="7"/>
      <c r="B381" s="74" t="s">
        <v>45</v>
      </c>
      <c r="C381" s="4"/>
      <c r="D381" s="4"/>
      <c r="E381" s="4"/>
      <c r="F381" s="41"/>
      <c r="G381" s="75"/>
    </row>
    <row r="382" spans="1:12" s="1" customFormat="1" ht="100.8" x14ac:dyDescent="0.3">
      <c r="A382" s="36" t="s">
        <v>23</v>
      </c>
      <c r="B382" s="4" t="s">
        <v>702</v>
      </c>
      <c r="C382" s="4" t="s">
        <v>130</v>
      </c>
      <c r="D382" s="22">
        <v>1</v>
      </c>
      <c r="E382" s="76">
        <v>269.14999999999998</v>
      </c>
      <c r="F382" s="6">
        <f>PRODUCT(D382:E382)</f>
        <v>269.14999999999998</v>
      </c>
      <c r="G382" s="7"/>
      <c r="I382" s="37"/>
      <c r="J382" s="118"/>
      <c r="K382" s="119"/>
      <c r="L382" s="119"/>
    </row>
    <row r="384" spans="1:12" ht="15" thickBot="1" x14ac:dyDescent="0.35">
      <c r="A384" s="103" t="s">
        <v>703</v>
      </c>
    </row>
    <row r="385" spans="1:12" s="1" customFormat="1" ht="15" thickTop="1" x14ac:dyDescent="0.3">
      <c r="A385" s="7"/>
      <c r="B385" s="74" t="s">
        <v>45</v>
      </c>
      <c r="C385" s="4"/>
      <c r="D385" s="4"/>
      <c r="E385" s="4"/>
      <c r="F385" s="41"/>
      <c r="G385" s="75"/>
    </row>
    <row r="386" spans="1:12" s="1" customFormat="1" ht="100.8" x14ac:dyDescent="0.3">
      <c r="A386" s="36" t="s">
        <v>23</v>
      </c>
      <c r="B386" s="4" t="s">
        <v>705</v>
      </c>
      <c r="C386" s="4" t="s">
        <v>130</v>
      </c>
      <c r="D386" s="22">
        <v>1</v>
      </c>
      <c r="E386" s="76">
        <v>289.39</v>
      </c>
      <c r="F386" s="6">
        <f>PRODUCT(D386:E386)</f>
        <v>289.39</v>
      </c>
      <c r="G386" s="7"/>
      <c r="I386" s="37"/>
      <c r="J386" s="118"/>
      <c r="K386" s="119"/>
      <c r="L386" s="119"/>
    </row>
    <row r="388" spans="1:12" ht="15" thickBot="1" x14ac:dyDescent="0.35">
      <c r="A388" s="103" t="s">
        <v>706</v>
      </c>
    </row>
    <row r="389" spans="1:12" s="1" customFormat="1" ht="15" thickTop="1" x14ac:dyDescent="0.3">
      <c r="A389" s="7"/>
      <c r="B389" s="74" t="s">
        <v>45</v>
      </c>
      <c r="C389" s="4"/>
      <c r="D389" s="4"/>
      <c r="E389" s="4"/>
      <c r="F389" s="41"/>
      <c r="G389" s="75"/>
    </row>
    <row r="390" spans="1:12" s="1" customFormat="1" ht="100.8" x14ac:dyDescent="0.3">
      <c r="A390" s="36" t="s">
        <v>23</v>
      </c>
      <c r="B390" s="4" t="s">
        <v>708</v>
      </c>
      <c r="C390" s="4" t="s">
        <v>130</v>
      </c>
      <c r="D390" s="22">
        <v>1</v>
      </c>
      <c r="E390" s="76">
        <v>314.3</v>
      </c>
      <c r="F390" s="6">
        <f>PRODUCT(D390:E390)</f>
        <v>314.3</v>
      </c>
      <c r="G390" s="7"/>
      <c r="I390" s="37"/>
      <c r="J390" s="118"/>
      <c r="K390" s="119"/>
      <c r="L390" s="119"/>
    </row>
    <row r="391" spans="1:12" ht="15" thickBot="1" x14ac:dyDescent="0.35"/>
    <row r="392" spans="1:12" ht="15.6" thickTop="1" thickBot="1" x14ac:dyDescent="0.35">
      <c r="A392" s="65" t="s">
        <v>711</v>
      </c>
    </row>
    <row r="393" spans="1:12" s="1" customFormat="1" ht="15" thickTop="1" x14ac:dyDescent="0.3">
      <c r="A393" s="7"/>
      <c r="B393" s="74" t="s">
        <v>45</v>
      </c>
      <c r="C393" s="4"/>
      <c r="D393" s="4"/>
      <c r="E393" s="4"/>
      <c r="F393" s="41"/>
      <c r="G393" s="75"/>
    </row>
    <row r="394" spans="1:12" s="1" customFormat="1" x14ac:dyDescent="0.3">
      <c r="A394" s="36" t="s">
        <v>23</v>
      </c>
      <c r="B394" s="4" t="s">
        <v>713</v>
      </c>
      <c r="C394" s="4" t="s">
        <v>8</v>
      </c>
      <c r="D394" s="4">
        <v>2E-3</v>
      </c>
      <c r="E394" s="76">
        <v>471.35</v>
      </c>
      <c r="F394" s="6">
        <f>PRODUCT(D394:E394)</f>
        <v>0.94270000000000009</v>
      </c>
      <c r="G394" s="7"/>
    </row>
    <row r="395" spans="1:12" s="1" customFormat="1" x14ac:dyDescent="0.3">
      <c r="A395" s="36" t="s">
        <v>47</v>
      </c>
      <c r="B395" s="4" t="s">
        <v>714</v>
      </c>
      <c r="C395" s="4" t="s">
        <v>8</v>
      </c>
      <c r="D395" s="4">
        <v>0.03</v>
      </c>
      <c r="E395" s="76">
        <v>1272.06</v>
      </c>
      <c r="F395" s="23">
        <f>PRODUCT(D395:E395)</f>
        <v>38.161799999999999</v>
      </c>
      <c r="G395" s="7"/>
    </row>
    <row r="396" spans="1:12" s="1" customFormat="1" ht="15" thickBot="1" x14ac:dyDescent="0.35">
      <c r="A396" s="36" t="s">
        <v>78</v>
      </c>
      <c r="B396" s="4" t="s">
        <v>715</v>
      </c>
      <c r="C396" s="4" t="s">
        <v>110</v>
      </c>
      <c r="D396" s="22">
        <v>0.2</v>
      </c>
      <c r="E396" s="76">
        <v>0.73</v>
      </c>
      <c r="F396" s="23">
        <f>PRODUCT(D396:E396)</f>
        <v>0.14599999999999999</v>
      </c>
      <c r="G396" s="93"/>
    </row>
    <row r="397" spans="1:12" ht="15.6" thickTop="1" thickBot="1" x14ac:dyDescent="0.35"/>
    <row r="398" spans="1:12" ht="15.6" thickTop="1" thickBot="1" x14ac:dyDescent="0.35">
      <c r="A398" s="65" t="s">
        <v>716</v>
      </c>
    </row>
    <row r="399" spans="1:12" s="1" customFormat="1" ht="15" thickTop="1" x14ac:dyDescent="0.3">
      <c r="A399" s="7"/>
      <c r="B399" s="74" t="s">
        <v>45</v>
      </c>
      <c r="C399" s="4"/>
      <c r="D399" s="4"/>
      <c r="E399" s="4"/>
      <c r="F399" s="41"/>
      <c r="G399" s="75"/>
    </row>
    <row r="400" spans="1:12" s="1" customFormat="1" x14ac:dyDescent="0.3">
      <c r="A400" s="36" t="s">
        <v>23</v>
      </c>
      <c r="B400" s="4" t="s">
        <v>713</v>
      </c>
      <c r="C400" s="4" t="s">
        <v>8</v>
      </c>
      <c r="D400" s="4">
        <v>2E-3</v>
      </c>
      <c r="E400" s="76">
        <v>471.35</v>
      </c>
      <c r="F400" s="6">
        <f>PRODUCT(D400:E400)</f>
        <v>0.94270000000000009</v>
      </c>
      <c r="G400" s="7"/>
    </row>
    <row r="401" spans="1:7" s="1" customFormat="1" x14ac:dyDescent="0.3">
      <c r="A401" s="36" t="s">
        <v>47</v>
      </c>
      <c r="B401" s="4" t="s">
        <v>714</v>
      </c>
      <c r="C401" s="4" t="s">
        <v>8</v>
      </c>
      <c r="D401" s="4">
        <v>0.05</v>
      </c>
      <c r="E401" s="76">
        <v>1272.06</v>
      </c>
      <c r="F401" s="23">
        <f>PRODUCT(D401:E401)</f>
        <v>63.603000000000002</v>
      </c>
      <c r="G401" s="7"/>
    </row>
    <row r="402" spans="1:7" s="1" customFormat="1" ht="15" thickBot="1" x14ac:dyDescent="0.35">
      <c r="A402" s="36" t="s">
        <v>78</v>
      </c>
      <c r="B402" s="4" t="s">
        <v>715</v>
      </c>
      <c r="C402" s="4" t="s">
        <v>110</v>
      </c>
      <c r="D402" s="22">
        <v>0.2</v>
      </c>
      <c r="E402" s="76">
        <v>0.73</v>
      </c>
      <c r="F402" s="23">
        <f>PRODUCT(D402:E402)</f>
        <v>0.14599999999999999</v>
      </c>
      <c r="G402" s="93"/>
    </row>
    <row r="403" spans="1:7" ht="15.6" thickTop="1" thickBot="1" x14ac:dyDescent="0.35"/>
    <row r="404" spans="1:7" ht="15.6" thickTop="1" thickBot="1" x14ac:dyDescent="0.35">
      <c r="A404" s="65" t="s">
        <v>718</v>
      </c>
    </row>
    <row r="405" spans="1:7" s="1" customFormat="1" ht="15" thickTop="1" x14ac:dyDescent="0.3">
      <c r="A405" s="7"/>
      <c r="B405" s="74" t="s">
        <v>45</v>
      </c>
      <c r="C405" s="4"/>
      <c r="D405" s="4"/>
      <c r="E405" s="4"/>
      <c r="F405" s="41"/>
      <c r="G405" s="75"/>
    </row>
    <row r="406" spans="1:7" s="1" customFormat="1" x14ac:dyDescent="0.3">
      <c r="A406" s="36" t="s">
        <v>23</v>
      </c>
      <c r="B406" s="4" t="s">
        <v>720</v>
      </c>
      <c r="C406" s="4" t="s">
        <v>8</v>
      </c>
      <c r="D406" s="22">
        <v>1.1000000000000001</v>
      </c>
      <c r="E406" s="76">
        <v>369.5</v>
      </c>
      <c r="F406" s="6">
        <f>PRODUCT(D406:E406)</f>
        <v>406.45000000000005</v>
      </c>
      <c r="G406" s="7"/>
    </row>
    <row r="407" spans="1:7" s="1" customFormat="1" x14ac:dyDescent="0.3">
      <c r="A407" s="36" t="s">
        <v>47</v>
      </c>
      <c r="B407" s="4" t="s">
        <v>721</v>
      </c>
      <c r="C407" s="4" t="s">
        <v>110</v>
      </c>
      <c r="D407" s="22">
        <v>3</v>
      </c>
      <c r="E407" s="76">
        <v>0.73</v>
      </c>
      <c r="F407" s="23">
        <f>PRODUCT(D407:E407)</f>
        <v>2.19</v>
      </c>
      <c r="G407" s="7"/>
    </row>
    <row r="408" spans="1:7" s="1" customFormat="1" ht="28.8" x14ac:dyDescent="0.3">
      <c r="A408" s="36" t="s">
        <v>78</v>
      </c>
      <c r="B408" s="4" t="s">
        <v>722</v>
      </c>
      <c r="C408" s="4" t="s">
        <v>110</v>
      </c>
      <c r="D408" s="22">
        <v>2.1</v>
      </c>
      <c r="E408" s="76">
        <v>0.94</v>
      </c>
      <c r="F408" s="23">
        <f>PRODUCT(D408:E408)</f>
        <v>1.974</v>
      </c>
      <c r="G408" s="7"/>
    </row>
    <row r="409" spans="1:7" ht="15" thickBot="1" x14ac:dyDescent="0.35"/>
    <row r="410" spans="1:7" ht="15.6" thickTop="1" thickBot="1" x14ac:dyDescent="0.35">
      <c r="A410" s="65" t="s">
        <v>723</v>
      </c>
    </row>
    <row r="411" spans="1:7" s="1" customFormat="1" ht="15" thickTop="1" x14ac:dyDescent="0.3">
      <c r="A411" s="7"/>
      <c r="B411" s="74" t="s">
        <v>45</v>
      </c>
      <c r="C411" s="4"/>
      <c r="D411" s="4"/>
      <c r="E411" s="4"/>
      <c r="F411" s="41"/>
      <c r="G411" s="75"/>
    </row>
    <row r="412" spans="1:7" s="1" customFormat="1" ht="28.8" x14ac:dyDescent="0.3">
      <c r="A412" s="36" t="s">
        <v>23</v>
      </c>
      <c r="B412" s="4" t="s">
        <v>725</v>
      </c>
      <c r="C412" s="4" t="s">
        <v>8</v>
      </c>
      <c r="D412" s="22">
        <v>1.1000000000000001</v>
      </c>
      <c r="E412" s="76">
        <v>587.79</v>
      </c>
      <c r="F412" s="6">
        <f>PRODUCT(D412:E412)</f>
        <v>646.56899999999996</v>
      </c>
      <c r="G412" s="7"/>
    </row>
    <row r="413" spans="1:7" s="1" customFormat="1" x14ac:dyDescent="0.3">
      <c r="A413" s="36" t="s">
        <v>47</v>
      </c>
      <c r="B413" s="4" t="s">
        <v>721</v>
      </c>
      <c r="C413" s="4" t="s">
        <v>110</v>
      </c>
      <c r="D413" s="22">
        <v>3</v>
      </c>
      <c r="E413" s="76">
        <v>0.73</v>
      </c>
      <c r="F413" s="23">
        <f>PRODUCT(D413:E413)</f>
        <v>2.19</v>
      </c>
      <c r="G413" s="7"/>
    </row>
    <row r="414" spans="1:7" s="1" customFormat="1" ht="29.4" thickBot="1" x14ac:dyDescent="0.35">
      <c r="A414" s="36" t="s">
        <v>78</v>
      </c>
      <c r="B414" s="4" t="s">
        <v>722</v>
      </c>
      <c r="C414" s="4" t="s">
        <v>110</v>
      </c>
      <c r="D414" s="22">
        <v>2.1</v>
      </c>
      <c r="E414" s="76">
        <v>0.94</v>
      </c>
      <c r="F414" s="23">
        <f>PRODUCT(D414:E414)</f>
        <v>1.974</v>
      </c>
      <c r="G414" s="93"/>
    </row>
    <row r="415" spans="1:7" ht="15.6" thickTop="1" thickBot="1" x14ac:dyDescent="0.35"/>
    <row r="416" spans="1:7" ht="15.6" thickTop="1" thickBot="1" x14ac:dyDescent="0.35">
      <c r="A416" s="65" t="s">
        <v>726</v>
      </c>
    </row>
    <row r="417" spans="1:12" s="1" customFormat="1" ht="15" thickTop="1" x14ac:dyDescent="0.3">
      <c r="A417" s="7"/>
      <c r="B417" s="74" t="s">
        <v>45</v>
      </c>
      <c r="C417" s="4"/>
      <c r="D417" s="4"/>
      <c r="E417" s="4"/>
      <c r="F417" s="41"/>
      <c r="G417" s="75"/>
    </row>
    <row r="418" spans="1:12" s="1" customFormat="1" x14ac:dyDescent="0.3">
      <c r="A418" s="36" t="s">
        <v>23</v>
      </c>
      <c r="B418" s="4" t="s">
        <v>728</v>
      </c>
      <c r="C418" s="4" t="s">
        <v>8</v>
      </c>
      <c r="D418" s="22">
        <v>1.05</v>
      </c>
      <c r="E418" s="76">
        <v>324.39</v>
      </c>
      <c r="F418" s="6">
        <f>PRODUCT(D418:E418)</f>
        <v>340.60950000000003</v>
      </c>
      <c r="G418" s="7"/>
    </row>
    <row r="419" spans="1:12" s="1" customFormat="1" x14ac:dyDescent="0.3">
      <c r="A419" s="36" t="s">
        <v>47</v>
      </c>
      <c r="B419" s="4" t="s">
        <v>721</v>
      </c>
      <c r="C419" s="4" t="s">
        <v>110</v>
      </c>
      <c r="D419" s="22">
        <v>3</v>
      </c>
      <c r="E419" s="76">
        <v>0.73</v>
      </c>
      <c r="F419" s="23">
        <f>PRODUCT(D419:E419)</f>
        <v>2.19</v>
      </c>
      <c r="G419" s="7"/>
    </row>
    <row r="420" spans="1:12" s="1" customFormat="1" ht="29.4" thickBot="1" x14ac:dyDescent="0.35">
      <c r="A420" s="36" t="s">
        <v>78</v>
      </c>
      <c r="B420" s="4" t="s">
        <v>722</v>
      </c>
      <c r="C420" s="4" t="s">
        <v>110</v>
      </c>
      <c r="D420" s="22">
        <v>3.5</v>
      </c>
      <c r="E420" s="76">
        <v>0.94</v>
      </c>
      <c r="F420" s="23">
        <f>PRODUCT(D420:E420)</f>
        <v>3.29</v>
      </c>
      <c r="G420" s="93"/>
    </row>
    <row r="421" spans="1:12" ht="15.6" thickTop="1" thickBot="1" x14ac:dyDescent="0.35"/>
    <row r="422" spans="1:12" ht="15.6" thickTop="1" thickBot="1" x14ac:dyDescent="0.35">
      <c r="A422" s="65" t="s">
        <v>729</v>
      </c>
    </row>
    <row r="423" spans="1:12" s="1" customFormat="1" ht="15" thickTop="1" x14ac:dyDescent="0.3">
      <c r="A423" s="7"/>
      <c r="B423" s="74" t="s">
        <v>45</v>
      </c>
      <c r="C423" s="4"/>
      <c r="D423" s="4"/>
      <c r="E423" s="4"/>
      <c r="F423" s="41"/>
      <c r="G423" s="75"/>
    </row>
    <row r="424" spans="1:12" s="1" customFormat="1" x14ac:dyDescent="0.3">
      <c r="A424" s="36" t="s">
        <v>23</v>
      </c>
      <c r="B424" s="4" t="s">
        <v>713</v>
      </c>
      <c r="C424" s="4" t="s">
        <v>8</v>
      </c>
      <c r="D424" s="22">
        <v>1.05</v>
      </c>
      <c r="E424" s="76">
        <v>471.35</v>
      </c>
      <c r="F424" s="6">
        <f>PRODUCT(D424:E424)</f>
        <v>494.91750000000002</v>
      </c>
      <c r="G424" s="7"/>
    </row>
    <row r="425" spans="1:12" s="1" customFormat="1" x14ac:dyDescent="0.3">
      <c r="A425" s="36" t="s">
        <v>47</v>
      </c>
      <c r="B425" s="4" t="s">
        <v>721</v>
      </c>
      <c r="C425" s="4" t="s">
        <v>110</v>
      </c>
      <c r="D425" s="22">
        <v>3</v>
      </c>
      <c r="E425" s="76">
        <v>0.73</v>
      </c>
      <c r="F425" s="23">
        <f>PRODUCT(D425:E425)</f>
        <v>2.19</v>
      </c>
      <c r="G425" s="7"/>
    </row>
    <row r="426" spans="1:12" s="1" customFormat="1" ht="29.4" thickBot="1" x14ac:dyDescent="0.35">
      <c r="A426" s="36" t="s">
        <v>78</v>
      </c>
      <c r="B426" s="4" t="s">
        <v>722</v>
      </c>
      <c r="C426" s="4" t="s">
        <v>110</v>
      </c>
      <c r="D426" s="22">
        <v>3.5</v>
      </c>
      <c r="E426" s="76">
        <v>0.94</v>
      </c>
      <c r="F426" s="23">
        <f>PRODUCT(D426:E426)</f>
        <v>3.29</v>
      </c>
      <c r="G426" s="93"/>
    </row>
    <row r="427" spans="1:12" ht="15.6" thickTop="1" thickBot="1" x14ac:dyDescent="0.35"/>
    <row r="428" spans="1:12" ht="15.6" thickTop="1" thickBot="1" x14ac:dyDescent="0.35">
      <c r="A428" s="65" t="s">
        <v>747</v>
      </c>
    </row>
    <row r="429" spans="1:12" s="1" customFormat="1" ht="15" thickTop="1" x14ac:dyDescent="0.3">
      <c r="A429" s="7"/>
      <c r="B429" s="74" t="s">
        <v>45</v>
      </c>
      <c r="C429" s="4"/>
      <c r="D429" s="4"/>
      <c r="E429" s="4"/>
      <c r="F429" s="41"/>
      <c r="G429" s="75"/>
    </row>
    <row r="430" spans="1:12" s="1" customFormat="1" x14ac:dyDescent="0.3">
      <c r="A430" s="36" t="s">
        <v>23</v>
      </c>
      <c r="B430" s="4" t="s">
        <v>749</v>
      </c>
      <c r="C430" s="4" t="s">
        <v>750</v>
      </c>
      <c r="D430" s="22">
        <v>0.75</v>
      </c>
      <c r="E430" s="76">
        <v>7.41</v>
      </c>
      <c r="F430" s="6">
        <f>PRODUCT(D430:E430)</f>
        <v>5.5575000000000001</v>
      </c>
      <c r="G430" s="7"/>
      <c r="J430" s="30"/>
      <c r="L430" s="31"/>
    </row>
    <row r="431" spans="1:12" s="1" customFormat="1" ht="43.2" x14ac:dyDescent="0.3">
      <c r="A431" s="36" t="s">
        <v>47</v>
      </c>
      <c r="B431" s="4" t="s">
        <v>751</v>
      </c>
      <c r="C431" s="4" t="s">
        <v>110</v>
      </c>
      <c r="D431" s="22">
        <v>2.25</v>
      </c>
      <c r="E431" s="76">
        <v>2.6</v>
      </c>
      <c r="F431" s="23">
        <f>PRODUCT(D431:E431)</f>
        <v>5.8500000000000005</v>
      </c>
      <c r="G431" s="7"/>
      <c r="J431" s="30"/>
      <c r="L431" s="31"/>
    </row>
    <row r="432" spans="1:12" s="1" customFormat="1" ht="15" thickBot="1" x14ac:dyDescent="0.35">
      <c r="A432" s="36" t="s">
        <v>78</v>
      </c>
      <c r="B432" s="4" t="s">
        <v>752</v>
      </c>
      <c r="C432" s="4" t="s">
        <v>130</v>
      </c>
      <c r="D432" s="22">
        <v>1</v>
      </c>
      <c r="E432" s="76">
        <v>3.05</v>
      </c>
      <c r="F432" s="23">
        <f>PRODUCT(D432:E432)</f>
        <v>3.05</v>
      </c>
      <c r="G432" s="93"/>
      <c r="J432" s="30"/>
      <c r="L432" s="31"/>
    </row>
    <row r="433" spans="1:12" ht="15.6" thickTop="1" thickBot="1" x14ac:dyDescent="0.35"/>
    <row r="434" spans="1:12" ht="15.6" thickTop="1" thickBot="1" x14ac:dyDescent="0.35">
      <c r="A434" s="65" t="s">
        <v>753</v>
      </c>
    </row>
    <row r="435" spans="1:12" s="1" customFormat="1" ht="15" thickTop="1" x14ac:dyDescent="0.3">
      <c r="A435" s="7"/>
      <c r="B435" s="74" t="s">
        <v>188</v>
      </c>
      <c r="C435" s="4"/>
      <c r="D435" s="4"/>
      <c r="E435" s="4"/>
      <c r="F435" s="41"/>
      <c r="G435" s="75"/>
    </row>
    <row r="436" spans="1:12" s="1" customFormat="1" ht="28.8" x14ac:dyDescent="0.3">
      <c r="A436" s="36" t="s">
        <v>23</v>
      </c>
      <c r="B436" s="4" t="s">
        <v>189</v>
      </c>
      <c r="C436" s="4" t="s">
        <v>190</v>
      </c>
      <c r="D436" s="22">
        <v>1</v>
      </c>
      <c r="E436" s="76">
        <v>55.94</v>
      </c>
      <c r="F436" s="6">
        <f>D436*E436</f>
        <v>55.94</v>
      </c>
      <c r="G436" s="7"/>
      <c r="J436" s="30"/>
      <c r="K436" s="31"/>
      <c r="L436" s="31"/>
    </row>
    <row r="437" spans="1:12" ht="15" thickBot="1" x14ac:dyDescent="0.35"/>
    <row r="438" spans="1:12" ht="15.6" thickTop="1" thickBot="1" x14ac:dyDescent="0.35">
      <c r="A438" s="65" t="s">
        <v>755</v>
      </c>
    </row>
    <row r="439" spans="1:12" s="1" customFormat="1" ht="15" thickTop="1" x14ac:dyDescent="0.3">
      <c r="A439" s="7"/>
      <c r="B439" s="74" t="s">
        <v>188</v>
      </c>
      <c r="C439" s="4"/>
      <c r="D439" s="4"/>
      <c r="E439" s="4"/>
      <c r="F439" s="41"/>
      <c r="G439" s="75"/>
    </row>
    <row r="440" spans="1:12" s="1" customFormat="1" ht="28.8" x14ac:dyDescent="0.3">
      <c r="A440" s="36" t="s">
        <v>23</v>
      </c>
      <c r="B440" s="4" t="s">
        <v>189</v>
      </c>
      <c r="C440" s="4" t="s">
        <v>190</v>
      </c>
      <c r="D440" s="22">
        <v>1</v>
      </c>
      <c r="E440" s="76">
        <v>79.98</v>
      </c>
      <c r="F440" s="6">
        <f>D440*E440</f>
        <v>79.98</v>
      </c>
      <c r="G440" s="7"/>
      <c r="J440" s="30"/>
      <c r="K440" s="31"/>
      <c r="L440" s="31"/>
    </row>
    <row r="441" spans="1:12" ht="15" thickBot="1" x14ac:dyDescent="0.35"/>
    <row r="442" spans="1:12" ht="15.6" thickTop="1" thickBot="1" x14ac:dyDescent="0.35">
      <c r="A442" s="65" t="s">
        <v>757</v>
      </c>
    </row>
    <row r="443" spans="1:12" s="1" customFormat="1" ht="15" thickTop="1" x14ac:dyDescent="0.3">
      <c r="A443" s="7"/>
      <c r="B443" s="74" t="s">
        <v>45</v>
      </c>
      <c r="C443" s="4"/>
      <c r="D443" s="4"/>
      <c r="E443" s="4"/>
      <c r="F443" s="41"/>
      <c r="G443" s="75"/>
    </row>
    <row r="444" spans="1:12" s="1" customFormat="1" ht="72" x14ac:dyDescent="0.3">
      <c r="A444" s="36" t="s">
        <v>23</v>
      </c>
      <c r="B444" s="4" t="s">
        <v>759</v>
      </c>
      <c r="C444" s="4" t="s">
        <v>760</v>
      </c>
      <c r="D444" s="4">
        <v>0.05</v>
      </c>
      <c r="E444" s="76">
        <v>710</v>
      </c>
      <c r="F444" s="6">
        <f>PRODUCT(D444:E444)</f>
        <v>35.5</v>
      </c>
      <c r="G444" s="7"/>
    </row>
    <row r="445" spans="1:12" s="1" customFormat="1" ht="87" thickBot="1" x14ac:dyDescent="0.35">
      <c r="A445" s="36" t="s">
        <v>47</v>
      </c>
      <c r="B445" s="4" t="s">
        <v>761</v>
      </c>
      <c r="C445" s="4" t="s">
        <v>760</v>
      </c>
      <c r="D445" s="22">
        <v>0.4</v>
      </c>
      <c r="E445" s="76">
        <v>840</v>
      </c>
      <c r="F445" s="23">
        <f>PRODUCT(D445:E445)</f>
        <v>336</v>
      </c>
      <c r="G445" s="93"/>
    </row>
    <row r="446" spans="1:12" ht="15.6" thickTop="1" thickBot="1" x14ac:dyDescent="0.35"/>
    <row r="447" spans="1:12" ht="15.6" thickTop="1" thickBot="1" x14ac:dyDescent="0.35">
      <c r="A447" s="65" t="s">
        <v>762</v>
      </c>
    </row>
    <row r="448" spans="1:12" s="1" customFormat="1" ht="15" thickTop="1" x14ac:dyDescent="0.3">
      <c r="A448" s="7"/>
      <c r="B448" s="74" t="s">
        <v>45</v>
      </c>
      <c r="C448" s="4"/>
      <c r="D448" s="4"/>
      <c r="E448" s="4"/>
      <c r="F448" s="41"/>
      <c r="G448" s="75"/>
    </row>
    <row r="449" spans="1:12" s="1" customFormat="1" ht="43.2" x14ac:dyDescent="0.3">
      <c r="A449" s="36" t="s">
        <v>23</v>
      </c>
      <c r="B449" s="4" t="s">
        <v>764</v>
      </c>
      <c r="C449" s="4" t="s">
        <v>130</v>
      </c>
      <c r="D449" s="22">
        <v>1</v>
      </c>
      <c r="E449" s="76">
        <v>37.79</v>
      </c>
      <c r="F449" s="6">
        <f>PRODUCT(D449:E449)</f>
        <v>37.79</v>
      </c>
      <c r="G449" s="7"/>
    </row>
    <row r="450" spans="1:12" s="1" customFormat="1" ht="72" x14ac:dyDescent="0.3">
      <c r="A450" s="36" t="s">
        <v>47</v>
      </c>
      <c r="B450" s="4" t="s">
        <v>765</v>
      </c>
      <c r="C450" s="4" t="s">
        <v>130</v>
      </c>
      <c r="D450" s="22">
        <v>1</v>
      </c>
      <c r="E450" s="76">
        <v>29.4</v>
      </c>
      <c r="F450" s="23">
        <f>PRODUCT(D450:E450)</f>
        <v>29.4</v>
      </c>
      <c r="G450" s="7"/>
    </row>
    <row r="451" spans="1:12" ht="15" thickBot="1" x14ac:dyDescent="0.35"/>
    <row r="452" spans="1:12" ht="15.6" thickTop="1" thickBot="1" x14ac:dyDescent="0.35">
      <c r="A452" s="65" t="s">
        <v>769</v>
      </c>
    </row>
    <row r="453" spans="1:12" s="1" customFormat="1" ht="15" thickTop="1" x14ac:dyDescent="0.3">
      <c r="A453" s="7"/>
      <c r="B453" s="74" t="s">
        <v>188</v>
      </c>
      <c r="C453" s="4"/>
      <c r="D453" s="4"/>
      <c r="E453" s="4"/>
      <c r="F453" s="41"/>
      <c r="G453" s="75"/>
    </row>
    <row r="454" spans="1:12" s="1" customFormat="1" ht="28.8" x14ac:dyDescent="0.3">
      <c r="A454" s="36" t="s">
        <v>23</v>
      </c>
      <c r="B454" s="4" t="s">
        <v>189</v>
      </c>
      <c r="C454" s="4" t="s">
        <v>190</v>
      </c>
      <c r="D454" s="22">
        <v>1</v>
      </c>
      <c r="E454" s="76">
        <v>120.88</v>
      </c>
      <c r="F454" s="6">
        <f>D454*E454</f>
        <v>120.88</v>
      </c>
      <c r="G454" s="7"/>
      <c r="J454" s="30"/>
      <c r="K454" s="31"/>
      <c r="L454" s="31"/>
    </row>
    <row r="455" spans="1:12" ht="15" thickBot="1" x14ac:dyDescent="0.35"/>
    <row r="456" spans="1:12" ht="15.6" thickTop="1" thickBot="1" x14ac:dyDescent="0.35">
      <c r="A456" s="65" t="s">
        <v>770</v>
      </c>
    </row>
    <row r="457" spans="1:12" s="1" customFormat="1" ht="15" thickTop="1" x14ac:dyDescent="0.3">
      <c r="A457" s="7"/>
      <c r="B457" s="74" t="s">
        <v>188</v>
      </c>
      <c r="C457" s="4"/>
      <c r="D457" s="4"/>
      <c r="E457" s="4"/>
      <c r="F457" s="41"/>
      <c r="G457" s="75"/>
    </row>
    <row r="458" spans="1:12" s="1" customFormat="1" ht="28.8" x14ac:dyDescent="0.3">
      <c r="A458" s="36" t="s">
        <v>23</v>
      </c>
      <c r="B458" s="4" t="s">
        <v>189</v>
      </c>
      <c r="C458" s="4" t="s">
        <v>190</v>
      </c>
      <c r="D458" s="22">
        <v>1</v>
      </c>
      <c r="E458" s="76">
        <v>192.8</v>
      </c>
      <c r="F458" s="6">
        <f>D458*E458</f>
        <v>192.8</v>
      </c>
      <c r="G458" s="7"/>
      <c r="J458" s="30"/>
      <c r="K458" s="31"/>
      <c r="L458" s="31"/>
    </row>
    <row r="459" spans="1:12" ht="15" thickBot="1" x14ac:dyDescent="0.35"/>
    <row r="460" spans="1:12" ht="15.6" thickTop="1" thickBot="1" x14ac:dyDescent="0.35">
      <c r="A460" s="65" t="s">
        <v>772</v>
      </c>
    </row>
    <row r="461" spans="1:12" s="1" customFormat="1" ht="15" thickTop="1" x14ac:dyDescent="0.3">
      <c r="A461" s="7"/>
      <c r="B461" s="74" t="s">
        <v>188</v>
      </c>
      <c r="C461" s="4"/>
      <c r="D461" s="4"/>
      <c r="E461" s="4"/>
      <c r="F461" s="41"/>
      <c r="G461" s="75"/>
    </row>
    <row r="462" spans="1:12" s="1" customFormat="1" ht="28.8" x14ac:dyDescent="0.3">
      <c r="A462" s="36" t="s">
        <v>23</v>
      </c>
      <c r="B462" s="4" t="s">
        <v>189</v>
      </c>
      <c r="C462" s="4" t="s">
        <v>190</v>
      </c>
      <c r="D462" s="22">
        <v>1</v>
      </c>
      <c r="E462" s="76">
        <v>379.19</v>
      </c>
      <c r="F462" s="6">
        <f>D462*E462</f>
        <v>379.19</v>
      </c>
      <c r="G462" s="7"/>
      <c r="J462" s="30"/>
      <c r="K462" s="31"/>
      <c r="L462" s="31"/>
    </row>
    <row r="463" spans="1:12" ht="15" thickBot="1" x14ac:dyDescent="0.35"/>
    <row r="464" spans="1:12" ht="15.6" thickTop="1" thickBot="1" x14ac:dyDescent="0.35">
      <c r="A464" s="65" t="s">
        <v>774</v>
      </c>
    </row>
    <row r="465" spans="1:12" s="1" customFormat="1" ht="15" thickTop="1" x14ac:dyDescent="0.3">
      <c r="A465" s="7"/>
      <c r="B465" s="74" t="s">
        <v>188</v>
      </c>
      <c r="C465" s="4"/>
      <c r="D465" s="4"/>
      <c r="E465" s="4"/>
      <c r="F465" s="41"/>
      <c r="G465" s="75"/>
    </row>
    <row r="466" spans="1:12" s="1" customFormat="1" ht="28.8" x14ac:dyDescent="0.3">
      <c r="A466" s="36" t="s">
        <v>23</v>
      </c>
      <c r="B466" s="4" t="s">
        <v>189</v>
      </c>
      <c r="C466" s="4" t="s">
        <v>190</v>
      </c>
      <c r="D466" s="22">
        <v>1</v>
      </c>
      <c r="E466" s="76">
        <v>510.7</v>
      </c>
      <c r="F466" s="6">
        <f>D466*E466</f>
        <v>510.7</v>
      </c>
      <c r="G466" s="7"/>
      <c r="J466" s="30"/>
      <c r="K466" s="31"/>
      <c r="L466" s="31"/>
    </row>
    <row r="467" spans="1:12" ht="15" thickBot="1" x14ac:dyDescent="0.35"/>
    <row r="468" spans="1:12" ht="15.6" thickTop="1" thickBot="1" x14ac:dyDescent="0.35">
      <c r="A468" s="65" t="s">
        <v>776</v>
      </c>
    </row>
    <row r="469" spans="1:12" s="1" customFormat="1" ht="15" thickTop="1" x14ac:dyDescent="0.3">
      <c r="A469" s="7"/>
      <c r="B469" s="74" t="s">
        <v>188</v>
      </c>
      <c r="C469" s="4"/>
      <c r="D469" s="4"/>
      <c r="E469" s="4"/>
      <c r="F469" s="41"/>
      <c r="G469" s="75"/>
    </row>
    <row r="470" spans="1:12" s="1" customFormat="1" ht="28.8" x14ac:dyDescent="0.3">
      <c r="A470" s="36" t="s">
        <v>23</v>
      </c>
      <c r="B470" s="4" t="s">
        <v>189</v>
      </c>
      <c r="C470" s="4" t="s">
        <v>190</v>
      </c>
      <c r="D470" s="22">
        <v>1</v>
      </c>
      <c r="E470" s="76">
        <v>805.66</v>
      </c>
      <c r="F470" s="6">
        <f>D470*E470</f>
        <v>805.66</v>
      </c>
      <c r="G470" s="7"/>
      <c r="J470" s="30"/>
      <c r="K470" s="31"/>
      <c r="L470" s="31"/>
    </row>
    <row r="473" spans="1:12" s="1" customFormat="1" x14ac:dyDescent="0.3">
      <c r="A473" s="231" t="s">
        <v>778</v>
      </c>
      <c r="B473" s="231"/>
      <c r="C473" s="231"/>
      <c r="D473" s="231"/>
      <c r="E473" s="231"/>
      <c r="F473" s="231"/>
      <c r="G473" s="231"/>
    </row>
    <row r="474" spans="1:12" ht="15" thickBot="1" x14ac:dyDescent="0.35"/>
    <row r="475" spans="1:12" ht="15.6" thickTop="1" thickBot="1" x14ac:dyDescent="0.35">
      <c r="A475" s="65" t="s">
        <v>802</v>
      </c>
    </row>
    <row r="476" spans="1:12" s="1" customFormat="1" ht="15" thickTop="1" x14ac:dyDescent="0.3">
      <c r="A476" s="20"/>
      <c r="B476" s="74" t="s">
        <v>45</v>
      </c>
      <c r="C476" s="4"/>
      <c r="D476" s="4"/>
      <c r="E476" s="4"/>
      <c r="F476" s="41"/>
      <c r="G476" s="75"/>
    </row>
    <row r="477" spans="1:12" s="1" customFormat="1" x14ac:dyDescent="0.3">
      <c r="A477" s="36" t="s">
        <v>23</v>
      </c>
      <c r="B477" s="4" t="s">
        <v>581</v>
      </c>
      <c r="C477" s="4" t="s">
        <v>8</v>
      </c>
      <c r="D477" s="4">
        <v>3.4500000000000003E-2</v>
      </c>
      <c r="E477" s="76">
        <v>0.79</v>
      </c>
      <c r="F477" s="6">
        <f>PRODUCT(D477:E477)</f>
        <v>2.7255000000000005E-2</v>
      </c>
      <c r="G477" s="7"/>
    </row>
    <row r="478" spans="1:12" ht="15" thickBot="1" x14ac:dyDescent="0.35"/>
    <row r="479" spans="1:12" ht="15.6" thickTop="1" thickBot="1" x14ac:dyDescent="0.35">
      <c r="A479" s="65" t="s">
        <v>804</v>
      </c>
    </row>
    <row r="480" spans="1:12" s="1" customFormat="1" ht="15" thickTop="1" x14ac:dyDescent="0.3">
      <c r="A480" s="20"/>
      <c r="B480" s="74" t="s">
        <v>45</v>
      </c>
      <c r="C480" s="4"/>
      <c r="D480" s="4"/>
      <c r="E480" s="4"/>
      <c r="F480" s="41"/>
      <c r="G480" s="75"/>
    </row>
    <row r="481" spans="1:7" s="1" customFormat="1" x14ac:dyDescent="0.3">
      <c r="A481" s="36" t="s">
        <v>23</v>
      </c>
      <c r="B481" s="4" t="s">
        <v>581</v>
      </c>
      <c r="C481" s="4" t="s">
        <v>8</v>
      </c>
      <c r="D481" s="4">
        <v>0.03</v>
      </c>
      <c r="E481" s="76">
        <v>0.79</v>
      </c>
      <c r="F481" s="6">
        <f>PRODUCT(D481:E481)</f>
        <v>2.3699999999999999E-2</v>
      </c>
      <c r="G481" s="7"/>
    </row>
    <row r="482" spans="1:7" ht="15" thickBot="1" x14ac:dyDescent="0.35"/>
    <row r="483" spans="1:7" ht="15.6" thickTop="1" thickBot="1" x14ac:dyDescent="0.35">
      <c r="A483" s="65" t="s">
        <v>806</v>
      </c>
    </row>
    <row r="484" spans="1:7" s="1" customFormat="1" ht="15" thickTop="1" x14ac:dyDescent="0.3">
      <c r="A484" s="20"/>
      <c r="B484" s="74" t="s">
        <v>45</v>
      </c>
      <c r="C484" s="4"/>
      <c r="D484" s="4"/>
      <c r="E484" s="4"/>
      <c r="F484" s="41"/>
      <c r="G484" s="75"/>
    </row>
    <row r="485" spans="1:7" s="1" customFormat="1" x14ac:dyDescent="0.3">
      <c r="A485" s="36" t="s">
        <v>23</v>
      </c>
      <c r="B485" s="4" t="s">
        <v>581</v>
      </c>
      <c r="C485" s="4" t="s">
        <v>8</v>
      </c>
      <c r="D485" s="4">
        <v>0.04</v>
      </c>
      <c r="E485" s="76">
        <v>0.79</v>
      </c>
      <c r="F485" s="6">
        <f>PRODUCT(D485:E485)</f>
        <v>3.1600000000000003E-2</v>
      </c>
      <c r="G485" s="7"/>
    </row>
    <row r="486" spans="1:7" ht="15" thickBot="1" x14ac:dyDescent="0.35"/>
    <row r="487" spans="1:7" ht="15.6" thickTop="1" thickBot="1" x14ac:dyDescent="0.35">
      <c r="A487" s="65" t="s">
        <v>808</v>
      </c>
    </row>
    <row r="488" spans="1:7" s="1" customFormat="1" ht="15" thickTop="1" x14ac:dyDescent="0.3">
      <c r="A488" s="20"/>
      <c r="B488" s="74" t="s">
        <v>45</v>
      </c>
      <c r="C488" s="4"/>
      <c r="D488" s="4"/>
      <c r="E488" s="4"/>
      <c r="F488" s="41"/>
      <c r="G488" s="75"/>
    </row>
    <row r="489" spans="1:7" s="1" customFormat="1" x14ac:dyDescent="0.3">
      <c r="A489" s="36" t="s">
        <v>23</v>
      </c>
      <c r="B489" s="4" t="s">
        <v>581</v>
      </c>
      <c r="C489" s="4" t="s">
        <v>8</v>
      </c>
      <c r="D489" s="4">
        <v>3.4500000000000003E-2</v>
      </c>
      <c r="E489" s="76">
        <v>0.79</v>
      </c>
      <c r="F489" s="6">
        <f>PRODUCT(D489:E489)</f>
        <v>2.7255000000000005E-2</v>
      </c>
      <c r="G489" s="7"/>
    </row>
    <row r="490" spans="1:7" ht="15" thickBot="1" x14ac:dyDescent="0.35"/>
    <row r="491" spans="1:7" ht="15.6" thickTop="1" thickBot="1" x14ac:dyDescent="0.35">
      <c r="A491" s="65" t="s">
        <v>810</v>
      </c>
    </row>
    <row r="492" spans="1:7" s="1" customFormat="1" ht="15" thickTop="1" x14ac:dyDescent="0.3">
      <c r="A492" s="20"/>
      <c r="B492" s="74" t="s">
        <v>45</v>
      </c>
      <c r="C492" s="4"/>
      <c r="D492" s="4"/>
      <c r="E492" s="4"/>
      <c r="F492" s="41"/>
      <c r="G492" s="75"/>
    </row>
    <row r="493" spans="1:7" s="1" customFormat="1" x14ac:dyDescent="0.3">
      <c r="A493" s="36" t="s">
        <v>23</v>
      </c>
      <c r="B493" s="4" t="s">
        <v>581</v>
      </c>
      <c r="C493" s="4" t="s">
        <v>8</v>
      </c>
      <c r="D493" s="4">
        <v>3.6799999999999999E-2</v>
      </c>
      <c r="E493" s="76">
        <v>0.79</v>
      </c>
      <c r="F493" s="6">
        <f>PRODUCT(D493:E493)</f>
        <v>2.9072000000000001E-2</v>
      </c>
      <c r="G493" s="7"/>
    </row>
    <row r="494" spans="1:7" ht="15" thickBot="1" x14ac:dyDescent="0.35"/>
    <row r="495" spans="1:7" ht="15.6" thickTop="1" thickBot="1" x14ac:dyDescent="0.35">
      <c r="A495" s="65" t="s">
        <v>812</v>
      </c>
    </row>
    <row r="496" spans="1:7" s="1" customFormat="1" ht="15" thickTop="1" x14ac:dyDescent="0.3">
      <c r="A496" s="20"/>
      <c r="B496" s="74" t="s">
        <v>45</v>
      </c>
      <c r="C496" s="4"/>
      <c r="D496" s="4"/>
      <c r="E496" s="4"/>
      <c r="F496" s="41"/>
      <c r="G496" s="75"/>
    </row>
    <row r="497" spans="1:7" s="1" customFormat="1" x14ac:dyDescent="0.3">
      <c r="A497" s="36" t="s">
        <v>23</v>
      </c>
      <c r="B497" s="4" t="s">
        <v>581</v>
      </c>
      <c r="C497" s="4" t="s">
        <v>8</v>
      </c>
      <c r="D497" s="4">
        <v>4.8599999999999997E-2</v>
      </c>
      <c r="E497" s="76">
        <v>0.79</v>
      </c>
      <c r="F497" s="6">
        <f>PRODUCT(D497:E497)</f>
        <v>3.8393999999999998E-2</v>
      </c>
      <c r="G497" s="7"/>
    </row>
    <row r="498" spans="1:7" ht="15" thickBot="1" x14ac:dyDescent="0.35"/>
    <row r="499" spans="1:7" ht="15.6" thickTop="1" thickBot="1" x14ac:dyDescent="0.35">
      <c r="A499" s="65" t="s">
        <v>814</v>
      </c>
    </row>
    <row r="500" spans="1:7" s="1" customFormat="1" ht="15" thickTop="1" x14ac:dyDescent="0.3">
      <c r="A500" s="20"/>
      <c r="B500" s="74" t="s">
        <v>45</v>
      </c>
      <c r="C500" s="4"/>
      <c r="D500" s="4"/>
      <c r="E500" s="4"/>
      <c r="F500" s="41"/>
      <c r="G500" s="75"/>
    </row>
    <row r="501" spans="1:7" s="1" customFormat="1" x14ac:dyDescent="0.3">
      <c r="A501" s="36" t="s">
        <v>23</v>
      </c>
      <c r="B501" s="4" t="s">
        <v>581</v>
      </c>
      <c r="C501" s="4" t="s">
        <v>8</v>
      </c>
      <c r="D501" s="4">
        <v>6.4000000000000001E-2</v>
      </c>
      <c r="E501" s="76">
        <v>0.79</v>
      </c>
      <c r="F501" s="6">
        <f>PRODUCT(D501:E501)</f>
        <v>5.0560000000000001E-2</v>
      </c>
      <c r="G501" s="7"/>
    </row>
    <row r="502" spans="1:7" ht="15" thickBot="1" x14ac:dyDescent="0.35"/>
    <row r="503" spans="1:7" ht="15.6" thickTop="1" thickBot="1" x14ac:dyDescent="0.35">
      <c r="A503" s="65" t="s">
        <v>816</v>
      </c>
    </row>
    <row r="504" spans="1:7" s="1" customFormat="1" ht="15" thickTop="1" x14ac:dyDescent="0.3">
      <c r="A504" s="20"/>
      <c r="B504" s="74" t="s">
        <v>45</v>
      </c>
      <c r="C504" s="4"/>
      <c r="D504" s="4"/>
      <c r="E504" s="4"/>
      <c r="F504" s="41"/>
      <c r="G504" s="75"/>
    </row>
    <row r="505" spans="1:7" s="1" customFormat="1" x14ac:dyDescent="0.3">
      <c r="A505" s="36" t="s">
        <v>23</v>
      </c>
      <c r="B505" s="4" t="s">
        <v>581</v>
      </c>
      <c r="C505" s="4" t="s">
        <v>8</v>
      </c>
      <c r="D505" s="4">
        <v>4.1399999999999999E-2</v>
      </c>
      <c r="E505" s="76">
        <v>0.79</v>
      </c>
      <c r="F505" s="6">
        <f>PRODUCT(D505:E505)</f>
        <v>3.2705999999999999E-2</v>
      </c>
      <c r="G505" s="7"/>
    </row>
    <row r="506" spans="1:7" ht="15" thickBot="1" x14ac:dyDescent="0.35"/>
    <row r="507" spans="1:7" ht="15.6" thickTop="1" thickBot="1" x14ac:dyDescent="0.35">
      <c r="A507" s="65" t="s">
        <v>818</v>
      </c>
    </row>
    <row r="508" spans="1:7" s="1" customFormat="1" ht="15" thickTop="1" x14ac:dyDescent="0.3">
      <c r="A508" s="20"/>
      <c r="B508" s="74" t="s">
        <v>45</v>
      </c>
      <c r="C508" s="4"/>
      <c r="D508" s="4"/>
      <c r="E508" s="4"/>
      <c r="F508" s="41"/>
      <c r="G508" s="75"/>
    </row>
    <row r="509" spans="1:7" s="1" customFormat="1" x14ac:dyDescent="0.3">
      <c r="A509" s="36" t="s">
        <v>23</v>
      </c>
      <c r="B509" s="4" t="s">
        <v>581</v>
      </c>
      <c r="C509" s="4" t="s">
        <v>8</v>
      </c>
      <c r="D509" s="4">
        <v>4.8599999999999997E-2</v>
      </c>
      <c r="E509" s="76">
        <v>0.79</v>
      </c>
      <c r="F509" s="6">
        <f>PRODUCT(D509:E509)</f>
        <v>3.8393999999999998E-2</v>
      </c>
      <c r="G509" s="7"/>
    </row>
    <row r="510" spans="1:7" ht="15" thickBot="1" x14ac:dyDescent="0.35"/>
    <row r="511" spans="1:7" ht="15.6" thickTop="1" thickBot="1" x14ac:dyDescent="0.35">
      <c r="A511" s="65" t="s">
        <v>820</v>
      </c>
    </row>
    <row r="512" spans="1:7" s="1" customFormat="1" ht="15" thickTop="1" x14ac:dyDescent="0.3">
      <c r="A512" s="20"/>
      <c r="B512" s="74" t="s">
        <v>45</v>
      </c>
      <c r="C512" s="4"/>
      <c r="D512" s="4"/>
      <c r="E512" s="4"/>
      <c r="F512" s="41"/>
      <c r="G512" s="75"/>
    </row>
    <row r="513" spans="1:7" s="1" customFormat="1" x14ac:dyDescent="0.3">
      <c r="A513" s="36" t="s">
        <v>23</v>
      </c>
      <c r="B513" s="4" t="s">
        <v>581</v>
      </c>
      <c r="C513" s="4" t="s">
        <v>8</v>
      </c>
      <c r="D513" s="4">
        <v>7.2300000000000003E-2</v>
      </c>
      <c r="E513" s="76">
        <v>0.79</v>
      </c>
      <c r="F513" s="6">
        <f>PRODUCT(D513:E513)</f>
        <v>5.7117000000000008E-2</v>
      </c>
      <c r="G513" s="7"/>
    </row>
    <row r="514" spans="1:7" ht="15" thickBot="1" x14ac:dyDescent="0.35"/>
    <row r="515" spans="1:7" ht="15.6" thickTop="1" thickBot="1" x14ac:dyDescent="0.35">
      <c r="A515" s="65" t="s">
        <v>824</v>
      </c>
    </row>
    <row r="516" spans="1:7" s="1" customFormat="1" ht="15" thickTop="1" x14ac:dyDescent="0.3">
      <c r="A516" s="20"/>
      <c r="B516" s="74" t="s">
        <v>45</v>
      </c>
      <c r="C516" s="4"/>
      <c r="D516" s="4"/>
      <c r="E516" s="4"/>
      <c r="F516" s="41"/>
      <c r="G516" s="75"/>
    </row>
    <row r="517" spans="1:7" s="1" customFormat="1" ht="40.950000000000003" customHeight="1" x14ac:dyDescent="0.3">
      <c r="A517" s="36" t="s">
        <v>23</v>
      </c>
      <c r="B517" s="4" t="s">
        <v>826</v>
      </c>
      <c r="C517" s="4" t="s">
        <v>8</v>
      </c>
      <c r="D517" s="4">
        <v>1E-3</v>
      </c>
      <c r="E517" s="76">
        <v>224</v>
      </c>
      <c r="F517" s="6">
        <f>PRODUCT(D517:E517)</f>
        <v>0.224</v>
      </c>
      <c r="G517" s="7"/>
    </row>
    <row r="518" spans="1:7" ht="15" thickBot="1" x14ac:dyDescent="0.35"/>
    <row r="519" spans="1:7" ht="15.6" thickTop="1" thickBot="1" x14ac:dyDescent="0.35">
      <c r="A519" s="65" t="s">
        <v>827</v>
      </c>
    </row>
    <row r="520" spans="1:7" s="1" customFormat="1" ht="15" thickTop="1" x14ac:dyDescent="0.3">
      <c r="A520" s="20"/>
      <c r="B520" s="74" t="s">
        <v>45</v>
      </c>
      <c r="C520" s="4"/>
      <c r="D520" s="4"/>
      <c r="E520" s="4"/>
      <c r="F520" s="41"/>
      <c r="G520" s="75"/>
    </row>
    <row r="521" spans="1:7" s="1" customFormat="1" ht="43.5" customHeight="1" x14ac:dyDescent="0.3">
      <c r="A521" s="36" t="s">
        <v>23</v>
      </c>
      <c r="B521" s="4" t="s">
        <v>826</v>
      </c>
      <c r="C521" s="4" t="s">
        <v>8</v>
      </c>
      <c r="D521" s="4">
        <v>1E-3</v>
      </c>
      <c r="E521" s="76">
        <v>224</v>
      </c>
      <c r="F521" s="6">
        <f>PRODUCT(D521:E521)</f>
        <v>0.224</v>
      </c>
      <c r="G521" s="7"/>
    </row>
    <row r="522" spans="1:7" ht="15" thickBot="1" x14ac:dyDescent="0.35"/>
    <row r="523" spans="1:7" ht="15.6" thickTop="1" thickBot="1" x14ac:dyDescent="0.35">
      <c r="A523" s="65" t="s">
        <v>829</v>
      </c>
    </row>
    <row r="524" spans="1:7" s="1" customFormat="1" ht="15" thickTop="1" x14ac:dyDescent="0.3">
      <c r="A524" s="20"/>
      <c r="B524" s="74" t="s">
        <v>45</v>
      </c>
      <c r="C524" s="4"/>
      <c r="D524" s="4"/>
      <c r="E524" s="4"/>
      <c r="F524" s="41"/>
      <c r="G524" s="75"/>
    </row>
    <row r="525" spans="1:7" s="1" customFormat="1" ht="28.8" x14ac:dyDescent="0.3">
      <c r="A525" s="36" t="s">
        <v>23</v>
      </c>
      <c r="B525" s="4" t="s">
        <v>826</v>
      </c>
      <c r="C525" s="4" t="s">
        <v>8</v>
      </c>
      <c r="D525" s="4">
        <v>2E-3</v>
      </c>
      <c r="E525" s="76">
        <v>224</v>
      </c>
      <c r="F525" s="6">
        <f>PRODUCT(D525:E525)</f>
        <v>0.44800000000000001</v>
      </c>
      <c r="G525" s="7"/>
    </row>
    <row r="526" spans="1:7" ht="15" thickBot="1" x14ac:dyDescent="0.35"/>
    <row r="527" spans="1:7" ht="15.6" thickTop="1" thickBot="1" x14ac:dyDescent="0.35">
      <c r="A527" s="65" t="s">
        <v>831</v>
      </c>
    </row>
    <row r="528" spans="1:7" s="1" customFormat="1" ht="15" thickTop="1" x14ac:dyDescent="0.3">
      <c r="A528" s="20"/>
      <c r="B528" s="74" t="s">
        <v>45</v>
      </c>
      <c r="C528" s="4"/>
      <c r="D528" s="4"/>
      <c r="E528" s="4"/>
      <c r="F528" s="41"/>
      <c r="G528" s="75"/>
    </row>
    <row r="529" spans="1:7" s="1" customFormat="1" ht="28.8" x14ac:dyDescent="0.3">
      <c r="A529" s="36" t="s">
        <v>23</v>
      </c>
      <c r="B529" s="4" t="s">
        <v>826</v>
      </c>
      <c r="C529" s="4" t="s">
        <v>8</v>
      </c>
      <c r="D529" s="4">
        <v>2E-3</v>
      </c>
      <c r="E529" s="76">
        <v>224</v>
      </c>
      <c r="F529" s="6">
        <f>PRODUCT(D529:E529)</f>
        <v>0.44800000000000001</v>
      </c>
      <c r="G529" s="7"/>
    </row>
    <row r="530" spans="1:7" ht="15" thickBot="1" x14ac:dyDescent="0.35"/>
    <row r="531" spans="1:7" ht="15.6" thickTop="1" thickBot="1" x14ac:dyDescent="0.35">
      <c r="A531" s="65" t="s">
        <v>833</v>
      </c>
    </row>
    <row r="532" spans="1:7" s="1" customFormat="1" ht="15" thickTop="1" x14ac:dyDescent="0.3">
      <c r="A532" s="20"/>
      <c r="B532" s="74" t="s">
        <v>45</v>
      </c>
      <c r="C532" s="4"/>
      <c r="D532" s="4"/>
      <c r="E532" s="4"/>
      <c r="F532" s="41"/>
      <c r="G532" s="75"/>
    </row>
    <row r="533" spans="1:7" s="1" customFormat="1" ht="28.8" x14ac:dyDescent="0.3">
      <c r="A533" s="36" t="s">
        <v>23</v>
      </c>
      <c r="B533" s="4" t="s">
        <v>826</v>
      </c>
      <c r="C533" s="4" t="s">
        <v>8</v>
      </c>
      <c r="D533" s="4">
        <v>1E-3</v>
      </c>
      <c r="E533" s="76">
        <v>224</v>
      </c>
      <c r="F533" s="6">
        <f>PRODUCT(D533:E533)</f>
        <v>0.224</v>
      </c>
      <c r="G533" s="7"/>
    </row>
    <row r="534" spans="1:7" ht="15" thickBot="1" x14ac:dyDescent="0.35"/>
    <row r="535" spans="1:7" ht="15.6" thickTop="1" thickBot="1" x14ac:dyDescent="0.35">
      <c r="A535" s="65" t="s">
        <v>835</v>
      </c>
    </row>
    <row r="536" spans="1:7" s="1" customFormat="1" ht="15" thickTop="1" x14ac:dyDescent="0.3">
      <c r="A536" s="20"/>
      <c r="B536" s="74" t="s">
        <v>45</v>
      </c>
      <c r="C536" s="4"/>
      <c r="D536" s="4"/>
      <c r="E536" s="4"/>
      <c r="F536" s="41"/>
      <c r="G536" s="75"/>
    </row>
    <row r="537" spans="1:7" s="1" customFormat="1" ht="28.8" x14ac:dyDescent="0.3">
      <c r="A537" s="36" t="s">
        <v>23</v>
      </c>
      <c r="B537" s="4" t="s">
        <v>826</v>
      </c>
      <c r="C537" s="4" t="s">
        <v>8</v>
      </c>
      <c r="D537" s="4">
        <v>2E-3</v>
      </c>
      <c r="E537" s="76">
        <v>224</v>
      </c>
      <c r="F537" s="6">
        <f>PRODUCT(D537:E537)</f>
        <v>0.44800000000000001</v>
      </c>
      <c r="G537" s="7"/>
    </row>
    <row r="538" spans="1:7" ht="15" thickBot="1" x14ac:dyDescent="0.35"/>
    <row r="539" spans="1:7" ht="15.6" thickTop="1" thickBot="1" x14ac:dyDescent="0.35">
      <c r="A539" s="65" t="s">
        <v>837</v>
      </c>
    </row>
    <row r="540" spans="1:7" s="1" customFormat="1" ht="15" thickTop="1" x14ac:dyDescent="0.3">
      <c r="A540" s="20"/>
      <c r="B540" s="74" t="s">
        <v>45</v>
      </c>
      <c r="C540" s="4"/>
      <c r="D540" s="4"/>
      <c r="E540" s="4"/>
      <c r="F540" s="41"/>
      <c r="G540" s="75"/>
    </row>
    <row r="541" spans="1:7" s="1" customFormat="1" ht="28.8" x14ac:dyDescent="0.3">
      <c r="A541" s="36" t="s">
        <v>23</v>
      </c>
      <c r="B541" s="4" t="s">
        <v>826</v>
      </c>
      <c r="C541" s="4" t="s">
        <v>8</v>
      </c>
      <c r="D541" s="4">
        <v>2E-3</v>
      </c>
      <c r="E541" s="76">
        <v>224</v>
      </c>
      <c r="F541" s="6">
        <f>PRODUCT(D541:E541)</f>
        <v>0.44800000000000001</v>
      </c>
      <c r="G541" s="7"/>
    </row>
    <row r="542" spans="1:7" ht="15" thickBot="1" x14ac:dyDescent="0.35"/>
    <row r="543" spans="1:7" ht="15.6" thickTop="1" thickBot="1" x14ac:dyDescent="0.35">
      <c r="A543" s="65" t="s">
        <v>839</v>
      </c>
    </row>
    <row r="544" spans="1:7" s="1" customFormat="1" ht="15" thickTop="1" x14ac:dyDescent="0.3">
      <c r="A544" s="20"/>
      <c r="B544" s="74" t="s">
        <v>45</v>
      </c>
      <c r="C544" s="4"/>
      <c r="D544" s="4"/>
      <c r="E544" s="4"/>
      <c r="F544" s="41"/>
      <c r="G544" s="75"/>
    </row>
    <row r="545" spans="1:12" s="1" customFormat="1" ht="28.8" x14ac:dyDescent="0.3">
      <c r="A545" s="36" t="s">
        <v>23</v>
      </c>
      <c r="B545" s="4" t="s">
        <v>826</v>
      </c>
      <c r="C545" s="4" t="s">
        <v>8</v>
      </c>
      <c r="D545" s="4">
        <v>3.0000000000000001E-3</v>
      </c>
      <c r="E545" s="76">
        <v>224</v>
      </c>
      <c r="F545" s="6">
        <f>PRODUCT(D545:E545)</f>
        <v>0.67200000000000004</v>
      </c>
      <c r="G545" s="7"/>
    </row>
    <row r="546" spans="1:12" ht="15" thickBot="1" x14ac:dyDescent="0.35"/>
    <row r="547" spans="1:12" ht="15" thickTop="1" x14ac:dyDescent="0.3">
      <c r="A547" s="241" t="s">
        <v>842</v>
      </c>
    </row>
    <row r="548" spans="1:12" ht="15" thickBot="1" x14ac:dyDescent="0.35">
      <c r="A548" s="242"/>
    </row>
    <row r="549" spans="1:12" s="1" customFormat="1" ht="15" thickTop="1" x14ac:dyDescent="0.3">
      <c r="A549" s="20"/>
      <c r="B549" s="74" t="s">
        <v>45</v>
      </c>
      <c r="C549" s="4"/>
      <c r="D549" s="4"/>
      <c r="E549" s="4"/>
      <c r="F549" s="41"/>
      <c r="G549" s="75"/>
    </row>
    <row r="550" spans="1:12" s="1" customFormat="1" ht="43.2" x14ac:dyDescent="0.3">
      <c r="A550" s="36" t="s">
        <v>23</v>
      </c>
      <c r="B550" s="4" t="s">
        <v>844</v>
      </c>
      <c r="C550" s="4" t="s">
        <v>760</v>
      </c>
      <c r="D550" s="4">
        <v>2E-3</v>
      </c>
      <c r="E550" s="76">
        <v>880</v>
      </c>
      <c r="F550" s="6">
        <f>PRODUCT(D550:E550)</f>
        <v>1.76</v>
      </c>
      <c r="G550" s="7"/>
    </row>
    <row r="551" spans="1:12" ht="15" thickBot="1" x14ac:dyDescent="0.35"/>
    <row r="552" spans="1:12" ht="15.6" thickTop="1" thickBot="1" x14ac:dyDescent="0.35">
      <c r="A552" s="65" t="s">
        <v>847</v>
      </c>
    </row>
    <row r="553" spans="1:12" s="1" customFormat="1" ht="15" thickTop="1" x14ac:dyDescent="0.3">
      <c r="A553" s="20"/>
      <c r="B553" s="74" t="s">
        <v>188</v>
      </c>
      <c r="C553" s="4"/>
      <c r="D553" s="4"/>
      <c r="E553" s="4"/>
      <c r="F553" s="41"/>
      <c r="G553" s="75"/>
    </row>
    <row r="554" spans="1:12" s="1" customFormat="1" ht="28.8" x14ac:dyDescent="0.3">
      <c r="A554" s="36" t="s">
        <v>23</v>
      </c>
      <c r="B554" s="4" t="s">
        <v>189</v>
      </c>
      <c r="C554" s="4" t="s">
        <v>190</v>
      </c>
      <c r="D554" s="22">
        <v>1</v>
      </c>
      <c r="E554" s="76">
        <v>17.64</v>
      </c>
      <c r="F554" s="6">
        <f>D554*E554</f>
        <v>17.64</v>
      </c>
      <c r="G554" s="7"/>
      <c r="J554" s="30"/>
      <c r="K554" s="31"/>
      <c r="L554" s="31"/>
    </row>
    <row r="555" spans="1:12" ht="15" thickBot="1" x14ac:dyDescent="0.35"/>
    <row r="556" spans="1:12" ht="15.6" thickTop="1" thickBot="1" x14ac:dyDescent="0.35">
      <c r="A556" s="65" t="s">
        <v>849</v>
      </c>
    </row>
    <row r="557" spans="1:12" s="1" customFormat="1" ht="15" thickTop="1" x14ac:dyDescent="0.3">
      <c r="A557" s="20"/>
      <c r="B557" s="74" t="s">
        <v>188</v>
      </c>
      <c r="C557" s="4"/>
      <c r="D557" s="4"/>
      <c r="E557" s="4"/>
      <c r="F557" s="41"/>
      <c r="G557" s="75"/>
    </row>
    <row r="558" spans="1:12" s="1" customFormat="1" ht="28.8" x14ac:dyDescent="0.3">
      <c r="A558" s="36" t="s">
        <v>23</v>
      </c>
      <c r="B558" s="4" t="s">
        <v>189</v>
      </c>
      <c r="C558" s="4" t="s">
        <v>190</v>
      </c>
      <c r="D558" s="22">
        <v>1</v>
      </c>
      <c r="E558" s="76">
        <v>50.04</v>
      </c>
      <c r="F558" s="6">
        <f>D558*E558</f>
        <v>50.04</v>
      </c>
      <c r="G558" s="7"/>
      <c r="J558" s="30"/>
      <c r="K558" s="31"/>
      <c r="L558" s="31"/>
    </row>
    <row r="559" spans="1:12" ht="15" thickBot="1" x14ac:dyDescent="0.35"/>
    <row r="560" spans="1:12" ht="15.6" thickTop="1" thickBot="1" x14ac:dyDescent="0.35">
      <c r="A560" s="65" t="s">
        <v>851</v>
      </c>
    </row>
    <row r="561" spans="1:12" s="1" customFormat="1" ht="15" thickTop="1" x14ac:dyDescent="0.3">
      <c r="A561" s="20"/>
      <c r="B561" s="74" t="s">
        <v>188</v>
      </c>
      <c r="C561" s="4"/>
      <c r="D561" s="4"/>
      <c r="E561" s="4"/>
      <c r="F561" s="41"/>
      <c r="G561" s="75"/>
    </row>
    <row r="562" spans="1:12" s="1" customFormat="1" ht="28.8" x14ac:dyDescent="0.3">
      <c r="A562" s="36" t="s">
        <v>23</v>
      </c>
      <c r="B562" s="4" t="s">
        <v>189</v>
      </c>
      <c r="C562" s="4" t="s">
        <v>190</v>
      </c>
      <c r="D562" s="22">
        <v>1</v>
      </c>
      <c r="E562" s="76">
        <v>9.0500000000000007</v>
      </c>
      <c r="F562" s="6">
        <f>D562*E562</f>
        <v>9.0500000000000007</v>
      </c>
      <c r="G562" s="7"/>
      <c r="J562" s="30"/>
      <c r="K562" s="31"/>
      <c r="L562" s="31"/>
    </row>
    <row r="563" spans="1:12" ht="15" thickBot="1" x14ac:dyDescent="0.35"/>
    <row r="564" spans="1:12" ht="15.6" thickTop="1" thickBot="1" x14ac:dyDescent="0.35">
      <c r="A564" s="65" t="s">
        <v>853</v>
      </c>
    </row>
    <row r="565" spans="1:12" s="1" customFormat="1" ht="15" thickTop="1" x14ac:dyDescent="0.3">
      <c r="A565" s="20"/>
      <c r="B565" s="74" t="s">
        <v>188</v>
      </c>
      <c r="C565" s="4"/>
      <c r="D565" s="4"/>
      <c r="E565" s="4"/>
      <c r="F565" s="41"/>
      <c r="G565" s="75"/>
    </row>
    <row r="566" spans="1:12" s="1" customFormat="1" ht="28.8" x14ac:dyDescent="0.3">
      <c r="A566" s="36" t="s">
        <v>23</v>
      </c>
      <c r="B566" s="4" t="s">
        <v>189</v>
      </c>
      <c r="C566" s="4" t="s">
        <v>190</v>
      </c>
      <c r="D566" s="22">
        <v>1</v>
      </c>
      <c r="E566" s="76">
        <v>9.1300000000000008</v>
      </c>
      <c r="F566" s="6">
        <f>D566*E566</f>
        <v>9.1300000000000008</v>
      </c>
      <c r="G566" s="7"/>
      <c r="J566" s="30"/>
      <c r="K566" s="31"/>
      <c r="L566" s="31"/>
    </row>
    <row r="567" spans="1:12" ht="15" thickBot="1" x14ac:dyDescent="0.35"/>
    <row r="568" spans="1:12" ht="15.6" thickTop="1" thickBot="1" x14ac:dyDescent="0.35">
      <c r="A568" s="65" t="s">
        <v>855</v>
      </c>
    </row>
    <row r="569" spans="1:12" s="1" customFormat="1" ht="15" thickTop="1" x14ac:dyDescent="0.3">
      <c r="A569" s="20"/>
      <c r="B569" s="74" t="s">
        <v>188</v>
      </c>
      <c r="C569" s="4"/>
      <c r="D569" s="4"/>
      <c r="E569" s="4"/>
      <c r="F569" s="41"/>
      <c r="G569" s="75"/>
    </row>
    <row r="570" spans="1:12" s="1" customFormat="1" ht="28.8" x14ac:dyDescent="0.3">
      <c r="A570" s="36" t="s">
        <v>23</v>
      </c>
      <c r="B570" s="4" t="s">
        <v>189</v>
      </c>
      <c r="C570" s="4" t="s">
        <v>190</v>
      </c>
      <c r="D570" s="22">
        <v>1</v>
      </c>
      <c r="E570" s="76">
        <v>3.04</v>
      </c>
      <c r="F570" s="6">
        <f>D570*E570</f>
        <v>3.04</v>
      </c>
      <c r="G570" s="7"/>
      <c r="J570" s="30"/>
      <c r="K570" s="31"/>
      <c r="L570" s="31"/>
    </row>
    <row r="571" spans="1:12" ht="15" thickBot="1" x14ac:dyDescent="0.35"/>
    <row r="572" spans="1:12" ht="15" thickTop="1" x14ac:dyDescent="0.3">
      <c r="A572" s="232" t="s">
        <v>858</v>
      </c>
    </row>
    <row r="573" spans="1:12" x14ac:dyDescent="0.3">
      <c r="A573" s="240"/>
    </row>
    <row r="574" spans="1:12" ht="15" thickBot="1" x14ac:dyDescent="0.35">
      <c r="A574" s="16" t="s">
        <v>860</v>
      </c>
    </row>
    <row r="575" spans="1:12" s="1" customFormat="1" ht="15" thickTop="1" x14ac:dyDescent="0.3">
      <c r="A575" s="20"/>
      <c r="B575" s="74" t="s">
        <v>188</v>
      </c>
      <c r="C575" s="4"/>
      <c r="D575" s="4"/>
      <c r="E575" s="4"/>
      <c r="F575" s="41"/>
      <c r="G575" s="75"/>
    </row>
    <row r="576" spans="1:12" s="1" customFormat="1" ht="28.8" x14ac:dyDescent="0.3">
      <c r="A576" s="36" t="s">
        <v>23</v>
      </c>
      <c r="B576" s="4" t="s">
        <v>189</v>
      </c>
      <c r="C576" s="4" t="s">
        <v>190</v>
      </c>
      <c r="D576" s="22">
        <v>1</v>
      </c>
      <c r="E576" s="76">
        <v>43.76</v>
      </c>
      <c r="F576" s="6">
        <f>D576*E576</f>
        <v>43.76</v>
      </c>
      <c r="G576" s="7"/>
      <c r="J576" s="30"/>
      <c r="K576" s="31"/>
      <c r="L576" s="31"/>
    </row>
    <row r="578" spans="1:12" ht="15" thickBot="1" x14ac:dyDescent="0.35">
      <c r="A578" s="16" t="s">
        <v>862</v>
      </c>
    </row>
    <row r="579" spans="1:12" s="1" customFormat="1" ht="15" thickTop="1" x14ac:dyDescent="0.3">
      <c r="A579" s="20"/>
      <c r="B579" s="74" t="s">
        <v>188</v>
      </c>
      <c r="C579" s="4"/>
      <c r="D579" s="4"/>
      <c r="E579" s="4"/>
      <c r="F579" s="41"/>
      <c r="G579" s="75"/>
    </row>
    <row r="580" spans="1:12" s="1" customFormat="1" ht="28.8" x14ac:dyDescent="0.3">
      <c r="A580" s="36" t="s">
        <v>23</v>
      </c>
      <c r="B580" s="4" t="s">
        <v>189</v>
      </c>
      <c r="C580" s="4" t="s">
        <v>190</v>
      </c>
      <c r="D580" s="22">
        <v>1</v>
      </c>
      <c r="E580" s="76">
        <v>52.68</v>
      </c>
      <c r="F580" s="6">
        <f>D580*E580</f>
        <v>52.68</v>
      </c>
      <c r="G580" s="7"/>
      <c r="J580" s="30"/>
      <c r="K580" s="31"/>
      <c r="L580" s="31"/>
    </row>
    <row r="582" spans="1:12" ht="15" thickBot="1" x14ac:dyDescent="0.35">
      <c r="A582" s="16" t="s">
        <v>864</v>
      </c>
    </row>
    <row r="583" spans="1:12" s="1" customFormat="1" ht="15" thickTop="1" x14ac:dyDescent="0.3">
      <c r="A583" s="20"/>
      <c r="B583" s="74" t="s">
        <v>188</v>
      </c>
      <c r="C583" s="4"/>
      <c r="D583" s="4"/>
      <c r="E583" s="4"/>
      <c r="F583" s="41"/>
      <c r="G583" s="75"/>
    </row>
    <row r="584" spans="1:12" s="1" customFormat="1" ht="28.8" x14ac:dyDescent="0.3">
      <c r="A584" s="36" t="s">
        <v>23</v>
      </c>
      <c r="B584" s="4" t="s">
        <v>189</v>
      </c>
      <c r="C584" s="4" t="s">
        <v>190</v>
      </c>
      <c r="D584" s="22">
        <v>1</v>
      </c>
      <c r="E584" s="76">
        <v>54.91</v>
      </c>
      <c r="F584" s="6">
        <f>D584*E584</f>
        <v>54.91</v>
      </c>
      <c r="G584" s="7"/>
      <c r="J584" s="30"/>
      <c r="K584" s="31"/>
      <c r="L584" s="31"/>
    </row>
    <row r="586" spans="1:12" ht="15" thickBot="1" x14ac:dyDescent="0.35">
      <c r="A586" s="16" t="s">
        <v>866</v>
      </c>
    </row>
    <row r="587" spans="1:12" s="1" customFormat="1" ht="15" thickTop="1" x14ac:dyDescent="0.3">
      <c r="A587" s="20"/>
      <c r="B587" s="74" t="s">
        <v>188</v>
      </c>
      <c r="C587" s="4"/>
      <c r="D587" s="4"/>
      <c r="E587" s="4"/>
      <c r="F587" s="41"/>
      <c r="G587" s="75"/>
    </row>
    <row r="588" spans="1:12" s="1" customFormat="1" ht="28.8" x14ac:dyDescent="0.3">
      <c r="A588" s="36" t="s">
        <v>23</v>
      </c>
      <c r="B588" s="4" t="s">
        <v>189</v>
      </c>
      <c r="C588" s="4" t="s">
        <v>190</v>
      </c>
      <c r="D588" s="22">
        <v>1</v>
      </c>
      <c r="E588" s="76">
        <v>86.69</v>
      </c>
      <c r="F588" s="6">
        <f>D588*E588</f>
        <v>86.69</v>
      </c>
      <c r="G588" s="7"/>
      <c r="J588" s="30"/>
      <c r="K588" s="31"/>
      <c r="L588" s="31"/>
    </row>
    <row r="590" spans="1:12" ht="15" thickBot="1" x14ac:dyDescent="0.35">
      <c r="A590" s="16"/>
    </row>
    <row r="591" spans="1:12" ht="15.6" thickTop="1" thickBot="1" x14ac:dyDescent="0.35">
      <c r="A591" s="16" t="s">
        <v>868</v>
      </c>
    </row>
    <row r="592" spans="1:12" s="1" customFormat="1" ht="15" thickTop="1" x14ac:dyDescent="0.3">
      <c r="A592" s="20"/>
      <c r="B592" s="74" t="s">
        <v>188</v>
      </c>
      <c r="C592" s="4"/>
      <c r="D592" s="4"/>
      <c r="E592" s="4"/>
      <c r="F592" s="41"/>
      <c r="G592" s="75"/>
    </row>
    <row r="593" spans="1:12" s="1" customFormat="1" ht="28.8" x14ac:dyDescent="0.3">
      <c r="A593" s="36" t="s">
        <v>23</v>
      </c>
      <c r="B593" s="4" t="s">
        <v>189</v>
      </c>
      <c r="C593" s="4" t="s">
        <v>190</v>
      </c>
      <c r="D593" s="22">
        <v>1</v>
      </c>
      <c r="E593" s="76">
        <v>139.01</v>
      </c>
      <c r="F593" s="6">
        <f>D593*E593</f>
        <v>139.01</v>
      </c>
      <c r="G593" s="7"/>
      <c r="J593" s="30"/>
      <c r="K593" s="31"/>
      <c r="L593" s="31"/>
    </row>
    <row r="595" spans="1:12" ht="15" thickBot="1" x14ac:dyDescent="0.35">
      <c r="A595" s="16" t="s">
        <v>870</v>
      </c>
    </row>
    <row r="596" spans="1:12" s="1" customFormat="1" ht="15" thickTop="1" x14ac:dyDescent="0.3">
      <c r="A596" s="20"/>
      <c r="B596" s="74" t="s">
        <v>188</v>
      </c>
      <c r="C596" s="4"/>
      <c r="D596" s="4"/>
      <c r="E596" s="4"/>
      <c r="F596" s="41"/>
      <c r="G596" s="75"/>
    </row>
    <row r="597" spans="1:12" s="1" customFormat="1" ht="28.8" x14ac:dyDescent="0.3">
      <c r="A597" s="36" t="s">
        <v>23</v>
      </c>
      <c r="B597" s="4" t="s">
        <v>189</v>
      </c>
      <c r="C597" s="4" t="s">
        <v>190</v>
      </c>
      <c r="D597" s="22">
        <v>1</v>
      </c>
      <c r="E597" s="76">
        <v>126.37</v>
      </c>
      <c r="F597" s="6">
        <f>D597*E597</f>
        <v>126.37</v>
      </c>
      <c r="G597" s="7"/>
      <c r="J597" s="30"/>
      <c r="K597" s="31"/>
      <c r="L597" s="31"/>
    </row>
    <row r="598" spans="1:12" ht="15" thickBot="1" x14ac:dyDescent="0.35"/>
    <row r="599" spans="1:12" ht="15" thickTop="1" x14ac:dyDescent="0.3">
      <c r="A599" s="13" t="s">
        <v>872</v>
      </c>
    </row>
    <row r="600" spans="1:12" ht="15" thickBot="1" x14ac:dyDescent="0.35">
      <c r="A600" s="16" t="s">
        <v>874</v>
      </c>
    </row>
    <row r="601" spans="1:12" s="1" customFormat="1" ht="15" thickTop="1" x14ac:dyDescent="0.3">
      <c r="A601" s="20"/>
      <c r="B601" s="74" t="s">
        <v>45</v>
      </c>
      <c r="C601" s="4"/>
      <c r="D601" s="4"/>
      <c r="E601" s="4"/>
      <c r="F601" s="41"/>
      <c r="G601" s="75"/>
    </row>
    <row r="602" spans="1:12" s="1" customFormat="1" x14ac:dyDescent="0.3">
      <c r="A602" s="36" t="s">
        <v>23</v>
      </c>
      <c r="B602" s="4" t="s">
        <v>876</v>
      </c>
      <c r="C602" s="4" t="s">
        <v>304</v>
      </c>
      <c r="D602" s="22">
        <v>36</v>
      </c>
      <c r="E602" s="76">
        <v>0.94</v>
      </c>
      <c r="F602" s="6">
        <f>PRODUCT(D602:E602)</f>
        <v>33.839999999999996</v>
      </c>
      <c r="G602" s="7"/>
    </row>
    <row r="603" spans="1:12" s="1" customFormat="1" ht="29.4" thickBot="1" x14ac:dyDescent="0.35">
      <c r="A603" s="36" t="s">
        <v>47</v>
      </c>
      <c r="B603" s="4" t="s">
        <v>877</v>
      </c>
      <c r="C603" s="4" t="s">
        <v>8</v>
      </c>
      <c r="D603" s="4">
        <v>1.5800000000000002E-2</v>
      </c>
      <c r="E603" s="6">
        <v>702</v>
      </c>
      <c r="F603" s="23">
        <f>PRODUCT(D603:E603)</f>
        <v>11.091600000000001</v>
      </c>
      <c r="G603" s="93"/>
    </row>
    <row r="604" spans="1:12" ht="15.6" thickTop="1" thickBot="1" x14ac:dyDescent="0.35"/>
    <row r="605" spans="1:12" ht="15" thickTop="1" x14ac:dyDescent="0.3">
      <c r="A605" s="13" t="s">
        <v>872</v>
      </c>
    </row>
    <row r="606" spans="1:12" ht="15" thickBot="1" x14ac:dyDescent="0.35">
      <c r="A606" s="16" t="s">
        <v>878</v>
      </c>
    </row>
    <row r="607" spans="1:12" s="1" customFormat="1" ht="15" thickTop="1" x14ac:dyDescent="0.3">
      <c r="A607" s="20"/>
      <c r="B607" s="74" t="s">
        <v>45</v>
      </c>
      <c r="C607" s="4"/>
      <c r="D607" s="4"/>
      <c r="E607" s="4"/>
      <c r="F607" s="41"/>
      <c r="G607" s="75"/>
    </row>
    <row r="608" spans="1:12" s="1" customFormat="1" x14ac:dyDescent="0.3">
      <c r="A608" s="36" t="s">
        <v>23</v>
      </c>
      <c r="B608" s="4" t="s">
        <v>876</v>
      </c>
      <c r="C608" s="4" t="s">
        <v>304</v>
      </c>
      <c r="D608" s="22">
        <v>36</v>
      </c>
      <c r="E608" s="76">
        <v>0.94</v>
      </c>
      <c r="F608" s="6">
        <f>PRODUCT(D608:E608)</f>
        <v>33.839999999999996</v>
      </c>
      <c r="G608" s="7"/>
    </row>
    <row r="609" spans="1:7" s="1" customFormat="1" ht="29.4" thickBot="1" x14ac:dyDescent="0.35">
      <c r="A609" s="36" t="s">
        <v>47</v>
      </c>
      <c r="B609" s="4" t="s">
        <v>877</v>
      </c>
      <c r="C609" s="4" t="s">
        <v>8</v>
      </c>
      <c r="D609" s="4">
        <v>3.1600000000000003E-2</v>
      </c>
      <c r="E609" s="6">
        <v>684.5</v>
      </c>
      <c r="F609" s="23">
        <f>PRODUCT(D609:E609)</f>
        <v>21.630200000000002</v>
      </c>
      <c r="G609" s="93"/>
    </row>
    <row r="610" spans="1:7" ht="15.6" thickTop="1" thickBot="1" x14ac:dyDescent="0.35"/>
    <row r="611" spans="1:7" ht="15" thickTop="1" x14ac:dyDescent="0.3">
      <c r="A611" s="13" t="s">
        <v>872</v>
      </c>
    </row>
    <row r="612" spans="1:7" ht="15" thickBot="1" x14ac:dyDescent="0.35">
      <c r="A612" s="16" t="s">
        <v>880</v>
      </c>
    </row>
    <row r="613" spans="1:7" s="1" customFormat="1" ht="15" thickTop="1" x14ac:dyDescent="0.3">
      <c r="A613" s="20"/>
      <c r="B613" s="74" t="s">
        <v>45</v>
      </c>
      <c r="C613" s="4"/>
      <c r="D613" s="4"/>
      <c r="E613" s="4"/>
      <c r="F613" s="41"/>
      <c r="G613" s="75"/>
    </row>
    <row r="614" spans="1:7" s="1" customFormat="1" x14ac:dyDescent="0.3">
      <c r="A614" s="36" t="s">
        <v>23</v>
      </c>
      <c r="B614" s="4" t="s">
        <v>882</v>
      </c>
      <c r="C614" s="4" t="s">
        <v>304</v>
      </c>
      <c r="D614" s="22">
        <v>36</v>
      </c>
      <c r="E614" s="76">
        <v>0.37</v>
      </c>
      <c r="F614" s="6">
        <f>PRODUCT(D614:E614)</f>
        <v>13.32</v>
      </c>
      <c r="G614" s="7"/>
    </row>
    <row r="615" spans="1:7" s="1" customFormat="1" ht="29.4" thickBot="1" x14ac:dyDescent="0.35">
      <c r="A615" s="36" t="s">
        <v>47</v>
      </c>
      <c r="B615" s="4" t="s">
        <v>883</v>
      </c>
      <c r="C615" s="4" t="s">
        <v>8</v>
      </c>
      <c r="D615" s="4">
        <v>1.5800000000000002E-2</v>
      </c>
      <c r="E615" s="6">
        <v>224</v>
      </c>
      <c r="F615" s="23">
        <f>PRODUCT(D615:E615)</f>
        <v>3.5392000000000001</v>
      </c>
      <c r="G615" s="93"/>
    </row>
    <row r="616" spans="1:7" ht="15.6" thickTop="1" thickBot="1" x14ac:dyDescent="0.35"/>
    <row r="617" spans="1:7" ht="15" thickTop="1" x14ac:dyDescent="0.3">
      <c r="A617" s="13" t="s">
        <v>872</v>
      </c>
    </row>
    <row r="618" spans="1:7" ht="15" thickBot="1" x14ac:dyDescent="0.35">
      <c r="A618" s="16" t="s">
        <v>884</v>
      </c>
    </row>
    <row r="619" spans="1:7" s="1" customFormat="1" ht="15" thickTop="1" x14ac:dyDescent="0.3">
      <c r="A619" s="20"/>
      <c r="B619" s="74" t="s">
        <v>45</v>
      </c>
      <c r="C619" s="4"/>
      <c r="D619" s="4"/>
      <c r="E619" s="4"/>
      <c r="F619" s="41"/>
      <c r="G619" s="75"/>
    </row>
    <row r="620" spans="1:7" s="1" customFormat="1" ht="28.8" x14ac:dyDescent="0.3">
      <c r="A620" s="36" t="s">
        <v>23</v>
      </c>
      <c r="B620" s="4" t="s">
        <v>886</v>
      </c>
      <c r="C620" s="4" t="s">
        <v>304</v>
      </c>
      <c r="D620" s="22">
        <v>36</v>
      </c>
      <c r="E620" s="76">
        <v>0.37</v>
      </c>
      <c r="F620" s="6">
        <f>PRODUCT(D620:E620)</f>
        <v>13.32</v>
      </c>
      <c r="G620" s="7"/>
    </row>
    <row r="621" spans="1:7" s="1" customFormat="1" ht="29.4" thickBot="1" x14ac:dyDescent="0.35">
      <c r="A621" s="36" t="s">
        <v>47</v>
      </c>
      <c r="B621" s="4" t="s">
        <v>883</v>
      </c>
      <c r="C621" s="4" t="s">
        <v>8</v>
      </c>
      <c r="D621" s="4">
        <v>1.5800000000000002E-2</v>
      </c>
      <c r="E621" s="6">
        <v>224</v>
      </c>
      <c r="F621" s="23">
        <f>PRODUCT(D621:E621)</f>
        <v>3.5392000000000001</v>
      </c>
      <c r="G621" s="93"/>
    </row>
    <row r="622" spans="1:7" ht="15.6" thickTop="1" thickBot="1" x14ac:dyDescent="0.35"/>
    <row r="623" spans="1:7" ht="15" thickTop="1" x14ac:dyDescent="0.3">
      <c r="A623" s="13" t="s">
        <v>872</v>
      </c>
    </row>
    <row r="624" spans="1:7" ht="15" thickBot="1" x14ac:dyDescent="0.35">
      <c r="A624" s="16" t="s">
        <v>887</v>
      </c>
    </row>
    <row r="625" spans="1:7" s="1" customFormat="1" ht="15" thickTop="1" x14ac:dyDescent="0.3">
      <c r="A625" s="20"/>
      <c r="B625" s="74" t="s">
        <v>45</v>
      </c>
      <c r="C625" s="4"/>
      <c r="D625" s="4"/>
      <c r="E625" s="4"/>
      <c r="F625" s="41"/>
      <c r="G625" s="75"/>
    </row>
    <row r="626" spans="1:7" s="1" customFormat="1" x14ac:dyDescent="0.3">
      <c r="A626" s="36" t="s">
        <v>23</v>
      </c>
      <c r="B626" s="4" t="s">
        <v>889</v>
      </c>
      <c r="C626" s="4" t="s">
        <v>304</v>
      </c>
      <c r="D626" s="22">
        <v>36</v>
      </c>
      <c r="E626" s="76">
        <v>0.3</v>
      </c>
      <c r="F626" s="6">
        <f>PRODUCT(D626:E626)</f>
        <v>10.799999999999999</v>
      </c>
      <c r="G626" s="7"/>
    </row>
    <row r="627" spans="1:7" s="1" customFormat="1" ht="29.4" thickBot="1" x14ac:dyDescent="0.35">
      <c r="A627" s="36" t="s">
        <v>47</v>
      </c>
      <c r="B627" s="4" t="s">
        <v>883</v>
      </c>
      <c r="C627" s="4" t="s">
        <v>8</v>
      </c>
      <c r="D627" s="4">
        <v>1.5800000000000002E-2</v>
      </c>
      <c r="E627" s="6">
        <v>224</v>
      </c>
      <c r="F627" s="23">
        <f>PRODUCT(D627:E627)</f>
        <v>3.5392000000000001</v>
      </c>
      <c r="G627" s="93"/>
    </row>
    <row r="628" spans="1:7" ht="15.6" thickTop="1" thickBot="1" x14ac:dyDescent="0.35"/>
    <row r="629" spans="1:7" ht="15" thickTop="1" x14ac:dyDescent="0.3">
      <c r="A629" s="13" t="s">
        <v>890</v>
      </c>
    </row>
    <row r="630" spans="1:7" ht="15" thickBot="1" x14ac:dyDescent="0.35">
      <c r="A630" s="16" t="s">
        <v>892</v>
      </c>
    </row>
    <row r="631" spans="1:7" s="1" customFormat="1" ht="15" thickTop="1" x14ac:dyDescent="0.3">
      <c r="A631" s="20"/>
      <c r="B631" s="74" t="s">
        <v>45</v>
      </c>
      <c r="C631" s="4"/>
      <c r="D631" s="4"/>
      <c r="E631" s="4"/>
      <c r="F631" s="41"/>
      <c r="G631" s="75"/>
    </row>
    <row r="632" spans="1:7" s="1" customFormat="1" ht="28.8" x14ac:dyDescent="0.3">
      <c r="A632" s="36" t="s">
        <v>23</v>
      </c>
      <c r="B632" s="4" t="s">
        <v>894</v>
      </c>
      <c r="C632" s="4" t="s">
        <v>130</v>
      </c>
      <c r="D632" s="22">
        <v>0.2</v>
      </c>
      <c r="E632" s="76">
        <v>19.45</v>
      </c>
      <c r="F632" s="6">
        <f>PRODUCT(D632:E632)</f>
        <v>3.89</v>
      </c>
      <c r="G632" s="7"/>
    </row>
    <row r="633" spans="1:7" s="1" customFormat="1" ht="29.4" thickBot="1" x14ac:dyDescent="0.35">
      <c r="A633" s="36" t="s">
        <v>47</v>
      </c>
      <c r="B633" s="4" t="s">
        <v>883</v>
      </c>
      <c r="C633" s="4" t="s">
        <v>8</v>
      </c>
      <c r="D633" s="4">
        <v>1.5800000000000002E-2</v>
      </c>
      <c r="E633" s="127">
        <v>224</v>
      </c>
      <c r="F633" s="23">
        <f>PRODUCT(D633:E633)</f>
        <v>3.5392000000000001</v>
      </c>
      <c r="G633" s="93"/>
    </row>
    <row r="634" spans="1:7" ht="15.6" thickTop="1" thickBot="1" x14ac:dyDescent="0.35"/>
    <row r="635" spans="1:7" ht="15" thickTop="1" x14ac:dyDescent="0.3">
      <c r="A635" s="13" t="s">
        <v>890</v>
      </c>
    </row>
    <row r="636" spans="1:7" ht="15" thickBot="1" x14ac:dyDescent="0.35">
      <c r="A636" s="16" t="s">
        <v>895</v>
      </c>
    </row>
    <row r="637" spans="1:7" s="1" customFormat="1" ht="15" thickTop="1" x14ac:dyDescent="0.3">
      <c r="A637" s="20"/>
      <c r="B637" s="74" t="s">
        <v>45</v>
      </c>
      <c r="C637" s="4"/>
      <c r="D637" s="4"/>
      <c r="E637" s="4"/>
      <c r="F637" s="41"/>
      <c r="G637" s="75"/>
    </row>
    <row r="638" spans="1:7" s="1" customFormat="1" ht="44.85" customHeight="1" thickBot="1" x14ac:dyDescent="0.35">
      <c r="A638" s="36" t="s">
        <v>23</v>
      </c>
      <c r="B638" s="4" t="s">
        <v>826</v>
      </c>
      <c r="C638" s="4" t="s">
        <v>8</v>
      </c>
      <c r="D638" s="4">
        <v>1.5800000000000002E-2</v>
      </c>
      <c r="E638" s="6">
        <v>224</v>
      </c>
      <c r="F638" s="23">
        <f>PRODUCT(D638:E638)</f>
        <v>3.5392000000000001</v>
      </c>
      <c r="G638" s="93"/>
    </row>
    <row r="639" spans="1:7" ht="15.6" thickTop="1" thickBot="1" x14ac:dyDescent="0.35"/>
    <row r="640" spans="1:7" ht="15.6" thickTop="1" thickBot="1" x14ac:dyDescent="0.35">
      <c r="A640" s="18" t="s">
        <v>897</v>
      </c>
    </row>
    <row r="641" spans="1:12" s="1" customFormat="1" ht="15" thickTop="1" x14ac:dyDescent="0.3">
      <c r="A641" s="20"/>
      <c r="B641" s="74" t="s">
        <v>188</v>
      </c>
      <c r="C641" s="4"/>
      <c r="D641" s="4"/>
      <c r="E641" s="4"/>
      <c r="F641" s="41"/>
      <c r="G641" s="75"/>
    </row>
    <row r="642" spans="1:12" s="1" customFormat="1" ht="28.8" x14ac:dyDescent="0.3">
      <c r="A642" s="36" t="s">
        <v>23</v>
      </c>
      <c r="B642" s="4" t="s">
        <v>189</v>
      </c>
      <c r="C642" s="4" t="s">
        <v>190</v>
      </c>
      <c r="D642" s="22">
        <v>1</v>
      </c>
      <c r="E642" s="76">
        <v>88.27</v>
      </c>
      <c r="F642" s="6">
        <f>D642*E642</f>
        <v>88.27</v>
      </c>
      <c r="G642" s="7"/>
      <c r="J642" s="30"/>
      <c r="K642" s="31"/>
      <c r="L642" s="31"/>
    </row>
    <row r="643" spans="1:12" ht="15" thickBot="1" x14ac:dyDescent="0.35"/>
    <row r="644" spans="1:12" ht="15.6" thickTop="1" thickBot="1" x14ac:dyDescent="0.35">
      <c r="A644" s="18" t="s">
        <v>899</v>
      </c>
    </row>
    <row r="645" spans="1:12" s="1" customFormat="1" ht="15" thickTop="1" x14ac:dyDescent="0.3">
      <c r="A645" s="20"/>
      <c r="B645" s="74" t="s">
        <v>188</v>
      </c>
      <c r="C645" s="4"/>
      <c r="D645" s="4"/>
      <c r="E645" s="4"/>
      <c r="F645" s="41"/>
      <c r="G645" s="75"/>
    </row>
    <row r="646" spans="1:12" s="1" customFormat="1" ht="28.8" x14ac:dyDescent="0.3">
      <c r="A646" s="36" t="s">
        <v>23</v>
      </c>
      <c r="B646" s="4" t="s">
        <v>189</v>
      </c>
      <c r="C646" s="4" t="s">
        <v>190</v>
      </c>
      <c r="D646" s="22">
        <v>1</v>
      </c>
      <c r="E646" s="76">
        <v>2.99</v>
      </c>
      <c r="F646" s="6">
        <f>D646*E646</f>
        <v>2.99</v>
      </c>
      <c r="G646" s="7"/>
      <c r="J646" s="30"/>
      <c r="K646" s="31"/>
      <c r="L646" s="31"/>
    </row>
    <row r="647" spans="1:12" ht="15" thickBot="1" x14ac:dyDescent="0.35"/>
    <row r="648" spans="1:12" ht="15.6" thickTop="1" thickBot="1" x14ac:dyDescent="0.35">
      <c r="A648" s="18" t="s">
        <v>901</v>
      </c>
    </row>
    <row r="649" spans="1:12" s="1" customFormat="1" ht="15" thickTop="1" x14ac:dyDescent="0.3">
      <c r="A649" s="20"/>
      <c r="B649" s="74" t="s">
        <v>188</v>
      </c>
      <c r="C649" s="4"/>
      <c r="D649" s="4"/>
      <c r="E649" s="4"/>
      <c r="F649" s="41"/>
      <c r="G649" s="75"/>
    </row>
    <row r="650" spans="1:12" s="1" customFormat="1" ht="28.8" x14ac:dyDescent="0.3">
      <c r="A650" s="36" t="s">
        <v>23</v>
      </c>
      <c r="B650" s="4" t="s">
        <v>189</v>
      </c>
      <c r="C650" s="4" t="s">
        <v>190</v>
      </c>
      <c r="D650" s="22">
        <v>1</v>
      </c>
      <c r="E650" s="76">
        <v>3.05</v>
      </c>
      <c r="F650" s="6">
        <f>D650*E650</f>
        <v>3.05</v>
      </c>
      <c r="G650" s="7"/>
      <c r="J650" s="30"/>
      <c r="K650" s="31"/>
      <c r="L650" s="31"/>
    </row>
    <row r="651" spans="1:12" ht="15" thickBot="1" x14ac:dyDescent="0.35"/>
    <row r="652" spans="1:12" ht="15" thickTop="1" x14ac:dyDescent="0.3">
      <c r="A652" s="232" t="s">
        <v>903</v>
      </c>
    </row>
    <row r="653" spans="1:12" ht="15" thickBot="1" x14ac:dyDescent="0.35">
      <c r="A653" s="233"/>
    </row>
    <row r="654" spans="1:12" s="1" customFormat="1" ht="15" thickTop="1" x14ac:dyDescent="0.3">
      <c r="A654" s="20"/>
      <c r="B654" s="74" t="s">
        <v>188</v>
      </c>
      <c r="C654" s="4"/>
      <c r="D654" s="4"/>
      <c r="E654" s="4"/>
      <c r="F654" s="41"/>
      <c r="G654" s="75"/>
    </row>
    <row r="655" spans="1:12" s="1" customFormat="1" ht="28.8" x14ac:dyDescent="0.3">
      <c r="A655" s="36" t="s">
        <v>23</v>
      </c>
      <c r="B655" s="4" t="s">
        <v>189</v>
      </c>
      <c r="C655" s="4" t="s">
        <v>190</v>
      </c>
      <c r="D655" s="22">
        <v>1</v>
      </c>
      <c r="E655" s="76">
        <v>79.19</v>
      </c>
      <c r="F655" s="6">
        <f>D655*E655</f>
        <v>79.19</v>
      </c>
      <c r="G655" s="7"/>
      <c r="J655" s="30"/>
      <c r="K655" s="31"/>
      <c r="L655" s="31"/>
    </row>
    <row r="656" spans="1:12" ht="15" thickBot="1" x14ac:dyDescent="0.35"/>
    <row r="657" spans="1:12" ht="15" thickTop="1" x14ac:dyDescent="0.3">
      <c r="A657" s="232" t="s">
        <v>905</v>
      </c>
    </row>
    <row r="658" spans="1:12" ht="15" thickBot="1" x14ac:dyDescent="0.35">
      <c r="A658" s="233"/>
    </row>
    <row r="659" spans="1:12" s="1" customFormat="1" ht="15" thickTop="1" x14ac:dyDescent="0.3">
      <c r="A659" s="20"/>
      <c r="B659" s="74" t="s">
        <v>188</v>
      </c>
      <c r="C659" s="4"/>
      <c r="D659" s="4"/>
      <c r="E659" s="4"/>
      <c r="F659" s="41"/>
      <c r="G659" s="75"/>
    </row>
    <row r="660" spans="1:12" s="1" customFormat="1" ht="28.8" x14ac:dyDescent="0.3">
      <c r="A660" s="36" t="s">
        <v>23</v>
      </c>
      <c r="B660" s="4" t="s">
        <v>189</v>
      </c>
      <c r="C660" s="4" t="s">
        <v>190</v>
      </c>
      <c r="D660" s="22">
        <v>1</v>
      </c>
      <c r="E660" s="76">
        <v>3.49</v>
      </c>
      <c r="F660" s="6">
        <f>D660*E660</f>
        <v>3.49</v>
      </c>
      <c r="G660" s="7"/>
      <c r="J660" s="30"/>
      <c r="K660" s="31"/>
      <c r="L660" s="31"/>
    </row>
    <row r="661" spans="1:12" ht="15" thickBot="1" x14ac:dyDescent="0.35"/>
    <row r="662" spans="1:12" ht="15" thickTop="1" x14ac:dyDescent="0.3">
      <c r="A662" s="232" t="s">
        <v>907</v>
      </c>
    </row>
    <row r="663" spans="1:12" ht="15" thickBot="1" x14ac:dyDescent="0.35">
      <c r="A663" s="233"/>
    </row>
    <row r="664" spans="1:12" s="1" customFormat="1" ht="15" thickTop="1" x14ac:dyDescent="0.3">
      <c r="A664" s="20"/>
      <c r="B664" s="74" t="s">
        <v>188</v>
      </c>
      <c r="C664" s="4"/>
      <c r="D664" s="4"/>
      <c r="E664" s="4"/>
      <c r="F664" s="41"/>
      <c r="G664" s="75"/>
    </row>
    <row r="665" spans="1:12" s="1" customFormat="1" ht="28.8" x14ac:dyDescent="0.3">
      <c r="A665" s="36" t="s">
        <v>23</v>
      </c>
      <c r="B665" s="4" t="s">
        <v>189</v>
      </c>
      <c r="C665" s="4" t="s">
        <v>190</v>
      </c>
      <c r="D665" s="22">
        <v>1</v>
      </c>
      <c r="E665" s="76">
        <v>25.55</v>
      </c>
      <c r="F665" s="6">
        <f>D665*E665</f>
        <v>25.55</v>
      </c>
      <c r="G665" s="7"/>
      <c r="J665" s="30"/>
      <c r="K665" s="31"/>
      <c r="L665" s="31"/>
    </row>
    <row r="667" spans="1:12" ht="15" thickBot="1" x14ac:dyDescent="0.35"/>
    <row r="668" spans="1:12" ht="15" thickTop="1" x14ac:dyDescent="0.3">
      <c r="A668" s="13" t="s">
        <v>909</v>
      </c>
    </row>
    <row r="669" spans="1:12" ht="15" thickBot="1" x14ac:dyDescent="0.35">
      <c r="A669" s="16" t="s">
        <v>911</v>
      </c>
    </row>
    <row r="670" spans="1:12" s="1" customFormat="1" ht="15" thickTop="1" x14ac:dyDescent="0.3">
      <c r="A670" s="20"/>
      <c r="B670" s="74" t="s">
        <v>45</v>
      </c>
      <c r="C670" s="4"/>
      <c r="D670" s="4"/>
      <c r="E670" s="4"/>
      <c r="F670" s="41"/>
      <c r="G670" s="75"/>
    </row>
    <row r="671" spans="1:12" s="1" customFormat="1" ht="43.2" x14ac:dyDescent="0.3">
      <c r="A671" s="36" t="s">
        <v>23</v>
      </c>
      <c r="B671" s="4" t="s">
        <v>913</v>
      </c>
      <c r="C671" s="4" t="s">
        <v>8</v>
      </c>
      <c r="D671" s="4">
        <v>5.8000000000000003E-2</v>
      </c>
      <c r="E671" s="70">
        <v>740</v>
      </c>
      <c r="F671" s="6">
        <f>PRODUCT(D671:E671)</f>
        <v>42.92</v>
      </c>
      <c r="G671" s="7"/>
    </row>
    <row r="672" spans="1:12" s="1" customFormat="1" ht="43.2" x14ac:dyDescent="0.3">
      <c r="A672" s="36" t="s">
        <v>47</v>
      </c>
      <c r="B672" s="4" t="s">
        <v>914</v>
      </c>
      <c r="C672" s="4" t="s">
        <v>8</v>
      </c>
      <c r="D672" s="4">
        <v>5.8000000000000003E-2</v>
      </c>
      <c r="E672" s="6">
        <v>1170</v>
      </c>
      <c r="F672" s="23">
        <f>PRODUCT(D672:E672)</f>
        <v>67.86</v>
      </c>
      <c r="G672" s="7"/>
    </row>
    <row r="673" spans="1:7" ht="15" thickBot="1" x14ac:dyDescent="0.35"/>
    <row r="674" spans="1:7" ht="15" thickTop="1" x14ac:dyDescent="0.3">
      <c r="A674" s="13" t="s">
        <v>909</v>
      </c>
    </row>
    <row r="675" spans="1:7" ht="15" thickBot="1" x14ac:dyDescent="0.35">
      <c r="A675" s="16" t="s">
        <v>915</v>
      </c>
    </row>
    <row r="676" spans="1:7" s="1" customFormat="1" ht="15" thickTop="1" x14ac:dyDescent="0.3">
      <c r="A676" s="20"/>
      <c r="B676" s="74" t="s">
        <v>45</v>
      </c>
      <c r="C676" s="4"/>
      <c r="D676" s="4"/>
      <c r="E676" s="4"/>
      <c r="F676" s="41"/>
      <c r="G676" s="75"/>
    </row>
    <row r="677" spans="1:7" s="1" customFormat="1" ht="43.2" x14ac:dyDescent="0.3">
      <c r="A677" s="36" t="s">
        <v>23</v>
      </c>
      <c r="B677" s="4" t="s">
        <v>917</v>
      </c>
      <c r="C677" s="4" t="s">
        <v>8</v>
      </c>
      <c r="D677" s="4">
        <v>5.8000000000000003E-2</v>
      </c>
      <c r="E677" s="70">
        <v>740</v>
      </c>
      <c r="F677" s="6">
        <f>PRODUCT(D677:E677)</f>
        <v>42.92</v>
      </c>
      <c r="G677" s="7"/>
    </row>
    <row r="678" spans="1:7" s="1" customFormat="1" ht="43.2" x14ac:dyDescent="0.3">
      <c r="A678" s="36" t="s">
        <v>47</v>
      </c>
      <c r="B678" s="4" t="s">
        <v>918</v>
      </c>
      <c r="C678" s="4" t="s">
        <v>8</v>
      </c>
      <c r="D678" s="4">
        <v>5.8000000000000003E-2</v>
      </c>
      <c r="E678" s="6">
        <v>1170</v>
      </c>
      <c r="F678" s="23">
        <f>PRODUCT(D678:E678)</f>
        <v>67.86</v>
      </c>
      <c r="G678" s="7"/>
    </row>
    <row r="680" spans="1:7" ht="15" thickBot="1" x14ac:dyDescent="0.35"/>
    <row r="681" spans="1:7" ht="15" thickTop="1" x14ac:dyDescent="0.3">
      <c r="A681" s="13" t="s">
        <v>909</v>
      </c>
    </row>
    <row r="682" spans="1:7" ht="15" thickBot="1" x14ac:dyDescent="0.35">
      <c r="A682" s="16" t="s">
        <v>919</v>
      </c>
    </row>
    <row r="683" spans="1:7" s="1" customFormat="1" ht="15" thickTop="1" x14ac:dyDescent="0.3">
      <c r="A683" s="20"/>
      <c r="B683" s="74" t="s">
        <v>45</v>
      </c>
      <c r="C683" s="4"/>
      <c r="D683" s="4"/>
      <c r="E683" s="4"/>
      <c r="F683" s="41"/>
      <c r="G683" s="75"/>
    </row>
    <row r="684" spans="1:7" s="1" customFormat="1" ht="43.2" x14ac:dyDescent="0.3">
      <c r="A684" s="36" t="s">
        <v>23</v>
      </c>
      <c r="B684" s="4" t="s">
        <v>921</v>
      </c>
      <c r="C684" s="4" t="s">
        <v>8</v>
      </c>
      <c r="D684" s="4">
        <v>5.8000000000000003E-2</v>
      </c>
      <c r="E684" s="6">
        <v>1170</v>
      </c>
      <c r="F684" s="23">
        <f>PRODUCT(D684:E684)</f>
        <v>67.86</v>
      </c>
      <c r="G684" s="7"/>
    </row>
    <row r="685" spans="1:7" ht="15" thickBot="1" x14ac:dyDescent="0.35"/>
    <row r="686" spans="1:7" ht="15" thickTop="1" x14ac:dyDescent="0.3">
      <c r="A686" s="13" t="s">
        <v>909</v>
      </c>
    </row>
    <row r="687" spans="1:7" ht="15" thickBot="1" x14ac:dyDescent="0.35">
      <c r="A687" s="16" t="s">
        <v>922</v>
      </c>
    </row>
    <row r="688" spans="1:7" s="1" customFormat="1" ht="15" thickTop="1" x14ac:dyDescent="0.3">
      <c r="A688" s="20"/>
      <c r="B688" s="74" t="s">
        <v>45</v>
      </c>
      <c r="C688" s="4"/>
      <c r="D688" s="4"/>
      <c r="E688" s="4"/>
      <c r="F688" s="41"/>
      <c r="G688" s="75"/>
    </row>
    <row r="689" spans="1:7" s="1" customFormat="1" ht="43.2" x14ac:dyDescent="0.3">
      <c r="A689" s="36" t="s">
        <v>23</v>
      </c>
      <c r="B689" s="4" t="s">
        <v>917</v>
      </c>
      <c r="C689" s="4" t="s">
        <v>8</v>
      </c>
      <c r="D689" s="4">
        <v>5.8000000000000003E-2</v>
      </c>
      <c r="E689" s="70">
        <v>740</v>
      </c>
      <c r="F689" s="6">
        <f>PRODUCT(D689:E689)</f>
        <v>42.92</v>
      </c>
      <c r="G689" s="7"/>
    </row>
    <row r="690" spans="1:7" s="1" customFormat="1" ht="43.2" x14ac:dyDescent="0.3">
      <c r="A690" s="36" t="s">
        <v>47</v>
      </c>
      <c r="B690" s="4" t="s">
        <v>914</v>
      </c>
      <c r="C690" s="4" t="s">
        <v>8</v>
      </c>
      <c r="D690" s="4">
        <v>5.8000000000000003E-2</v>
      </c>
      <c r="E690" s="6">
        <v>1170</v>
      </c>
      <c r="F690" s="23">
        <f>PRODUCT(D690:E690)</f>
        <v>67.86</v>
      </c>
      <c r="G690" s="7"/>
    </row>
    <row r="691" spans="1:7" ht="15" thickBot="1" x14ac:dyDescent="0.35"/>
    <row r="692" spans="1:7" ht="15" thickTop="1" x14ac:dyDescent="0.3">
      <c r="A692" s="13" t="s">
        <v>909</v>
      </c>
    </row>
    <row r="693" spans="1:7" ht="15" thickBot="1" x14ac:dyDescent="0.35">
      <c r="A693" s="16" t="s">
        <v>924</v>
      </c>
    </row>
    <row r="694" spans="1:7" s="1" customFormat="1" ht="15" thickTop="1" x14ac:dyDescent="0.3">
      <c r="A694" s="20"/>
      <c r="B694" s="74" t="s">
        <v>45</v>
      </c>
      <c r="C694" s="4"/>
      <c r="D694" s="4"/>
      <c r="E694" s="4"/>
      <c r="F694" s="41"/>
      <c r="G694" s="75"/>
    </row>
    <row r="695" spans="1:7" s="1" customFormat="1" ht="43.2" x14ac:dyDescent="0.3">
      <c r="A695" s="36" t="s">
        <v>23</v>
      </c>
      <c r="B695" s="4" t="s">
        <v>913</v>
      </c>
      <c r="C695" s="4" t="s">
        <v>8</v>
      </c>
      <c r="D695" s="4">
        <v>5.8000000000000003E-2</v>
      </c>
      <c r="E695" s="70">
        <v>740</v>
      </c>
      <c r="F695" s="6">
        <f>PRODUCT(D695:E695)</f>
        <v>42.92</v>
      </c>
      <c r="G695" s="7"/>
    </row>
    <row r="696" spans="1:7" s="1" customFormat="1" ht="43.2" x14ac:dyDescent="0.3">
      <c r="A696" s="36" t="s">
        <v>47</v>
      </c>
      <c r="B696" s="4" t="s">
        <v>914</v>
      </c>
      <c r="C696" s="4" t="s">
        <v>8</v>
      </c>
      <c r="D696" s="4">
        <v>5.8000000000000003E-2</v>
      </c>
      <c r="E696" s="6">
        <v>1170</v>
      </c>
      <c r="F696" s="23">
        <f>PRODUCT(D696:E696)</f>
        <v>67.86</v>
      </c>
      <c r="G696" s="7"/>
    </row>
    <row r="697" spans="1:7" ht="15" thickBot="1" x14ac:dyDescent="0.35"/>
    <row r="698" spans="1:7" ht="15" thickTop="1" x14ac:dyDescent="0.3">
      <c r="A698" s="13" t="s">
        <v>909</v>
      </c>
    </row>
    <row r="699" spans="1:7" ht="15" thickBot="1" x14ac:dyDescent="0.35">
      <c r="A699" s="16" t="s">
        <v>926</v>
      </c>
    </row>
    <row r="700" spans="1:7" s="1" customFormat="1" ht="15" thickTop="1" x14ac:dyDescent="0.3">
      <c r="A700" s="20"/>
      <c r="B700" s="74" t="s">
        <v>45</v>
      </c>
      <c r="C700" s="4"/>
      <c r="D700" s="4"/>
      <c r="E700" s="4"/>
      <c r="F700" s="41"/>
      <c r="G700" s="75"/>
    </row>
    <row r="701" spans="1:7" s="1" customFormat="1" ht="43.2" x14ac:dyDescent="0.3">
      <c r="A701" s="36" t="s">
        <v>23</v>
      </c>
      <c r="B701" s="4" t="s">
        <v>921</v>
      </c>
      <c r="C701" s="4" t="s">
        <v>8</v>
      </c>
      <c r="D701" s="4">
        <v>5.8000000000000003E-2</v>
      </c>
      <c r="E701" s="6">
        <v>1170</v>
      </c>
      <c r="F701" s="23">
        <f>PRODUCT(D701:E701)</f>
        <v>67.86</v>
      </c>
      <c r="G701" s="7"/>
    </row>
    <row r="702" spans="1:7" ht="15" thickBot="1" x14ac:dyDescent="0.35"/>
    <row r="703" spans="1:7" ht="15.6" thickTop="1" thickBot="1" x14ac:dyDescent="0.35">
      <c r="A703" s="18" t="s">
        <v>928</v>
      </c>
    </row>
    <row r="704" spans="1:7" s="1" customFormat="1" ht="15" thickTop="1" x14ac:dyDescent="0.3">
      <c r="A704" s="20"/>
      <c r="B704" s="74" t="s">
        <v>188</v>
      </c>
      <c r="C704" s="4"/>
      <c r="D704" s="4"/>
      <c r="E704" s="4"/>
      <c r="F704" s="41"/>
      <c r="G704" s="75"/>
    </row>
    <row r="705" spans="1:12" s="1" customFormat="1" ht="28.8" x14ac:dyDescent="0.3">
      <c r="A705" s="36" t="s">
        <v>23</v>
      </c>
      <c r="B705" s="4" t="s">
        <v>189</v>
      </c>
      <c r="C705" s="4" t="s">
        <v>190</v>
      </c>
      <c r="D705" s="22">
        <v>1</v>
      </c>
      <c r="E705" s="76">
        <v>25.35</v>
      </c>
      <c r="F705" s="6">
        <f>D705*E705</f>
        <v>25.35</v>
      </c>
      <c r="G705" s="7"/>
      <c r="J705" s="30"/>
      <c r="K705" s="31"/>
      <c r="L705" s="31"/>
    </row>
    <row r="706" spans="1:12" ht="15" thickBot="1" x14ac:dyDescent="0.35"/>
    <row r="707" spans="1:12" ht="15" thickTop="1" x14ac:dyDescent="0.3">
      <c r="A707" s="232" t="s">
        <v>930</v>
      </c>
    </row>
    <row r="708" spans="1:12" x14ac:dyDescent="0.3">
      <c r="A708" s="240"/>
    </row>
    <row r="709" spans="1:12" ht="15" thickBot="1" x14ac:dyDescent="0.35">
      <c r="A709" s="16" t="s">
        <v>932</v>
      </c>
    </row>
    <row r="710" spans="1:12" s="1" customFormat="1" ht="15" thickTop="1" x14ac:dyDescent="0.3">
      <c r="A710" s="20"/>
      <c r="B710" s="74" t="s">
        <v>188</v>
      </c>
      <c r="C710" s="4"/>
      <c r="D710" s="4"/>
      <c r="E710" s="4"/>
      <c r="F710" s="41"/>
      <c r="G710" s="75"/>
    </row>
    <row r="711" spans="1:12" s="1" customFormat="1" ht="28.8" x14ac:dyDescent="0.3">
      <c r="A711" s="36" t="s">
        <v>23</v>
      </c>
      <c r="B711" s="4" t="s">
        <v>189</v>
      </c>
      <c r="C711" s="4" t="s">
        <v>190</v>
      </c>
      <c r="D711" s="22">
        <v>1</v>
      </c>
      <c r="E711" s="76">
        <v>54.81</v>
      </c>
      <c r="F711" s="6">
        <f>D711*E711</f>
        <v>54.81</v>
      </c>
      <c r="G711" s="7"/>
      <c r="J711" s="30"/>
      <c r="K711" s="31"/>
      <c r="L711" s="31"/>
    </row>
    <row r="712" spans="1:12" ht="15" thickBot="1" x14ac:dyDescent="0.35"/>
    <row r="713" spans="1:12" ht="15" thickTop="1" x14ac:dyDescent="0.3">
      <c r="A713" s="232" t="s">
        <v>930</v>
      </c>
    </row>
    <row r="714" spans="1:12" x14ac:dyDescent="0.3">
      <c r="A714" s="240"/>
    </row>
    <row r="715" spans="1:12" ht="15" thickBot="1" x14ac:dyDescent="0.35">
      <c r="A715" s="16" t="s">
        <v>934</v>
      </c>
    </row>
    <row r="716" spans="1:12" s="1" customFormat="1" ht="15" thickTop="1" x14ac:dyDescent="0.3">
      <c r="A716" s="20"/>
      <c r="B716" s="74" t="s">
        <v>188</v>
      </c>
      <c r="C716" s="4"/>
      <c r="D716" s="4"/>
      <c r="E716" s="4"/>
      <c r="F716" s="41"/>
      <c r="G716" s="75"/>
    </row>
    <row r="717" spans="1:12" s="1" customFormat="1" ht="28.8" x14ac:dyDescent="0.3">
      <c r="A717" s="36" t="s">
        <v>23</v>
      </c>
      <c r="B717" s="4" t="s">
        <v>189</v>
      </c>
      <c r="C717" s="4" t="s">
        <v>190</v>
      </c>
      <c r="D717" s="22">
        <v>1</v>
      </c>
      <c r="E717" s="76">
        <v>158.66</v>
      </c>
      <c r="F717" s="6">
        <f>D717*E717</f>
        <v>158.66</v>
      </c>
      <c r="G717" s="7"/>
      <c r="J717" s="30"/>
      <c r="K717" s="31"/>
      <c r="L717" s="31"/>
    </row>
    <row r="718" spans="1:12" ht="15" thickBot="1" x14ac:dyDescent="0.35"/>
    <row r="719" spans="1:12" ht="15" thickTop="1" x14ac:dyDescent="0.3">
      <c r="A719" s="232" t="s">
        <v>936</v>
      </c>
    </row>
    <row r="720" spans="1:12" ht="15" thickBot="1" x14ac:dyDescent="0.35">
      <c r="A720" s="233"/>
    </row>
    <row r="721" spans="1:12" s="1" customFormat="1" ht="15" thickTop="1" x14ac:dyDescent="0.3">
      <c r="A721" s="20"/>
      <c r="B721" s="74" t="s">
        <v>188</v>
      </c>
      <c r="C721" s="4"/>
      <c r="D721" s="4"/>
      <c r="E721" s="4"/>
      <c r="F721" s="41"/>
      <c r="G721" s="75"/>
    </row>
    <row r="722" spans="1:12" s="1" customFormat="1" ht="29.4" thickBot="1" x14ac:dyDescent="0.35">
      <c r="A722" s="36" t="s">
        <v>47</v>
      </c>
      <c r="B722" s="4" t="s">
        <v>189</v>
      </c>
      <c r="C722" s="4" t="s">
        <v>190</v>
      </c>
      <c r="D722" s="22">
        <v>1</v>
      </c>
      <c r="E722" s="70">
        <v>26.5</v>
      </c>
      <c r="F722" s="23">
        <f>D722*E722</f>
        <v>26.5</v>
      </c>
      <c r="G722" s="93"/>
      <c r="J722" s="30"/>
      <c r="K722" s="31"/>
      <c r="L722" s="31"/>
    </row>
    <row r="723" spans="1:12" ht="15.6" thickTop="1" thickBot="1" x14ac:dyDescent="0.35"/>
    <row r="724" spans="1:12" ht="15.6" thickTop="1" thickBot="1" x14ac:dyDescent="0.35">
      <c r="A724" s="18" t="s">
        <v>938</v>
      </c>
    </row>
    <row r="725" spans="1:12" s="1" customFormat="1" ht="15" thickTop="1" x14ac:dyDescent="0.3">
      <c r="A725" s="20"/>
      <c r="B725" s="74" t="s">
        <v>188</v>
      </c>
      <c r="C725" s="4"/>
      <c r="D725" s="4"/>
      <c r="E725" s="4"/>
      <c r="F725" s="41"/>
      <c r="G725" s="75"/>
    </row>
    <row r="726" spans="1:12" s="1" customFormat="1" ht="28.8" x14ac:dyDescent="0.3">
      <c r="A726" s="36" t="s">
        <v>23</v>
      </c>
      <c r="B726" s="4" t="s">
        <v>189</v>
      </c>
      <c r="C726" s="4" t="s">
        <v>190</v>
      </c>
      <c r="D726" s="22">
        <v>1</v>
      </c>
      <c r="E726" s="76">
        <v>25.78</v>
      </c>
      <c r="F726" s="6">
        <f>D726*E726</f>
        <v>25.78</v>
      </c>
      <c r="G726" s="7"/>
      <c r="J726" s="30"/>
      <c r="K726" s="31"/>
      <c r="L726" s="31"/>
    </row>
    <row r="727" spans="1:12" ht="15" thickBot="1" x14ac:dyDescent="0.35"/>
    <row r="728" spans="1:12" ht="15.6" thickTop="1" thickBot="1" x14ac:dyDescent="0.35">
      <c r="A728" s="18" t="s">
        <v>940</v>
      </c>
    </row>
    <row r="729" spans="1:12" s="1" customFormat="1" ht="15" thickTop="1" x14ac:dyDescent="0.3">
      <c r="A729" s="20"/>
      <c r="B729" s="74" t="s">
        <v>188</v>
      </c>
      <c r="C729" s="4"/>
      <c r="D729" s="4"/>
      <c r="E729" s="4"/>
      <c r="F729" s="41"/>
      <c r="G729" s="75"/>
    </row>
    <row r="730" spans="1:12" s="1" customFormat="1" ht="29.4" thickBot="1" x14ac:dyDescent="0.35">
      <c r="A730" s="36" t="s">
        <v>47</v>
      </c>
      <c r="B730" s="4" t="s">
        <v>189</v>
      </c>
      <c r="C730" s="4" t="s">
        <v>190</v>
      </c>
      <c r="D730" s="22">
        <v>1</v>
      </c>
      <c r="E730" s="4">
        <v>8.4499999999999993</v>
      </c>
      <c r="F730" s="23">
        <f>D730*E730</f>
        <v>8.4499999999999993</v>
      </c>
      <c r="G730" s="93"/>
      <c r="J730" s="30"/>
      <c r="K730" s="31"/>
      <c r="L730" s="31"/>
    </row>
    <row r="731" spans="1:12" ht="15.6" thickTop="1" thickBot="1" x14ac:dyDescent="0.35"/>
    <row r="732" spans="1:12" ht="15.6" thickTop="1" thickBot="1" x14ac:dyDescent="0.35">
      <c r="A732" s="18" t="s">
        <v>942</v>
      </c>
    </row>
    <row r="733" spans="1:12" s="1" customFormat="1" ht="15" thickTop="1" x14ac:dyDescent="0.3">
      <c r="A733" s="20"/>
      <c r="B733" s="74" t="s">
        <v>188</v>
      </c>
      <c r="C733" s="4"/>
      <c r="D733" s="4"/>
      <c r="E733" s="4"/>
      <c r="F733" s="41"/>
      <c r="G733" s="75"/>
    </row>
    <row r="734" spans="1:12" s="1" customFormat="1" ht="28.8" x14ac:dyDescent="0.3">
      <c r="A734" s="36" t="s">
        <v>23</v>
      </c>
      <c r="B734" s="4" t="s">
        <v>189</v>
      </c>
      <c r="C734" s="4" t="s">
        <v>190</v>
      </c>
      <c r="D734" s="22">
        <v>1</v>
      </c>
      <c r="E734" s="76">
        <v>13.71</v>
      </c>
      <c r="F734" s="6">
        <f>D734*E734</f>
        <v>13.71</v>
      </c>
      <c r="G734" s="7"/>
      <c r="J734" s="30"/>
      <c r="K734" s="31"/>
      <c r="L734" s="31"/>
    </row>
    <row r="735" spans="1:12" ht="15" thickBot="1" x14ac:dyDescent="0.35"/>
    <row r="736" spans="1:12" ht="15.6" thickTop="1" thickBot="1" x14ac:dyDescent="0.35">
      <c r="A736" s="18" t="s">
        <v>944</v>
      </c>
    </row>
    <row r="737" spans="1:12" s="1" customFormat="1" ht="15" thickTop="1" x14ac:dyDescent="0.3">
      <c r="A737" s="20"/>
      <c r="B737" s="74" t="s">
        <v>188</v>
      </c>
      <c r="C737" s="4"/>
      <c r="D737" s="4"/>
      <c r="E737" s="4"/>
      <c r="F737" s="41"/>
      <c r="G737" s="75"/>
    </row>
    <row r="738" spans="1:12" s="1" customFormat="1" ht="28.8" x14ac:dyDescent="0.3">
      <c r="A738" s="36" t="s">
        <v>23</v>
      </c>
      <c r="B738" s="4" t="s">
        <v>189</v>
      </c>
      <c r="C738" s="4" t="s">
        <v>190</v>
      </c>
      <c r="D738" s="22">
        <v>1</v>
      </c>
      <c r="E738" s="76">
        <v>44.25</v>
      </c>
      <c r="F738" s="6">
        <f>D738*E738</f>
        <v>44.25</v>
      </c>
      <c r="G738" s="7"/>
      <c r="J738" s="30"/>
      <c r="K738" s="31"/>
      <c r="L738" s="31"/>
    </row>
    <row r="739" spans="1:12" ht="15" thickBot="1" x14ac:dyDescent="0.35"/>
    <row r="740" spans="1:12" ht="15.6" thickTop="1" thickBot="1" x14ac:dyDescent="0.35">
      <c r="A740" s="18" t="s">
        <v>946</v>
      </c>
    </row>
    <row r="741" spans="1:12" s="1" customFormat="1" ht="15" thickTop="1" x14ac:dyDescent="0.3">
      <c r="A741" s="20"/>
      <c r="B741" s="74" t="s">
        <v>188</v>
      </c>
      <c r="C741" s="4"/>
      <c r="D741" s="4"/>
      <c r="E741" s="4"/>
      <c r="F741" s="41"/>
      <c r="G741" s="75"/>
    </row>
    <row r="742" spans="1:12" s="1" customFormat="1" ht="28.8" x14ac:dyDescent="0.3">
      <c r="A742" s="36" t="s">
        <v>23</v>
      </c>
      <c r="B742" s="4" t="s">
        <v>189</v>
      </c>
      <c r="C742" s="4" t="s">
        <v>190</v>
      </c>
      <c r="D742" s="22">
        <v>1</v>
      </c>
      <c r="E742" s="76">
        <v>63.17</v>
      </c>
      <c r="F742" s="6">
        <f>D742*E742</f>
        <v>63.17</v>
      </c>
      <c r="G742" s="7"/>
      <c r="J742" s="30"/>
      <c r="K742" s="31"/>
      <c r="L742" s="31"/>
    </row>
    <row r="743" spans="1:12" ht="15" thickBot="1" x14ac:dyDescent="0.35"/>
    <row r="744" spans="1:12" ht="15" thickTop="1" x14ac:dyDescent="0.3">
      <c r="A744" s="232" t="s">
        <v>948</v>
      </c>
    </row>
    <row r="745" spans="1:12" x14ac:dyDescent="0.3">
      <c r="A745" s="240"/>
    </row>
    <row r="746" spans="1:12" ht="15" thickBot="1" x14ac:dyDescent="0.35">
      <c r="A746" s="16" t="s">
        <v>950</v>
      </c>
    </row>
    <row r="747" spans="1:12" s="1" customFormat="1" ht="15" thickTop="1" x14ac:dyDescent="0.3">
      <c r="A747" s="20"/>
      <c r="B747" s="74" t="s">
        <v>188</v>
      </c>
      <c r="C747" s="4"/>
      <c r="D747" s="4"/>
      <c r="E747" s="4"/>
      <c r="F747" s="41"/>
      <c r="G747" s="75"/>
    </row>
    <row r="748" spans="1:12" s="1" customFormat="1" ht="28.8" x14ac:dyDescent="0.3">
      <c r="A748" s="36" t="s">
        <v>23</v>
      </c>
      <c r="B748" s="4" t="s">
        <v>189</v>
      </c>
      <c r="C748" s="4" t="s">
        <v>190</v>
      </c>
      <c r="D748" s="22">
        <v>1</v>
      </c>
      <c r="E748" s="76">
        <v>131.05000000000001</v>
      </c>
      <c r="F748" s="6">
        <f>D748*E748</f>
        <v>131.05000000000001</v>
      </c>
      <c r="G748" s="7"/>
      <c r="J748" s="30"/>
      <c r="K748" s="31"/>
      <c r="L748" s="31"/>
    </row>
    <row r="749" spans="1:12" ht="15" thickBot="1" x14ac:dyDescent="0.35"/>
    <row r="750" spans="1:12" ht="15" thickTop="1" x14ac:dyDescent="0.3">
      <c r="A750" s="232" t="s">
        <v>948</v>
      </c>
    </row>
    <row r="751" spans="1:12" x14ac:dyDescent="0.3">
      <c r="A751" s="240"/>
    </row>
    <row r="752" spans="1:12" ht="15" thickBot="1" x14ac:dyDescent="0.35">
      <c r="A752" s="16" t="s">
        <v>952</v>
      </c>
    </row>
    <row r="753" spans="1:12" s="1" customFormat="1" ht="15" thickTop="1" x14ac:dyDescent="0.3">
      <c r="A753" s="20"/>
      <c r="B753" s="74" t="s">
        <v>188</v>
      </c>
      <c r="C753" s="4"/>
      <c r="D753" s="4"/>
      <c r="E753" s="4"/>
      <c r="F753" s="41"/>
      <c r="G753" s="75"/>
    </row>
    <row r="754" spans="1:12" s="1" customFormat="1" ht="28.8" x14ac:dyDescent="0.3">
      <c r="A754" s="36" t="s">
        <v>23</v>
      </c>
      <c r="B754" s="4" t="s">
        <v>189</v>
      </c>
      <c r="C754" s="4" t="s">
        <v>190</v>
      </c>
      <c r="D754" s="22">
        <v>1</v>
      </c>
      <c r="E754" s="76">
        <v>239.72</v>
      </c>
      <c r="F754" s="6">
        <f>D754*E754</f>
        <v>239.72</v>
      </c>
      <c r="G754" s="7"/>
      <c r="J754" s="30"/>
      <c r="K754" s="31"/>
      <c r="L754" s="31"/>
    </row>
    <row r="755" spans="1:12" ht="15" thickBot="1" x14ac:dyDescent="0.35"/>
    <row r="756" spans="1:12" ht="15" thickTop="1" x14ac:dyDescent="0.3">
      <c r="A756" s="232" t="s">
        <v>954</v>
      </c>
    </row>
    <row r="757" spans="1:12" x14ac:dyDescent="0.3">
      <c r="A757" s="240"/>
    </row>
    <row r="758" spans="1:12" ht="15" thickBot="1" x14ac:dyDescent="0.35">
      <c r="A758" s="16" t="s">
        <v>956</v>
      </c>
    </row>
    <row r="759" spans="1:12" s="1" customFormat="1" ht="15" thickTop="1" x14ac:dyDescent="0.3">
      <c r="A759" s="20"/>
      <c r="B759" s="74" t="s">
        <v>188</v>
      </c>
      <c r="C759" s="4"/>
      <c r="D759" s="4"/>
      <c r="E759" s="4"/>
      <c r="F759" s="41"/>
      <c r="G759" s="75"/>
    </row>
    <row r="760" spans="1:12" s="1" customFormat="1" ht="28.8" x14ac:dyDescent="0.3">
      <c r="A760" s="36" t="s">
        <v>23</v>
      </c>
      <c r="B760" s="4" t="s">
        <v>189</v>
      </c>
      <c r="C760" s="4" t="s">
        <v>190</v>
      </c>
      <c r="D760" s="22">
        <v>1</v>
      </c>
      <c r="E760" s="76">
        <v>25.58</v>
      </c>
      <c r="F760" s="6">
        <f>D760*E760</f>
        <v>25.58</v>
      </c>
      <c r="G760" s="7"/>
      <c r="J760" s="30"/>
      <c r="K760" s="31"/>
      <c r="L760" s="31"/>
    </row>
    <row r="762" spans="1:12" ht="15" thickBot="1" x14ac:dyDescent="0.35"/>
    <row r="763" spans="1:12" ht="15" thickTop="1" x14ac:dyDescent="0.3">
      <c r="A763" s="232" t="s">
        <v>954</v>
      </c>
    </row>
    <row r="764" spans="1:12" x14ac:dyDescent="0.3">
      <c r="A764" s="240"/>
    </row>
    <row r="765" spans="1:12" ht="15" thickBot="1" x14ac:dyDescent="0.35">
      <c r="A765" s="16" t="s">
        <v>958</v>
      </c>
    </row>
    <row r="766" spans="1:12" s="1" customFormat="1" ht="15" thickTop="1" x14ac:dyDescent="0.3">
      <c r="A766" s="20"/>
      <c r="B766" s="74" t="s">
        <v>188</v>
      </c>
      <c r="C766" s="4"/>
      <c r="D766" s="4"/>
      <c r="E766" s="4"/>
      <c r="F766" s="41"/>
      <c r="G766" s="75"/>
    </row>
    <row r="767" spans="1:12" s="1" customFormat="1" ht="28.8" x14ac:dyDescent="0.3">
      <c r="A767" s="36" t="s">
        <v>23</v>
      </c>
      <c r="B767" s="4" t="s">
        <v>189</v>
      </c>
      <c r="C767" s="4" t="s">
        <v>190</v>
      </c>
      <c r="D767" s="22">
        <v>1</v>
      </c>
      <c r="E767" s="76">
        <v>33.74</v>
      </c>
      <c r="F767" s="6">
        <f>D767*E767</f>
        <v>33.74</v>
      </c>
      <c r="G767" s="7"/>
      <c r="J767" s="30"/>
      <c r="K767" s="31"/>
      <c r="L767" s="31"/>
    </row>
    <row r="768" spans="1:12" ht="15" thickBot="1" x14ac:dyDescent="0.35"/>
    <row r="769" spans="1:12" ht="15" thickTop="1" x14ac:dyDescent="0.3">
      <c r="A769" s="232" t="s">
        <v>954</v>
      </c>
    </row>
    <row r="770" spans="1:12" x14ac:dyDescent="0.3">
      <c r="A770" s="240"/>
    </row>
    <row r="771" spans="1:12" ht="15" thickBot="1" x14ac:dyDescent="0.35">
      <c r="A771" s="16" t="s">
        <v>960</v>
      </c>
    </row>
    <row r="772" spans="1:12" s="1" customFormat="1" ht="15" thickTop="1" x14ac:dyDescent="0.3">
      <c r="A772" s="20"/>
      <c r="B772" s="74" t="s">
        <v>188</v>
      </c>
      <c r="C772" s="4"/>
      <c r="D772" s="4"/>
      <c r="E772" s="4"/>
      <c r="F772" s="41"/>
      <c r="G772" s="75"/>
    </row>
    <row r="773" spans="1:12" s="1" customFormat="1" ht="22.8" customHeight="1" x14ac:dyDescent="0.3">
      <c r="A773" s="36" t="s">
        <v>23</v>
      </c>
      <c r="B773" s="4" t="s">
        <v>189</v>
      </c>
      <c r="C773" s="4" t="s">
        <v>190</v>
      </c>
      <c r="D773" s="22">
        <v>1</v>
      </c>
      <c r="E773" s="76">
        <v>42.27</v>
      </c>
      <c r="F773" s="6">
        <f>D773*E773</f>
        <v>42.27</v>
      </c>
      <c r="G773" s="7"/>
      <c r="J773" s="30"/>
      <c r="K773" s="31"/>
      <c r="L773" s="31"/>
    </row>
    <row r="774" spans="1:12" ht="15" thickBot="1" x14ac:dyDescent="0.35"/>
    <row r="775" spans="1:12" ht="15" thickTop="1" x14ac:dyDescent="0.3">
      <c r="A775" s="232" t="s">
        <v>954</v>
      </c>
    </row>
    <row r="776" spans="1:12" x14ac:dyDescent="0.3">
      <c r="A776" s="240"/>
    </row>
    <row r="777" spans="1:12" ht="15" thickBot="1" x14ac:dyDescent="0.35">
      <c r="A777" s="16" t="s">
        <v>962</v>
      </c>
    </row>
    <row r="778" spans="1:12" s="1" customFormat="1" ht="15" thickTop="1" x14ac:dyDescent="0.3">
      <c r="A778" s="20"/>
      <c r="B778" s="74" t="s">
        <v>188</v>
      </c>
      <c r="C778" s="4"/>
      <c r="D778" s="4"/>
      <c r="E778" s="4"/>
      <c r="F778" s="41"/>
      <c r="G778" s="75"/>
    </row>
    <row r="779" spans="1:12" s="1" customFormat="1" ht="28.8" x14ac:dyDescent="0.3">
      <c r="A779" s="36" t="s">
        <v>23</v>
      </c>
      <c r="B779" s="4" t="s">
        <v>189</v>
      </c>
      <c r="C779" s="4" t="s">
        <v>190</v>
      </c>
      <c r="D779" s="22">
        <v>1</v>
      </c>
      <c r="E779" s="76">
        <v>53.07</v>
      </c>
      <c r="F779" s="6">
        <f>D779*E779</f>
        <v>53.07</v>
      </c>
      <c r="G779" s="7"/>
      <c r="J779" s="30"/>
      <c r="K779" s="31"/>
      <c r="L779" s="31"/>
    </row>
    <row r="780" spans="1:12" ht="15" thickBot="1" x14ac:dyDescent="0.35"/>
    <row r="781" spans="1:12" ht="15" thickTop="1" x14ac:dyDescent="0.3">
      <c r="A781" s="232" t="s">
        <v>954</v>
      </c>
    </row>
    <row r="782" spans="1:12" x14ac:dyDescent="0.3">
      <c r="A782" s="240"/>
    </row>
    <row r="783" spans="1:12" ht="15" thickBot="1" x14ac:dyDescent="0.35">
      <c r="A783" s="16" t="s">
        <v>964</v>
      </c>
    </row>
    <row r="784" spans="1:12" s="1" customFormat="1" ht="15" thickTop="1" x14ac:dyDescent="0.3">
      <c r="A784" s="20"/>
      <c r="B784" s="74" t="s">
        <v>188</v>
      </c>
      <c r="C784" s="4"/>
      <c r="D784" s="4"/>
      <c r="E784" s="4"/>
      <c r="F784" s="41"/>
      <c r="G784" s="75"/>
    </row>
    <row r="785" spans="1:12" s="1" customFormat="1" ht="28.8" x14ac:dyDescent="0.3">
      <c r="A785" s="36" t="s">
        <v>23</v>
      </c>
      <c r="B785" s="4" t="s">
        <v>189</v>
      </c>
      <c r="C785" s="4" t="s">
        <v>190</v>
      </c>
      <c r="D785" s="22">
        <v>1</v>
      </c>
      <c r="E785" s="76">
        <v>68.44</v>
      </c>
      <c r="F785" s="6">
        <f>D785*E785</f>
        <v>68.44</v>
      </c>
      <c r="G785" s="7"/>
      <c r="J785" s="30"/>
      <c r="K785" s="31"/>
      <c r="L785" s="31"/>
    </row>
    <row r="786" spans="1:12" ht="15" thickBot="1" x14ac:dyDescent="0.35"/>
    <row r="787" spans="1:12" ht="15" thickTop="1" x14ac:dyDescent="0.3">
      <c r="A787" s="232" t="s">
        <v>954</v>
      </c>
    </row>
    <row r="788" spans="1:12" x14ac:dyDescent="0.3">
      <c r="A788" s="240"/>
    </row>
    <row r="789" spans="1:12" ht="15" thickBot="1" x14ac:dyDescent="0.35">
      <c r="A789" s="16" t="s">
        <v>966</v>
      </c>
    </row>
    <row r="790" spans="1:12" s="1" customFormat="1" ht="15" thickTop="1" x14ac:dyDescent="0.3">
      <c r="A790" s="20"/>
      <c r="B790" s="74" t="s">
        <v>188</v>
      </c>
      <c r="C790" s="4"/>
      <c r="D790" s="4"/>
      <c r="E790" s="4"/>
      <c r="F790" s="41"/>
      <c r="G790" s="75"/>
    </row>
    <row r="791" spans="1:12" s="1" customFormat="1" ht="28.8" x14ac:dyDescent="0.3">
      <c r="A791" s="36" t="s">
        <v>23</v>
      </c>
      <c r="B791" s="4" t="s">
        <v>189</v>
      </c>
      <c r="C791" s="4" t="s">
        <v>190</v>
      </c>
      <c r="D791" s="22">
        <v>1</v>
      </c>
      <c r="E791" s="76">
        <v>83.23</v>
      </c>
      <c r="F791" s="6">
        <f>D791*E791</f>
        <v>83.23</v>
      </c>
      <c r="G791" s="7"/>
      <c r="J791" s="30"/>
      <c r="K791" s="31"/>
      <c r="L791" s="31"/>
    </row>
    <row r="792" spans="1:12" ht="15" thickBot="1" x14ac:dyDescent="0.35"/>
    <row r="793" spans="1:12" ht="15" thickTop="1" x14ac:dyDescent="0.3">
      <c r="A793" s="232" t="s">
        <v>954</v>
      </c>
    </row>
    <row r="794" spans="1:12" x14ac:dyDescent="0.3">
      <c r="A794" s="240"/>
    </row>
    <row r="795" spans="1:12" ht="15" thickBot="1" x14ac:dyDescent="0.35">
      <c r="A795" s="16" t="s">
        <v>968</v>
      </c>
    </row>
    <row r="796" spans="1:12" s="1" customFormat="1" ht="15" thickTop="1" x14ac:dyDescent="0.3">
      <c r="A796" s="20"/>
      <c r="B796" s="74" t="s">
        <v>188</v>
      </c>
      <c r="C796" s="4"/>
      <c r="D796" s="4"/>
      <c r="E796" s="4"/>
      <c r="F796" s="41"/>
      <c r="G796" s="75"/>
    </row>
    <row r="797" spans="1:12" s="1" customFormat="1" ht="28.8" x14ac:dyDescent="0.3">
      <c r="A797" s="36" t="s">
        <v>23</v>
      </c>
      <c r="B797" s="4" t="s">
        <v>189</v>
      </c>
      <c r="C797" s="4" t="s">
        <v>190</v>
      </c>
      <c r="D797" s="22">
        <v>1</v>
      </c>
      <c r="E797" s="76">
        <v>95.04</v>
      </c>
      <c r="F797" s="6">
        <f>D797*E797</f>
        <v>95.04</v>
      </c>
      <c r="G797" s="7"/>
      <c r="J797" s="30"/>
      <c r="K797" s="31"/>
      <c r="L797" s="31"/>
    </row>
    <row r="798" spans="1:12" ht="15" thickBot="1" x14ac:dyDescent="0.35"/>
    <row r="799" spans="1:12" ht="15.6" thickTop="1" thickBot="1" x14ac:dyDescent="0.35">
      <c r="A799" s="18" t="s">
        <v>970</v>
      </c>
    </row>
    <row r="800" spans="1:12" s="1" customFormat="1" ht="15" thickTop="1" x14ac:dyDescent="0.3">
      <c r="A800" s="20"/>
      <c r="B800" s="74" t="s">
        <v>45</v>
      </c>
      <c r="C800" s="4"/>
      <c r="D800" s="4"/>
      <c r="E800" s="4"/>
      <c r="F800" s="41"/>
      <c r="G800" s="75"/>
    </row>
    <row r="801" spans="1:13" s="1" customFormat="1" ht="79.8" customHeight="1" x14ac:dyDescent="0.3">
      <c r="A801" s="36" t="s">
        <v>23</v>
      </c>
      <c r="B801" s="4" t="s">
        <v>972</v>
      </c>
      <c r="C801" s="4" t="s">
        <v>760</v>
      </c>
      <c r="D801" s="4">
        <v>2.5000000000000001E-2</v>
      </c>
      <c r="E801" s="76">
        <v>840</v>
      </c>
      <c r="F801" s="6">
        <f>PRODUCT(D801:E801)</f>
        <v>21</v>
      </c>
      <c r="G801" s="7"/>
    </row>
    <row r="802" spans="1:13" ht="15" thickBot="1" x14ac:dyDescent="0.35"/>
    <row r="803" spans="1:13" ht="15" thickTop="1" x14ac:dyDescent="0.3">
      <c r="A803" s="232" t="s">
        <v>977</v>
      </c>
    </row>
    <row r="804" spans="1:13" ht="15" thickBot="1" x14ac:dyDescent="0.35">
      <c r="A804" s="233"/>
    </row>
    <row r="805" spans="1:13" s="1" customFormat="1" ht="15" thickTop="1" x14ac:dyDescent="0.3">
      <c r="A805" s="20"/>
      <c r="B805" s="74" t="s">
        <v>45</v>
      </c>
      <c r="C805" s="4"/>
      <c r="D805" s="4"/>
      <c r="E805" s="4"/>
      <c r="F805" s="41"/>
      <c r="G805" s="75"/>
    </row>
    <row r="806" spans="1:13" s="1" customFormat="1" ht="43.2" x14ac:dyDescent="0.3">
      <c r="A806" s="36" t="s">
        <v>23</v>
      </c>
      <c r="B806" s="4" t="s">
        <v>979</v>
      </c>
      <c r="C806" s="4" t="s">
        <v>760</v>
      </c>
      <c r="D806" s="22">
        <v>0.3</v>
      </c>
      <c r="E806" s="76">
        <v>490</v>
      </c>
      <c r="F806" s="6">
        <f>PRODUCT(D806:E806)</f>
        <v>147</v>
      </c>
      <c r="G806" s="7"/>
    </row>
    <row r="807" spans="1:13" ht="15" thickBot="1" x14ac:dyDescent="0.35"/>
    <row r="808" spans="1:13" ht="15" thickTop="1" x14ac:dyDescent="0.3">
      <c r="A808" s="232" t="s">
        <v>981</v>
      </c>
    </row>
    <row r="809" spans="1:13" ht="15" thickBot="1" x14ac:dyDescent="0.35">
      <c r="A809" s="233"/>
    </row>
    <row r="810" spans="1:13" s="1" customFormat="1" ht="15" thickTop="1" x14ac:dyDescent="0.3">
      <c r="A810" s="20"/>
      <c r="B810" s="74" t="s">
        <v>45</v>
      </c>
      <c r="C810" s="4"/>
      <c r="D810" s="4"/>
      <c r="E810" s="4"/>
      <c r="F810" s="41"/>
      <c r="G810" s="75"/>
    </row>
    <row r="811" spans="1:13" s="1" customFormat="1" ht="43.2" x14ac:dyDescent="0.3">
      <c r="A811" s="36" t="s">
        <v>23</v>
      </c>
      <c r="B811" s="4" t="s">
        <v>979</v>
      </c>
      <c r="C811" s="4" t="s">
        <v>760</v>
      </c>
      <c r="D811" s="4">
        <v>0.32</v>
      </c>
      <c r="E811" s="76">
        <v>490</v>
      </c>
      <c r="F811" s="6">
        <f>PRODUCT(D811:E811)</f>
        <v>156.80000000000001</v>
      </c>
      <c r="G811" s="7"/>
      <c r="J811" s="37"/>
      <c r="K811" s="37"/>
      <c r="L811" s="37"/>
      <c r="M811" s="37"/>
    </row>
    <row r="813" spans="1:13" ht="15" thickBot="1" x14ac:dyDescent="0.35"/>
    <row r="814" spans="1:13" ht="15" thickTop="1" x14ac:dyDescent="0.3">
      <c r="A814" s="232" t="s">
        <v>984</v>
      </c>
    </row>
    <row r="815" spans="1:13" ht="15" thickBot="1" x14ac:dyDescent="0.35">
      <c r="A815" s="233"/>
    </row>
    <row r="816" spans="1:13" s="1" customFormat="1" ht="15" thickTop="1" x14ac:dyDescent="0.3">
      <c r="A816" s="20"/>
      <c r="B816" s="74" t="s">
        <v>45</v>
      </c>
      <c r="C816" s="4"/>
      <c r="D816" s="4"/>
      <c r="E816" s="4"/>
      <c r="F816" s="41"/>
      <c r="G816" s="75"/>
    </row>
    <row r="817" spans="1:13" s="1" customFormat="1" ht="43.2" x14ac:dyDescent="0.3">
      <c r="A817" s="36" t="s">
        <v>23</v>
      </c>
      <c r="B817" s="4" t="s">
        <v>979</v>
      </c>
      <c r="C817" s="4" t="s">
        <v>760</v>
      </c>
      <c r="D817" s="22">
        <v>0.3</v>
      </c>
      <c r="E817" s="76">
        <v>490</v>
      </c>
      <c r="F817" s="6">
        <f>PRODUCT(D817:E817)</f>
        <v>147</v>
      </c>
      <c r="G817" s="7"/>
      <c r="J817" s="37"/>
      <c r="K817" s="37"/>
      <c r="L817" s="37"/>
      <c r="M817" s="37"/>
    </row>
    <row r="819" spans="1:13" ht="15" thickBot="1" x14ac:dyDescent="0.35"/>
    <row r="820" spans="1:13" ht="15" thickTop="1" x14ac:dyDescent="0.3">
      <c r="A820" s="232" t="s">
        <v>987</v>
      </c>
    </row>
    <row r="821" spans="1:13" ht="15" thickBot="1" x14ac:dyDescent="0.35">
      <c r="A821" s="233"/>
    </row>
    <row r="822" spans="1:13" s="1" customFormat="1" ht="15" thickTop="1" x14ac:dyDescent="0.3">
      <c r="A822" s="20"/>
      <c r="B822" s="74" t="s">
        <v>45</v>
      </c>
      <c r="C822" s="4"/>
      <c r="D822" s="4"/>
      <c r="E822" s="4"/>
      <c r="F822" s="41"/>
      <c r="G822" s="75"/>
    </row>
    <row r="823" spans="1:13" s="1" customFormat="1" ht="43.2" x14ac:dyDescent="0.3">
      <c r="A823" s="36" t="s">
        <v>23</v>
      </c>
      <c r="B823" s="4" t="s">
        <v>979</v>
      </c>
      <c r="C823" s="4" t="s">
        <v>760</v>
      </c>
      <c r="D823" s="22">
        <v>0.35</v>
      </c>
      <c r="E823" s="76">
        <v>490</v>
      </c>
      <c r="F823" s="6">
        <f>PRODUCT(D823:E823)</f>
        <v>171.5</v>
      </c>
      <c r="G823" s="7"/>
      <c r="J823" s="37"/>
      <c r="K823" s="37"/>
      <c r="L823" s="37"/>
      <c r="M823" s="37"/>
    </row>
    <row r="824" spans="1:13" s="1" customFormat="1" ht="15" thickBot="1" x14ac:dyDescent="0.35">
      <c r="A824" s="36" t="s">
        <v>47</v>
      </c>
      <c r="B824" s="4" t="s">
        <v>989</v>
      </c>
      <c r="C824" s="4" t="s">
        <v>8</v>
      </c>
      <c r="D824" s="22">
        <v>1</v>
      </c>
      <c r="E824" s="6">
        <v>22</v>
      </c>
      <c r="F824" s="23">
        <f>PRODUCT(D824:E824)</f>
        <v>22</v>
      </c>
      <c r="G824" s="93"/>
    </row>
    <row r="825" spans="1:13" ht="15" thickTop="1" x14ac:dyDescent="0.3"/>
    <row r="826" spans="1:13" ht="15" thickBot="1" x14ac:dyDescent="0.35"/>
    <row r="827" spans="1:13" ht="15" thickTop="1" x14ac:dyDescent="0.3">
      <c r="A827" s="232" t="s">
        <v>991</v>
      </c>
    </row>
    <row r="828" spans="1:13" ht="15" thickBot="1" x14ac:dyDescent="0.35">
      <c r="A828" s="233"/>
    </row>
    <row r="829" spans="1:13" s="1" customFormat="1" ht="15" thickTop="1" x14ac:dyDescent="0.3">
      <c r="A829" s="20"/>
      <c r="B829" s="74" t="s">
        <v>188</v>
      </c>
      <c r="C829" s="4"/>
      <c r="D829" s="4"/>
      <c r="E829" s="4"/>
      <c r="F829" s="41"/>
      <c r="G829" s="75"/>
    </row>
    <row r="830" spans="1:13" s="1" customFormat="1" ht="28.8" x14ac:dyDescent="0.3">
      <c r="A830" s="36" t="s">
        <v>23</v>
      </c>
      <c r="B830" s="4" t="s">
        <v>189</v>
      </c>
      <c r="C830" s="4" t="s">
        <v>190</v>
      </c>
      <c r="D830" s="22">
        <v>1</v>
      </c>
      <c r="E830" s="76">
        <v>23.59</v>
      </c>
      <c r="F830" s="6">
        <f>D830*E830</f>
        <v>23.59</v>
      </c>
      <c r="G830" s="7"/>
      <c r="J830" s="30"/>
      <c r="K830" s="31"/>
      <c r="L830" s="31"/>
    </row>
    <row r="832" spans="1:13" ht="15" thickBot="1" x14ac:dyDescent="0.35"/>
    <row r="833" spans="1:12" ht="15.6" thickTop="1" thickBot="1" x14ac:dyDescent="0.35">
      <c r="A833" s="18" t="s">
        <v>993</v>
      </c>
    </row>
    <row r="834" spans="1:12" s="1" customFormat="1" ht="24" customHeight="1" thickTop="1" x14ac:dyDescent="0.3">
      <c r="A834" s="20"/>
      <c r="B834" s="74" t="s">
        <v>188</v>
      </c>
      <c r="C834" s="4"/>
      <c r="D834" s="4"/>
      <c r="E834" s="4"/>
      <c r="F834" s="41"/>
      <c r="G834" s="75"/>
    </row>
    <row r="835" spans="1:12" s="1" customFormat="1" ht="24" customHeight="1" x14ac:dyDescent="0.3">
      <c r="A835" s="36" t="s">
        <v>23</v>
      </c>
      <c r="B835" s="4" t="s">
        <v>189</v>
      </c>
      <c r="C835" s="4" t="s">
        <v>190</v>
      </c>
      <c r="D835" s="22">
        <v>1</v>
      </c>
      <c r="E835" s="76">
        <v>40</v>
      </c>
      <c r="F835" s="6">
        <f>D835*E835</f>
        <v>40</v>
      </c>
      <c r="G835" s="7"/>
      <c r="J835" s="30"/>
      <c r="K835" s="31"/>
      <c r="L835" s="31"/>
    </row>
    <row r="836" spans="1:12" ht="15" thickBot="1" x14ac:dyDescent="0.35"/>
    <row r="837" spans="1:12" ht="15" thickTop="1" x14ac:dyDescent="0.3">
      <c r="A837" s="232" t="s">
        <v>995</v>
      </c>
    </row>
    <row r="838" spans="1:12" x14ac:dyDescent="0.3">
      <c r="A838" s="243"/>
    </row>
    <row r="839" spans="1:12" ht="15" thickBot="1" x14ac:dyDescent="0.35">
      <c r="A839" s="233"/>
    </row>
    <row r="840" spans="1:12" s="1" customFormat="1" ht="15" thickTop="1" x14ac:dyDescent="0.3">
      <c r="A840" s="20"/>
      <c r="B840" s="74" t="s">
        <v>188</v>
      </c>
      <c r="C840" s="4"/>
      <c r="D840" s="4"/>
      <c r="E840" s="4"/>
      <c r="F840" s="41"/>
      <c r="G840" s="75"/>
    </row>
    <row r="841" spans="1:12" s="1" customFormat="1" ht="28.8" x14ac:dyDescent="0.3">
      <c r="A841" s="36" t="s">
        <v>23</v>
      </c>
      <c r="B841" s="4" t="s">
        <v>189</v>
      </c>
      <c r="C841" s="4" t="s">
        <v>190</v>
      </c>
      <c r="D841" s="22">
        <v>1</v>
      </c>
      <c r="E841" s="76">
        <v>80.77</v>
      </c>
      <c r="F841" s="6">
        <f>D841*E841</f>
        <v>80.77</v>
      </c>
      <c r="G841" s="7"/>
      <c r="J841" s="30"/>
      <c r="K841" s="31"/>
      <c r="L841" s="31"/>
    </row>
    <row r="842" spans="1:12" ht="15" thickBot="1" x14ac:dyDescent="0.35"/>
    <row r="843" spans="1:12" ht="15.6" thickTop="1" thickBot="1" x14ac:dyDescent="0.35">
      <c r="A843" s="18" t="s">
        <v>997</v>
      </c>
    </row>
    <row r="844" spans="1:12" s="1" customFormat="1" ht="15" thickTop="1" x14ac:dyDescent="0.3">
      <c r="A844" s="20"/>
      <c r="B844" s="74" t="s">
        <v>188</v>
      </c>
      <c r="C844" s="4"/>
      <c r="D844" s="4"/>
      <c r="E844" s="4"/>
      <c r="F844" s="41"/>
      <c r="G844" s="75"/>
    </row>
    <row r="845" spans="1:12" s="1" customFormat="1" ht="28.8" x14ac:dyDescent="0.3">
      <c r="A845" s="36" t="s">
        <v>23</v>
      </c>
      <c r="B845" s="4" t="s">
        <v>189</v>
      </c>
      <c r="C845" s="4" t="s">
        <v>190</v>
      </c>
      <c r="D845" s="22">
        <v>1</v>
      </c>
      <c r="E845" s="76">
        <v>161.57</v>
      </c>
      <c r="F845" s="6">
        <f>D845*E845</f>
        <v>161.57</v>
      </c>
      <c r="G845" s="7"/>
      <c r="J845" s="30"/>
      <c r="K845" s="31"/>
      <c r="L845" s="31"/>
    </row>
    <row r="846" spans="1:12" ht="15" thickBot="1" x14ac:dyDescent="0.35"/>
    <row r="847" spans="1:12" ht="15" thickTop="1" x14ac:dyDescent="0.3">
      <c r="A847" s="232" t="s">
        <v>999</v>
      </c>
    </row>
    <row r="848" spans="1:12" ht="15" thickBot="1" x14ac:dyDescent="0.35">
      <c r="A848" s="233"/>
    </row>
    <row r="849" spans="1:12" s="1" customFormat="1" ht="15" thickTop="1" x14ac:dyDescent="0.3">
      <c r="A849" s="20"/>
      <c r="B849" s="74" t="s">
        <v>188</v>
      </c>
      <c r="C849" s="4"/>
      <c r="D849" s="4"/>
      <c r="E849" s="4"/>
      <c r="F849" s="41"/>
      <c r="G849" s="75"/>
    </row>
    <row r="850" spans="1:12" s="1" customFormat="1" ht="28.8" x14ac:dyDescent="0.3">
      <c r="A850" s="36" t="s">
        <v>23</v>
      </c>
      <c r="B850" s="4" t="s">
        <v>189</v>
      </c>
      <c r="C850" s="4" t="s">
        <v>190</v>
      </c>
      <c r="D850" s="22">
        <v>1</v>
      </c>
      <c r="E850" s="76">
        <v>135.66999999999999</v>
      </c>
      <c r="F850" s="6">
        <f>D850*E850</f>
        <v>135.66999999999999</v>
      </c>
      <c r="G850" s="7"/>
      <c r="J850" s="30"/>
      <c r="K850" s="31"/>
      <c r="L850" s="31"/>
    </row>
    <row r="851" spans="1:12" ht="15" thickBot="1" x14ac:dyDescent="0.35"/>
    <row r="852" spans="1:12" ht="15.6" thickTop="1" thickBot="1" x14ac:dyDescent="0.35">
      <c r="A852" s="18" t="s">
        <v>1001</v>
      </c>
    </row>
    <row r="853" spans="1:12" s="1" customFormat="1" ht="15" thickTop="1" x14ac:dyDescent="0.3">
      <c r="A853" s="20"/>
      <c r="B853" s="74" t="s">
        <v>188</v>
      </c>
      <c r="C853" s="4"/>
      <c r="D853" s="4"/>
      <c r="E853" s="4"/>
      <c r="F853" s="41"/>
      <c r="G853" s="75"/>
    </row>
    <row r="854" spans="1:12" s="1" customFormat="1" ht="28.8" x14ac:dyDescent="0.3">
      <c r="A854" s="36" t="s">
        <v>23</v>
      </c>
      <c r="B854" s="4" t="s">
        <v>189</v>
      </c>
      <c r="C854" s="4" t="s">
        <v>190</v>
      </c>
      <c r="D854" s="22">
        <v>1</v>
      </c>
      <c r="E854" s="76">
        <v>145.54</v>
      </c>
      <c r="F854" s="6">
        <f>D854*E854</f>
        <v>145.54</v>
      </c>
      <c r="G854" s="7"/>
      <c r="J854" s="30"/>
      <c r="K854" s="31"/>
      <c r="L854" s="31"/>
    </row>
    <row r="855" spans="1:12" ht="15" thickBot="1" x14ac:dyDescent="0.35"/>
    <row r="856" spans="1:12" ht="15" thickTop="1" x14ac:dyDescent="0.3">
      <c r="A856" s="232" t="s">
        <v>1005</v>
      </c>
    </row>
    <row r="857" spans="1:12" ht="15" thickBot="1" x14ac:dyDescent="0.35">
      <c r="A857" s="233"/>
    </row>
    <row r="858" spans="1:12" s="1" customFormat="1" ht="15" thickTop="1" x14ac:dyDescent="0.3">
      <c r="A858" s="20"/>
      <c r="B858" s="74" t="s">
        <v>188</v>
      </c>
      <c r="C858" s="4"/>
      <c r="D858" s="4"/>
      <c r="E858" s="4"/>
      <c r="F858" s="41"/>
      <c r="G858" s="75"/>
    </row>
    <row r="859" spans="1:12" s="1" customFormat="1" ht="28.8" x14ac:dyDescent="0.3">
      <c r="A859" s="36" t="s">
        <v>23</v>
      </c>
      <c r="B859" s="4" t="s">
        <v>189</v>
      </c>
      <c r="C859" s="4" t="s">
        <v>190</v>
      </c>
      <c r="D859" s="22">
        <v>1</v>
      </c>
      <c r="E859" s="76">
        <v>72.25</v>
      </c>
      <c r="F859" s="6">
        <f>D859*E859</f>
        <v>72.25</v>
      </c>
      <c r="G859" s="7"/>
      <c r="J859" s="30"/>
      <c r="K859" s="31"/>
      <c r="L859" s="31"/>
    </row>
    <row r="860" spans="1:12" ht="15" thickBot="1" x14ac:dyDescent="0.35"/>
    <row r="861" spans="1:12" ht="15.6" thickTop="1" thickBot="1" x14ac:dyDescent="0.35">
      <c r="A861" s="18" t="s">
        <v>1007</v>
      </c>
    </row>
    <row r="862" spans="1:12" s="1" customFormat="1" ht="15" thickTop="1" x14ac:dyDescent="0.3">
      <c r="A862" s="20"/>
      <c r="B862" s="74" t="s">
        <v>188</v>
      </c>
      <c r="C862" s="4"/>
      <c r="D862" s="4"/>
      <c r="E862" s="4"/>
      <c r="F862" s="41"/>
      <c r="G862" s="75"/>
    </row>
    <row r="863" spans="1:12" s="1" customFormat="1" ht="28.8" x14ac:dyDescent="0.3">
      <c r="A863" s="36" t="s">
        <v>23</v>
      </c>
      <c r="B863" s="4" t="s">
        <v>189</v>
      </c>
      <c r="C863" s="4" t="s">
        <v>190</v>
      </c>
      <c r="D863" s="22">
        <v>1</v>
      </c>
      <c r="E863" s="76">
        <v>56.98</v>
      </c>
      <c r="F863" s="6">
        <f>D863*E863</f>
        <v>56.98</v>
      </c>
      <c r="G863" s="7"/>
      <c r="J863" s="30"/>
      <c r="K863" s="31"/>
      <c r="L863" s="31"/>
    </row>
    <row r="864" spans="1:12" ht="15" thickBot="1" x14ac:dyDescent="0.35"/>
    <row r="865" spans="1:12" ht="15.6" thickTop="1" thickBot="1" x14ac:dyDescent="0.35">
      <c r="A865" s="18" t="s">
        <v>1009</v>
      </c>
    </row>
    <row r="866" spans="1:12" s="1" customFormat="1" ht="15" thickTop="1" x14ac:dyDescent="0.3">
      <c r="A866" s="20"/>
      <c r="B866" s="74" t="s">
        <v>188</v>
      </c>
      <c r="C866" s="4"/>
      <c r="D866" s="4"/>
      <c r="E866" s="4"/>
      <c r="F866" s="41"/>
      <c r="G866" s="75"/>
    </row>
    <row r="867" spans="1:12" s="1" customFormat="1" ht="28.8" x14ac:dyDescent="0.3">
      <c r="A867" s="36" t="s">
        <v>23</v>
      </c>
      <c r="B867" s="4" t="s">
        <v>189</v>
      </c>
      <c r="C867" s="4" t="s">
        <v>190</v>
      </c>
      <c r="D867" s="22">
        <v>1</v>
      </c>
      <c r="E867" s="76">
        <v>119.87</v>
      </c>
      <c r="F867" s="6">
        <f>D867*E867</f>
        <v>119.87</v>
      </c>
      <c r="G867" s="7"/>
      <c r="J867" s="30"/>
      <c r="K867" s="31"/>
      <c r="L867" s="31"/>
    </row>
    <row r="868" spans="1:12" ht="15" thickBot="1" x14ac:dyDescent="0.35"/>
    <row r="869" spans="1:12" ht="15.6" thickTop="1" thickBot="1" x14ac:dyDescent="0.35">
      <c r="A869" s="18" t="s">
        <v>1011</v>
      </c>
    </row>
    <row r="870" spans="1:12" s="1" customFormat="1" ht="15" thickTop="1" x14ac:dyDescent="0.3">
      <c r="A870" s="20"/>
      <c r="B870" s="74" t="s">
        <v>188</v>
      </c>
      <c r="C870" s="4"/>
      <c r="D870" s="4"/>
      <c r="E870" s="4"/>
      <c r="F870" s="41"/>
      <c r="G870" s="75"/>
    </row>
    <row r="871" spans="1:12" s="1" customFormat="1" ht="28.8" x14ac:dyDescent="0.3">
      <c r="A871" s="36" t="s">
        <v>23</v>
      </c>
      <c r="B871" s="4" t="s">
        <v>189</v>
      </c>
      <c r="C871" s="4" t="s">
        <v>190</v>
      </c>
      <c r="D871" s="22">
        <v>1</v>
      </c>
      <c r="E871" s="76">
        <v>64.53</v>
      </c>
      <c r="F871" s="6">
        <f>D871*E871</f>
        <v>64.53</v>
      </c>
      <c r="G871" s="7"/>
      <c r="J871" s="30"/>
      <c r="K871" s="31"/>
      <c r="L871" s="31"/>
    </row>
    <row r="873" spans="1:12" ht="15" thickBot="1" x14ac:dyDescent="0.35"/>
    <row r="874" spans="1:12" ht="15.6" thickTop="1" thickBot="1" x14ac:dyDescent="0.35">
      <c r="A874" s="18" t="s">
        <v>1013</v>
      </c>
    </row>
    <row r="875" spans="1:12" s="1" customFormat="1" ht="15" thickTop="1" x14ac:dyDescent="0.3">
      <c r="A875" s="20"/>
      <c r="B875" s="74" t="s">
        <v>188</v>
      </c>
      <c r="C875" s="4"/>
      <c r="D875" s="4"/>
      <c r="E875" s="4"/>
      <c r="F875" s="41"/>
      <c r="G875" s="75"/>
    </row>
    <row r="876" spans="1:12" s="1" customFormat="1" ht="25.95" customHeight="1" x14ac:dyDescent="0.3">
      <c r="A876" s="36" t="s">
        <v>23</v>
      </c>
      <c r="B876" s="4" t="s">
        <v>189</v>
      </c>
      <c r="C876" s="4" t="s">
        <v>190</v>
      </c>
      <c r="D876" s="22">
        <v>1</v>
      </c>
      <c r="E876" s="76">
        <v>64.58</v>
      </c>
      <c r="F876" s="6">
        <f>D876*E876</f>
        <v>64.58</v>
      </c>
      <c r="G876" s="7"/>
      <c r="J876" s="30"/>
      <c r="K876" s="31"/>
      <c r="L876" s="31"/>
    </row>
    <row r="877" spans="1:12" ht="15" thickBot="1" x14ac:dyDescent="0.35"/>
    <row r="878" spans="1:12" ht="15.6" thickTop="1" thickBot="1" x14ac:dyDescent="0.35">
      <c r="A878" s="18"/>
    </row>
    <row r="879" spans="1:12" ht="15.6" thickTop="1" thickBot="1" x14ac:dyDescent="0.35">
      <c r="A879" s="18" t="s">
        <v>1015</v>
      </c>
    </row>
    <row r="880" spans="1:12" s="1" customFormat="1" ht="15" thickTop="1" x14ac:dyDescent="0.3">
      <c r="A880" s="20"/>
      <c r="B880" s="74" t="s">
        <v>188</v>
      </c>
      <c r="C880" s="4"/>
      <c r="D880" s="4"/>
      <c r="E880" s="4"/>
      <c r="F880" s="41"/>
      <c r="G880" s="75"/>
    </row>
    <row r="881" spans="1:12" s="1" customFormat="1" ht="28.8" x14ac:dyDescent="0.3">
      <c r="A881" s="36" t="s">
        <v>23</v>
      </c>
      <c r="B881" s="4" t="s">
        <v>189</v>
      </c>
      <c r="C881" s="4" t="s">
        <v>190</v>
      </c>
      <c r="D881" s="22">
        <v>1</v>
      </c>
      <c r="E881" s="76">
        <v>72.650000000000006</v>
      </c>
      <c r="F881" s="6">
        <f>D881*E881</f>
        <v>72.650000000000006</v>
      </c>
      <c r="G881" s="7"/>
      <c r="J881" s="30"/>
      <c r="K881" s="31"/>
      <c r="L881" s="31"/>
    </row>
    <row r="884" spans="1:12" s="1" customFormat="1" x14ac:dyDescent="0.3">
      <c r="A884" s="231" t="s">
        <v>1017</v>
      </c>
      <c r="B884" s="231"/>
      <c r="C884" s="231"/>
      <c r="D884" s="231"/>
      <c r="E884" s="231"/>
      <c r="F884" s="231"/>
      <c r="G884" s="231"/>
    </row>
    <row r="885" spans="1:12" ht="15" thickBot="1" x14ac:dyDescent="0.35"/>
    <row r="886" spans="1:12" ht="15.6" thickTop="1" thickBot="1" x14ac:dyDescent="0.35">
      <c r="A886" s="65" t="s">
        <v>1018</v>
      </c>
    </row>
    <row r="887" spans="1:12" s="1" customFormat="1" ht="15" thickTop="1" x14ac:dyDescent="0.3">
      <c r="A887" s="20"/>
      <c r="B887" s="74" t="s">
        <v>45</v>
      </c>
      <c r="C887" s="4"/>
      <c r="D887" s="4"/>
      <c r="E887" s="4"/>
      <c r="F887" s="41"/>
      <c r="G887" s="75"/>
    </row>
    <row r="888" spans="1:12" s="1" customFormat="1" x14ac:dyDescent="0.3">
      <c r="A888" s="36" t="s">
        <v>23</v>
      </c>
      <c r="B888" s="4" t="s">
        <v>1021</v>
      </c>
      <c r="C888" s="4" t="s">
        <v>110</v>
      </c>
      <c r="D888" s="22">
        <v>1</v>
      </c>
      <c r="E888" s="76">
        <v>29.79</v>
      </c>
      <c r="F888" s="6">
        <f>PRODUCT(D888:E888)</f>
        <v>29.79</v>
      </c>
      <c r="G888" s="7"/>
    </row>
    <row r="890" spans="1:12" ht="15" thickBot="1" x14ac:dyDescent="0.35"/>
    <row r="891" spans="1:12" ht="15.6" thickTop="1" thickBot="1" x14ac:dyDescent="0.35">
      <c r="A891" s="65" t="s">
        <v>1022</v>
      </c>
    </row>
    <row r="892" spans="1:12" s="1" customFormat="1" ht="15" thickTop="1" x14ac:dyDescent="0.3">
      <c r="A892" s="20"/>
      <c r="B892" s="74" t="s">
        <v>45</v>
      </c>
      <c r="C892" s="4"/>
      <c r="D892" s="4"/>
      <c r="E892" s="4"/>
      <c r="F892" s="41"/>
      <c r="G892" s="75"/>
    </row>
    <row r="893" spans="1:12" s="1" customFormat="1" x14ac:dyDescent="0.3">
      <c r="A893" s="36" t="s">
        <v>23</v>
      </c>
      <c r="B893" s="4" t="s">
        <v>1024</v>
      </c>
      <c r="C893" s="4" t="s">
        <v>110</v>
      </c>
      <c r="D893" s="22">
        <v>0.5</v>
      </c>
      <c r="E893" s="76">
        <v>9.5</v>
      </c>
      <c r="F893" s="6">
        <f>PRODUCT(D893:E893)</f>
        <v>4.75</v>
      </c>
      <c r="G893" s="7"/>
    </row>
    <row r="894" spans="1:12" s="1" customFormat="1" x14ac:dyDescent="0.3">
      <c r="A894" s="36" t="s">
        <v>47</v>
      </c>
      <c r="B894" s="4" t="s">
        <v>1025</v>
      </c>
      <c r="C894" s="4" t="s">
        <v>750</v>
      </c>
      <c r="D894" s="22">
        <v>1</v>
      </c>
      <c r="E894" s="76">
        <v>2.59</v>
      </c>
      <c r="F894" s="23">
        <f>PRODUCT(D894:E894)</f>
        <v>2.59</v>
      </c>
      <c r="G894" s="7"/>
    </row>
    <row r="895" spans="1:12" s="1" customFormat="1" ht="15" thickBot="1" x14ac:dyDescent="0.35">
      <c r="A895" s="36" t="s">
        <v>78</v>
      </c>
      <c r="B895" s="4" t="s">
        <v>1026</v>
      </c>
      <c r="C895" s="4" t="s">
        <v>1027</v>
      </c>
      <c r="D895" s="22">
        <v>2</v>
      </c>
      <c r="E895" s="6">
        <v>0.8</v>
      </c>
      <c r="F895" s="23">
        <f>PRODUCT(D895:E895)</f>
        <v>1.6</v>
      </c>
      <c r="G895" s="93"/>
    </row>
    <row r="896" spans="1:12" ht="15" thickTop="1" x14ac:dyDescent="0.3"/>
    <row r="897" spans="1:10" ht="15" thickBot="1" x14ac:dyDescent="0.35"/>
    <row r="898" spans="1:10" ht="15" thickTop="1" x14ac:dyDescent="0.3">
      <c r="A898" s="234" t="s">
        <v>1031</v>
      </c>
    </row>
    <row r="899" spans="1:10" ht="15" thickBot="1" x14ac:dyDescent="0.35">
      <c r="A899" s="235"/>
    </row>
    <row r="900" spans="1:10" s="1" customFormat="1" ht="15" thickTop="1" x14ac:dyDescent="0.3">
      <c r="A900" s="20"/>
      <c r="B900" s="74" t="s">
        <v>45</v>
      </c>
      <c r="C900" s="4"/>
      <c r="D900" s="4"/>
      <c r="E900" s="4"/>
      <c r="F900" s="134"/>
      <c r="G900" s="75"/>
    </row>
    <row r="901" spans="1:10" s="1" customFormat="1" x14ac:dyDescent="0.3">
      <c r="A901" s="36" t="s">
        <v>23</v>
      </c>
      <c r="B901" s="4" t="s">
        <v>1033</v>
      </c>
      <c r="C901" s="4" t="s">
        <v>110</v>
      </c>
      <c r="D901" s="22">
        <v>0.5</v>
      </c>
      <c r="E901" s="76">
        <v>1.85</v>
      </c>
      <c r="F901" s="6">
        <f>PRODUCT(D901:E901)</f>
        <v>0.92500000000000004</v>
      </c>
      <c r="G901" s="7"/>
      <c r="J901" s="30"/>
    </row>
    <row r="902" spans="1:10" s="1" customFormat="1" ht="28.8" x14ac:dyDescent="0.3">
      <c r="A902" s="36" t="s">
        <v>47</v>
      </c>
      <c r="B902" s="4" t="s">
        <v>1034</v>
      </c>
      <c r="C902" s="4" t="s">
        <v>110</v>
      </c>
      <c r="D902" s="22">
        <v>2</v>
      </c>
      <c r="E902" s="76">
        <v>5</v>
      </c>
      <c r="F902" s="23">
        <f>PRODUCT(D902:E902)</f>
        <v>10</v>
      </c>
      <c r="G902" s="7"/>
    </row>
    <row r="903" spans="1:10" s="1" customFormat="1" x14ac:dyDescent="0.3">
      <c r="A903" s="27"/>
      <c r="B903" s="20"/>
      <c r="C903" s="20"/>
      <c r="D903" s="202"/>
      <c r="E903" s="98"/>
      <c r="F903" s="153"/>
      <c r="G903" s="20"/>
    </row>
    <row r="904" spans="1:10" ht="15" thickBot="1" x14ac:dyDescent="0.35"/>
    <row r="905" spans="1:10" ht="15" thickTop="1" x14ac:dyDescent="0.3">
      <c r="A905" s="101" t="s">
        <v>1044</v>
      </c>
    </row>
    <row r="906" spans="1:10" ht="15" thickBot="1" x14ac:dyDescent="0.35">
      <c r="A906" s="103" t="s">
        <v>1046</v>
      </c>
    </row>
    <row r="907" spans="1:10" s="1" customFormat="1" ht="15" thickTop="1" x14ac:dyDescent="0.3">
      <c r="A907" s="21"/>
      <c r="B907" s="74" t="s">
        <v>45</v>
      </c>
      <c r="C907" s="4"/>
      <c r="D907" s="4"/>
      <c r="E907" s="4"/>
      <c r="F907" s="41"/>
      <c r="G907" s="75"/>
    </row>
    <row r="908" spans="1:10" s="1" customFormat="1" x14ac:dyDescent="0.3">
      <c r="A908" s="109" t="s">
        <v>23</v>
      </c>
      <c r="B908" s="4" t="s">
        <v>1048</v>
      </c>
      <c r="C908" s="39" t="s">
        <v>110</v>
      </c>
      <c r="D908" s="40">
        <v>0.25</v>
      </c>
      <c r="E908" s="6">
        <v>4.5</v>
      </c>
      <c r="F908" s="41">
        <f t="shared" ref="F908:F909" si="0">D908*E908</f>
        <v>1.125</v>
      </c>
      <c r="G908" s="7"/>
    </row>
    <row r="909" spans="1:10" s="1" customFormat="1" x14ac:dyDescent="0.3">
      <c r="A909" s="109" t="s">
        <v>47</v>
      </c>
      <c r="B909" s="4" t="s">
        <v>1049</v>
      </c>
      <c r="C909" s="39" t="s">
        <v>110</v>
      </c>
      <c r="D909" s="40">
        <v>0.25</v>
      </c>
      <c r="E909" s="6">
        <v>8</v>
      </c>
      <c r="F909" s="41">
        <f t="shared" si="0"/>
        <v>2</v>
      </c>
      <c r="G909" s="7"/>
    </row>
    <row r="910" spans="1:10" s="1" customFormat="1" x14ac:dyDescent="0.3">
      <c r="A910" s="109" t="s">
        <v>78</v>
      </c>
      <c r="B910" s="4" t="s">
        <v>1050</v>
      </c>
      <c r="C910" s="42" t="s">
        <v>110</v>
      </c>
      <c r="D910" s="40">
        <v>0.25</v>
      </c>
      <c r="E910" s="43">
        <v>3.15</v>
      </c>
      <c r="F910" s="6">
        <f>D910*E910</f>
        <v>0.78749999999999998</v>
      </c>
      <c r="G910" s="7"/>
    </row>
    <row r="911" spans="1:10" s="1" customFormat="1" x14ac:dyDescent="0.3">
      <c r="A911" s="109" t="s">
        <v>1051</v>
      </c>
      <c r="B911" s="4" t="s">
        <v>1052</v>
      </c>
      <c r="C911" s="39" t="s">
        <v>750</v>
      </c>
      <c r="D911" s="40">
        <v>0.25</v>
      </c>
      <c r="E911" s="6">
        <v>11.5</v>
      </c>
      <c r="F911" s="41">
        <f t="shared" ref="F911" si="1">D911*E911</f>
        <v>2.875</v>
      </c>
      <c r="G911" s="7"/>
    </row>
    <row r="912" spans="1:10" s="1" customFormat="1" x14ac:dyDescent="0.3">
      <c r="A912" s="109" t="s">
        <v>1053</v>
      </c>
      <c r="B912" s="4" t="s">
        <v>1054</v>
      </c>
      <c r="C912" s="42" t="s">
        <v>304</v>
      </c>
      <c r="D912" s="44">
        <v>1</v>
      </c>
      <c r="E912" s="45">
        <v>2.5</v>
      </c>
      <c r="F912" s="6">
        <f>D912*E912</f>
        <v>2.5</v>
      </c>
      <c r="G912" s="7"/>
    </row>
    <row r="913" spans="1:7" s="1" customFormat="1" x14ac:dyDescent="0.3">
      <c r="A913" s="109" t="s">
        <v>1055</v>
      </c>
      <c r="B913" s="20" t="s">
        <v>1056</v>
      </c>
      <c r="C913" s="42" t="s">
        <v>190</v>
      </c>
      <c r="D913" s="22">
        <v>1</v>
      </c>
      <c r="E913" s="43">
        <v>3.5</v>
      </c>
      <c r="F913" s="6">
        <f>D913*E913</f>
        <v>3.5</v>
      </c>
      <c r="G913" s="7"/>
    </row>
    <row r="915" spans="1:7" ht="15" thickBot="1" x14ac:dyDescent="0.35"/>
    <row r="916" spans="1:7" ht="15" thickTop="1" x14ac:dyDescent="0.3">
      <c r="A916" s="101" t="s">
        <v>1044</v>
      </c>
    </row>
    <row r="917" spans="1:7" ht="15" thickBot="1" x14ac:dyDescent="0.35">
      <c r="A917" s="103" t="s">
        <v>1057</v>
      </c>
    </row>
    <row r="918" spans="1:7" s="1" customFormat="1" ht="15" thickTop="1" x14ac:dyDescent="0.3">
      <c r="A918" s="21"/>
      <c r="B918" s="74" t="s">
        <v>45</v>
      </c>
      <c r="C918" s="4"/>
      <c r="D918" s="4"/>
      <c r="E918" s="4"/>
      <c r="F918" s="41"/>
      <c r="G918" s="75"/>
    </row>
    <row r="919" spans="1:7" s="1" customFormat="1" x14ac:dyDescent="0.3">
      <c r="A919" s="109" t="s">
        <v>23</v>
      </c>
      <c r="B919" s="4" t="s">
        <v>1048</v>
      </c>
      <c r="C919" s="39" t="s">
        <v>110</v>
      </c>
      <c r="D919" s="40">
        <v>0.46</v>
      </c>
      <c r="E919" s="6">
        <v>4.5</v>
      </c>
      <c r="F919" s="41">
        <f t="shared" ref="F919:F920" si="2">D919*E919</f>
        <v>2.0700000000000003</v>
      </c>
      <c r="G919" s="7"/>
    </row>
    <row r="920" spans="1:7" s="1" customFormat="1" x14ac:dyDescent="0.3">
      <c r="A920" s="109" t="s">
        <v>47</v>
      </c>
      <c r="B920" s="4" t="s">
        <v>1049</v>
      </c>
      <c r="C920" s="39" t="s">
        <v>110</v>
      </c>
      <c r="D920" s="40">
        <v>0.46</v>
      </c>
      <c r="E920" s="6">
        <v>8</v>
      </c>
      <c r="F920" s="41">
        <f t="shared" si="2"/>
        <v>3.68</v>
      </c>
      <c r="G920" s="7"/>
    </row>
    <row r="921" spans="1:7" s="1" customFormat="1" x14ac:dyDescent="0.3">
      <c r="A921" s="109" t="s">
        <v>78</v>
      </c>
      <c r="B921" s="4" t="s">
        <v>1050</v>
      </c>
      <c r="C921" s="42" t="s">
        <v>110</v>
      </c>
      <c r="D921" s="40">
        <v>0.46</v>
      </c>
      <c r="E921" s="43">
        <v>3.15</v>
      </c>
      <c r="F921" s="6">
        <f>D921*E921</f>
        <v>1.4490000000000001</v>
      </c>
      <c r="G921" s="7"/>
    </row>
    <row r="922" spans="1:7" s="1" customFormat="1" x14ac:dyDescent="0.3">
      <c r="A922" s="109" t="s">
        <v>1051</v>
      </c>
      <c r="B922" s="4" t="s">
        <v>1052</v>
      </c>
      <c r="C922" s="39" t="s">
        <v>750</v>
      </c>
      <c r="D922" s="40">
        <v>0.46</v>
      </c>
      <c r="E922" s="6">
        <v>11.5</v>
      </c>
      <c r="F922" s="41">
        <f t="shared" ref="F922" si="3">D922*E922</f>
        <v>5.29</v>
      </c>
      <c r="G922" s="7"/>
    </row>
    <row r="923" spans="1:7" s="1" customFormat="1" x14ac:dyDescent="0.3">
      <c r="A923" s="109" t="s">
        <v>1053</v>
      </c>
      <c r="B923" s="4" t="s">
        <v>1054</v>
      </c>
      <c r="C923" s="42" t="s">
        <v>304</v>
      </c>
      <c r="D923" s="44">
        <v>1</v>
      </c>
      <c r="E923" s="45">
        <v>2.5</v>
      </c>
      <c r="F923" s="6">
        <f>D923*E923</f>
        <v>2.5</v>
      </c>
      <c r="G923" s="7"/>
    </row>
    <row r="924" spans="1:7" s="1" customFormat="1" x14ac:dyDescent="0.3">
      <c r="A924" s="109" t="s">
        <v>1055</v>
      </c>
      <c r="B924" s="20" t="s">
        <v>1056</v>
      </c>
      <c r="C924" s="42" t="s">
        <v>190</v>
      </c>
      <c r="D924" s="22">
        <v>1</v>
      </c>
      <c r="E924" s="43">
        <v>8.5</v>
      </c>
      <c r="F924" s="6">
        <f>D924*E924</f>
        <v>8.5</v>
      </c>
      <c r="G924" s="7"/>
    </row>
    <row r="926" spans="1:7" ht="15" thickBot="1" x14ac:dyDescent="0.35"/>
    <row r="927" spans="1:7" ht="15" thickTop="1" x14ac:dyDescent="0.3">
      <c r="A927" s="101" t="s">
        <v>1044</v>
      </c>
    </row>
    <row r="928" spans="1:7" ht="15" thickBot="1" x14ac:dyDescent="0.35">
      <c r="A928" s="103" t="s">
        <v>1059</v>
      </c>
    </row>
    <row r="929" spans="1:7" s="1" customFormat="1" ht="15" thickTop="1" x14ac:dyDescent="0.3">
      <c r="A929" s="21"/>
      <c r="B929" s="74" t="s">
        <v>45</v>
      </c>
      <c r="C929" s="4"/>
      <c r="D929" s="4"/>
      <c r="E929" s="4"/>
      <c r="F929" s="41"/>
      <c r="G929" s="75"/>
    </row>
    <row r="930" spans="1:7" s="1" customFormat="1" x14ac:dyDescent="0.3">
      <c r="A930" s="109" t="s">
        <v>23</v>
      </c>
      <c r="B930" s="4" t="s">
        <v>1048</v>
      </c>
      <c r="C930" s="39" t="s">
        <v>110</v>
      </c>
      <c r="D930" s="40">
        <v>0.7</v>
      </c>
      <c r="E930" s="6">
        <v>4.5</v>
      </c>
      <c r="F930" s="41">
        <f t="shared" ref="F930:F931" si="4">D930*E930</f>
        <v>3.15</v>
      </c>
      <c r="G930" s="7"/>
    </row>
    <row r="931" spans="1:7" s="1" customFormat="1" x14ac:dyDescent="0.3">
      <c r="A931" s="109" t="s">
        <v>47</v>
      </c>
      <c r="B931" s="4" t="s">
        <v>1049</v>
      </c>
      <c r="C931" s="39" t="s">
        <v>110</v>
      </c>
      <c r="D931" s="40">
        <v>0.7</v>
      </c>
      <c r="E931" s="6">
        <v>8</v>
      </c>
      <c r="F931" s="41">
        <f t="shared" si="4"/>
        <v>5.6</v>
      </c>
      <c r="G931" s="7"/>
    </row>
    <row r="932" spans="1:7" s="1" customFormat="1" x14ac:dyDescent="0.3">
      <c r="A932" s="109" t="s">
        <v>78</v>
      </c>
      <c r="B932" s="4" t="s">
        <v>1050</v>
      </c>
      <c r="C932" s="42" t="s">
        <v>110</v>
      </c>
      <c r="D932" s="40">
        <v>0.7</v>
      </c>
      <c r="E932" s="43">
        <v>3.15</v>
      </c>
      <c r="F932" s="6">
        <f>D932*E932</f>
        <v>2.2049999999999996</v>
      </c>
      <c r="G932" s="7"/>
    </row>
    <row r="933" spans="1:7" s="1" customFormat="1" x14ac:dyDescent="0.3">
      <c r="A933" s="109" t="s">
        <v>1051</v>
      </c>
      <c r="B933" s="4" t="s">
        <v>1052</v>
      </c>
      <c r="C933" s="39" t="s">
        <v>750</v>
      </c>
      <c r="D933" s="40">
        <v>0.7</v>
      </c>
      <c r="E933" s="6">
        <v>11.5</v>
      </c>
      <c r="F933" s="41">
        <f t="shared" ref="F933" si="5">D933*E933</f>
        <v>8.0499999999999989</v>
      </c>
      <c r="G933" s="7"/>
    </row>
    <row r="934" spans="1:7" s="1" customFormat="1" x14ac:dyDescent="0.3">
      <c r="A934" s="109" t="s">
        <v>1053</v>
      </c>
      <c r="B934" s="4" t="s">
        <v>1054</v>
      </c>
      <c r="C934" s="42" t="s">
        <v>304</v>
      </c>
      <c r="D934" s="44">
        <v>1</v>
      </c>
      <c r="E934" s="45">
        <v>2.5</v>
      </c>
      <c r="F934" s="6">
        <f>D934*E934</f>
        <v>2.5</v>
      </c>
      <c r="G934" s="7"/>
    </row>
    <row r="935" spans="1:7" s="1" customFormat="1" x14ac:dyDescent="0.3">
      <c r="A935" s="109" t="s">
        <v>1055</v>
      </c>
      <c r="B935" s="20" t="s">
        <v>1056</v>
      </c>
      <c r="C935" s="42" t="s">
        <v>190</v>
      </c>
      <c r="D935" s="22">
        <v>1</v>
      </c>
      <c r="E935" s="43">
        <v>22</v>
      </c>
      <c r="F935" s="6">
        <f>D935*E935</f>
        <v>22</v>
      </c>
      <c r="G935" s="7"/>
    </row>
    <row r="937" spans="1:7" ht="15" thickBot="1" x14ac:dyDescent="0.35"/>
    <row r="938" spans="1:7" ht="15" thickTop="1" x14ac:dyDescent="0.3">
      <c r="A938" s="101" t="s">
        <v>1044</v>
      </c>
    </row>
    <row r="939" spans="1:7" ht="15" thickBot="1" x14ac:dyDescent="0.35">
      <c r="A939" s="103" t="s">
        <v>1061</v>
      </c>
    </row>
    <row r="940" spans="1:7" s="1" customFormat="1" ht="15" thickTop="1" x14ac:dyDescent="0.3">
      <c r="A940" s="21"/>
      <c r="B940" s="74" t="s">
        <v>45</v>
      </c>
      <c r="C940" s="4"/>
      <c r="D940" s="4"/>
      <c r="E940" s="4"/>
      <c r="F940" s="41"/>
      <c r="G940" s="75"/>
    </row>
    <row r="941" spans="1:7" s="1" customFormat="1" x14ac:dyDescent="0.3">
      <c r="A941" s="109" t="s">
        <v>23</v>
      </c>
      <c r="B941" s="4" t="s">
        <v>1048</v>
      </c>
      <c r="C941" s="39" t="s">
        <v>110</v>
      </c>
      <c r="D941" s="40">
        <v>0.8</v>
      </c>
      <c r="E941" s="6">
        <v>4.5</v>
      </c>
      <c r="F941" s="41">
        <f t="shared" ref="F941:F942" si="6">D941*E941</f>
        <v>3.6</v>
      </c>
      <c r="G941" s="7"/>
    </row>
    <row r="942" spans="1:7" s="1" customFormat="1" x14ac:dyDescent="0.3">
      <c r="A942" s="109" t="s">
        <v>47</v>
      </c>
      <c r="B942" s="4" t="s">
        <v>1049</v>
      </c>
      <c r="C942" s="39" t="s">
        <v>110</v>
      </c>
      <c r="D942" s="40">
        <v>0.8</v>
      </c>
      <c r="E942" s="6">
        <v>8</v>
      </c>
      <c r="F942" s="41">
        <f t="shared" si="6"/>
        <v>6.4</v>
      </c>
      <c r="G942" s="7"/>
    </row>
    <row r="943" spans="1:7" s="1" customFormat="1" x14ac:dyDescent="0.3">
      <c r="A943" s="109" t="s">
        <v>78</v>
      </c>
      <c r="B943" s="4" t="s">
        <v>1050</v>
      </c>
      <c r="C943" s="42" t="s">
        <v>110</v>
      </c>
      <c r="D943" s="40">
        <v>0.8</v>
      </c>
      <c r="E943" s="43">
        <v>3.15</v>
      </c>
      <c r="F943" s="6">
        <f>D943*E943</f>
        <v>2.52</v>
      </c>
      <c r="G943" s="7"/>
    </row>
    <row r="944" spans="1:7" s="1" customFormat="1" x14ac:dyDescent="0.3">
      <c r="A944" s="109" t="s">
        <v>1051</v>
      </c>
      <c r="B944" s="138" t="s">
        <v>1052</v>
      </c>
      <c r="C944" s="39" t="s">
        <v>750</v>
      </c>
      <c r="D944" s="40">
        <v>0.8</v>
      </c>
      <c r="E944" s="6">
        <v>11.5</v>
      </c>
      <c r="F944" s="41">
        <f t="shared" ref="F944" si="7">D944*E944</f>
        <v>9.2000000000000011</v>
      </c>
      <c r="G944" s="7"/>
    </row>
    <row r="945" spans="1:7" s="1" customFormat="1" x14ac:dyDescent="0.3">
      <c r="A945" s="109" t="s">
        <v>1053</v>
      </c>
      <c r="B945" s="4" t="s">
        <v>1054</v>
      </c>
      <c r="C945" s="42" t="s">
        <v>304</v>
      </c>
      <c r="D945" s="44">
        <v>1</v>
      </c>
      <c r="E945" s="45">
        <v>2.5</v>
      </c>
      <c r="F945" s="6">
        <f>D945*E945</f>
        <v>2.5</v>
      </c>
      <c r="G945" s="7"/>
    </row>
    <row r="946" spans="1:7" s="1" customFormat="1" x14ac:dyDescent="0.3">
      <c r="A946" s="109" t="s">
        <v>1055</v>
      </c>
      <c r="B946" s="20" t="s">
        <v>1056</v>
      </c>
      <c r="C946" s="42" t="s">
        <v>190</v>
      </c>
      <c r="D946" s="22">
        <v>1</v>
      </c>
      <c r="E946" s="43">
        <v>19.600000000000001</v>
      </c>
      <c r="F946" s="6">
        <f>D946*E946</f>
        <v>19.600000000000001</v>
      </c>
      <c r="G946" s="7"/>
    </row>
    <row r="948" spans="1:7" ht="15" thickBot="1" x14ac:dyDescent="0.35"/>
    <row r="949" spans="1:7" ht="15" thickTop="1" x14ac:dyDescent="0.3">
      <c r="A949" s="101" t="s">
        <v>1063</v>
      </c>
    </row>
    <row r="950" spans="1:7" ht="15" thickBot="1" x14ac:dyDescent="0.35">
      <c r="A950" s="103" t="s">
        <v>1065</v>
      </c>
    </row>
    <row r="951" spans="1:7" s="1" customFormat="1" ht="15" thickTop="1" x14ac:dyDescent="0.3">
      <c r="A951" s="21"/>
      <c r="B951" s="74" t="s">
        <v>45</v>
      </c>
      <c r="C951" s="4"/>
      <c r="D951" s="4"/>
      <c r="E951" s="4"/>
      <c r="F951" s="41"/>
      <c r="G951" s="75"/>
    </row>
    <row r="952" spans="1:7" s="1" customFormat="1" x14ac:dyDescent="0.3">
      <c r="A952" s="109" t="s">
        <v>23</v>
      </c>
      <c r="B952" s="4" t="s">
        <v>1048</v>
      </c>
      <c r="C952" s="39" t="s">
        <v>110</v>
      </c>
      <c r="D952" s="40">
        <v>0.8</v>
      </c>
      <c r="E952" s="6">
        <v>4.5</v>
      </c>
      <c r="F952" s="41">
        <f t="shared" ref="F952:F953" si="8">D952*E952</f>
        <v>3.6</v>
      </c>
      <c r="G952" s="7"/>
    </row>
    <row r="953" spans="1:7" s="1" customFormat="1" x14ac:dyDescent="0.3">
      <c r="A953" s="109" t="s">
        <v>47</v>
      </c>
      <c r="B953" s="4" t="s">
        <v>1049</v>
      </c>
      <c r="C953" s="39" t="s">
        <v>110</v>
      </c>
      <c r="D953" s="40">
        <v>0.8</v>
      </c>
      <c r="E953" s="6">
        <v>8</v>
      </c>
      <c r="F953" s="41">
        <f t="shared" si="8"/>
        <v>6.4</v>
      </c>
      <c r="G953" s="7"/>
    </row>
    <row r="954" spans="1:7" s="1" customFormat="1" x14ac:dyDescent="0.3">
      <c r="A954" s="109" t="s">
        <v>78</v>
      </c>
      <c r="B954" s="4" t="s">
        <v>1050</v>
      </c>
      <c r="C954" s="42" t="s">
        <v>110</v>
      </c>
      <c r="D954" s="40">
        <v>0.8</v>
      </c>
      <c r="E954" s="43">
        <v>3.15</v>
      </c>
      <c r="F954" s="6">
        <f>D954*E954</f>
        <v>2.52</v>
      </c>
      <c r="G954" s="7"/>
    </row>
    <row r="955" spans="1:7" s="1" customFormat="1" x14ac:dyDescent="0.3">
      <c r="A955" s="109" t="s">
        <v>1051</v>
      </c>
      <c r="B955" s="138" t="s">
        <v>1052</v>
      </c>
      <c r="C955" s="39" t="s">
        <v>750</v>
      </c>
      <c r="D955" s="40">
        <v>0.8</v>
      </c>
      <c r="E955" s="6">
        <v>11.5</v>
      </c>
      <c r="F955" s="41">
        <f t="shared" ref="F955" si="9">D955*E955</f>
        <v>9.2000000000000011</v>
      </c>
      <c r="G955" s="7"/>
    </row>
    <row r="956" spans="1:7" s="1" customFormat="1" x14ac:dyDescent="0.3">
      <c r="A956" s="109" t="s">
        <v>1053</v>
      </c>
      <c r="B956" s="4" t="s">
        <v>1054</v>
      </c>
      <c r="C956" s="42" t="s">
        <v>304</v>
      </c>
      <c r="D956" s="44">
        <v>1</v>
      </c>
      <c r="E956" s="45">
        <v>2.5</v>
      </c>
      <c r="F956" s="6">
        <f>D956*E956</f>
        <v>2.5</v>
      </c>
      <c r="G956" s="7"/>
    </row>
    <row r="957" spans="1:7" s="1" customFormat="1" x14ac:dyDescent="0.3">
      <c r="A957" s="109" t="s">
        <v>1055</v>
      </c>
      <c r="B957" s="20" t="s">
        <v>1056</v>
      </c>
      <c r="C957" s="42" t="s">
        <v>190</v>
      </c>
      <c r="D957" s="22">
        <v>1</v>
      </c>
      <c r="E957" s="43">
        <v>10</v>
      </c>
      <c r="F957" s="6">
        <f>D957*E957</f>
        <v>10</v>
      </c>
      <c r="G957" s="7"/>
    </row>
    <row r="959" spans="1:7" ht="15" thickBot="1" x14ac:dyDescent="0.35"/>
    <row r="960" spans="1:7" ht="15" thickTop="1" x14ac:dyDescent="0.3">
      <c r="A960" s="101" t="s">
        <v>1063</v>
      </c>
    </row>
    <row r="961" spans="1:7" ht="15" thickBot="1" x14ac:dyDescent="0.35">
      <c r="A961" s="103" t="s">
        <v>1066</v>
      </c>
    </row>
    <row r="962" spans="1:7" s="1" customFormat="1" ht="15" thickTop="1" x14ac:dyDescent="0.3">
      <c r="A962" s="21"/>
      <c r="B962" s="74" t="s">
        <v>45</v>
      </c>
      <c r="C962" s="4"/>
      <c r="D962" s="4"/>
      <c r="E962" s="4"/>
      <c r="F962" s="41"/>
      <c r="G962" s="75"/>
    </row>
    <row r="963" spans="1:7" s="1" customFormat="1" x14ac:dyDescent="0.3">
      <c r="A963" s="109" t="s">
        <v>23</v>
      </c>
      <c r="B963" s="4" t="s">
        <v>1048</v>
      </c>
      <c r="C963" s="39" t="s">
        <v>110</v>
      </c>
      <c r="D963" s="40">
        <v>0.9</v>
      </c>
      <c r="E963" s="6">
        <v>4.5</v>
      </c>
      <c r="F963" s="41">
        <f t="shared" ref="F963:F964" si="10">D963*E963</f>
        <v>4.05</v>
      </c>
      <c r="G963" s="7"/>
    </row>
    <row r="964" spans="1:7" s="1" customFormat="1" x14ac:dyDescent="0.3">
      <c r="A964" s="109" t="s">
        <v>47</v>
      </c>
      <c r="B964" s="4" t="s">
        <v>1049</v>
      </c>
      <c r="C964" s="39" t="s">
        <v>110</v>
      </c>
      <c r="D964" s="40">
        <v>0.9</v>
      </c>
      <c r="E964" s="6">
        <v>8</v>
      </c>
      <c r="F964" s="41">
        <f t="shared" si="10"/>
        <v>7.2</v>
      </c>
      <c r="G964" s="7"/>
    </row>
    <row r="965" spans="1:7" s="1" customFormat="1" x14ac:dyDescent="0.3">
      <c r="A965" s="109" t="s">
        <v>78</v>
      </c>
      <c r="B965" s="4" t="s">
        <v>1050</v>
      </c>
      <c r="C965" s="42" t="s">
        <v>110</v>
      </c>
      <c r="D965" s="40">
        <v>0.9</v>
      </c>
      <c r="E965" s="43">
        <v>3.15</v>
      </c>
      <c r="F965" s="6">
        <f>D965*E965</f>
        <v>2.835</v>
      </c>
      <c r="G965" s="7"/>
    </row>
    <row r="966" spans="1:7" s="1" customFormat="1" x14ac:dyDescent="0.3">
      <c r="A966" s="109" t="s">
        <v>1051</v>
      </c>
      <c r="B966" s="138" t="s">
        <v>1052</v>
      </c>
      <c r="C966" s="39" t="s">
        <v>750</v>
      </c>
      <c r="D966" s="40">
        <v>0.9</v>
      </c>
      <c r="E966" s="6">
        <v>11.5</v>
      </c>
      <c r="F966" s="41">
        <f t="shared" ref="F966" si="11">D966*E966</f>
        <v>10.35</v>
      </c>
      <c r="G966" s="7"/>
    </row>
    <row r="967" spans="1:7" s="1" customFormat="1" x14ac:dyDescent="0.3">
      <c r="A967" s="109" t="s">
        <v>1053</v>
      </c>
      <c r="B967" s="4" t="s">
        <v>1054</v>
      </c>
      <c r="C967" s="42" t="s">
        <v>304</v>
      </c>
      <c r="D967" s="44">
        <v>1</v>
      </c>
      <c r="E967" s="45">
        <v>2.5</v>
      </c>
      <c r="F967" s="6">
        <f>D967*E967</f>
        <v>2.5</v>
      </c>
      <c r="G967" s="7"/>
    </row>
    <row r="968" spans="1:7" s="1" customFormat="1" x14ac:dyDescent="0.3">
      <c r="A968" s="109" t="s">
        <v>1055</v>
      </c>
      <c r="B968" s="20" t="s">
        <v>1056</v>
      </c>
      <c r="C968" s="42" t="s">
        <v>190</v>
      </c>
      <c r="D968" s="22">
        <v>1</v>
      </c>
      <c r="E968" s="43">
        <v>29.31</v>
      </c>
      <c r="F968" s="6">
        <f>D968*E968</f>
        <v>29.31</v>
      </c>
      <c r="G968" s="7"/>
    </row>
    <row r="970" spans="1:7" ht="15" thickBot="1" x14ac:dyDescent="0.35"/>
    <row r="971" spans="1:7" ht="15" thickTop="1" x14ac:dyDescent="0.3">
      <c r="A971" s="101" t="s">
        <v>1063</v>
      </c>
    </row>
    <row r="972" spans="1:7" ht="15" thickBot="1" x14ac:dyDescent="0.35">
      <c r="A972" s="103" t="s">
        <v>1067</v>
      </c>
    </row>
    <row r="973" spans="1:7" s="1" customFormat="1" ht="15" thickTop="1" x14ac:dyDescent="0.3">
      <c r="A973" s="21"/>
      <c r="B973" s="74" t="s">
        <v>45</v>
      </c>
      <c r="C973" s="4"/>
      <c r="D973" s="4"/>
      <c r="E973" s="4"/>
      <c r="F973" s="41"/>
      <c r="G973" s="75"/>
    </row>
    <row r="974" spans="1:7" s="1" customFormat="1" x14ac:dyDescent="0.3">
      <c r="A974" s="109" t="s">
        <v>23</v>
      </c>
      <c r="B974" s="4" t="s">
        <v>1048</v>
      </c>
      <c r="C974" s="185" t="s">
        <v>110</v>
      </c>
      <c r="D974" s="40">
        <v>1</v>
      </c>
      <c r="E974" s="6">
        <v>4.5</v>
      </c>
      <c r="F974" s="41">
        <f t="shared" ref="F974:F975" si="12">D974*E974</f>
        <v>4.5</v>
      </c>
      <c r="G974" s="7"/>
    </row>
    <row r="975" spans="1:7" s="1" customFormat="1" x14ac:dyDescent="0.3">
      <c r="A975" s="109" t="s">
        <v>47</v>
      </c>
      <c r="B975" s="4" t="s">
        <v>1049</v>
      </c>
      <c r="C975" s="39" t="s">
        <v>110</v>
      </c>
      <c r="D975" s="40">
        <v>1</v>
      </c>
      <c r="E975" s="6">
        <v>8</v>
      </c>
      <c r="F975" s="41">
        <f t="shared" si="12"/>
        <v>8</v>
      </c>
      <c r="G975" s="7"/>
    </row>
    <row r="976" spans="1:7" s="1" customFormat="1" x14ac:dyDescent="0.3">
      <c r="A976" s="109" t="s">
        <v>78</v>
      </c>
      <c r="B976" s="4" t="s">
        <v>1050</v>
      </c>
      <c r="C976" s="42" t="s">
        <v>110</v>
      </c>
      <c r="D976" s="40">
        <v>1</v>
      </c>
      <c r="E976" s="43">
        <v>3.15</v>
      </c>
      <c r="F976" s="6">
        <f>D976*E976</f>
        <v>3.15</v>
      </c>
      <c r="G976" s="7"/>
    </row>
    <row r="977" spans="1:7" s="1" customFormat="1" x14ac:dyDescent="0.3">
      <c r="A977" s="109" t="s">
        <v>1051</v>
      </c>
      <c r="B977" s="4" t="s">
        <v>1052</v>
      </c>
      <c r="C977" s="39" t="s">
        <v>750</v>
      </c>
      <c r="D977" s="40">
        <v>1</v>
      </c>
      <c r="E977" s="6">
        <v>11.5</v>
      </c>
      <c r="F977" s="41">
        <f t="shared" ref="F977" si="13">D977*E977</f>
        <v>11.5</v>
      </c>
      <c r="G977" s="7"/>
    </row>
    <row r="978" spans="1:7" s="1" customFormat="1" x14ac:dyDescent="0.3">
      <c r="A978" s="109" t="s">
        <v>1053</v>
      </c>
      <c r="B978" s="4" t="s">
        <v>1054</v>
      </c>
      <c r="C978" s="42" t="s">
        <v>304</v>
      </c>
      <c r="D978" s="40">
        <v>1</v>
      </c>
      <c r="E978" s="45">
        <v>2.5</v>
      </c>
      <c r="F978" s="6">
        <f>D978*E978</f>
        <v>2.5</v>
      </c>
      <c r="G978" s="7"/>
    </row>
    <row r="979" spans="1:7" s="1" customFormat="1" x14ac:dyDescent="0.3">
      <c r="A979" s="109" t="s">
        <v>1055</v>
      </c>
      <c r="B979" s="20" t="s">
        <v>1056</v>
      </c>
      <c r="C979" s="42" t="s">
        <v>190</v>
      </c>
      <c r="D979" s="22">
        <v>1</v>
      </c>
      <c r="E979" s="43">
        <v>39.299999999999997</v>
      </c>
      <c r="F979" s="6">
        <f>D979*E979</f>
        <v>39.299999999999997</v>
      </c>
      <c r="G979" s="7"/>
    </row>
    <row r="981" spans="1:7" ht="15" thickBot="1" x14ac:dyDescent="0.35"/>
    <row r="982" spans="1:7" ht="15" thickTop="1" x14ac:dyDescent="0.3">
      <c r="A982" s="101" t="s">
        <v>1063</v>
      </c>
    </row>
    <row r="983" spans="1:7" ht="15" thickBot="1" x14ac:dyDescent="0.35">
      <c r="A983" s="103" t="s">
        <v>1068</v>
      </c>
    </row>
    <row r="984" spans="1:7" s="1" customFormat="1" ht="15" thickTop="1" x14ac:dyDescent="0.3">
      <c r="A984" s="21"/>
      <c r="B984" s="74" t="s">
        <v>45</v>
      </c>
      <c r="C984" s="4"/>
      <c r="D984" s="4"/>
      <c r="E984" s="4"/>
      <c r="F984" s="41"/>
      <c r="G984" s="75"/>
    </row>
    <row r="985" spans="1:7" s="1" customFormat="1" x14ac:dyDescent="0.3">
      <c r="A985" s="109" t="s">
        <v>23</v>
      </c>
      <c r="B985" s="4" t="s">
        <v>1048</v>
      </c>
      <c r="C985" s="39" t="s">
        <v>110</v>
      </c>
      <c r="D985" s="40">
        <v>1.2</v>
      </c>
      <c r="E985" s="6">
        <v>4.5</v>
      </c>
      <c r="F985" s="41">
        <f t="shared" ref="F985:F986" si="14">D985*E985</f>
        <v>5.3999999999999995</v>
      </c>
      <c r="G985" s="7"/>
    </row>
    <row r="986" spans="1:7" s="1" customFormat="1" x14ac:dyDescent="0.3">
      <c r="A986" s="109" t="s">
        <v>47</v>
      </c>
      <c r="B986" s="4" t="s">
        <v>1049</v>
      </c>
      <c r="C986" s="39" t="s">
        <v>110</v>
      </c>
      <c r="D986" s="40">
        <v>1.2</v>
      </c>
      <c r="E986" s="6">
        <v>8</v>
      </c>
      <c r="F986" s="41">
        <f t="shared" si="14"/>
        <v>9.6</v>
      </c>
      <c r="G986" s="7"/>
    </row>
    <row r="987" spans="1:7" s="1" customFormat="1" x14ac:dyDescent="0.3">
      <c r="A987" s="109" t="s">
        <v>78</v>
      </c>
      <c r="B987" s="4" t="s">
        <v>1050</v>
      </c>
      <c r="C987" s="42" t="s">
        <v>110</v>
      </c>
      <c r="D987" s="40">
        <v>1.2</v>
      </c>
      <c r="E987" s="43">
        <v>3.15</v>
      </c>
      <c r="F987" s="6">
        <f>D987*E987</f>
        <v>3.78</v>
      </c>
      <c r="G987" s="7"/>
    </row>
    <row r="988" spans="1:7" s="1" customFormat="1" x14ac:dyDescent="0.3">
      <c r="A988" s="109" t="s">
        <v>1051</v>
      </c>
      <c r="B988" s="4" t="s">
        <v>1052</v>
      </c>
      <c r="C988" s="39" t="s">
        <v>750</v>
      </c>
      <c r="D988" s="40">
        <v>1.2</v>
      </c>
      <c r="E988" s="6">
        <v>11.5</v>
      </c>
      <c r="F988" s="41">
        <f t="shared" ref="F988" si="15">D988*E988</f>
        <v>13.799999999999999</v>
      </c>
      <c r="G988" s="7"/>
    </row>
    <row r="989" spans="1:7" s="1" customFormat="1" x14ac:dyDescent="0.3">
      <c r="A989" s="109" t="s">
        <v>1053</v>
      </c>
      <c r="B989" s="4" t="s">
        <v>1054</v>
      </c>
      <c r="C989" s="42" t="s">
        <v>304</v>
      </c>
      <c r="D989" s="40">
        <v>1</v>
      </c>
      <c r="E989" s="45">
        <v>2.5</v>
      </c>
      <c r="F989" s="6">
        <f>D989*E989</f>
        <v>2.5</v>
      </c>
      <c r="G989" s="7"/>
    </row>
    <row r="991" spans="1:7" ht="15" thickBot="1" x14ac:dyDescent="0.35"/>
    <row r="992" spans="1:7" ht="15" thickTop="1" x14ac:dyDescent="0.3">
      <c r="A992" s="101" t="s">
        <v>1069</v>
      </c>
    </row>
    <row r="993" spans="1:7" ht="15" thickBot="1" x14ac:dyDescent="0.35">
      <c r="A993" s="103" t="s">
        <v>1071</v>
      </c>
    </row>
    <row r="994" spans="1:7" s="1" customFormat="1" ht="15" thickTop="1" x14ac:dyDescent="0.3">
      <c r="A994" s="21"/>
      <c r="B994" s="74" t="s">
        <v>45</v>
      </c>
      <c r="C994" s="4"/>
      <c r="D994" s="4"/>
      <c r="E994" s="4"/>
      <c r="F994" s="41"/>
      <c r="G994" s="75"/>
    </row>
    <row r="995" spans="1:7" s="1" customFormat="1" x14ac:dyDescent="0.3">
      <c r="A995" s="109" t="s">
        <v>23</v>
      </c>
      <c r="B995" s="4" t="s">
        <v>1048</v>
      </c>
      <c r="C995" s="39" t="s">
        <v>110</v>
      </c>
      <c r="D995" s="40">
        <v>0.25</v>
      </c>
      <c r="E995" s="6">
        <v>4.5</v>
      </c>
      <c r="F995" s="41">
        <f t="shared" ref="F995:F996" si="16">D995*E995</f>
        <v>1.125</v>
      </c>
      <c r="G995" s="7"/>
    </row>
    <row r="996" spans="1:7" s="1" customFormat="1" x14ac:dyDescent="0.3">
      <c r="A996" s="109" t="s">
        <v>47</v>
      </c>
      <c r="B996" s="138" t="s">
        <v>1049</v>
      </c>
      <c r="C996" s="39" t="s">
        <v>110</v>
      </c>
      <c r="D996" s="40">
        <v>0.25</v>
      </c>
      <c r="E996" s="6">
        <v>8</v>
      </c>
      <c r="F996" s="41">
        <f t="shared" si="16"/>
        <v>2</v>
      </c>
      <c r="G996" s="7"/>
    </row>
    <row r="997" spans="1:7" s="1" customFormat="1" x14ac:dyDescent="0.3">
      <c r="A997" s="109" t="s">
        <v>78</v>
      </c>
      <c r="B997" s="4" t="s">
        <v>1050</v>
      </c>
      <c r="C997" s="42" t="s">
        <v>110</v>
      </c>
      <c r="D997" s="40">
        <v>0.25</v>
      </c>
      <c r="E997" s="43">
        <v>3.15</v>
      </c>
      <c r="F997" s="6">
        <f>D997*E997</f>
        <v>0.78749999999999998</v>
      </c>
      <c r="G997" s="7"/>
    </row>
    <row r="998" spans="1:7" s="1" customFormat="1" x14ac:dyDescent="0.3">
      <c r="A998" s="109" t="s">
        <v>1051</v>
      </c>
      <c r="B998" s="4" t="s">
        <v>1052</v>
      </c>
      <c r="C998" s="39" t="s">
        <v>750</v>
      </c>
      <c r="D998" s="40">
        <v>0.25</v>
      </c>
      <c r="E998" s="6">
        <v>11.5</v>
      </c>
      <c r="F998" s="41">
        <f t="shared" ref="F998" si="17">D998*E998</f>
        <v>2.875</v>
      </c>
      <c r="G998" s="7"/>
    </row>
    <row r="999" spans="1:7" s="1" customFormat="1" x14ac:dyDescent="0.3">
      <c r="A999" s="109" t="s">
        <v>1053</v>
      </c>
      <c r="B999" s="4" t="s">
        <v>1054</v>
      </c>
      <c r="C999" s="42" t="s">
        <v>304</v>
      </c>
      <c r="D999" s="40">
        <v>1</v>
      </c>
      <c r="E999" s="45">
        <v>2.5</v>
      </c>
      <c r="F999" s="6">
        <f>D999*E999</f>
        <v>2.5</v>
      </c>
      <c r="G999" s="7"/>
    </row>
    <row r="1000" spans="1:7" s="1" customFormat="1" x14ac:dyDescent="0.3">
      <c r="A1000" s="109" t="s">
        <v>1055</v>
      </c>
      <c r="B1000" s="20" t="s">
        <v>1056</v>
      </c>
      <c r="C1000" s="42" t="s">
        <v>190</v>
      </c>
      <c r="D1000" s="22">
        <v>1</v>
      </c>
      <c r="E1000" s="43">
        <v>5</v>
      </c>
      <c r="F1000" s="6">
        <f>D1000*E1000</f>
        <v>5</v>
      </c>
      <c r="G1000" s="7"/>
    </row>
    <row r="1002" spans="1:7" ht="15" thickBot="1" x14ac:dyDescent="0.35"/>
    <row r="1003" spans="1:7" ht="15" thickTop="1" x14ac:dyDescent="0.3">
      <c r="A1003" s="101" t="s">
        <v>1069</v>
      </c>
    </row>
    <row r="1004" spans="1:7" ht="15" thickBot="1" x14ac:dyDescent="0.35">
      <c r="A1004" s="103" t="s">
        <v>1072</v>
      </c>
    </row>
    <row r="1005" spans="1:7" s="1" customFormat="1" ht="15" thickTop="1" x14ac:dyDescent="0.3">
      <c r="A1005" s="21"/>
      <c r="B1005" s="74" t="s">
        <v>45</v>
      </c>
      <c r="C1005" s="4"/>
      <c r="D1005" s="4"/>
      <c r="E1005" s="4"/>
      <c r="F1005" s="41"/>
      <c r="G1005" s="75"/>
    </row>
    <row r="1006" spans="1:7" s="1" customFormat="1" x14ac:dyDescent="0.3">
      <c r="A1006" s="109" t="s">
        <v>23</v>
      </c>
      <c r="B1006" s="4" t="s">
        <v>1048</v>
      </c>
      <c r="C1006" s="39" t="s">
        <v>110</v>
      </c>
      <c r="D1006" s="40">
        <v>0.47</v>
      </c>
      <c r="E1006" s="6">
        <v>4.5</v>
      </c>
      <c r="F1006" s="41">
        <f t="shared" ref="F1006:F1007" si="18">D1006*E1006</f>
        <v>2.1149999999999998</v>
      </c>
      <c r="G1006" s="7"/>
    </row>
    <row r="1007" spans="1:7" s="1" customFormat="1" x14ac:dyDescent="0.3">
      <c r="A1007" s="109" t="s">
        <v>47</v>
      </c>
      <c r="B1007" s="4" t="s">
        <v>1049</v>
      </c>
      <c r="C1007" s="39" t="s">
        <v>110</v>
      </c>
      <c r="D1007" s="40">
        <v>0.47</v>
      </c>
      <c r="E1007" s="6">
        <v>8</v>
      </c>
      <c r="F1007" s="41">
        <f t="shared" si="18"/>
        <v>3.76</v>
      </c>
      <c r="G1007" s="7"/>
    </row>
    <row r="1008" spans="1:7" s="1" customFormat="1" x14ac:dyDescent="0.3">
      <c r="A1008" s="109" t="s">
        <v>78</v>
      </c>
      <c r="B1008" s="4" t="s">
        <v>1050</v>
      </c>
      <c r="C1008" s="42" t="s">
        <v>110</v>
      </c>
      <c r="D1008" s="40">
        <v>0.47</v>
      </c>
      <c r="E1008" s="43">
        <v>3.15</v>
      </c>
      <c r="F1008" s="6">
        <f>D1008*E1008</f>
        <v>1.4804999999999999</v>
      </c>
      <c r="G1008" s="7"/>
    </row>
    <row r="1009" spans="1:7" s="1" customFormat="1" x14ac:dyDescent="0.3">
      <c r="A1009" s="109" t="s">
        <v>1051</v>
      </c>
      <c r="B1009" s="4" t="s">
        <v>1052</v>
      </c>
      <c r="C1009" s="39" t="s">
        <v>750</v>
      </c>
      <c r="D1009" s="40">
        <v>0.47</v>
      </c>
      <c r="E1009" s="6">
        <v>11.5</v>
      </c>
      <c r="F1009" s="41">
        <f t="shared" ref="F1009" si="19">D1009*E1009</f>
        <v>5.4049999999999994</v>
      </c>
      <c r="G1009" s="7"/>
    </row>
    <row r="1010" spans="1:7" s="1" customFormat="1" x14ac:dyDescent="0.3">
      <c r="A1010" s="109" t="s">
        <v>1053</v>
      </c>
      <c r="B1010" s="4" t="s">
        <v>1054</v>
      </c>
      <c r="C1010" s="42" t="s">
        <v>304</v>
      </c>
      <c r="D1010" s="40">
        <v>1</v>
      </c>
      <c r="E1010" s="45">
        <v>2.5</v>
      </c>
      <c r="F1010" s="6">
        <f>D1010*E1010</f>
        <v>2.5</v>
      </c>
      <c r="G1010" s="7"/>
    </row>
    <row r="1011" spans="1:7" s="1" customFormat="1" x14ac:dyDescent="0.3">
      <c r="A1011" s="109" t="s">
        <v>1055</v>
      </c>
      <c r="B1011" s="20" t="s">
        <v>1056</v>
      </c>
      <c r="C1011" s="42" t="s">
        <v>190</v>
      </c>
      <c r="D1011" s="22">
        <v>1</v>
      </c>
      <c r="E1011" s="43">
        <v>9.1</v>
      </c>
      <c r="F1011" s="6">
        <f>D1011*E1011</f>
        <v>9.1</v>
      </c>
      <c r="G1011" s="7"/>
    </row>
    <row r="1013" spans="1:7" ht="15" thickBot="1" x14ac:dyDescent="0.35"/>
    <row r="1014" spans="1:7" ht="15" thickTop="1" x14ac:dyDescent="0.3">
      <c r="A1014" s="101" t="s">
        <v>1069</v>
      </c>
    </row>
    <row r="1015" spans="1:7" ht="15" thickBot="1" x14ac:dyDescent="0.35">
      <c r="A1015" s="103" t="s">
        <v>1073</v>
      </c>
    </row>
    <row r="1016" spans="1:7" s="1" customFormat="1" ht="15" thickTop="1" x14ac:dyDescent="0.3">
      <c r="A1016" s="21"/>
      <c r="B1016" s="74" t="s">
        <v>45</v>
      </c>
      <c r="C1016" s="4"/>
      <c r="D1016" s="4"/>
      <c r="E1016" s="4"/>
      <c r="F1016" s="41"/>
      <c r="G1016" s="75"/>
    </row>
    <row r="1017" spans="1:7" s="1" customFormat="1" x14ac:dyDescent="0.3">
      <c r="A1017" s="109" t="s">
        <v>23</v>
      </c>
      <c r="B1017" s="138" t="s">
        <v>1048</v>
      </c>
      <c r="C1017" s="39" t="s">
        <v>110</v>
      </c>
      <c r="D1017" s="40">
        <v>0.55000000000000004</v>
      </c>
      <c r="E1017" s="6">
        <v>4.5</v>
      </c>
      <c r="F1017" s="41">
        <f t="shared" ref="F1017:F1018" si="20">D1017*E1017</f>
        <v>2.4750000000000001</v>
      </c>
      <c r="G1017" s="7"/>
    </row>
    <row r="1018" spans="1:7" s="1" customFormat="1" x14ac:dyDescent="0.3">
      <c r="A1018" s="109" t="s">
        <v>47</v>
      </c>
      <c r="B1018" s="4" t="s">
        <v>1049</v>
      </c>
      <c r="C1018" s="39" t="s">
        <v>110</v>
      </c>
      <c r="D1018" s="40">
        <v>0.55000000000000004</v>
      </c>
      <c r="E1018" s="6">
        <v>8</v>
      </c>
      <c r="F1018" s="41">
        <f t="shared" si="20"/>
        <v>4.4000000000000004</v>
      </c>
      <c r="G1018" s="7"/>
    </row>
    <row r="1019" spans="1:7" s="1" customFormat="1" x14ac:dyDescent="0.3">
      <c r="A1019" s="109" t="s">
        <v>78</v>
      </c>
      <c r="B1019" s="4" t="s">
        <v>1050</v>
      </c>
      <c r="C1019" s="42" t="s">
        <v>110</v>
      </c>
      <c r="D1019" s="40">
        <v>0.55000000000000004</v>
      </c>
      <c r="E1019" s="43">
        <v>3.15</v>
      </c>
      <c r="F1019" s="6">
        <f>D1019*E1019</f>
        <v>1.7325000000000002</v>
      </c>
      <c r="G1019" s="7"/>
    </row>
    <row r="1020" spans="1:7" s="1" customFormat="1" x14ac:dyDescent="0.3">
      <c r="A1020" s="109" t="s">
        <v>1051</v>
      </c>
      <c r="B1020" s="4" t="s">
        <v>1052</v>
      </c>
      <c r="C1020" s="39" t="s">
        <v>750</v>
      </c>
      <c r="D1020" s="40">
        <v>0.55000000000000004</v>
      </c>
      <c r="E1020" s="6">
        <v>11.5</v>
      </c>
      <c r="F1020" s="41">
        <f t="shared" ref="F1020" si="21">D1020*E1020</f>
        <v>6.3250000000000002</v>
      </c>
      <c r="G1020" s="7"/>
    </row>
    <row r="1021" spans="1:7" s="1" customFormat="1" x14ac:dyDescent="0.3">
      <c r="A1021" s="109" t="s">
        <v>1053</v>
      </c>
      <c r="B1021" s="4" t="s">
        <v>1054</v>
      </c>
      <c r="C1021" s="42" t="s">
        <v>304</v>
      </c>
      <c r="D1021" s="40">
        <v>1</v>
      </c>
      <c r="E1021" s="45">
        <v>2.5</v>
      </c>
      <c r="F1021" s="6">
        <f>D1021*E1021</f>
        <v>2.5</v>
      </c>
      <c r="G1021" s="7"/>
    </row>
    <row r="1022" spans="1:7" s="1" customFormat="1" x14ac:dyDescent="0.3">
      <c r="A1022" s="109" t="s">
        <v>1055</v>
      </c>
      <c r="B1022" s="20" t="s">
        <v>1056</v>
      </c>
      <c r="C1022" s="42" t="s">
        <v>190</v>
      </c>
      <c r="D1022" s="22">
        <v>1</v>
      </c>
      <c r="E1022" s="43">
        <v>11.6</v>
      </c>
      <c r="F1022" s="6">
        <f>D1022*E1022</f>
        <v>11.6</v>
      </c>
      <c r="G1022" s="7"/>
    </row>
    <row r="1025" spans="1:7" ht="15" thickBot="1" x14ac:dyDescent="0.35"/>
    <row r="1026" spans="1:7" ht="15" thickTop="1" x14ac:dyDescent="0.3">
      <c r="A1026" s="101" t="s">
        <v>1069</v>
      </c>
    </row>
    <row r="1027" spans="1:7" ht="15" thickBot="1" x14ac:dyDescent="0.35">
      <c r="A1027" s="103" t="s">
        <v>1074</v>
      </c>
    </row>
    <row r="1028" spans="1:7" s="1" customFormat="1" ht="15" thickTop="1" x14ac:dyDescent="0.3">
      <c r="A1028" s="21"/>
      <c r="B1028" s="74" t="s">
        <v>45</v>
      </c>
      <c r="C1028" s="4"/>
      <c r="D1028" s="4"/>
      <c r="E1028" s="4"/>
      <c r="F1028" s="41"/>
      <c r="G1028" s="75"/>
    </row>
    <row r="1029" spans="1:7" s="1" customFormat="1" x14ac:dyDescent="0.3">
      <c r="A1029" s="109" t="s">
        <v>23</v>
      </c>
      <c r="B1029" s="4" t="s">
        <v>1048</v>
      </c>
      <c r="C1029" s="39" t="s">
        <v>110</v>
      </c>
      <c r="D1029" s="40">
        <v>0.6</v>
      </c>
      <c r="E1029" s="6">
        <v>4.5</v>
      </c>
      <c r="F1029" s="41">
        <f t="shared" ref="F1029:F1030" si="22">D1029*E1029</f>
        <v>2.6999999999999997</v>
      </c>
      <c r="G1029" s="7"/>
    </row>
    <row r="1030" spans="1:7" s="1" customFormat="1" x14ac:dyDescent="0.3">
      <c r="A1030" s="109" t="s">
        <v>47</v>
      </c>
      <c r="B1030" s="4" t="s">
        <v>1049</v>
      </c>
      <c r="C1030" s="39" t="s">
        <v>110</v>
      </c>
      <c r="D1030" s="40">
        <v>0.6</v>
      </c>
      <c r="E1030" s="6">
        <v>8</v>
      </c>
      <c r="F1030" s="41">
        <f t="shared" si="22"/>
        <v>4.8</v>
      </c>
      <c r="G1030" s="7"/>
    </row>
    <row r="1031" spans="1:7" s="1" customFormat="1" x14ac:dyDescent="0.3">
      <c r="A1031" s="109" t="s">
        <v>78</v>
      </c>
      <c r="B1031" s="4" t="s">
        <v>1050</v>
      </c>
      <c r="C1031" s="42" t="s">
        <v>110</v>
      </c>
      <c r="D1031" s="40">
        <v>0.6</v>
      </c>
      <c r="E1031" s="43">
        <v>3.15</v>
      </c>
      <c r="F1031" s="6">
        <f>D1031*E1031</f>
        <v>1.89</v>
      </c>
      <c r="G1031" s="7"/>
    </row>
    <row r="1032" spans="1:7" s="1" customFormat="1" x14ac:dyDescent="0.3">
      <c r="A1032" s="109" t="s">
        <v>1051</v>
      </c>
      <c r="B1032" s="138" t="s">
        <v>1052</v>
      </c>
      <c r="C1032" s="39" t="s">
        <v>750</v>
      </c>
      <c r="D1032" s="40">
        <v>0.6</v>
      </c>
      <c r="E1032" s="6">
        <v>11.5</v>
      </c>
      <c r="F1032" s="41">
        <f t="shared" ref="F1032" si="23">D1032*E1032</f>
        <v>6.8999999999999995</v>
      </c>
      <c r="G1032" s="7"/>
    </row>
    <row r="1033" spans="1:7" s="1" customFormat="1" x14ac:dyDescent="0.3">
      <c r="A1033" s="109" t="s">
        <v>1053</v>
      </c>
      <c r="B1033" s="4" t="s">
        <v>1054</v>
      </c>
      <c r="C1033" s="42" t="s">
        <v>304</v>
      </c>
      <c r="D1033" s="40">
        <v>1</v>
      </c>
      <c r="E1033" s="45">
        <v>2.5</v>
      </c>
      <c r="F1033" s="6">
        <f>D1033*E1033</f>
        <v>2.5</v>
      </c>
      <c r="G1033" s="7"/>
    </row>
    <row r="1034" spans="1:7" s="1" customFormat="1" x14ac:dyDescent="0.3">
      <c r="A1034" s="109" t="s">
        <v>1055</v>
      </c>
      <c r="B1034" s="20" t="s">
        <v>1056</v>
      </c>
      <c r="C1034" s="42" t="s">
        <v>190</v>
      </c>
      <c r="D1034" s="22">
        <v>1</v>
      </c>
      <c r="E1034" s="43">
        <v>14.3</v>
      </c>
      <c r="F1034" s="6">
        <f>D1034*E1034</f>
        <v>14.3</v>
      </c>
      <c r="G1034" s="7"/>
    </row>
    <row r="1036" spans="1:7" ht="15" thickBot="1" x14ac:dyDescent="0.35"/>
    <row r="1037" spans="1:7" ht="15" thickTop="1" x14ac:dyDescent="0.3">
      <c r="A1037" s="101" t="s">
        <v>1075</v>
      </c>
    </row>
    <row r="1038" spans="1:7" ht="15" thickBot="1" x14ac:dyDescent="0.35">
      <c r="A1038" s="103" t="s">
        <v>1077</v>
      </c>
    </row>
    <row r="1039" spans="1:7" s="1" customFormat="1" ht="15" thickTop="1" x14ac:dyDescent="0.3">
      <c r="A1039" s="21"/>
      <c r="B1039" s="74" t="s">
        <v>45</v>
      </c>
      <c r="C1039" s="4"/>
      <c r="D1039" s="4"/>
      <c r="E1039" s="4"/>
      <c r="F1039" s="41"/>
      <c r="G1039" s="75"/>
    </row>
    <row r="1040" spans="1:7" s="1" customFormat="1" x14ac:dyDescent="0.3">
      <c r="A1040" s="109" t="s">
        <v>23</v>
      </c>
      <c r="B1040" s="4" t="s">
        <v>1048</v>
      </c>
      <c r="C1040" s="39" t="s">
        <v>110</v>
      </c>
      <c r="D1040" s="40">
        <v>0.47</v>
      </c>
      <c r="E1040" s="6">
        <v>4.5</v>
      </c>
      <c r="F1040" s="41">
        <f t="shared" ref="F1040:F1041" si="24">D1040*E1040</f>
        <v>2.1149999999999998</v>
      </c>
      <c r="G1040" s="7"/>
    </row>
    <row r="1041" spans="1:7" s="1" customFormat="1" x14ac:dyDescent="0.3">
      <c r="A1041" s="109" t="s">
        <v>47</v>
      </c>
      <c r="B1041" s="138" t="s">
        <v>1049</v>
      </c>
      <c r="C1041" s="39" t="s">
        <v>110</v>
      </c>
      <c r="D1041" s="40">
        <v>0.47</v>
      </c>
      <c r="E1041" s="6">
        <v>8</v>
      </c>
      <c r="F1041" s="41">
        <f t="shared" si="24"/>
        <v>3.76</v>
      </c>
      <c r="G1041" s="7"/>
    </row>
    <row r="1042" spans="1:7" s="1" customFormat="1" x14ac:dyDescent="0.3">
      <c r="A1042" s="109" t="s">
        <v>78</v>
      </c>
      <c r="B1042" s="4" t="s">
        <v>1050</v>
      </c>
      <c r="C1042" s="42" t="s">
        <v>110</v>
      </c>
      <c r="D1042" s="40">
        <v>0.47</v>
      </c>
      <c r="E1042" s="43">
        <v>3.15</v>
      </c>
      <c r="F1042" s="6">
        <f>D1042*E1042</f>
        <v>1.4804999999999999</v>
      </c>
      <c r="G1042" s="7"/>
    </row>
    <row r="1043" spans="1:7" s="1" customFormat="1" x14ac:dyDescent="0.3">
      <c r="A1043" s="109" t="s">
        <v>1051</v>
      </c>
      <c r="B1043" s="4" t="s">
        <v>1052</v>
      </c>
      <c r="C1043" s="39" t="s">
        <v>750</v>
      </c>
      <c r="D1043" s="40">
        <v>0.47</v>
      </c>
      <c r="E1043" s="6">
        <v>11.5</v>
      </c>
      <c r="F1043" s="41">
        <f t="shared" ref="F1043" si="25">D1043*E1043</f>
        <v>5.4049999999999994</v>
      </c>
      <c r="G1043" s="7"/>
    </row>
    <row r="1044" spans="1:7" s="1" customFormat="1" x14ac:dyDescent="0.3">
      <c r="A1044" s="109" t="s">
        <v>1053</v>
      </c>
      <c r="B1044" s="4" t="s">
        <v>1054</v>
      </c>
      <c r="C1044" s="42" t="s">
        <v>304</v>
      </c>
      <c r="D1044" s="40">
        <v>1</v>
      </c>
      <c r="E1044" s="45">
        <v>2.5</v>
      </c>
      <c r="F1044" s="6">
        <f>D1044*E1044</f>
        <v>2.5</v>
      </c>
      <c r="G1044" s="7"/>
    </row>
    <row r="1045" spans="1:7" s="1" customFormat="1" x14ac:dyDescent="0.3">
      <c r="A1045" s="109" t="s">
        <v>1055</v>
      </c>
      <c r="B1045" s="20" t="s">
        <v>1056</v>
      </c>
      <c r="C1045" s="42" t="s">
        <v>190</v>
      </c>
      <c r="D1045" s="22">
        <v>1</v>
      </c>
      <c r="E1045" s="43">
        <v>8.4</v>
      </c>
      <c r="F1045" s="6">
        <f>D1045*E1045</f>
        <v>8.4</v>
      </c>
      <c r="G1045" s="7"/>
    </row>
    <row r="1047" spans="1:7" ht="15" thickBot="1" x14ac:dyDescent="0.35"/>
    <row r="1048" spans="1:7" ht="15" thickTop="1" x14ac:dyDescent="0.3">
      <c r="A1048" s="101" t="s">
        <v>1075</v>
      </c>
    </row>
    <row r="1049" spans="1:7" ht="15" thickBot="1" x14ac:dyDescent="0.35">
      <c r="A1049" s="103" t="s">
        <v>1078</v>
      </c>
    </row>
    <row r="1050" spans="1:7" s="1" customFormat="1" ht="15" thickTop="1" x14ac:dyDescent="0.3">
      <c r="A1050" s="21"/>
      <c r="B1050" s="74" t="s">
        <v>45</v>
      </c>
      <c r="C1050" s="4"/>
      <c r="D1050" s="4"/>
      <c r="E1050" s="4"/>
      <c r="F1050" s="41"/>
      <c r="G1050" s="75"/>
    </row>
    <row r="1051" spans="1:7" s="1" customFormat="1" x14ac:dyDescent="0.3">
      <c r="A1051" s="109" t="s">
        <v>23</v>
      </c>
      <c r="B1051" s="4" t="s">
        <v>1048</v>
      </c>
      <c r="C1051" s="39" t="s">
        <v>110</v>
      </c>
      <c r="D1051" s="40">
        <v>0.78</v>
      </c>
      <c r="E1051" s="6">
        <v>4.5</v>
      </c>
      <c r="F1051" s="41">
        <f t="shared" ref="F1051:F1052" si="26">D1051*E1051</f>
        <v>3.5100000000000002</v>
      </c>
      <c r="G1051" s="7"/>
    </row>
    <row r="1052" spans="1:7" s="1" customFormat="1" x14ac:dyDescent="0.3">
      <c r="A1052" s="109" t="s">
        <v>47</v>
      </c>
      <c r="B1052" s="4" t="s">
        <v>1049</v>
      </c>
      <c r="C1052" s="39" t="s">
        <v>110</v>
      </c>
      <c r="D1052" s="40">
        <v>0.78</v>
      </c>
      <c r="E1052" s="6">
        <v>8</v>
      </c>
      <c r="F1052" s="41">
        <f t="shared" si="26"/>
        <v>6.24</v>
      </c>
      <c r="G1052" s="7"/>
    </row>
    <row r="1053" spans="1:7" s="1" customFormat="1" x14ac:dyDescent="0.3">
      <c r="A1053" s="109" t="s">
        <v>78</v>
      </c>
      <c r="B1053" s="4" t="s">
        <v>1050</v>
      </c>
      <c r="C1053" s="42" t="s">
        <v>110</v>
      </c>
      <c r="D1053" s="40">
        <v>0.78</v>
      </c>
      <c r="E1053" s="43">
        <v>3.15</v>
      </c>
      <c r="F1053" s="6">
        <f>D1053*E1053</f>
        <v>2.4569999999999999</v>
      </c>
      <c r="G1053" s="7"/>
    </row>
    <row r="1054" spans="1:7" s="1" customFormat="1" x14ac:dyDescent="0.3">
      <c r="A1054" s="109" t="s">
        <v>1051</v>
      </c>
      <c r="B1054" s="138" t="s">
        <v>1052</v>
      </c>
      <c r="C1054" s="39" t="s">
        <v>750</v>
      </c>
      <c r="D1054" s="40">
        <v>0.78</v>
      </c>
      <c r="E1054" s="6">
        <v>11.5</v>
      </c>
      <c r="F1054" s="41">
        <f t="shared" ref="F1054" si="27">D1054*E1054</f>
        <v>8.9700000000000006</v>
      </c>
      <c r="G1054" s="7"/>
    </row>
    <row r="1055" spans="1:7" s="1" customFormat="1" x14ac:dyDescent="0.3">
      <c r="A1055" s="109" t="s">
        <v>1053</v>
      </c>
      <c r="B1055" s="4" t="s">
        <v>1054</v>
      </c>
      <c r="C1055" s="42" t="s">
        <v>304</v>
      </c>
      <c r="D1055" s="40">
        <v>1</v>
      </c>
      <c r="E1055" s="45">
        <v>2.5</v>
      </c>
      <c r="F1055" s="6">
        <f>D1055*E1055</f>
        <v>2.5</v>
      </c>
      <c r="G1055" s="7"/>
    </row>
    <row r="1056" spans="1:7" s="1" customFormat="1" x14ac:dyDescent="0.3">
      <c r="A1056" s="109" t="s">
        <v>1055</v>
      </c>
      <c r="B1056" s="20" t="s">
        <v>1056</v>
      </c>
      <c r="C1056" s="42" t="s">
        <v>190</v>
      </c>
      <c r="D1056" s="22">
        <v>1</v>
      </c>
      <c r="E1056" s="43">
        <v>24</v>
      </c>
      <c r="F1056" s="6">
        <f>D1056*E1056</f>
        <v>24</v>
      </c>
      <c r="G1056" s="7"/>
    </row>
    <row r="1059" spans="1:7" ht="15" thickBot="1" x14ac:dyDescent="0.35"/>
    <row r="1060" spans="1:7" ht="15" thickTop="1" x14ac:dyDescent="0.3">
      <c r="A1060" s="101" t="s">
        <v>1075</v>
      </c>
    </row>
    <row r="1061" spans="1:7" ht="15" thickBot="1" x14ac:dyDescent="0.35">
      <c r="A1061" s="103" t="s">
        <v>1079</v>
      </c>
    </row>
    <row r="1062" spans="1:7" s="1" customFormat="1" ht="15" thickTop="1" x14ac:dyDescent="0.3">
      <c r="A1062" s="21"/>
      <c r="B1062" s="74" t="s">
        <v>45</v>
      </c>
      <c r="C1062" s="4"/>
      <c r="D1062" s="4"/>
      <c r="E1062" s="4"/>
      <c r="F1062" s="41"/>
      <c r="G1062" s="75"/>
    </row>
    <row r="1063" spans="1:7" s="1" customFormat="1" x14ac:dyDescent="0.3">
      <c r="A1063" s="109" t="s">
        <v>23</v>
      </c>
      <c r="B1063" s="4" t="s">
        <v>1048</v>
      </c>
      <c r="C1063" s="39" t="s">
        <v>110</v>
      </c>
      <c r="D1063" s="40">
        <v>1.32</v>
      </c>
      <c r="E1063" s="6">
        <v>4.5</v>
      </c>
      <c r="F1063" s="41">
        <f t="shared" ref="F1063:F1064" si="28">D1063*E1063</f>
        <v>5.94</v>
      </c>
      <c r="G1063" s="7"/>
    </row>
    <row r="1064" spans="1:7" s="1" customFormat="1" x14ac:dyDescent="0.3">
      <c r="A1064" s="109" t="s">
        <v>47</v>
      </c>
      <c r="B1064" s="4" t="s">
        <v>1049</v>
      </c>
      <c r="C1064" s="39" t="s">
        <v>110</v>
      </c>
      <c r="D1064" s="40">
        <v>1.32</v>
      </c>
      <c r="E1064" s="6">
        <v>8</v>
      </c>
      <c r="F1064" s="41">
        <f t="shared" si="28"/>
        <v>10.56</v>
      </c>
      <c r="G1064" s="7"/>
    </row>
    <row r="1065" spans="1:7" s="1" customFormat="1" x14ac:dyDescent="0.3">
      <c r="A1065" s="109" t="s">
        <v>78</v>
      </c>
      <c r="B1065" s="4" t="s">
        <v>1050</v>
      </c>
      <c r="C1065" s="42" t="s">
        <v>110</v>
      </c>
      <c r="D1065" s="40">
        <v>1.32</v>
      </c>
      <c r="E1065" s="43">
        <v>3.15</v>
      </c>
      <c r="F1065" s="6">
        <f>D1065*E1065</f>
        <v>4.1580000000000004</v>
      </c>
      <c r="G1065" s="7"/>
    </row>
    <row r="1066" spans="1:7" s="1" customFormat="1" x14ac:dyDescent="0.3">
      <c r="A1066" s="109" t="s">
        <v>1051</v>
      </c>
      <c r="B1066" s="138" t="s">
        <v>1052</v>
      </c>
      <c r="C1066" s="39" t="s">
        <v>750</v>
      </c>
      <c r="D1066" s="40">
        <v>1.32</v>
      </c>
      <c r="E1066" s="6">
        <v>11.5</v>
      </c>
      <c r="F1066" s="41">
        <f t="shared" ref="F1066" si="29">D1066*E1066</f>
        <v>15.180000000000001</v>
      </c>
      <c r="G1066" s="7"/>
    </row>
    <row r="1067" spans="1:7" s="1" customFormat="1" x14ac:dyDescent="0.3">
      <c r="A1067" s="109" t="s">
        <v>1053</v>
      </c>
      <c r="B1067" s="4" t="s">
        <v>1054</v>
      </c>
      <c r="C1067" s="42" t="s">
        <v>304</v>
      </c>
      <c r="D1067" s="40">
        <v>1</v>
      </c>
      <c r="E1067" s="45">
        <v>2.5</v>
      </c>
      <c r="F1067" s="6">
        <f>D1067*E1067</f>
        <v>2.5</v>
      </c>
      <c r="G1067" s="7"/>
    </row>
    <row r="1068" spans="1:7" s="1" customFormat="1" x14ac:dyDescent="0.3">
      <c r="A1068" s="109" t="s">
        <v>1055</v>
      </c>
      <c r="B1068" s="20" t="s">
        <v>1056</v>
      </c>
      <c r="C1068" s="42" t="s">
        <v>190</v>
      </c>
      <c r="D1068" s="22">
        <v>1</v>
      </c>
      <c r="E1068" s="43">
        <v>32.6</v>
      </c>
      <c r="F1068" s="6">
        <f>D1068*E1068</f>
        <v>32.6</v>
      </c>
      <c r="G1068" s="7"/>
    </row>
    <row r="1070" spans="1:7" ht="15" thickBot="1" x14ac:dyDescent="0.35"/>
    <row r="1071" spans="1:7" ht="15" thickTop="1" x14ac:dyDescent="0.3">
      <c r="A1071" s="101" t="s">
        <v>1075</v>
      </c>
    </row>
    <row r="1072" spans="1:7" ht="15" thickBot="1" x14ac:dyDescent="0.35">
      <c r="A1072" s="103" t="s">
        <v>1080</v>
      </c>
    </row>
    <row r="1073" spans="1:7" s="1" customFormat="1" ht="15" thickTop="1" x14ac:dyDescent="0.3">
      <c r="A1073" s="21"/>
      <c r="B1073" s="74" t="s">
        <v>45</v>
      </c>
      <c r="C1073" s="4"/>
      <c r="D1073" s="4"/>
      <c r="E1073" s="4"/>
      <c r="F1073" s="41"/>
      <c r="G1073" s="75"/>
    </row>
    <row r="1074" spans="1:7" s="1" customFormat="1" x14ac:dyDescent="0.3">
      <c r="A1074" s="109" t="s">
        <v>23</v>
      </c>
      <c r="B1074" s="4" t="s">
        <v>1048</v>
      </c>
      <c r="C1074" s="39" t="s">
        <v>110</v>
      </c>
      <c r="D1074" s="40">
        <v>1.9</v>
      </c>
      <c r="E1074" s="6">
        <v>4.5</v>
      </c>
      <c r="F1074" s="41">
        <f t="shared" ref="F1074:F1075" si="30">D1074*E1074</f>
        <v>8.5499999999999989</v>
      </c>
      <c r="G1074" s="7"/>
    </row>
    <row r="1075" spans="1:7" s="1" customFormat="1" x14ac:dyDescent="0.3">
      <c r="A1075" s="109" t="s">
        <v>47</v>
      </c>
      <c r="B1075" s="4" t="s">
        <v>1049</v>
      </c>
      <c r="C1075" s="39" t="s">
        <v>110</v>
      </c>
      <c r="D1075" s="40">
        <v>1.9</v>
      </c>
      <c r="E1075" s="6">
        <v>8</v>
      </c>
      <c r="F1075" s="41">
        <f t="shared" si="30"/>
        <v>15.2</v>
      </c>
      <c r="G1075" s="7"/>
    </row>
    <row r="1076" spans="1:7" s="1" customFormat="1" x14ac:dyDescent="0.3">
      <c r="A1076" s="109" t="s">
        <v>78</v>
      </c>
      <c r="B1076" s="4" t="s">
        <v>1050</v>
      </c>
      <c r="C1076" s="42" t="s">
        <v>110</v>
      </c>
      <c r="D1076" s="40">
        <v>1.9</v>
      </c>
      <c r="E1076" s="43">
        <v>3.15</v>
      </c>
      <c r="F1076" s="6">
        <f>D1076*E1076</f>
        <v>5.9849999999999994</v>
      </c>
      <c r="G1076" s="7"/>
    </row>
    <row r="1077" spans="1:7" s="1" customFormat="1" x14ac:dyDescent="0.3">
      <c r="A1077" s="109" t="s">
        <v>1051</v>
      </c>
      <c r="B1077" s="138" t="s">
        <v>1052</v>
      </c>
      <c r="C1077" s="39" t="s">
        <v>750</v>
      </c>
      <c r="D1077" s="40">
        <v>1.9</v>
      </c>
      <c r="E1077" s="6">
        <v>11.5</v>
      </c>
      <c r="F1077" s="41">
        <f t="shared" ref="F1077" si="31">D1077*E1077</f>
        <v>21.849999999999998</v>
      </c>
      <c r="G1077" s="7"/>
    </row>
    <row r="1078" spans="1:7" s="1" customFormat="1" x14ac:dyDescent="0.3">
      <c r="A1078" s="109" t="s">
        <v>1053</v>
      </c>
      <c r="B1078" s="4" t="s">
        <v>1054</v>
      </c>
      <c r="C1078" s="42" t="s">
        <v>304</v>
      </c>
      <c r="D1078" s="40">
        <v>1</v>
      </c>
      <c r="E1078" s="45">
        <v>2.5</v>
      </c>
      <c r="F1078" s="6">
        <f>D1078*E1078</f>
        <v>2.5</v>
      </c>
      <c r="G1078" s="7"/>
    </row>
    <row r="1079" spans="1:7" s="1" customFormat="1" x14ac:dyDescent="0.3">
      <c r="A1079" s="109" t="s">
        <v>1055</v>
      </c>
      <c r="B1079" s="20" t="s">
        <v>1056</v>
      </c>
      <c r="C1079" s="42" t="s">
        <v>190</v>
      </c>
      <c r="D1079" s="22">
        <v>1</v>
      </c>
      <c r="E1079" s="43">
        <v>40.299999999999997</v>
      </c>
      <c r="F1079" s="6">
        <f>D1079*E1079</f>
        <v>40.299999999999997</v>
      </c>
      <c r="G1079" s="7"/>
    </row>
    <row r="1081" spans="1:7" ht="15" thickBot="1" x14ac:dyDescent="0.35"/>
    <row r="1082" spans="1:7" ht="15" thickTop="1" x14ac:dyDescent="0.3">
      <c r="A1082" s="234" t="s">
        <v>1081</v>
      </c>
    </row>
    <row r="1083" spans="1:7" x14ac:dyDescent="0.3">
      <c r="A1083" s="237"/>
    </row>
    <row r="1084" spans="1:7" ht="15" thickBot="1" x14ac:dyDescent="0.35">
      <c r="A1084" s="103" t="s">
        <v>1083</v>
      </c>
    </row>
    <row r="1085" spans="1:7" s="1" customFormat="1" ht="15" thickTop="1" x14ac:dyDescent="0.3">
      <c r="A1085" s="21"/>
      <c r="B1085" s="74" t="s">
        <v>45</v>
      </c>
      <c r="C1085" s="4"/>
      <c r="D1085" s="4"/>
      <c r="E1085" s="4"/>
      <c r="F1085" s="41"/>
      <c r="G1085" s="75"/>
    </row>
    <row r="1086" spans="1:7" s="1" customFormat="1" ht="28.8" x14ac:dyDescent="0.3">
      <c r="A1086" s="109" t="s">
        <v>23</v>
      </c>
      <c r="B1086" s="138" t="s">
        <v>1085</v>
      </c>
      <c r="C1086" s="39" t="s">
        <v>190</v>
      </c>
      <c r="D1086" s="40">
        <v>1</v>
      </c>
      <c r="E1086" s="6">
        <v>9.1300000000000008</v>
      </c>
      <c r="F1086" s="41">
        <f t="shared" ref="F1086" si="32">D1086*E1086</f>
        <v>9.1300000000000008</v>
      </c>
      <c r="G1086" s="7"/>
    </row>
    <row r="1088" spans="1:7" ht="15" thickBot="1" x14ac:dyDescent="0.35"/>
    <row r="1089" spans="1:7" ht="15" thickTop="1" x14ac:dyDescent="0.3">
      <c r="A1089" s="234" t="s">
        <v>1081</v>
      </c>
    </row>
    <row r="1090" spans="1:7" x14ac:dyDescent="0.3">
      <c r="A1090" s="237"/>
    </row>
    <row r="1091" spans="1:7" ht="15" thickBot="1" x14ac:dyDescent="0.35">
      <c r="A1091" s="103" t="s">
        <v>1087</v>
      </c>
    </row>
    <row r="1092" spans="1:7" s="1" customFormat="1" ht="15" thickTop="1" x14ac:dyDescent="0.3">
      <c r="A1092" s="21"/>
      <c r="B1092" s="74" t="s">
        <v>45</v>
      </c>
      <c r="C1092" s="4"/>
      <c r="D1092" s="4"/>
      <c r="E1092" s="4"/>
      <c r="F1092" s="41"/>
      <c r="G1092" s="75"/>
    </row>
    <row r="1093" spans="1:7" s="1" customFormat="1" ht="28.8" x14ac:dyDescent="0.3">
      <c r="A1093" s="109" t="s">
        <v>23</v>
      </c>
      <c r="B1093" s="4" t="s">
        <v>1085</v>
      </c>
      <c r="C1093" s="185" t="s">
        <v>190</v>
      </c>
      <c r="D1093" s="40">
        <v>1</v>
      </c>
      <c r="E1093" s="6">
        <v>10</v>
      </c>
      <c r="F1093" s="41">
        <f t="shared" ref="F1093" si="33">D1093*E1093</f>
        <v>10</v>
      </c>
      <c r="G1093" s="7"/>
    </row>
    <row r="1095" spans="1:7" ht="15" thickBot="1" x14ac:dyDescent="0.35"/>
    <row r="1096" spans="1:7" ht="15" thickTop="1" x14ac:dyDescent="0.3">
      <c r="A1096" s="234" t="s">
        <v>1081</v>
      </c>
    </row>
    <row r="1097" spans="1:7" x14ac:dyDescent="0.3">
      <c r="A1097" s="237"/>
    </row>
    <row r="1098" spans="1:7" ht="15" thickBot="1" x14ac:dyDescent="0.35">
      <c r="A1098" s="103" t="s">
        <v>1089</v>
      </c>
    </row>
    <row r="1099" spans="1:7" s="1" customFormat="1" ht="15" thickTop="1" x14ac:dyDescent="0.3">
      <c r="A1099" s="21"/>
      <c r="B1099" s="74" t="s">
        <v>45</v>
      </c>
      <c r="C1099" s="4"/>
      <c r="D1099" s="4"/>
      <c r="E1099" s="4"/>
      <c r="F1099" s="41"/>
      <c r="G1099" s="75"/>
    </row>
    <row r="1100" spans="1:7" s="1" customFormat="1" ht="28.8" x14ac:dyDescent="0.3">
      <c r="A1100" s="109" t="s">
        <v>23</v>
      </c>
      <c r="B1100" s="138" t="s">
        <v>1085</v>
      </c>
      <c r="C1100" s="39" t="s">
        <v>190</v>
      </c>
      <c r="D1100" s="40">
        <v>1</v>
      </c>
      <c r="E1100" s="6">
        <v>10.050000000000001</v>
      </c>
      <c r="F1100" s="41">
        <f t="shared" ref="F1100" si="34">D1100*E1100</f>
        <v>10.050000000000001</v>
      </c>
      <c r="G1100" s="7"/>
    </row>
    <row r="1102" spans="1:7" ht="15" thickBot="1" x14ac:dyDescent="0.35"/>
    <row r="1103" spans="1:7" ht="15" thickTop="1" x14ac:dyDescent="0.3">
      <c r="A1103" s="234" t="s">
        <v>1081</v>
      </c>
    </row>
    <row r="1104" spans="1:7" x14ac:dyDescent="0.3">
      <c r="A1104" s="237"/>
    </row>
    <row r="1105" spans="1:7" ht="15" thickBot="1" x14ac:dyDescent="0.35">
      <c r="A1105" s="103" t="s">
        <v>1091</v>
      </c>
    </row>
    <row r="1106" spans="1:7" s="1" customFormat="1" ht="15" thickTop="1" x14ac:dyDescent="0.3">
      <c r="A1106" s="21"/>
      <c r="B1106" s="74" t="s">
        <v>45</v>
      </c>
      <c r="C1106" s="4"/>
      <c r="D1106" s="4"/>
      <c r="E1106" s="4"/>
      <c r="F1106" s="41"/>
      <c r="G1106" s="75"/>
    </row>
    <row r="1107" spans="1:7" s="1" customFormat="1" ht="28.8" x14ac:dyDescent="0.3">
      <c r="A1107" s="109" t="s">
        <v>23</v>
      </c>
      <c r="B1107" s="4" t="s">
        <v>1085</v>
      </c>
      <c r="C1107" s="185" t="s">
        <v>190</v>
      </c>
      <c r="D1107" s="40">
        <v>1</v>
      </c>
      <c r="E1107" s="6">
        <v>10.55</v>
      </c>
      <c r="F1107" s="41">
        <f t="shared" ref="F1107" si="35">D1107*E1107</f>
        <v>10.55</v>
      </c>
      <c r="G1107" s="7"/>
    </row>
    <row r="1109" spans="1:7" ht="15" thickBot="1" x14ac:dyDescent="0.35"/>
    <row r="1110" spans="1:7" ht="15" thickTop="1" x14ac:dyDescent="0.3">
      <c r="A1110" s="234" t="s">
        <v>1092</v>
      </c>
    </row>
    <row r="1111" spans="1:7" x14ac:dyDescent="0.3">
      <c r="A1111" s="237"/>
    </row>
    <row r="1112" spans="1:7" ht="15" thickBot="1" x14ac:dyDescent="0.35">
      <c r="A1112" s="103" t="s">
        <v>1094</v>
      </c>
    </row>
    <row r="1113" spans="1:7" s="1" customFormat="1" ht="15" thickTop="1" x14ac:dyDescent="0.3">
      <c r="A1113" s="21"/>
      <c r="B1113" s="74" t="s">
        <v>45</v>
      </c>
      <c r="C1113" s="4"/>
      <c r="D1113" s="4"/>
      <c r="E1113" s="4"/>
      <c r="F1113" s="41"/>
      <c r="G1113" s="75"/>
    </row>
    <row r="1114" spans="1:7" s="1" customFormat="1" ht="28.8" x14ac:dyDescent="0.3">
      <c r="A1114" s="109" t="s">
        <v>23</v>
      </c>
      <c r="B1114" s="4" t="s">
        <v>1095</v>
      </c>
      <c r="C1114" s="39" t="s">
        <v>190</v>
      </c>
      <c r="D1114" s="40">
        <v>1</v>
      </c>
      <c r="E1114" s="6">
        <v>13.7</v>
      </c>
      <c r="F1114" s="41">
        <f t="shared" ref="F1114" si="36">D1114*E1114</f>
        <v>13.7</v>
      </c>
      <c r="G1114" s="7"/>
    </row>
    <row r="1116" spans="1:7" ht="15" thickBot="1" x14ac:dyDescent="0.35"/>
    <row r="1117" spans="1:7" ht="15" thickTop="1" x14ac:dyDescent="0.3">
      <c r="A1117" s="234" t="s">
        <v>1092</v>
      </c>
    </row>
    <row r="1118" spans="1:7" x14ac:dyDescent="0.3">
      <c r="A1118" s="237"/>
    </row>
    <row r="1119" spans="1:7" ht="15" thickBot="1" x14ac:dyDescent="0.35">
      <c r="A1119" s="103" t="s">
        <v>1096</v>
      </c>
    </row>
    <row r="1120" spans="1:7" s="1" customFormat="1" ht="15" thickTop="1" x14ac:dyDescent="0.3">
      <c r="A1120" s="21"/>
      <c r="B1120" s="74" t="s">
        <v>45</v>
      </c>
      <c r="C1120" s="4"/>
      <c r="D1120" s="4"/>
      <c r="E1120" s="4"/>
      <c r="F1120" s="41"/>
      <c r="G1120" s="75"/>
    </row>
    <row r="1121" spans="1:7" s="1" customFormat="1" ht="28.8" x14ac:dyDescent="0.3">
      <c r="A1121" s="109" t="s">
        <v>23</v>
      </c>
      <c r="B1121" s="4" t="s">
        <v>1095</v>
      </c>
      <c r="C1121" s="39" t="s">
        <v>190</v>
      </c>
      <c r="D1121" s="40">
        <v>1</v>
      </c>
      <c r="E1121" s="6">
        <v>15.8</v>
      </c>
      <c r="F1121" s="41">
        <f t="shared" ref="F1121" si="37">D1121*E1121</f>
        <v>15.8</v>
      </c>
      <c r="G1121" s="7"/>
    </row>
    <row r="1123" spans="1:7" ht="15" thickBot="1" x14ac:dyDescent="0.35"/>
    <row r="1124" spans="1:7" ht="15" thickTop="1" x14ac:dyDescent="0.3">
      <c r="A1124" s="234" t="s">
        <v>1092</v>
      </c>
    </row>
    <row r="1125" spans="1:7" x14ac:dyDescent="0.3">
      <c r="A1125" s="237"/>
    </row>
    <row r="1126" spans="1:7" ht="15" thickBot="1" x14ac:dyDescent="0.35">
      <c r="A1126" s="103" t="s">
        <v>1097</v>
      </c>
    </row>
    <row r="1127" spans="1:7" s="1" customFormat="1" ht="15" thickTop="1" x14ac:dyDescent="0.3">
      <c r="A1127" s="21"/>
      <c r="B1127" s="74" t="s">
        <v>45</v>
      </c>
      <c r="C1127" s="4"/>
      <c r="D1127" s="4"/>
      <c r="E1127" s="4"/>
      <c r="F1127" s="41"/>
      <c r="G1127" s="75"/>
    </row>
    <row r="1128" spans="1:7" s="1" customFormat="1" ht="28.8" x14ac:dyDescent="0.3">
      <c r="A1128" s="109" t="s">
        <v>23</v>
      </c>
      <c r="B1128" s="4" t="s">
        <v>1095</v>
      </c>
      <c r="C1128" s="39" t="s">
        <v>190</v>
      </c>
      <c r="D1128" s="40">
        <v>1</v>
      </c>
      <c r="E1128" s="6">
        <v>17.8</v>
      </c>
      <c r="F1128" s="41">
        <f t="shared" ref="F1128" si="38">D1128*E1128</f>
        <v>17.8</v>
      </c>
      <c r="G1128" s="7"/>
    </row>
    <row r="1130" spans="1:7" ht="15" thickBot="1" x14ac:dyDescent="0.35"/>
    <row r="1131" spans="1:7" ht="15" thickTop="1" x14ac:dyDescent="0.3">
      <c r="A1131" s="234" t="s">
        <v>1092</v>
      </c>
    </row>
    <row r="1132" spans="1:7" x14ac:dyDescent="0.3">
      <c r="A1132" s="237"/>
    </row>
    <row r="1133" spans="1:7" ht="15" thickBot="1" x14ac:dyDescent="0.35">
      <c r="A1133" s="103" t="s">
        <v>1098</v>
      </c>
    </row>
    <row r="1134" spans="1:7" s="1" customFormat="1" ht="15" thickTop="1" x14ac:dyDescent="0.3">
      <c r="A1134" s="21"/>
      <c r="B1134" s="74" t="s">
        <v>45</v>
      </c>
      <c r="C1134" s="4"/>
      <c r="D1134" s="4"/>
      <c r="E1134" s="4"/>
      <c r="F1134" s="41"/>
      <c r="G1134" s="75"/>
    </row>
    <row r="1135" spans="1:7" s="1" customFormat="1" ht="28.8" x14ac:dyDescent="0.3">
      <c r="A1135" s="109" t="s">
        <v>23</v>
      </c>
      <c r="B1135" s="4" t="s">
        <v>1095</v>
      </c>
      <c r="C1135" s="39" t="s">
        <v>190</v>
      </c>
      <c r="D1135" s="40">
        <v>1</v>
      </c>
      <c r="E1135" s="6">
        <v>22</v>
      </c>
      <c r="F1135" s="41">
        <f t="shared" ref="F1135" si="39">D1135*E1135</f>
        <v>22</v>
      </c>
      <c r="G1135" s="7"/>
    </row>
    <row r="1137" spans="1:7" ht="15" thickBot="1" x14ac:dyDescent="0.35"/>
    <row r="1138" spans="1:7" ht="15.6" thickTop="1" thickBot="1" x14ac:dyDescent="0.35">
      <c r="A1138" s="65" t="s">
        <v>1100</v>
      </c>
    </row>
    <row r="1139" spans="1:7" s="1" customFormat="1" ht="15" thickTop="1" x14ac:dyDescent="0.3">
      <c r="A1139" s="21"/>
      <c r="B1139" s="74" t="s">
        <v>45</v>
      </c>
      <c r="C1139" s="4"/>
      <c r="D1139" s="4"/>
      <c r="E1139" s="4"/>
      <c r="F1139" s="41"/>
      <c r="G1139" s="75"/>
    </row>
    <row r="1140" spans="1:7" s="1" customFormat="1" x14ac:dyDescent="0.3">
      <c r="A1140" s="109" t="s">
        <v>23</v>
      </c>
      <c r="B1140" s="4" t="s">
        <v>1102</v>
      </c>
      <c r="C1140" s="39" t="s">
        <v>750</v>
      </c>
      <c r="D1140" s="40">
        <v>0.65</v>
      </c>
      <c r="E1140" s="6">
        <v>4.45</v>
      </c>
      <c r="F1140" s="41">
        <f t="shared" ref="F1140:F1142" si="40">D1140*E1140</f>
        <v>2.8925000000000001</v>
      </c>
      <c r="G1140" s="7"/>
    </row>
    <row r="1141" spans="1:7" s="1" customFormat="1" x14ac:dyDescent="0.3">
      <c r="A1141" s="109" t="s">
        <v>47</v>
      </c>
      <c r="B1141" s="4" t="s">
        <v>1103</v>
      </c>
      <c r="C1141" s="39" t="s">
        <v>110</v>
      </c>
      <c r="D1141" s="40">
        <v>0.65</v>
      </c>
      <c r="E1141" s="6">
        <v>4.5</v>
      </c>
      <c r="F1141" s="41">
        <f t="shared" si="40"/>
        <v>2.9250000000000003</v>
      </c>
      <c r="G1141" s="7"/>
    </row>
    <row r="1142" spans="1:7" s="1" customFormat="1" x14ac:dyDescent="0.3">
      <c r="A1142" s="109" t="s">
        <v>78</v>
      </c>
      <c r="B1142" s="4" t="s">
        <v>1104</v>
      </c>
      <c r="C1142" s="39" t="s">
        <v>110</v>
      </c>
      <c r="D1142" s="40">
        <v>0.65</v>
      </c>
      <c r="E1142" s="6">
        <v>8</v>
      </c>
      <c r="F1142" s="41">
        <f t="shared" si="40"/>
        <v>5.2</v>
      </c>
      <c r="G1142" s="7"/>
    </row>
    <row r="1143" spans="1:7" s="1" customFormat="1" x14ac:dyDescent="0.3">
      <c r="A1143" s="109" t="s">
        <v>1051</v>
      </c>
      <c r="B1143" s="4" t="s">
        <v>1105</v>
      </c>
      <c r="C1143" s="42" t="s">
        <v>110</v>
      </c>
      <c r="D1143" s="40">
        <v>0.65</v>
      </c>
      <c r="E1143" s="43">
        <v>3.15</v>
      </c>
      <c r="F1143" s="6">
        <f>D1143*E1143</f>
        <v>2.0474999999999999</v>
      </c>
      <c r="G1143" s="7"/>
    </row>
    <row r="1144" spans="1:7" s="1" customFormat="1" x14ac:dyDescent="0.3">
      <c r="A1144" s="109" t="s">
        <v>1053</v>
      </c>
      <c r="B1144" s="4" t="s">
        <v>1106</v>
      </c>
      <c r="C1144" s="39" t="s">
        <v>750</v>
      </c>
      <c r="D1144" s="40">
        <v>0.65</v>
      </c>
      <c r="E1144" s="6">
        <v>11.5</v>
      </c>
      <c r="F1144" s="41">
        <f t="shared" ref="F1144" si="41">D1144*E1144</f>
        <v>7.4750000000000005</v>
      </c>
      <c r="G1144" s="7"/>
    </row>
    <row r="1145" spans="1:7" s="1" customFormat="1" x14ac:dyDescent="0.3">
      <c r="A1145" s="109" t="s">
        <v>1055</v>
      </c>
      <c r="B1145" s="4" t="s">
        <v>1107</v>
      </c>
      <c r="C1145" s="42" t="s">
        <v>304</v>
      </c>
      <c r="D1145" s="40">
        <v>1</v>
      </c>
      <c r="E1145" s="45">
        <v>2.7</v>
      </c>
      <c r="F1145" s="6">
        <f>D1145*E1145</f>
        <v>2.7</v>
      </c>
      <c r="G1145" s="7"/>
    </row>
    <row r="1146" spans="1:7" s="1" customFormat="1" x14ac:dyDescent="0.3">
      <c r="A1146" s="109" t="s">
        <v>1108</v>
      </c>
      <c r="B1146" s="20" t="s">
        <v>1109</v>
      </c>
      <c r="C1146" s="138" t="s">
        <v>190</v>
      </c>
      <c r="D1146" s="22">
        <v>1</v>
      </c>
      <c r="E1146" s="43">
        <v>9.1999999999999993</v>
      </c>
      <c r="F1146" s="6">
        <f>D1146*E1146</f>
        <v>9.1999999999999993</v>
      </c>
      <c r="G1146" s="7"/>
    </row>
    <row r="1148" spans="1:7" ht="15" thickBot="1" x14ac:dyDescent="0.35"/>
    <row r="1149" spans="1:7" ht="15" thickTop="1" x14ac:dyDescent="0.3">
      <c r="A1149" s="101" t="s">
        <v>1110</v>
      </c>
    </row>
    <row r="1150" spans="1:7" ht="15" thickBot="1" x14ac:dyDescent="0.35">
      <c r="A1150" s="103" t="s">
        <v>1112</v>
      </c>
    </row>
    <row r="1151" spans="1:7" s="1" customFormat="1" ht="15" thickTop="1" x14ac:dyDescent="0.3">
      <c r="A1151" s="21"/>
      <c r="B1151" s="74" t="s">
        <v>45</v>
      </c>
      <c r="C1151" s="4"/>
      <c r="D1151" s="4"/>
      <c r="E1151" s="4"/>
      <c r="F1151" s="41"/>
      <c r="G1151" s="75"/>
    </row>
    <row r="1152" spans="1:7" s="1" customFormat="1" x14ac:dyDescent="0.3">
      <c r="A1152" s="109" t="s">
        <v>23</v>
      </c>
      <c r="B1152" s="4" t="s">
        <v>1102</v>
      </c>
      <c r="C1152" s="39" t="s">
        <v>750</v>
      </c>
      <c r="D1152" s="40">
        <v>0.78</v>
      </c>
      <c r="E1152" s="6">
        <v>4.45</v>
      </c>
      <c r="F1152" s="41">
        <f t="shared" ref="F1152:F1154" si="42">D1152*E1152</f>
        <v>3.4710000000000001</v>
      </c>
      <c r="G1152" s="7"/>
    </row>
    <row r="1153" spans="1:7" s="1" customFormat="1" x14ac:dyDescent="0.3">
      <c r="A1153" s="109" t="s">
        <v>47</v>
      </c>
      <c r="B1153" s="4" t="s">
        <v>1103</v>
      </c>
      <c r="C1153" s="39" t="s">
        <v>110</v>
      </c>
      <c r="D1153" s="40">
        <v>0.78</v>
      </c>
      <c r="E1153" s="6">
        <v>4.5</v>
      </c>
      <c r="F1153" s="41">
        <f t="shared" si="42"/>
        <v>3.5100000000000002</v>
      </c>
      <c r="G1153" s="7"/>
    </row>
    <row r="1154" spans="1:7" s="1" customFormat="1" x14ac:dyDescent="0.3">
      <c r="A1154" s="109" t="s">
        <v>78</v>
      </c>
      <c r="B1154" s="4" t="s">
        <v>1104</v>
      </c>
      <c r="C1154" s="39" t="s">
        <v>110</v>
      </c>
      <c r="D1154" s="40">
        <v>0.78</v>
      </c>
      <c r="E1154" s="6">
        <v>8</v>
      </c>
      <c r="F1154" s="41">
        <f t="shared" si="42"/>
        <v>6.24</v>
      </c>
      <c r="G1154" s="7"/>
    </row>
    <row r="1155" spans="1:7" s="1" customFormat="1" x14ac:dyDescent="0.3">
      <c r="A1155" s="109" t="s">
        <v>1051</v>
      </c>
      <c r="B1155" s="4" t="s">
        <v>1105</v>
      </c>
      <c r="C1155" s="42" t="s">
        <v>110</v>
      </c>
      <c r="D1155" s="40">
        <v>0.78</v>
      </c>
      <c r="E1155" s="43">
        <v>3.15</v>
      </c>
      <c r="F1155" s="6">
        <f>D1155*E1155</f>
        <v>2.4569999999999999</v>
      </c>
      <c r="G1155" s="7"/>
    </row>
    <row r="1156" spans="1:7" s="1" customFormat="1" x14ac:dyDescent="0.3">
      <c r="A1156" s="109" t="s">
        <v>1053</v>
      </c>
      <c r="B1156" s="4" t="s">
        <v>1106</v>
      </c>
      <c r="C1156" s="39" t="s">
        <v>750</v>
      </c>
      <c r="D1156" s="40">
        <v>0.78</v>
      </c>
      <c r="E1156" s="6">
        <v>11.5</v>
      </c>
      <c r="F1156" s="41">
        <f t="shared" ref="F1156" si="43">D1156*E1156</f>
        <v>8.9700000000000006</v>
      </c>
      <c r="G1156" s="7"/>
    </row>
    <row r="1157" spans="1:7" s="1" customFormat="1" x14ac:dyDescent="0.3">
      <c r="A1157" s="109" t="s">
        <v>1055</v>
      </c>
      <c r="B1157" s="4" t="s">
        <v>1107</v>
      </c>
      <c r="C1157" s="42" t="s">
        <v>304</v>
      </c>
      <c r="D1157" s="40">
        <v>1</v>
      </c>
      <c r="E1157" s="45">
        <v>2.7</v>
      </c>
      <c r="F1157" s="6">
        <f>D1157*E1157</f>
        <v>2.7</v>
      </c>
      <c r="G1157" s="7"/>
    </row>
    <row r="1158" spans="1:7" s="1" customFormat="1" x14ac:dyDescent="0.3">
      <c r="A1158" s="109" t="s">
        <v>1108</v>
      </c>
      <c r="B1158" s="20" t="s">
        <v>1109</v>
      </c>
      <c r="C1158" s="42" t="s">
        <v>190</v>
      </c>
      <c r="D1158" s="22">
        <v>1</v>
      </c>
      <c r="E1158" s="43">
        <v>11</v>
      </c>
      <c r="F1158" s="6">
        <f>D1158*E1158</f>
        <v>11</v>
      </c>
      <c r="G1158" s="7"/>
    </row>
    <row r="1160" spans="1:7" ht="15" thickBot="1" x14ac:dyDescent="0.35"/>
    <row r="1161" spans="1:7" ht="15" thickTop="1" x14ac:dyDescent="0.3">
      <c r="A1161" s="101" t="s">
        <v>1110</v>
      </c>
    </row>
    <row r="1162" spans="1:7" ht="15" thickBot="1" x14ac:dyDescent="0.35">
      <c r="A1162" s="103" t="s">
        <v>1114</v>
      </c>
    </row>
    <row r="1163" spans="1:7" s="1" customFormat="1" ht="15" thickTop="1" x14ac:dyDescent="0.3">
      <c r="A1163" s="21"/>
      <c r="B1163" s="74" t="s">
        <v>45</v>
      </c>
      <c r="C1163" s="4"/>
      <c r="D1163" s="4"/>
      <c r="E1163" s="4"/>
      <c r="F1163" s="41"/>
      <c r="G1163" s="75"/>
    </row>
    <row r="1164" spans="1:7" s="1" customFormat="1" x14ac:dyDescent="0.3">
      <c r="A1164" s="109" t="s">
        <v>23</v>
      </c>
      <c r="B1164" s="4" t="s">
        <v>1102</v>
      </c>
      <c r="C1164" s="39" t="s">
        <v>750</v>
      </c>
      <c r="D1164" s="40">
        <v>0.78</v>
      </c>
      <c r="E1164" s="6">
        <v>4.45</v>
      </c>
      <c r="F1164" s="41">
        <f t="shared" ref="F1164:F1166" si="44">D1164*E1164</f>
        <v>3.4710000000000001</v>
      </c>
      <c r="G1164" s="7"/>
    </row>
    <row r="1165" spans="1:7" s="1" customFormat="1" x14ac:dyDescent="0.3">
      <c r="A1165" s="109" t="s">
        <v>47</v>
      </c>
      <c r="B1165" s="4" t="s">
        <v>1103</v>
      </c>
      <c r="C1165" s="39" t="s">
        <v>110</v>
      </c>
      <c r="D1165" s="40">
        <v>0.78</v>
      </c>
      <c r="E1165" s="6">
        <v>4.5</v>
      </c>
      <c r="F1165" s="41">
        <f t="shared" si="44"/>
        <v>3.5100000000000002</v>
      </c>
      <c r="G1165" s="7"/>
    </row>
    <row r="1166" spans="1:7" s="1" customFormat="1" x14ac:dyDescent="0.3">
      <c r="A1166" s="109" t="s">
        <v>78</v>
      </c>
      <c r="B1166" s="4" t="s">
        <v>1104</v>
      </c>
      <c r="C1166" s="39" t="s">
        <v>110</v>
      </c>
      <c r="D1166" s="40">
        <v>0.78</v>
      </c>
      <c r="E1166" s="6">
        <v>8</v>
      </c>
      <c r="F1166" s="41">
        <f t="shared" si="44"/>
        <v>6.24</v>
      </c>
      <c r="G1166" s="7"/>
    </row>
    <row r="1167" spans="1:7" s="1" customFormat="1" x14ac:dyDescent="0.3">
      <c r="A1167" s="109" t="s">
        <v>1051</v>
      </c>
      <c r="B1167" s="4" t="s">
        <v>1105</v>
      </c>
      <c r="C1167" s="42" t="s">
        <v>110</v>
      </c>
      <c r="D1167" s="40">
        <v>0.78</v>
      </c>
      <c r="E1167" s="43">
        <v>3.15</v>
      </c>
      <c r="F1167" s="6">
        <f>D1167*E1167</f>
        <v>2.4569999999999999</v>
      </c>
      <c r="G1167" s="7"/>
    </row>
    <row r="1168" spans="1:7" s="1" customFormat="1" x14ac:dyDescent="0.3">
      <c r="A1168" s="109" t="s">
        <v>1053</v>
      </c>
      <c r="B1168" s="138" t="s">
        <v>1106</v>
      </c>
      <c r="C1168" s="39" t="s">
        <v>750</v>
      </c>
      <c r="D1168" s="40">
        <v>0.78</v>
      </c>
      <c r="E1168" s="6">
        <v>11.5</v>
      </c>
      <c r="F1168" s="41">
        <f t="shared" ref="F1168" si="45">D1168*E1168</f>
        <v>8.9700000000000006</v>
      </c>
      <c r="G1168" s="7"/>
    </row>
    <row r="1169" spans="1:7" s="1" customFormat="1" x14ac:dyDescent="0.3">
      <c r="A1169" s="109" t="s">
        <v>1055</v>
      </c>
      <c r="B1169" s="4" t="s">
        <v>1107</v>
      </c>
      <c r="C1169" s="42" t="s">
        <v>304</v>
      </c>
      <c r="D1169" s="40">
        <v>1</v>
      </c>
      <c r="E1169" s="45">
        <v>2.7</v>
      </c>
      <c r="F1169" s="6">
        <f>D1169*E1169</f>
        <v>2.7</v>
      </c>
      <c r="G1169" s="7"/>
    </row>
    <row r="1170" spans="1:7" s="1" customFormat="1" x14ac:dyDescent="0.3">
      <c r="A1170" s="109" t="s">
        <v>1108</v>
      </c>
      <c r="B1170" s="20" t="s">
        <v>1109</v>
      </c>
      <c r="C1170" s="42" t="s">
        <v>190</v>
      </c>
      <c r="D1170" s="22">
        <v>1</v>
      </c>
      <c r="E1170" s="43">
        <v>11</v>
      </c>
      <c r="F1170" s="6">
        <f>D1170*E1170</f>
        <v>11</v>
      </c>
      <c r="G1170" s="7"/>
    </row>
    <row r="1172" spans="1:7" ht="15" thickBot="1" x14ac:dyDescent="0.35"/>
    <row r="1173" spans="1:7" ht="15" thickTop="1" x14ac:dyDescent="0.3">
      <c r="A1173" s="101" t="s">
        <v>1110</v>
      </c>
    </row>
    <row r="1174" spans="1:7" ht="15" thickBot="1" x14ac:dyDescent="0.35">
      <c r="A1174" s="103" t="s">
        <v>1116</v>
      </c>
    </row>
    <row r="1175" spans="1:7" s="1" customFormat="1" ht="15" thickTop="1" x14ac:dyDescent="0.3">
      <c r="A1175" s="21"/>
      <c r="B1175" s="74" t="s">
        <v>45</v>
      </c>
      <c r="C1175" s="4"/>
      <c r="D1175" s="4"/>
      <c r="E1175" s="4"/>
      <c r="F1175" s="41"/>
      <c r="G1175" s="75"/>
    </row>
    <row r="1176" spans="1:7" s="1" customFormat="1" x14ac:dyDescent="0.3">
      <c r="A1176" s="109" t="s">
        <v>23</v>
      </c>
      <c r="B1176" s="4" t="s">
        <v>1102</v>
      </c>
      <c r="C1176" s="39" t="s">
        <v>750</v>
      </c>
      <c r="D1176" s="40">
        <v>0.88</v>
      </c>
      <c r="E1176" s="6">
        <v>4.45</v>
      </c>
      <c r="F1176" s="41">
        <f t="shared" ref="F1176:F1178" si="46">D1176*E1176</f>
        <v>3.9160000000000004</v>
      </c>
      <c r="G1176" s="7"/>
    </row>
    <row r="1177" spans="1:7" s="1" customFormat="1" x14ac:dyDescent="0.3">
      <c r="A1177" s="109" t="s">
        <v>47</v>
      </c>
      <c r="B1177" s="4" t="s">
        <v>1103</v>
      </c>
      <c r="C1177" s="39" t="s">
        <v>110</v>
      </c>
      <c r="D1177" s="40">
        <v>0.88</v>
      </c>
      <c r="E1177" s="6">
        <v>4.5</v>
      </c>
      <c r="F1177" s="41">
        <f t="shared" si="46"/>
        <v>3.96</v>
      </c>
      <c r="G1177" s="7"/>
    </row>
    <row r="1178" spans="1:7" s="1" customFormat="1" x14ac:dyDescent="0.3">
      <c r="A1178" s="109" t="s">
        <v>78</v>
      </c>
      <c r="B1178" s="4" t="s">
        <v>1104</v>
      </c>
      <c r="C1178" s="39" t="s">
        <v>110</v>
      </c>
      <c r="D1178" s="40">
        <v>0.88</v>
      </c>
      <c r="E1178" s="6">
        <v>8</v>
      </c>
      <c r="F1178" s="41">
        <f t="shared" si="46"/>
        <v>7.04</v>
      </c>
      <c r="G1178" s="7"/>
    </row>
    <row r="1179" spans="1:7" s="1" customFormat="1" x14ac:dyDescent="0.3">
      <c r="A1179" s="109" t="s">
        <v>1051</v>
      </c>
      <c r="B1179" s="4" t="s">
        <v>1105</v>
      </c>
      <c r="C1179" s="42" t="s">
        <v>110</v>
      </c>
      <c r="D1179" s="40">
        <v>0.88</v>
      </c>
      <c r="E1179" s="43">
        <v>3.15</v>
      </c>
      <c r="F1179" s="6">
        <f>D1179*E1179</f>
        <v>2.7719999999999998</v>
      </c>
      <c r="G1179" s="7"/>
    </row>
    <row r="1180" spans="1:7" s="1" customFormat="1" x14ac:dyDescent="0.3">
      <c r="A1180" s="109" t="s">
        <v>1053</v>
      </c>
      <c r="B1180" s="4" t="s">
        <v>1106</v>
      </c>
      <c r="C1180" s="39" t="s">
        <v>750</v>
      </c>
      <c r="D1180" s="40">
        <v>0.88</v>
      </c>
      <c r="E1180" s="6">
        <v>11.5</v>
      </c>
      <c r="F1180" s="41">
        <f t="shared" ref="F1180" si="47">D1180*E1180</f>
        <v>10.119999999999999</v>
      </c>
      <c r="G1180" s="7"/>
    </row>
    <row r="1181" spans="1:7" s="1" customFormat="1" x14ac:dyDescent="0.3">
      <c r="A1181" s="109" t="s">
        <v>1055</v>
      </c>
      <c r="B1181" s="4" t="s">
        <v>1107</v>
      </c>
      <c r="C1181" s="42" t="s">
        <v>304</v>
      </c>
      <c r="D1181" s="40">
        <v>1</v>
      </c>
      <c r="E1181" s="45">
        <v>2.7</v>
      </c>
      <c r="F1181" s="6">
        <f>D1181*E1181</f>
        <v>2.7</v>
      </c>
      <c r="G1181" s="7"/>
    </row>
    <row r="1182" spans="1:7" s="1" customFormat="1" x14ac:dyDescent="0.3">
      <c r="A1182" s="109" t="s">
        <v>1108</v>
      </c>
      <c r="B1182" s="186" t="s">
        <v>1109</v>
      </c>
      <c r="C1182" s="42" t="s">
        <v>190</v>
      </c>
      <c r="D1182" s="22">
        <v>1</v>
      </c>
      <c r="E1182" s="43">
        <v>21</v>
      </c>
      <c r="F1182" s="6">
        <f>D1182*E1182</f>
        <v>21</v>
      </c>
      <c r="G1182" s="7"/>
    </row>
    <row r="1184" spans="1:7" ht="15" thickBot="1" x14ac:dyDescent="0.35"/>
    <row r="1185" spans="1:7" ht="15.6" thickTop="1" thickBot="1" x14ac:dyDescent="0.35">
      <c r="A1185" s="65" t="s">
        <v>1118</v>
      </c>
    </row>
    <row r="1186" spans="1:7" s="1" customFormat="1" ht="15" thickTop="1" x14ac:dyDescent="0.3">
      <c r="A1186" s="20"/>
      <c r="B1186" s="74" t="s">
        <v>45</v>
      </c>
      <c r="C1186" s="4"/>
      <c r="D1186" s="4"/>
      <c r="E1186" s="4"/>
      <c r="F1186" s="41"/>
      <c r="G1186" s="75"/>
    </row>
    <row r="1187" spans="1:7" s="1" customFormat="1" x14ac:dyDescent="0.3">
      <c r="A1187" s="36" t="s">
        <v>23</v>
      </c>
      <c r="B1187" s="4" t="s">
        <v>1048</v>
      </c>
      <c r="C1187" s="4" t="s">
        <v>110</v>
      </c>
      <c r="D1187" s="22">
        <v>1.2</v>
      </c>
      <c r="E1187" s="76">
        <v>4.5</v>
      </c>
      <c r="F1187" s="6">
        <f>PRODUCT(D1187:E1187)</f>
        <v>5.3999999999999995</v>
      </c>
      <c r="G1187" s="7"/>
    </row>
    <row r="1188" spans="1:7" s="1" customFormat="1" x14ac:dyDescent="0.3">
      <c r="A1188" s="36" t="s">
        <v>47</v>
      </c>
      <c r="B1188" s="4" t="s">
        <v>1120</v>
      </c>
      <c r="C1188" s="4" t="s">
        <v>750</v>
      </c>
      <c r="D1188" s="22">
        <v>1.2</v>
      </c>
      <c r="E1188" s="76">
        <v>11.5</v>
      </c>
      <c r="F1188" s="23">
        <f>PRODUCT(D1188:E1188)</f>
        <v>13.799999999999999</v>
      </c>
      <c r="G1188" s="7"/>
    </row>
    <row r="1189" spans="1:7" s="1" customFormat="1" x14ac:dyDescent="0.3">
      <c r="A1189" s="36" t="s">
        <v>78</v>
      </c>
      <c r="B1189" s="4" t="s">
        <v>1121</v>
      </c>
      <c r="C1189" s="4" t="s">
        <v>304</v>
      </c>
      <c r="D1189" s="22">
        <v>1</v>
      </c>
      <c r="E1189" s="76">
        <v>2.5</v>
      </c>
      <c r="F1189" s="23">
        <f>D1189*E1189</f>
        <v>2.5</v>
      </c>
      <c r="G1189" s="7"/>
    </row>
    <row r="1190" spans="1:7" s="1" customFormat="1" ht="15" thickBot="1" x14ac:dyDescent="0.35">
      <c r="A1190" s="36" t="s">
        <v>1051</v>
      </c>
      <c r="B1190" s="4" t="s">
        <v>1122</v>
      </c>
      <c r="C1190" s="4" t="s">
        <v>190</v>
      </c>
      <c r="D1190" s="22">
        <v>1</v>
      </c>
      <c r="E1190" s="6">
        <v>11</v>
      </c>
      <c r="F1190" s="23">
        <f>PRODUCT(D1190:E1190)</f>
        <v>11</v>
      </c>
      <c r="G1190" s="93"/>
    </row>
    <row r="1191" spans="1:7" ht="15" thickTop="1" x14ac:dyDescent="0.3"/>
    <row r="1192" spans="1:7" ht="15" thickBot="1" x14ac:dyDescent="0.35"/>
    <row r="1193" spans="1:7" ht="15" thickTop="1" x14ac:dyDescent="0.3">
      <c r="A1193" s="234" t="s">
        <v>1123</v>
      </c>
    </row>
    <row r="1194" spans="1:7" x14ac:dyDescent="0.3">
      <c r="A1194" s="237"/>
    </row>
    <row r="1195" spans="1:7" ht="15" thickBot="1" x14ac:dyDescent="0.35">
      <c r="A1195" s="103" t="s">
        <v>1125</v>
      </c>
    </row>
    <row r="1196" spans="1:7" s="1" customFormat="1" ht="15" thickTop="1" x14ac:dyDescent="0.3">
      <c r="A1196" s="21"/>
      <c r="B1196" s="74" t="s">
        <v>45</v>
      </c>
      <c r="C1196" s="4"/>
      <c r="D1196" s="4"/>
      <c r="E1196" s="4"/>
      <c r="F1196" s="41"/>
      <c r="G1196" s="75"/>
    </row>
    <row r="1197" spans="1:7" s="1" customFormat="1" ht="28.8" x14ac:dyDescent="0.3">
      <c r="A1197" s="109" t="s">
        <v>23</v>
      </c>
      <c r="B1197" s="4" t="s">
        <v>1085</v>
      </c>
      <c r="C1197" s="39" t="s">
        <v>190</v>
      </c>
      <c r="D1197" s="40">
        <v>1</v>
      </c>
      <c r="E1197" s="6">
        <v>11</v>
      </c>
      <c r="F1197" s="41">
        <f t="shared" ref="F1197" si="48">D1197*E1197</f>
        <v>11</v>
      </c>
      <c r="G1197" s="7"/>
    </row>
    <row r="1199" spans="1:7" ht="15" thickBot="1" x14ac:dyDescent="0.35"/>
    <row r="1200" spans="1:7" ht="15" thickTop="1" x14ac:dyDescent="0.3">
      <c r="A1200" s="234" t="s">
        <v>1123</v>
      </c>
    </row>
    <row r="1201" spans="1:7" x14ac:dyDescent="0.3">
      <c r="A1201" s="237"/>
    </row>
    <row r="1202" spans="1:7" ht="15" thickBot="1" x14ac:dyDescent="0.35">
      <c r="A1202" s="103" t="s">
        <v>1126</v>
      </c>
    </row>
    <row r="1203" spans="1:7" s="1" customFormat="1" ht="15" thickTop="1" x14ac:dyDescent="0.3">
      <c r="A1203" s="21"/>
      <c r="B1203" s="74" t="s">
        <v>45</v>
      </c>
      <c r="C1203" s="4"/>
      <c r="D1203" s="4"/>
      <c r="E1203" s="4"/>
      <c r="F1203" s="41"/>
      <c r="G1203" s="75"/>
    </row>
    <row r="1204" spans="1:7" s="1" customFormat="1" ht="28.8" x14ac:dyDescent="0.3">
      <c r="A1204" s="109" t="s">
        <v>23</v>
      </c>
      <c r="B1204" s="4" t="s">
        <v>1085</v>
      </c>
      <c r="C1204" s="39" t="s">
        <v>190</v>
      </c>
      <c r="D1204" s="40">
        <v>1</v>
      </c>
      <c r="E1204" s="6">
        <v>11.7</v>
      </c>
      <c r="F1204" s="41">
        <f t="shared" ref="F1204" si="49">D1204*E1204</f>
        <v>11.7</v>
      </c>
      <c r="G1204" s="7"/>
    </row>
    <row r="1206" spans="1:7" ht="15" thickBot="1" x14ac:dyDescent="0.35"/>
    <row r="1207" spans="1:7" ht="15" thickTop="1" x14ac:dyDescent="0.3">
      <c r="A1207" s="234" t="s">
        <v>1123</v>
      </c>
    </row>
    <row r="1208" spans="1:7" x14ac:dyDescent="0.3">
      <c r="A1208" s="237"/>
    </row>
    <row r="1209" spans="1:7" ht="15" thickBot="1" x14ac:dyDescent="0.35">
      <c r="A1209" s="103" t="s">
        <v>1127</v>
      </c>
    </row>
    <row r="1210" spans="1:7" s="1" customFormat="1" ht="15" thickTop="1" x14ac:dyDescent="0.3">
      <c r="A1210" s="21"/>
      <c r="B1210" s="74" t="s">
        <v>45</v>
      </c>
      <c r="C1210" s="4"/>
      <c r="D1210" s="4"/>
      <c r="E1210" s="4"/>
      <c r="F1210" s="41"/>
      <c r="G1210" s="75"/>
    </row>
    <row r="1211" spans="1:7" s="1" customFormat="1" ht="28.8" x14ac:dyDescent="0.3">
      <c r="A1211" s="109" t="s">
        <v>23</v>
      </c>
      <c r="B1211" s="4" t="s">
        <v>1085</v>
      </c>
      <c r="C1211" s="39" t="s">
        <v>190</v>
      </c>
      <c r="D1211" s="40">
        <v>1</v>
      </c>
      <c r="E1211" s="6">
        <v>13.215</v>
      </c>
      <c r="F1211" s="41">
        <f t="shared" ref="F1211" si="50">D1211*E1211</f>
        <v>13.215</v>
      </c>
      <c r="G1211" s="7"/>
    </row>
    <row r="1213" spans="1:7" ht="15" thickBot="1" x14ac:dyDescent="0.35"/>
    <row r="1214" spans="1:7" ht="15" thickTop="1" x14ac:dyDescent="0.3">
      <c r="A1214" s="234" t="s">
        <v>1123</v>
      </c>
    </row>
    <row r="1215" spans="1:7" x14ac:dyDescent="0.3">
      <c r="A1215" s="237"/>
    </row>
    <row r="1216" spans="1:7" ht="15" thickBot="1" x14ac:dyDescent="0.35">
      <c r="A1216" s="103" t="s">
        <v>1128</v>
      </c>
    </row>
    <row r="1217" spans="1:7" s="1" customFormat="1" ht="15" thickTop="1" x14ac:dyDescent="0.3">
      <c r="A1217" s="21"/>
      <c r="B1217" s="74" t="s">
        <v>45</v>
      </c>
      <c r="C1217" s="4"/>
      <c r="D1217" s="4"/>
      <c r="E1217" s="4"/>
      <c r="F1217" s="41"/>
      <c r="G1217" s="75"/>
    </row>
    <row r="1218" spans="1:7" s="1" customFormat="1" ht="28.8" x14ac:dyDescent="0.3">
      <c r="A1218" s="109" t="s">
        <v>23</v>
      </c>
      <c r="B1218" s="4" t="s">
        <v>1085</v>
      </c>
      <c r="C1218" s="39" t="s">
        <v>190</v>
      </c>
      <c r="D1218" s="40">
        <v>1</v>
      </c>
      <c r="E1218" s="6">
        <v>15.2</v>
      </c>
      <c r="F1218" s="41">
        <f t="shared" ref="F1218" si="51">D1218*E1218</f>
        <v>15.2</v>
      </c>
      <c r="G1218" s="7"/>
    </row>
    <row r="1220" spans="1:7" ht="15" thickBot="1" x14ac:dyDescent="0.35"/>
    <row r="1221" spans="1:7" ht="15" thickTop="1" x14ac:dyDescent="0.3">
      <c r="A1221" s="234" t="s">
        <v>1129</v>
      </c>
    </row>
    <row r="1222" spans="1:7" x14ac:dyDescent="0.3">
      <c r="A1222" s="237"/>
    </row>
    <row r="1223" spans="1:7" ht="15" thickBot="1" x14ac:dyDescent="0.35">
      <c r="A1223" s="103" t="s">
        <v>1131</v>
      </c>
    </row>
    <row r="1224" spans="1:7" s="1" customFormat="1" ht="15" thickTop="1" x14ac:dyDescent="0.3">
      <c r="A1224" s="21"/>
      <c r="B1224" s="74" t="s">
        <v>45</v>
      </c>
      <c r="C1224" s="4"/>
      <c r="D1224" s="4"/>
      <c r="E1224" s="4"/>
      <c r="F1224" s="41"/>
      <c r="G1224" s="75"/>
    </row>
    <row r="1225" spans="1:7" s="1" customFormat="1" ht="28.8" x14ac:dyDescent="0.3">
      <c r="A1225" s="109" t="s">
        <v>23</v>
      </c>
      <c r="B1225" s="4" t="s">
        <v>1095</v>
      </c>
      <c r="C1225" s="39" t="s">
        <v>190</v>
      </c>
      <c r="D1225" s="40">
        <v>1</v>
      </c>
      <c r="E1225" s="6">
        <v>15</v>
      </c>
      <c r="F1225" s="41">
        <f t="shared" ref="F1225" si="52">D1225*E1225</f>
        <v>15</v>
      </c>
      <c r="G1225" s="7"/>
    </row>
    <row r="1228" spans="1:7" ht="15" thickBot="1" x14ac:dyDescent="0.35"/>
    <row r="1229" spans="1:7" ht="15" thickTop="1" x14ac:dyDescent="0.3">
      <c r="A1229" s="234" t="s">
        <v>1129</v>
      </c>
    </row>
    <row r="1230" spans="1:7" x14ac:dyDescent="0.3">
      <c r="A1230" s="237"/>
    </row>
    <row r="1231" spans="1:7" ht="15" thickBot="1" x14ac:dyDescent="0.35">
      <c r="A1231" s="103" t="s">
        <v>1133</v>
      </c>
    </row>
    <row r="1232" spans="1:7" s="1" customFormat="1" ht="15" thickTop="1" x14ac:dyDescent="0.3">
      <c r="A1232" s="21"/>
      <c r="B1232" s="74" t="s">
        <v>45</v>
      </c>
      <c r="C1232" s="4"/>
      <c r="D1232" s="4"/>
      <c r="E1232" s="4"/>
      <c r="F1232" s="41"/>
      <c r="G1232" s="75"/>
    </row>
    <row r="1233" spans="1:7" s="1" customFormat="1" ht="28.8" x14ac:dyDescent="0.3">
      <c r="A1233" s="109" t="s">
        <v>23</v>
      </c>
      <c r="B1233" s="4" t="s">
        <v>1095</v>
      </c>
      <c r="C1233" s="39" t="s">
        <v>190</v>
      </c>
      <c r="D1233" s="40">
        <v>1</v>
      </c>
      <c r="E1233" s="6">
        <v>19.135000000000002</v>
      </c>
      <c r="F1233" s="41">
        <f t="shared" ref="F1233" si="53">D1233*E1233</f>
        <v>19.135000000000002</v>
      </c>
      <c r="G1233" s="7"/>
    </row>
    <row r="1236" spans="1:7" ht="15" thickBot="1" x14ac:dyDescent="0.35"/>
    <row r="1237" spans="1:7" ht="15" thickTop="1" x14ac:dyDescent="0.3">
      <c r="A1237" s="234" t="s">
        <v>1129</v>
      </c>
    </row>
    <row r="1238" spans="1:7" x14ac:dyDescent="0.3">
      <c r="A1238" s="237"/>
    </row>
    <row r="1239" spans="1:7" ht="15" thickBot="1" x14ac:dyDescent="0.35">
      <c r="A1239" s="103" t="s">
        <v>1134</v>
      </c>
    </row>
    <row r="1240" spans="1:7" s="1" customFormat="1" ht="15" thickTop="1" x14ac:dyDescent="0.3">
      <c r="A1240" s="21"/>
      <c r="B1240" s="74" t="s">
        <v>45</v>
      </c>
      <c r="C1240" s="4"/>
      <c r="D1240" s="4"/>
      <c r="E1240" s="4"/>
      <c r="F1240" s="41"/>
      <c r="G1240" s="75"/>
    </row>
    <row r="1241" spans="1:7" s="1" customFormat="1" ht="28.8" x14ac:dyDescent="0.3">
      <c r="A1241" s="109" t="s">
        <v>23</v>
      </c>
      <c r="B1241" s="4" t="s">
        <v>1095</v>
      </c>
      <c r="C1241" s="39" t="s">
        <v>190</v>
      </c>
      <c r="D1241" s="40">
        <v>1</v>
      </c>
      <c r="E1241" s="6">
        <v>22.05</v>
      </c>
      <c r="F1241" s="41">
        <f t="shared" ref="F1241" si="54">D1241*E1241</f>
        <v>22.05</v>
      </c>
      <c r="G1241" s="7"/>
    </row>
    <row r="1244" spans="1:7" ht="15" thickBot="1" x14ac:dyDescent="0.35"/>
    <row r="1245" spans="1:7" ht="15" thickTop="1" x14ac:dyDescent="0.3">
      <c r="A1245" s="234" t="s">
        <v>1129</v>
      </c>
    </row>
    <row r="1246" spans="1:7" x14ac:dyDescent="0.3">
      <c r="A1246" s="237"/>
    </row>
    <row r="1247" spans="1:7" ht="15" thickBot="1" x14ac:dyDescent="0.35">
      <c r="A1247" s="103" t="s">
        <v>1135</v>
      </c>
    </row>
    <row r="1248" spans="1:7" s="1" customFormat="1" ht="15" thickTop="1" x14ac:dyDescent="0.3">
      <c r="A1248" s="21"/>
      <c r="B1248" s="74" t="s">
        <v>45</v>
      </c>
      <c r="C1248" s="4"/>
      <c r="D1248" s="4"/>
      <c r="E1248" s="4"/>
      <c r="F1248" s="41"/>
      <c r="G1248" s="75"/>
    </row>
    <row r="1249" spans="1:12" s="1" customFormat="1" ht="28.8" x14ac:dyDescent="0.3">
      <c r="A1249" s="109" t="s">
        <v>23</v>
      </c>
      <c r="B1249" s="4" t="s">
        <v>1095</v>
      </c>
      <c r="C1249" s="39" t="s">
        <v>190</v>
      </c>
      <c r="D1249" s="40">
        <v>1</v>
      </c>
      <c r="E1249" s="6">
        <v>24.3</v>
      </c>
      <c r="F1249" s="41">
        <f t="shared" ref="F1249" si="55">D1249*E1249</f>
        <v>24.3</v>
      </c>
      <c r="G1249" s="7"/>
    </row>
    <row r="1251" spans="1:12" ht="15" thickBot="1" x14ac:dyDescent="0.35"/>
    <row r="1252" spans="1:12" ht="15.6" thickTop="1" thickBot="1" x14ac:dyDescent="0.35">
      <c r="A1252" s="65" t="s">
        <v>1136</v>
      </c>
    </row>
    <row r="1253" spans="1:12" s="1" customFormat="1" ht="15" thickTop="1" x14ac:dyDescent="0.3">
      <c r="A1253" s="20"/>
      <c r="B1253" s="74" t="s">
        <v>45</v>
      </c>
      <c r="C1253" s="4"/>
      <c r="D1253" s="4"/>
      <c r="E1253" s="4"/>
      <c r="F1253" s="41"/>
      <c r="G1253" s="75"/>
    </row>
    <row r="1254" spans="1:12" s="1" customFormat="1" x14ac:dyDescent="0.3">
      <c r="A1254" s="36" t="s">
        <v>23</v>
      </c>
      <c r="B1254" s="4" t="s">
        <v>1273</v>
      </c>
      <c r="C1254" s="4" t="s">
        <v>190</v>
      </c>
      <c r="D1254" s="22">
        <v>1</v>
      </c>
      <c r="E1254" s="76">
        <v>18.7</v>
      </c>
      <c r="F1254" s="6">
        <f>D1254*E1254</f>
        <v>18.7</v>
      </c>
      <c r="G1254" s="7"/>
      <c r="J1254" s="30"/>
      <c r="K1254" s="104"/>
      <c r="L1254" s="104"/>
    </row>
    <row r="1257" spans="1:12" ht="15" thickBot="1" x14ac:dyDescent="0.35"/>
    <row r="1258" spans="1:12" ht="15.6" thickTop="1" thickBot="1" x14ac:dyDescent="0.35">
      <c r="A1258" s="65" t="s">
        <v>1138</v>
      </c>
    </row>
    <row r="1259" spans="1:12" s="1" customFormat="1" ht="15" thickTop="1" x14ac:dyDescent="0.3">
      <c r="A1259" s="20"/>
      <c r="B1259" s="74" t="s">
        <v>1140</v>
      </c>
      <c r="C1259" s="4"/>
      <c r="D1259" s="4"/>
      <c r="E1259" s="4"/>
      <c r="F1259" s="41"/>
      <c r="G1259" s="75"/>
    </row>
    <row r="1260" spans="1:12" s="1" customFormat="1" ht="28.8" x14ac:dyDescent="0.3">
      <c r="A1260" s="36" t="s">
        <v>23</v>
      </c>
      <c r="B1260" s="4" t="s">
        <v>2783</v>
      </c>
      <c r="C1260" s="4" t="s">
        <v>190</v>
      </c>
      <c r="D1260" s="22">
        <v>1</v>
      </c>
      <c r="E1260" s="76">
        <v>43.08</v>
      </c>
      <c r="F1260" s="6">
        <f>D1260*E1260</f>
        <v>43.08</v>
      </c>
      <c r="G1260" s="7"/>
      <c r="J1260" s="30"/>
      <c r="K1260" s="104"/>
      <c r="L1260" s="104"/>
    </row>
    <row r="1262" spans="1:12" ht="15" thickBot="1" x14ac:dyDescent="0.35"/>
    <row r="1263" spans="1:12" ht="15" thickTop="1" x14ac:dyDescent="0.3">
      <c r="A1263" s="234" t="s">
        <v>1141</v>
      </c>
    </row>
    <row r="1264" spans="1:12" x14ac:dyDescent="0.3">
      <c r="A1264" s="237"/>
    </row>
    <row r="1265" spans="1:12" ht="15" thickBot="1" x14ac:dyDescent="0.35">
      <c r="A1265" s="103" t="s">
        <v>1143</v>
      </c>
    </row>
    <row r="1266" spans="1:12" s="1" customFormat="1" ht="15" thickTop="1" x14ac:dyDescent="0.3">
      <c r="A1266" s="20"/>
      <c r="B1266" s="74" t="s">
        <v>188</v>
      </c>
      <c r="C1266" s="4"/>
      <c r="D1266" s="4"/>
      <c r="E1266" s="4"/>
      <c r="F1266" s="41"/>
      <c r="G1266" s="75"/>
    </row>
    <row r="1267" spans="1:12" s="1" customFormat="1" ht="28.8" x14ac:dyDescent="0.3">
      <c r="A1267" s="36" t="s">
        <v>23</v>
      </c>
      <c r="B1267" s="4" t="s">
        <v>189</v>
      </c>
      <c r="C1267" s="4" t="s">
        <v>190</v>
      </c>
      <c r="D1267" s="22">
        <v>1</v>
      </c>
      <c r="E1267" s="76">
        <v>11.81</v>
      </c>
      <c r="F1267" s="6">
        <f>D1267*E1267</f>
        <v>11.81</v>
      </c>
      <c r="G1267" s="7"/>
      <c r="J1267" s="30"/>
      <c r="K1267" s="104"/>
      <c r="L1267" s="104"/>
    </row>
    <row r="1269" spans="1:12" ht="15" thickBot="1" x14ac:dyDescent="0.35"/>
    <row r="1270" spans="1:12" ht="15" thickTop="1" x14ac:dyDescent="0.3">
      <c r="A1270" s="234" t="s">
        <v>1141</v>
      </c>
    </row>
    <row r="1271" spans="1:12" x14ac:dyDescent="0.3">
      <c r="A1271" s="237"/>
    </row>
    <row r="1272" spans="1:12" ht="15" thickBot="1" x14ac:dyDescent="0.35">
      <c r="A1272" s="103" t="s">
        <v>1145</v>
      </c>
    </row>
    <row r="1273" spans="1:12" s="1" customFormat="1" ht="15" thickTop="1" x14ac:dyDescent="0.3">
      <c r="A1273" s="20"/>
      <c r="B1273" s="74" t="s">
        <v>188</v>
      </c>
      <c r="C1273" s="4"/>
      <c r="D1273" s="4"/>
      <c r="E1273" s="4"/>
      <c r="F1273" s="41"/>
      <c r="G1273" s="75"/>
    </row>
    <row r="1274" spans="1:12" s="1" customFormat="1" ht="28.8" x14ac:dyDescent="0.3">
      <c r="A1274" s="36" t="s">
        <v>23</v>
      </c>
      <c r="B1274" s="4" t="s">
        <v>189</v>
      </c>
      <c r="C1274" s="4" t="s">
        <v>190</v>
      </c>
      <c r="D1274" s="22">
        <v>1</v>
      </c>
      <c r="E1274" s="76">
        <v>23.25</v>
      </c>
      <c r="F1274" s="6">
        <f>D1274*E1274</f>
        <v>23.25</v>
      </c>
      <c r="G1274" s="7"/>
      <c r="J1274" s="30"/>
      <c r="K1274" s="104"/>
      <c r="L1274" s="104"/>
    </row>
    <row r="1277" spans="1:12" ht="15" thickBot="1" x14ac:dyDescent="0.35"/>
    <row r="1278" spans="1:12" ht="15" thickTop="1" x14ac:dyDescent="0.3">
      <c r="A1278" s="234" t="s">
        <v>1141</v>
      </c>
    </row>
    <row r="1279" spans="1:12" x14ac:dyDescent="0.3">
      <c r="A1279" s="237"/>
    </row>
    <row r="1280" spans="1:12" ht="15" thickBot="1" x14ac:dyDescent="0.35">
      <c r="A1280" s="103" t="s">
        <v>1147</v>
      </c>
    </row>
    <row r="1281" spans="1:12" s="1" customFormat="1" ht="15" thickTop="1" x14ac:dyDescent="0.3">
      <c r="A1281" s="20"/>
      <c r="B1281" s="74" t="s">
        <v>188</v>
      </c>
      <c r="C1281" s="4"/>
      <c r="D1281" s="4"/>
      <c r="E1281" s="4"/>
      <c r="F1281" s="41"/>
      <c r="G1281" s="75"/>
    </row>
    <row r="1282" spans="1:12" s="1" customFormat="1" ht="28.8" x14ac:dyDescent="0.3">
      <c r="A1282" s="36" t="s">
        <v>23</v>
      </c>
      <c r="B1282" s="4" t="s">
        <v>189</v>
      </c>
      <c r="C1282" s="4" t="s">
        <v>190</v>
      </c>
      <c r="D1282" s="22">
        <v>1</v>
      </c>
      <c r="E1282" s="76">
        <v>77.62</v>
      </c>
      <c r="F1282" s="6">
        <f>D1282*E1282</f>
        <v>77.62</v>
      </c>
      <c r="G1282" s="7"/>
      <c r="J1282" s="30"/>
      <c r="K1282" s="104"/>
      <c r="L1282" s="104"/>
    </row>
    <row r="1284" spans="1:12" ht="15" thickBot="1" x14ac:dyDescent="0.35"/>
    <row r="1285" spans="1:12" ht="15" thickTop="1" x14ac:dyDescent="0.3">
      <c r="A1285" s="234" t="s">
        <v>1141</v>
      </c>
    </row>
    <row r="1286" spans="1:12" x14ac:dyDescent="0.3">
      <c r="A1286" s="237"/>
    </row>
    <row r="1287" spans="1:12" ht="15" thickBot="1" x14ac:dyDescent="0.35">
      <c r="A1287" s="103" t="s">
        <v>1149</v>
      </c>
    </row>
    <row r="1288" spans="1:12" s="1" customFormat="1" ht="15" thickTop="1" x14ac:dyDescent="0.3">
      <c r="A1288" s="20"/>
      <c r="B1288" s="74" t="s">
        <v>188</v>
      </c>
      <c r="C1288" s="4"/>
      <c r="D1288" s="4"/>
      <c r="E1288" s="4"/>
      <c r="F1288" s="41"/>
      <c r="G1288" s="75"/>
    </row>
    <row r="1289" spans="1:12" s="1" customFormat="1" ht="28.8" x14ac:dyDescent="0.3">
      <c r="A1289" s="36" t="s">
        <v>23</v>
      </c>
      <c r="B1289" s="4" t="s">
        <v>189</v>
      </c>
      <c r="C1289" s="4" t="s">
        <v>190</v>
      </c>
      <c r="D1289" s="22">
        <v>1</v>
      </c>
      <c r="E1289" s="76">
        <v>86.734999999999999</v>
      </c>
      <c r="F1289" s="6">
        <f>D1289*E1289</f>
        <v>86.734999999999999</v>
      </c>
      <c r="G1289" s="7"/>
      <c r="J1289" s="30"/>
      <c r="K1289" s="104"/>
      <c r="L1289" s="104"/>
    </row>
    <row r="1292" spans="1:12" ht="15" thickBot="1" x14ac:dyDescent="0.35"/>
    <row r="1293" spans="1:12" ht="15" thickTop="1" x14ac:dyDescent="0.3">
      <c r="A1293" s="234" t="s">
        <v>1150</v>
      </c>
    </row>
    <row r="1294" spans="1:12" x14ac:dyDescent="0.3">
      <c r="A1294" s="237"/>
    </row>
    <row r="1295" spans="1:12" ht="15" thickBot="1" x14ac:dyDescent="0.35">
      <c r="A1295" s="103" t="s">
        <v>1152</v>
      </c>
    </row>
    <row r="1296" spans="1:12" s="1" customFormat="1" ht="15" thickTop="1" x14ac:dyDescent="0.3">
      <c r="A1296" s="20"/>
      <c r="B1296" s="74" t="s">
        <v>188</v>
      </c>
      <c r="C1296" s="4"/>
      <c r="D1296" s="4"/>
      <c r="E1296" s="4"/>
      <c r="F1296" s="41"/>
      <c r="G1296" s="75"/>
    </row>
    <row r="1297" spans="1:12" s="1" customFormat="1" x14ac:dyDescent="0.3">
      <c r="A1297" s="36" t="s">
        <v>23</v>
      </c>
      <c r="B1297" s="4" t="s">
        <v>1153</v>
      </c>
      <c r="C1297" s="4" t="s">
        <v>190</v>
      </c>
      <c r="D1297" s="22">
        <v>1</v>
      </c>
      <c r="E1297" s="76">
        <v>47.24</v>
      </c>
      <c r="F1297" s="6">
        <f>D1297*E1297</f>
        <v>47.24</v>
      </c>
      <c r="G1297" s="7"/>
      <c r="J1297" s="30"/>
      <c r="K1297" s="104"/>
      <c r="L1297" s="104"/>
    </row>
    <row r="1300" spans="1:12" ht="15" thickBot="1" x14ac:dyDescent="0.35"/>
    <row r="1301" spans="1:12" ht="15" thickTop="1" x14ac:dyDescent="0.3">
      <c r="A1301" s="234" t="s">
        <v>1150</v>
      </c>
    </row>
    <row r="1302" spans="1:12" x14ac:dyDescent="0.3">
      <c r="A1302" s="237"/>
    </row>
    <row r="1303" spans="1:12" ht="15" thickBot="1" x14ac:dyDescent="0.35">
      <c r="A1303" s="103" t="s">
        <v>1154</v>
      </c>
    </row>
    <row r="1304" spans="1:12" s="1" customFormat="1" ht="15" thickTop="1" x14ac:dyDescent="0.3">
      <c r="A1304" s="20"/>
      <c r="B1304" s="74" t="s">
        <v>188</v>
      </c>
      <c r="C1304" s="4"/>
      <c r="D1304" s="4"/>
      <c r="E1304" s="4"/>
      <c r="F1304" s="41"/>
      <c r="G1304" s="75"/>
    </row>
    <row r="1305" spans="1:12" s="1" customFormat="1" ht="28.8" x14ac:dyDescent="0.3">
      <c r="A1305" s="36" t="s">
        <v>23</v>
      </c>
      <c r="B1305" s="4" t="s">
        <v>189</v>
      </c>
      <c r="C1305" s="4" t="s">
        <v>190</v>
      </c>
      <c r="D1305" s="22">
        <v>1</v>
      </c>
      <c r="E1305" s="76">
        <v>51.88</v>
      </c>
      <c r="F1305" s="6">
        <f>D1305*E1305</f>
        <v>51.88</v>
      </c>
      <c r="G1305" s="7"/>
      <c r="J1305" s="30"/>
      <c r="K1305" s="104"/>
      <c r="L1305" s="104"/>
    </row>
    <row r="1307" spans="1:12" ht="15" thickBot="1" x14ac:dyDescent="0.35"/>
    <row r="1308" spans="1:12" ht="15" thickTop="1" x14ac:dyDescent="0.3">
      <c r="A1308" s="234" t="s">
        <v>1150</v>
      </c>
    </row>
    <row r="1309" spans="1:12" x14ac:dyDescent="0.3">
      <c r="A1309" s="237"/>
    </row>
    <row r="1310" spans="1:12" ht="15" thickBot="1" x14ac:dyDescent="0.35">
      <c r="A1310" s="103" t="s">
        <v>1155</v>
      </c>
    </row>
    <row r="1311" spans="1:12" s="1" customFormat="1" ht="15" thickTop="1" x14ac:dyDescent="0.3">
      <c r="A1311" s="20"/>
      <c r="B1311" s="74" t="s">
        <v>188</v>
      </c>
      <c r="C1311" s="4"/>
      <c r="D1311" s="4"/>
      <c r="E1311" s="4"/>
      <c r="F1311" s="41"/>
      <c r="G1311" s="75"/>
    </row>
    <row r="1312" spans="1:12" s="1" customFormat="1" ht="28.8" x14ac:dyDescent="0.3">
      <c r="A1312" s="36" t="s">
        <v>23</v>
      </c>
      <c r="B1312" s="4" t="s">
        <v>189</v>
      </c>
      <c r="C1312" s="4" t="s">
        <v>190</v>
      </c>
      <c r="D1312" s="22">
        <v>1</v>
      </c>
      <c r="E1312" s="76">
        <v>69.5</v>
      </c>
      <c r="F1312" s="6">
        <f>D1312*E1312</f>
        <v>69.5</v>
      </c>
      <c r="G1312" s="7"/>
      <c r="J1312" s="30"/>
      <c r="K1312" s="104"/>
      <c r="L1312" s="104"/>
    </row>
    <row r="1315" spans="1:12" ht="15" thickBot="1" x14ac:dyDescent="0.35"/>
    <row r="1316" spans="1:12" ht="15" thickTop="1" x14ac:dyDescent="0.3">
      <c r="A1316" s="234" t="s">
        <v>1150</v>
      </c>
    </row>
    <row r="1317" spans="1:12" x14ac:dyDescent="0.3">
      <c r="A1317" s="237"/>
    </row>
    <row r="1318" spans="1:12" ht="15" thickBot="1" x14ac:dyDescent="0.35">
      <c r="A1318" s="103" t="s">
        <v>1156</v>
      </c>
    </row>
    <row r="1319" spans="1:12" s="1" customFormat="1" ht="15" thickTop="1" x14ac:dyDescent="0.3">
      <c r="A1319" s="20"/>
      <c r="B1319" s="74" t="s">
        <v>188</v>
      </c>
      <c r="C1319" s="4"/>
      <c r="D1319" s="4"/>
      <c r="E1319" s="4"/>
      <c r="F1319" s="41"/>
      <c r="G1319" s="75"/>
    </row>
    <row r="1320" spans="1:12" s="1" customFormat="1" ht="28.8" x14ac:dyDescent="0.3">
      <c r="A1320" s="36" t="s">
        <v>23</v>
      </c>
      <c r="B1320" s="4" t="s">
        <v>189</v>
      </c>
      <c r="C1320" s="4" t="s">
        <v>190</v>
      </c>
      <c r="D1320" s="22">
        <v>1</v>
      </c>
      <c r="E1320" s="76">
        <v>78.5</v>
      </c>
      <c r="F1320" s="6">
        <f>D1320*E1320</f>
        <v>78.5</v>
      </c>
      <c r="G1320" s="7"/>
      <c r="J1320" s="30"/>
      <c r="K1320" s="104"/>
      <c r="L1320" s="104"/>
    </row>
    <row r="1322" spans="1:12" ht="15" thickBot="1" x14ac:dyDescent="0.35"/>
    <row r="1323" spans="1:12" ht="15" thickTop="1" x14ac:dyDescent="0.3">
      <c r="A1323" s="234" t="s">
        <v>1157</v>
      </c>
    </row>
    <row r="1324" spans="1:12" x14ac:dyDescent="0.3">
      <c r="A1324" s="237"/>
    </row>
    <row r="1325" spans="1:12" ht="15" thickBot="1" x14ac:dyDescent="0.35">
      <c r="A1325" s="103" t="s">
        <v>1159</v>
      </c>
    </row>
    <row r="1326" spans="1:12" s="1" customFormat="1" ht="15" thickTop="1" x14ac:dyDescent="0.3">
      <c r="A1326" s="20"/>
      <c r="B1326" s="74" t="s">
        <v>188</v>
      </c>
      <c r="C1326" s="4"/>
      <c r="D1326" s="4"/>
      <c r="E1326" s="4"/>
      <c r="F1326" s="41"/>
      <c r="G1326" s="75"/>
    </row>
    <row r="1327" spans="1:12" s="1" customFormat="1" ht="28.8" x14ac:dyDescent="0.3">
      <c r="A1327" s="36" t="s">
        <v>23</v>
      </c>
      <c r="B1327" s="4" t="s">
        <v>189</v>
      </c>
      <c r="C1327" s="4" t="s">
        <v>190</v>
      </c>
      <c r="D1327" s="22">
        <v>1</v>
      </c>
      <c r="E1327" s="76">
        <v>11.91</v>
      </c>
      <c r="F1327" s="6">
        <f>D1327*E1327</f>
        <v>11.91</v>
      </c>
      <c r="G1327" s="7"/>
      <c r="J1327" s="30"/>
      <c r="K1327" s="104"/>
      <c r="L1327" s="104"/>
    </row>
    <row r="1330" spans="1:12" ht="15" thickBot="1" x14ac:dyDescent="0.35"/>
    <row r="1331" spans="1:12" ht="15" thickTop="1" x14ac:dyDescent="0.3">
      <c r="A1331" s="234" t="s">
        <v>1157</v>
      </c>
    </row>
    <row r="1332" spans="1:12" x14ac:dyDescent="0.3">
      <c r="A1332" s="237"/>
    </row>
    <row r="1333" spans="1:12" ht="15" thickBot="1" x14ac:dyDescent="0.35">
      <c r="A1333" s="103" t="s">
        <v>1160</v>
      </c>
    </row>
    <row r="1334" spans="1:12" s="1" customFormat="1" ht="15" thickTop="1" x14ac:dyDescent="0.3">
      <c r="A1334" s="20"/>
      <c r="B1334" s="74" t="s">
        <v>188</v>
      </c>
      <c r="C1334" s="4"/>
      <c r="D1334" s="4"/>
      <c r="E1334" s="4"/>
      <c r="F1334" s="41"/>
      <c r="G1334" s="75"/>
    </row>
    <row r="1335" spans="1:12" s="1" customFormat="1" ht="28.8" x14ac:dyDescent="0.3">
      <c r="A1335" s="36" t="s">
        <v>23</v>
      </c>
      <c r="B1335" s="4" t="s">
        <v>189</v>
      </c>
      <c r="C1335" s="4" t="s">
        <v>190</v>
      </c>
      <c r="D1335" s="22">
        <v>1</v>
      </c>
      <c r="E1335" s="76">
        <v>21.49</v>
      </c>
      <c r="F1335" s="6">
        <f>D1335*E1335</f>
        <v>21.49</v>
      </c>
      <c r="G1335" s="7"/>
      <c r="J1335" s="30"/>
      <c r="K1335" s="104"/>
      <c r="L1335" s="104"/>
    </row>
    <row r="1337" spans="1:12" ht="15" thickBot="1" x14ac:dyDescent="0.35"/>
    <row r="1338" spans="1:12" ht="15" thickTop="1" x14ac:dyDescent="0.3">
      <c r="A1338" s="234" t="s">
        <v>1157</v>
      </c>
    </row>
    <row r="1339" spans="1:12" x14ac:dyDescent="0.3">
      <c r="A1339" s="237"/>
    </row>
    <row r="1340" spans="1:12" ht="15" thickBot="1" x14ac:dyDescent="0.35">
      <c r="A1340" s="103" t="s">
        <v>1161</v>
      </c>
    </row>
    <row r="1341" spans="1:12" s="1" customFormat="1" ht="15" thickTop="1" x14ac:dyDescent="0.3">
      <c r="A1341" s="20"/>
      <c r="B1341" s="74" t="s">
        <v>188</v>
      </c>
      <c r="C1341" s="4"/>
      <c r="D1341" s="4"/>
      <c r="E1341" s="4"/>
      <c r="F1341" s="41"/>
      <c r="G1341" s="75"/>
    </row>
    <row r="1342" spans="1:12" s="1" customFormat="1" x14ac:dyDescent="0.3">
      <c r="A1342" s="36" t="s">
        <v>23</v>
      </c>
      <c r="B1342" s="4" t="s">
        <v>1162</v>
      </c>
      <c r="C1342" s="4" t="s">
        <v>190</v>
      </c>
      <c r="D1342" s="22">
        <v>1</v>
      </c>
      <c r="E1342" s="76">
        <v>35.950000000000003</v>
      </c>
      <c r="F1342" s="6">
        <f>D1342*E1342</f>
        <v>35.950000000000003</v>
      </c>
      <c r="G1342" s="7"/>
      <c r="J1342" s="30"/>
      <c r="K1342" s="104"/>
      <c r="L1342" s="104"/>
    </row>
    <row r="1345" spans="1:12" ht="15" thickBot="1" x14ac:dyDescent="0.35"/>
    <row r="1346" spans="1:12" ht="15" thickTop="1" x14ac:dyDescent="0.3">
      <c r="A1346" s="234" t="s">
        <v>1157</v>
      </c>
    </row>
    <row r="1347" spans="1:12" x14ac:dyDescent="0.3">
      <c r="A1347" s="237"/>
    </row>
    <row r="1348" spans="1:12" ht="15" thickBot="1" x14ac:dyDescent="0.35">
      <c r="A1348" s="103" t="s">
        <v>1163</v>
      </c>
    </row>
    <row r="1349" spans="1:12" s="1" customFormat="1" ht="15" thickTop="1" x14ac:dyDescent="0.3">
      <c r="A1349" s="20"/>
      <c r="B1349" s="74" t="s">
        <v>188</v>
      </c>
      <c r="C1349" s="4"/>
      <c r="D1349" s="4"/>
      <c r="E1349" s="4"/>
      <c r="F1349" s="41"/>
      <c r="G1349" s="75"/>
    </row>
    <row r="1350" spans="1:12" s="1" customFormat="1" ht="28.8" x14ac:dyDescent="0.3">
      <c r="A1350" s="36" t="s">
        <v>23</v>
      </c>
      <c r="B1350" s="4" t="s">
        <v>189</v>
      </c>
      <c r="C1350" s="4" t="s">
        <v>190</v>
      </c>
      <c r="D1350" s="22">
        <v>1</v>
      </c>
      <c r="E1350" s="76">
        <v>53.49</v>
      </c>
      <c r="F1350" s="6">
        <f>D1350*E1350</f>
        <v>53.49</v>
      </c>
      <c r="G1350" s="7"/>
      <c r="J1350" s="30"/>
      <c r="K1350" s="104"/>
      <c r="L1350" s="104"/>
    </row>
    <row r="1353" spans="1:12" ht="15" thickBot="1" x14ac:dyDescent="0.35"/>
    <row r="1354" spans="1:12" ht="15" thickTop="1" x14ac:dyDescent="0.3">
      <c r="A1354" s="234" t="s">
        <v>1164</v>
      </c>
    </row>
    <row r="1355" spans="1:12" x14ac:dyDescent="0.3">
      <c r="A1355" s="237"/>
    </row>
    <row r="1356" spans="1:12" ht="15" thickBot="1" x14ac:dyDescent="0.35">
      <c r="A1356" s="103" t="s">
        <v>1166</v>
      </c>
    </row>
    <row r="1357" spans="1:12" s="1" customFormat="1" ht="15" thickTop="1" x14ac:dyDescent="0.3">
      <c r="A1357" s="20"/>
      <c r="B1357" s="74" t="s">
        <v>188</v>
      </c>
      <c r="C1357" s="4"/>
      <c r="D1357" s="4"/>
      <c r="E1357" s="4"/>
      <c r="F1357" s="41"/>
      <c r="G1357" s="75"/>
    </row>
    <row r="1358" spans="1:12" s="1" customFormat="1" ht="28.8" x14ac:dyDescent="0.3">
      <c r="A1358" s="36" t="s">
        <v>23</v>
      </c>
      <c r="B1358" s="4" t="s">
        <v>189</v>
      </c>
      <c r="C1358" s="4" t="s">
        <v>190</v>
      </c>
      <c r="D1358" s="22">
        <v>1</v>
      </c>
      <c r="E1358" s="76">
        <v>35.42</v>
      </c>
      <c r="F1358" s="6">
        <f>D1358*E1358</f>
        <v>35.42</v>
      </c>
      <c r="G1358" s="7"/>
      <c r="J1358" s="30"/>
      <c r="K1358" s="104"/>
      <c r="L1358" s="104"/>
    </row>
    <row r="1360" spans="1:12" ht="15" thickBot="1" x14ac:dyDescent="0.35"/>
    <row r="1361" spans="1:12" ht="15" thickTop="1" x14ac:dyDescent="0.3">
      <c r="A1361" s="234" t="s">
        <v>1164</v>
      </c>
    </row>
    <row r="1362" spans="1:12" x14ac:dyDescent="0.3">
      <c r="A1362" s="237"/>
    </row>
    <row r="1363" spans="1:12" ht="15" thickBot="1" x14ac:dyDescent="0.35">
      <c r="A1363" s="103" t="s">
        <v>1167</v>
      </c>
    </row>
    <row r="1364" spans="1:12" s="1" customFormat="1" ht="15" thickTop="1" x14ac:dyDescent="0.3">
      <c r="A1364" s="20"/>
      <c r="B1364" s="74" t="s">
        <v>188</v>
      </c>
      <c r="C1364" s="4"/>
      <c r="D1364" s="4"/>
      <c r="E1364" s="4"/>
      <c r="F1364" s="41"/>
      <c r="G1364" s="75"/>
    </row>
    <row r="1365" spans="1:12" s="1" customFormat="1" ht="28.8" x14ac:dyDescent="0.3">
      <c r="A1365" s="36" t="s">
        <v>23</v>
      </c>
      <c r="B1365" s="4" t="s">
        <v>189</v>
      </c>
      <c r="C1365" s="4" t="s">
        <v>190</v>
      </c>
      <c r="D1365" s="22">
        <v>1</v>
      </c>
      <c r="E1365" s="76">
        <v>35</v>
      </c>
      <c r="F1365" s="6">
        <f>D1365*E1365</f>
        <v>35</v>
      </c>
      <c r="G1365" s="7"/>
      <c r="J1365" s="30"/>
      <c r="K1365" s="104"/>
      <c r="L1365" s="104"/>
    </row>
    <row r="1367" spans="1:12" ht="15" thickBot="1" x14ac:dyDescent="0.35"/>
    <row r="1368" spans="1:12" ht="15" thickTop="1" x14ac:dyDescent="0.3">
      <c r="A1368" s="234" t="s">
        <v>1164</v>
      </c>
    </row>
    <row r="1369" spans="1:12" x14ac:dyDescent="0.3">
      <c r="A1369" s="237"/>
    </row>
    <row r="1370" spans="1:12" ht="15" thickBot="1" x14ac:dyDescent="0.35">
      <c r="A1370" s="103" t="s">
        <v>1168</v>
      </c>
    </row>
    <row r="1371" spans="1:12" s="1" customFormat="1" ht="15" thickTop="1" x14ac:dyDescent="0.3">
      <c r="A1371" s="20"/>
      <c r="B1371" s="74" t="s">
        <v>188</v>
      </c>
      <c r="C1371" s="4"/>
      <c r="D1371" s="4"/>
      <c r="E1371" s="4"/>
      <c r="F1371" s="41"/>
      <c r="G1371" s="75"/>
    </row>
    <row r="1372" spans="1:12" s="1" customFormat="1" ht="28.8" x14ac:dyDescent="0.3">
      <c r="A1372" s="36" t="s">
        <v>23</v>
      </c>
      <c r="B1372" s="4" t="s">
        <v>189</v>
      </c>
      <c r="C1372" s="4" t="s">
        <v>190</v>
      </c>
      <c r="D1372" s="22">
        <v>1</v>
      </c>
      <c r="E1372" s="76">
        <v>44.1</v>
      </c>
      <c r="F1372" s="6">
        <f>D1372*E1372</f>
        <v>44.1</v>
      </c>
      <c r="G1372" s="7"/>
      <c r="J1372" s="30"/>
      <c r="K1372" s="104"/>
      <c r="L1372" s="104"/>
    </row>
    <row r="1374" spans="1:12" ht="15" thickBot="1" x14ac:dyDescent="0.35"/>
    <row r="1375" spans="1:12" ht="15" thickTop="1" x14ac:dyDescent="0.3">
      <c r="A1375" s="234" t="s">
        <v>1164</v>
      </c>
    </row>
    <row r="1376" spans="1:12" x14ac:dyDescent="0.3">
      <c r="A1376" s="237"/>
    </row>
    <row r="1377" spans="1:12" ht="15" thickBot="1" x14ac:dyDescent="0.35">
      <c r="A1377" s="103" t="s">
        <v>1169</v>
      </c>
    </row>
    <row r="1378" spans="1:12" s="1" customFormat="1" ht="15" thickTop="1" x14ac:dyDescent="0.3">
      <c r="A1378" s="20"/>
      <c r="B1378" s="74" t="s">
        <v>188</v>
      </c>
      <c r="C1378" s="4"/>
      <c r="D1378" s="4"/>
      <c r="E1378" s="4"/>
      <c r="F1378" s="41"/>
      <c r="G1378" s="75"/>
    </row>
    <row r="1379" spans="1:12" s="1" customFormat="1" ht="28.8" x14ac:dyDescent="0.3">
      <c r="A1379" s="36" t="s">
        <v>23</v>
      </c>
      <c r="B1379" s="4" t="s">
        <v>189</v>
      </c>
      <c r="C1379" s="4" t="s">
        <v>190</v>
      </c>
      <c r="D1379" s="22">
        <v>1</v>
      </c>
      <c r="E1379" s="76">
        <v>45</v>
      </c>
      <c r="F1379" s="6">
        <f>D1379*E1379</f>
        <v>45</v>
      </c>
      <c r="G1379" s="7"/>
      <c r="J1379" s="30"/>
      <c r="K1379" s="104"/>
      <c r="L1379" s="104"/>
    </row>
    <row r="1381" spans="1:12" ht="15" thickBot="1" x14ac:dyDescent="0.35"/>
    <row r="1382" spans="1:12" ht="15" thickTop="1" x14ac:dyDescent="0.3">
      <c r="A1382" s="101" t="s">
        <v>1170</v>
      </c>
    </row>
    <row r="1383" spans="1:12" ht="15" thickBot="1" x14ac:dyDescent="0.35">
      <c r="A1383" s="103" t="s">
        <v>1172</v>
      </c>
    </row>
    <row r="1384" spans="1:12" s="1" customFormat="1" ht="15" thickTop="1" x14ac:dyDescent="0.3">
      <c r="A1384" s="20"/>
      <c r="B1384" s="74" t="s">
        <v>188</v>
      </c>
      <c r="C1384" s="4"/>
      <c r="D1384" s="4"/>
      <c r="E1384" s="4"/>
      <c r="F1384" s="41"/>
      <c r="G1384" s="75"/>
    </row>
    <row r="1385" spans="1:12" s="1" customFormat="1" ht="28.8" x14ac:dyDescent="0.3">
      <c r="A1385" s="36" t="s">
        <v>23</v>
      </c>
      <c r="B1385" s="4" t="s">
        <v>189</v>
      </c>
      <c r="C1385" s="4" t="s">
        <v>190</v>
      </c>
      <c r="D1385" s="22">
        <v>1</v>
      </c>
      <c r="E1385" s="76">
        <v>11.81</v>
      </c>
      <c r="F1385" s="6">
        <f>D1385*E1385</f>
        <v>11.81</v>
      </c>
      <c r="G1385" s="7"/>
      <c r="J1385" s="30"/>
      <c r="K1385" s="104"/>
      <c r="L1385" s="104"/>
    </row>
    <row r="1387" spans="1:12" ht="15" thickBot="1" x14ac:dyDescent="0.35"/>
    <row r="1388" spans="1:12" ht="15" thickTop="1" x14ac:dyDescent="0.3">
      <c r="A1388" s="101" t="s">
        <v>1170</v>
      </c>
    </row>
    <row r="1389" spans="1:12" ht="15" thickBot="1" x14ac:dyDescent="0.35">
      <c r="A1389" s="103" t="s">
        <v>1173</v>
      </c>
    </row>
    <row r="1390" spans="1:12" s="1" customFormat="1" ht="15" thickTop="1" x14ac:dyDescent="0.3">
      <c r="A1390" s="20"/>
      <c r="B1390" s="74" t="s">
        <v>45</v>
      </c>
      <c r="C1390" s="4"/>
      <c r="D1390" s="4"/>
      <c r="E1390" s="4"/>
      <c r="F1390" s="41"/>
      <c r="G1390" s="75"/>
    </row>
    <row r="1391" spans="1:12" s="1" customFormat="1" ht="28.8" x14ac:dyDescent="0.3">
      <c r="A1391" s="36" t="s">
        <v>23</v>
      </c>
      <c r="B1391" s="4" t="s">
        <v>189</v>
      </c>
      <c r="C1391" s="4" t="s">
        <v>190</v>
      </c>
      <c r="D1391" s="22">
        <v>1</v>
      </c>
      <c r="E1391" s="76">
        <v>18</v>
      </c>
      <c r="F1391" s="6">
        <f>D1391*E1391</f>
        <v>18</v>
      </c>
      <c r="G1391" s="7"/>
      <c r="J1391" s="30"/>
      <c r="K1391" s="104"/>
      <c r="L1391" s="104"/>
    </row>
    <row r="1393" spans="1:12" ht="15" thickBot="1" x14ac:dyDescent="0.35"/>
    <row r="1394" spans="1:12" ht="15" thickTop="1" x14ac:dyDescent="0.3">
      <c r="A1394" s="101" t="s">
        <v>1170</v>
      </c>
    </row>
    <row r="1395" spans="1:12" ht="15" thickBot="1" x14ac:dyDescent="0.35">
      <c r="A1395" s="103" t="s">
        <v>1174</v>
      </c>
    </row>
    <row r="1396" spans="1:12" s="1" customFormat="1" ht="15" thickTop="1" x14ac:dyDescent="0.3">
      <c r="A1396" s="20"/>
      <c r="B1396" s="74" t="s">
        <v>188</v>
      </c>
      <c r="C1396" s="4"/>
      <c r="D1396" s="4"/>
      <c r="E1396" s="4"/>
      <c r="F1396" s="41"/>
      <c r="G1396" s="75"/>
    </row>
    <row r="1397" spans="1:12" s="1" customFormat="1" ht="28.8" x14ac:dyDescent="0.3">
      <c r="A1397" s="36" t="s">
        <v>23</v>
      </c>
      <c r="B1397" s="4" t="s">
        <v>189</v>
      </c>
      <c r="C1397" s="4" t="s">
        <v>190</v>
      </c>
      <c r="D1397" s="22">
        <v>1</v>
      </c>
      <c r="E1397" s="76">
        <v>18.5</v>
      </c>
      <c r="F1397" s="6">
        <f>D1397*E1397</f>
        <v>18.5</v>
      </c>
      <c r="G1397" s="7"/>
      <c r="J1397" s="30"/>
      <c r="K1397" s="104"/>
      <c r="L1397" s="104"/>
    </row>
    <row r="1399" spans="1:12" ht="15" thickBot="1" x14ac:dyDescent="0.35"/>
    <row r="1400" spans="1:12" ht="15" thickTop="1" x14ac:dyDescent="0.3">
      <c r="A1400" s="101" t="s">
        <v>1170</v>
      </c>
    </row>
    <row r="1401" spans="1:12" ht="15" thickBot="1" x14ac:dyDescent="0.35">
      <c r="A1401" s="103" t="s">
        <v>1175</v>
      </c>
    </row>
    <row r="1402" spans="1:12" s="1" customFormat="1" ht="15" thickTop="1" x14ac:dyDescent="0.3">
      <c r="A1402" s="20"/>
      <c r="B1402" s="74" t="s">
        <v>188</v>
      </c>
      <c r="C1402" s="4"/>
      <c r="D1402" s="4"/>
      <c r="E1402" s="4"/>
      <c r="F1402" s="41"/>
      <c r="G1402" s="75"/>
    </row>
    <row r="1403" spans="1:12" s="1" customFormat="1" ht="28.8" x14ac:dyDescent="0.3">
      <c r="A1403" s="36" t="s">
        <v>23</v>
      </c>
      <c r="B1403" s="4" t="s">
        <v>189</v>
      </c>
      <c r="C1403" s="4" t="s">
        <v>190</v>
      </c>
      <c r="D1403" s="22">
        <v>1</v>
      </c>
      <c r="E1403" s="76">
        <v>19.5</v>
      </c>
      <c r="F1403" s="6">
        <f>D1403*E1403</f>
        <v>19.5</v>
      </c>
      <c r="G1403" s="7"/>
      <c r="J1403" s="30"/>
      <c r="K1403" s="104"/>
      <c r="L1403" s="104"/>
    </row>
    <row r="1406" spans="1:12" ht="15" thickBot="1" x14ac:dyDescent="0.35"/>
    <row r="1407" spans="1:12" ht="15" thickTop="1" x14ac:dyDescent="0.3">
      <c r="A1407" s="101" t="s">
        <v>1176</v>
      </c>
    </row>
    <row r="1408" spans="1:12" ht="15" thickBot="1" x14ac:dyDescent="0.35">
      <c r="A1408" s="103" t="s">
        <v>1178</v>
      </c>
    </row>
    <row r="1409" spans="1:12" s="1" customFormat="1" ht="15" thickTop="1" x14ac:dyDescent="0.3">
      <c r="A1409" s="20"/>
      <c r="B1409" s="74" t="s">
        <v>188</v>
      </c>
      <c r="C1409" s="4"/>
      <c r="D1409" s="4"/>
      <c r="E1409" s="4"/>
      <c r="F1409" s="41"/>
      <c r="G1409" s="75"/>
    </row>
    <row r="1410" spans="1:12" s="1" customFormat="1" ht="28.8" x14ac:dyDescent="0.3">
      <c r="A1410" s="36" t="s">
        <v>23</v>
      </c>
      <c r="B1410" s="4" t="s">
        <v>189</v>
      </c>
      <c r="C1410" s="4" t="s">
        <v>190</v>
      </c>
      <c r="D1410" s="22">
        <v>1</v>
      </c>
      <c r="E1410" s="76">
        <v>35.299999999999997</v>
      </c>
      <c r="F1410" s="6">
        <f>D1410*E1410</f>
        <v>35.299999999999997</v>
      </c>
      <c r="G1410" s="7"/>
      <c r="J1410" s="30"/>
      <c r="K1410" s="104"/>
      <c r="L1410" s="104"/>
    </row>
    <row r="1412" spans="1:12" ht="15" thickBot="1" x14ac:dyDescent="0.35"/>
    <row r="1413" spans="1:12" ht="15" thickTop="1" x14ac:dyDescent="0.3">
      <c r="A1413" s="101" t="s">
        <v>1176</v>
      </c>
    </row>
    <row r="1414" spans="1:12" ht="15" thickBot="1" x14ac:dyDescent="0.35">
      <c r="A1414" s="103" t="s">
        <v>1179</v>
      </c>
    </row>
    <row r="1415" spans="1:12" s="1" customFormat="1" ht="15" thickTop="1" x14ac:dyDescent="0.3">
      <c r="A1415" s="20"/>
      <c r="B1415" s="74" t="s">
        <v>188</v>
      </c>
      <c r="C1415" s="4"/>
      <c r="D1415" s="4"/>
      <c r="E1415" s="4"/>
      <c r="F1415" s="41"/>
      <c r="G1415" s="75"/>
    </row>
    <row r="1416" spans="1:12" s="1" customFormat="1" ht="28.8" x14ac:dyDescent="0.3">
      <c r="A1416" s="36" t="s">
        <v>23</v>
      </c>
      <c r="B1416" s="4" t="s">
        <v>189</v>
      </c>
      <c r="C1416" s="4" t="s">
        <v>190</v>
      </c>
      <c r="D1416" s="22">
        <v>1</v>
      </c>
      <c r="E1416" s="76">
        <v>40.049999999999997</v>
      </c>
      <c r="F1416" s="6">
        <f>D1416*E1416</f>
        <v>40.049999999999997</v>
      </c>
      <c r="G1416" s="7"/>
      <c r="J1416" s="30"/>
      <c r="K1416" s="104"/>
      <c r="L1416" s="104"/>
    </row>
    <row r="1418" spans="1:12" ht="15" thickBot="1" x14ac:dyDescent="0.35"/>
    <row r="1419" spans="1:12" ht="15" thickTop="1" x14ac:dyDescent="0.3">
      <c r="A1419" s="101" t="s">
        <v>1176</v>
      </c>
    </row>
    <row r="1420" spans="1:12" ht="15" thickBot="1" x14ac:dyDescent="0.35">
      <c r="A1420" s="103" t="s">
        <v>1180</v>
      </c>
    </row>
    <row r="1421" spans="1:12" s="1" customFormat="1" ht="15" thickTop="1" x14ac:dyDescent="0.3">
      <c r="A1421" s="20"/>
      <c r="B1421" s="74" t="s">
        <v>188</v>
      </c>
      <c r="C1421" s="4"/>
      <c r="D1421" s="4"/>
      <c r="E1421" s="4"/>
      <c r="F1421" s="41"/>
      <c r="G1421" s="75"/>
    </row>
    <row r="1422" spans="1:12" s="1" customFormat="1" ht="28.8" x14ac:dyDescent="0.3">
      <c r="A1422" s="36" t="s">
        <v>23</v>
      </c>
      <c r="B1422" s="4" t="s">
        <v>189</v>
      </c>
      <c r="C1422" s="4" t="s">
        <v>190</v>
      </c>
      <c r="D1422" s="22">
        <v>1</v>
      </c>
      <c r="E1422" s="76">
        <v>43.5</v>
      </c>
      <c r="F1422" s="6">
        <f>D1422*E1422</f>
        <v>43.5</v>
      </c>
      <c r="G1422" s="7"/>
      <c r="J1422" s="30"/>
      <c r="K1422" s="104"/>
      <c r="L1422" s="104"/>
    </row>
    <row r="1425" spans="1:12" ht="15" thickBot="1" x14ac:dyDescent="0.35"/>
    <row r="1426" spans="1:12" ht="15" thickTop="1" x14ac:dyDescent="0.3">
      <c r="A1426" s="101" t="s">
        <v>1176</v>
      </c>
    </row>
    <row r="1427" spans="1:12" ht="15" thickBot="1" x14ac:dyDescent="0.35">
      <c r="A1427" s="103" t="s">
        <v>1181</v>
      </c>
    </row>
    <row r="1428" spans="1:12" s="1" customFormat="1" ht="15" thickTop="1" x14ac:dyDescent="0.3">
      <c r="A1428" s="20"/>
      <c r="B1428" s="74" t="s">
        <v>188</v>
      </c>
      <c r="C1428" s="4"/>
      <c r="D1428" s="4"/>
      <c r="E1428" s="4"/>
      <c r="F1428" s="41"/>
      <c r="G1428" s="75"/>
    </row>
    <row r="1429" spans="1:12" s="1" customFormat="1" ht="28.8" x14ac:dyDescent="0.3">
      <c r="A1429" s="36" t="s">
        <v>23</v>
      </c>
      <c r="B1429" s="4" t="s">
        <v>189</v>
      </c>
      <c r="C1429" s="4" t="s">
        <v>190</v>
      </c>
      <c r="D1429" s="22">
        <v>1</v>
      </c>
      <c r="E1429" s="76">
        <v>45.5</v>
      </c>
      <c r="F1429" s="6">
        <f>D1429*E1429</f>
        <v>45.5</v>
      </c>
      <c r="G1429" s="7"/>
      <c r="J1429" s="30"/>
      <c r="K1429" s="104"/>
      <c r="L1429" s="104"/>
    </row>
    <row r="1432" spans="1:12" ht="15" thickBot="1" x14ac:dyDescent="0.35"/>
    <row r="1433" spans="1:12" ht="15" thickTop="1" x14ac:dyDescent="0.3">
      <c r="A1433" s="101" t="s">
        <v>1182</v>
      </c>
    </row>
    <row r="1434" spans="1:12" ht="15" thickBot="1" x14ac:dyDescent="0.35">
      <c r="A1434" s="103" t="s">
        <v>1184</v>
      </c>
    </row>
    <row r="1435" spans="1:12" s="1" customFormat="1" ht="15" thickTop="1" x14ac:dyDescent="0.3">
      <c r="A1435" s="20"/>
      <c r="B1435" s="74" t="s">
        <v>188</v>
      </c>
      <c r="C1435" s="4"/>
      <c r="D1435" s="4"/>
      <c r="E1435" s="4"/>
      <c r="F1435" s="41"/>
      <c r="G1435" s="75"/>
    </row>
    <row r="1436" spans="1:12" s="1" customFormat="1" ht="28.8" x14ac:dyDescent="0.3">
      <c r="A1436" s="36" t="s">
        <v>23</v>
      </c>
      <c r="B1436" s="4" t="s">
        <v>189</v>
      </c>
      <c r="C1436" s="4" t="s">
        <v>190</v>
      </c>
      <c r="D1436" s="22">
        <v>1</v>
      </c>
      <c r="E1436" s="76">
        <v>11.81</v>
      </c>
      <c r="F1436" s="6">
        <f>D1436*E1436</f>
        <v>11.81</v>
      </c>
      <c r="G1436" s="7"/>
      <c r="J1436" s="30"/>
      <c r="K1436" s="104"/>
      <c r="L1436" s="104"/>
    </row>
    <row r="1438" spans="1:12" ht="15" thickBot="1" x14ac:dyDescent="0.35"/>
    <row r="1439" spans="1:12" ht="15" thickTop="1" x14ac:dyDescent="0.3">
      <c r="A1439" s="101" t="s">
        <v>1182</v>
      </c>
    </row>
    <row r="1440" spans="1:12" ht="15" thickBot="1" x14ac:dyDescent="0.35">
      <c r="A1440" s="103" t="s">
        <v>1185</v>
      </c>
    </row>
    <row r="1441" spans="1:12" s="1" customFormat="1" ht="15" thickTop="1" x14ac:dyDescent="0.3">
      <c r="A1441" s="20"/>
      <c r="B1441" s="74" t="s">
        <v>188</v>
      </c>
      <c r="C1441" s="4"/>
      <c r="D1441" s="4"/>
      <c r="E1441" s="4"/>
      <c r="F1441" s="41"/>
      <c r="G1441" s="75"/>
    </row>
    <row r="1442" spans="1:12" s="1" customFormat="1" ht="28.8" x14ac:dyDescent="0.3">
      <c r="A1442" s="36" t="s">
        <v>23</v>
      </c>
      <c r="B1442" s="4" t="s">
        <v>189</v>
      </c>
      <c r="C1442" s="4" t="s">
        <v>190</v>
      </c>
      <c r="D1442" s="22">
        <v>1</v>
      </c>
      <c r="E1442" s="76">
        <v>18.5</v>
      </c>
      <c r="F1442" s="6">
        <f>D1442*E1442</f>
        <v>18.5</v>
      </c>
      <c r="G1442" s="7"/>
      <c r="J1442" s="30"/>
      <c r="K1442" s="104"/>
      <c r="L1442" s="104"/>
    </row>
    <row r="1444" spans="1:12" ht="15" thickBot="1" x14ac:dyDescent="0.35"/>
    <row r="1445" spans="1:12" ht="15" thickTop="1" x14ac:dyDescent="0.3">
      <c r="A1445" s="101" t="s">
        <v>1182</v>
      </c>
    </row>
    <row r="1446" spans="1:12" ht="15" thickBot="1" x14ac:dyDescent="0.35">
      <c r="A1446" s="103" t="s">
        <v>1186</v>
      </c>
    </row>
    <row r="1447" spans="1:12" s="1" customFormat="1" ht="15" thickTop="1" x14ac:dyDescent="0.3">
      <c r="A1447" s="20"/>
      <c r="B1447" s="74" t="s">
        <v>188</v>
      </c>
      <c r="C1447" s="4"/>
      <c r="D1447" s="4"/>
      <c r="E1447" s="4"/>
      <c r="F1447" s="41"/>
      <c r="G1447" s="75"/>
    </row>
    <row r="1448" spans="1:12" s="1" customFormat="1" ht="28.8" x14ac:dyDescent="0.3">
      <c r="A1448" s="36" t="s">
        <v>23</v>
      </c>
      <c r="B1448" s="4" t="s">
        <v>189</v>
      </c>
      <c r="C1448" s="4" t="s">
        <v>190</v>
      </c>
      <c r="D1448" s="22">
        <v>1</v>
      </c>
      <c r="E1448" s="76">
        <v>20</v>
      </c>
      <c r="F1448" s="6">
        <f>D1448*E1448</f>
        <v>20</v>
      </c>
      <c r="G1448" s="7"/>
      <c r="J1448" s="30"/>
      <c r="K1448" s="104"/>
      <c r="L1448" s="104"/>
    </row>
    <row r="1450" spans="1:12" ht="15" thickBot="1" x14ac:dyDescent="0.35"/>
    <row r="1451" spans="1:12" ht="15" thickTop="1" x14ac:dyDescent="0.3">
      <c r="A1451" s="101" t="s">
        <v>1182</v>
      </c>
    </row>
    <row r="1452" spans="1:12" ht="15" thickBot="1" x14ac:dyDescent="0.35">
      <c r="A1452" s="103" t="s">
        <v>1187</v>
      </c>
    </row>
    <row r="1453" spans="1:12" s="1" customFormat="1" ht="15" thickTop="1" x14ac:dyDescent="0.3">
      <c r="A1453" s="20"/>
      <c r="B1453" s="74" t="s">
        <v>188</v>
      </c>
      <c r="C1453" s="4"/>
      <c r="D1453" s="4"/>
      <c r="E1453" s="4"/>
      <c r="F1453" s="41"/>
      <c r="G1453" s="75"/>
    </row>
    <row r="1454" spans="1:12" s="1" customFormat="1" ht="28.8" x14ac:dyDescent="0.3">
      <c r="A1454" s="36" t="s">
        <v>23</v>
      </c>
      <c r="B1454" s="4" t="s">
        <v>189</v>
      </c>
      <c r="C1454" s="4" t="s">
        <v>190</v>
      </c>
      <c r="D1454" s="22">
        <v>1</v>
      </c>
      <c r="E1454" s="76">
        <v>23</v>
      </c>
      <c r="F1454" s="6">
        <f>D1454*E1454</f>
        <v>23</v>
      </c>
      <c r="G1454" s="7"/>
      <c r="J1454" s="30"/>
      <c r="K1454" s="104"/>
      <c r="L1454" s="104"/>
    </row>
    <row r="1456" spans="1:12" ht="15" thickBot="1" x14ac:dyDescent="0.35"/>
    <row r="1457" spans="1:12" ht="15" thickTop="1" x14ac:dyDescent="0.3">
      <c r="A1457" s="101" t="s">
        <v>1188</v>
      </c>
    </row>
    <row r="1458" spans="1:12" ht="15" thickBot="1" x14ac:dyDescent="0.35">
      <c r="A1458" s="103" t="s">
        <v>1190</v>
      </c>
    </row>
    <row r="1459" spans="1:12" s="1" customFormat="1" ht="15" thickTop="1" x14ac:dyDescent="0.3">
      <c r="A1459" s="20"/>
      <c r="B1459" s="74" t="s">
        <v>188</v>
      </c>
      <c r="C1459" s="4"/>
      <c r="D1459" s="4"/>
      <c r="E1459" s="4"/>
      <c r="F1459" s="41"/>
      <c r="G1459" s="75"/>
    </row>
    <row r="1460" spans="1:12" s="1" customFormat="1" ht="28.8" x14ac:dyDescent="0.3">
      <c r="A1460" s="36" t="s">
        <v>23</v>
      </c>
      <c r="B1460" s="4" t="s">
        <v>189</v>
      </c>
      <c r="C1460" s="4" t="s">
        <v>190</v>
      </c>
      <c r="D1460" s="22">
        <v>1</v>
      </c>
      <c r="E1460" s="76">
        <v>35</v>
      </c>
      <c r="F1460" s="6">
        <f>D1460*E1460</f>
        <v>35</v>
      </c>
      <c r="G1460" s="7"/>
      <c r="J1460" s="30"/>
      <c r="K1460" s="104"/>
      <c r="L1460" s="104"/>
    </row>
    <row r="1462" spans="1:12" ht="15" thickBot="1" x14ac:dyDescent="0.35"/>
    <row r="1463" spans="1:12" ht="15" thickTop="1" x14ac:dyDescent="0.3">
      <c r="A1463" s="101" t="s">
        <v>1188</v>
      </c>
    </row>
    <row r="1464" spans="1:12" ht="15" thickBot="1" x14ac:dyDescent="0.35">
      <c r="A1464" s="103" t="s">
        <v>1191</v>
      </c>
    </row>
    <row r="1465" spans="1:12" s="1" customFormat="1" ht="15" thickTop="1" x14ac:dyDescent="0.3">
      <c r="A1465" s="20"/>
      <c r="B1465" s="74" t="s">
        <v>188</v>
      </c>
      <c r="C1465" s="4"/>
      <c r="D1465" s="4"/>
      <c r="E1465" s="4"/>
      <c r="F1465" s="41"/>
      <c r="G1465" s="75"/>
    </row>
    <row r="1466" spans="1:12" s="1" customFormat="1" ht="28.8" x14ac:dyDescent="0.3">
      <c r="A1466" s="36" t="s">
        <v>23</v>
      </c>
      <c r="B1466" s="4" t="s">
        <v>189</v>
      </c>
      <c r="C1466" s="4" t="s">
        <v>190</v>
      </c>
      <c r="D1466" s="22">
        <v>1</v>
      </c>
      <c r="E1466" s="76">
        <v>35</v>
      </c>
      <c r="F1466" s="6">
        <f>D1466*E1466</f>
        <v>35</v>
      </c>
      <c r="G1466" s="7"/>
      <c r="J1466" s="30"/>
      <c r="K1466" s="104"/>
      <c r="L1466" s="104"/>
    </row>
    <row r="1468" spans="1:12" ht="15" thickBot="1" x14ac:dyDescent="0.35"/>
    <row r="1469" spans="1:12" ht="15" thickTop="1" x14ac:dyDescent="0.3">
      <c r="A1469" s="101" t="s">
        <v>1188</v>
      </c>
    </row>
    <row r="1470" spans="1:12" ht="15" thickBot="1" x14ac:dyDescent="0.35">
      <c r="A1470" s="103" t="s">
        <v>1192</v>
      </c>
    </row>
    <row r="1471" spans="1:12" s="1" customFormat="1" ht="15" thickTop="1" x14ac:dyDescent="0.3">
      <c r="A1471" s="20"/>
      <c r="B1471" s="74" t="s">
        <v>188</v>
      </c>
      <c r="C1471" s="4"/>
      <c r="D1471" s="4"/>
      <c r="E1471" s="4"/>
      <c r="F1471" s="41"/>
      <c r="G1471" s="75"/>
    </row>
    <row r="1472" spans="1:12" s="1" customFormat="1" ht="28.8" x14ac:dyDescent="0.3">
      <c r="A1472" s="36" t="s">
        <v>23</v>
      </c>
      <c r="B1472" s="4" t="s">
        <v>189</v>
      </c>
      <c r="C1472" s="4" t="s">
        <v>190</v>
      </c>
      <c r="D1472" s="22">
        <v>1</v>
      </c>
      <c r="E1472" s="76">
        <v>36.5</v>
      </c>
      <c r="F1472" s="6">
        <f>D1472*E1472</f>
        <v>36.5</v>
      </c>
      <c r="G1472" s="7"/>
      <c r="J1472" s="30"/>
      <c r="K1472" s="104"/>
      <c r="L1472" s="104"/>
    </row>
    <row r="1474" spans="1:12" ht="15" thickBot="1" x14ac:dyDescent="0.35"/>
    <row r="1475" spans="1:12" ht="15" thickTop="1" x14ac:dyDescent="0.3">
      <c r="A1475" s="101" t="s">
        <v>1188</v>
      </c>
    </row>
    <row r="1476" spans="1:12" ht="15" thickBot="1" x14ac:dyDescent="0.35">
      <c r="A1476" s="103" t="s">
        <v>1193</v>
      </c>
    </row>
    <row r="1477" spans="1:12" s="1" customFormat="1" ht="15" thickTop="1" x14ac:dyDescent="0.3">
      <c r="A1477" s="20"/>
      <c r="B1477" s="74" t="s">
        <v>188</v>
      </c>
      <c r="C1477" s="4"/>
      <c r="D1477" s="4"/>
      <c r="E1477" s="4"/>
      <c r="F1477" s="41"/>
      <c r="G1477" s="75"/>
    </row>
    <row r="1478" spans="1:12" s="1" customFormat="1" ht="28.8" x14ac:dyDescent="0.3">
      <c r="A1478" s="36" t="s">
        <v>23</v>
      </c>
      <c r="B1478" s="4" t="s">
        <v>189</v>
      </c>
      <c r="C1478" s="4" t="s">
        <v>190</v>
      </c>
      <c r="D1478" s="22">
        <v>1</v>
      </c>
      <c r="E1478" s="76">
        <v>45</v>
      </c>
      <c r="F1478" s="6">
        <f>D1478*E1478</f>
        <v>45</v>
      </c>
      <c r="G1478" s="7"/>
      <c r="J1478" s="30"/>
      <c r="K1478" s="104"/>
      <c r="L1478" s="104"/>
    </row>
    <row r="1480" spans="1:12" ht="15" thickBot="1" x14ac:dyDescent="0.35"/>
    <row r="1481" spans="1:12" ht="15.6" thickTop="1" thickBot="1" x14ac:dyDescent="0.35">
      <c r="A1481" s="65" t="s">
        <v>1194</v>
      </c>
    </row>
    <row r="1482" spans="1:12" s="1" customFormat="1" ht="15" thickTop="1" x14ac:dyDescent="0.3">
      <c r="A1482" s="20"/>
      <c r="B1482" s="74" t="s">
        <v>188</v>
      </c>
      <c r="C1482" s="4"/>
      <c r="D1482" s="4"/>
      <c r="E1482" s="4"/>
      <c r="F1482" s="41"/>
      <c r="G1482" s="75"/>
    </row>
    <row r="1483" spans="1:12" s="1" customFormat="1" ht="28.8" x14ac:dyDescent="0.3">
      <c r="A1483" s="36" t="s">
        <v>23</v>
      </c>
      <c r="B1483" s="4" t="s">
        <v>189</v>
      </c>
      <c r="C1483" s="4" t="s">
        <v>190</v>
      </c>
      <c r="D1483" s="22">
        <v>1</v>
      </c>
      <c r="E1483" s="76">
        <v>36.18</v>
      </c>
      <c r="F1483" s="6">
        <f>D1483*E1483</f>
        <v>36.18</v>
      </c>
      <c r="G1483" s="7"/>
      <c r="J1483" s="30"/>
      <c r="K1483" s="104"/>
      <c r="L1483" s="104"/>
    </row>
    <row r="1485" spans="1:12" ht="15" thickBot="1" x14ac:dyDescent="0.35"/>
    <row r="1486" spans="1:12" ht="15.6" thickTop="1" thickBot="1" x14ac:dyDescent="0.35">
      <c r="A1486" s="65" t="s">
        <v>1196</v>
      </c>
    </row>
    <row r="1487" spans="1:12" s="1" customFormat="1" ht="15" thickTop="1" x14ac:dyDescent="0.3">
      <c r="A1487" s="20"/>
      <c r="B1487" s="74" t="s">
        <v>188</v>
      </c>
      <c r="C1487" s="4"/>
      <c r="D1487" s="4"/>
      <c r="E1487" s="4"/>
      <c r="F1487" s="41"/>
      <c r="G1487" s="75"/>
    </row>
    <row r="1488" spans="1:12" s="1" customFormat="1" ht="28.8" x14ac:dyDescent="0.3">
      <c r="A1488" s="36" t="s">
        <v>23</v>
      </c>
      <c r="B1488" s="4" t="s">
        <v>189</v>
      </c>
      <c r="C1488" s="4" t="s">
        <v>190</v>
      </c>
      <c r="D1488" s="22">
        <v>1</v>
      </c>
      <c r="E1488" s="76">
        <v>1.64</v>
      </c>
      <c r="F1488" s="6">
        <f>D1488*E1488</f>
        <v>1.64</v>
      </c>
      <c r="G1488" s="7"/>
      <c r="J1488" s="30"/>
      <c r="K1488" s="104"/>
      <c r="L1488" s="104"/>
    </row>
    <row r="1489" spans="1:12" ht="15" thickBot="1" x14ac:dyDescent="0.35"/>
    <row r="1490" spans="1:12" ht="15.6" thickTop="1" thickBot="1" x14ac:dyDescent="0.35">
      <c r="A1490" s="65" t="s">
        <v>1198</v>
      </c>
    </row>
    <row r="1491" spans="1:12" s="1" customFormat="1" ht="15" thickTop="1" x14ac:dyDescent="0.3">
      <c r="A1491" s="20"/>
      <c r="B1491" s="74" t="s">
        <v>188</v>
      </c>
      <c r="C1491" s="4"/>
      <c r="D1491" s="4"/>
      <c r="E1491" s="4"/>
      <c r="F1491" s="41"/>
      <c r="G1491" s="75"/>
    </row>
    <row r="1492" spans="1:12" s="1" customFormat="1" ht="28.8" x14ac:dyDescent="0.3">
      <c r="A1492" s="36" t="s">
        <v>23</v>
      </c>
      <c r="B1492" s="4" t="s">
        <v>189</v>
      </c>
      <c r="C1492" s="4" t="s">
        <v>190</v>
      </c>
      <c r="D1492" s="22">
        <v>1</v>
      </c>
      <c r="E1492" s="76">
        <v>52.42</v>
      </c>
      <c r="F1492" s="6">
        <f>D1492*E1492</f>
        <v>52.42</v>
      </c>
      <c r="G1492" s="7"/>
      <c r="J1492" s="30"/>
      <c r="K1492" s="104"/>
      <c r="L1492" s="104"/>
    </row>
    <row r="1494" spans="1:12" ht="15" thickBot="1" x14ac:dyDescent="0.35"/>
    <row r="1495" spans="1:12" ht="15.6" thickTop="1" thickBot="1" x14ac:dyDescent="0.35">
      <c r="A1495" s="65" t="s">
        <v>1200</v>
      </c>
    </row>
    <row r="1496" spans="1:12" s="1" customFormat="1" ht="15" thickTop="1" x14ac:dyDescent="0.3">
      <c r="A1496" s="20"/>
      <c r="B1496" s="74" t="s">
        <v>188</v>
      </c>
      <c r="C1496" s="4"/>
      <c r="D1496" s="4"/>
      <c r="E1496" s="4"/>
      <c r="F1496" s="41"/>
      <c r="G1496" s="75"/>
    </row>
    <row r="1497" spans="1:12" s="1" customFormat="1" ht="28.8" x14ac:dyDescent="0.3">
      <c r="A1497" s="36" t="s">
        <v>23</v>
      </c>
      <c r="B1497" s="4" t="s">
        <v>189</v>
      </c>
      <c r="C1497" s="4" t="s">
        <v>190</v>
      </c>
      <c r="D1497" s="22">
        <v>1</v>
      </c>
      <c r="E1497" s="76">
        <v>21.74</v>
      </c>
      <c r="F1497" s="6">
        <f>D1497*E1497</f>
        <v>21.74</v>
      </c>
      <c r="G1497" s="7"/>
      <c r="J1497" s="30"/>
      <c r="K1497" s="104"/>
      <c r="L1497" s="104"/>
    </row>
    <row r="1499" spans="1:12" ht="15" thickBot="1" x14ac:dyDescent="0.35"/>
    <row r="1500" spans="1:12" ht="15.6" thickTop="1" thickBot="1" x14ac:dyDescent="0.35">
      <c r="A1500" s="65" t="s">
        <v>1202</v>
      </c>
    </row>
    <row r="1501" spans="1:12" s="1" customFormat="1" ht="15" thickTop="1" x14ac:dyDescent="0.3">
      <c r="A1501" s="20"/>
      <c r="B1501" s="74" t="s">
        <v>188</v>
      </c>
      <c r="C1501" s="4"/>
      <c r="D1501" s="4"/>
      <c r="E1501" s="4"/>
      <c r="F1501" s="41"/>
      <c r="G1501" s="75"/>
    </row>
    <row r="1502" spans="1:12" s="1" customFormat="1" ht="28.8" x14ac:dyDescent="0.3">
      <c r="A1502" s="36" t="s">
        <v>23</v>
      </c>
      <c r="B1502" s="4" t="s">
        <v>189</v>
      </c>
      <c r="C1502" s="4" t="s">
        <v>190</v>
      </c>
      <c r="D1502" s="22">
        <v>1</v>
      </c>
      <c r="E1502" s="76">
        <v>38.61</v>
      </c>
      <c r="F1502" s="6">
        <f>D1502*E1502</f>
        <v>38.61</v>
      </c>
      <c r="G1502" s="7"/>
      <c r="J1502" s="30"/>
      <c r="K1502" s="104"/>
      <c r="L1502" s="104"/>
    </row>
    <row r="1504" spans="1:12" ht="15" thickBot="1" x14ac:dyDescent="0.35"/>
    <row r="1505" spans="1:7" ht="15.6" thickTop="1" thickBot="1" x14ac:dyDescent="0.35">
      <c r="A1505" s="65" t="s">
        <v>1204</v>
      </c>
    </row>
    <row r="1506" spans="1:7" s="1" customFormat="1" ht="15" thickTop="1" x14ac:dyDescent="0.3">
      <c r="A1506" s="21"/>
      <c r="B1506" s="74" t="s">
        <v>45</v>
      </c>
      <c r="C1506" s="4"/>
      <c r="D1506" s="4"/>
      <c r="E1506" s="4"/>
      <c r="F1506" s="41"/>
      <c r="G1506" s="75"/>
    </row>
    <row r="1507" spans="1:7" s="1" customFormat="1" ht="28.8" x14ac:dyDescent="0.3">
      <c r="A1507" s="109" t="s">
        <v>23</v>
      </c>
      <c r="B1507" s="4" t="s">
        <v>1206</v>
      </c>
      <c r="C1507" s="39" t="s">
        <v>110</v>
      </c>
      <c r="D1507" s="40">
        <v>1</v>
      </c>
      <c r="E1507" s="6">
        <v>0.9</v>
      </c>
      <c r="F1507" s="41">
        <f t="shared" ref="F1507" si="56">D1507*E1507</f>
        <v>0.9</v>
      </c>
      <c r="G1507" s="7"/>
    </row>
    <row r="1508" spans="1:7" s="1" customFormat="1" x14ac:dyDescent="0.3">
      <c r="A1508" s="109" t="s">
        <v>47</v>
      </c>
      <c r="B1508" s="4" t="s">
        <v>1207</v>
      </c>
      <c r="C1508" s="68" t="s">
        <v>110</v>
      </c>
      <c r="D1508" s="69">
        <v>1</v>
      </c>
      <c r="E1508" s="4">
        <v>4.4000000000000004</v>
      </c>
      <c r="F1508" s="41">
        <f>D1508*E1508</f>
        <v>4.4000000000000004</v>
      </c>
      <c r="G1508" s="7"/>
    </row>
    <row r="1510" spans="1:7" ht="15" thickBot="1" x14ac:dyDescent="0.35"/>
    <row r="1511" spans="1:7" ht="15.6" thickTop="1" thickBot="1" x14ac:dyDescent="0.35">
      <c r="A1511" s="65" t="s">
        <v>1208</v>
      </c>
    </row>
    <row r="1512" spans="1:7" s="1" customFormat="1" ht="15" thickTop="1" x14ac:dyDescent="0.3">
      <c r="A1512" s="21"/>
      <c r="B1512" s="74" t="s">
        <v>45</v>
      </c>
      <c r="C1512" s="4"/>
      <c r="D1512" s="4"/>
      <c r="E1512" s="4"/>
      <c r="F1512" s="41"/>
      <c r="G1512" s="75"/>
    </row>
    <row r="1513" spans="1:7" s="1" customFormat="1" x14ac:dyDescent="0.3">
      <c r="A1513" s="109" t="s">
        <v>23</v>
      </c>
      <c r="B1513" s="4" t="s">
        <v>1209</v>
      </c>
      <c r="C1513" s="39" t="s">
        <v>110</v>
      </c>
      <c r="D1513" s="40">
        <v>1.56</v>
      </c>
      <c r="E1513" s="6">
        <v>1.45</v>
      </c>
      <c r="F1513" s="41">
        <f t="shared" ref="F1513:F1515" si="57">D1513*E1513</f>
        <v>2.262</v>
      </c>
      <c r="G1513" s="7"/>
    </row>
    <row r="1514" spans="1:7" s="1" customFormat="1" x14ac:dyDescent="0.3">
      <c r="A1514" s="109" t="s">
        <v>47</v>
      </c>
      <c r="B1514" s="4" t="s">
        <v>1210</v>
      </c>
      <c r="C1514" s="39" t="s">
        <v>110</v>
      </c>
      <c r="D1514" s="40">
        <v>1.56</v>
      </c>
      <c r="E1514" s="6">
        <v>0.55000000000000004</v>
      </c>
      <c r="F1514" s="41">
        <f t="shared" si="57"/>
        <v>0.8580000000000001</v>
      </c>
      <c r="G1514" s="7"/>
    </row>
    <row r="1515" spans="1:7" s="1" customFormat="1" x14ac:dyDescent="0.3">
      <c r="A1515" s="109" t="s">
        <v>78</v>
      </c>
      <c r="B1515" s="4" t="s">
        <v>1211</v>
      </c>
      <c r="C1515" s="39" t="s">
        <v>110</v>
      </c>
      <c r="D1515" s="40">
        <v>1.56</v>
      </c>
      <c r="E1515" s="6">
        <v>9.5</v>
      </c>
      <c r="F1515" s="41">
        <f t="shared" si="57"/>
        <v>14.82</v>
      </c>
      <c r="G1515" s="7"/>
    </row>
    <row r="1516" spans="1:7" s="1" customFormat="1" x14ac:dyDescent="0.3">
      <c r="A1516" s="109" t="s">
        <v>1051</v>
      </c>
      <c r="B1516" s="4" t="s">
        <v>1212</v>
      </c>
      <c r="C1516" s="42" t="s">
        <v>750</v>
      </c>
      <c r="D1516" s="40">
        <v>1</v>
      </c>
      <c r="E1516" s="43">
        <v>11.5</v>
      </c>
      <c r="F1516" s="6">
        <f>D1516*E1516</f>
        <v>11.5</v>
      </c>
      <c r="G1516" s="7"/>
    </row>
    <row r="1518" spans="1:7" ht="15" thickBot="1" x14ac:dyDescent="0.35"/>
    <row r="1519" spans="1:7" ht="15" thickTop="1" x14ac:dyDescent="0.3">
      <c r="A1519" s="101" t="s">
        <v>1213</v>
      </c>
    </row>
    <row r="1520" spans="1:7" ht="15" thickBot="1" x14ac:dyDescent="0.35">
      <c r="A1520" s="103" t="s">
        <v>1214</v>
      </c>
    </row>
    <row r="1521" spans="1:12" s="1" customFormat="1" ht="15" thickTop="1" x14ac:dyDescent="0.3">
      <c r="A1521" s="21"/>
      <c r="B1521" s="74" t="s">
        <v>45</v>
      </c>
      <c r="C1521" s="4"/>
      <c r="D1521" s="4"/>
      <c r="E1521" s="4"/>
      <c r="F1521" s="41"/>
      <c r="G1521" s="75"/>
    </row>
    <row r="1522" spans="1:12" s="1" customFormat="1" x14ac:dyDescent="0.3">
      <c r="A1522" s="109" t="s">
        <v>23</v>
      </c>
      <c r="B1522" s="4" t="s">
        <v>1024</v>
      </c>
      <c r="C1522" s="39" t="s">
        <v>750</v>
      </c>
      <c r="D1522" s="39">
        <v>1.55</v>
      </c>
      <c r="E1522" s="6">
        <v>12.5</v>
      </c>
      <c r="F1522" s="41">
        <f t="shared" ref="F1522" si="58">D1522*E1522</f>
        <v>19.375</v>
      </c>
      <c r="G1522" s="7"/>
    </row>
    <row r="1524" spans="1:12" ht="15" thickBot="1" x14ac:dyDescent="0.35"/>
    <row r="1525" spans="1:12" ht="15" thickTop="1" x14ac:dyDescent="0.3">
      <c r="A1525" s="101" t="s">
        <v>1213</v>
      </c>
    </row>
    <row r="1526" spans="1:12" ht="15" thickBot="1" x14ac:dyDescent="0.35">
      <c r="A1526" s="103" t="s">
        <v>1216</v>
      </c>
    </row>
    <row r="1527" spans="1:12" s="1" customFormat="1" ht="15" thickTop="1" x14ac:dyDescent="0.3">
      <c r="A1527" s="21"/>
      <c r="B1527" s="74" t="s">
        <v>45</v>
      </c>
      <c r="C1527" s="4"/>
      <c r="D1527" s="4"/>
      <c r="E1527" s="4"/>
      <c r="F1527" s="41"/>
      <c r="G1527" s="75"/>
    </row>
    <row r="1528" spans="1:12" s="1" customFormat="1" x14ac:dyDescent="0.3">
      <c r="A1528" s="109" t="s">
        <v>23</v>
      </c>
      <c r="B1528" s="4" t="s">
        <v>1024</v>
      </c>
      <c r="C1528" s="185" t="s">
        <v>750</v>
      </c>
      <c r="D1528" s="39">
        <v>1.64</v>
      </c>
      <c r="E1528" s="6">
        <v>12.5</v>
      </c>
      <c r="F1528" s="41">
        <f t="shared" ref="F1528" si="59">D1528*E1528</f>
        <v>20.5</v>
      </c>
      <c r="G1528" s="7"/>
    </row>
    <row r="1530" spans="1:12" ht="15" thickBot="1" x14ac:dyDescent="0.35"/>
    <row r="1531" spans="1:12" ht="15.6" thickTop="1" thickBot="1" x14ac:dyDescent="0.35">
      <c r="A1531" s="65" t="s">
        <v>1218</v>
      </c>
    </row>
    <row r="1532" spans="1:12" s="1" customFormat="1" ht="15" thickTop="1" x14ac:dyDescent="0.3">
      <c r="A1532" s="20"/>
      <c r="B1532" s="74" t="s">
        <v>188</v>
      </c>
      <c r="C1532" s="4"/>
      <c r="D1532" s="4"/>
      <c r="E1532" s="4"/>
      <c r="F1532" s="41"/>
      <c r="G1532" s="75"/>
    </row>
    <row r="1533" spans="1:12" s="1" customFormat="1" ht="28.8" x14ac:dyDescent="0.3">
      <c r="A1533" s="36" t="s">
        <v>23</v>
      </c>
      <c r="B1533" s="4" t="s">
        <v>189</v>
      </c>
      <c r="C1533" s="4" t="s">
        <v>190</v>
      </c>
      <c r="D1533" s="22">
        <v>1</v>
      </c>
      <c r="E1533" s="76">
        <v>62.79</v>
      </c>
      <c r="F1533" s="6">
        <f>D1533*E1533</f>
        <v>62.79</v>
      </c>
      <c r="G1533" s="7"/>
      <c r="J1533" s="30"/>
      <c r="K1533" s="104"/>
      <c r="L1533" s="104"/>
    </row>
    <row r="1535" spans="1:12" ht="15" thickBot="1" x14ac:dyDescent="0.35"/>
    <row r="1536" spans="1:12" ht="15" thickTop="1" x14ac:dyDescent="0.3">
      <c r="A1536" s="101" t="s">
        <v>1220</v>
      </c>
    </row>
    <row r="1537" spans="1:7" ht="15" thickBot="1" x14ac:dyDescent="0.35">
      <c r="A1537" s="103" t="s">
        <v>1222</v>
      </c>
    </row>
    <row r="1538" spans="1:7" s="1" customFormat="1" ht="15" thickTop="1" x14ac:dyDescent="0.3">
      <c r="A1538" s="21"/>
      <c r="B1538" s="74" t="s">
        <v>45</v>
      </c>
      <c r="C1538" s="4"/>
      <c r="D1538" s="4"/>
      <c r="E1538" s="4"/>
      <c r="F1538" s="41"/>
      <c r="G1538" s="75"/>
    </row>
    <row r="1539" spans="1:7" s="1" customFormat="1" x14ac:dyDescent="0.3">
      <c r="A1539" s="109" t="s">
        <v>23</v>
      </c>
      <c r="B1539" s="138" t="s">
        <v>1223</v>
      </c>
      <c r="C1539" s="39" t="s">
        <v>190</v>
      </c>
      <c r="D1539" s="40">
        <v>1</v>
      </c>
      <c r="E1539" s="6">
        <v>24.85</v>
      </c>
      <c r="F1539" s="41">
        <f t="shared" ref="F1539" si="60">D1539*E1539</f>
        <v>24.85</v>
      </c>
      <c r="G1539" s="7"/>
    </row>
    <row r="1541" spans="1:7" ht="15" thickBot="1" x14ac:dyDescent="0.35"/>
    <row r="1542" spans="1:7" ht="15" thickTop="1" x14ac:dyDescent="0.3">
      <c r="A1542" s="101" t="s">
        <v>1220</v>
      </c>
    </row>
    <row r="1543" spans="1:7" ht="15" thickBot="1" x14ac:dyDescent="0.35">
      <c r="A1543" s="103" t="s">
        <v>1224</v>
      </c>
    </row>
    <row r="1544" spans="1:7" s="1" customFormat="1" ht="15" thickTop="1" x14ac:dyDescent="0.3">
      <c r="A1544" s="21"/>
      <c r="B1544" s="74" t="s">
        <v>45</v>
      </c>
      <c r="C1544" s="4"/>
      <c r="D1544" s="4"/>
      <c r="E1544" s="4"/>
      <c r="F1544" s="41"/>
      <c r="G1544" s="75"/>
    </row>
    <row r="1545" spans="1:7" s="1" customFormat="1" x14ac:dyDescent="0.3">
      <c r="A1545" s="109" t="s">
        <v>23</v>
      </c>
      <c r="B1545" s="138" t="s">
        <v>1223</v>
      </c>
      <c r="C1545" s="39" t="s">
        <v>190</v>
      </c>
      <c r="D1545" s="40">
        <v>1</v>
      </c>
      <c r="E1545" s="6">
        <v>25.14</v>
      </c>
      <c r="F1545" s="41">
        <f t="shared" ref="F1545" si="61">D1545*E1545</f>
        <v>25.14</v>
      </c>
      <c r="G1545" s="7"/>
    </row>
    <row r="1547" spans="1:7" ht="15" thickBot="1" x14ac:dyDescent="0.35"/>
    <row r="1548" spans="1:7" ht="15" thickTop="1" x14ac:dyDescent="0.3">
      <c r="A1548" s="101" t="s">
        <v>1226</v>
      </c>
    </row>
    <row r="1549" spans="1:7" ht="15" thickBot="1" x14ac:dyDescent="0.35">
      <c r="A1549" s="103" t="s">
        <v>1228</v>
      </c>
    </row>
    <row r="1550" spans="1:7" s="1" customFormat="1" ht="15" thickTop="1" x14ac:dyDescent="0.3">
      <c r="A1550" s="21"/>
      <c r="B1550" s="74" t="s">
        <v>45</v>
      </c>
      <c r="C1550" s="4"/>
      <c r="D1550" s="4"/>
      <c r="E1550" s="4"/>
      <c r="F1550" s="41"/>
      <c r="G1550" s="75"/>
    </row>
    <row r="1551" spans="1:7" s="1" customFormat="1" x14ac:dyDescent="0.3">
      <c r="A1551" s="109" t="s">
        <v>23</v>
      </c>
      <c r="B1551" s="4" t="s">
        <v>1229</v>
      </c>
      <c r="C1551" s="39" t="s">
        <v>750</v>
      </c>
      <c r="D1551" s="39">
        <v>0.76</v>
      </c>
      <c r="E1551" s="6">
        <v>15.5</v>
      </c>
      <c r="F1551" s="41">
        <f t="shared" ref="F1551" si="62">D1551*E1551</f>
        <v>11.78</v>
      </c>
      <c r="G1551" s="7"/>
    </row>
    <row r="1553" spans="1:7" ht="15" thickBot="1" x14ac:dyDescent="0.35"/>
    <row r="1554" spans="1:7" ht="15" thickTop="1" x14ac:dyDescent="0.3">
      <c r="A1554" s="101" t="s">
        <v>1226</v>
      </c>
    </row>
    <row r="1555" spans="1:7" ht="15" thickBot="1" x14ac:dyDescent="0.35">
      <c r="A1555" s="103" t="s">
        <v>1230</v>
      </c>
    </row>
    <row r="1556" spans="1:7" s="1" customFormat="1" ht="15" thickTop="1" x14ac:dyDescent="0.3">
      <c r="A1556" s="21"/>
      <c r="B1556" s="74" t="s">
        <v>45</v>
      </c>
      <c r="C1556" s="4"/>
      <c r="D1556" s="4"/>
      <c r="E1556" s="4"/>
      <c r="F1556" s="41"/>
      <c r="G1556" s="75"/>
    </row>
    <row r="1557" spans="1:7" s="1" customFormat="1" x14ac:dyDescent="0.3">
      <c r="A1557" s="109" t="s">
        <v>23</v>
      </c>
      <c r="B1557" s="4" t="s">
        <v>1229</v>
      </c>
      <c r="C1557" s="39" t="s">
        <v>750</v>
      </c>
      <c r="D1557" s="40">
        <v>1</v>
      </c>
      <c r="E1557" s="6">
        <v>15.5</v>
      </c>
      <c r="F1557" s="41">
        <f t="shared" ref="F1557" si="63">D1557*E1557</f>
        <v>15.5</v>
      </c>
      <c r="G1557" s="7"/>
    </row>
    <row r="1559" spans="1:7" ht="15" thickBot="1" x14ac:dyDescent="0.35"/>
    <row r="1560" spans="1:7" ht="15" thickTop="1" x14ac:dyDescent="0.3">
      <c r="A1560" s="101" t="s">
        <v>1226</v>
      </c>
    </row>
    <row r="1561" spans="1:7" ht="15" thickBot="1" x14ac:dyDescent="0.35">
      <c r="A1561" s="103" t="s">
        <v>1231</v>
      </c>
    </row>
    <row r="1562" spans="1:7" s="1" customFormat="1" ht="15" thickTop="1" x14ac:dyDescent="0.3">
      <c r="A1562" s="21"/>
      <c r="B1562" s="74" t="s">
        <v>45</v>
      </c>
      <c r="C1562" s="4"/>
      <c r="D1562" s="4"/>
      <c r="E1562" s="4"/>
      <c r="F1562" s="41"/>
      <c r="G1562" s="75"/>
    </row>
    <row r="1563" spans="1:7" s="1" customFormat="1" x14ac:dyDescent="0.3">
      <c r="A1563" s="109" t="s">
        <v>23</v>
      </c>
      <c r="B1563" s="4" t="s">
        <v>1229</v>
      </c>
      <c r="C1563" s="39" t="s">
        <v>750</v>
      </c>
      <c r="D1563" s="39">
        <v>1.1499999999999999</v>
      </c>
      <c r="E1563" s="6">
        <v>15.5</v>
      </c>
      <c r="F1563" s="41">
        <f t="shared" ref="F1563" si="64">D1563*E1563</f>
        <v>17.824999999999999</v>
      </c>
      <c r="G1563" s="7"/>
    </row>
    <row r="1565" spans="1:7" ht="15" thickBot="1" x14ac:dyDescent="0.35"/>
    <row r="1566" spans="1:7" ht="15" thickTop="1" x14ac:dyDescent="0.3">
      <c r="A1566" s="101" t="s">
        <v>1226</v>
      </c>
    </row>
    <row r="1567" spans="1:7" ht="15" thickBot="1" x14ac:dyDescent="0.35">
      <c r="A1567" s="103" t="s">
        <v>1232</v>
      </c>
    </row>
    <row r="1568" spans="1:7" s="1" customFormat="1" ht="15" thickTop="1" x14ac:dyDescent="0.3">
      <c r="A1568" s="21"/>
      <c r="B1568" s="74" t="s">
        <v>45</v>
      </c>
      <c r="C1568" s="4"/>
      <c r="D1568" s="4"/>
      <c r="E1568" s="4"/>
      <c r="F1568" s="41"/>
      <c r="G1568" s="75"/>
    </row>
    <row r="1569" spans="1:7" s="1" customFormat="1" x14ac:dyDescent="0.3">
      <c r="A1569" s="109" t="s">
        <v>23</v>
      </c>
      <c r="B1569" s="4" t="s">
        <v>1229</v>
      </c>
      <c r="C1569" s="39" t="s">
        <v>750</v>
      </c>
      <c r="D1569" s="39">
        <v>1.2</v>
      </c>
      <c r="E1569" s="6">
        <v>15.5</v>
      </c>
      <c r="F1569" s="41">
        <f t="shared" ref="F1569" si="65">D1569*E1569</f>
        <v>18.599999999999998</v>
      </c>
      <c r="G1569" s="7"/>
    </row>
    <row r="1571" spans="1:7" ht="15" thickBot="1" x14ac:dyDescent="0.35"/>
    <row r="1572" spans="1:7" ht="15" thickTop="1" x14ac:dyDescent="0.3">
      <c r="A1572" s="101" t="s">
        <v>1233</v>
      </c>
    </row>
    <row r="1573" spans="1:7" ht="15" thickBot="1" x14ac:dyDescent="0.35">
      <c r="A1573" s="103" t="s">
        <v>1235</v>
      </c>
    </row>
    <row r="1574" spans="1:7" s="1" customFormat="1" ht="15" thickTop="1" x14ac:dyDescent="0.3">
      <c r="A1574" s="21"/>
      <c r="B1574" s="74" t="s">
        <v>45</v>
      </c>
      <c r="C1574" s="4"/>
      <c r="D1574" s="4"/>
      <c r="E1574" s="4"/>
      <c r="F1574" s="41"/>
      <c r="G1574" s="75"/>
    </row>
    <row r="1575" spans="1:7" s="1" customFormat="1" x14ac:dyDescent="0.3">
      <c r="A1575" s="109" t="s">
        <v>23</v>
      </c>
      <c r="B1575" s="4" t="s">
        <v>1236</v>
      </c>
      <c r="C1575" s="39" t="s">
        <v>750</v>
      </c>
      <c r="D1575" s="40">
        <v>5</v>
      </c>
      <c r="E1575" s="6">
        <v>3.6</v>
      </c>
      <c r="F1575" s="41">
        <f t="shared" ref="F1575" si="66">D1575*E1575</f>
        <v>18</v>
      </c>
      <c r="G1575" s="7"/>
    </row>
    <row r="1577" spans="1:7" ht="15" thickBot="1" x14ac:dyDescent="0.35"/>
    <row r="1578" spans="1:7" ht="15" thickTop="1" x14ac:dyDescent="0.3">
      <c r="A1578" s="101" t="s">
        <v>1233</v>
      </c>
    </row>
    <row r="1579" spans="1:7" ht="15" thickBot="1" x14ac:dyDescent="0.35">
      <c r="A1579" s="103" t="s">
        <v>1237</v>
      </c>
    </row>
    <row r="1580" spans="1:7" s="1" customFormat="1" ht="15" thickTop="1" x14ac:dyDescent="0.3">
      <c r="A1580" s="21"/>
      <c r="B1580" s="74" t="s">
        <v>45</v>
      </c>
      <c r="C1580" s="4"/>
      <c r="D1580" s="4"/>
      <c r="E1580" s="4"/>
      <c r="F1580" s="41"/>
      <c r="G1580" s="75"/>
    </row>
    <row r="1581" spans="1:7" s="1" customFormat="1" x14ac:dyDescent="0.3">
      <c r="A1581" s="109" t="s">
        <v>23</v>
      </c>
      <c r="B1581" s="4" t="s">
        <v>1236</v>
      </c>
      <c r="C1581" s="39" t="s">
        <v>750</v>
      </c>
      <c r="D1581" s="40">
        <v>5</v>
      </c>
      <c r="E1581" s="6">
        <v>3.6</v>
      </c>
      <c r="F1581" s="41">
        <f t="shared" ref="F1581" si="67">D1581*E1581</f>
        <v>18</v>
      </c>
      <c r="G1581" s="7"/>
    </row>
    <row r="1583" spans="1:7" ht="15" thickBot="1" x14ac:dyDescent="0.35"/>
    <row r="1584" spans="1:7" ht="15" thickTop="1" x14ac:dyDescent="0.3">
      <c r="A1584" s="101" t="s">
        <v>1233</v>
      </c>
    </row>
    <row r="1585" spans="1:7" ht="15" thickBot="1" x14ac:dyDescent="0.35">
      <c r="A1585" s="103" t="s">
        <v>1238</v>
      </c>
    </row>
    <row r="1586" spans="1:7" s="1" customFormat="1" ht="15" thickTop="1" x14ac:dyDescent="0.3">
      <c r="A1586" s="21"/>
      <c r="B1586" s="74" t="s">
        <v>45</v>
      </c>
      <c r="C1586" s="4"/>
      <c r="D1586" s="4"/>
      <c r="E1586" s="4"/>
      <c r="F1586" s="41"/>
      <c r="G1586" s="75"/>
    </row>
    <row r="1587" spans="1:7" s="1" customFormat="1" x14ac:dyDescent="0.3">
      <c r="A1587" s="109" t="s">
        <v>23</v>
      </c>
      <c r="B1587" s="4" t="s">
        <v>1236</v>
      </c>
      <c r="C1587" s="39" t="s">
        <v>750</v>
      </c>
      <c r="D1587" s="40">
        <v>5</v>
      </c>
      <c r="E1587" s="6">
        <v>3.6</v>
      </c>
      <c r="F1587" s="41">
        <f t="shared" ref="F1587" si="68">D1587*E1587</f>
        <v>18</v>
      </c>
      <c r="G1587" s="7"/>
    </row>
    <row r="1589" spans="1:7" ht="15" thickBot="1" x14ac:dyDescent="0.35"/>
    <row r="1590" spans="1:7" ht="15" thickTop="1" x14ac:dyDescent="0.3">
      <c r="A1590" s="101" t="s">
        <v>1233</v>
      </c>
    </row>
    <row r="1591" spans="1:7" ht="15" thickBot="1" x14ac:dyDescent="0.35">
      <c r="A1591" s="103" t="s">
        <v>1239</v>
      </c>
    </row>
    <row r="1592" spans="1:7" s="1" customFormat="1" ht="15" thickTop="1" x14ac:dyDescent="0.3">
      <c r="A1592" s="21"/>
      <c r="B1592" s="74" t="s">
        <v>45</v>
      </c>
      <c r="C1592" s="4"/>
      <c r="D1592" s="4"/>
      <c r="E1592" s="4"/>
      <c r="F1592" s="41"/>
      <c r="G1592" s="75"/>
    </row>
    <row r="1593" spans="1:7" s="1" customFormat="1" x14ac:dyDescent="0.3">
      <c r="A1593" s="109" t="s">
        <v>23</v>
      </c>
      <c r="B1593" s="4" t="s">
        <v>1236</v>
      </c>
      <c r="C1593" s="39" t="s">
        <v>750</v>
      </c>
      <c r="D1593" s="40">
        <v>5</v>
      </c>
      <c r="E1593" s="6">
        <v>3.6</v>
      </c>
      <c r="F1593" s="41">
        <f t="shared" ref="F1593" si="69">D1593*E1593</f>
        <v>18</v>
      </c>
      <c r="G1593" s="7"/>
    </row>
    <row r="1595" spans="1:7" ht="15" thickBot="1" x14ac:dyDescent="0.35"/>
    <row r="1596" spans="1:7" ht="15" thickTop="1" x14ac:dyDescent="0.3">
      <c r="A1596" s="101" t="s">
        <v>1240</v>
      </c>
    </row>
    <row r="1597" spans="1:7" ht="15" thickBot="1" x14ac:dyDescent="0.35">
      <c r="A1597" s="103" t="s">
        <v>1242</v>
      </c>
    </row>
    <row r="1598" spans="1:7" s="1" customFormat="1" ht="15" thickTop="1" x14ac:dyDescent="0.3">
      <c r="A1598" s="21"/>
      <c r="B1598" s="74" t="s">
        <v>45</v>
      </c>
      <c r="C1598" s="4"/>
      <c r="D1598" s="4"/>
      <c r="E1598" s="4"/>
      <c r="F1598" s="41"/>
      <c r="G1598" s="75"/>
    </row>
    <row r="1599" spans="1:7" s="1" customFormat="1" ht="28.8" x14ac:dyDescent="0.3">
      <c r="A1599" s="109" t="s">
        <v>23</v>
      </c>
      <c r="B1599" s="4" t="s">
        <v>1243</v>
      </c>
      <c r="C1599" s="39" t="s">
        <v>190</v>
      </c>
      <c r="D1599" s="40">
        <v>1</v>
      </c>
      <c r="E1599" s="6">
        <v>9.8000000000000007</v>
      </c>
      <c r="F1599" s="41">
        <f t="shared" ref="F1599" si="70">D1599*E1599</f>
        <v>9.8000000000000007</v>
      </c>
      <c r="G1599" s="7"/>
    </row>
    <row r="1602" spans="1:7" ht="15" thickBot="1" x14ac:dyDescent="0.35"/>
    <row r="1603" spans="1:7" ht="15" thickTop="1" x14ac:dyDescent="0.3">
      <c r="A1603" s="101" t="s">
        <v>1240</v>
      </c>
    </row>
    <row r="1604" spans="1:7" ht="15" thickBot="1" x14ac:dyDescent="0.35">
      <c r="A1604" s="103" t="s">
        <v>1244</v>
      </c>
    </row>
    <row r="1605" spans="1:7" s="1" customFormat="1" ht="15" thickTop="1" x14ac:dyDescent="0.3">
      <c r="A1605" s="21"/>
      <c r="B1605" s="74" t="s">
        <v>45</v>
      </c>
      <c r="C1605" s="4"/>
      <c r="D1605" s="4"/>
      <c r="E1605" s="4"/>
      <c r="F1605" s="41"/>
      <c r="G1605" s="75"/>
    </row>
    <row r="1606" spans="1:7" s="1" customFormat="1" ht="28.8" x14ac:dyDescent="0.3">
      <c r="A1606" s="109" t="s">
        <v>23</v>
      </c>
      <c r="B1606" s="138" t="s">
        <v>1243</v>
      </c>
      <c r="C1606" s="39" t="s">
        <v>190</v>
      </c>
      <c r="D1606" s="40">
        <v>1</v>
      </c>
      <c r="E1606" s="6">
        <v>14.2</v>
      </c>
      <c r="F1606" s="41">
        <f t="shared" ref="F1606" si="71">D1606*E1606</f>
        <v>14.2</v>
      </c>
      <c r="G1606" s="7"/>
    </row>
    <row r="1608" spans="1:7" ht="15" thickBot="1" x14ac:dyDescent="0.35"/>
    <row r="1609" spans="1:7" ht="15" thickTop="1" x14ac:dyDescent="0.3">
      <c r="A1609" s="101" t="s">
        <v>1240</v>
      </c>
    </row>
    <row r="1610" spans="1:7" ht="15" thickBot="1" x14ac:dyDescent="0.35">
      <c r="A1610" s="103" t="s">
        <v>1245</v>
      </c>
    </row>
    <row r="1611" spans="1:7" s="1" customFormat="1" ht="15" thickTop="1" x14ac:dyDescent="0.3">
      <c r="A1611" s="21"/>
      <c r="B1611" s="74" t="s">
        <v>45</v>
      </c>
      <c r="C1611" s="4"/>
      <c r="D1611" s="4"/>
      <c r="E1611" s="4"/>
      <c r="F1611" s="41"/>
      <c r="G1611" s="75"/>
    </row>
    <row r="1612" spans="1:7" s="1" customFormat="1" ht="28.8" x14ac:dyDescent="0.3">
      <c r="A1612" s="109" t="s">
        <v>23</v>
      </c>
      <c r="B1612" s="4" t="s">
        <v>1243</v>
      </c>
      <c r="C1612" s="185" t="s">
        <v>190</v>
      </c>
      <c r="D1612" s="40">
        <v>1</v>
      </c>
      <c r="E1612" s="6">
        <v>19.100000000000001</v>
      </c>
      <c r="F1612" s="41">
        <f t="shared" ref="F1612" si="72">D1612*E1612</f>
        <v>19.100000000000001</v>
      </c>
      <c r="G1612" s="7"/>
    </row>
    <row r="1614" spans="1:7" ht="15" thickBot="1" x14ac:dyDescent="0.35"/>
    <row r="1615" spans="1:7" ht="15" thickTop="1" x14ac:dyDescent="0.3">
      <c r="A1615" s="101" t="s">
        <v>1240</v>
      </c>
    </row>
    <row r="1616" spans="1:7" ht="15" thickBot="1" x14ac:dyDescent="0.35">
      <c r="A1616" s="103" t="s">
        <v>1246</v>
      </c>
    </row>
    <row r="1617" spans="1:12" s="1" customFormat="1" ht="15" thickTop="1" x14ac:dyDescent="0.3">
      <c r="A1617" s="21"/>
      <c r="B1617" s="74" t="s">
        <v>45</v>
      </c>
      <c r="C1617" s="4"/>
      <c r="D1617" s="4"/>
      <c r="E1617" s="4"/>
      <c r="F1617" s="41"/>
      <c r="G1617" s="75"/>
    </row>
    <row r="1618" spans="1:12" s="1" customFormat="1" ht="28.8" x14ac:dyDescent="0.3">
      <c r="A1618" s="109" t="s">
        <v>23</v>
      </c>
      <c r="B1618" s="4" t="s">
        <v>1243</v>
      </c>
      <c r="C1618" s="39" t="s">
        <v>190</v>
      </c>
      <c r="D1618" s="40">
        <v>1</v>
      </c>
      <c r="E1618" s="6">
        <v>24</v>
      </c>
      <c r="F1618" s="41">
        <f t="shared" ref="F1618" si="73">D1618*E1618</f>
        <v>24</v>
      </c>
      <c r="G1618" s="7"/>
    </row>
    <row r="1620" spans="1:12" ht="15" thickBot="1" x14ac:dyDescent="0.35"/>
    <row r="1621" spans="1:12" ht="15" thickTop="1" x14ac:dyDescent="0.3">
      <c r="A1621" s="101" t="s">
        <v>1247</v>
      </c>
    </row>
    <row r="1622" spans="1:12" ht="15" thickBot="1" x14ac:dyDescent="0.35">
      <c r="A1622" s="103" t="s">
        <v>1249</v>
      </c>
    </row>
    <row r="1623" spans="1:12" s="1" customFormat="1" ht="15" thickTop="1" x14ac:dyDescent="0.3">
      <c r="A1623" s="20"/>
      <c r="B1623" s="74" t="s">
        <v>188</v>
      </c>
      <c r="C1623" s="4"/>
      <c r="D1623" s="4"/>
      <c r="E1623" s="4"/>
      <c r="F1623" s="41"/>
      <c r="G1623" s="75"/>
    </row>
    <row r="1624" spans="1:12" s="1" customFormat="1" ht="28.8" x14ac:dyDescent="0.3">
      <c r="A1624" s="36" t="s">
        <v>23</v>
      </c>
      <c r="B1624" s="4" t="s">
        <v>189</v>
      </c>
      <c r="C1624" s="4" t="s">
        <v>1250</v>
      </c>
      <c r="D1624" s="22">
        <v>0.8</v>
      </c>
      <c r="E1624" s="76">
        <v>11.81</v>
      </c>
      <c r="F1624" s="6">
        <f>D1624*E1624</f>
        <v>9.4480000000000004</v>
      </c>
      <c r="G1624" s="7"/>
      <c r="J1624" s="30"/>
      <c r="K1624" s="104"/>
      <c r="L1624" s="104"/>
    </row>
    <row r="1626" spans="1:12" ht="15" thickBot="1" x14ac:dyDescent="0.35"/>
    <row r="1627" spans="1:12" ht="15" thickTop="1" x14ac:dyDescent="0.3">
      <c r="A1627" s="101" t="s">
        <v>1247</v>
      </c>
    </row>
    <row r="1628" spans="1:12" ht="15" thickBot="1" x14ac:dyDescent="0.35">
      <c r="A1628" s="103" t="s">
        <v>1251</v>
      </c>
    </row>
    <row r="1629" spans="1:12" s="1" customFormat="1" ht="15" thickTop="1" x14ac:dyDescent="0.3">
      <c r="A1629" s="20"/>
      <c r="B1629" s="74" t="s">
        <v>188</v>
      </c>
      <c r="C1629" s="4"/>
      <c r="D1629" s="4"/>
      <c r="E1629" s="4"/>
      <c r="F1629" s="41"/>
      <c r="G1629" s="75"/>
    </row>
    <row r="1630" spans="1:12" s="1" customFormat="1" ht="28.8" x14ac:dyDescent="0.3">
      <c r="A1630" s="36" t="s">
        <v>23</v>
      </c>
      <c r="B1630" s="4" t="s">
        <v>189</v>
      </c>
      <c r="C1630" s="4" t="s">
        <v>190</v>
      </c>
      <c r="D1630" s="22">
        <v>0.8</v>
      </c>
      <c r="E1630" s="76">
        <v>23.65</v>
      </c>
      <c r="F1630" s="6">
        <f>D1630*E1630</f>
        <v>18.919999999999998</v>
      </c>
      <c r="G1630" s="7"/>
      <c r="J1630" s="30"/>
      <c r="K1630" s="104"/>
      <c r="L1630" s="104"/>
    </row>
    <row r="1633" spans="1:12" ht="15" thickBot="1" x14ac:dyDescent="0.35"/>
    <row r="1634" spans="1:12" ht="15" thickTop="1" x14ac:dyDescent="0.3">
      <c r="A1634" s="101" t="s">
        <v>1247</v>
      </c>
    </row>
    <row r="1635" spans="1:12" ht="15" thickBot="1" x14ac:dyDescent="0.35">
      <c r="A1635" s="103" t="s">
        <v>1252</v>
      </c>
    </row>
    <row r="1636" spans="1:12" s="1" customFormat="1" ht="15" thickTop="1" x14ac:dyDescent="0.3">
      <c r="A1636" s="20"/>
      <c r="B1636" s="74" t="s">
        <v>188</v>
      </c>
      <c r="C1636" s="4"/>
      <c r="D1636" s="4"/>
      <c r="E1636" s="4"/>
      <c r="F1636" s="41"/>
      <c r="G1636" s="75"/>
    </row>
    <row r="1637" spans="1:12" s="1" customFormat="1" x14ac:dyDescent="0.3">
      <c r="A1637" s="36" t="s">
        <v>23</v>
      </c>
      <c r="B1637" s="4" t="s">
        <v>1253</v>
      </c>
      <c r="C1637" s="4" t="s">
        <v>190</v>
      </c>
      <c r="D1637" s="22">
        <v>0.8</v>
      </c>
      <c r="E1637" s="76">
        <v>35.42</v>
      </c>
      <c r="F1637" s="6">
        <f>D1637*E1637</f>
        <v>28.336000000000002</v>
      </c>
      <c r="G1637" s="7"/>
      <c r="J1637" s="30"/>
      <c r="K1637" s="104"/>
      <c r="L1637" s="104"/>
    </row>
    <row r="1640" spans="1:12" ht="15" thickBot="1" x14ac:dyDescent="0.35"/>
    <row r="1641" spans="1:12" ht="15" thickTop="1" x14ac:dyDescent="0.3">
      <c r="A1641" s="101" t="s">
        <v>1247</v>
      </c>
    </row>
    <row r="1642" spans="1:12" ht="15" thickBot="1" x14ac:dyDescent="0.35">
      <c r="A1642" s="103" t="s">
        <v>1254</v>
      </c>
    </row>
    <row r="1643" spans="1:12" s="1" customFormat="1" ht="15" thickTop="1" x14ac:dyDescent="0.3">
      <c r="A1643" s="20"/>
      <c r="B1643" s="74" t="s">
        <v>188</v>
      </c>
      <c r="C1643" s="4"/>
      <c r="D1643" s="4"/>
      <c r="E1643" s="4"/>
      <c r="F1643" s="41"/>
      <c r="G1643" s="75"/>
    </row>
    <row r="1644" spans="1:12" s="1" customFormat="1" ht="28.8" x14ac:dyDescent="0.3">
      <c r="A1644" s="36" t="s">
        <v>23</v>
      </c>
      <c r="B1644" s="4" t="s">
        <v>189</v>
      </c>
      <c r="C1644" s="4" t="s">
        <v>190</v>
      </c>
      <c r="D1644" s="22">
        <v>1</v>
      </c>
      <c r="E1644" s="76">
        <v>35.51</v>
      </c>
      <c r="F1644" s="6">
        <f>D1644*E1644</f>
        <v>35.51</v>
      </c>
      <c r="G1644" s="7"/>
      <c r="J1644" s="30"/>
      <c r="K1644" s="104"/>
      <c r="L1644" s="104"/>
    </row>
    <row r="1645" spans="1:12" ht="15" thickBot="1" x14ac:dyDescent="0.35"/>
    <row r="1646" spans="1:12" ht="15.6" thickTop="1" thickBot="1" x14ac:dyDescent="0.35">
      <c r="A1646" s="65" t="s">
        <v>1255</v>
      </c>
    </row>
    <row r="1647" spans="1:12" s="1" customFormat="1" ht="15" thickTop="1" x14ac:dyDescent="0.3">
      <c r="A1647" s="20"/>
      <c r="B1647" s="74" t="s">
        <v>188</v>
      </c>
      <c r="C1647" s="4"/>
      <c r="D1647" s="4"/>
      <c r="E1647" s="4"/>
      <c r="F1647" s="41"/>
      <c r="G1647" s="75"/>
    </row>
    <row r="1648" spans="1:12" s="1" customFormat="1" ht="28.8" x14ac:dyDescent="0.3">
      <c r="A1648" s="36" t="s">
        <v>23</v>
      </c>
      <c r="B1648" s="4" t="s">
        <v>189</v>
      </c>
      <c r="C1648" s="4" t="s">
        <v>190</v>
      </c>
      <c r="D1648" s="22">
        <v>1</v>
      </c>
      <c r="E1648" s="76">
        <v>34.54</v>
      </c>
      <c r="F1648" s="6">
        <f>D1648*E1648</f>
        <v>34.54</v>
      </c>
      <c r="G1648" s="7"/>
      <c r="J1648" s="30"/>
      <c r="K1648" s="104"/>
      <c r="L1648" s="104"/>
    </row>
    <row r="1650" spans="1:12" ht="15" thickBot="1" x14ac:dyDescent="0.35"/>
    <row r="1651" spans="1:12" ht="15.6" thickTop="1" thickBot="1" x14ac:dyDescent="0.35">
      <c r="A1651" s="65" t="s">
        <v>1257</v>
      </c>
    </row>
    <row r="1652" spans="1:12" s="1" customFormat="1" ht="15" thickTop="1" x14ac:dyDescent="0.3">
      <c r="A1652" s="20"/>
      <c r="B1652" s="74" t="s">
        <v>188</v>
      </c>
      <c r="C1652" s="4"/>
      <c r="D1652" s="4"/>
      <c r="E1652" s="4"/>
      <c r="F1652" s="41"/>
      <c r="G1652" s="75"/>
    </row>
    <row r="1653" spans="1:12" s="1" customFormat="1" ht="28.8" x14ac:dyDescent="0.3">
      <c r="A1653" s="36" t="s">
        <v>23</v>
      </c>
      <c r="B1653" s="4" t="s">
        <v>189</v>
      </c>
      <c r="C1653" s="4" t="s">
        <v>190</v>
      </c>
      <c r="D1653" s="22">
        <v>1</v>
      </c>
      <c r="E1653" s="76">
        <v>14.02</v>
      </c>
      <c r="F1653" s="6">
        <f>D1653*E1653</f>
        <v>14.02</v>
      </c>
      <c r="G1653" s="7"/>
      <c r="J1653" s="30"/>
      <c r="K1653" s="104"/>
      <c r="L1653" s="104"/>
    </row>
    <row r="1655" spans="1:12" ht="15" thickBot="1" x14ac:dyDescent="0.35"/>
    <row r="1656" spans="1:12" ht="15.6" thickTop="1" thickBot="1" x14ac:dyDescent="0.35">
      <c r="A1656" s="65" t="s">
        <v>1259</v>
      </c>
    </row>
    <row r="1657" spans="1:12" s="1" customFormat="1" ht="15" thickTop="1" x14ac:dyDescent="0.3">
      <c r="A1657" s="20"/>
      <c r="B1657" s="74" t="s">
        <v>188</v>
      </c>
      <c r="C1657" s="4"/>
      <c r="D1657" s="4"/>
      <c r="E1657" s="4"/>
      <c r="F1657" s="41"/>
      <c r="G1657" s="75"/>
    </row>
    <row r="1658" spans="1:12" s="1" customFormat="1" ht="28.8" x14ac:dyDescent="0.3">
      <c r="A1658" s="36" t="s">
        <v>23</v>
      </c>
      <c r="B1658" s="4" t="s">
        <v>189</v>
      </c>
      <c r="C1658" s="4" t="s">
        <v>190</v>
      </c>
      <c r="D1658" s="22">
        <v>1</v>
      </c>
      <c r="E1658" s="76">
        <v>14.02</v>
      </c>
      <c r="F1658" s="6">
        <f>D1658*E1658</f>
        <v>14.02</v>
      </c>
      <c r="G1658" s="7"/>
      <c r="J1658" s="30"/>
      <c r="K1658" s="104"/>
      <c r="L1658" s="104"/>
    </row>
    <row r="1660" spans="1:12" ht="15" thickBot="1" x14ac:dyDescent="0.35"/>
    <row r="1661" spans="1:12" ht="15.6" thickTop="1" thickBot="1" x14ac:dyDescent="0.35">
      <c r="A1661" s="65" t="s">
        <v>1261</v>
      </c>
    </row>
    <row r="1662" spans="1:12" s="1" customFormat="1" ht="15" thickTop="1" x14ac:dyDescent="0.3">
      <c r="A1662" s="20"/>
      <c r="B1662" s="74" t="s">
        <v>188</v>
      </c>
      <c r="C1662" s="4"/>
      <c r="D1662" s="4"/>
      <c r="E1662" s="4"/>
      <c r="F1662" s="41"/>
      <c r="G1662" s="75"/>
    </row>
    <row r="1663" spans="1:12" s="1" customFormat="1" ht="28.8" x14ac:dyDescent="0.3">
      <c r="A1663" s="36" t="s">
        <v>23</v>
      </c>
      <c r="B1663" s="4" t="s">
        <v>189</v>
      </c>
      <c r="C1663" s="4" t="s">
        <v>190</v>
      </c>
      <c r="D1663" s="22">
        <v>1</v>
      </c>
      <c r="E1663" s="76">
        <v>4.12</v>
      </c>
      <c r="F1663" s="6">
        <f>D1663*E1663</f>
        <v>4.12</v>
      </c>
      <c r="G1663" s="7"/>
      <c r="J1663" s="30"/>
      <c r="K1663" s="104"/>
      <c r="L1663" s="104"/>
    </row>
    <row r="1665" spans="1:12" ht="15" thickBot="1" x14ac:dyDescent="0.35"/>
    <row r="1666" spans="1:12" ht="15.6" thickTop="1" thickBot="1" x14ac:dyDescent="0.35">
      <c r="A1666" s="65" t="s">
        <v>1263</v>
      </c>
    </row>
    <row r="1667" spans="1:12" s="1" customFormat="1" ht="15" thickTop="1" x14ac:dyDescent="0.3">
      <c r="A1667" s="20"/>
      <c r="B1667" s="74" t="s">
        <v>188</v>
      </c>
      <c r="C1667" s="4"/>
      <c r="D1667" s="4"/>
      <c r="E1667" s="4"/>
      <c r="F1667" s="41"/>
      <c r="G1667" s="75"/>
    </row>
    <row r="1668" spans="1:12" s="1" customFormat="1" ht="28.8" x14ac:dyDescent="0.3">
      <c r="A1668" s="36" t="s">
        <v>23</v>
      </c>
      <c r="B1668" s="4" t="s">
        <v>189</v>
      </c>
      <c r="C1668" s="4" t="s">
        <v>190</v>
      </c>
      <c r="D1668" s="22">
        <v>1</v>
      </c>
      <c r="E1668" s="76">
        <v>2</v>
      </c>
      <c r="F1668" s="6">
        <f>D1668*E1668</f>
        <v>2</v>
      </c>
      <c r="G1668" s="7"/>
      <c r="J1668" s="30"/>
      <c r="K1668" s="104"/>
      <c r="L1668" s="104"/>
    </row>
    <row r="1670" spans="1:12" ht="15" thickBot="1" x14ac:dyDescent="0.35"/>
    <row r="1671" spans="1:12" ht="15.6" thickTop="1" thickBot="1" x14ac:dyDescent="0.35">
      <c r="A1671" s="65" t="s">
        <v>1265</v>
      </c>
    </row>
    <row r="1672" spans="1:12" s="1" customFormat="1" ht="15" thickTop="1" x14ac:dyDescent="0.3">
      <c r="A1672" s="20"/>
      <c r="B1672" s="74" t="s">
        <v>188</v>
      </c>
      <c r="C1672" s="4"/>
      <c r="D1672" s="4"/>
      <c r="E1672" s="4"/>
      <c r="F1672" s="41"/>
      <c r="G1672" s="75"/>
    </row>
    <row r="1673" spans="1:12" s="1" customFormat="1" ht="28.8" x14ac:dyDescent="0.3">
      <c r="A1673" s="36" t="s">
        <v>23</v>
      </c>
      <c r="B1673" s="4" t="s">
        <v>189</v>
      </c>
      <c r="C1673" s="4" t="s">
        <v>190</v>
      </c>
      <c r="D1673" s="22">
        <v>1</v>
      </c>
      <c r="E1673" s="76">
        <v>0.85</v>
      </c>
      <c r="F1673" s="6">
        <f>D1673*E1673</f>
        <v>0.85</v>
      </c>
      <c r="G1673" s="7"/>
      <c r="J1673" s="30"/>
      <c r="K1673" s="104"/>
      <c r="L1673" s="104"/>
    </row>
    <row r="1675" spans="1:12" ht="15" thickBot="1" x14ac:dyDescent="0.35"/>
    <row r="1676" spans="1:12" ht="15.6" thickTop="1" thickBot="1" x14ac:dyDescent="0.35">
      <c r="A1676" s="65" t="s">
        <v>1266</v>
      </c>
    </row>
    <row r="1677" spans="1:12" s="1" customFormat="1" ht="15" thickTop="1" x14ac:dyDescent="0.3">
      <c r="A1677" s="20"/>
      <c r="B1677" s="74" t="s">
        <v>188</v>
      </c>
      <c r="C1677" s="4"/>
      <c r="D1677" s="4"/>
      <c r="E1677" s="4"/>
      <c r="F1677" s="41"/>
      <c r="G1677" s="75"/>
    </row>
    <row r="1678" spans="1:12" s="1" customFormat="1" ht="28.8" x14ac:dyDescent="0.3">
      <c r="A1678" s="36" t="s">
        <v>23</v>
      </c>
      <c r="B1678" s="4" t="s">
        <v>189</v>
      </c>
      <c r="C1678" s="4" t="s">
        <v>190</v>
      </c>
      <c r="D1678" s="22">
        <v>1</v>
      </c>
      <c r="E1678" s="76">
        <v>7.56</v>
      </c>
      <c r="F1678" s="6">
        <f>D1678*E1678</f>
        <v>7.56</v>
      </c>
      <c r="G1678" s="7"/>
      <c r="J1678" s="30"/>
      <c r="K1678" s="104"/>
      <c r="L1678" s="104"/>
    </row>
    <row r="1680" spans="1:12" ht="15" thickBot="1" x14ac:dyDescent="0.35"/>
    <row r="1681" spans="1:12" ht="15.6" thickTop="1" thickBot="1" x14ac:dyDescent="0.35">
      <c r="A1681" s="65" t="s">
        <v>1267</v>
      </c>
    </row>
    <row r="1682" spans="1:12" s="1" customFormat="1" ht="14.4" customHeight="1" thickTop="1" x14ac:dyDescent="0.3">
      <c r="A1682" s="20"/>
      <c r="B1682" s="74" t="s">
        <v>188</v>
      </c>
      <c r="C1682" s="4"/>
      <c r="D1682" s="4"/>
      <c r="E1682" s="4"/>
      <c r="F1682" s="41"/>
      <c r="G1682" s="75"/>
    </row>
    <row r="1683" spans="1:12" s="1" customFormat="1" ht="14.4" customHeight="1" x14ac:dyDescent="0.3">
      <c r="A1683" s="36" t="s">
        <v>23</v>
      </c>
      <c r="B1683" s="4" t="s">
        <v>189</v>
      </c>
      <c r="C1683" s="4" t="s">
        <v>190</v>
      </c>
      <c r="D1683" s="22">
        <v>1</v>
      </c>
      <c r="E1683" s="76">
        <v>3.88</v>
      </c>
      <c r="F1683" s="6">
        <f>D1683*E1683</f>
        <v>3.88</v>
      </c>
      <c r="G1683" s="7"/>
      <c r="J1683" s="30"/>
      <c r="K1683" s="104"/>
      <c r="L1683" s="104"/>
    </row>
    <row r="1685" spans="1:12" ht="15" thickBot="1" x14ac:dyDescent="0.35"/>
    <row r="1686" spans="1:12" ht="15.6" thickTop="1" thickBot="1" x14ac:dyDescent="0.35">
      <c r="A1686" s="65" t="s">
        <v>1268</v>
      </c>
    </row>
    <row r="1687" spans="1:12" s="1" customFormat="1" ht="15" thickTop="1" x14ac:dyDescent="0.3">
      <c r="A1687" s="20"/>
      <c r="B1687" s="74" t="s">
        <v>45</v>
      </c>
      <c r="C1687" s="4"/>
      <c r="D1687" s="4"/>
      <c r="E1687" s="4"/>
      <c r="F1687" s="41"/>
      <c r="G1687" s="75"/>
    </row>
    <row r="1688" spans="1:12" s="1" customFormat="1" ht="43.2" x14ac:dyDescent="0.3">
      <c r="A1688" s="36" t="s">
        <v>23</v>
      </c>
      <c r="B1688" s="4" t="s">
        <v>2786</v>
      </c>
      <c r="C1688" s="4" t="s">
        <v>110</v>
      </c>
      <c r="D1688" s="22">
        <v>3</v>
      </c>
      <c r="E1688" s="76">
        <v>2.6</v>
      </c>
      <c r="F1688" s="6">
        <f>D1688*E1688</f>
        <v>7.8000000000000007</v>
      </c>
      <c r="G1688" s="7"/>
      <c r="J1688" s="30"/>
      <c r="K1688" s="104"/>
      <c r="L1688" s="104"/>
    </row>
    <row r="1690" spans="1:12" ht="15" thickBot="1" x14ac:dyDescent="0.35"/>
    <row r="1691" spans="1:12" ht="15" thickTop="1" x14ac:dyDescent="0.3">
      <c r="A1691" s="234" t="s">
        <v>1271</v>
      </c>
    </row>
    <row r="1692" spans="1:12" ht="15" thickBot="1" x14ac:dyDescent="0.35">
      <c r="A1692" s="235"/>
    </row>
    <row r="1693" spans="1:12" s="1" customFormat="1" ht="15" thickTop="1" x14ac:dyDescent="0.3">
      <c r="A1693" s="20"/>
      <c r="B1693" s="74" t="s">
        <v>45</v>
      </c>
      <c r="C1693" s="4"/>
      <c r="D1693" s="4"/>
      <c r="E1693" s="4"/>
      <c r="F1693" s="41"/>
      <c r="G1693" s="75"/>
    </row>
    <row r="1694" spans="1:12" s="1" customFormat="1" x14ac:dyDescent="0.3">
      <c r="A1694" s="36" t="s">
        <v>23</v>
      </c>
      <c r="B1694" s="4" t="s">
        <v>1273</v>
      </c>
      <c r="C1694" s="4" t="s">
        <v>750</v>
      </c>
      <c r="D1694" s="22">
        <v>2</v>
      </c>
      <c r="E1694" s="76">
        <v>18.7</v>
      </c>
      <c r="F1694" s="6">
        <f>D1694*E1694</f>
        <v>37.4</v>
      </c>
      <c r="G1694" s="7"/>
    </row>
    <row r="1695" spans="1:12" s="1" customFormat="1" x14ac:dyDescent="0.3">
      <c r="A1695" s="36" t="s">
        <v>47</v>
      </c>
      <c r="B1695" s="4" t="s">
        <v>1274</v>
      </c>
      <c r="C1695" s="4" t="s">
        <v>110</v>
      </c>
      <c r="D1695" s="22">
        <v>2</v>
      </c>
      <c r="E1695" s="76">
        <v>8</v>
      </c>
      <c r="F1695" s="6">
        <f>D1695*E1695</f>
        <v>16</v>
      </c>
      <c r="G1695" s="7"/>
    </row>
    <row r="1696" spans="1:12" s="1" customFormat="1" x14ac:dyDescent="0.3">
      <c r="A1696" s="36" t="s">
        <v>78</v>
      </c>
      <c r="B1696" s="4" t="s">
        <v>1275</v>
      </c>
      <c r="C1696" s="4" t="s">
        <v>750</v>
      </c>
      <c r="D1696" s="22">
        <v>2</v>
      </c>
      <c r="E1696" s="76">
        <v>11.5</v>
      </c>
      <c r="F1696" s="6">
        <f>D1696*E1696</f>
        <v>23</v>
      </c>
      <c r="G1696" s="7"/>
    </row>
    <row r="1697" spans="1:12" s="1" customFormat="1" x14ac:dyDescent="0.3">
      <c r="A1697" s="36" t="s">
        <v>1051</v>
      </c>
      <c r="B1697" s="4" t="s">
        <v>1276</v>
      </c>
      <c r="C1697" s="4" t="s">
        <v>304</v>
      </c>
      <c r="D1697" s="22">
        <v>2</v>
      </c>
      <c r="E1697" s="76">
        <v>2.87</v>
      </c>
      <c r="F1697" s="6">
        <f>D1697*E1697</f>
        <v>5.74</v>
      </c>
      <c r="G1697" s="7"/>
    </row>
    <row r="1698" spans="1:12" s="1" customFormat="1" x14ac:dyDescent="0.3">
      <c r="A1698" s="36" t="s">
        <v>1053</v>
      </c>
      <c r="B1698" s="4" t="s">
        <v>1277</v>
      </c>
      <c r="C1698" s="4" t="s">
        <v>190</v>
      </c>
      <c r="D1698" s="22">
        <v>1</v>
      </c>
      <c r="E1698" s="76">
        <v>35</v>
      </c>
      <c r="F1698" s="6">
        <f>D1698*E1698</f>
        <v>35</v>
      </c>
      <c r="G1698" s="7"/>
    </row>
    <row r="1701" spans="1:12" ht="15" thickBot="1" x14ac:dyDescent="0.35"/>
    <row r="1702" spans="1:12" ht="15.6" thickTop="1" thickBot="1" x14ac:dyDescent="0.35">
      <c r="A1702" s="65" t="s">
        <v>1278</v>
      </c>
    </row>
    <row r="1703" spans="1:12" s="1" customFormat="1" ht="15" thickTop="1" x14ac:dyDescent="0.3">
      <c r="A1703" s="20"/>
      <c r="B1703" s="74" t="s">
        <v>188</v>
      </c>
      <c r="C1703" s="4"/>
      <c r="D1703" s="4"/>
      <c r="E1703" s="4"/>
      <c r="F1703" s="41"/>
      <c r="G1703" s="75"/>
    </row>
    <row r="1704" spans="1:12" s="1" customFormat="1" ht="28.8" x14ac:dyDescent="0.3">
      <c r="A1704" s="36" t="s">
        <v>23</v>
      </c>
      <c r="B1704" s="4" t="s">
        <v>189</v>
      </c>
      <c r="C1704" s="4" t="s">
        <v>190</v>
      </c>
      <c r="D1704" s="22">
        <v>1</v>
      </c>
      <c r="E1704" s="76">
        <v>23.75</v>
      </c>
      <c r="F1704" s="6">
        <f>D1704*E1704</f>
        <v>23.75</v>
      </c>
      <c r="G1704" s="7"/>
      <c r="J1704" s="30"/>
      <c r="K1704" s="104"/>
      <c r="L1704" s="104"/>
    </row>
    <row r="1706" spans="1:12" ht="15" thickBot="1" x14ac:dyDescent="0.35"/>
    <row r="1707" spans="1:12" ht="15.6" thickTop="1" thickBot="1" x14ac:dyDescent="0.35">
      <c r="A1707" s="65" t="s">
        <v>1280</v>
      </c>
    </row>
    <row r="1708" spans="1:12" s="1" customFormat="1" ht="15" thickTop="1" x14ac:dyDescent="0.3">
      <c r="A1708" s="20"/>
      <c r="B1708" s="74" t="s">
        <v>188</v>
      </c>
      <c r="C1708" s="4"/>
      <c r="D1708" s="4"/>
      <c r="E1708" s="4"/>
      <c r="F1708" s="41"/>
      <c r="G1708" s="75"/>
    </row>
    <row r="1709" spans="1:12" s="1" customFormat="1" ht="28.8" x14ac:dyDescent="0.3">
      <c r="A1709" s="36" t="s">
        <v>23</v>
      </c>
      <c r="B1709" s="4" t="s">
        <v>189</v>
      </c>
      <c r="C1709" s="4" t="s">
        <v>190</v>
      </c>
      <c r="D1709" s="22">
        <v>1</v>
      </c>
      <c r="E1709" s="76">
        <v>1017.72</v>
      </c>
      <c r="F1709" s="6">
        <f>D1709*E1709</f>
        <v>1017.72</v>
      </c>
      <c r="G1709" s="7"/>
      <c r="J1709" s="30"/>
      <c r="K1709" s="104"/>
      <c r="L1709" s="104"/>
    </row>
    <row r="1712" spans="1:12" ht="15" thickBot="1" x14ac:dyDescent="0.35"/>
    <row r="1713" spans="1:12" ht="15.6" thickTop="1" thickBot="1" x14ac:dyDescent="0.35">
      <c r="A1713" s="65" t="s">
        <v>1282</v>
      </c>
    </row>
    <row r="1714" spans="1:12" s="1" customFormat="1" ht="15" thickTop="1" x14ac:dyDescent="0.3">
      <c r="A1714" s="20"/>
      <c r="B1714" s="74" t="s">
        <v>188</v>
      </c>
      <c r="C1714" s="4"/>
      <c r="D1714" s="4"/>
      <c r="E1714" s="4"/>
      <c r="F1714" s="41"/>
      <c r="G1714" s="75"/>
    </row>
    <row r="1715" spans="1:12" s="1" customFormat="1" ht="28.8" x14ac:dyDescent="0.3">
      <c r="A1715" s="36" t="s">
        <v>23</v>
      </c>
      <c r="B1715" s="4" t="s">
        <v>189</v>
      </c>
      <c r="C1715" s="4" t="s">
        <v>190</v>
      </c>
      <c r="D1715" s="22">
        <v>1</v>
      </c>
      <c r="E1715" s="76">
        <v>29.17</v>
      </c>
      <c r="F1715" s="6">
        <f>D1715*E1715</f>
        <v>29.17</v>
      </c>
      <c r="G1715" s="7"/>
      <c r="J1715" s="30"/>
      <c r="K1715" s="104"/>
      <c r="L1715" s="104"/>
    </row>
    <row r="1717" spans="1:12" ht="15" thickBot="1" x14ac:dyDescent="0.35"/>
    <row r="1718" spans="1:12" ht="15.6" thickTop="1" thickBot="1" x14ac:dyDescent="0.35">
      <c r="A1718" s="65" t="s">
        <v>1284</v>
      </c>
    </row>
    <row r="1719" spans="1:12" s="1" customFormat="1" ht="15" thickTop="1" x14ac:dyDescent="0.3">
      <c r="A1719" s="20"/>
      <c r="B1719" s="74" t="s">
        <v>188</v>
      </c>
      <c r="C1719" s="4"/>
      <c r="D1719" s="4"/>
      <c r="E1719" s="4"/>
      <c r="F1719" s="41"/>
      <c r="G1719" s="75"/>
    </row>
    <row r="1720" spans="1:12" s="1" customFormat="1" ht="28.8" x14ac:dyDescent="0.3">
      <c r="A1720" s="36" t="s">
        <v>23</v>
      </c>
      <c r="B1720" s="4" t="s">
        <v>189</v>
      </c>
      <c r="C1720" s="4" t="s">
        <v>190</v>
      </c>
      <c r="D1720" s="22">
        <v>1</v>
      </c>
      <c r="E1720" s="76">
        <v>36.119999999999997</v>
      </c>
      <c r="F1720" s="6">
        <f>D1720*E1720</f>
        <v>36.119999999999997</v>
      </c>
      <c r="G1720" s="7"/>
      <c r="J1720" s="30"/>
      <c r="K1720" s="104"/>
      <c r="L1720" s="104"/>
    </row>
    <row r="1722" spans="1:12" ht="15" thickBot="1" x14ac:dyDescent="0.35"/>
    <row r="1723" spans="1:12" ht="15" thickTop="1" x14ac:dyDescent="0.3">
      <c r="A1723" s="234" t="s">
        <v>1286</v>
      </c>
    </row>
    <row r="1724" spans="1:12" ht="15" thickBot="1" x14ac:dyDescent="0.35">
      <c r="A1724" s="235"/>
    </row>
    <row r="1725" spans="1:12" s="1" customFormat="1" ht="15" thickTop="1" x14ac:dyDescent="0.3">
      <c r="A1725" s="20"/>
      <c r="B1725" s="74" t="s">
        <v>188</v>
      </c>
      <c r="C1725" s="4"/>
      <c r="D1725" s="4"/>
      <c r="E1725" s="4"/>
      <c r="F1725" s="41"/>
      <c r="G1725" s="75"/>
    </row>
    <row r="1726" spans="1:12" s="1" customFormat="1" ht="28.8" x14ac:dyDescent="0.3">
      <c r="A1726" s="36" t="s">
        <v>23</v>
      </c>
      <c r="B1726" s="4" t="s">
        <v>189</v>
      </c>
      <c r="C1726" s="4" t="s">
        <v>190</v>
      </c>
      <c r="D1726" s="22">
        <v>1</v>
      </c>
      <c r="E1726" s="76">
        <v>107.73</v>
      </c>
      <c r="F1726" s="6">
        <f>D1726*E1726</f>
        <v>107.73</v>
      </c>
      <c r="G1726" s="7"/>
      <c r="J1726" s="30"/>
      <c r="K1726" s="104"/>
      <c r="L1726" s="104"/>
    </row>
    <row r="1728" spans="1:12" ht="15" thickBot="1" x14ac:dyDescent="0.35"/>
    <row r="1729" spans="1:12" ht="15.6" thickTop="1" thickBot="1" x14ac:dyDescent="0.35">
      <c r="A1729" s="65" t="s">
        <v>1288</v>
      </c>
    </row>
    <row r="1730" spans="1:12" s="1" customFormat="1" ht="15" thickTop="1" x14ac:dyDescent="0.3">
      <c r="A1730" s="20"/>
      <c r="B1730" s="74" t="s">
        <v>188</v>
      </c>
      <c r="C1730" s="4"/>
      <c r="D1730" s="4"/>
      <c r="E1730" s="4"/>
      <c r="F1730" s="41"/>
      <c r="G1730" s="75"/>
    </row>
    <row r="1731" spans="1:12" s="1" customFormat="1" ht="28.8" x14ac:dyDescent="0.3">
      <c r="A1731" s="36" t="s">
        <v>23</v>
      </c>
      <c r="B1731" s="4" t="s">
        <v>189</v>
      </c>
      <c r="C1731" s="4" t="s">
        <v>190</v>
      </c>
      <c r="D1731" s="22">
        <v>1</v>
      </c>
      <c r="E1731" s="76">
        <v>545.47</v>
      </c>
      <c r="F1731" s="6">
        <f>D1731*E1731</f>
        <v>545.47</v>
      </c>
      <c r="G1731" s="7"/>
      <c r="J1731" s="30"/>
      <c r="K1731" s="104"/>
      <c r="L1731" s="104"/>
    </row>
    <row r="1734" spans="1:12" ht="15" thickBot="1" x14ac:dyDescent="0.35"/>
    <row r="1735" spans="1:12" ht="15.6" thickTop="1" thickBot="1" x14ac:dyDescent="0.35">
      <c r="A1735" s="65" t="s">
        <v>1290</v>
      </c>
    </row>
    <row r="1736" spans="1:12" s="1" customFormat="1" ht="15" thickTop="1" x14ac:dyDescent="0.3">
      <c r="A1736" s="20"/>
      <c r="B1736" s="74" t="s">
        <v>45</v>
      </c>
      <c r="C1736" s="4"/>
      <c r="D1736" s="4"/>
      <c r="E1736" s="4"/>
      <c r="F1736" s="41"/>
      <c r="G1736" s="75"/>
    </row>
    <row r="1737" spans="1:12" s="1" customFormat="1" x14ac:dyDescent="0.3">
      <c r="A1737" s="36" t="s">
        <v>23</v>
      </c>
      <c r="B1737" s="4" t="s">
        <v>2787</v>
      </c>
      <c r="C1737" s="4" t="s">
        <v>190</v>
      </c>
      <c r="D1737" s="22">
        <v>1</v>
      </c>
      <c r="E1737" s="76">
        <v>153.72999999999999</v>
      </c>
      <c r="F1737" s="6">
        <f>D1737*E1737</f>
        <v>153.72999999999999</v>
      </c>
      <c r="G1737" s="7"/>
      <c r="J1737" s="30"/>
      <c r="K1737" s="104"/>
      <c r="L1737" s="104"/>
    </row>
    <row r="1739" spans="1:12" ht="15" thickBot="1" x14ac:dyDescent="0.35"/>
    <row r="1740" spans="1:12" ht="15.6" thickTop="1" thickBot="1" x14ac:dyDescent="0.35">
      <c r="A1740" s="65" t="s">
        <v>1292</v>
      </c>
    </row>
    <row r="1741" spans="1:12" s="1" customFormat="1" ht="15" thickTop="1" x14ac:dyDescent="0.3">
      <c r="A1741" s="20"/>
      <c r="B1741" s="74" t="s">
        <v>45</v>
      </c>
      <c r="C1741" s="4"/>
      <c r="D1741" s="4"/>
      <c r="E1741" s="4"/>
      <c r="F1741" s="41"/>
      <c r="G1741" s="75"/>
    </row>
    <row r="1742" spans="1:12" s="1" customFormat="1" ht="28.8" x14ac:dyDescent="0.3">
      <c r="A1742" s="36" t="s">
        <v>23</v>
      </c>
      <c r="B1742" s="4" t="s">
        <v>2788</v>
      </c>
      <c r="C1742" s="4" t="s">
        <v>190</v>
      </c>
      <c r="D1742" s="22">
        <v>1</v>
      </c>
      <c r="E1742" s="76">
        <v>1234.6400000000001</v>
      </c>
      <c r="F1742" s="6">
        <f>D1742*E1742</f>
        <v>1234.6400000000001</v>
      </c>
      <c r="G1742" s="7"/>
      <c r="J1742" s="30"/>
      <c r="K1742" s="104"/>
      <c r="L1742" s="104"/>
    </row>
    <row r="1745" spans="1:12" ht="15" thickBot="1" x14ac:dyDescent="0.35"/>
    <row r="1746" spans="1:12" ht="15.6" thickTop="1" thickBot="1" x14ac:dyDescent="0.35">
      <c r="A1746" s="65" t="s">
        <v>1294</v>
      </c>
    </row>
    <row r="1747" spans="1:12" s="1" customFormat="1" ht="15" thickTop="1" x14ac:dyDescent="0.3">
      <c r="A1747" s="20"/>
      <c r="B1747" s="74" t="s">
        <v>45</v>
      </c>
      <c r="C1747" s="4"/>
      <c r="D1747" s="4"/>
      <c r="E1747" s="4"/>
      <c r="F1747" s="41"/>
      <c r="G1747" s="75"/>
    </row>
    <row r="1748" spans="1:12" s="1" customFormat="1" ht="28.8" x14ac:dyDescent="0.3">
      <c r="A1748" s="36" t="s">
        <v>23</v>
      </c>
      <c r="B1748" s="4" t="s">
        <v>2789</v>
      </c>
      <c r="C1748" s="4" t="s">
        <v>190</v>
      </c>
      <c r="D1748" s="22">
        <v>1</v>
      </c>
      <c r="E1748" s="76">
        <v>1752.81</v>
      </c>
      <c r="F1748" s="6">
        <f>D1748*E1748</f>
        <v>1752.81</v>
      </c>
      <c r="G1748" s="7"/>
      <c r="J1748" s="30"/>
      <c r="K1748" s="104"/>
      <c r="L1748" s="104"/>
    </row>
    <row r="1751" spans="1:12" ht="15" thickBot="1" x14ac:dyDescent="0.35"/>
    <row r="1752" spans="1:12" ht="15.6" thickTop="1" thickBot="1" x14ac:dyDescent="0.35">
      <c r="A1752" s="65" t="s">
        <v>1296</v>
      </c>
    </row>
    <row r="1753" spans="1:12" s="1" customFormat="1" ht="15" thickTop="1" x14ac:dyDescent="0.3">
      <c r="A1753" s="20"/>
      <c r="B1753" s="74" t="s">
        <v>45</v>
      </c>
      <c r="C1753" s="4"/>
      <c r="D1753" s="4"/>
      <c r="E1753" s="4"/>
      <c r="F1753" s="41"/>
      <c r="G1753" s="75"/>
    </row>
    <row r="1754" spans="1:12" s="1" customFormat="1" ht="28.8" x14ac:dyDescent="0.3">
      <c r="A1754" s="36" t="s">
        <v>23</v>
      </c>
      <c r="B1754" s="4" t="s">
        <v>2790</v>
      </c>
      <c r="C1754" s="4" t="s">
        <v>190</v>
      </c>
      <c r="D1754" s="22">
        <v>1</v>
      </c>
      <c r="E1754" s="76">
        <v>2065.9299999999998</v>
      </c>
      <c r="F1754" s="6">
        <f>D1754*E1754</f>
        <v>2065.9299999999998</v>
      </c>
      <c r="G1754" s="7"/>
      <c r="J1754" s="30"/>
      <c r="K1754" s="104"/>
      <c r="L1754" s="104"/>
    </row>
    <row r="1756" spans="1:12" ht="15" thickBot="1" x14ac:dyDescent="0.35"/>
    <row r="1757" spans="1:12" ht="15.6" thickTop="1" thickBot="1" x14ac:dyDescent="0.35">
      <c r="A1757" s="65" t="s">
        <v>1298</v>
      </c>
    </row>
    <row r="1758" spans="1:12" s="1" customFormat="1" ht="15" thickTop="1" x14ac:dyDescent="0.3">
      <c r="A1758" s="20"/>
      <c r="B1758" s="74" t="s">
        <v>45</v>
      </c>
      <c r="C1758" s="4"/>
      <c r="D1758" s="4"/>
      <c r="E1758" s="4"/>
      <c r="F1758" s="41"/>
      <c r="G1758" s="75"/>
    </row>
    <row r="1759" spans="1:12" s="1" customFormat="1" ht="28.8" x14ac:dyDescent="0.3">
      <c r="A1759" s="36" t="s">
        <v>23</v>
      </c>
      <c r="B1759" s="4" t="s">
        <v>2791</v>
      </c>
      <c r="C1759" s="4" t="s">
        <v>190</v>
      </c>
      <c r="D1759" s="22">
        <v>1</v>
      </c>
      <c r="E1759" s="76">
        <v>675.25</v>
      </c>
      <c r="F1759" s="6">
        <f>D1759*E1759</f>
        <v>675.25</v>
      </c>
      <c r="G1759" s="7"/>
      <c r="J1759" s="30"/>
      <c r="K1759" s="104"/>
      <c r="L1759" s="104"/>
    </row>
    <row r="1762" spans="1:12" ht="15" thickBot="1" x14ac:dyDescent="0.35"/>
    <row r="1763" spans="1:12" ht="15.6" thickTop="1" thickBot="1" x14ac:dyDescent="0.35">
      <c r="A1763" s="65" t="s">
        <v>1300</v>
      </c>
    </row>
    <row r="1764" spans="1:12" s="1" customFormat="1" ht="15" thickTop="1" x14ac:dyDescent="0.3">
      <c r="A1764" s="20"/>
      <c r="B1764" s="74" t="s">
        <v>45</v>
      </c>
      <c r="C1764" s="4"/>
      <c r="D1764" s="4"/>
      <c r="E1764" s="4"/>
      <c r="F1764" s="41"/>
      <c r="G1764" s="75"/>
    </row>
    <row r="1765" spans="1:12" s="1" customFormat="1" ht="28.8" x14ac:dyDescent="0.3">
      <c r="A1765" s="36" t="s">
        <v>23</v>
      </c>
      <c r="B1765" s="4" t="s">
        <v>2792</v>
      </c>
      <c r="C1765" s="4" t="s">
        <v>190</v>
      </c>
      <c r="D1765" s="22">
        <v>1</v>
      </c>
      <c r="E1765" s="76">
        <v>871.78</v>
      </c>
      <c r="F1765" s="6">
        <f>D1765*E1765</f>
        <v>871.78</v>
      </c>
      <c r="G1765" s="7"/>
      <c r="J1765" s="30"/>
      <c r="K1765" s="104"/>
      <c r="L1765" s="104"/>
    </row>
    <row r="1767" spans="1:12" ht="15" thickBot="1" x14ac:dyDescent="0.35"/>
    <row r="1768" spans="1:12" ht="15.6" thickTop="1" thickBot="1" x14ac:dyDescent="0.35">
      <c r="A1768" s="65" t="s">
        <v>1302</v>
      </c>
    </row>
    <row r="1769" spans="1:12" s="1" customFormat="1" ht="15" thickTop="1" x14ac:dyDescent="0.3">
      <c r="A1769" s="20"/>
      <c r="B1769" s="74" t="s">
        <v>45</v>
      </c>
      <c r="C1769" s="4"/>
      <c r="D1769" s="4"/>
      <c r="E1769" s="4"/>
      <c r="F1769" s="41"/>
      <c r="G1769" s="75"/>
    </row>
    <row r="1770" spans="1:12" s="1" customFormat="1" x14ac:dyDescent="0.3">
      <c r="A1770" s="36" t="s">
        <v>23</v>
      </c>
      <c r="B1770" s="4" t="s">
        <v>2793</v>
      </c>
      <c r="C1770" s="4" t="s">
        <v>190</v>
      </c>
      <c r="D1770" s="22">
        <v>1</v>
      </c>
      <c r="E1770" s="76">
        <v>35.04</v>
      </c>
      <c r="F1770" s="6">
        <f>D1770*E1770</f>
        <v>35.04</v>
      </c>
      <c r="G1770" s="7"/>
      <c r="J1770" s="30"/>
      <c r="K1770" s="104"/>
      <c r="L1770" s="104"/>
    </row>
    <row r="1772" spans="1:12" ht="15" thickBot="1" x14ac:dyDescent="0.35"/>
    <row r="1773" spans="1:12" ht="15.6" thickTop="1" thickBot="1" x14ac:dyDescent="0.35">
      <c r="A1773" s="65" t="s">
        <v>1304</v>
      </c>
    </row>
    <row r="1774" spans="1:12" s="1" customFormat="1" ht="15" thickTop="1" x14ac:dyDescent="0.3">
      <c r="A1774" s="20"/>
      <c r="B1774" s="74" t="s">
        <v>45</v>
      </c>
      <c r="C1774" s="4"/>
      <c r="D1774" s="4"/>
      <c r="E1774" s="4"/>
      <c r="F1774" s="41"/>
      <c r="G1774" s="75"/>
    </row>
    <row r="1775" spans="1:12" s="1" customFormat="1" x14ac:dyDescent="0.3">
      <c r="A1775" s="36" t="s">
        <v>23</v>
      </c>
      <c r="B1775" s="4" t="s">
        <v>2793</v>
      </c>
      <c r="C1775" s="4" t="s">
        <v>190</v>
      </c>
      <c r="D1775" s="22">
        <v>1</v>
      </c>
      <c r="E1775" s="76">
        <v>50.42</v>
      </c>
      <c r="F1775" s="6">
        <f>D1775*E1775</f>
        <v>50.42</v>
      </c>
      <c r="G1775" s="7"/>
      <c r="J1775" s="30"/>
      <c r="K1775" s="104"/>
      <c r="L1775" s="104"/>
    </row>
    <row r="1777" spans="1:12" ht="15" thickBot="1" x14ac:dyDescent="0.35"/>
    <row r="1778" spans="1:12" ht="15.6" thickTop="1" thickBot="1" x14ac:dyDescent="0.35">
      <c r="A1778" s="65" t="s">
        <v>1306</v>
      </c>
    </row>
    <row r="1779" spans="1:12" s="1" customFormat="1" ht="15" thickTop="1" x14ac:dyDescent="0.3">
      <c r="A1779" s="20"/>
      <c r="B1779" s="74" t="s">
        <v>45</v>
      </c>
      <c r="C1779" s="4"/>
      <c r="D1779" s="4"/>
      <c r="E1779" s="4"/>
      <c r="F1779" s="41"/>
      <c r="G1779" s="75"/>
    </row>
    <row r="1780" spans="1:12" s="1" customFormat="1" ht="28.8" x14ac:dyDescent="0.3">
      <c r="A1780" s="36" t="s">
        <v>23</v>
      </c>
      <c r="B1780" s="4" t="s">
        <v>2794</v>
      </c>
      <c r="C1780" s="4" t="s">
        <v>190</v>
      </c>
      <c r="D1780" s="22">
        <v>1</v>
      </c>
      <c r="E1780" s="76">
        <v>129.33000000000001</v>
      </c>
      <c r="F1780" s="6">
        <f>D1780*E1780</f>
        <v>129.33000000000001</v>
      </c>
      <c r="G1780" s="7"/>
      <c r="J1780" s="30"/>
      <c r="K1780" s="104"/>
      <c r="L1780" s="104"/>
    </row>
    <row r="1783" spans="1:12" s="1" customFormat="1" x14ac:dyDescent="0.3">
      <c r="A1783" s="231" t="s">
        <v>1308</v>
      </c>
      <c r="B1783" s="231"/>
      <c r="C1783" s="231"/>
      <c r="D1783" s="231"/>
      <c r="E1783" s="231"/>
      <c r="F1783" s="231"/>
      <c r="G1783" s="231"/>
    </row>
    <row r="1784" spans="1:12" ht="15" thickBot="1" x14ac:dyDescent="0.35"/>
    <row r="1785" spans="1:12" ht="15" thickTop="1" x14ac:dyDescent="0.3">
      <c r="A1785" s="232" t="s">
        <v>1310</v>
      </c>
    </row>
    <row r="1786" spans="1:12" ht="15" thickBot="1" x14ac:dyDescent="0.35">
      <c r="A1786" s="240"/>
    </row>
    <row r="1787" spans="1:12" s="1" customFormat="1" ht="15" thickTop="1" x14ac:dyDescent="0.3">
      <c r="A1787" s="20"/>
      <c r="B1787" s="74" t="s">
        <v>45</v>
      </c>
      <c r="C1787" s="4"/>
      <c r="D1787" s="4"/>
      <c r="E1787" s="4"/>
      <c r="F1787" s="41"/>
      <c r="G1787" s="75"/>
    </row>
    <row r="1788" spans="1:12" s="1" customFormat="1" x14ac:dyDescent="0.3">
      <c r="A1788" s="36" t="s">
        <v>23</v>
      </c>
      <c r="B1788" s="4" t="s">
        <v>1314</v>
      </c>
      <c r="C1788" s="4" t="s">
        <v>110</v>
      </c>
      <c r="D1788" s="22">
        <v>0.3</v>
      </c>
      <c r="E1788" s="76">
        <v>27.37</v>
      </c>
      <c r="F1788" s="6">
        <f>PRODUCT(D1788:E1788)</f>
        <v>8.2110000000000003</v>
      </c>
      <c r="G1788" s="7"/>
    </row>
    <row r="1789" spans="1:12" s="1" customFormat="1" x14ac:dyDescent="0.3">
      <c r="A1789" s="36" t="s">
        <v>47</v>
      </c>
      <c r="B1789" s="4" t="s">
        <v>1315</v>
      </c>
      <c r="C1789" s="4" t="s">
        <v>110</v>
      </c>
      <c r="D1789" s="22">
        <v>2</v>
      </c>
      <c r="E1789" s="76">
        <v>12.53</v>
      </c>
      <c r="F1789" s="23">
        <f>PRODUCT(D1789:E1789)</f>
        <v>25.06</v>
      </c>
      <c r="G1789" s="7"/>
      <c r="J1789" s="30"/>
      <c r="L1789" s="31"/>
    </row>
    <row r="1790" spans="1:12" s="1" customFormat="1" ht="29.4" thickBot="1" x14ac:dyDescent="0.35">
      <c r="A1790" s="36" t="s">
        <v>78</v>
      </c>
      <c r="B1790" s="4" t="s">
        <v>1316</v>
      </c>
      <c r="C1790" s="4" t="s">
        <v>130</v>
      </c>
      <c r="D1790" s="22">
        <v>1.05</v>
      </c>
      <c r="E1790" s="6">
        <v>45.79</v>
      </c>
      <c r="F1790" s="23">
        <f>PRODUCT(D1790:E1790)</f>
        <v>48.079500000000003</v>
      </c>
      <c r="G1790" s="93"/>
      <c r="J1790" s="30"/>
      <c r="L1790" s="31"/>
    </row>
    <row r="1791" spans="1:12" ht="15" thickTop="1" x14ac:dyDescent="0.3"/>
    <row r="1792" spans="1:12" ht="15" thickBot="1" x14ac:dyDescent="0.35"/>
    <row r="1793" spans="1:12" ht="15" thickTop="1" x14ac:dyDescent="0.3">
      <c r="A1793" s="13" t="s">
        <v>1310</v>
      </c>
    </row>
    <row r="1794" spans="1:12" ht="15" thickBot="1" x14ac:dyDescent="0.35">
      <c r="A1794" s="16" t="s">
        <v>1318</v>
      </c>
    </row>
    <row r="1795" spans="1:12" s="1" customFormat="1" ht="15" thickTop="1" x14ac:dyDescent="0.3">
      <c r="A1795" s="20"/>
      <c r="B1795" s="74" t="s">
        <v>45</v>
      </c>
      <c r="C1795" s="4"/>
      <c r="D1795" s="4"/>
      <c r="E1795" s="4"/>
      <c r="F1795" s="41"/>
      <c r="G1795" s="75"/>
    </row>
    <row r="1796" spans="1:12" s="1" customFormat="1" x14ac:dyDescent="0.3">
      <c r="A1796" s="36" t="s">
        <v>23</v>
      </c>
      <c r="B1796" s="4" t="s">
        <v>1320</v>
      </c>
      <c r="C1796" s="4" t="s">
        <v>110</v>
      </c>
      <c r="D1796" s="22">
        <v>1</v>
      </c>
      <c r="E1796" s="76">
        <v>12.53</v>
      </c>
      <c r="F1796" s="23">
        <f>PRODUCT(D1796:E1796)</f>
        <v>12.53</v>
      </c>
      <c r="G1796" s="7"/>
      <c r="J1796" s="30"/>
      <c r="L1796" s="31"/>
    </row>
    <row r="1797" spans="1:12" s="1" customFormat="1" ht="29.4" thickBot="1" x14ac:dyDescent="0.35">
      <c r="A1797" s="36" t="s">
        <v>47</v>
      </c>
      <c r="B1797" s="4" t="s">
        <v>1321</v>
      </c>
      <c r="C1797" s="4" t="s">
        <v>130</v>
      </c>
      <c r="D1797" s="22">
        <v>1.05</v>
      </c>
      <c r="E1797" s="6">
        <v>45.79</v>
      </c>
      <c r="F1797" s="23">
        <f>PRODUCT(D1797:E1797)</f>
        <v>48.079500000000003</v>
      </c>
      <c r="G1797" s="93"/>
      <c r="J1797" s="30"/>
      <c r="L1797" s="31"/>
    </row>
    <row r="1798" spans="1:12" ht="15" thickTop="1" x14ac:dyDescent="0.3"/>
    <row r="1799" spans="1:12" ht="15" thickBot="1" x14ac:dyDescent="0.35"/>
    <row r="1800" spans="1:12" ht="15" thickTop="1" x14ac:dyDescent="0.3">
      <c r="A1800" s="232" t="s">
        <v>1310</v>
      </c>
    </row>
    <row r="1801" spans="1:12" x14ac:dyDescent="0.3">
      <c r="A1801" s="240"/>
    </row>
    <row r="1802" spans="1:12" ht="15" thickBot="1" x14ac:dyDescent="0.35">
      <c r="A1802" s="16" t="s">
        <v>1323</v>
      </c>
    </row>
    <row r="1803" spans="1:12" s="1" customFormat="1" ht="15" thickTop="1" x14ac:dyDescent="0.3">
      <c r="A1803" s="20"/>
      <c r="B1803" s="74" t="s">
        <v>45</v>
      </c>
      <c r="C1803" s="4"/>
      <c r="D1803" s="4"/>
      <c r="E1803" s="4"/>
      <c r="F1803" s="41"/>
      <c r="G1803" s="75"/>
    </row>
    <row r="1804" spans="1:12" s="1" customFormat="1" x14ac:dyDescent="0.3">
      <c r="A1804" s="36" t="s">
        <v>23</v>
      </c>
      <c r="B1804" s="4" t="s">
        <v>1314</v>
      </c>
      <c r="C1804" s="4" t="s">
        <v>110</v>
      </c>
      <c r="D1804" s="22">
        <v>0.3</v>
      </c>
      <c r="E1804" s="6">
        <v>27.37</v>
      </c>
      <c r="F1804" s="77">
        <f>PRODUCT(D1804:E1804)</f>
        <v>8.2110000000000003</v>
      </c>
      <c r="G1804" s="7"/>
    </row>
    <row r="1805" spans="1:12" s="1" customFormat="1" x14ac:dyDescent="0.3">
      <c r="A1805" s="36" t="s">
        <v>47</v>
      </c>
      <c r="B1805" s="4" t="s">
        <v>1315</v>
      </c>
      <c r="C1805" s="4" t="s">
        <v>110</v>
      </c>
      <c r="D1805" s="22">
        <v>2</v>
      </c>
      <c r="E1805" s="6">
        <v>12.53</v>
      </c>
      <c r="F1805" s="23">
        <f>PRODUCT(D1805:E1805)</f>
        <v>25.06</v>
      </c>
      <c r="G1805" s="7"/>
      <c r="J1805" s="30"/>
      <c r="L1805" s="31"/>
    </row>
    <row r="1806" spans="1:12" s="1" customFormat="1" ht="29.4" thickBot="1" x14ac:dyDescent="0.35">
      <c r="A1806" s="36" t="s">
        <v>78</v>
      </c>
      <c r="B1806" s="4" t="s">
        <v>1325</v>
      </c>
      <c r="C1806" s="4" t="s">
        <v>130</v>
      </c>
      <c r="D1806" s="22">
        <v>1.05</v>
      </c>
      <c r="E1806" s="6">
        <v>65.13</v>
      </c>
      <c r="F1806" s="23">
        <f>PRODUCT(D1806:E1806)</f>
        <v>68.386499999999998</v>
      </c>
      <c r="G1806" s="93"/>
      <c r="J1806" s="30"/>
      <c r="L1806" s="31"/>
    </row>
    <row r="1807" spans="1:12" ht="15" thickTop="1" x14ac:dyDescent="0.3"/>
    <row r="1808" spans="1:12" ht="15" thickBot="1" x14ac:dyDescent="0.35"/>
    <row r="1809" spans="1:12" ht="15" thickTop="1" x14ac:dyDescent="0.3">
      <c r="A1809" s="232" t="s">
        <v>1310</v>
      </c>
    </row>
    <row r="1810" spans="1:12" x14ac:dyDescent="0.3">
      <c r="A1810" s="240"/>
    </row>
    <row r="1811" spans="1:12" ht="15" thickBot="1" x14ac:dyDescent="0.35">
      <c r="A1811" s="16" t="s">
        <v>1326</v>
      </c>
    </row>
    <row r="1812" spans="1:12" s="1" customFormat="1" ht="15" thickTop="1" x14ac:dyDescent="0.3">
      <c r="A1812" s="20"/>
      <c r="B1812" s="74" t="s">
        <v>45</v>
      </c>
      <c r="C1812" s="4"/>
      <c r="D1812" s="4"/>
      <c r="E1812" s="4"/>
      <c r="F1812" s="41"/>
      <c r="G1812" s="75"/>
    </row>
    <row r="1813" spans="1:12" s="1" customFormat="1" x14ac:dyDescent="0.3">
      <c r="A1813" s="36" t="s">
        <v>23</v>
      </c>
      <c r="B1813" s="4" t="s">
        <v>1320</v>
      </c>
      <c r="C1813" s="4" t="s">
        <v>110</v>
      </c>
      <c r="D1813" s="22">
        <v>1</v>
      </c>
      <c r="E1813" s="76">
        <v>12.31</v>
      </c>
      <c r="F1813" s="23">
        <f>PRODUCT(D1813:E1813)</f>
        <v>12.31</v>
      </c>
      <c r="G1813" s="7"/>
      <c r="J1813" s="30"/>
      <c r="L1813" s="31"/>
    </row>
    <row r="1814" spans="1:12" s="1" customFormat="1" ht="29.4" thickBot="1" x14ac:dyDescent="0.35">
      <c r="A1814" s="36" t="s">
        <v>47</v>
      </c>
      <c r="B1814" s="4" t="s">
        <v>1328</v>
      </c>
      <c r="C1814" s="4" t="s">
        <v>130</v>
      </c>
      <c r="D1814" s="22">
        <v>1.05</v>
      </c>
      <c r="E1814" s="6">
        <v>65.13</v>
      </c>
      <c r="F1814" s="23">
        <f>PRODUCT(D1814:E1814)</f>
        <v>68.386499999999998</v>
      </c>
      <c r="G1814" s="93"/>
      <c r="J1814" s="30"/>
      <c r="L1814" s="31"/>
    </row>
    <row r="1815" spans="1:12" ht="15" thickTop="1" x14ac:dyDescent="0.3"/>
    <row r="1816" spans="1:12" ht="15" thickBot="1" x14ac:dyDescent="0.35"/>
    <row r="1817" spans="1:12" ht="15" thickTop="1" x14ac:dyDescent="0.3">
      <c r="A1817" s="232" t="s">
        <v>1310</v>
      </c>
    </row>
    <row r="1818" spans="1:12" x14ac:dyDescent="0.3">
      <c r="A1818" s="240"/>
    </row>
    <row r="1819" spans="1:12" ht="15" thickBot="1" x14ac:dyDescent="0.35">
      <c r="A1819" s="16" t="s">
        <v>1329</v>
      </c>
    </row>
    <row r="1820" spans="1:12" s="1" customFormat="1" ht="15" thickTop="1" x14ac:dyDescent="0.3">
      <c r="A1820" s="20"/>
      <c r="B1820" s="74" t="s">
        <v>45</v>
      </c>
      <c r="C1820" s="4"/>
      <c r="D1820" s="4"/>
      <c r="E1820" s="4"/>
      <c r="F1820" s="41"/>
      <c r="G1820" s="75"/>
    </row>
    <row r="1821" spans="1:12" s="1" customFormat="1" x14ac:dyDescent="0.3">
      <c r="A1821" s="36" t="s">
        <v>23</v>
      </c>
      <c r="B1821" s="4" t="s">
        <v>1314</v>
      </c>
      <c r="C1821" s="4" t="s">
        <v>110</v>
      </c>
      <c r="D1821" s="22">
        <v>0.3</v>
      </c>
      <c r="E1821" s="6">
        <v>27.37</v>
      </c>
      <c r="F1821" s="77">
        <f>PRODUCT(D1821:E1821)</f>
        <v>8.2110000000000003</v>
      </c>
      <c r="G1821" s="7"/>
    </row>
    <row r="1822" spans="1:12" s="1" customFormat="1" x14ac:dyDescent="0.3">
      <c r="A1822" s="36" t="s">
        <v>47</v>
      </c>
      <c r="B1822" s="4" t="s">
        <v>1315</v>
      </c>
      <c r="C1822" s="4" t="s">
        <v>110</v>
      </c>
      <c r="D1822" s="22">
        <v>2</v>
      </c>
      <c r="E1822" s="76">
        <v>12.53</v>
      </c>
      <c r="F1822" s="23">
        <f>PRODUCT(D1822:E1822)</f>
        <v>25.06</v>
      </c>
      <c r="G1822" s="7"/>
      <c r="J1822" s="30"/>
      <c r="L1822" s="31"/>
    </row>
    <row r="1823" spans="1:12" s="1" customFormat="1" ht="29.4" thickBot="1" x14ac:dyDescent="0.35">
      <c r="A1823" s="36" t="s">
        <v>78</v>
      </c>
      <c r="B1823" s="4" t="s">
        <v>1331</v>
      </c>
      <c r="C1823" s="4" t="s">
        <v>130</v>
      </c>
      <c r="D1823" s="22">
        <v>1.05</v>
      </c>
      <c r="E1823" s="6">
        <v>106.85</v>
      </c>
      <c r="F1823" s="23">
        <f>PRODUCT(D1823:E1823)</f>
        <v>112.1925</v>
      </c>
      <c r="G1823" s="93"/>
      <c r="J1823" s="30"/>
      <c r="L1823" s="31"/>
    </row>
    <row r="1824" spans="1:12" ht="15" thickTop="1" x14ac:dyDescent="0.3"/>
    <row r="1825" spans="1:12" ht="15" thickBot="1" x14ac:dyDescent="0.35"/>
    <row r="1826" spans="1:12" ht="15" thickTop="1" x14ac:dyDescent="0.3">
      <c r="A1826" s="232" t="s">
        <v>1310</v>
      </c>
    </row>
    <row r="1827" spans="1:12" x14ac:dyDescent="0.3">
      <c r="A1827" s="240"/>
    </row>
    <row r="1828" spans="1:12" ht="15" thickBot="1" x14ac:dyDescent="0.35">
      <c r="A1828" s="16" t="s">
        <v>1332</v>
      </c>
    </row>
    <row r="1829" spans="1:12" s="1" customFormat="1" ht="15" thickTop="1" x14ac:dyDescent="0.3">
      <c r="A1829" s="20"/>
      <c r="B1829" s="74" t="s">
        <v>45</v>
      </c>
      <c r="C1829" s="4"/>
      <c r="D1829" s="4"/>
      <c r="E1829" s="4"/>
      <c r="F1829" s="41"/>
      <c r="G1829" s="75"/>
    </row>
    <row r="1830" spans="1:12" s="1" customFormat="1" x14ac:dyDescent="0.3">
      <c r="A1830" s="36" t="s">
        <v>23</v>
      </c>
      <c r="B1830" s="4" t="s">
        <v>1320</v>
      </c>
      <c r="C1830" s="4" t="s">
        <v>110</v>
      </c>
      <c r="D1830" s="22">
        <v>1</v>
      </c>
      <c r="E1830" s="76">
        <v>12.53</v>
      </c>
      <c r="F1830" s="23">
        <f>PRODUCT(D1830:E1830)</f>
        <v>12.53</v>
      </c>
      <c r="G1830" s="7"/>
      <c r="J1830" s="30"/>
      <c r="L1830" s="31"/>
    </row>
    <row r="1831" spans="1:12" s="1" customFormat="1" ht="29.4" thickBot="1" x14ac:dyDescent="0.35">
      <c r="A1831" s="36" t="s">
        <v>47</v>
      </c>
      <c r="B1831" s="4" t="s">
        <v>1334</v>
      </c>
      <c r="C1831" s="4" t="s">
        <v>130</v>
      </c>
      <c r="D1831" s="22">
        <v>1.05</v>
      </c>
      <c r="E1831" s="6">
        <v>106.85</v>
      </c>
      <c r="F1831" s="23">
        <f>PRODUCT(D1831:E1831)</f>
        <v>112.1925</v>
      </c>
      <c r="G1831" s="93"/>
      <c r="J1831" s="30"/>
      <c r="L1831" s="31"/>
    </row>
    <row r="1832" spans="1:12" ht="15" thickTop="1" x14ac:dyDescent="0.3"/>
    <row r="1833" spans="1:12" ht="15" thickBot="1" x14ac:dyDescent="0.35"/>
    <row r="1834" spans="1:12" ht="15" thickTop="1" x14ac:dyDescent="0.3">
      <c r="A1834" s="232" t="s">
        <v>1310</v>
      </c>
    </row>
    <row r="1835" spans="1:12" x14ac:dyDescent="0.3">
      <c r="A1835" s="240"/>
    </row>
    <row r="1836" spans="1:12" ht="15" thickBot="1" x14ac:dyDescent="0.35">
      <c r="A1836" s="16" t="s">
        <v>1335</v>
      </c>
    </row>
    <row r="1837" spans="1:12" s="1" customFormat="1" ht="15" thickTop="1" x14ac:dyDescent="0.3">
      <c r="A1837" s="20"/>
      <c r="B1837" s="74" t="s">
        <v>45</v>
      </c>
      <c r="C1837" s="4"/>
      <c r="D1837" s="4"/>
      <c r="E1837" s="4"/>
      <c r="F1837" s="41"/>
      <c r="G1837" s="75"/>
    </row>
    <row r="1838" spans="1:12" s="1" customFormat="1" x14ac:dyDescent="0.3">
      <c r="A1838" s="36" t="s">
        <v>23</v>
      </c>
      <c r="B1838" s="4" t="s">
        <v>1314</v>
      </c>
      <c r="C1838" s="4" t="s">
        <v>110</v>
      </c>
      <c r="D1838" s="22">
        <v>0.3</v>
      </c>
      <c r="E1838" s="6">
        <v>27.37</v>
      </c>
      <c r="F1838" s="77">
        <f>PRODUCT(D1838:E1838)</f>
        <v>8.2110000000000003</v>
      </c>
      <c r="G1838" s="7"/>
    </row>
    <row r="1839" spans="1:12" s="1" customFormat="1" x14ac:dyDescent="0.3">
      <c r="A1839" s="36" t="s">
        <v>47</v>
      </c>
      <c r="B1839" s="4" t="s">
        <v>1315</v>
      </c>
      <c r="C1839" s="4" t="s">
        <v>110</v>
      </c>
      <c r="D1839" s="22">
        <v>2</v>
      </c>
      <c r="E1839" s="76">
        <v>12.53</v>
      </c>
      <c r="F1839" s="23">
        <f>PRODUCT(D1839:E1839)</f>
        <v>25.06</v>
      </c>
      <c r="G1839" s="7"/>
      <c r="J1839" s="30"/>
      <c r="L1839" s="31"/>
    </row>
    <row r="1840" spans="1:12" s="1" customFormat="1" ht="29.4" thickBot="1" x14ac:dyDescent="0.35">
      <c r="A1840" s="36" t="s">
        <v>78</v>
      </c>
      <c r="B1840" s="4" t="s">
        <v>1337</v>
      </c>
      <c r="C1840" s="4" t="s">
        <v>130</v>
      </c>
      <c r="D1840" s="22">
        <v>1.05</v>
      </c>
      <c r="E1840" s="6">
        <v>50.88</v>
      </c>
      <c r="F1840" s="23">
        <f>PRODUCT(D1840:E1840)</f>
        <v>53.424000000000007</v>
      </c>
      <c r="G1840" s="93"/>
      <c r="J1840" s="30"/>
      <c r="L1840" s="31"/>
    </row>
    <row r="1841" spans="1:12" ht="15" thickTop="1" x14ac:dyDescent="0.3"/>
    <row r="1842" spans="1:12" ht="15" thickBot="1" x14ac:dyDescent="0.35"/>
    <row r="1843" spans="1:12" ht="15" thickTop="1" x14ac:dyDescent="0.3">
      <c r="A1843" s="232" t="s">
        <v>1310</v>
      </c>
    </row>
    <row r="1844" spans="1:12" x14ac:dyDescent="0.3">
      <c r="A1844" s="240"/>
    </row>
    <row r="1845" spans="1:12" ht="15" thickBot="1" x14ac:dyDescent="0.35">
      <c r="A1845" s="16" t="s">
        <v>1339</v>
      </c>
    </row>
    <row r="1846" spans="1:12" s="1" customFormat="1" ht="15" thickTop="1" x14ac:dyDescent="0.3">
      <c r="A1846" s="20"/>
      <c r="B1846" s="74" t="s">
        <v>45</v>
      </c>
      <c r="C1846" s="4"/>
      <c r="D1846" s="4"/>
      <c r="E1846" s="4"/>
      <c r="F1846" s="41"/>
      <c r="G1846" s="75"/>
    </row>
    <row r="1847" spans="1:12" s="1" customFormat="1" x14ac:dyDescent="0.3">
      <c r="A1847" s="36" t="s">
        <v>23</v>
      </c>
      <c r="B1847" s="4" t="s">
        <v>1320</v>
      </c>
      <c r="C1847" s="4" t="s">
        <v>110</v>
      </c>
      <c r="D1847" s="22">
        <v>1</v>
      </c>
      <c r="E1847" s="76">
        <v>12.53</v>
      </c>
      <c r="F1847" s="23">
        <f>PRODUCT(D1847:E1847)</f>
        <v>12.53</v>
      </c>
      <c r="G1847" s="7"/>
      <c r="J1847" s="30"/>
      <c r="L1847" s="31"/>
    </row>
    <row r="1848" spans="1:12" s="1" customFormat="1" ht="29.4" thickBot="1" x14ac:dyDescent="0.35">
      <c r="A1848" s="36" t="s">
        <v>47</v>
      </c>
      <c r="B1848" s="4" t="s">
        <v>1341</v>
      </c>
      <c r="C1848" s="4" t="s">
        <v>130</v>
      </c>
      <c r="D1848" s="22">
        <v>1.05</v>
      </c>
      <c r="E1848" s="6">
        <v>50.88</v>
      </c>
      <c r="F1848" s="23">
        <f>PRODUCT(D1848:E1848)</f>
        <v>53.424000000000007</v>
      </c>
      <c r="G1848" s="93"/>
      <c r="J1848" s="30"/>
      <c r="L1848" s="31"/>
    </row>
    <row r="1849" spans="1:12" ht="15" thickTop="1" x14ac:dyDescent="0.3"/>
    <row r="1850" spans="1:12" ht="15" thickBot="1" x14ac:dyDescent="0.35"/>
    <row r="1851" spans="1:12" ht="15" thickTop="1" x14ac:dyDescent="0.3">
      <c r="A1851" s="232" t="s">
        <v>1310</v>
      </c>
    </row>
    <row r="1852" spans="1:12" x14ac:dyDescent="0.3">
      <c r="A1852" s="240"/>
    </row>
    <row r="1853" spans="1:12" ht="15" thickBot="1" x14ac:dyDescent="0.35">
      <c r="A1853" s="16" t="s">
        <v>1343</v>
      </c>
    </row>
    <row r="1854" spans="1:12" s="1" customFormat="1" ht="15" thickTop="1" x14ac:dyDescent="0.3">
      <c r="A1854" s="20"/>
      <c r="B1854" s="74" t="s">
        <v>45</v>
      </c>
      <c r="C1854" s="4"/>
      <c r="D1854" s="4"/>
      <c r="E1854" s="4"/>
      <c r="F1854" s="41"/>
      <c r="G1854" s="75"/>
    </row>
    <row r="1855" spans="1:12" s="1" customFormat="1" x14ac:dyDescent="0.3">
      <c r="A1855" s="36" t="s">
        <v>23</v>
      </c>
      <c r="B1855" s="4" t="s">
        <v>1314</v>
      </c>
      <c r="C1855" s="4" t="s">
        <v>110</v>
      </c>
      <c r="D1855" s="22">
        <v>0.3</v>
      </c>
      <c r="E1855" s="6">
        <v>27.37</v>
      </c>
      <c r="F1855" s="77">
        <f>PRODUCT(D1855:E1855)</f>
        <v>8.2110000000000003</v>
      </c>
      <c r="G1855" s="7"/>
    </row>
    <row r="1856" spans="1:12" s="1" customFormat="1" x14ac:dyDescent="0.3">
      <c r="A1856" s="36" t="s">
        <v>47</v>
      </c>
      <c r="B1856" s="4" t="s">
        <v>1315</v>
      </c>
      <c r="C1856" s="4" t="s">
        <v>110</v>
      </c>
      <c r="D1856" s="22">
        <v>2</v>
      </c>
      <c r="E1856" s="76">
        <v>12.53</v>
      </c>
      <c r="F1856" s="23">
        <f>PRODUCT(D1856:E1856)</f>
        <v>25.06</v>
      </c>
      <c r="G1856" s="7"/>
      <c r="J1856" s="30"/>
      <c r="L1856" s="31"/>
    </row>
    <row r="1857" spans="1:12" s="1" customFormat="1" ht="29.4" thickBot="1" x14ac:dyDescent="0.35">
      <c r="A1857" s="36" t="s">
        <v>78</v>
      </c>
      <c r="B1857" s="4" t="s">
        <v>1345</v>
      </c>
      <c r="C1857" s="4" t="s">
        <v>130</v>
      </c>
      <c r="D1857" s="22">
        <v>1.05</v>
      </c>
      <c r="E1857" s="6">
        <v>71.23</v>
      </c>
      <c r="F1857" s="23">
        <f>PRODUCT(D1857:E1857)</f>
        <v>74.791500000000013</v>
      </c>
      <c r="G1857" s="93"/>
      <c r="J1857" s="30"/>
      <c r="L1857" s="31"/>
    </row>
    <row r="1858" spans="1:12" ht="15" thickTop="1" x14ac:dyDescent="0.3"/>
    <row r="1859" spans="1:12" ht="15" thickBot="1" x14ac:dyDescent="0.35"/>
    <row r="1860" spans="1:12" ht="15" thickTop="1" x14ac:dyDescent="0.3">
      <c r="A1860" s="232" t="s">
        <v>1310</v>
      </c>
    </row>
    <row r="1861" spans="1:12" x14ac:dyDescent="0.3">
      <c r="A1861" s="240"/>
    </row>
    <row r="1862" spans="1:12" ht="15" thickBot="1" x14ac:dyDescent="0.35">
      <c r="A1862" s="16" t="s">
        <v>1346</v>
      </c>
    </row>
    <row r="1863" spans="1:12" s="1" customFormat="1" ht="15" thickTop="1" x14ac:dyDescent="0.3">
      <c r="A1863" s="20"/>
      <c r="B1863" s="74" t="s">
        <v>45</v>
      </c>
      <c r="C1863" s="4"/>
      <c r="D1863" s="4"/>
      <c r="E1863" s="4"/>
      <c r="F1863" s="41"/>
      <c r="G1863" s="75"/>
    </row>
    <row r="1864" spans="1:12" s="1" customFormat="1" x14ac:dyDescent="0.3">
      <c r="A1864" s="36" t="s">
        <v>23</v>
      </c>
      <c r="B1864" s="4" t="s">
        <v>1320</v>
      </c>
      <c r="C1864" s="4" t="s">
        <v>110</v>
      </c>
      <c r="D1864" s="22">
        <v>1</v>
      </c>
      <c r="E1864" s="76">
        <v>12.53</v>
      </c>
      <c r="F1864" s="23">
        <f>PRODUCT(D1864:E1864)</f>
        <v>12.53</v>
      </c>
      <c r="G1864" s="7"/>
      <c r="J1864" s="30"/>
      <c r="L1864" s="31"/>
    </row>
    <row r="1865" spans="1:12" s="1" customFormat="1" ht="29.4" thickBot="1" x14ac:dyDescent="0.35">
      <c r="A1865" s="36" t="s">
        <v>47</v>
      </c>
      <c r="B1865" s="4" t="s">
        <v>1348</v>
      </c>
      <c r="C1865" s="4" t="s">
        <v>130</v>
      </c>
      <c r="D1865" s="22">
        <v>1.05</v>
      </c>
      <c r="E1865" s="6">
        <v>71.23</v>
      </c>
      <c r="F1865" s="23">
        <f>PRODUCT(D1865:E1865)</f>
        <v>74.791500000000013</v>
      </c>
      <c r="G1865" s="93"/>
      <c r="J1865" s="30"/>
      <c r="L1865" s="31"/>
    </row>
    <row r="1866" spans="1:12" ht="15" thickTop="1" x14ac:dyDescent="0.3"/>
    <row r="1867" spans="1:12" ht="15" thickBot="1" x14ac:dyDescent="0.35"/>
    <row r="1868" spans="1:12" ht="15" thickTop="1" x14ac:dyDescent="0.3">
      <c r="A1868" s="232" t="s">
        <v>1310</v>
      </c>
    </row>
    <row r="1869" spans="1:12" x14ac:dyDescent="0.3">
      <c r="A1869" s="240"/>
    </row>
    <row r="1870" spans="1:12" ht="15" thickBot="1" x14ac:dyDescent="0.35">
      <c r="A1870" s="16" t="s">
        <v>1349</v>
      </c>
    </row>
    <row r="1871" spans="1:12" s="1" customFormat="1" ht="15" thickTop="1" x14ac:dyDescent="0.3">
      <c r="A1871" s="20"/>
      <c r="B1871" s="74" t="s">
        <v>45</v>
      </c>
      <c r="C1871" s="4"/>
      <c r="D1871" s="4"/>
      <c r="E1871" s="4"/>
      <c r="F1871" s="41"/>
      <c r="G1871" s="75"/>
    </row>
    <row r="1872" spans="1:12" s="1" customFormat="1" x14ac:dyDescent="0.3">
      <c r="A1872" s="36" t="s">
        <v>23</v>
      </c>
      <c r="B1872" s="4" t="s">
        <v>1314</v>
      </c>
      <c r="C1872" s="4" t="s">
        <v>110</v>
      </c>
      <c r="D1872" s="22">
        <v>0.3</v>
      </c>
      <c r="E1872" s="6">
        <v>27.37</v>
      </c>
      <c r="F1872" s="77">
        <f>PRODUCT(D1872:E1872)</f>
        <v>8.2110000000000003</v>
      </c>
      <c r="G1872" s="7"/>
    </row>
    <row r="1873" spans="1:12" s="1" customFormat="1" x14ac:dyDescent="0.3">
      <c r="A1873" s="36" t="s">
        <v>47</v>
      </c>
      <c r="B1873" s="4" t="s">
        <v>1315</v>
      </c>
      <c r="C1873" s="4" t="s">
        <v>110</v>
      </c>
      <c r="D1873" s="22">
        <v>2</v>
      </c>
      <c r="E1873" s="76">
        <v>12.53</v>
      </c>
      <c r="F1873" s="23">
        <f>PRODUCT(D1873:E1873)</f>
        <v>25.06</v>
      </c>
      <c r="G1873" s="7"/>
      <c r="J1873" s="30"/>
      <c r="L1873" s="31"/>
    </row>
    <row r="1874" spans="1:12" s="1" customFormat="1" ht="29.4" thickBot="1" x14ac:dyDescent="0.35">
      <c r="A1874" s="36" t="s">
        <v>78</v>
      </c>
      <c r="B1874" s="4" t="s">
        <v>1351</v>
      </c>
      <c r="C1874" s="4" t="s">
        <v>130</v>
      </c>
      <c r="D1874" s="22">
        <v>1.05</v>
      </c>
      <c r="E1874" s="6">
        <v>91.58</v>
      </c>
      <c r="F1874" s="23">
        <f>PRODUCT(D1874:E1874)</f>
        <v>96.159000000000006</v>
      </c>
      <c r="G1874" s="93"/>
      <c r="J1874" s="30"/>
      <c r="L1874" s="31"/>
    </row>
    <row r="1875" spans="1:12" ht="15" thickTop="1" x14ac:dyDescent="0.3"/>
    <row r="1876" spans="1:12" ht="15" thickBot="1" x14ac:dyDescent="0.35"/>
    <row r="1877" spans="1:12" ht="15" thickTop="1" x14ac:dyDescent="0.3">
      <c r="A1877" s="13" t="s">
        <v>1310</v>
      </c>
    </row>
    <row r="1878" spans="1:12" ht="15" thickBot="1" x14ac:dyDescent="0.35">
      <c r="A1878" s="16" t="s">
        <v>1352</v>
      </c>
    </row>
    <row r="1879" spans="1:12" s="1" customFormat="1" ht="15" thickTop="1" x14ac:dyDescent="0.3">
      <c r="A1879" s="20"/>
      <c r="B1879" s="74" t="s">
        <v>45</v>
      </c>
      <c r="C1879" s="4"/>
      <c r="D1879" s="4"/>
      <c r="E1879" s="4"/>
      <c r="F1879" s="41"/>
      <c r="G1879" s="75"/>
    </row>
    <row r="1880" spans="1:12" s="1" customFormat="1" x14ac:dyDescent="0.3">
      <c r="A1880" s="36" t="s">
        <v>23</v>
      </c>
      <c r="B1880" s="4" t="s">
        <v>1320</v>
      </c>
      <c r="C1880" s="4" t="s">
        <v>110</v>
      </c>
      <c r="D1880" s="22">
        <v>1</v>
      </c>
      <c r="E1880" s="76">
        <v>12.53</v>
      </c>
      <c r="F1880" s="23">
        <f>PRODUCT(D1880:E1880)</f>
        <v>12.53</v>
      </c>
      <c r="G1880" s="7"/>
      <c r="J1880" s="30"/>
      <c r="L1880" s="31"/>
    </row>
    <row r="1881" spans="1:12" s="1" customFormat="1" ht="29.4" thickBot="1" x14ac:dyDescent="0.35">
      <c r="A1881" s="36" t="s">
        <v>47</v>
      </c>
      <c r="B1881" s="4" t="s">
        <v>1354</v>
      </c>
      <c r="C1881" s="4" t="s">
        <v>130</v>
      </c>
      <c r="D1881" s="22">
        <v>1.05</v>
      </c>
      <c r="E1881" s="6">
        <v>91.58</v>
      </c>
      <c r="F1881" s="23">
        <f>PRODUCT(D1881:E1881)</f>
        <v>96.159000000000006</v>
      </c>
      <c r="G1881" s="93"/>
      <c r="J1881" s="30"/>
      <c r="L1881" s="31"/>
    </row>
    <row r="1882" spans="1:12" ht="15" thickTop="1" x14ac:dyDescent="0.3"/>
    <row r="1883" spans="1:12" ht="15" thickBot="1" x14ac:dyDescent="0.35"/>
    <row r="1884" spans="1:12" ht="15" thickTop="1" x14ac:dyDescent="0.3">
      <c r="A1884" s="232" t="s">
        <v>1356</v>
      </c>
    </row>
    <row r="1885" spans="1:12" x14ac:dyDescent="0.3">
      <c r="A1885" s="240"/>
    </row>
    <row r="1886" spans="1:12" ht="15" thickBot="1" x14ac:dyDescent="0.35">
      <c r="A1886" s="16" t="s">
        <v>1358</v>
      </c>
    </row>
    <row r="1887" spans="1:12" s="1" customFormat="1" ht="15" thickTop="1" x14ac:dyDescent="0.3">
      <c r="A1887" s="20"/>
      <c r="B1887" s="74" t="s">
        <v>45</v>
      </c>
      <c r="C1887" s="4"/>
      <c r="D1887" s="4"/>
      <c r="E1887" s="4"/>
      <c r="F1887" s="41"/>
      <c r="G1887" s="75"/>
    </row>
    <row r="1888" spans="1:12" s="1" customFormat="1" x14ac:dyDescent="0.3">
      <c r="A1888" s="36" t="s">
        <v>23</v>
      </c>
      <c r="B1888" s="4" t="s">
        <v>1314</v>
      </c>
      <c r="C1888" s="4" t="s">
        <v>110</v>
      </c>
      <c r="D1888" s="22">
        <v>0.8</v>
      </c>
      <c r="E1888" s="76">
        <v>27.37</v>
      </c>
      <c r="F1888" s="6">
        <f>PRODUCT(D1888:E1888)</f>
        <v>21.896000000000001</v>
      </c>
      <c r="G1888" s="7"/>
      <c r="J1888" s="30"/>
      <c r="L1888" s="31"/>
    </row>
    <row r="1889" spans="1:12" s="1" customFormat="1" x14ac:dyDescent="0.3">
      <c r="A1889" s="36" t="s">
        <v>47</v>
      </c>
      <c r="B1889" s="4" t="s">
        <v>1360</v>
      </c>
      <c r="C1889" s="4" t="s">
        <v>110</v>
      </c>
      <c r="D1889" s="22">
        <v>1.2</v>
      </c>
      <c r="E1889" s="76">
        <v>19.93</v>
      </c>
      <c r="F1889" s="23">
        <f>PRODUCT(D1889:E1889)</f>
        <v>23.916</v>
      </c>
      <c r="G1889" s="7"/>
      <c r="J1889" s="30"/>
      <c r="L1889" s="31"/>
    </row>
    <row r="1890" spans="1:12" s="1" customFormat="1" x14ac:dyDescent="0.3">
      <c r="A1890" s="36" t="s">
        <v>78</v>
      </c>
      <c r="B1890" s="4" t="s">
        <v>1361</v>
      </c>
      <c r="C1890" s="4" t="s">
        <v>110</v>
      </c>
      <c r="D1890" s="22">
        <v>1.2</v>
      </c>
      <c r="E1890" s="76">
        <v>13.43</v>
      </c>
      <c r="F1890" s="23">
        <f>PRODUCT(D1890:E1890)</f>
        <v>16.116</v>
      </c>
      <c r="G1890" s="7"/>
      <c r="J1890" s="30"/>
      <c r="L1890" s="31"/>
    </row>
    <row r="1891" spans="1:12" s="1" customFormat="1" ht="43.8" thickBot="1" x14ac:dyDescent="0.35">
      <c r="A1891" s="36" t="s">
        <v>1051</v>
      </c>
      <c r="B1891" s="4" t="s">
        <v>1362</v>
      </c>
      <c r="C1891" s="4" t="s">
        <v>130</v>
      </c>
      <c r="D1891" s="22">
        <v>1.1000000000000001</v>
      </c>
      <c r="E1891" s="6">
        <v>29.92</v>
      </c>
      <c r="F1891" s="23">
        <f>PRODUCT(D1891:E1891)</f>
        <v>32.912000000000006</v>
      </c>
      <c r="G1891" s="93"/>
      <c r="J1891" s="30"/>
      <c r="L1891" s="31"/>
    </row>
    <row r="1892" spans="1:12" ht="15" thickTop="1" x14ac:dyDescent="0.3"/>
    <row r="1893" spans="1:12" ht="15" thickBot="1" x14ac:dyDescent="0.35"/>
    <row r="1894" spans="1:12" ht="15" thickTop="1" x14ac:dyDescent="0.3">
      <c r="A1894" s="232" t="s">
        <v>1356</v>
      </c>
    </row>
    <row r="1895" spans="1:12" x14ac:dyDescent="0.3">
      <c r="A1895" s="240"/>
    </row>
    <row r="1896" spans="1:12" ht="15" thickBot="1" x14ac:dyDescent="0.35">
      <c r="A1896" s="16" t="s">
        <v>1363</v>
      </c>
    </row>
    <row r="1897" spans="1:12" s="1" customFormat="1" ht="15" thickTop="1" x14ac:dyDescent="0.3">
      <c r="A1897" s="20"/>
      <c r="B1897" s="74" t="s">
        <v>45</v>
      </c>
      <c r="C1897" s="4"/>
      <c r="D1897" s="4"/>
      <c r="E1897" s="4"/>
      <c r="F1897" s="41"/>
      <c r="G1897" s="75"/>
    </row>
    <row r="1898" spans="1:12" s="1" customFormat="1" x14ac:dyDescent="0.3">
      <c r="A1898" s="36" t="s">
        <v>23</v>
      </c>
      <c r="B1898" s="4" t="s">
        <v>1365</v>
      </c>
      <c r="C1898" s="4" t="s">
        <v>110</v>
      </c>
      <c r="D1898" s="22">
        <v>1.2</v>
      </c>
      <c r="E1898" s="76">
        <v>19.93</v>
      </c>
      <c r="F1898" s="23">
        <f>PRODUCT(D1898:E1898)</f>
        <v>23.916</v>
      </c>
      <c r="G1898" s="7"/>
    </row>
    <row r="1899" spans="1:12" s="1" customFormat="1" x14ac:dyDescent="0.3">
      <c r="A1899" s="36" t="s">
        <v>47</v>
      </c>
      <c r="B1899" s="4" t="s">
        <v>1366</v>
      </c>
      <c r="C1899" s="4" t="s">
        <v>110</v>
      </c>
      <c r="D1899" s="22">
        <v>1.2</v>
      </c>
      <c r="E1899" s="76">
        <v>13.43</v>
      </c>
      <c r="F1899" s="23">
        <f>PRODUCT(D1899:E1899)</f>
        <v>16.116</v>
      </c>
      <c r="G1899" s="7"/>
      <c r="J1899" s="30"/>
      <c r="L1899" s="31"/>
    </row>
    <row r="1900" spans="1:12" s="1" customFormat="1" ht="43.8" thickBot="1" x14ac:dyDescent="0.35">
      <c r="A1900" s="36" t="s">
        <v>78</v>
      </c>
      <c r="B1900" s="4" t="s">
        <v>1367</v>
      </c>
      <c r="C1900" s="4" t="s">
        <v>130</v>
      </c>
      <c r="D1900" s="22">
        <v>1.1000000000000001</v>
      </c>
      <c r="E1900" s="6">
        <v>29.92</v>
      </c>
      <c r="F1900" s="23">
        <f>PRODUCT(D1900:E1900)</f>
        <v>32.912000000000006</v>
      </c>
      <c r="G1900" s="93"/>
      <c r="J1900" s="30"/>
      <c r="L1900" s="31"/>
    </row>
    <row r="1901" spans="1:12" ht="15" thickTop="1" x14ac:dyDescent="0.3"/>
    <row r="1902" spans="1:12" ht="15" thickBot="1" x14ac:dyDescent="0.35"/>
    <row r="1903" spans="1:12" ht="15" thickTop="1" x14ac:dyDescent="0.3">
      <c r="A1903" s="232" t="s">
        <v>1356</v>
      </c>
    </row>
    <row r="1904" spans="1:12" x14ac:dyDescent="0.3">
      <c r="A1904" s="240"/>
    </row>
    <row r="1905" spans="1:12" ht="15" thickBot="1" x14ac:dyDescent="0.35">
      <c r="A1905" s="16" t="s">
        <v>1369</v>
      </c>
    </row>
    <row r="1906" spans="1:12" s="1" customFormat="1" ht="15" thickTop="1" x14ac:dyDescent="0.3">
      <c r="A1906" s="20"/>
      <c r="B1906" s="74" t="s">
        <v>45</v>
      </c>
      <c r="C1906" s="4"/>
      <c r="D1906" s="4"/>
      <c r="E1906" s="4"/>
      <c r="F1906" s="41"/>
      <c r="G1906" s="75"/>
    </row>
    <row r="1907" spans="1:12" s="1" customFormat="1" x14ac:dyDescent="0.3">
      <c r="A1907" s="36" t="s">
        <v>23</v>
      </c>
      <c r="B1907" s="4" t="s">
        <v>1314</v>
      </c>
      <c r="C1907" s="4" t="s">
        <v>110</v>
      </c>
      <c r="D1907" s="22">
        <v>0.8</v>
      </c>
      <c r="E1907" s="76">
        <v>27.37</v>
      </c>
      <c r="F1907" s="6">
        <f>PRODUCT(D1907:E1907)</f>
        <v>21.896000000000001</v>
      </c>
      <c r="G1907" s="7"/>
    </row>
    <row r="1908" spans="1:12" s="1" customFormat="1" x14ac:dyDescent="0.3">
      <c r="A1908" s="36" t="s">
        <v>47</v>
      </c>
      <c r="B1908" s="4" t="s">
        <v>1360</v>
      </c>
      <c r="C1908" s="4" t="s">
        <v>110</v>
      </c>
      <c r="D1908" s="22">
        <v>1.2</v>
      </c>
      <c r="E1908" s="76">
        <v>19.93</v>
      </c>
      <c r="F1908" s="23">
        <f>PRODUCT(D1908:E1908)</f>
        <v>23.916</v>
      </c>
      <c r="G1908" s="7"/>
    </row>
    <row r="1909" spans="1:12" s="1" customFormat="1" x14ac:dyDescent="0.3">
      <c r="A1909" s="36" t="s">
        <v>78</v>
      </c>
      <c r="B1909" s="4" t="s">
        <v>1361</v>
      </c>
      <c r="C1909" s="4" t="s">
        <v>110</v>
      </c>
      <c r="D1909" s="22">
        <v>1.2</v>
      </c>
      <c r="E1909" s="76">
        <v>13.43</v>
      </c>
      <c r="F1909" s="23">
        <f>PRODUCT(D1909:E1909)</f>
        <v>16.116</v>
      </c>
      <c r="G1909" s="7"/>
      <c r="J1909" s="30"/>
      <c r="L1909" s="31"/>
    </row>
    <row r="1910" spans="1:12" s="1" customFormat="1" ht="43.8" thickBot="1" x14ac:dyDescent="0.35">
      <c r="A1910" s="36" t="s">
        <v>1051</v>
      </c>
      <c r="B1910" s="4" t="s">
        <v>1371</v>
      </c>
      <c r="C1910" s="4" t="s">
        <v>130</v>
      </c>
      <c r="D1910" s="22">
        <v>1.1000000000000001</v>
      </c>
      <c r="E1910" s="142">
        <v>38.47</v>
      </c>
      <c r="F1910" s="23">
        <f>PRODUCT(D1910:E1910)</f>
        <v>42.317</v>
      </c>
      <c r="G1910" s="93"/>
      <c r="J1910" s="30"/>
      <c r="L1910" s="31"/>
    </row>
    <row r="1911" spans="1:12" ht="15" thickTop="1" x14ac:dyDescent="0.3"/>
    <row r="1912" spans="1:12" ht="15" thickBot="1" x14ac:dyDescent="0.35"/>
    <row r="1913" spans="1:12" ht="15" thickTop="1" x14ac:dyDescent="0.3">
      <c r="A1913" s="232" t="s">
        <v>1356</v>
      </c>
    </row>
    <row r="1914" spans="1:12" x14ac:dyDescent="0.3">
      <c r="A1914" s="240"/>
    </row>
    <row r="1915" spans="1:12" ht="15" thickBot="1" x14ac:dyDescent="0.35">
      <c r="A1915" s="16" t="s">
        <v>1372</v>
      </c>
    </row>
    <row r="1916" spans="1:12" s="1" customFormat="1" ht="15" thickTop="1" x14ac:dyDescent="0.3">
      <c r="A1916" s="20"/>
      <c r="B1916" s="74" t="s">
        <v>45</v>
      </c>
      <c r="C1916" s="4"/>
      <c r="D1916" s="4"/>
      <c r="E1916" s="4"/>
      <c r="F1916" s="41"/>
      <c r="G1916" s="75"/>
    </row>
    <row r="1917" spans="1:12" s="1" customFormat="1" x14ac:dyDescent="0.3">
      <c r="A1917" s="36" t="s">
        <v>23</v>
      </c>
      <c r="B1917" s="4" t="s">
        <v>1365</v>
      </c>
      <c r="C1917" s="4" t="s">
        <v>110</v>
      </c>
      <c r="D1917" s="22">
        <v>1.2</v>
      </c>
      <c r="E1917" s="76">
        <v>19.93</v>
      </c>
      <c r="F1917" s="23">
        <f>PRODUCT(D1917:E1917)</f>
        <v>23.916</v>
      </c>
      <c r="G1917" s="7"/>
    </row>
    <row r="1918" spans="1:12" s="1" customFormat="1" x14ac:dyDescent="0.3">
      <c r="A1918" s="36" t="s">
        <v>47</v>
      </c>
      <c r="B1918" s="4" t="s">
        <v>1366</v>
      </c>
      <c r="C1918" s="4" t="s">
        <v>110</v>
      </c>
      <c r="D1918" s="22">
        <v>1.2</v>
      </c>
      <c r="E1918" s="76">
        <v>13.43</v>
      </c>
      <c r="F1918" s="23">
        <f>PRODUCT(D1918:E1918)</f>
        <v>16.116</v>
      </c>
      <c r="G1918" s="7"/>
      <c r="J1918" s="30"/>
      <c r="L1918" s="31"/>
    </row>
    <row r="1919" spans="1:12" s="1" customFormat="1" ht="43.8" thickBot="1" x14ac:dyDescent="0.35">
      <c r="A1919" s="36" t="s">
        <v>78</v>
      </c>
      <c r="B1919" s="4" t="s">
        <v>1374</v>
      </c>
      <c r="C1919" s="4" t="s">
        <v>130</v>
      </c>
      <c r="D1919" s="22">
        <v>1.1000000000000001</v>
      </c>
      <c r="E1919" s="142">
        <v>38.47</v>
      </c>
      <c r="F1919" s="23">
        <f>PRODUCT(D1919:E1919)</f>
        <v>42.317</v>
      </c>
      <c r="G1919" s="93"/>
      <c r="J1919" s="30"/>
      <c r="L1919" s="31"/>
    </row>
    <row r="1920" spans="1:12" ht="15" thickTop="1" x14ac:dyDescent="0.3"/>
    <row r="1921" spans="1:12" ht="15" thickBot="1" x14ac:dyDescent="0.35"/>
    <row r="1922" spans="1:12" ht="15" thickTop="1" x14ac:dyDescent="0.3">
      <c r="A1922" s="232" t="s">
        <v>1375</v>
      </c>
    </row>
    <row r="1923" spans="1:12" x14ac:dyDescent="0.3">
      <c r="A1923" s="240"/>
    </row>
    <row r="1924" spans="1:12" ht="15" thickBot="1" x14ac:dyDescent="0.35">
      <c r="A1924" s="16" t="s">
        <v>1377</v>
      </c>
    </row>
    <row r="1925" spans="1:12" s="1" customFormat="1" ht="15" thickTop="1" x14ac:dyDescent="0.3">
      <c r="A1925" s="20"/>
      <c r="B1925" s="74" t="s">
        <v>45</v>
      </c>
      <c r="C1925" s="4"/>
      <c r="D1925" s="4"/>
      <c r="E1925" s="4"/>
      <c r="F1925" s="41"/>
      <c r="G1925" s="75"/>
    </row>
    <row r="1926" spans="1:12" s="1" customFormat="1" x14ac:dyDescent="0.3">
      <c r="A1926" s="36" t="s">
        <v>23</v>
      </c>
      <c r="B1926" s="4" t="s">
        <v>1314</v>
      </c>
      <c r="C1926" s="4" t="s">
        <v>110</v>
      </c>
      <c r="D1926" s="22">
        <v>0.8</v>
      </c>
      <c r="E1926" s="76">
        <v>27.37</v>
      </c>
      <c r="F1926" s="6">
        <f>PRODUCT(D1926:E1926)</f>
        <v>21.896000000000001</v>
      </c>
      <c r="G1926" s="7"/>
    </row>
    <row r="1927" spans="1:12" s="1" customFormat="1" x14ac:dyDescent="0.3">
      <c r="A1927" s="36" t="s">
        <v>47</v>
      </c>
      <c r="B1927" s="4" t="s">
        <v>1360</v>
      </c>
      <c r="C1927" s="4" t="s">
        <v>110</v>
      </c>
      <c r="D1927" s="22">
        <v>1.2</v>
      </c>
      <c r="E1927" s="76">
        <v>19.93</v>
      </c>
      <c r="F1927" s="23">
        <f>PRODUCT(D1927:E1927)</f>
        <v>23.916</v>
      </c>
      <c r="G1927" s="7"/>
    </row>
    <row r="1928" spans="1:12" s="1" customFormat="1" x14ac:dyDescent="0.3">
      <c r="A1928" s="36" t="s">
        <v>78</v>
      </c>
      <c r="B1928" s="4" t="s">
        <v>1361</v>
      </c>
      <c r="C1928" s="4" t="s">
        <v>110</v>
      </c>
      <c r="D1928" s="22">
        <v>1.2</v>
      </c>
      <c r="E1928" s="76">
        <v>13.43</v>
      </c>
      <c r="F1928" s="23">
        <f>PRODUCT(D1928:E1928)</f>
        <v>16.116</v>
      </c>
      <c r="G1928" s="7"/>
      <c r="J1928" s="30"/>
      <c r="L1928" s="31"/>
    </row>
    <row r="1929" spans="1:12" s="1" customFormat="1" ht="43.8" thickBot="1" x14ac:dyDescent="0.35">
      <c r="A1929" s="36" t="s">
        <v>1051</v>
      </c>
      <c r="B1929" s="4" t="s">
        <v>1379</v>
      </c>
      <c r="C1929" s="4" t="s">
        <v>130</v>
      </c>
      <c r="D1929" s="22">
        <v>1.1000000000000001</v>
      </c>
      <c r="E1929" s="142">
        <v>73.150000000000006</v>
      </c>
      <c r="F1929" s="23">
        <f>PRODUCT(D1929:E1929)</f>
        <v>80.465000000000018</v>
      </c>
      <c r="G1929" s="93"/>
      <c r="J1929" s="30"/>
      <c r="L1929" s="31"/>
    </row>
    <row r="1930" spans="1:12" ht="15" thickTop="1" x14ac:dyDescent="0.3"/>
    <row r="1931" spans="1:12" ht="15" thickBot="1" x14ac:dyDescent="0.35"/>
    <row r="1932" spans="1:12" ht="15" thickTop="1" x14ac:dyDescent="0.3">
      <c r="A1932" s="232" t="s">
        <v>1375</v>
      </c>
    </row>
    <row r="1933" spans="1:12" x14ac:dyDescent="0.3">
      <c r="A1933" s="240"/>
    </row>
    <row r="1934" spans="1:12" ht="15" thickBot="1" x14ac:dyDescent="0.35">
      <c r="A1934" s="16" t="s">
        <v>1380</v>
      </c>
    </row>
    <row r="1935" spans="1:12" s="1" customFormat="1" ht="15" thickTop="1" x14ac:dyDescent="0.3">
      <c r="A1935" s="20"/>
      <c r="B1935" s="74" t="s">
        <v>45</v>
      </c>
      <c r="C1935" s="4"/>
      <c r="D1935" s="4"/>
      <c r="E1935" s="4"/>
      <c r="F1935" s="41"/>
      <c r="G1935" s="75"/>
    </row>
    <row r="1936" spans="1:12" s="1" customFormat="1" x14ac:dyDescent="0.3">
      <c r="A1936" s="36" t="s">
        <v>23</v>
      </c>
      <c r="B1936" s="4" t="s">
        <v>1365</v>
      </c>
      <c r="C1936" s="4" t="s">
        <v>110</v>
      </c>
      <c r="D1936" s="22">
        <v>1.2</v>
      </c>
      <c r="E1936" s="76">
        <v>19.93</v>
      </c>
      <c r="F1936" s="23">
        <f>PRODUCT(D1936:E1936)</f>
        <v>23.916</v>
      </c>
      <c r="G1936" s="7"/>
    </row>
    <row r="1937" spans="1:12" s="1" customFormat="1" x14ac:dyDescent="0.3">
      <c r="A1937" s="36" t="s">
        <v>47</v>
      </c>
      <c r="B1937" s="4" t="s">
        <v>1366</v>
      </c>
      <c r="C1937" s="4" t="s">
        <v>110</v>
      </c>
      <c r="D1937" s="22">
        <v>1.2</v>
      </c>
      <c r="E1937" s="76">
        <v>13.43</v>
      </c>
      <c r="F1937" s="23">
        <f>PRODUCT(D1937:E1937)</f>
        <v>16.116</v>
      </c>
      <c r="G1937" s="7"/>
      <c r="J1937" s="30"/>
      <c r="L1937" s="31"/>
    </row>
    <row r="1938" spans="1:12" s="1" customFormat="1" ht="43.8" thickBot="1" x14ac:dyDescent="0.35">
      <c r="A1938" s="36" t="s">
        <v>78</v>
      </c>
      <c r="B1938" s="4" t="s">
        <v>1382</v>
      </c>
      <c r="C1938" s="4" t="s">
        <v>130</v>
      </c>
      <c r="D1938" s="22">
        <v>1.1000000000000001</v>
      </c>
      <c r="E1938" s="142">
        <v>73.150000000000006</v>
      </c>
      <c r="F1938" s="23">
        <f>PRODUCT(D1938:E1938)</f>
        <v>80.465000000000018</v>
      </c>
      <c r="G1938" s="93"/>
      <c r="J1938" s="30"/>
      <c r="L1938" s="31"/>
    </row>
    <row r="1939" spans="1:12" ht="15" thickTop="1" x14ac:dyDescent="0.3"/>
    <row r="1940" spans="1:12" ht="15" thickBot="1" x14ac:dyDescent="0.35"/>
    <row r="1941" spans="1:12" ht="15" thickTop="1" x14ac:dyDescent="0.3">
      <c r="A1941" s="232" t="s">
        <v>1375</v>
      </c>
    </row>
    <row r="1942" spans="1:12" x14ac:dyDescent="0.3">
      <c r="A1942" s="240"/>
    </row>
    <row r="1943" spans="1:12" ht="15" thickBot="1" x14ac:dyDescent="0.35">
      <c r="A1943" s="16" t="s">
        <v>1384</v>
      </c>
    </row>
    <row r="1944" spans="1:12" s="1" customFormat="1" ht="15" thickTop="1" x14ac:dyDescent="0.3">
      <c r="A1944" s="20"/>
      <c r="B1944" s="74" t="s">
        <v>45</v>
      </c>
      <c r="C1944" s="4"/>
      <c r="D1944" s="4"/>
      <c r="E1944" s="4"/>
      <c r="F1944" s="41"/>
      <c r="G1944" s="75"/>
    </row>
    <row r="1945" spans="1:12" s="1" customFormat="1" x14ac:dyDescent="0.3">
      <c r="A1945" s="36" t="s">
        <v>23</v>
      </c>
      <c r="B1945" s="4" t="s">
        <v>1314</v>
      </c>
      <c r="C1945" s="4" t="s">
        <v>110</v>
      </c>
      <c r="D1945" s="22">
        <v>0.8</v>
      </c>
      <c r="E1945" s="76">
        <v>27.37</v>
      </c>
      <c r="F1945" s="6">
        <f>PRODUCT(D1945:E1945)</f>
        <v>21.896000000000001</v>
      </c>
      <c r="G1945" s="7"/>
    </row>
    <row r="1946" spans="1:12" s="1" customFormat="1" x14ac:dyDescent="0.3">
      <c r="A1946" s="36" t="s">
        <v>47</v>
      </c>
      <c r="B1946" s="4" t="s">
        <v>1360</v>
      </c>
      <c r="C1946" s="4" t="s">
        <v>110</v>
      </c>
      <c r="D1946" s="22">
        <v>1.2</v>
      </c>
      <c r="E1946" s="76">
        <v>19.93</v>
      </c>
      <c r="F1946" s="23">
        <f>PRODUCT(D1946:E1946)</f>
        <v>23.916</v>
      </c>
      <c r="G1946" s="7"/>
    </row>
    <row r="1947" spans="1:12" s="1" customFormat="1" x14ac:dyDescent="0.3">
      <c r="A1947" s="36" t="s">
        <v>78</v>
      </c>
      <c r="B1947" s="4" t="s">
        <v>1361</v>
      </c>
      <c r="C1947" s="4" t="s">
        <v>110</v>
      </c>
      <c r="D1947" s="22">
        <v>1.2</v>
      </c>
      <c r="E1947" s="76">
        <v>13.43</v>
      </c>
      <c r="F1947" s="23">
        <f>PRODUCT(D1947:E1947)</f>
        <v>16.116</v>
      </c>
      <c r="G1947" s="7"/>
      <c r="J1947" s="30"/>
      <c r="L1947" s="31"/>
    </row>
    <row r="1948" spans="1:12" s="1" customFormat="1" ht="43.8" thickBot="1" x14ac:dyDescent="0.35">
      <c r="A1948" s="36" t="s">
        <v>1051</v>
      </c>
      <c r="B1948" s="4" t="s">
        <v>1386</v>
      </c>
      <c r="C1948" s="4" t="s">
        <v>130</v>
      </c>
      <c r="D1948" s="22">
        <v>1.1000000000000001</v>
      </c>
      <c r="E1948" s="142">
        <v>97.08</v>
      </c>
      <c r="F1948" s="23">
        <f>PRODUCT(D1948:E1948)</f>
        <v>106.78800000000001</v>
      </c>
      <c r="G1948" s="93"/>
      <c r="J1948" s="30"/>
      <c r="L1948" s="31"/>
    </row>
    <row r="1949" spans="1:12" ht="15" thickTop="1" x14ac:dyDescent="0.3"/>
    <row r="1950" spans="1:12" ht="15" thickBot="1" x14ac:dyDescent="0.35"/>
    <row r="1951" spans="1:12" ht="15" thickTop="1" x14ac:dyDescent="0.3">
      <c r="A1951" s="232" t="s">
        <v>1375</v>
      </c>
    </row>
    <row r="1952" spans="1:12" x14ac:dyDescent="0.3">
      <c r="A1952" s="240"/>
    </row>
    <row r="1953" spans="1:12" ht="15" thickBot="1" x14ac:dyDescent="0.35">
      <c r="A1953" s="16" t="s">
        <v>1388</v>
      </c>
    </row>
    <row r="1954" spans="1:12" s="1" customFormat="1" ht="15" thickTop="1" x14ac:dyDescent="0.3">
      <c r="A1954" s="20"/>
      <c r="B1954" s="74" t="s">
        <v>45</v>
      </c>
      <c r="C1954" s="4"/>
      <c r="D1954" s="4"/>
      <c r="E1954" s="4"/>
      <c r="F1954" s="41"/>
      <c r="G1954" s="75"/>
    </row>
    <row r="1955" spans="1:12" s="1" customFormat="1" x14ac:dyDescent="0.3">
      <c r="A1955" s="36" t="s">
        <v>23</v>
      </c>
      <c r="B1955" s="4" t="s">
        <v>1365</v>
      </c>
      <c r="C1955" s="4" t="s">
        <v>110</v>
      </c>
      <c r="D1955" s="22">
        <v>1.2</v>
      </c>
      <c r="E1955" s="76">
        <v>19.93</v>
      </c>
      <c r="F1955" s="23">
        <f>PRODUCT(D1955:E1955)</f>
        <v>23.916</v>
      </c>
      <c r="G1955" s="7"/>
    </row>
    <row r="1956" spans="1:12" s="1" customFormat="1" x14ac:dyDescent="0.3">
      <c r="A1956" s="36" t="s">
        <v>47</v>
      </c>
      <c r="B1956" s="4" t="s">
        <v>1366</v>
      </c>
      <c r="C1956" s="4" t="s">
        <v>110</v>
      </c>
      <c r="D1956" s="22">
        <v>1.2</v>
      </c>
      <c r="E1956" s="76">
        <v>13.43</v>
      </c>
      <c r="F1956" s="23">
        <f>PRODUCT(D1956:E1956)</f>
        <v>16.116</v>
      </c>
      <c r="G1956" s="7"/>
      <c r="J1956" s="30"/>
      <c r="L1956" s="31"/>
    </row>
    <row r="1957" spans="1:12" s="1" customFormat="1" ht="43.8" thickBot="1" x14ac:dyDescent="0.35">
      <c r="A1957" s="36" t="s">
        <v>78</v>
      </c>
      <c r="B1957" s="4" t="s">
        <v>1390</v>
      </c>
      <c r="C1957" s="4" t="s">
        <v>130</v>
      </c>
      <c r="D1957" s="22">
        <v>1.1000000000000001</v>
      </c>
      <c r="E1957" s="142">
        <v>97.08</v>
      </c>
      <c r="F1957" s="23">
        <f>PRODUCT(D1957:E1957)</f>
        <v>106.78800000000001</v>
      </c>
      <c r="G1957" s="93"/>
      <c r="J1957" s="30"/>
      <c r="L1957" s="31"/>
    </row>
    <row r="1958" spans="1:12" ht="15" thickTop="1" x14ac:dyDescent="0.3"/>
    <row r="1959" spans="1:12" ht="15" thickBot="1" x14ac:dyDescent="0.35"/>
    <row r="1960" spans="1:12" ht="15" thickTop="1" x14ac:dyDescent="0.3">
      <c r="A1960" s="232" t="s">
        <v>2757</v>
      </c>
    </row>
    <row r="1961" spans="1:12" ht="15" thickBot="1" x14ac:dyDescent="0.35">
      <c r="A1961" s="233"/>
    </row>
    <row r="1962" spans="1:12" s="1" customFormat="1" ht="15" thickTop="1" x14ac:dyDescent="0.3">
      <c r="A1962" s="20"/>
      <c r="B1962" s="74" t="s">
        <v>45</v>
      </c>
      <c r="C1962" s="4"/>
      <c r="D1962" s="4"/>
      <c r="E1962" s="4"/>
      <c r="F1962" s="41"/>
      <c r="G1962" s="75"/>
    </row>
    <row r="1963" spans="1:12" s="1" customFormat="1" x14ac:dyDescent="0.3">
      <c r="A1963" s="36" t="s">
        <v>23</v>
      </c>
      <c r="B1963" s="4" t="s">
        <v>1314</v>
      </c>
      <c r="C1963" s="4" t="s">
        <v>110</v>
      </c>
      <c r="D1963" s="22">
        <v>0.8</v>
      </c>
      <c r="E1963" s="76">
        <v>27.37</v>
      </c>
      <c r="F1963" s="6">
        <f>PRODUCT(D1963:E1963)</f>
        <v>21.896000000000001</v>
      </c>
      <c r="G1963" s="7"/>
    </row>
    <row r="1964" spans="1:12" s="1" customFormat="1" x14ac:dyDescent="0.3">
      <c r="A1964" s="36" t="s">
        <v>47</v>
      </c>
      <c r="B1964" s="4" t="s">
        <v>1360</v>
      </c>
      <c r="C1964" s="4" t="s">
        <v>110</v>
      </c>
      <c r="D1964" s="22">
        <v>1.2</v>
      </c>
      <c r="E1964" s="76">
        <v>19.93</v>
      </c>
      <c r="F1964" s="23">
        <f>PRODUCT(D1964:E1964)</f>
        <v>23.916</v>
      </c>
      <c r="G1964" s="7"/>
      <c r="J1964" s="30"/>
      <c r="L1964" s="31"/>
    </row>
    <row r="1965" spans="1:12" s="1" customFormat="1" ht="15" thickBot="1" x14ac:dyDescent="0.35">
      <c r="A1965" s="36" t="s">
        <v>78</v>
      </c>
      <c r="B1965" s="4" t="s">
        <v>1393</v>
      </c>
      <c r="C1965" s="4" t="s">
        <v>130</v>
      </c>
      <c r="D1965" s="22">
        <v>1.1000000000000001</v>
      </c>
      <c r="E1965" s="6">
        <v>27.84</v>
      </c>
      <c r="F1965" s="23">
        <f>PRODUCT(D1965:E1965)</f>
        <v>30.624000000000002</v>
      </c>
      <c r="G1965" s="93"/>
      <c r="J1965" s="30"/>
      <c r="L1965" s="31"/>
    </row>
    <row r="1966" spans="1:12" ht="15" thickTop="1" x14ac:dyDescent="0.3"/>
    <row r="1967" spans="1:12" ht="15" thickBot="1" x14ac:dyDescent="0.35"/>
    <row r="1968" spans="1:12" ht="15" thickTop="1" x14ac:dyDescent="0.3">
      <c r="A1968" s="232" t="s">
        <v>1391</v>
      </c>
    </row>
    <row r="1969" spans="1:12" x14ac:dyDescent="0.3">
      <c r="A1969" s="240"/>
    </row>
    <row r="1970" spans="1:12" ht="15" thickBot="1" x14ac:dyDescent="0.35">
      <c r="A1970" s="16" t="s">
        <v>2758</v>
      </c>
    </row>
    <row r="1971" spans="1:12" s="1" customFormat="1" ht="15" thickTop="1" x14ac:dyDescent="0.3">
      <c r="A1971" s="20"/>
      <c r="B1971" s="74" t="s">
        <v>45</v>
      </c>
      <c r="C1971" s="4"/>
      <c r="D1971" s="4"/>
      <c r="E1971" s="4"/>
      <c r="F1971" s="41"/>
      <c r="G1971" s="75"/>
    </row>
    <row r="1972" spans="1:12" s="1" customFormat="1" x14ac:dyDescent="0.3">
      <c r="A1972" s="36" t="s">
        <v>23</v>
      </c>
      <c r="B1972" s="4" t="s">
        <v>1314</v>
      </c>
      <c r="C1972" s="4" t="s">
        <v>110</v>
      </c>
      <c r="D1972" s="22">
        <v>0.8</v>
      </c>
      <c r="E1972" s="76">
        <v>27.37</v>
      </c>
      <c r="F1972" s="6">
        <f>PRODUCT(D1972:E1972)</f>
        <v>21.896000000000001</v>
      </c>
      <c r="G1972" s="7"/>
    </row>
    <row r="1973" spans="1:12" s="1" customFormat="1" x14ac:dyDescent="0.3">
      <c r="A1973" s="36" t="s">
        <v>47</v>
      </c>
      <c r="B1973" s="4" t="s">
        <v>1360</v>
      </c>
      <c r="C1973" s="4" t="s">
        <v>110</v>
      </c>
      <c r="D1973" s="22">
        <v>1.2</v>
      </c>
      <c r="E1973" s="76">
        <v>19.93</v>
      </c>
      <c r="F1973" s="23">
        <f>PRODUCT(D1973:E1973)</f>
        <v>23.916</v>
      </c>
      <c r="G1973" s="7"/>
    </row>
    <row r="1974" spans="1:12" s="1" customFormat="1" ht="29.4" thickBot="1" x14ac:dyDescent="0.35">
      <c r="A1974" s="36" t="s">
        <v>78</v>
      </c>
      <c r="B1974" s="4" t="s">
        <v>1397</v>
      </c>
      <c r="C1974" s="4" t="s">
        <v>130</v>
      </c>
      <c r="D1974" s="22">
        <v>1.1000000000000001</v>
      </c>
      <c r="E1974" s="6">
        <v>9.65</v>
      </c>
      <c r="F1974" s="23">
        <f>PRODUCT(D1974:E1974)</f>
        <v>10.615000000000002</v>
      </c>
      <c r="G1974" s="93"/>
      <c r="J1974" s="30"/>
      <c r="L1974" s="31"/>
    </row>
    <row r="1975" spans="1:12" ht="15" thickTop="1" x14ac:dyDescent="0.3"/>
    <row r="1976" spans="1:12" ht="15" thickBot="1" x14ac:dyDescent="0.35"/>
    <row r="1977" spans="1:12" ht="15" thickTop="1" x14ac:dyDescent="0.3">
      <c r="A1977" s="232" t="s">
        <v>1391</v>
      </c>
    </row>
    <row r="1978" spans="1:12" x14ac:dyDescent="0.3">
      <c r="A1978" s="240"/>
    </row>
    <row r="1979" spans="1:12" ht="15" thickBot="1" x14ac:dyDescent="0.35">
      <c r="A1979" s="16" t="s">
        <v>2759</v>
      </c>
    </row>
    <row r="1980" spans="1:12" s="1" customFormat="1" ht="15" thickTop="1" x14ac:dyDescent="0.3">
      <c r="A1980" s="20"/>
      <c r="B1980" s="74" t="s">
        <v>45</v>
      </c>
      <c r="C1980" s="4"/>
      <c r="D1980" s="4"/>
      <c r="E1980" s="4"/>
      <c r="F1980" s="41"/>
      <c r="G1980" s="75"/>
    </row>
    <row r="1981" spans="1:12" s="1" customFormat="1" x14ac:dyDescent="0.3">
      <c r="A1981" s="36" t="s">
        <v>23</v>
      </c>
      <c r="B1981" s="4" t="s">
        <v>1314</v>
      </c>
      <c r="C1981" s="4" t="s">
        <v>110</v>
      </c>
      <c r="D1981" s="22">
        <v>0.8</v>
      </c>
      <c r="E1981" s="76">
        <v>27.37</v>
      </c>
      <c r="F1981" s="6">
        <f>PRODUCT(D1981:E1981)</f>
        <v>21.896000000000001</v>
      </c>
      <c r="G1981" s="7"/>
    </row>
    <row r="1982" spans="1:12" s="1" customFormat="1" x14ac:dyDescent="0.3">
      <c r="A1982" s="36" t="s">
        <v>47</v>
      </c>
      <c r="B1982" s="4" t="s">
        <v>1360</v>
      </c>
      <c r="C1982" s="4" t="s">
        <v>110</v>
      </c>
      <c r="D1982" s="22">
        <v>1.2</v>
      </c>
      <c r="E1982" s="76">
        <v>19.93</v>
      </c>
      <c r="F1982" s="23">
        <f>PRODUCT(D1982:E1982)</f>
        <v>23.916</v>
      </c>
      <c r="G1982" s="7"/>
    </row>
    <row r="1983" spans="1:12" s="1" customFormat="1" ht="15" thickBot="1" x14ac:dyDescent="0.35">
      <c r="A1983" s="36" t="s">
        <v>78</v>
      </c>
      <c r="B1983" s="4" t="s">
        <v>1399</v>
      </c>
      <c r="C1983" s="4" t="s">
        <v>130</v>
      </c>
      <c r="D1983" s="22">
        <v>1.1000000000000001</v>
      </c>
      <c r="E1983" s="6">
        <v>10.87</v>
      </c>
      <c r="F1983" s="23">
        <f>PRODUCT(D1983:E1983)</f>
        <v>11.957000000000001</v>
      </c>
      <c r="G1983" s="93"/>
      <c r="J1983" s="30"/>
      <c r="L1983" s="31"/>
    </row>
    <row r="1984" spans="1:12" ht="15" thickTop="1" x14ac:dyDescent="0.3"/>
    <row r="1985" spans="1:12" ht="15" thickBot="1" x14ac:dyDescent="0.35"/>
    <row r="1986" spans="1:12" ht="15" thickTop="1" x14ac:dyDescent="0.3">
      <c r="A1986" s="232" t="s">
        <v>1391</v>
      </c>
    </row>
    <row r="1987" spans="1:12" x14ac:dyDescent="0.3">
      <c r="A1987" s="240"/>
    </row>
    <row r="1988" spans="1:12" ht="15" thickBot="1" x14ac:dyDescent="0.35">
      <c r="A1988" s="16" t="s">
        <v>2760</v>
      </c>
    </row>
    <row r="1989" spans="1:12" s="1" customFormat="1" ht="15" thickTop="1" x14ac:dyDescent="0.3">
      <c r="A1989" s="20"/>
      <c r="B1989" s="74" t="s">
        <v>45</v>
      </c>
      <c r="C1989" s="4"/>
      <c r="D1989" s="4"/>
      <c r="E1989" s="4"/>
      <c r="F1989" s="41"/>
      <c r="G1989" s="75"/>
    </row>
    <row r="1990" spans="1:12" s="1" customFormat="1" x14ac:dyDescent="0.3">
      <c r="A1990" s="36" t="s">
        <v>23</v>
      </c>
      <c r="B1990" s="4" t="s">
        <v>1314</v>
      </c>
      <c r="C1990" s="4" t="s">
        <v>110</v>
      </c>
      <c r="D1990" s="22">
        <v>0.8</v>
      </c>
      <c r="E1990" s="76">
        <v>27.37</v>
      </c>
      <c r="F1990" s="6">
        <f>PRODUCT(D1990:E1990)</f>
        <v>21.896000000000001</v>
      </c>
      <c r="G1990" s="7"/>
    </row>
    <row r="1991" spans="1:12" s="1" customFormat="1" x14ac:dyDescent="0.3">
      <c r="A1991" s="36" t="s">
        <v>47</v>
      </c>
      <c r="B1991" s="4" t="s">
        <v>1360</v>
      </c>
      <c r="C1991" s="4" t="s">
        <v>110</v>
      </c>
      <c r="D1991" s="22">
        <v>1.2</v>
      </c>
      <c r="E1991" s="76">
        <v>19.93</v>
      </c>
      <c r="F1991" s="23">
        <f>PRODUCT(D1991:E1991)</f>
        <v>23.916</v>
      </c>
      <c r="G1991" s="7"/>
    </row>
    <row r="1992" spans="1:12" s="1" customFormat="1" ht="15" thickBot="1" x14ac:dyDescent="0.35">
      <c r="A1992" s="36" t="s">
        <v>78</v>
      </c>
      <c r="B1992" s="4" t="s">
        <v>1401</v>
      </c>
      <c r="C1992" s="4" t="s">
        <v>130</v>
      </c>
      <c r="D1992" s="22">
        <v>1.1000000000000001</v>
      </c>
      <c r="E1992" s="6">
        <v>12.09</v>
      </c>
      <c r="F1992" s="23">
        <f>PRODUCT(D1992:E1992)</f>
        <v>13.299000000000001</v>
      </c>
      <c r="G1992" s="93"/>
      <c r="J1992" s="30"/>
      <c r="L1992" s="31"/>
    </row>
    <row r="1993" spans="1:12" ht="15" thickTop="1" x14ac:dyDescent="0.3"/>
    <row r="1994" spans="1:12" ht="15" thickBot="1" x14ac:dyDescent="0.35"/>
    <row r="1995" spans="1:12" ht="15" thickTop="1" x14ac:dyDescent="0.3">
      <c r="A1995" s="232" t="s">
        <v>1394</v>
      </c>
    </row>
    <row r="1996" spans="1:12" ht="15" thickBot="1" x14ac:dyDescent="0.35">
      <c r="A1996" s="233"/>
    </row>
    <row r="1997" spans="1:12" s="1" customFormat="1" ht="15" thickTop="1" x14ac:dyDescent="0.3">
      <c r="A1997" s="20"/>
      <c r="B1997" s="74" t="s">
        <v>45</v>
      </c>
      <c r="C1997" s="4"/>
      <c r="D1997" s="4"/>
      <c r="E1997" s="4"/>
      <c r="F1997" s="41"/>
      <c r="G1997" s="75"/>
    </row>
    <row r="1998" spans="1:12" s="1" customFormat="1" ht="28.8" x14ac:dyDescent="0.3">
      <c r="A1998" s="36" t="s">
        <v>23</v>
      </c>
      <c r="B1998" s="4" t="s">
        <v>1404</v>
      </c>
      <c r="C1998" s="4" t="s">
        <v>130</v>
      </c>
      <c r="D1998" s="22">
        <v>1</v>
      </c>
      <c r="E1998" s="6">
        <v>24.93</v>
      </c>
      <c r="F1998" s="41">
        <f>D1998*E1998</f>
        <v>24.93</v>
      </c>
      <c r="G1998" s="7"/>
      <c r="J1998" s="30"/>
      <c r="L1998" s="31"/>
    </row>
    <row r="1999" spans="1:12" s="1" customFormat="1" ht="43.2" x14ac:dyDescent="0.3">
      <c r="A1999" s="36" t="s">
        <v>47</v>
      </c>
      <c r="B1999" s="4" t="s">
        <v>1405</v>
      </c>
      <c r="C1999" s="4" t="s">
        <v>1406</v>
      </c>
      <c r="D1999" s="22">
        <v>18</v>
      </c>
      <c r="E1999" s="6">
        <v>0.71</v>
      </c>
      <c r="F1999" s="41">
        <f>D1999*E1999</f>
        <v>12.78</v>
      </c>
      <c r="G1999" s="7"/>
    </row>
    <row r="2001" spans="1:12" ht="15" thickBot="1" x14ac:dyDescent="0.35"/>
    <row r="2002" spans="1:12" ht="15" thickTop="1" x14ac:dyDescent="0.3">
      <c r="A2002" s="232" t="s">
        <v>1402</v>
      </c>
    </row>
    <row r="2003" spans="1:12" x14ac:dyDescent="0.3">
      <c r="A2003" s="240"/>
    </row>
    <row r="2004" spans="1:12" ht="15" thickBot="1" x14ac:dyDescent="0.35">
      <c r="A2004" s="16" t="s">
        <v>2761</v>
      </c>
    </row>
    <row r="2005" spans="1:12" s="1" customFormat="1" ht="15" thickTop="1" x14ac:dyDescent="0.3">
      <c r="A2005" s="20"/>
      <c r="B2005" s="74" t="s">
        <v>45</v>
      </c>
      <c r="C2005" s="4"/>
      <c r="D2005" s="4"/>
      <c r="E2005" s="4"/>
      <c r="F2005" s="41"/>
      <c r="G2005" s="75"/>
    </row>
    <row r="2006" spans="1:12" s="1" customFormat="1" x14ac:dyDescent="0.3">
      <c r="A2006" s="36" t="s">
        <v>23</v>
      </c>
      <c r="B2006" s="4" t="s">
        <v>1411</v>
      </c>
      <c r="C2006" s="4" t="s">
        <v>110</v>
      </c>
      <c r="D2006" s="22">
        <v>0.4</v>
      </c>
      <c r="E2006" s="76">
        <v>13.43</v>
      </c>
      <c r="F2006" s="23">
        <f>PRODUCT(D2006:E2006)</f>
        <v>5.3719999999999999</v>
      </c>
      <c r="G2006" s="7"/>
      <c r="J2006" s="30"/>
      <c r="L2006" s="31"/>
    </row>
    <row r="2007" spans="1:12" s="1" customFormat="1" ht="29.4" thickBot="1" x14ac:dyDescent="0.35">
      <c r="A2007" s="36" t="s">
        <v>47</v>
      </c>
      <c r="B2007" s="4" t="s">
        <v>1412</v>
      </c>
      <c r="C2007" s="4" t="s">
        <v>203</v>
      </c>
      <c r="D2007" s="22">
        <v>1</v>
      </c>
      <c r="E2007" s="142">
        <v>20.76</v>
      </c>
      <c r="F2007" s="23">
        <f>PRODUCT(D2007:E2007)</f>
        <v>20.76</v>
      </c>
      <c r="G2007" s="93"/>
      <c r="J2007" s="30"/>
      <c r="L2007" s="31"/>
    </row>
    <row r="2008" spans="1:12" ht="15" thickTop="1" x14ac:dyDescent="0.3"/>
    <row r="2009" spans="1:12" ht="15" thickBot="1" x14ac:dyDescent="0.35"/>
    <row r="2010" spans="1:12" ht="15" thickTop="1" x14ac:dyDescent="0.3">
      <c r="A2010" s="232" t="s">
        <v>1402</v>
      </c>
    </row>
    <row r="2011" spans="1:12" x14ac:dyDescent="0.3">
      <c r="A2011" s="240"/>
    </row>
    <row r="2012" spans="1:12" ht="15" thickBot="1" x14ac:dyDescent="0.35">
      <c r="A2012" s="16" t="s">
        <v>2762</v>
      </c>
    </row>
    <row r="2013" spans="1:12" s="1" customFormat="1" ht="15" thickTop="1" x14ac:dyDescent="0.3">
      <c r="A2013" s="20"/>
      <c r="B2013" s="74" t="s">
        <v>45</v>
      </c>
      <c r="C2013" s="4"/>
      <c r="D2013" s="4"/>
      <c r="E2013" s="4"/>
      <c r="F2013" s="41"/>
      <c r="G2013" s="75"/>
    </row>
    <row r="2014" spans="1:12" s="1" customFormat="1" x14ac:dyDescent="0.3">
      <c r="A2014" s="36" t="s">
        <v>23</v>
      </c>
      <c r="B2014" s="4" t="s">
        <v>1411</v>
      </c>
      <c r="C2014" s="4" t="s">
        <v>110</v>
      </c>
      <c r="D2014" s="22">
        <v>1.2</v>
      </c>
      <c r="E2014" s="76">
        <v>13.43</v>
      </c>
      <c r="F2014" s="23">
        <f>PRODUCT(D2014:E2014)</f>
        <v>16.116</v>
      </c>
      <c r="G2014" s="7"/>
      <c r="J2014" s="30"/>
      <c r="L2014" s="31"/>
    </row>
    <row r="2015" spans="1:12" s="1" customFormat="1" ht="29.4" thickBot="1" x14ac:dyDescent="0.35">
      <c r="A2015" s="36" t="s">
        <v>47</v>
      </c>
      <c r="B2015" s="4" t="s">
        <v>1415</v>
      </c>
      <c r="C2015" s="4" t="s">
        <v>203</v>
      </c>
      <c r="D2015" s="22">
        <v>1</v>
      </c>
      <c r="E2015" s="142">
        <v>33.58</v>
      </c>
      <c r="F2015" s="23">
        <f>PRODUCT(D2015:E2015)</f>
        <v>33.58</v>
      </c>
      <c r="G2015" s="93"/>
      <c r="J2015" s="30"/>
      <c r="L2015" s="31"/>
    </row>
    <row r="2016" spans="1:12" ht="15" thickTop="1" x14ac:dyDescent="0.3"/>
    <row r="2017" spans="1:12" ht="15" thickBot="1" x14ac:dyDescent="0.35"/>
    <row r="2018" spans="1:12" ht="15" thickTop="1" x14ac:dyDescent="0.3">
      <c r="A2018" s="232" t="s">
        <v>1407</v>
      </c>
    </row>
    <row r="2019" spans="1:12" x14ac:dyDescent="0.3">
      <c r="A2019" s="240"/>
    </row>
    <row r="2020" spans="1:12" ht="15" thickBot="1" x14ac:dyDescent="0.35">
      <c r="A2020" s="16" t="s">
        <v>1409</v>
      </c>
    </row>
    <row r="2021" spans="1:12" s="1" customFormat="1" ht="15" thickTop="1" x14ac:dyDescent="0.3">
      <c r="A2021" s="20"/>
      <c r="B2021" s="74" t="s">
        <v>45</v>
      </c>
      <c r="C2021" s="4"/>
      <c r="D2021" s="4"/>
      <c r="E2021" s="4"/>
      <c r="F2021" s="41"/>
      <c r="G2021" s="75"/>
    </row>
    <row r="2022" spans="1:12" s="1" customFormat="1" x14ac:dyDescent="0.3">
      <c r="A2022" s="36" t="s">
        <v>23</v>
      </c>
      <c r="B2022" s="4" t="s">
        <v>1411</v>
      </c>
      <c r="C2022" s="4" t="s">
        <v>110</v>
      </c>
      <c r="D2022" s="22">
        <v>1.2</v>
      </c>
      <c r="E2022" s="76">
        <v>13.43</v>
      </c>
      <c r="F2022" s="23">
        <f>PRODUCT(D2022:E2022)</f>
        <v>16.116</v>
      </c>
      <c r="G2022" s="7"/>
      <c r="J2022" s="30"/>
      <c r="L2022" s="31"/>
    </row>
    <row r="2023" spans="1:12" s="1" customFormat="1" ht="29.4" thickBot="1" x14ac:dyDescent="0.35">
      <c r="A2023" s="36" t="s">
        <v>47</v>
      </c>
      <c r="B2023" s="4" t="s">
        <v>1419</v>
      </c>
      <c r="C2023" s="4" t="s">
        <v>203</v>
      </c>
      <c r="D2023" s="22">
        <v>1</v>
      </c>
      <c r="E2023" s="142">
        <v>59.22</v>
      </c>
      <c r="F2023" s="23">
        <f>PRODUCT(D2023:E2023)</f>
        <v>59.22</v>
      </c>
      <c r="G2023" s="93"/>
      <c r="J2023" s="30"/>
      <c r="L2023" s="31"/>
    </row>
    <row r="2024" spans="1:12" ht="15" thickTop="1" x14ac:dyDescent="0.3"/>
    <row r="2026" spans="1:12" ht="15" thickBot="1" x14ac:dyDescent="0.35">
      <c r="A2026" s="46" t="s">
        <v>1416</v>
      </c>
    </row>
    <row r="2027" spans="1:12" s="1" customFormat="1" ht="15" thickTop="1" x14ac:dyDescent="0.3">
      <c r="A2027" s="20"/>
      <c r="B2027" s="74" t="s">
        <v>45</v>
      </c>
      <c r="C2027" s="4"/>
      <c r="D2027" s="4"/>
      <c r="E2027" s="4"/>
      <c r="F2027" s="41"/>
      <c r="G2027" s="75"/>
    </row>
    <row r="2028" spans="1:12" s="1" customFormat="1" x14ac:dyDescent="0.3">
      <c r="A2028" s="36" t="s">
        <v>23</v>
      </c>
      <c r="B2028" s="4" t="s">
        <v>1422</v>
      </c>
      <c r="C2028" s="4" t="s">
        <v>203</v>
      </c>
      <c r="D2028" s="22">
        <v>1</v>
      </c>
      <c r="E2028" s="76">
        <v>18.93</v>
      </c>
      <c r="F2028" s="23">
        <f>PRODUCT(D2028:E2028)</f>
        <v>18.93</v>
      </c>
      <c r="G2028" s="7"/>
      <c r="J2028" s="30"/>
      <c r="L2028" s="31"/>
    </row>
    <row r="2030" spans="1:12" ht="15" thickBot="1" x14ac:dyDescent="0.35"/>
    <row r="2031" spans="1:12" ht="15.6" thickTop="1" thickBot="1" x14ac:dyDescent="0.35">
      <c r="A2031" s="13" t="s">
        <v>1420</v>
      </c>
    </row>
    <row r="2032" spans="1:12" s="1" customFormat="1" ht="15" thickTop="1" x14ac:dyDescent="0.3">
      <c r="A2032" s="20"/>
      <c r="B2032" s="74" t="s">
        <v>45</v>
      </c>
      <c r="C2032" s="4"/>
      <c r="D2032" s="4"/>
      <c r="E2032" s="4"/>
      <c r="F2032" s="41"/>
      <c r="G2032" s="75"/>
    </row>
    <row r="2033" spans="1:12" s="1" customFormat="1" ht="28.8" x14ac:dyDescent="0.3">
      <c r="A2033" s="36" t="s">
        <v>23</v>
      </c>
      <c r="B2033" s="4" t="s">
        <v>1424</v>
      </c>
      <c r="C2033" s="4" t="s">
        <v>203</v>
      </c>
      <c r="D2033" s="22">
        <v>0.5</v>
      </c>
      <c r="E2033" s="76">
        <v>23.08</v>
      </c>
      <c r="F2033" s="6">
        <f>PRODUCT(D2033:E2033)</f>
        <v>11.54</v>
      </c>
      <c r="G2033" s="7"/>
      <c r="J2033" s="30"/>
      <c r="L2033" s="31"/>
    </row>
    <row r="2034" spans="1:12" s="1" customFormat="1" x14ac:dyDescent="0.3">
      <c r="A2034" s="36" t="s">
        <v>47</v>
      </c>
      <c r="B2034" s="4" t="s">
        <v>1360</v>
      </c>
      <c r="C2034" s="4" t="s">
        <v>110</v>
      </c>
      <c r="D2034" s="22">
        <v>0.8</v>
      </c>
      <c r="E2034" s="76">
        <v>19.93</v>
      </c>
      <c r="F2034" s="23">
        <f>PRODUCT(D2034:E2034)</f>
        <v>15.944000000000001</v>
      </c>
      <c r="G2034" s="7"/>
    </row>
    <row r="2035" spans="1:12" s="1" customFormat="1" ht="43.8" thickBot="1" x14ac:dyDescent="0.35">
      <c r="A2035" s="36" t="s">
        <v>1051</v>
      </c>
      <c r="B2035" s="4" t="s">
        <v>1367</v>
      </c>
      <c r="C2035" s="4" t="s">
        <v>130</v>
      </c>
      <c r="D2035" s="22">
        <v>1</v>
      </c>
      <c r="E2035" s="6">
        <v>29.92</v>
      </c>
      <c r="F2035" s="23">
        <f>PRODUCT(D2035:E2035)</f>
        <v>29.92</v>
      </c>
      <c r="G2035" s="93"/>
      <c r="J2035" s="30"/>
      <c r="L2035" s="31"/>
    </row>
    <row r="2036" spans="1:12" ht="15" thickTop="1" x14ac:dyDescent="0.3"/>
    <row r="2037" spans="1:12" ht="15" thickBot="1" x14ac:dyDescent="0.35"/>
    <row r="2038" spans="1:12" ht="15.6" thickTop="1" thickBot="1" x14ac:dyDescent="0.35">
      <c r="A2038" s="18" t="s">
        <v>1426</v>
      </c>
    </row>
    <row r="2039" spans="1:12" s="1" customFormat="1" ht="15" thickTop="1" x14ac:dyDescent="0.3">
      <c r="A2039" s="20"/>
      <c r="B2039" s="74" t="s">
        <v>45</v>
      </c>
      <c r="C2039" s="4"/>
      <c r="D2039" s="4"/>
      <c r="E2039" s="4"/>
      <c r="F2039" s="41"/>
      <c r="G2039" s="75"/>
    </row>
    <row r="2040" spans="1:12" s="1" customFormat="1" ht="28.8" x14ac:dyDescent="0.3">
      <c r="A2040" s="36" t="s">
        <v>23</v>
      </c>
      <c r="B2040" s="4" t="s">
        <v>1428</v>
      </c>
      <c r="C2040" s="4" t="s">
        <v>203</v>
      </c>
      <c r="D2040" s="22">
        <v>1</v>
      </c>
      <c r="E2040" s="76">
        <v>3.43</v>
      </c>
      <c r="F2040" s="23">
        <f>PRODUCT(D2040:E2040)</f>
        <v>3.43</v>
      </c>
      <c r="G2040" s="7"/>
      <c r="J2040" s="30"/>
      <c r="L2040" s="31"/>
    </row>
    <row r="2041" spans="1:12" s="1" customFormat="1" ht="29.4" thickBot="1" x14ac:dyDescent="0.35">
      <c r="A2041" s="36" t="s">
        <v>47</v>
      </c>
      <c r="B2041" s="4" t="s">
        <v>1429</v>
      </c>
      <c r="C2041" s="4" t="s">
        <v>190</v>
      </c>
      <c r="D2041" s="22">
        <v>1</v>
      </c>
      <c r="E2041" s="6">
        <v>1.53</v>
      </c>
      <c r="F2041" s="23">
        <f>PRODUCT(D2041:E2041)</f>
        <v>1.53</v>
      </c>
      <c r="G2041" s="93"/>
      <c r="J2041" s="30"/>
      <c r="L2041" s="31"/>
    </row>
    <row r="2042" spans="1:12" ht="15" thickTop="1" x14ac:dyDescent="0.3"/>
    <row r="2043" spans="1:12" ht="15" thickBot="1" x14ac:dyDescent="0.35"/>
    <row r="2044" spans="1:12" ht="15.6" thickTop="1" thickBot="1" x14ac:dyDescent="0.35">
      <c r="A2044" s="65" t="s">
        <v>1431</v>
      </c>
    </row>
    <row r="2045" spans="1:12" s="1" customFormat="1" ht="15" thickTop="1" x14ac:dyDescent="0.3">
      <c r="A2045" s="20"/>
      <c r="B2045" s="74" t="s">
        <v>45</v>
      </c>
      <c r="C2045" s="4"/>
      <c r="D2045" s="4"/>
      <c r="E2045" s="4"/>
      <c r="F2045" s="41"/>
      <c r="G2045" s="75"/>
    </row>
    <row r="2046" spans="1:12" s="1" customFormat="1" ht="43.2" x14ac:dyDescent="0.3">
      <c r="A2046" s="36" t="s">
        <v>23</v>
      </c>
      <c r="B2046" s="4" t="s">
        <v>1433</v>
      </c>
      <c r="C2046" s="4" t="s">
        <v>1434</v>
      </c>
      <c r="D2046" s="22">
        <v>27</v>
      </c>
      <c r="E2046" s="76">
        <v>0.49</v>
      </c>
      <c r="F2046" s="6">
        <f>PRODUCT(D2046:E2046)</f>
        <v>13.23</v>
      </c>
      <c r="G2046" s="7"/>
      <c r="J2046" s="30"/>
      <c r="L2046" s="31"/>
    </row>
    <row r="2048" spans="1:12" ht="15" thickBot="1" x14ac:dyDescent="0.35"/>
    <row r="2049" spans="1:12" ht="15" thickTop="1" x14ac:dyDescent="0.3">
      <c r="A2049" s="234" t="s">
        <v>1435</v>
      </c>
    </row>
    <row r="2050" spans="1:12" ht="15" thickBot="1" x14ac:dyDescent="0.35">
      <c r="A2050" s="235"/>
    </row>
    <row r="2051" spans="1:12" s="1" customFormat="1" ht="15" thickTop="1" x14ac:dyDescent="0.3">
      <c r="A2051" s="20"/>
      <c r="B2051" s="74" t="s">
        <v>45</v>
      </c>
      <c r="C2051" s="4"/>
      <c r="D2051" s="4"/>
      <c r="E2051" s="4"/>
      <c r="F2051" s="41"/>
      <c r="G2051" s="75"/>
    </row>
    <row r="2052" spans="1:12" s="1" customFormat="1" x14ac:dyDescent="0.3">
      <c r="A2052" s="36" t="s">
        <v>23</v>
      </c>
      <c r="B2052" s="4" t="s">
        <v>1437</v>
      </c>
      <c r="C2052" s="4" t="s">
        <v>110</v>
      </c>
      <c r="D2052" s="22">
        <v>0.5</v>
      </c>
      <c r="E2052" s="6">
        <v>0.9</v>
      </c>
      <c r="F2052" s="41">
        <f>D2052*E2052</f>
        <v>0.45</v>
      </c>
      <c r="G2052" s="7"/>
    </row>
    <row r="2053" spans="1:12" s="1" customFormat="1" ht="43.2" x14ac:dyDescent="0.3">
      <c r="A2053" s="36" t="s">
        <v>47</v>
      </c>
      <c r="B2053" s="4" t="s">
        <v>1438</v>
      </c>
      <c r="C2053" s="4" t="s">
        <v>110</v>
      </c>
      <c r="D2053" s="22">
        <v>1</v>
      </c>
      <c r="E2053" s="6">
        <v>0.71</v>
      </c>
      <c r="F2053" s="41">
        <f>D2053*E2053</f>
        <v>0.71</v>
      </c>
      <c r="G2053" s="7"/>
    </row>
    <row r="2054" spans="1:12" s="1" customFormat="1" ht="28.8" x14ac:dyDescent="0.3">
      <c r="A2054" s="36" t="s">
        <v>78</v>
      </c>
      <c r="B2054" s="4" t="s">
        <v>1439</v>
      </c>
      <c r="C2054" s="4" t="s">
        <v>483</v>
      </c>
      <c r="D2054" s="22">
        <v>1</v>
      </c>
      <c r="E2054" s="76">
        <v>15.26</v>
      </c>
      <c r="F2054" s="6">
        <f>D2054*E2054</f>
        <v>15.26</v>
      </c>
      <c r="G2054" s="7"/>
      <c r="J2054" s="30"/>
      <c r="L2054" s="31"/>
    </row>
    <row r="2056" spans="1:12" ht="15" thickBot="1" x14ac:dyDescent="0.35"/>
    <row r="2057" spans="1:12" ht="15.6" thickTop="1" thickBot="1" x14ac:dyDescent="0.35">
      <c r="A2057" s="65" t="s">
        <v>1440</v>
      </c>
    </row>
    <row r="2058" spans="1:12" s="1" customFormat="1" ht="15" thickTop="1" x14ac:dyDescent="0.3">
      <c r="A2058" s="20"/>
      <c r="B2058" s="74" t="s">
        <v>45</v>
      </c>
      <c r="C2058" s="4"/>
      <c r="D2058" s="4"/>
      <c r="E2058" s="4"/>
      <c r="F2058" s="41"/>
      <c r="G2058" s="75"/>
    </row>
    <row r="2059" spans="1:12" s="1" customFormat="1" ht="86.4" x14ac:dyDescent="0.3">
      <c r="A2059" s="36" t="s">
        <v>23</v>
      </c>
      <c r="B2059" s="4" t="s">
        <v>1442</v>
      </c>
      <c r="C2059" s="4" t="s">
        <v>760</v>
      </c>
      <c r="D2059" s="4">
        <v>1E-3</v>
      </c>
      <c r="E2059" s="76">
        <v>840</v>
      </c>
      <c r="F2059" s="6">
        <f>PRODUCT(D2059:E2059)</f>
        <v>0.84</v>
      </c>
      <c r="G2059" s="7"/>
    </row>
    <row r="2061" spans="1:12" ht="15" thickBot="1" x14ac:dyDescent="0.35"/>
    <row r="2062" spans="1:12" ht="15.6" thickTop="1" thickBot="1" x14ac:dyDescent="0.35">
      <c r="A2062" s="65" t="s">
        <v>1443</v>
      </c>
    </row>
    <row r="2063" spans="1:12" s="1" customFormat="1" ht="15" thickTop="1" x14ac:dyDescent="0.3">
      <c r="A2063" s="20"/>
      <c r="B2063" s="74" t="s">
        <v>45</v>
      </c>
      <c r="C2063" s="4"/>
      <c r="D2063" s="4"/>
      <c r="E2063" s="4"/>
      <c r="F2063" s="41"/>
      <c r="G2063" s="75"/>
    </row>
    <row r="2064" spans="1:12" s="1" customFormat="1" ht="86.4" x14ac:dyDescent="0.3">
      <c r="A2064" s="36" t="s">
        <v>23</v>
      </c>
      <c r="B2064" s="4" t="s">
        <v>1442</v>
      </c>
      <c r="C2064" s="4" t="s">
        <v>760</v>
      </c>
      <c r="D2064" s="4">
        <v>1E-3</v>
      </c>
      <c r="E2064" s="76">
        <v>840</v>
      </c>
      <c r="F2064" s="6">
        <f>PRODUCT(D2064:E2064)</f>
        <v>0.84</v>
      </c>
      <c r="G2064" s="7"/>
    </row>
    <row r="2066" spans="1:7" ht="15" thickBot="1" x14ac:dyDescent="0.35"/>
    <row r="2067" spans="1:7" ht="15.6" thickTop="1" thickBot="1" x14ac:dyDescent="0.35">
      <c r="A2067" s="65" t="s">
        <v>1447</v>
      </c>
    </row>
    <row r="2068" spans="1:7" s="1" customFormat="1" ht="15" thickTop="1" x14ac:dyDescent="0.3">
      <c r="A2068" s="20"/>
      <c r="B2068" s="74" t="s">
        <v>45</v>
      </c>
      <c r="C2068" s="4"/>
      <c r="D2068" s="4"/>
      <c r="E2068" s="4"/>
      <c r="F2068" s="41"/>
      <c r="G2068" s="75"/>
    </row>
    <row r="2069" spans="1:7" s="1" customFormat="1" ht="86.4" x14ac:dyDescent="0.3">
      <c r="A2069" s="36" t="s">
        <v>23</v>
      </c>
      <c r="B2069" s="4" t="s">
        <v>1442</v>
      </c>
      <c r="C2069" s="4" t="s">
        <v>760</v>
      </c>
      <c r="D2069" s="4">
        <v>1E-3</v>
      </c>
      <c r="E2069" s="76">
        <v>840</v>
      </c>
      <c r="F2069" s="6">
        <f>PRODUCT(D2069:E2069)</f>
        <v>0.84</v>
      </c>
      <c r="G2069" s="7"/>
    </row>
    <row r="2071" spans="1:7" ht="15" thickBot="1" x14ac:dyDescent="0.35"/>
    <row r="2072" spans="1:7" ht="15.6" thickTop="1" thickBot="1" x14ac:dyDescent="0.35">
      <c r="A2072" s="65" t="s">
        <v>1449</v>
      </c>
    </row>
    <row r="2073" spans="1:7" s="1" customFormat="1" ht="15" thickTop="1" x14ac:dyDescent="0.3">
      <c r="A2073" s="20"/>
      <c r="B2073" s="74" t="s">
        <v>45</v>
      </c>
      <c r="C2073" s="4"/>
      <c r="D2073" s="4"/>
      <c r="E2073" s="4"/>
      <c r="F2073" s="41"/>
      <c r="G2073" s="75"/>
    </row>
    <row r="2074" spans="1:7" s="1" customFormat="1" ht="86.4" x14ac:dyDescent="0.3">
      <c r="A2074" s="36" t="s">
        <v>23</v>
      </c>
      <c r="B2074" s="4" t="s">
        <v>1442</v>
      </c>
      <c r="C2074" s="4" t="s">
        <v>760</v>
      </c>
      <c r="D2074" s="4">
        <v>1E-3</v>
      </c>
      <c r="E2074" s="76">
        <v>840</v>
      </c>
      <c r="F2074" s="6">
        <f>PRODUCT(D2074:E2074)</f>
        <v>0.84</v>
      </c>
      <c r="G2074" s="7"/>
    </row>
    <row r="2076" spans="1:7" ht="15" thickBot="1" x14ac:dyDescent="0.35"/>
    <row r="2077" spans="1:7" ht="15.6" thickTop="1" thickBot="1" x14ac:dyDescent="0.35">
      <c r="A2077" s="65" t="s">
        <v>1451</v>
      </c>
    </row>
    <row r="2078" spans="1:7" s="1" customFormat="1" ht="15" thickTop="1" x14ac:dyDescent="0.3">
      <c r="A2078" s="20"/>
      <c r="B2078" s="74" t="s">
        <v>45</v>
      </c>
      <c r="C2078" s="4"/>
      <c r="D2078" s="4"/>
      <c r="E2078" s="4"/>
      <c r="F2078" s="41"/>
      <c r="G2078" s="75"/>
    </row>
    <row r="2079" spans="1:7" s="1" customFormat="1" ht="73.2" customHeight="1" x14ac:dyDescent="0.3">
      <c r="A2079" s="36" t="s">
        <v>23</v>
      </c>
      <c r="B2079" s="4" t="s">
        <v>972</v>
      </c>
      <c r="C2079" s="4" t="s">
        <v>760</v>
      </c>
      <c r="D2079" s="4">
        <v>1E-3</v>
      </c>
      <c r="E2079" s="76">
        <v>840</v>
      </c>
      <c r="F2079" s="6">
        <f>PRODUCT(D2079:E2079)</f>
        <v>0.84</v>
      </c>
      <c r="G2079" s="7"/>
    </row>
    <row r="2081" spans="1:12" ht="15" thickBot="1" x14ac:dyDescent="0.35"/>
    <row r="2082" spans="1:12" ht="15.6" thickTop="1" thickBot="1" x14ac:dyDescent="0.35">
      <c r="A2082" s="65" t="s">
        <v>1455</v>
      </c>
    </row>
    <row r="2083" spans="1:12" s="1" customFormat="1" ht="15" thickTop="1" x14ac:dyDescent="0.3">
      <c r="A2083" s="20"/>
      <c r="B2083" s="74" t="s">
        <v>45</v>
      </c>
      <c r="C2083" s="4"/>
      <c r="D2083" s="4"/>
      <c r="E2083" s="4"/>
      <c r="F2083" s="41"/>
      <c r="G2083" s="75"/>
    </row>
    <row r="2084" spans="1:12" s="1" customFormat="1" ht="43.2" x14ac:dyDescent="0.3">
      <c r="A2084" s="36" t="s">
        <v>23</v>
      </c>
      <c r="B2084" s="4" t="s">
        <v>1457</v>
      </c>
      <c r="C2084" s="4" t="s">
        <v>760</v>
      </c>
      <c r="D2084" s="4">
        <v>1E-3</v>
      </c>
      <c r="E2084" s="76">
        <v>710</v>
      </c>
      <c r="F2084" s="6">
        <f>PRODUCT(D2084:E2084)</f>
        <v>0.71</v>
      </c>
      <c r="G2084" s="7"/>
    </row>
    <row r="2086" spans="1:12" ht="15" thickBot="1" x14ac:dyDescent="0.35"/>
    <row r="2087" spans="1:12" ht="15" thickTop="1" x14ac:dyDescent="0.3">
      <c r="A2087" s="234" t="s">
        <v>1458</v>
      </c>
    </row>
    <row r="2088" spans="1:12" x14ac:dyDescent="0.3">
      <c r="A2088" s="236"/>
    </row>
    <row r="2089" spans="1:12" ht="15" thickBot="1" x14ac:dyDescent="0.35">
      <c r="A2089" s="235"/>
    </row>
    <row r="2090" spans="1:12" s="1" customFormat="1" ht="15" thickTop="1" x14ac:dyDescent="0.3">
      <c r="A2090" s="20"/>
      <c r="B2090" s="74" t="s">
        <v>45</v>
      </c>
      <c r="C2090" s="4"/>
      <c r="D2090" s="4"/>
      <c r="E2090" s="4"/>
      <c r="F2090" s="148"/>
      <c r="G2090" s="75"/>
    </row>
    <row r="2091" spans="1:12" s="1" customFormat="1" x14ac:dyDescent="0.3">
      <c r="A2091" s="36" t="s">
        <v>23</v>
      </c>
      <c r="B2091" s="4" t="s">
        <v>1460</v>
      </c>
      <c r="C2091" s="149" t="s">
        <v>110</v>
      </c>
      <c r="D2091" s="4">
        <v>1.91</v>
      </c>
      <c r="E2091" s="6">
        <v>13.43</v>
      </c>
      <c r="F2091" s="150">
        <f>D2091*E2091</f>
        <v>25.651299999999999</v>
      </c>
      <c r="G2091" s="7"/>
      <c r="J2091" s="30"/>
      <c r="L2091" s="31"/>
    </row>
    <row r="2092" spans="1:12" s="1" customFormat="1" x14ac:dyDescent="0.3">
      <c r="A2092" s="36" t="s">
        <v>47</v>
      </c>
      <c r="B2092" s="4" t="s">
        <v>1461</v>
      </c>
      <c r="C2092" s="149" t="s">
        <v>110</v>
      </c>
      <c r="D2092" s="4">
        <v>1.91</v>
      </c>
      <c r="E2092" s="6">
        <v>9.77</v>
      </c>
      <c r="F2092" s="150">
        <f>D2092*E2092</f>
        <v>18.660699999999999</v>
      </c>
      <c r="G2092" s="7"/>
      <c r="J2092" s="30"/>
      <c r="L2092" s="31"/>
    </row>
    <row r="2093" spans="1:12" s="1" customFormat="1" ht="28.8" x14ac:dyDescent="0.3">
      <c r="A2093" s="36" t="s">
        <v>78</v>
      </c>
      <c r="B2093" s="4" t="s">
        <v>1462</v>
      </c>
      <c r="C2093" s="149" t="s">
        <v>130</v>
      </c>
      <c r="D2093" s="4">
        <v>1.91</v>
      </c>
      <c r="E2093" s="108">
        <v>10.87</v>
      </c>
      <c r="F2093" s="150">
        <f>D2093*E2093</f>
        <v>20.761699999999998</v>
      </c>
      <c r="G2093" s="7"/>
      <c r="J2093" s="30"/>
      <c r="L2093" s="31"/>
    </row>
    <row r="2094" spans="1:12" s="1" customFormat="1" x14ac:dyDescent="0.3">
      <c r="A2094" s="36" t="s">
        <v>1051</v>
      </c>
      <c r="B2094" s="4" t="s">
        <v>1463</v>
      </c>
      <c r="C2094" s="149" t="s">
        <v>110</v>
      </c>
      <c r="D2094" s="4">
        <v>1.91</v>
      </c>
      <c r="E2094" s="6">
        <v>9.77</v>
      </c>
      <c r="F2094" s="150">
        <f>D2094*E2094</f>
        <v>18.660699999999999</v>
      </c>
      <c r="G2094" s="7"/>
      <c r="J2094" s="30"/>
      <c r="L2094" s="31"/>
    </row>
    <row r="2095" spans="1:12" s="1" customFormat="1" x14ac:dyDescent="0.3">
      <c r="A2095" s="36" t="s">
        <v>1053</v>
      </c>
      <c r="B2095" s="4" t="s">
        <v>1464</v>
      </c>
      <c r="C2095" s="149" t="s">
        <v>110</v>
      </c>
      <c r="D2095" s="4">
        <v>1.91</v>
      </c>
      <c r="E2095" s="6">
        <v>13.43</v>
      </c>
      <c r="F2095" s="151">
        <f>D2095*E2095</f>
        <v>25.651299999999999</v>
      </c>
      <c r="G2095" s="7"/>
      <c r="J2095" s="30"/>
      <c r="L2095" s="31"/>
    </row>
    <row r="2097" spans="1:12" ht="15" thickBot="1" x14ac:dyDescent="0.35"/>
    <row r="2098" spans="1:12" ht="15" thickTop="1" x14ac:dyDescent="0.3">
      <c r="A2098" s="234" t="s">
        <v>1465</v>
      </c>
    </row>
    <row r="2099" spans="1:12" ht="15" thickBot="1" x14ac:dyDescent="0.35">
      <c r="A2099" s="235"/>
    </row>
    <row r="2100" spans="1:12" s="1" customFormat="1" ht="15" thickTop="1" x14ac:dyDescent="0.3">
      <c r="A2100" s="20"/>
      <c r="B2100" s="74" t="s">
        <v>45</v>
      </c>
      <c r="C2100" s="4"/>
      <c r="D2100" s="4"/>
      <c r="E2100" s="4"/>
      <c r="F2100" s="41"/>
      <c r="G2100" s="75"/>
    </row>
    <row r="2101" spans="1:12" s="1" customFormat="1" x14ac:dyDescent="0.3">
      <c r="A2101" s="36" t="s">
        <v>23</v>
      </c>
      <c r="B2101" s="4" t="s">
        <v>1467</v>
      </c>
      <c r="C2101" s="4" t="s">
        <v>203</v>
      </c>
      <c r="D2101" s="22">
        <v>1</v>
      </c>
      <c r="E2101" s="76">
        <v>11.19</v>
      </c>
      <c r="F2101" s="6">
        <f>PRODUCT(D2101:E2101)</f>
        <v>11.19</v>
      </c>
      <c r="G2101" s="7"/>
      <c r="J2101" s="30"/>
      <c r="L2101" s="31"/>
    </row>
    <row r="2103" spans="1:12" ht="15" thickBot="1" x14ac:dyDescent="0.35"/>
    <row r="2104" spans="1:12" ht="15" thickTop="1" x14ac:dyDescent="0.3">
      <c r="A2104" s="234" t="s">
        <v>1468</v>
      </c>
    </row>
    <row r="2105" spans="1:12" ht="15" thickBot="1" x14ac:dyDescent="0.35">
      <c r="A2105" s="235"/>
    </row>
    <row r="2106" spans="1:12" s="1" customFormat="1" ht="15" thickTop="1" x14ac:dyDescent="0.3">
      <c r="A2106" s="20"/>
      <c r="B2106" s="74" t="s">
        <v>45</v>
      </c>
      <c r="C2106" s="4"/>
      <c r="D2106" s="4"/>
      <c r="E2106" s="4"/>
      <c r="F2106" s="41"/>
      <c r="G2106" s="75"/>
    </row>
    <row r="2107" spans="1:12" s="1" customFormat="1" x14ac:dyDescent="0.3">
      <c r="A2107" s="36" t="s">
        <v>23</v>
      </c>
      <c r="B2107" s="4" t="s">
        <v>1470</v>
      </c>
      <c r="C2107" s="4" t="s">
        <v>203</v>
      </c>
      <c r="D2107" s="22">
        <v>1</v>
      </c>
      <c r="E2107" s="76">
        <v>12.72</v>
      </c>
      <c r="F2107" s="6">
        <f>PRODUCT(D2107:E2107)</f>
        <v>12.72</v>
      </c>
      <c r="G2107" s="7"/>
      <c r="J2107" s="30"/>
      <c r="L2107" s="31"/>
    </row>
    <row r="2109" spans="1:12" ht="15" thickBot="1" x14ac:dyDescent="0.35"/>
    <row r="2110" spans="1:12" ht="15" thickTop="1" x14ac:dyDescent="0.3">
      <c r="A2110" s="234" t="s">
        <v>1471</v>
      </c>
    </row>
    <row r="2111" spans="1:12" ht="15" thickBot="1" x14ac:dyDescent="0.35">
      <c r="A2111" s="235"/>
    </row>
    <row r="2112" spans="1:12" s="1" customFormat="1" ht="15" thickTop="1" x14ac:dyDescent="0.3">
      <c r="A2112" s="20"/>
      <c r="B2112" s="74" t="s">
        <v>45</v>
      </c>
      <c r="C2112" s="4"/>
      <c r="D2112" s="4"/>
      <c r="E2112" s="4"/>
      <c r="F2112" s="41"/>
      <c r="G2112" s="75"/>
    </row>
    <row r="2113" spans="1:13" s="1" customFormat="1" x14ac:dyDescent="0.3">
      <c r="A2113" s="36" t="s">
        <v>23</v>
      </c>
      <c r="B2113" s="4" t="s">
        <v>1473</v>
      </c>
      <c r="C2113" s="4" t="s">
        <v>203</v>
      </c>
      <c r="D2113" s="22">
        <v>1</v>
      </c>
      <c r="E2113" s="76">
        <v>9.16</v>
      </c>
      <c r="F2113" s="6">
        <f>PRODUCT(D2113:E2113)</f>
        <v>9.16</v>
      </c>
      <c r="G2113" s="7"/>
      <c r="J2113" s="30"/>
      <c r="L2113" s="31"/>
    </row>
    <row r="2115" spans="1:13" ht="15" thickBot="1" x14ac:dyDescent="0.35"/>
    <row r="2116" spans="1:13" ht="15" thickTop="1" x14ac:dyDescent="0.3">
      <c r="A2116" s="234" t="s">
        <v>1474</v>
      </c>
    </row>
    <row r="2117" spans="1:13" x14ac:dyDescent="0.3">
      <c r="A2117" s="237"/>
    </row>
    <row r="2118" spans="1:13" ht="15" thickBot="1" x14ac:dyDescent="0.35">
      <c r="A2118" s="152" t="s">
        <v>1476</v>
      </c>
    </row>
    <row r="2119" spans="1:13" s="1" customFormat="1" ht="15" thickTop="1" x14ac:dyDescent="0.3">
      <c r="A2119" s="20"/>
      <c r="B2119" s="74" t="s">
        <v>45</v>
      </c>
      <c r="C2119" s="4"/>
      <c r="D2119" s="4"/>
      <c r="E2119" s="4"/>
      <c r="F2119" s="41"/>
      <c r="G2119" s="75"/>
    </row>
    <row r="2120" spans="1:13" s="1" customFormat="1" ht="57.6" x14ac:dyDescent="0.3">
      <c r="A2120" s="36" t="s">
        <v>23</v>
      </c>
      <c r="B2120" s="4" t="s">
        <v>1478</v>
      </c>
      <c r="C2120" s="4" t="s">
        <v>130</v>
      </c>
      <c r="D2120" s="22">
        <v>1</v>
      </c>
      <c r="E2120" s="6">
        <v>49.27</v>
      </c>
      <c r="F2120" s="23">
        <f>D2120*E2120</f>
        <v>49.27</v>
      </c>
      <c r="G2120" s="7"/>
    </row>
    <row r="2121" spans="1:13" s="1" customFormat="1" x14ac:dyDescent="0.3">
      <c r="A2121" s="36" t="s">
        <v>47</v>
      </c>
      <c r="B2121" s="4" t="s">
        <v>1479</v>
      </c>
      <c r="C2121" s="4" t="s">
        <v>130</v>
      </c>
      <c r="D2121" s="22">
        <v>1</v>
      </c>
      <c r="E2121" s="6">
        <v>7.39</v>
      </c>
      <c r="F2121" s="23">
        <f>D2121*E2121</f>
        <v>7.39</v>
      </c>
      <c r="G2121" s="7"/>
    </row>
    <row r="2122" spans="1:13" s="1" customFormat="1" ht="43.8" thickBot="1" x14ac:dyDescent="0.35">
      <c r="A2122" s="36" t="s">
        <v>78</v>
      </c>
      <c r="B2122" s="4" t="s">
        <v>1480</v>
      </c>
      <c r="C2122" s="4" t="s">
        <v>130</v>
      </c>
      <c r="D2122" s="22">
        <v>1</v>
      </c>
      <c r="E2122" s="153">
        <v>30</v>
      </c>
      <c r="F2122" s="6">
        <f>D2122*E2122</f>
        <v>30</v>
      </c>
      <c r="G2122" s="93"/>
      <c r="I2122" s="37"/>
      <c r="J2122" s="37"/>
      <c r="K2122" s="37"/>
      <c r="L2122" s="37"/>
      <c r="M2122" s="37"/>
    </row>
    <row r="2123" spans="1:13" ht="15" thickTop="1" x14ac:dyDescent="0.3"/>
    <row r="2124" spans="1:13" ht="15" thickBot="1" x14ac:dyDescent="0.35"/>
    <row r="2125" spans="1:13" ht="15" thickTop="1" x14ac:dyDescent="0.3">
      <c r="A2125" s="234" t="s">
        <v>1474</v>
      </c>
    </row>
    <row r="2126" spans="1:13" x14ac:dyDescent="0.3">
      <c r="A2126" s="237"/>
    </row>
    <row r="2127" spans="1:13" ht="15" thickBot="1" x14ac:dyDescent="0.35">
      <c r="A2127" s="152" t="s">
        <v>1482</v>
      </c>
    </row>
    <row r="2128" spans="1:13" s="1" customFormat="1" ht="15" thickTop="1" x14ac:dyDescent="0.3">
      <c r="A2128" s="20"/>
      <c r="B2128" s="74" t="s">
        <v>45</v>
      </c>
      <c r="C2128" s="4"/>
      <c r="D2128" s="4"/>
      <c r="E2128" s="4"/>
      <c r="F2128" s="41"/>
      <c r="G2128" s="75"/>
    </row>
    <row r="2129" spans="1:13" s="1" customFormat="1" ht="57.6" x14ac:dyDescent="0.3">
      <c r="A2129" s="36" t="s">
        <v>23</v>
      </c>
      <c r="B2129" s="4" t="s">
        <v>1484</v>
      </c>
      <c r="C2129" s="4" t="s">
        <v>130</v>
      </c>
      <c r="D2129" s="22">
        <v>1</v>
      </c>
      <c r="E2129" s="6">
        <v>37.51</v>
      </c>
      <c r="F2129" s="23">
        <f>D2129*E2129</f>
        <v>37.51</v>
      </c>
      <c r="G2129" s="7"/>
    </row>
    <row r="2130" spans="1:13" s="1" customFormat="1" x14ac:dyDescent="0.3">
      <c r="A2130" s="36" t="s">
        <v>47</v>
      </c>
      <c r="B2130" s="4" t="s">
        <v>1479</v>
      </c>
      <c r="C2130" s="4" t="s">
        <v>130</v>
      </c>
      <c r="D2130" s="22">
        <v>1</v>
      </c>
      <c r="E2130" s="6">
        <v>5.63</v>
      </c>
      <c r="F2130" s="23">
        <f>D2130*E2130</f>
        <v>5.63</v>
      </c>
      <c r="G2130" s="7"/>
    </row>
    <row r="2131" spans="1:13" s="1" customFormat="1" ht="43.8" thickBot="1" x14ac:dyDescent="0.35">
      <c r="A2131" s="36" t="s">
        <v>78</v>
      </c>
      <c r="B2131" s="4" t="s">
        <v>1480</v>
      </c>
      <c r="C2131" s="4" t="s">
        <v>130</v>
      </c>
      <c r="D2131" s="22">
        <v>1</v>
      </c>
      <c r="E2131" s="153">
        <v>30</v>
      </c>
      <c r="F2131" s="6">
        <f>D2131*E2131</f>
        <v>30</v>
      </c>
      <c r="G2131" s="93"/>
      <c r="I2131" s="37"/>
      <c r="J2131" s="37"/>
      <c r="K2131" s="37"/>
      <c r="L2131" s="37"/>
      <c r="M2131" s="37"/>
    </row>
    <row r="2132" spans="1:13" ht="15" thickTop="1" x14ac:dyDescent="0.3"/>
    <row r="2133" spans="1:13" ht="15" thickBot="1" x14ac:dyDescent="0.35"/>
    <row r="2134" spans="1:13" ht="15" thickTop="1" x14ac:dyDescent="0.3">
      <c r="A2134" s="234" t="s">
        <v>1474</v>
      </c>
    </row>
    <row r="2135" spans="1:13" x14ac:dyDescent="0.3">
      <c r="A2135" s="237"/>
    </row>
    <row r="2136" spans="1:13" ht="15" thickBot="1" x14ac:dyDescent="0.35">
      <c r="A2136" s="152" t="s">
        <v>1485</v>
      </c>
    </row>
    <row r="2137" spans="1:13" s="1" customFormat="1" ht="15" thickTop="1" x14ac:dyDescent="0.3">
      <c r="A2137" s="20"/>
      <c r="B2137" s="74" t="s">
        <v>45</v>
      </c>
      <c r="C2137" s="4"/>
      <c r="D2137" s="4"/>
      <c r="E2137" s="4"/>
      <c r="F2137" s="41"/>
      <c r="G2137" s="75"/>
    </row>
    <row r="2138" spans="1:13" s="1" customFormat="1" ht="57.6" x14ac:dyDescent="0.3">
      <c r="A2138" s="36" t="s">
        <v>23</v>
      </c>
      <c r="B2138" s="4" t="s">
        <v>1487</v>
      </c>
      <c r="C2138" s="4" t="s">
        <v>130</v>
      </c>
      <c r="D2138" s="22">
        <v>1</v>
      </c>
      <c r="E2138" s="6">
        <v>33.36</v>
      </c>
      <c r="F2138" s="23">
        <f>D2138*E2138</f>
        <v>33.36</v>
      </c>
      <c r="G2138" s="7"/>
    </row>
    <row r="2139" spans="1:13" s="1" customFormat="1" x14ac:dyDescent="0.3">
      <c r="A2139" s="36" t="s">
        <v>47</v>
      </c>
      <c r="B2139" s="4" t="s">
        <v>1479</v>
      </c>
      <c r="C2139" s="4" t="s">
        <v>130</v>
      </c>
      <c r="D2139" s="22">
        <v>1</v>
      </c>
      <c r="E2139" s="6">
        <v>5</v>
      </c>
      <c r="F2139" s="23">
        <f>D2139*E2139</f>
        <v>5</v>
      </c>
      <c r="G2139" s="7"/>
    </row>
    <row r="2140" spans="1:13" s="1" customFormat="1" ht="43.8" thickBot="1" x14ac:dyDescent="0.35">
      <c r="A2140" s="36" t="s">
        <v>78</v>
      </c>
      <c r="B2140" s="4" t="s">
        <v>1480</v>
      </c>
      <c r="C2140" s="4" t="s">
        <v>130</v>
      </c>
      <c r="D2140" s="22">
        <v>1</v>
      </c>
      <c r="E2140" s="153">
        <v>30</v>
      </c>
      <c r="F2140" s="6">
        <f>D2140*E2140</f>
        <v>30</v>
      </c>
      <c r="G2140" s="93"/>
      <c r="I2140" s="37"/>
      <c r="J2140" s="37"/>
      <c r="K2140" s="37"/>
      <c r="L2140" s="37"/>
      <c r="M2140" s="37"/>
    </row>
    <row r="2141" spans="1:13" ht="15" thickTop="1" x14ac:dyDescent="0.3"/>
    <row r="2142" spans="1:13" ht="15" thickBot="1" x14ac:dyDescent="0.35"/>
    <row r="2143" spans="1:13" ht="15" thickTop="1" x14ac:dyDescent="0.3">
      <c r="A2143" s="234" t="s">
        <v>1474</v>
      </c>
    </row>
    <row r="2144" spans="1:13" x14ac:dyDescent="0.3">
      <c r="A2144" s="237"/>
    </row>
    <row r="2145" spans="1:13" ht="15" thickBot="1" x14ac:dyDescent="0.35">
      <c r="A2145" s="152" t="s">
        <v>1488</v>
      </c>
    </row>
    <row r="2146" spans="1:13" s="1" customFormat="1" ht="15" thickTop="1" x14ac:dyDescent="0.3">
      <c r="A2146" s="20"/>
      <c r="B2146" s="74" t="s">
        <v>45</v>
      </c>
      <c r="C2146" s="4"/>
      <c r="D2146" s="4"/>
      <c r="E2146" s="4"/>
      <c r="F2146" s="41"/>
      <c r="G2146" s="75"/>
    </row>
    <row r="2147" spans="1:13" s="1" customFormat="1" ht="57.6" x14ac:dyDescent="0.3">
      <c r="A2147" s="36" t="s">
        <v>23</v>
      </c>
      <c r="B2147" s="4" t="s">
        <v>1484</v>
      </c>
      <c r="C2147" s="4" t="s">
        <v>130</v>
      </c>
      <c r="D2147" s="22">
        <v>1</v>
      </c>
      <c r="E2147" s="6">
        <v>91.87</v>
      </c>
      <c r="F2147" s="23">
        <f>D2147*E2147</f>
        <v>91.87</v>
      </c>
      <c r="G2147" s="7"/>
    </row>
    <row r="2148" spans="1:13" s="1" customFormat="1" x14ac:dyDescent="0.3">
      <c r="A2148" s="36" t="s">
        <v>47</v>
      </c>
      <c r="B2148" s="4" t="s">
        <v>1479</v>
      </c>
      <c r="C2148" s="4" t="s">
        <v>130</v>
      </c>
      <c r="D2148" s="22">
        <v>1</v>
      </c>
      <c r="E2148" s="6">
        <v>13.78</v>
      </c>
      <c r="F2148" s="23">
        <f>D2148*E2148</f>
        <v>13.78</v>
      </c>
      <c r="G2148" s="7"/>
    </row>
    <row r="2149" spans="1:13" s="1" customFormat="1" ht="43.8" thickBot="1" x14ac:dyDescent="0.35">
      <c r="A2149" s="36" t="s">
        <v>78</v>
      </c>
      <c r="B2149" s="4" t="s">
        <v>1480</v>
      </c>
      <c r="C2149" s="4" t="s">
        <v>130</v>
      </c>
      <c r="D2149" s="22">
        <v>1</v>
      </c>
      <c r="E2149" s="153">
        <v>60</v>
      </c>
      <c r="F2149" s="6">
        <f>D2149*E2149</f>
        <v>60</v>
      </c>
      <c r="G2149" s="93"/>
      <c r="I2149" s="37"/>
      <c r="J2149" s="37"/>
      <c r="K2149" s="37"/>
      <c r="L2149" s="37"/>
      <c r="M2149" s="37"/>
    </row>
    <row r="2150" spans="1:13" ht="15" thickTop="1" x14ac:dyDescent="0.3"/>
    <row r="2151" spans="1:13" ht="15" thickBot="1" x14ac:dyDescent="0.35"/>
    <row r="2152" spans="1:13" ht="15" thickTop="1" x14ac:dyDescent="0.3">
      <c r="A2152" s="234" t="s">
        <v>1474</v>
      </c>
    </row>
    <row r="2153" spans="1:13" x14ac:dyDescent="0.3">
      <c r="A2153" s="237"/>
    </row>
    <row r="2154" spans="1:13" ht="15" thickBot="1" x14ac:dyDescent="0.35">
      <c r="A2154" s="152" t="s">
        <v>1490</v>
      </c>
    </row>
    <row r="2155" spans="1:13" s="1" customFormat="1" ht="15" thickTop="1" x14ac:dyDescent="0.3">
      <c r="A2155" s="20"/>
      <c r="B2155" s="74" t="s">
        <v>45</v>
      </c>
      <c r="C2155" s="4"/>
      <c r="D2155" s="4"/>
      <c r="E2155" s="4"/>
      <c r="F2155" s="41"/>
      <c r="G2155" s="75"/>
    </row>
    <row r="2156" spans="1:13" s="1" customFormat="1" ht="57.6" x14ac:dyDescent="0.3">
      <c r="A2156" s="36" t="s">
        <v>23</v>
      </c>
      <c r="B2156" s="4" t="s">
        <v>1487</v>
      </c>
      <c r="C2156" s="4" t="s">
        <v>130</v>
      </c>
      <c r="D2156" s="22">
        <v>1</v>
      </c>
      <c r="E2156" s="6">
        <v>68.36</v>
      </c>
      <c r="F2156" s="23">
        <f>D2156*E2156</f>
        <v>68.36</v>
      </c>
      <c r="G2156" s="7"/>
    </row>
    <row r="2157" spans="1:13" s="1" customFormat="1" x14ac:dyDescent="0.3">
      <c r="A2157" s="36" t="s">
        <v>47</v>
      </c>
      <c r="B2157" s="4" t="s">
        <v>1479</v>
      </c>
      <c r="C2157" s="4" t="s">
        <v>130</v>
      </c>
      <c r="D2157" s="22">
        <v>1</v>
      </c>
      <c r="E2157" s="6">
        <v>10.25</v>
      </c>
      <c r="F2157" s="23">
        <f>D2157*E2157</f>
        <v>10.25</v>
      </c>
      <c r="G2157" s="7"/>
    </row>
    <row r="2158" spans="1:13" s="1" customFormat="1" ht="43.8" thickBot="1" x14ac:dyDescent="0.35">
      <c r="A2158" s="36" t="s">
        <v>78</v>
      </c>
      <c r="B2158" s="4" t="s">
        <v>1480</v>
      </c>
      <c r="C2158" s="4" t="s">
        <v>130</v>
      </c>
      <c r="D2158" s="22">
        <v>1</v>
      </c>
      <c r="E2158" s="153">
        <v>60</v>
      </c>
      <c r="F2158" s="6">
        <f>D2158*E2158</f>
        <v>60</v>
      </c>
      <c r="G2158" s="93"/>
      <c r="I2158" s="37"/>
      <c r="J2158" s="37"/>
      <c r="K2158" s="37"/>
      <c r="L2158" s="37"/>
      <c r="M2158" s="37"/>
    </row>
    <row r="2159" spans="1:13" ht="15" thickTop="1" x14ac:dyDescent="0.3"/>
    <row r="2160" spans="1:13" ht="15" thickBot="1" x14ac:dyDescent="0.35"/>
    <row r="2161" spans="1:13" ht="15" thickTop="1" x14ac:dyDescent="0.3">
      <c r="A2161" s="234" t="s">
        <v>1474</v>
      </c>
    </row>
    <row r="2162" spans="1:13" x14ac:dyDescent="0.3">
      <c r="A2162" s="237"/>
    </row>
    <row r="2163" spans="1:13" ht="15" thickBot="1" x14ac:dyDescent="0.35">
      <c r="A2163" s="152" t="s">
        <v>1492</v>
      </c>
    </row>
    <row r="2164" spans="1:13" s="1" customFormat="1" ht="15" thickTop="1" x14ac:dyDescent="0.3">
      <c r="A2164" s="20"/>
      <c r="B2164" s="74" t="s">
        <v>45</v>
      </c>
      <c r="C2164" s="4"/>
      <c r="D2164" s="4"/>
      <c r="E2164" s="4"/>
      <c r="F2164" s="41"/>
      <c r="G2164" s="75"/>
    </row>
    <row r="2165" spans="1:13" s="1" customFormat="1" ht="57.6" x14ac:dyDescent="0.3">
      <c r="A2165" s="36" t="s">
        <v>23</v>
      </c>
      <c r="B2165" s="4" t="s">
        <v>1487</v>
      </c>
      <c r="C2165" s="4" t="s">
        <v>130</v>
      </c>
      <c r="D2165" s="22">
        <v>1</v>
      </c>
      <c r="E2165" s="6">
        <v>60.04</v>
      </c>
      <c r="F2165" s="23">
        <f>D2165*E2165</f>
        <v>60.04</v>
      </c>
      <c r="G2165" s="7"/>
    </row>
    <row r="2166" spans="1:13" s="1" customFormat="1" x14ac:dyDescent="0.3">
      <c r="A2166" s="36" t="s">
        <v>47</v>
      </c>
      <c r="B2166" s="4" t="s">
        <v>1479</v>
      </c>
      <c r="C2166" s="4" t="s">
        <v>130</v>
      </c>
      <c r="D2166" s="22">
        <v>1</v>
      </c>
      <c r="E2166" s="6">
        <v>9.01</v>
      </c>
      <c r="F2166" s="23">
        <f>D2166*E2166</f>
        <v>9.01</v>
      </c>
      <c r="G2166" s="7"/>
    </row>
    <row r="2167" spans="1:13" s="1" customFormat="1" ht="43.8" thickBot="1" x14ac:dyDescent="0.35">
      <c r="A2167" s="36" t="s">
        <v>78</v>
      </c>
      <c r="B2167" s="4" t="s">
        <v>1480</v>
      </c>
      <c r="C2167" s="4" t="s">
        <v>130</v>
      </c>
      <c r="D2167" s="22">
        <v>1</v>
      </c>
      <c r="E2167" s="153">
        <v>60</v>
      </c>
      <c r="F2167" s="6">
        <f>D2167*E2167</f>
        <v>60</v>
      </c>
      <c r="G2167" s="93"/>
      <c r="I2167" s="37"/>
      <c r="J2167" s="37"/>
      <c r="K2167" s="37"/>
      <c r="L2167" s="37"/>
      <c r="M2167" s="37"/>
    </row>
    <row r="2168" spans="1:13" ht="15" thickTop="1" x14ac:dyDescent="0.3"/>
    <row r="2169" spans="1:13" ht="15" thickBot="1" x14ac:dyDescent="0.35"/>
    <row r="2170" spans="1:13" ht="15" thickTop="1" x14ac:dyDescent="0.3">
      <c r="A2170" s="234" t="s">
        <v>1494</v>
      </c>
    </row>
    <row r="2171" spans="1:13" x14ac:dyDescent="0.3">
      <c r="A2171" s="237"/>
    </row>
    <row r="2172" spans="1:13" ht="15" thickBot="1" x14ac:dyDescent="0.35">
      <c r="A2172" s="152" t="s">
        <v>1496</v>
      </c>
    </row>
    <row r="2173" spans="1:13" s="1" customFormat="1" ht="15" thickTop="1" x14ac:dyDescent="0.3">
      <c r="A2173" s="20"/>
      <c r="B2173" s="74" t="s">
        <v>45</v>
      </c>
      <c r="C2173" s="4"/>
      <c r="D2173" s="4"/>
      <c r="E2173" s="4"/>
      <c r="F2173" s="41"/>
      <c r="G2173" s="75"/>
    </row>
    <row r="2174" spans="1:13" s="1" customFormat="1" ht="57.6" x14ac:dyDescent="0.3">
      <c r="A2174" s="36" t="s">
        <v>23</v>
      </c>
      <c r="B2174" s="4" t="s">
        <v>1498</v>
      </c>
      <c r="C2174" s="4" t="s">
        <v>130</v>
      </c>
      <c r="D2174" s="22">
        <v>1</v>
      </c>
      <c r="E2174" s="6">
        <v>46.76</v>
      </c>
      <c r="F2174" s="23">
        <f>D2174*E2174</f>
        <v>46.76</v>
      </c>
      <c r="G2174" s="7"/>
    </row>
    <row r="2175" spans="1:13" s="1" customFormat="1" x14ac:dyDescent="0.3">
      <c r="A2175" s="36" t="s">
        <v>47</v>
      </c>
      <c r="B2175" s="4" t="s">
        <v>1479</v>
      </c>
      <c r="C2175" s="4" t="s">
        <v>130</v>
      </c>
      <c r="D2175" s="22">
        <v>1</v>
      </c>
      <c r="E2175" s="6">
        <v>7.01</v>
      </c>
      <c r="F2175" s="23">
        <f>D2175*E2175</f>
        <v>7.01</v>
      </c>
      <c r="G2175" s="7"/>
    </row>
    <row r="2176" spans="1:13" s="1" customFormat="1" ht="43.8" thickBot="1" x14ac:dyDescent="0.35">
      <c r="A2176" s="36" t="s">
        <v>78</v>
      </c>
      <c r="B2176" s="4" t="s">
        <v>1480</v>
      </c>
      <c r="C2176" s="4" t="s">
        <v>130</v>
      </c>
      <c r="D2176" s="22">
        <v>1</v>
      </c>
      <c r="E2176" s="153">
        <v>30</v>
      </c>
      <c r="F2176" s="6">
        <f>D2176*E2176</f>
        <v>30</v>
      </c>
      <c r="G2176" s="93"/>
      <c r="I2176" s="37"/>
      <c r="J2176" s="37"/>
      <c r="K2176" s="37"/>
      <c r="L2176" s="37"/>
      <c r="M2176" s="37"/>
    </row>
    <row r="2177" spans="1:13" ht="15" thickTop="1" x14ac:dyDescent="0.3"/>
    <row r="2178" spans="1:13" ht="15" thickBot="1" x14ac:dyDescent="0.35"/>
    <row r="2179" spans="1:13" ht="15" thickTop="1" x14ac:dyDescent="0.3">
      <c r="A2179" s="234" t="s">
        <v>1494</v>
      </c>
    </row>
    <row r="2180" spans="1:13" x14ac:dyDescent="0.3">
      <c r="A2180" s="237"/>
    </row>
    <row r="2181" spans="1:13" ht="15" thickBot="1" x14ac:dyDescent="0.35">
      <c r="A2181" s="152" t="s">
        <v>1499</v>
      </c>
    </row>
    <row r="2182" spans="1:13" s="1" customFormat="1" ht="15" thickTop="1" x14ac:dyDescent="0.3">
      <c r="A2182" s="20"/>
      <c r="B2182" s="74" t="s">
        <v>45</v>
      </c>
      <c r="C2182" s="4"/>
      <c r="D2182" s="4"/>
      <c r="E2182" s="4"/>
      <c r="F2182" s="41"/>
      <c r="G2182" s="75"/>
    </row>
    <row r="2183" spans="1:13" s="1" customFormat="1" ht="57.6" x14ac:dyDescent="0.3">
      <c r="A2183" s="36" t="s">
        <v>23</v>
      </c>
      <c r="B2183" s="4" t="s">
        <v>1501</v>
      </c>
      <c r="C2183" s="4" t="s">
        <v>130</v>
      </c>
      <c r="D2183" s="22">
        <v>1</v>
      </c>
      <c r="E2183" s="6">
        <v>40.47</v>
      </c>
      <c r="F2183" s="23">
        <f>D2183*E2183</f>
        <v>40.47</v>
      </c>
      <c r="G2183" s="7"/>
    </row>
    <row r="2184" spans="1:13" s="1" customFormat="1" x14ac:dyDescent="0.3">
      <c r="A2184" s="36" t="s">
        <v>47</v>
      </c>
      <c r="B2184" s="4" t="s">
        <v>1479</v>
      </c>
      <c r="C2184" s="4" t="s">
        <v>130</v>
      </c>
      <c r="D2184" s="22">
        <v>1</v>
      </c>
      <c r="E2184" s="6">
        <v>6.07</v>
      </c>
      <c r="F2184" s="23">
        <f>D2184*E2184</f>
        <v>6.07</v>
      </c>
      <c r="G2184" s="7"/>
    </row>
    <row r="2185" spans="1:13" s="1" customFormat="1" ht="43.8" thickBot="1" x14ac:dyDescent="0.35">
      <c r="A2185" s="36" t="s">
        <v>78</v>
      </c>
      <c r="B2185" s="4" t="s">
        <v>1480</v>
      </c>
      <c r="C2185" s="4" t="s">
        <v>130</v>
      </c>
      <c r="D2185" s="22">
        <v>1</v>
      </c>
      <c r="E2185" s="153">
        <v>30</v>
      </c>
      <c r="F2185" s="6">
        <f>D2185*E2185</f>
        <v>30</v>
      </c>
      <c r="G2185" s="93"/>
      <c r="I2185" s="37"/>
      <c r="J2185" s="37"/>
      <c r="K2185" s="37"/>
      <c r="L2185" s="37"/>
      <c r="M2185" s="37"/>
    </row>
    <row r="2186" spans="1:13" ht="15" thickTop="1" x14ac:dyDescent="0.3"/>
    <row r="2187" spans="1:13" ht="15" thickBot="1" x14ac:dyDescent="0.35"/>
    <row r="2188" spans="1:13" ht="15" thickTop="1" x14ac:dyDescent="0.3">
      <c r="A2188" s="198" t="s">
        <v>1494</v>
      </c>
    </row>
    <row r="2189" spans="1:13" ht="15" thickBot="1" x14ac:dyDescent="0.35">
      <c r="A2189" s="152" t="s">
        <v>1502</v>
      </c>
    </row>
    <row r="2190" spans="1:13" s="1" customFormat="1" ht="15" thickTop="1" x14ac:dyDescent="0.3">
      <c r="A2190" s="20"/>
      <c r="B2190" s="74" t="s">
        <v>45</v>
      </c>
      <c r="C2190" s="4"/>
      <c r="D2190" s="4"/>
      <c r="E2190" s="4"/>
      <c r="F2190" s="41"/>
      <c r="G2190" s="75"/>
    </row>
    <row r="2191" spans="1:13" s="1" customFormat="1" ht="57.6" x14ac:dyDescent="0.3">
      <c r="A2191" s="36" t="s">
        <v>23</v>
      </c>
      <c r="B2191" s="4" t="s">
        <v>1501</v>
      </c>
      <c r="C2191" s="4" t="s">
        <v>130</v>
      </c>
      <c r="D2191" s="22">
        <v>1</v>
      </c>
      <c r="E2191" s="6">
        <v>86.84</v>
      </c>
      <c r="F2191" s="23">
        <f>D2191*E2191</f>
        <v>86.84</v>
      </c>
      <c r="G2191" s="7"/>
    </row>
    <row r="2192" spans="1:13" s="1" customFormat="1" x14ac:dyDescent="0.3">
      <c r="A2192" s="36" t="s">
        <v>47</v>
      </c>
      <c r="B2192" s="4" t="s">
        <v>1479</v>
      </c>
      <c r="C2192" s="4" t="s">
        <v>130</v>
      </c>
      <c r="D2192" s="22">
        <v>1</v>
      </c>
      <c r="E2192" s="6">
        <v>13.03</v>
      </c>
      <c r="F2192" s="23">
        <f>D2192*E2192</f>
        <v>13.03</v>
      </c>
      <c r="G2192" s="7"/>
    </row>
    <row r="2193" spans="1:13" s="1" customFormat="1" ht="43.8" thickBot="1" x14ac:dyDescent="0.35">
      <c r="A2193" s="36" t="s">
        <v>78</v>
      </c>
      <c r="B2193" s="4" t="s">
        <v>1504</v>
      </c>
      <c r="C2193" s="4" t="s">
        <v>130</v>
      </c>
      <c r="D2193" s="22">
        <v>1</v>
      </c>
      <c r="E2193" s="153">
        <v>60</v>
      </c>
      <c r="F2193" s="6">
        <f>D2193*E2193</f>
        <v>60</v>
      </c>
      <c r="G2193" s="93"/>
      <c r="I2193" s="37"/>
      <c r="J2193" s="37"/>
      <c r="K2193" s="37"/>
      <c r="L2193" s="37"/>
      <c r="M2193" s="37"/>
    </row>
    <row r="2194" spans="1:13" ht="15" thickTop="1" x14ac:dyDescent="0.3"/>
    <row r="2195" spans="1:13" ht="15" thickBot="1" x14ac:dyDescent="0.35"/>
    <row r="2196" spans="1:13" ht="15" thickTop="1" x14ac:dyDescent="0.3">
      <c r="A2196" s="85" t="s">
        <v>1494</v>
      </c>
    </row>
    <row r="2197" spans="1:13" ht="15" thickBot="1" x14ac:dyDescent="0.35">
      <c r="A2197" s="152" t="s">
        <v>1505</v>
      </c>
    </row>
    <row r="2198" spans="1:13" s="1" customFormat="1" ht="15" thickTop="1" x14ac:dyDescent="0.3">
      <c r="A2198" s="20"/>
      <c r="B2198" s="74" t="s">
        <v>45</v>
      </c>
      <c r="C2198" s="4"/>
      <c r="D2198" s="4"/>
      <c r="E2198" s="4"/>
      <c r="F2198" s="41"/>
      <c r="G2198" s="75"/>
    </row>
    <row r="2199" spans="1:13" s="1" customFormat="1" ht="57.6" x14ac:dyDescent="0.3">
      <c r="A2199" s="36" t="s">
        <v>23</v>
      </c>
      <c r="B2199" s="4" t="s">
        <v>1498</v>
      </c>
      <c r="C2199" s="4" t="s">
        <v>130</v>
      </c>
      <c r="D2199" s="22">
        <v>1</v>
      </c>
      <c r="E2199" s="6">
        <v>74.27</v>
      </c>
      <c r="F2199" s="23">
        <f>D2199*E2199</f>
        <v>74.27</v>
      </c>
      <c r="G2199" s="7"/>
    </row>
    <row r="2200" spans="1:13" s="1" customFormat="1" x14ac:dyDescent="0.3">
      <c r="A2200" s="36" t="s">
        <v>47</v>
      </c>
      <c r="B2200" s="4" t="s">
        <v>1479</v>
      </c>
      <c r="C2200" s="4" t="s">
        <v>130</v>
      </c>
      <c r="D2200" s="22">
        <v>1</v>
      </c>
      <c r="E2200" s="6">
        <v>11.14</v>
      </c>
      <c r="F2200" s="23">
        <f>D2200*E2200</f>
        <v>11.14</v>
      </c>
      <c r="G2200" s="7"/>
    </row>
    <row r="2201" spans="1:13" s="1" customFormat="1" ht="43.8" thickBot="1" x14ac:dyDescent="0.35">
      <c r="A2201" s="36" t="s">
        <v>78</v>
      </c>
      <c r="B2201" s="4" t="s">
        <v>1480</v>
      </c>
      <c r="C2201" s="4" t="s">
        <v>130</v>
      </c>
      <c r="D2201" s="22">
        <v>1</v>
      </c>
      <c r="E2201" s="153">
        <v>60</v>
      </c>
      <c r="F2201" s="6">
        <f>D2201*E2201</f>
        <v>60</v>
      </c>
      <c r="G2201" s="93"/>
      <c r="I2201" s="37"/>
      <c r="J2201" s="37"/>
      <c r="K2201" s="37"/>
      <c r="L2201" s="37"/>
      <c r="M2201" s="37"/>
    </row>
    <row r="2202" spans="1:13" ht="15" thickTop="1" x14ac:dyDescent="0.3"/>
    <row r="2203" spans="1:13" ht="15" thickBot="1" x14ac:dyDescent="0.35"/>
    <row r="2204" spans="1:13" ht="15" thickTop="1" x14ac:dyDescent="0.3">
      <c r="A2204" s="85" t="s">
        <v>1507</v>
      </c>
    </row>
    <row r="2205" spans="1:13" ht="15" thickBot="1" x14ac:dyDescent="0.35">
      <c r="A2205" s="152" t="s">
        <v>1509</v>
      </c>
    </row>
    <row r="2206" spans="1:13" s="1" customFormat="1" ht="15" thickTop="1" x14ac:dyDescent="0.3">
      <c r="A2206" s="20"/>
      <c r="B2206" s="74" t="s">
        <v>45</v>
      </c>
      <c r="C2206" s="4"/>
      <c r="D2206" s="4"/>
      <c r="E2206" s="4"/>
      <c r="F2206" s="41"/>
      <c r="G2206" s="75"/>
    </row>
    <row r="2207" spans="1:13" s="1" customFormat="1" ht="43.2" x14ac:dyDescent="0.3">
      <c r="A2207" s="36" t="s">
        <v>23</v>
      </c>
      <c r="B2207" s="4" t="s">
        <v>1511</v>
      </c>
      <c r="C2207" s="4" t="s">
        <v>130</v>
      </c>
      <c r="D2207" s="22">
        <v>1</v>
      </c>
      <c r="E2207" s="6">
        <v>63.89</v>
      </c>
      <c r="F2207" s="23">
        <f>D2207*E2207</f>
        <v>63.89</v>
      </c>
      <c r="G2207" s="7"/>
    </row>
    <row r="2208" spans="1:13" s="1" customFormat="1" x14ac:dyDescent="0.3">
      <c r="A2208" s="36" t="s">
        <v>47</v>
      </c>
      <c r="B2208" s="4" t="s">
        <v>1479</v>
      </c>
      <c r="C2208" s="4" t="s">
        <v>130</v>
      </c>
      <c r="D2208" s="22">
        <v>1</v>
      </c>
      <c r="E2208" s="6">
        <v>6.39</v>
      </c>
      <c r="F2208" s="23">
        <f>D2208*E2208</f>
        <v>6.39</v>
      </c>
      <c r="G2208" s="7"/>
    </row>
    <row r="2209" spans="1:13" s="1" customFormat="1" ht="43.8" thickBot="1" x14ac:dyDescent="0.35">
      <c r="A2209" s="36" t="s">
        <v>78</v>
      </c>
      <c r="B2209" s="4" t="s">
        <v>1512</v>
      </c>
      <c r="C2209" s="4" t="s">
        <v>130</v>
      </c>
      <c r="D2209" s="22">
        <v>1</v>
      </c>
      <c r="E2209" s="153">
        <v>15</v>
      </c>
      <c r="F2209" s="6">
        <f>D2209*E2209</f>
        <v>15</v>
      </c>
      <c r="G2209" s="93"/>
      <c r="I2209" s="37"/>
      <c r="J2209" s="37"/>
      <c r="K2209" s="37"/>
      <c r="L2209" s="37"/>
      <c r="M2209" s="37"/>
    </row>
    <row r="2210" spans="1:13" ht="15" thickTop="1" x14ac:dyDescent="0.3"/>
    <row r="2211" spans="1:13" ht="15" thickBot="1" x14ac:dyDescent="0.35"/>
    <row r="2212" spans="1:13" ht="15" thickTop="1" x14ac:dyDescent="0.3">
      <c r="A2212" s="85" t="s">
        <v>1507</v>
      </c>
    </row>
    <row r="2213" spans="1:13" ht="15" thickBot="1" x14ac:dyDescent="0.35">
      <c r="A2213" s="152" t="s">
        <v>1513</v>
      </c>
    </row>
    <row r="2214" spans="1:13" s="1" customFormat="1" ht="15" thickTop="1" x14ac:dyDescent="0.3">
      <c r="A2214" s="20"/>
      <c r="B2214" s="74" t="s">
        <v>45</v>
      </c>
      <c r="C2214" s="4"/>
      <c r="D2214" s="4"/>
      <c r="E2214" s="4"/>
      <c r="F2214" s="41"/>
      <c r="G2214" s="75"/>
    </row>
    <row r="2215" spans="1:13" s="1" customFormat="1" ht="43.2" x14ac:dyDescent="0.3">
      <c r="A2215" s="36" t="s">
        <v>23</v>
      </c>
      <c r="B2215" s="4" t="s">
        <v>1514</v>
      </c>
      <c r="C2215" s="4" t="s">
        <v>130</v>
      </c>
      <c r="D2215" s="22">
        <v>1</v>
      </c>
      <c r="E2215" s="6">
        <v>87.22</v>
      </c>
      <c r="F2215" s="23">
        <f>D2215*E2215</f>
        <v>87.22</v>
      </c>
      <c r="G2215" s="7"/>
    </row>
    <row r="2216" spans="1:13" s="1" customFormat="1" x14ac:dyDescent="0.3">
      <c r="A2216" s="36" t="s">
        <v>47</v>
      </c>
      <c r="B2216" s="4" t="s">
        <v>1479</v>
      </c>
      <c r="C2216" s="4" t="s">
        <v>130</v>
      </c>
      <c r="D2216" s="22">
        <v>1</v>
      </c>
      <c r="E2216" s="6">
        <v>8.7200000000000006</v>
      </c>
      <c r="F2216" s="23">
        <f>D2216*E2216</f>
        <v>8.7200000000000006</v>
      </c>
      <c r="G2216" s="7"/>
    </row>
    <row r="2217" spans="1:13" s="1" customFormat="1" ht="58.2" thickBot="1" x14ac:dyDescent="0.35">
      <c r="A2217" s="36" t="s">
        <v>78</v>
      </c>
      <c r="B2217" s="4" t="s">
        <v>1515</v>
      </c>
      <c r="C2217" s="4" t="s">
        <v>130</v>
      </c>
      <c r="D2217" s="22">
        <v>1</v>
      </c>
      <c r="E2217" s="153">
        <v>30</v>
      </c>
      <c r="F2217" s="6">
        <f>D2217*E2217</f>
        <v>30</v>
      </c>
      <c r="G2217" s="93"/>
      <c r="I2217" s="37"/>
      <c r="J2217" s="37"/>
      <c r="K2217" s="37"/>
      <c r="L2217" s="37"/>
      <c r="M2217" s="37"/>
    </row>
    <row r="2218" spans="1:13" ht="15" thickTop="1" x14ac:dyDescent="0.3"/>
    <row r="2219" spans="1:13" ht="15" thickBot="1" x14ac:dyDescent="0.35"/>
    <row r="2220" spans="1:13" ht="15" thickTop="1" x14ac:dyDescent="0.3">
      <c r="A2220" s="85" t="s">
        <v>1516</v>
      </c>
    </row>
    <row r="2221" spans="1:13" ht="15" thickBot="1" x14ac:dyDescent="0.35">
      <c r="A2221" s="152" t="s">
        <v>1518</v>
      </c>
    </row>
    <row r="2222" spans="1:13" s="1" customFormat="1" ht="15" thickTop="1" x14ac:dyDescent="0.3">
      <c r="A2222" s="20"/>
      <c r="B2222" s="74" t="s">
        <v>45</v>
      </c>
      <c r="C2222" s="4"/>
      <c r="D2222" s="4"/>
      <c r="E2222" s="4"/>
      <c r="F2222" s="41"/>
      <c r="G2222" s="75"/>
    </row>
    <row r="2223" spans="1:13" s="1" customFormat="1" ht="57.6" x14ac:dyDescent="0.3">
      <c r="A2223" s="36" t="s">
        <v>23</v>
      </c>
      <c r="B2223" s="4" t="s">
        <v>1520</v>
      </c>
      <c r="C2223" s="4" t="s">
        <v>130</v>
      </c>
      <c r="D2223" s="22">
        <v>1</v>
      </c>
      <c r="E2223" s="6">
        <v>97.22</v>
      </c>
      <c r="F2223" s="23">
        <f>D2223*E2223</f>
        <v>97.22</v>
      </c>
      <c r="G2223" s="7"/>
    </row>
    <row r="2224" spans="1:13" s="1" customFormat="1" x14ac:dyDescent="0.3">
      <c r="A2224" s="36" t="s">
        <v>47</v>
      </c>
      <c r="B2224" s="4" t="s">
        <v>1479</v>
      </c>
      <c r="C2224" s="4" t="s">
        <v>130</v>
      </c>
      <c r="D2224" s="22">
        <v>1</v>
      </c>
      <c r="E2224" s="6">
        <v>9.7200000000000006</v>
      </c>
      <c r="F2224" s="23">
        <f>D2224*E2224</f>
        <v>9.7200000000000006</v>
      </c>
      <c r="G2224" s="7"/>
    </row>
    <row r="2225" spans="1:13" s="1" customFormat="1" ht="72.599999999999994" thickBot="1" x14ac:dyDescent="0.35">
      <c r="A2225" s="36" t="s">
        <v>78</v>
      </c>
      <c r="B2225" s="4" t="s">
        <v>1521</v>
      </c>
      <c r="C2225" s="4" t="s">
        <v>130</v>
      </c>
      <c r="D2225" s="22">
        <v>1</v>
      </c>
      <c r="E2225" s="153">
        <v>45</v>
      </c>
      <c r="F2225" s="6">
        <f>D2225*E2225</f>
        <v>45</v>
      </c>
      <c r="G2225" s="93"/>
      <c r="I2225" s="37"/>
      <c r="J2225" s="37"/>
      <c r="K2225" s="37"/>
      <c r="L2225" s="37"/>
      <c r="M2225" s="37"/>
    </row>
    <row r="2226" spans="1:13" ht="15" thickTop="1" x14ac:dyDescent="0.3"/>
    <row r="2227" spans="1:13" ht="15" thickBot="1" x14ac:dyDescent="0.35"/>
    <row r="2228" spans="1:13" ht="15" thickTop="1" x14ac:dyDescent="0.3">
      <c r="A2228" s="85" t="s">
        <v>1516</v>
      </c>
    </row>
    <row r="2229" spans="1:13" ht="15" thickBot="1" x14ac:dyDescent="0.35">
      <c r="A2229" s="152" t="s">
        <v>1522</v>
      </c>
    </row>
    <row r="2230" spans="1:13" s="1" customFormat="1" ht="15" thickTop="1" x14ac:dyDescent="0.3">
      <c r="A2230" s="20"/>
      <c r="B2230" s="74" t="s">
        <v>45</v>
      </c>
      <c r="C2230" s="4"/>
      <c r="D2230" s="4"/>
      <c r="E2230" s="4"/>
      <c r="F2230" s="41"/>
      <c r="G2230" s="75"/>
    </row>
    <row r="2231" spans="1:13" s="1" customFormat="1" ht="57.6" x14ac:dyDescent="0.3">
      <c r="A2231" s="36" t="s">
        <v>23</v>
      </c>
      <c r="B2231" s="4" t="s">
        <v>1524</v>
      </c>
      <c r="C2231" s="4" t="s">
        <v>130</v>
      </c>
      <c r="D2231" s="22">
        <v>1</v>
      </c>
      <c r="E2231" s="6">
        <v>107.78</v>
      </c>
      <c r="F2231" s="23">
        <f>D2231*E2231</f>
        <v>107.78</v>
      </c>
      <c r="G2231" s="7"/>
    </row>
    <row r="2232" spans="1:13" s="1" customFormat="1" x14ac:dyDescent="0.3">
      <c r="A2232" s="36" t="s">
        <v>47</v>
      </c>
      <c r="B2232" s="4" t="s">
        <v>1479</v>
      </c>
      <c r="C2232" s="4" t="s">
        <v>130</v>
      </c>
      <c r="D2232" s="22">
        <v>1</v>
      </c>
      <c r="E2232" s="6">
        <v>10.78</v>
      </c>
      <c r="F2232" s="23">
        <f>D2232*E2232</f>
        <v>10.78</v>
      </c>
      <c r="G2232" s="7"/>
    </row>
    <row r="2233" spans="1:13" s="1" customFormat="1" ht="58.2" thickBot="1" x14ac:dyDescent="0.35">
      <c r="A2233" s="36" t="s">
        <v>78</v>
      </c>
      <c r="B2233" s="4" t="s">
        <v>1525</v>
      </c>
      <c r="C2233" s="4" t="s">
        <v>130</v>
      </c>
      <c r="D2233" s="22">
        <v>1</v>
      </c>
      <c r="E2233" s="153">
        <v>45</v>
      </c>
      <c r="F2233" s="6">
        <f>D2233*E2233</f>
        <v>45</v>
      </c>
      <c r="G2233" s="93"/>
      <c r="I2233" s="37"/>
      <c r="J2233" s="37"/>
      <c r="K2233" s="37"/>
      <c r="L2233" s="37"/>
      <c r="M2233" s="37"/>
    </row>
    <row r="2234" spans="1:13" ht="15" thickTop="1" x14ac:dyDescent="0.3"/>
    <row r="2235" spans="1:13" ht="15" thickBot="1" x14ac:dyDescent="0.35"/>
    <row r="2236" spans="1:13" ht="15" thickTop="1" x14ac:dyDescent="0.3">
      <c r="A2236" s="234" t="s">
        <v>1526</v>
      </c>
    </row>
    <row r="2237" spans="1:13" ht="15" thickBot="1" x14ac:dyDescent="0.35">
      <c r="A2237" s="235"/>
    </row>
    <row r="2238" spans="1:13" s="1" customFormat="1" ht="15" thickTop="1" x14ac:dyDescent="0.3">
      <c r="A2238" s="20"/>
      <c r="B2238" s="74" t="s">
        <v>45</v>
      </c>
      <c r="C2238" s="4"/>
      <c r="D2238" s="4"/>
      <c r="E2238" s="4"/>
      <c r="F2238" s="41"/>
      <c r="G2238" s="75"/>
    </row>
    <row r="2239" spans="1:13" s="1" customFormat="1" ht="28.8" x14ac:dyDescent="0.3">
      <c r="A2239" s="36" t="s">
        <v>23</v>
      </c>
      <c r="B2239" s="4" t="s">
        <v>1528</v>
      </c>
      <c r="C2239" s="4" t="s">
        <v>483</v>
      </c>
      <c r="D2239" s="22">
        <v>4</v>
      </c>
      <c r="E2239" s="6">
        <v>25.15</v>
      </c>
      <c r="F2239" s="23">
        <f t="shared" ref="F2239:F2244" si="74">D2239*E2239</f>
        <v>100.6</v>
      </c>
      <c r="G2239" s="7"/>
      <c r="L2239" s="30"/>
    </row>
    <row r="2240" spans="1:13" s="1" customFormat="1" x14ac:dyDescent="0.3">
      <c r="A2240" s="36" t="s">
        <v>47</v>
      </c>
      <c r="B2240" s="4" t="s">
        <v>1529</v>
      </c>
      <c r="C2240" s="4" t="s">
        <v>1530</v>
      </c>
      <c r="D2240" s="22">
        <v>6</v>
      </c>
      <c r="E2240" s="6">
        <v>1.68</v>
      </c>
      <c r="F2240" s="23">
        <f t="shared" si="74"/>
        <v>10.08</v>
      </c>
      <c r="G2240" s="7"/>
    </row>
    <row r="2241" spans="1:13" s="1" customFormat="1" x14ac:dyDescent="0.3">
      <c r="A2241" s="36" t="s">
        <v>78</v>
      </c>
      <c r="B2241" s="4" t="s">
        <v>1531</v>
      </c>
      <c r="C2241" s="4" t="s">
        <v>1530</v>
      </c>
      <c r="D2241" s="22">
        <v>1.8</v>
      </c>
      <c r="E2241" s="6">
        <v>19.93</v>
      </c>
      <c r="F2241" s="23">
        <f t="shared" si="74"/>
        <v>35.874000000000002</v>
      </c>
      <c r="G2241" s="7"/>
    </row>
    <row r="2242" spans="1:13" s="1" customFormat="1" ht="28.8" x14ac:dyDescent="0.3">
      <c r="A2242" s="36" t="s">
        <v>1051</v>
      </c>
      <c r="B2242" s="4" t="s">
        <v>1532</v>
      </c>
      <c r="C2242" s="4" t="s">
        <v>307</v>
      </c>
      <c r="D2242" s="22">
        <v>141</v>
      </c>
      <c r="E2242" s="6">
        <v>0.37</v>
      </c>
      <c r="F2242" s="23">
        <f t="shared" si="74"/>
        <v>52.17</v>
      </c>
      <c r="G2242" s="7"/>
    </row>
    <row r="2243" spans="1:13" s="1" customFormat="1" x14ac:dyDescent="0.3">
      <c r="A2243" s="36" t="s">
        <v>1053</v>
      </c>
      <c r="B2243" s="4" t="s">
        <v>1533</v>
      </c>
      <c r="C2243" s="4" t="s">
        <v>1530</v>
      </c>
      <c r="D2243" s="22">
        <v>0.02</v>
      </c>
      <c r="E2243" s="6">
        <v>27.37</v>
      </c>
      <c r="F2243" s="23">
        <f t="shared" si="74"/>
        <v>0.5474</v>
      </c>
      <c r="G2243" s="7"/>
    </row>
    <row r="2244" spans="1:13" s="1" customFormat="1" ht="15" thickBot="1" x14ac:dyDescent="0.35">
      <c r="A2244" s="36" t="s">
        <v>1055</v>
      </c>
      <c r="B2244" s="4" t="s">
        <v>1534</v>
      </c>
      <c r="C2244" s="4" t="s">
        <v>190</v>
      </c>
      <c r="D2244" s="22">
        <v>1</v>
      </c>
      <c r="E2244" s="6">
        <v>5.22</v>
      </c>
      <c r="F2244" s="6">
        <f t="shared" si="74"/>
        <v>5.22</v>
      </c>
      <c r="G2244" s="93"/>
      <c r="I2244" s="37"/>
      <c r="J2244" s="37"/>
      <c r="K2244" s="37"/>
      <c r="L2244" s="37"/>
      <c r="M2244" s="37"/>
    </row>
    <row r="2245" spans="1:13" ht="15" thickTop="1" x14ac:dyDescent="0.3"/>
    <row r="2246" spans="1:13" ht="15" thickBot="1" x14ac:dyDescent="0.35"/>
    <row r="2247" spans="1:13" ht="15" thickTop="1" x14ac:dyDescent="0.3">
      <c r="A2247" s="234" t="s">
        <v>1549</v>
      </c>
    </row>
    <row r="2248" spans="1:13" ht="15" thickBot="1" x14ac:dyDescent="0.35">
      <c r="A2248" s="235"/>
    </row>
    <row r="2249" spans="1:13" s="1" customFormat="1" ht="15" thickTop="1" x14ac:dyDescent="0.3">
      <c r="A2249" s="20"/>
      <c r="B2249" s="74" t="s">
        <v>45</v>
      </c>
      <c r="C2249" s="4"/>
      <c r="D2249" s="4"/>
      <c r="E2249" s="4"/>
      <c r="F2249" s="41"/>
      <c r="G2249" s="75"/>
    </row>
    <row r="2250" spans="1:13" s="1" customFormat="1" x14ac:dyDescent="0.3">
      <c r="A2250" s="36" t="s">
        <v>23</v>
      </c>
      <c r="B2250" s="4" t="s">
        <v>1536</v>
      </c>
      <c r="C2250" s="4" t="s">
        <v>130</v>
      </c>
      <c r="D2250" s="22">
        <v>1.2</v>
      </c>
      <c r="E2250" s="6">
        <v>23.88</v>
      </c>
      <c r="F2250" s="23">
        <f>D2250*E2250</f>
        <v>28.655999999999999</v>
      </c>
      <c r="G2250" s="7"/>
    </row>
    <row r="2251" spans="1:13" s="1" customFormat="1" x14ac:dyDescent="0.3">
      <c r="A2251" s="36" t="s">
        <v>47</v>
      </c>
      <c r="B2251" s="4" t="s">
        <v>1537</v>
      </c>
      <c r="C2251" s="4" t="s">
        <v>304</v>
      </c>
      <c r="D2251" s="22">
        <v>3</v>
      </c>
      <c r="E2251" s="6">
        <v>2.65</v>
      </c>
      <c r="F2251" s="23">
        <f>D2251*E2251</f>
        <v>7.9499999999999993</v>
      </c>
      <c r="G2251" s="7"/>
    </row>
    <row r="2252" spans="1:13" s="1" customFormat="1" x14ac:dyDescent="0.3">
      <c r="A2252" s="36" t="s">
        <v>78</v>
      </c>
      <c r="B2252" s="4" t="s">
        <v>1538</v>
      </c>
      <c r="C2252" s="4" t="s">
        <v>304</v>
      </c>
      <c r="D2252" s="22">
        <v>4</v>
      </c>
      <c r="E2252" s="6">
        <v>5.33</v>
      </c>
      <c r="F2252" s="23">
        <f>D2252*E2252</f>
        <v>21.32</v>
      </c>
      <c r="G2252" s="7"/>
    </row>
    <row r="2253" spans="1:13" s="1" customFormat="1" x14ac:dyDescent="0.3">
      <c r="A2253" s="36" t="s">
        <v>1051</v>
      </c>
      <c r="B2253" s="4" t="s">
        <v>1539</v>
      </c>
      <c r="C2253" s="4" t="s">
        <v>1530</v>
      </c>
      <c r="D2253" s="22">
        <v>45</v>
      </c>
      <c r="E2253" s="6">
        <v>0.65</v>
      </c>
      <c r="F2253" s="23">
        <f>D2253*E2253</f>
        <v>29.25</v>
      </c>
      <c r="G2253" s="7"/>
    </row>
    <row r="2254" spans="1:13" s="1" customFormat="1" ht="29.4" thickBot="1" x14ac:dyDescent="0.35">
      <c r="A2254" s="36" t="s">
        <v>1053</v>
      </c>
      <c r="B2254" s="4" t="s">
        <v>1540</v>
      </c>
      <c r="C2254" s="4" t="s">
        <v>1530</v>
      </c>
      <c r="D2254" s="22">
        <v>0.2</v>
      </c>
      <c r="E2254" s="6">
        <v>1.01</v>
      </c>
      <c r="F2254" s="6">
        <f>D2254*E2254</f>
        <v>0.20200000000000001</v>
      </c>
      <c r="G2254" s="93"/>
      <c r="I2254" s="37"/>
      <c r="J2254" s="37"/>
      <c r="K2254" s="37"/>
      <c r="L2254" s="37"/>
      <c r="M2254" s="37"/>
    </row>
    <row r="2255" spans="1:13" ht="15" thickTop="1" x14ac:dyDescent="0.3"/>
    <row r="2256" spans="1:13" ht="15" thickBot="1" x14ac:dyDescent="0.35"/>
    <row r="2257" spans="1:13" ht="15" thickTop="1" x14ac:dyDescent="0.3">
      <c r="A2257" s="85" t="s">
        <v>1552</v>
      </c>
    </row>
    <row r="2258" spans="1:13" ht="15" thickBot="1" x14ac:dyDescent="0.35">
      <c r="A2258" s="152" t="s">
        <v>1554</v>
      </c>
    </row>
    <row r="2259" spans="1:13" s="1" customFormat="1" ht="15" thickTop="1" x14ac:dyDescent="0.3">
      <c r="A2259" s="20"/>
      <c r="B2259" s="74" t="s">
        <v>45</v>
      </c>
      <c r="C2259" s="4"/>
      <c r="D2259" s="4"/>
      <c r="E2259" s="4"/>
      <c r="F2259" s="41"/>
      <c r="G2259" s="75"/>
    </row>
    <row r="2260" spans="1:13" s="1" customFormat="1" ht="28.8" x14ac:dyDescent="0.3">
      <c r="A2260" s="36" t="s">
        <v>23</v>
      </c>
      <c r="B2260" s="4" t="s">
        <v>1543</v>
      </c>
      <c r="C2260" s="4" t="s">
        <v>130</v>
      </c>
      <c r="D2260" s="22">
        <v>1</v>
      </c>
      <c r="E2260" s="153">
        <v>34.78</v>
      </c>
      <c r="F2260" s="6">
        <f>D2260*E2260</f>
        <v>34.78</v>
      </c>
      <c r="G2260" s="7"/>
    </row>
    <row r="2261" spans="1:13" s="1" customFormat="1" x14ac:dyDescent="0.3">
      <c r="A2261" s="36" t="s">
        <v>47</v>
      </c>
      <c r="B2261" s="4" t="s">
        <v>1544</v>
      </c>
      <c r="C2261" s="4" t="s">
        <v>130</v>
      </c>
      <c r="D2261" s="22">
        <v>1</v>
      </c>
      <c r="E2261" s="6">
        <v>5.22</v>
      </c>
      <c r="F2261" s="23">
        <f>D2261*E2261</f>
        <v>5.22</v>
      </c>
      <c r="G2261" s="7"/>
    </row>
    <row r="2262" spans="1:13" s="1" customFormat="1" ht="43.8" thickBot="1" x14ac:dyDescent="0.35">
      <c r="A2262" s="36" t="s">
        <v>78</v>
      </c>
      <c r="B2262" s="4" t="s">
        <v>1545</v>
      </c>
      <c r="C2262" s="4" t="s">
        <v>130</v>
      </c>
      <c r="D2262" s="22">
        <v>1</v>
      </c>
      <c r="E2262" s="6">
        <v>50.4</v>
      </c>
      <c r="F2262" s="23">
        <f>D2262*E2262</f>
        <v>50.4</v>
      </c>
      <c r="G2262" s="93"/>
      <c r="I2262" s="37"/>
      <c r="J2262" s="37"/>
      <c r="K2262" s="37"/>
      <c r="L2262" s="37"/>
      <c r="M2262" s="37"/>
    </row>
    <row r="2263" spans="1:13" ht="15" thickTop="1" x14ac:dyDescent="0.3"/>
    <row r="2264" spans="1:13" ht="15" thickBot="1" x14ac:dyDescent="0.35"/>
    <row r="2265" spans="1:13" ht="15" thickTop="1" x14ac:dyDescent="0.3">
      <c r="A2265" s="85" t="s">
        <v>1552</v>
      </c>
    </row>
    <row r="2266" spans="1:13" ht="15" thickBot="1" x14ac:dyDescent="0.35">
      <c r="A2266" s="152" t="s">
        <v>1557</v>
      </c>
    </row>
    <row r="2267" spans="1:13" s="1" customFormat="1" ht="15" thickTop="1" x14ac:dyDescent="0.3">
      <c r="A2267" s="20"/>
      <c r="B2267" s="74" t="s">
        <v>45</v>
      </c>
      <c r="C2267" s="4"/>
      <c r="D2267" s="4"/>
      <c r="E2267" s="4"/>
      <c r="F2267" s="41"/>
      <c r="G2267" s="75"/>
    </row>
    <row r="2268" spans="1:13" s="1" customFormat="1" ht="28.8" x14ac:dyDescent="0.3">
      <c r="A2268" s="36" t="s">
        <v>23</v>
      </c>
      <c r="B2268" s="4" t="s">
        <v>1547</v>
      </c>
      <c r="C2268" s="4" t="s">
        <v>130</v>
      </c>
      <c r="D2268" s="22">
        <v>1</v>
      </c>
      <c r="E2268" s="153">
        <v>52.56</v>
      </c>
      <c r="F2268" s="6">
        <f>D2268*E2268</f>
        <v>52.56</v>
      </c>
      <c r="G2268" s="7"/>
    </row>
    <row r="2269" spans="1:13" s="1" customFormat="1" x14ac:dyDescent="0.3">
      <c r="A2269" s="36" t="s">
        <v>47</v>
      </c>
      <c r="B2269" s="4" t="s">
        <v>1479</v>
      </c>
      <c r="C2269" s="4" t="s">
        <v>130</v>
      </c>
      <c r="D2269" s="22">
        <v>1</v>
      </c>
      <c r="E2269" s="6">
        <v>7.88</v>
      </c>
      <c r="F2269" s="23">
        <f>D2269*E2269</f>
        <v>7.88</v>
      </c>
      <c r="G2269" s="7"/>
    </row>
    <row r="2270" spans="1:13" s="1" customFormat="1" ht="43.8" thickBot="1" x14ac:dyDescent="0.35">
      <c r="A2270" s="36" t="s">
        <v>78</v>
      </c>
      <c r="B2270" s="4" t="s">
        <v>1548</v>
      </c>
      <c r="C2270" s="4" t="s">
        <v>130</v>
      </c>
      <c r="D2270" s="22">
        <v>1</v>
      </c>
      <c r="E2270" s="6">
        <v>50.4</v>
      </c>
      <c r="F2270" s="23">
        <f>D2270*E2270</f>
        <v>50.4</v>
      </c>
      <c r="G2270" s="93"/>
      <c r="I2270" s="37"/>
      <c r="J2270" s="37"/>
      <c r="K2270" s="37"/>
      <c r="L2270" s="37"/>
      <c r="M2270" s="37"/>
    </row>
    <row r="2271" spans="1:13" ht="15" thickTop="1" x14ac:dyDescent="0.3"/>
    <row r="2272" spans="1:13" ht="15" thickBot="1" x14ac:dyDescent="0.35"/>
    <row r="2273" spans="1:13" ht="15" thickTop="1" x14ac:dyDescent="0.3">
      <c r="A2273" s="85" t="s">
        <v>1560</v>
      </c>
    </row>
    <row r="2274" spans="1:13" ht="15" thickBot="1" x14ac:dyDescent="0.35">
      <c r="A2274" s="152" t="s">
        <v>1562</v>
      </c>
    </row>
    <row r="2275" spans="1:13" s="1" customFormat="1" ht="15" thickTop="1" x14ac:dyDescent="0.3">
      <c r="A2275" s="20"/>
      <c r="B2275" s="74" t="s">
        <v>45</v>
      </c>
      <c r="C2275" s="4"/>
      <c r="D2275" s="4"/>
      <c r="E2275" s="4"/>
      <c r="F2275" s="41"/>
      <c r="G2275" s="75"/>
    </row>
    <row r="2276" spans="1:13" s="1" customFormat="1" ht="28.8" x14ac:dyDescent="0.3">
      <c r="A2276" s="36" t="s">
        <v>23</v>
      </c>
      <c r="B2276" s="4" t="s">
        <v>1547</v>
      </c>
      <c r="C2276" s="4" t="s">
        <v>130</v>
      </c>
      <c r="D2276" s="22">
        <v>1</v>
      </c>
      <c r="E2276" s="153">
        <v>33.33</v>
      </c>
      <c r="F2276" s="6">
        <f>D2276*E2276</f>
        <v>33.33</v>
      </c>
      <c r="G2276" s="7"/>
    </row>
    <row r="2277" spans="1:13" s="1" customFormat="1" x14ac:dyDescent="0.3">
      <c r="A2277" s="36" t="s">
        <v>47</v>
      </c>
      <c r="B2277" s="4" t="s">
        <v>1479</v>
      </c>
      <c r="C2277" s="4" t="s">
        <v>130</v>
      </c>
      <c r="D2277" s="22">
        <v>1</v>
      </c>
      <c r="E2277" s="6">
        <v>5</v>
      </c>
      <c r="F2277" s="23">
        <f>D2277*E2277</f>
        <v>5</v>
      </c>
      <c r="G2277" s="7"/>
    </row>
    <row r="2278" spans="1:13" s="1" customFormat="1" ht="43.8" thickBot="1" x14ac:dyDescent="0.35">
      <c r="A2278" s="36" t="s">
        <v>78</v>
      </c>
      <c r="B2278" s="4" t="s">
        <v>1551</v>
      </c>
      <c r="C2278" s="4" t="s">
        <v>130</v>
      </c>
      <c r="D2278" s="22">
        <v>1</v>
      </c>
      <c r="E2278" s="6">
        <v>50.4</v>
      </c>
      <c r="F2278" s="23">
        <f>D2278*E2278</f>
        <v>50.4</v>
      </c>
      <c r="G2278" s="93"/>
      <c r="I2278" s="37"/>
      <c r="J2278" s="37"/>
      <c r="K2278" s="37"/>
      <c r="L2278" s="37"/>
      <c r="M2278" s="37"/>
    </row>
    <row r="2279" spans="1:13" ht="15" thickTop="1" x14ac:dyDescent="0.3"/>
    <row r="2280" spans="1:13" ht="15" thickBot="1" x14ac:dyDescent="0.35"/>
    <row r="2281" spans="1:13" ht="15" thickTop="1" x14ac:dyDescent="0.3">
      <c r="A2281" s="85" t="s">
        <v>1560</v>
      </c>
    </row>
    <row r="2282" spans="1:13" ht="15" thickBot="1" x14ac:dyDescent="0.35">
      <c r="A2282" s="152" t="s">
        <v>1564</v>
      </c>
    </row>
    <row r="2283" spans="1:13" s="1" customFormat="1" ht="15" thickTop="1" x14ac:dyDescent="0.3">
      <c r="A2283" s="20"/>
      <c r="B2283" s="74" t="s">
        <v>45</v>
      </c>
      <c r="C2283" s="4"/>
      <c r="D2283" s="4"/>
      <c r="E2283" s="4"/>
      <c r="F2283" s="41"/>
      <c r="G2283" s="75"/>
    </row>
    <row r="2284" spans="1:13" s="1" customFormat="1" ht="28.8" x14ac:dyDescent="0.3">
      <c r="A2284" s="36" t="s">
        <v>23</v>
      </c>
      <c r="B2284" s="4" t="s">
        <v>1547</v>
      </c>
      <c r="C2284" s="4" t="s">
        <v>130</v>
      </c>
      <c r="D2284" s="22">
        <v>1</v>
      </c>
      <c r="E2284" s="153">
        <v>51.11</v>
      </c>
      <c r="F2284" s="6">
        <f>D2284*E2284</f>
        <v>51.11</v>
      </c>
      <c r="G2284" s="7"/>
    </row>
    <row r="2285" spans="1:13" s="1" customFormat="1" x14ac:dyDescent="0.3">
      <c r="A2285" s="36" t="s">
        <v>47</v>
      </c>
      <c r="B2285" s="4" t="s">
        <v>1479</v>
      </c>
      <c r="C2285" s="4" t="s">
        <v>130</v>
      </c>
      <c r="D2285" s="22">
        <v>1</v>
      </c>
      <c r="E2285" s="6">
        <v>7.67</v>
      </c>
      <c r="F2285" s="23">
        <f>D2285*E2285</f>
        <v>7.67</v>
      </c>
      <c r="G2285" s="7"/>
    </row>
    <row r="2286" spans="1:13" s="1" customFormat="1" ht="43.8" thickBot="1" x14ac:dyDescent="0.35">
      <c r="A2286" s="36" t="s">
        <v>78</v>
      </c>
      <c r="B2286" s="4" t="s">
        <v>1551</v>
      </c>
      <c r="C2286" s="4" t="s">
        <v>130</v>
      </c>
      <c r="D2286" s="22">
        <v>1</v>
      </c>
      <c r="E2286" s="6">
        <v>50.4</v>
      </c>
      <c r="F2286" s="23">
        <f>D2286*E2286</f>
        <v>50.4</v>
      </c>
      <c r="G2286" s="93"/>
      <c r="I2286" s="37"/>
      <c r="J2286" s="37"/>
      <c r="K2286" s="37"/>
      <c r="L2286" s="37"/>
      <c r="M2286" s="37"/>
    </row>
    <row r="2287" spans="1:13" ht="15" thickTop="1" x14ac:dyDescent="0.3"/>
    <row r="2288" spans="1:13" ht="15" thickBot="1" x14ac:dyDescent="0.35"/>
    <row r="2289" spans="1:7" ht="15" thickTop="1" x14ac:dyDescent="0.3">
      <c r="A2289" s="85" t="s">
        <v>2764</v>
      </c>
    </row>
    <row r="2290" spans="1:7" ht="15" thickBot="1" x14ac:dyDescent="0.35">
      <c r="A2290" s="152" t="s">
        <v>2765</v>
      </c>
    </row>
    <row r="2291" spans="1:7" s="1" customFormat="1" ht="15" thickTop="1" x14ac:dyDescent="0.3">
      <c r="A2291" s="20"/>
      <c r="B2291" s="74" t="s">
        <v>45</v>
      </c>
      <c r="C2291" s="4"/>
      <c r="D2291" s="4"/>
      <c r="E2291" s="4"/>
      <c r="F2291" s="41"/>
      <c r="G2291" s="75"/>
    </row>
    <row r="2292" spans="1:7" s="1" customFormat="1" ht="28.8" x14ac:dyDescent="0.3">
      <c r="A2292" s="36" t="s">
        <v>23</v>
      </c>
      <c r="B2292" s="4" t="s">
        <v>1556</v>
      </c>
      <c r="C2292" s="4" t="s">
        <v>130</v>
      </c>
      <c r="D2292" s="22">
        <v>1</v>
      </c>
      <c r="E2292" s="153">
        <v>24.78</v>
      </c>
      <c r="F2292" s="6">
        <f>D2292*E2292</f>
        <v>24.78</v>
      </c>
      <c r="G2292" s="7"/>
    </row>
    <row r="2293" spans="1:7" s="1" customFormat="1" x14ac:dyDescent="0.3">
      <c r="A2293" s="36" t="s">
        <v>47</v>
      </c>
      <c r="B2293" s="4" t="s">
        <v>1479</v>
      </c>
      <c r="C2293" s="4" t="s">
        <v>130</v>
      </c>
      <c r="D2293" s="22">
        <v>1</v>
      </c>
      <c r="E2293" s="6">
        <v>3.72</v>
      </c>
      <c r="F2293" s="23">
        <f>D2293*E2293</f>
        <v>3.72</v>
      </c>
      <c r="G2293" s="7"/>
    </row>
    <row r="2295" spans="1:7" ht="15" thickBot="1" x14ac:dyDescent="0.35"/>
    <row r="2296" spans="1:7" ht="15" thickTop="1" x14ac:dyDescent="0.3">
      <c r="A2296" s="85" t="s">
        <v>2764</v>
      </c>
    </row>
    <row r="2297" spans="1:7" ht="15" thickBot="1" x14ac:dyDescent="0.35">
      <c r="A2297" s="152" t="s">
        <v>2766</v>
      </c>
    </row>
    <row r="2298" spans="1:7" s="1" customFormat="1" ht="15" thickTop="1" x14ac:dyDescent="0.3">
      <c r="A2298" s="20"/>
      <c r="B2298" s="74" t="s">
        <v>45</v>
      </c>
      <c r="C2298" s="4"/>
      <c r="D2298" s="4"/>
      <c r="E2298" s="4"/>
      <c r="F2298" s="41"/>
      <c r="G2298" s="75"/>
    </row>
    <row r="2299" spans="1:7" s="1" customFormat="1" ht="28.8" x14ac:dyDescent="0.3">
      <c r="A2299" s="36" t="s">
        <v>23</v>
      </c>
      <c r="B2299" s="4" t="s">
        <v>1559</v>
      </c>
      <c r="C2299" s="4" t="s">
        <v>130</v>
      </c>
      <c r="D2299" s="22">
        <v>1</v>
      </c>
      <c r="E2299" s="153">
        <v>36.11</v>
      </c>
      <c r="F2299" s="6">
        <f>D2299*E2299</f>
        <v>36.11</v>
      </c>
      <c r="G2299" s="7"/>
    </row>
    <row r="2300" spans="1:7" s="1" customFormat="1" x14ac:dyDescent="0.3">
      <c r="A2300" s="36" t="s">
        <v>47</v>
      </c>
      <c r="B2300" s="4" t="s">
        <v>1479</v>
      </c>
      <c r="C2300" s="4" t="s">
        <v>130</v>
      </c>
      <c r="D2300" s="22">
        <v>1</v>
      </c>
      <c r="E2300" s="6">
        <v>5.42</v>
      </c>
      <c r="F2300" s="23">
        <f>D2300*E2300</f>
        <v>5.42</v>
      </c>
      <c r="G2300" s="7"/>
    </row>
    <row r="2302" spans="1:7" ht="15" thickBot="1" x14ac:dyDescent="0.35"/>
    <row r="2303" spans="1:7" ht="15" thickTop="1" x14ac:dyDescent="0.3">
      <c r="A2303" s="85" t="s">
        <v>2767</v>
      </c>
    </row>
    <row r="2304" spans="1:7" ht="15" thickBot="1" x14ac:dyDescent="0.35">
      <c r="A2304" s="152" t="s">
        <v>2768</v>
      </c>
    </row>
    <row r="2305" spans="1:7" s="1" customFormat="1" ht="15" thickTop="1" x14ac:dyDescent="0.3">
      <c r="A2305" s="20"/>
      <c r="B2305" s="74" t="s">
        <v>45</v>
      </c>
      <c r="C2305" s="4"/>
      <c r="D2305" s="4"/>
      <c r="E2305" s="4"/>
      <c r="F2305" s="41"/>
      <c r="G2305" s="75"/>
    </row>
    <row r="2306" spans="1:7" s="1" customFormat="1" ht="28.8" x14ac:dyDescent="0.3">
      <c r="A2306" s="36" t="s">
        <v>23</v>
      </c>
      <c r="B2306" s="4" t="s">
        <v>1556</v>
      </c>
      <c r="C2306" s="4" t="s">
        <v>130</v>
      </c>
      <c r="D2306" s="22">
        <v>1</v>
      </c>
      <c r="E2306" s="153">
        <v>18.940000000000001</v>
      </c>
      <c r="F2306" s="6">
        <f>D2306*E2306</f>
        <v>18.940000000000001</v>
      </c>
      <c r="G2306" s="7"/>
    </row>
    <row r="2307" spans="1:7" s="1" customFormat="1" x14ac:dyDescent="0.3">
      <c r="A2307" s="36" t="s">
        <v>47</v>
      </c>
      <c r="B2307" s="4" t="s">
        <v>1479</v>
      </c>
      <c r="C2307" s="4" t="s">
        <v>130</v>
      </c>
      <c r="D2307" s="22">
        <v>1</v>
      </c>
      <c r="E2307" s="6">
        <v>2.84</v>
      </c>
      <c r="F2307" s="23">
        <f>D2307*E2307</f>
        <v>2.84</v>
      </c>
      <c r="G2307" s="7"/>
    </row>
    <row r="2309" spans="1:7" ht="15" thickBot="1" x14ac:dyDescent="0.35"/>
    <row r="2310" spans="1:7" ht="15" thickTop="1" x14ac:dyDescent="0.3">
      <c r="A2310" s="85" t="s">
        <v>2767</v>
      </c>
    </row>
    <row r="2311" spans="1:7" ht="15" thickBot="1" x14ac:dyDescent="0.35">
      <c r="A2311" s="152" t="s">
        <v>2769</v>
      </c>
    </row>
    <row r="2312" spans="1:7" s="1" customFormat="1" ht="15" thickTop="1" x14ac:dyDescent="0.3">
      <c r="A2312" s="20"/>
      <c r="B2312" s="74" t="s">
        <v>45</v>
      </c>
      <c r="C2312" s="4"/>
      <c r="D2312" s="4"/>
      <c r="E2312" s="4"/>
      <c r="F2312" s="41"/>
      <c r="G2312" s="75"/>
    </row>
    <row r="2313" spans="1:7" s="1" customFormat="1" ht="28.8" x14ac:dyDescent="0.3">
      <c r="A2313" s="36" t="s">
        <v>23</v>
      </c>
      <c r="B2313" s="4" t="s">
        <v>1559</v>
      </c>
      <c r="C2313" s="4" t="s">
        <v>130</v>
      </c>
      <c r="D2313" s="22">
        <v>1</v>
      </c>
      <c r="E2313" s="153">
        <v>30.28</v>
      </c>
      <c r="F2313" s="6">
        <f>D2313*E2313</f>
        <v>30.28</v>
      </c>
      <c r="G2313" s="7"/>
    </row>
    <row r="2314" spans="1:7" s="1" customFormat="1" x14ac:dyDescent="0.3">
      <c r="A2314" s="36" t="s">
        <v>47</v>
      </c>
      <c r="B2314" s="4" t="s">
        <v>1479</v>
      </c>
      <c r="C2314" s="4" t="s">
        <v>130</v>
      </c>
      <c r="D2314" s="22">
        <v>1</v>
      </c>
      <c r="E2314" s="6">
        <v>4.54</v>
      </c>
      <c r="F2314" s="23">
        <f>D2314*E2314</f>
        <v>4.54</v>
      </c>
      <c r="G2314" s="7"/>
    </row>
    <row r="2317" spans="1:7" ht="15" thickBot="1" x14ac:dyDescent="0.35"/>
    <row r="2318" spans="1:7" ht="15" thickTop="1" x14ac:dyDescent="0.3">
      <c r="A2318" s="85" t="s">
        <v>1566</v>
      </c>
    </row>
    <row r="2319" spans="1:7" ht="15" thickBot="1" x14ac:dyDescent="0.35">
      <c r="A2319" s="152" t="s">
        <v>1568</v>
      </c>
    </row>
    <row r="2320" spans="1:7" s="1" customFormat="1" ht="15" thickTop="1" x14ac:dyDescent="0.3">
      <c r="A2320" s="20"/>
      <c r="B2320" s="74" t="s">
        <v>45</v>
      </c>
      <c r="C2320" s="4"/>
      <c r="D2320" s="4"/>
      <c r="E2320" s="4"/>
      <c r="F2320" s="41"/>
      <c r="G2320" s="75"/>
    </row>
    <row r="2321" spans="1:13" s="1" customFormat="1" ht="57.6" x14ac:dyDescent="0.3">
      <c r="A2321" s="36" t="s">
        <v>23</v>
      </c>
      <c r="B2321" s="4" t="s">
        <v>1570</v>
      </c>
      <c r="C2321" s="4" t="s">
        <v>130</v>
      </c>
      <c r="D2321" s="22">
        <v>1</v>
      </c>
      <c r="E2321" s="153">
        <v>50.83</v>
      </c>
      <c r="F2321" s="6">
        <f>D2321*E2321</f>
        <v>50.83</v>
      </c>
      <c r="G2321" s="7"/>
    </row>
    <row r="2322" spans="1:13" s="1" customFormat="1" x14ac:dyDescent="0.3">
      <c r="A2322" s="36" t="s">
        <v>47</v>
      </c>
      <c r="B2322" s="4" t="s">
        <v>1479</v>
      </c>
      <c r="C2322" s="4" t="s">
        <v>130</v>
      </c>
      <c r="D2322" s="22">
        <v>1</v>
      </c>
      <c r="E2322" s="6">
        <v>7.63</v>
      </c>
      <c r="F2322" s="23">
        <f>D2322*E2322</f>
        <v>7.63</v>
      </c>
      <c r="G2322" s="7"/>
    </row>
    <row r="2323" spans="1:13" s="1" customFormat="1" ht="43.8" thickBot="1" x14ac:dyDescent="0.35">
      <c r="A2323" s="36" t="s">
        <v>78</v>
      </c>
      <c r="B2323" s="4" t="s">
        <v>1571</v>
      </c>
      <c r="C2323" s="4" t="s">
        <v>130</v>
      </c>
      <c r="D2323" s="22">
        <v>1</v>
      </c>
      <c r="E2323" s="6">
        <v>34.200000000000003</v>
      </c>
      <c r="F2323" s="23">
        <f>D2323*E2323</f>
        <v>34.200000000000003</v>
      </c>
      <c r="G2323" s="93"/>
      <c r="I2323" s="37"/>
      <c r="J2323" s="37"/>
      <c r="K2323" s="37"/>
      <c r="L2323" s="37"/>
      <c r="M2323" s="37"/>
    </row>
    <row r="2324" spans="1:13" ht="15" thickTop="1" x14ac:dyDescent="0.3"/>
    <row r="2325" spans="1:13" ht="15" thickBot="1" x14ac:dyDescent="0.35"/>
    <row r="2326" spans="1:13" ht="15" thickTop="1" x14ac:dyDescent="0.3">
      <c r="A2326" s="85" t="s">
        <v>1566</v>
      </c>
    </row>
    <row r="2327" spans="1:13" ht="15" thickBot="1" x14ac:dyDescent="0.35">
      <c r="A2327" s="152" t="s">
        <v>1572</v>
      </c>
    </row>
    <row r="2328" spans="1:13" s="1" customFormat="1" ht="15" thickTop="1" x14ac:dyDescent="0.3">
      <c r="A2328" s="20"/>
      <c r="B2328" s="74" t="s">
        <v>45</v>
      </c>
      <c r="C2328" s="4"/>
      <c r="D2328" s="4"/>
      <c r="E2328" s="4"/>
      <c r="F2328" s="41"/>
      <c r="G2328" s="75"/>
    </row>
    <row r="2329" spans="1:13" s="1" customFormat="1" ht="57.6" x14ac:dyDescent="0.3">
      <c r="A2329" s="36" t="s">
        <v>23</v>
      </c>
      <c r="B2329" s="4" t="s">
        <v>1570</v>
      </c>
      <c r="C2329" s="4" t="s">
        <v>130</v>
      </c>
      <c r="D2329" s="22">
        <v>1</v>
      </c>
      <c r="E2329" s="153">
        <v>30.78</v>
      </c>
      <c r="F2329" s="6">
        <f>D2329*E2329</f>
        <v>30.78</v>
      </c>
      <c r="G2329" s="7"/>
    </row>
    <row r="2330" spans="1:13" s="1" customFormat="1" x14ac:dyDescent="0.3">
      <c r="A2330" s="36" t="s">
        <v>47</v>
      </c>
      <c r="B2330" s="4" t="s">
        <v>1479</v>
      </c>
      <c r="C2330" s="4" t="s">
        <v>130</v>
      </c>
      <c r="D2330" s="22">
        <v>1</v>
      </c>
      <c r="E2330" s="6">
        <v>4.62</v>
      </c>
      <c r="F2330" s="23">
        <f>D2330*E2330</f>
        <v>4.62</v>
      </c>
      <c r="G2330" s="7"/>
    </row>
    <row r="2331" spans="1:13" s="1" customFormat="1" ht="43.8" thickBot="1" x14ac:dyDescent="0.35">
      <c r="A2331" s="36" t="s">
        <v>78</v>
      </c>
      <c r="B2331" s="4" t="s">
        <v>1571</v>
      </c>
      <c r="C2331" s="4" t="s">
        <v>130</v>
      </c>
      <c r="D2331" s="22">
        <v>1</v>
      </c>
      <c r="E2331" s="6">
        <v>34.200000000000003</v>
      </c>
      <c r="F2331" s="23">
        <f>D2331*E2331</f>
        <v>34.200000000000003</v>
      </c>
      <c r="G2331" s="93"/>
      <c r="I2331" s="37"/>
      <c r="J2331" s="37"/>
      <c r="K2331" s="37"/>
      <c r="L2331" s="37"/>
      <c r="M2331" s="37"/>
    </row>
    <row r="2332" spans="1:13" ht="15" thickTop="1" x14ac:dyDescent="0.3"/>
    <row r="2333" spans="1:13" ht="15" thickBot="1" x14ac:dyDescent="0.35"/>
    <row r="2334" spans="1:13" ht="15" thickTop="1" x14ac:dyDescent="0.3">
      <c r="A2334" s="85" t="s">
        <v>1574</v>
      </c>
    </row>
    <row r="2335" spans="1:13" ht="15" thickBot="1" x14ac:dyDescent="0.35">
      <c r="A2335" s="152" t="s">
        <v>1575</v>
      </c>
    </row>
    <row r="2336" spans="1:13" s="1" customFormat="1" ht="15" thickTop="1" x14ac:dyDescent="0.3">
      <c r="A2336" s="20"/>
      <c r="B2336" s="74" t="s">
        <v>45</v>
      </c>
      <c r="C2336" s="4"/>
      <c r="D2336" s="4"/>
      <c r="E2336" s="4"/>
      <c r="F2336" s="41"/>
      <c r="G2336" s="75"/>
    </row>
    <row r="2337" spans="1:13" s="1" customFormat="1" ht="57.6" x14ac:dyDescent="0.3">
      <c r="A2337" s="36" t="s">
        <v>23</v>
      </c>
      <c r="B2337" s="4" t="s">
        <v>1577</v>
      </c>
      <c r="C2337" s="4" t="s">
        <v>130</v>
      </c>
      <c r="D2337" s="22">
        <v>1</v>
      </c>
      <c r="E2337" s="153">
        <v>29.22</v>
      </c>
      <c r="F2337" s="6">
        <f>D2337*E2337</f>
        <v>29.22</v>
      </c>
      <c r="G2337" s="7"/>
    </row>
    <row r="2338" spans="1:13" s="1" customFormat="1" x14ac:dyDescent="0.3">
      <c r="A2338" s="36" t="s">
        <v>47</v>
      </c>
      <c r="B2338" s="4" t="s">
        <v>1479</v>
      </c>
      <c r="C2338" s="4" t="s">
        <v>130</v>
      </c>
      <c r="D2338" s="22">
        <v>1</v>
      </c>
      <c r="E2338" s="6">
        <v>4.38</v>
      </c>
      <c r="F2338" s="23">
        <f>D2338*E2338</f>
        <v>4.38</v>
      </c>
      <c r="G2338" s="7"/>
    </row>
    <row r="2339" spans="1:13" s="1" customFormat="1" ht="43.8" thickBot="1" x14ac:dyDescent="0.35">
      <c r="A2339" s="36" t="s">
        <v>78</v>
      </c>
      <c r="B2339" s="4" t="s">
        <v>1571</v>
      </c>
      <c r="C2339" s="4" t="s">
        <v>130</v>
      </c>
      <c r="D2339" s="22">
        <v>1</v>
      </c>
      <c r="E2339" s="6">
        <v>34.200000000000003</v>
      </c>
      <c r="F2339" s="23">
        <f>D2339*E2339</f>
        <v>34.200000000000003</v>
      </c>
      <c r="G2339" s="93"/>
      <c r="I2339" s="37"/>
      <c r="J2339" s="37"/>
      <c r="K2339" s="37"/>
      <c r="L2339" s="37"/>
      <c r="M2339" s="37"/>
    </row>
    <row r="2340" spans="1:13" ht="15" thickTop="1" x14ac:dyDescent="0.3"/>
    <row r="2341" spans="1:13" ht="15" thickBot="1" x14ac:dyDescent="0.35"/>
    <row r="2342" spans="1:13" ht="15" thickTop="1" x14ac:dyDescent="0.3">
      <c r="A2342" s="85" t="s">
        <v>1574</v>
      </c>
    </row>
    <row r="2343" spans="1:13" ht="15" thickBot="1" x14ac:dyDescent="0.35">
      <c r="A2343" s="152" t="s">
        <v>1578</v>
      </c>
    </row>
    <row r="2344" spans="1:13" s="1" customFormat="1" ht="15" thickTop="1" x14ac:dyDescent="0.3">
      <c r="A2344" s="20"/>
      <c r="B2344" s="74" t="s">
        <v>45</v>
      </c>
      <c r="C2344" s="4"/>
      <c r="D2344" s="4"/>
      <c r="E2344" s="4"/>
      <c r="F2344" s="41"/>
      <c r="G2344" s="75"/>
    </row>
    <row r="2345" spans="1:13" s="1" customFormat="1" ht="72" x14ac:dyDescent="0.3">
      <c r="A2345" s="36" t="s">
        <v>23</v>
      </c>
      <c r="B2345" s="4" t="s">
        <v>1579</v>
      </c>
      <c r="C2345" s="4" t="s">
        <v>130</v>
      </c>
      <c r="D2345" s="22">
        <v>1</v>
      </c>
      <c r="E2345" s="153">
        <v>32.78</v>
      </c>
      <c r="F2345" s="6">
        <f>D2345*E2345</f>
        <v>32.78</v>
      </c>
      <c r="G2345" s="7"/>
    </row>
    <row r="2346" spans="1:13" s="1" customFormat="1" x14ac:dyDescent="0.3">
      <c r="A2346" s="36" t="s">
        <v>47</v>
      </c>
      <c r="B2346" s="4" t="s">
        <v>1479</v>
      </c>
      <c r="C2346" s="4" t="s">
        <v>130</v>
      </c>
      <c r="D2346" s="22">
        <v>1</v>
      </c>
      <c r="E2346" s="6">
        <v>4.92</v>
      </c>
      <c r="F2346" s="23">
        <f>D2346*E2346</f>
        <v>4.92</v>
      </c>
      <c r="G2346" s="7"/>
    </row>
    <row r="2347" spans="1:13" s="1" customFormat="1" ht="43.8" thickBot="1" x14ac:dyDescent="0.35">
      <c r="A2347" s="36" t="s">
        <v>78</v>
      </c>
      <c r="B2347" s="4" t="s">
        <v>1571</v>
      </c>
      <c r="C2347" s="4" t="s">
        <v>130</v>
      </c>
      <c r="D2347" s="22">
        <v>1</v>
      </c>
      <c r="E2347" s="6">
        <v>34.200000000000003</v>
      </c>
      <c r="F2347" s="23">
        <f>D2347*E2347</f>
        <v>34.200000000000003</v>
      </c>
      <c r="G2347" s="93"/>
      <c r="I2347" s="37"/>
      <c r="J2347" s="37"/>
      <c r="K2347" s="37"/>
      <c r="L2347" s="37"/>
      <c r="M2347" s="37"/>
    </row>
    <row r="2348" spans="1:13" ht="15" thickTop="1" x14ac:dyDescent="0.3"/>
    <row r="2351" spans="1:13" s="1" customFormat="1" x14ac:dyDescent="0.3">
      <c r="A2351" s="231" t="s">
        <v>1580</v>
      </c>
      <c r="B2351" s="231"/>
      <c r="C2351" s="231"/>
      <c r="D2351" s="231"/>
      <c r="E2351" s="231"/>
      <c r="F2351" s="231"/>
      <c r="G2351" s="231"/>
    </row>
    <row r="2353" spans="1:12" ht="15" thickBot="1" x14ac:dyDescent="0.35"/>
    <row r="2354" spans="1:12" ht="15.6" thickTop="1" thickBot="1" x14ac:dyDescent="0.35">
      <c r="A2354" s="65" t="s">
        <v>1581</v>
      </c>
    </row>
    <row r="2355" spans="1:12" s="1" customFormat="1" ht="15" thickTop="1" x14ac:dyDescent="0.3">
      <c r="A2355" s="20"/>
      <c r="B2355" s="74" t="s">
        <v>45</v>
      </c>
      <c r="C2355" s="4"/>
      <c r="D2355" s="4"/>
      <c r="E2355" s="4"/>
      <c r="F2355" s="41"/>
      <c r="G2355" s="75"/>
    </row>
    <row r="2356" spans="1:12" s="1" customFormat="1" x14ac:dyDescent="0.3">
      <c r="A2356" s="36" t="s">
        <v>23</v>
      </c>
      <c r="B2356" s="4" t="s">
        <v>1583</v>
      </c>
      <c r="C2356" s="4" t="s">
        <v>130</v>
      </c>
      <c r="D2356" s="22">
        <v>0.5</v>
      </c>
      <c r="E2356" s="76">
        <v>25</v>
      </c>
      <c r="F2356" s="6">
        <f>PRODUCT(D2356:E2356)</f>
        <v>12.5</v>
      </c>
      <c r="G2356" s="7"/>
    </row>
    <row r="2357" spans="1:12" s="1" customFormat="1" ht="43.2" x14ac:dyDescent="0.3">
      <c r="A2357" s="36" t="s">
        <v>47</v>
      </c>
      <c r="B2357" s="4" t="s">
        <v>1584</v>
      </c>
      <c r="C2357" s="4" t="s">
        <v>8</v>
      </c>
      <c r="D2357" s="4">
        <v>2E-3</v>
      </c>
      <c r="E2357" s="76">
        <v>335.32</v>
      </c>
      <c r="F2357" s="23">
        <f>PRODUCT(D2357:E2357)</f>
        <v>0.67064000000000001</v>
      </c>
      <c r="G2357" s="7"/>
    </row>
    <row r="2358" spans="1:12" s="1" customFormat="1" ht="28.8" x14ac:dyDescent="0.3">
      <c r="A2358" s="36" t="s">
        <v>78</v>
      </c>
      <c r="B2358" s="4" t="s">
        <v>1585</v>
      </c>
      <c r="C2358" s="4" t="s">
        <v>110</v>
      </c>
      <c r="D2358" s="4">
        <v>0.08</v>
      </c>
      <c r="E2358" s="76">
        <v>1.31</v>
      </c>
      <c r="F2358" s="23">
        <f>PRODUCT(D2358:E2358)</f>
        <v>0.1048</v>
      </c>
      <c r="G2358" s="7"/>
      <c r="J2358" s="30"/>
      <c r="L2358" s="104"/>
    </row>
    <row r="2359" spans="1:12" s="1" customFormat="1" ht="29.4" thickBot="1" x14ac:dyDescent="0.35">
      <c r="A2359" s="36" t="s">
        <v>1051</v>
      </c>
      <c r="B2359" s="4" t="s">
        <v>1586</v>
      </c>
      <c r="C2359" s="4" t="s">
        <v>110</v>
      </c>
      <c r="D2359" s="22">
        <v>1</v>
      </c>
      <c r="E2359" s="6">
        <v>0.73</v>
      </c>
      <c r="F2359" s="23">
        <f>PRODUCT(D2359:E2359)</f>
        <v>0.73</v>
      </c>
      <c r="G2359" s="93"/>
    </row>
    <row r="2360" spans="1:12" ht="15" thickTop="1" x14ac:dyDescent="0.3"/>
    <row r="2362" spans="1:12" ht="15" thickBot="1" x14ac:dyDescent="0.35"/>
    <row r="2363" spans="1:12" ht="15.6" thickTop="1" thickBot="1" x14ac:dyDescent="0.35">
      <c r="A2363" s="65" t="s">
        <v>1587</v>
      </c>
    </row>
    <row r="2364" spans="1:12" s="1" customFormat="1" ht="15" thickTop="1" x14ac:dyDescent="0.3">
      <c r="A2364" s="20"/>
      <c r="B2364" s="74" t="s">
        <v>45</v>
      </c>
      <c r="C2364" s="4"/>
      <c r="D2364" s="4"/>
      <c r="E2364" s="4"/>
      <c r="F2364" s="41"/>
      <c r="G2364" s="75"/>
    </row>
    <row r="2365" spans="1:12" s="1" customFormat="1" x14ac:dyDescent="0.3">
      <c r="A2365" s="36" t="s">
        <v>23</v>
      </c>
      <c r="B2365" s="4" t="s">
        <v>1589</v>
      </c>
      <c r="C2365" s="4" t="s">
        <v>130</v>
      </c>
      <c r="D2365" s="22">
        <v>0.2</v>
      </c>
      <c r="E2365" s="76">
        <v>16.91</v>
      </c>
      <c r="F2365" s="6">
        <f>PRODUCT(D2365:E2365)</f>
        <v>3.3820000000000001</v>
      </c>
      <c r="G2365" s="7"/>
    </row>
    <row r="2366" spans="1:12" s="1" customFormat="1" ht="43.2" x14ac:dyDescent="0.3">
      <c r="A2366" s="36" t="s">
        <v>47</v>
      </c>
      <c r="B2366" s="4" t="s">
        <v>1590</v>
      </c>
      <c r="C2366" s="4" t="s">
        <v>8</v>
      </c>
      <c r="D2366" s="4">
        <v>2E-3</v>
      </c>
      <c r="E2366" s="76">
        <v>335.32</v>
      </c>
      <c r="F2366" s="23">
        <f>PRODUCT(D2366:E2366)</f>
        <v>0.67064000000000001</v>
      </c>
      <c r="G2366" s="7"/>
    </row>
    <row r="2367" spans="1:12" s="1" customFormat="1" ht="28.8" x14ac:dyDescent="0.3">
      <c r="A2367" s="36" t="s">
        <v>78</v>
      </c>
      <c r="B2367" s="4" t="s">
        <v>1591</v>
      </c>
      <c r="C2367" s="4" t="s">
        <v>110</v>
      </c>
      <c r="D2367" s="4">
        <v>0.08</v>
      </c>
      <c r="E2367" s="76">
        <v>1.31</v>
      </c>
      <c r="F2367" s="23">
        <f>PRODUCT(D2367:E2367)</f>
        <v>0.1048</v>
      </c>
      <c r="G2367" s="7"/>
    </row>
    <row r="2368" spans="1:12" s="1" customFormat="1" ht="29.4" thickBot="1" x14ac:dyDescent="0.35">
      <c r="A2368" s="36" t="s">
        <v>1051</v>
      </c>
      <c r="B2368" s="4" t="s">
        <v>1592</v>
      </c>
      <c r="C2368" s="4" t="s">
        <v>110</v>
      </c>
      <c r="D2368" s="22">
        <v>1</v>
      </c>
      <c r="E2368" s="6">
        <v>0.73</v>
      </c>
      <c r="F2368" s="23">
        <f>PRODUCT(D2368:E2368)</f>
        <v>0.73</v>
      </c>
      <c r="G2368" s="93"/>
    </row>
    <row r="2369" spans="1:7" ht="15" thickTop="1" x14ac:dyDescent="0.3"/>
    <row r="2370" spans="1:7" ht="15" thickBot="1" x14ac:dyDescent="0.35"/>
    <row r="2371" spans="1:7" ht="15.6" thickTop="1" thickBot="1" x14ac:dyDescent="0.35">
      <c r="A2371" s="65" t="s">
        <v>1593</v>
      </c>
    </row>
    <row r="2372" spans="1:7" s="1" customFormat="1" ht="15" thickTop="1" x14ac:dyDescent="0.3">
      <c r="A2372" s="20"/>
      <c r="B2372" s="74" t="s">
        <v>45</v>
      </c>
      <c r="C2372" s="4"/>
      <c r="D2372" s="4"/>
      <c r="E2372" s="4"/>
      <c r="F2372" s="41"/>
      <c r="G2372" s="75"/>
    </row>
    <row r="2373" spans="1:7" s="1" customFormat="1" x14ac:dyDescent="0.3">
      <c r="A2373" s="36" t="s">
        <v>23</v>
      </c>
      <c r="B2373" s="4" t="s">
        <v>1589</v>
      </c>
      <c r="C2373" s="4" t="s">
        <v>130</v>
      </c>
      <c r="D2373" s="22">
        <v>0.4</v>
      </c>
      <c r="E2373" s="76">
        <v>16.91</v>
      </c>
      <c r="F2373" s="6">
        <f>PRODUCT(D2373:E2373)</f>
        <v>6.7640000000000002</v>
      </c>
      <c r="G2373" s="7"/>
    </row>
    <row r="2374" spans="1:7" s="1" customFormat="1" ht="43.2" x14ac:dyDescent="0.3">
      <c r="A2374" s="36" t="s">
        <v>47</v>
      </c>
      <c r="B2374" s="4" t="s">
        <v>1584</v>
      </c>
      <c r="C2374" s="4" t="s">
        <v>8</v>
      </c>
      <c r="D2374" s="4">
        <v>2E-3</v>
      </c>
      <c r="E2374" s="76">
        <v>335.32</v>
      </c>
      <c r="F2374" s="23">
        <f>PRODUCT(D2374:E2374)</f>
        <v>0.67064000000000001</v>
      </c>
      <c r="G2374" s="7"/>
    </row>
    <row r="2375" spans="1:7" s="1" customFormat="1" ht="28.8" x14ac:dyDescent="0.3">
      <c r="A2375" s="36" t="s">
        <v>78</v>
      </c>
      <c r="B2375" s="4" t="s">
        <v>1585</v>
      </c>
      <c r="C2375" s="4" t="s">
        <v>110</v>
      </c>
      <c r="D2375" s="4">
        <v>0.08</v>
      </c>
      <c r="E2375" s="76">
        <v>1.31</v>
      </c>
      <c r="F2375" s="23">
        <f>PRODUCT(D2375:E2375)</f>
        <v>0.1048</v>
      </c>
      <c r="G2375" s="7"/>
    </row>
    <row r="2376" spans="1:7" s="1" customFormat="1" ht="29.4" thickBot="1" x14ac:dyDescent="0.35">
      <c r="A2376" s="36" t="s">
        <v>1051</v>
      </c>
      <c r="B2376" s="4" t="s">
        <v>1595</v>
      </c>
      <c r="C2376" s="4" t="s">
        <v>110</v>
      </c>
      <c r="D2376" s="22">
        <v>1</v>
      </c>
      <c r="E2376" s="6">
        <v>0.73</v>
      </c>
      <c r="F2376" s="23">
        <f>PRODUCT(D2376:E2376)</f>
        <v>0.73</v>
      </c>
      <c r="G2376" s="93"/>
    </row>
    <row r="2377" spans="1:7" ht="15" thickTop="1" x14ac:dyDescent="0.3"/>
    <row r="2378" spans="1:7" ht="15" thickBot="1" x14ac:dyDescent="0.35"/>
    <row r="2379" spans="1:7" ht="15.6" thickTop="1" thickBot="1" x14ac:dyDescent="0.35">
      <c r="A2379" s="65" t="s">
        <v>1596</v>
      </c>
    </row>
    <row r="2380" spans="1:7" s="1" customFormat="1" ht="15" thickTop="1" x14ac:dyDescent="0.3">
      <c r="A2380" s="20"/>
      <c r="B2380" s="74" t="s">
        <v>45</v>
      </c>
      <c r="C2380" s="4"/>
      <c r="D2380" s="4"/>
      <c r="E2380" s="4"/>
      <c r="F2380" s="41"/>
      <c r="G2380" s="75"/>
    </row>
    <row r="2381" spans="1:7" s="1" customFormat="1" x14ac:dyDescent="0.3">
      <c r="A2381" s="36" t="s">
        <v>23</v>
      </c>
      <c r="B2381" s="4" t="s">
        <v>1589</v>
      </c>
      <c r="C2381" s="4" t="s">
        <v>130</v>
      </c>
      <c r="D2381" s="22">
        <v>0.6</v>
      </c>
      <c r="E2381" s="76">
        <v>16.91</v>
      </c>
      <c r="F2381" s="6">
        <f>PRODUCT(D2381:E2381)</f>
        <v>10.145999999999999</v>
      </c>
      <c r="G2381" s="7"/>
    </row>
    <row r="2382" spans="1:7" s="1" customFormat="1" ht="43.2" x14ac:dyDescent="0.3">
      <c r="A2382" s="36" t="s">
        <v>47</v>
      </c>
      <c r="B2382" s="4" t="s">
        <v>1584</v>
      </c>
      <c r="C2382" s="4" t="s">
        <v>8</v>
      </c>
      <c r="D2382" s="4">
        <v>2E-3</v>
      </c>
      <c r="E2382" s="76">
        <v>335.32</v>
      </c>
      <c r="F2382" s="23">
        <f>PRODUCT(D2382:E2382)</f>
        <v>0.67064000000000001</v>
      </c>
      <c r="G2382" s="7"/>
    </row>
    <row r="2383" spans="1:7" s="1" customFormat="1" ht="28.8" x14ac:dyDescent="0.3">
      <c r="A2383" s="36" t="s">
        <v>78</v>
      </c>
      <c r="B2383" s="4" t="s">
        <v>1598</v>
      </c>
      <c r="C2383" s="4" t="s">
        <v>110</v>
      </c>
      <c r="D2383" s="4">
        <v>0.08</v>
      </c>
      <c r="E2383" s="76">
        <v>1.31</v>
      </c>
      <c r="F2383" s="23">
        <f>PRODUCT(D2383:E2383)</f>
        <v>0.1048</v>
      </c>
      <c r="G2383" s="7"/>
    </row>
    <row r="2384" spans="1:7" s="1" customFormat="1" ht="29.4" thickBot="1" x14ac:dyDescent="0.35">
      <c r="A2384" s="36" t="s">
        <v>1051</v>
      </c>
      <c r="B2384" s="4" t="s">
        <v>1599</v>
      </c>
      <c r="C2384" s="4" t="s">
        <v>110</v>
      </c>
      <c r="D2384" s="22">
        <v>1</v>
      </c>
      <c r="E2384" s="6">
        <v>0.73</v>
      </c>
      <c r="F2384" s="23">
        <f>PRODUCT(D2384:E2384)</f>
        <v>0.73</v>
      </c>
      <c r="G2384" s="93"/>
    </row>
    <row r="2385" spans="1:7" ht="15" thickTop="1" x14ac:dyDescent="0.3"/>
    <row r="2386" spans="1:7" ht="15" thickBot="1" x14ac:dyDescent="0.35"/>
    <row r="2387" spans="1:7" ht="15.6" thickTop="1" thickBot="1" x14ac:dyDescent="0.35">
      <c r="A2387" s="65" t="s">
        <v>1600</v>
      </c>
    </row>
    <row r="2388" spans="1:7" s="1" customFormat="1" ht="15" thickTop="1" x14ac:dyDescent="0.3">
      <c r="A2388" s="20"/>
      <c r="B2388" s="74" t="s">
        <v>45</v>
      </c>
      <c r="C2388" s="4"/>
      <c r="D2388" s="4"/>
      <c r="E2388" s="4"/>
      <c r="F2388" s="41"/>
      <c r="G2388" s="75"/>
    </row>
    <row r="2389" spans="1:7" s="1" customFormat="1" x14ac:dyDescent="0.3">
      <c r="A2389" s="36" t="s">
        <v>23</v>
      </c>
      <c r="B2389" s="4" t="s">
        <v>1602</v>
      </c>
      <c r="C2389" s="4" t="s">
        <v>130</v>
      </c>
      <c r="D2389" s="22">
        <v>0.2</v>
      </c>
      <c r="E2389" s="76">
        <v>9.08</v>
      </c>
      <c r="F2389" s="6">
        <f>PRODUCT(D2389:E2389)</f>
        <v>1.8160000000000001</v>
      </c>
      <c r="G2389" s="7"/>
    </row>
    <row r="2390" spans="1:7" s="1" customFormat="1" ht="43.2" x14ac:dyDescent="0.3">
      <c r="A2390" s="36" t="s">
        <v>47</v>
      </c>
      <c r="B2390" s="4" t="s">
        <v>1603</v>
      </c>
      <c r="C2390" s="4" t="s">
        <v>8</v>
      </c>
      <c r="D2390" s="4">
        <v>2E-3</v>
      </c>
      <c r="E2390" s="76">
        <v>335.32</v>
      </c>
      <c r="F2390" s="23">
        <f>PRODUCT(D2390:E2390)</f>
        <v>0.67064000000000001</v>
      </c>
      <c r="G2390" s="7"/>
    </row>
    <row r="2391" spans="1:7" s="1" customFormat="1" ht="28.8" x14ac:dyDescent="0.3">
      <c r="A2391" s="36" t="s">
        <v>78</v>
      </c>
      <c r="B2391" s="4" t="s">
        <v>1604</v>
      </c>
      <c r="C2391" s="4" t="s">
        <v>110</v>
      </c>
      <c r="D2391" s="4">
        <v>0.08</v>
      </c>
      <c r="E2391" s="76">
        <v>1.31</v>
      </c>
      <c r="F2391" s="23">
        <f>PRODUCT(D2391:E2391)</f>
        <v>0.1048</v>
      </c>
      <c r="G2391" s="7"/>
    </row>
    <row r="2392" spans="1:7" s="1" customFormat="1" ht="29.4" thickBot="1" x14ac:dyDescent="0.35">
      <c r="A2392" s="36" t="s">
        <v>1051</v>
      </c>
      <c r="B2392" s="4" t="s">
        <v>1605</v>
      </c>
      <c r="C2392" s="4" t="s">
        <v>110</v>
      </c>
      <c r="D2392" s="22">
        <v>1</v>
      </c>
      <c r="E2392" s="6">
        <v>0.73</v>
      </c>
      <c r="F2392" s="23">
        <f>PRODUCT(D2392:E2392)</f>
        <v>0.73</v>
      </c>
      <c r="G2392" s="93"/>
    </row>
    <row r="2393" spans="1:7" ht="15" thickTop="1" x14ac:dyDescent="0.3"/>
    <row r="2394" spans="1:7" ht="15" thickBot="1" x14ac:dyDescent="0.35"/>
    <row r="2395" spans="1:7" ht="15.6" thickTop="1" thickBot="1" x14ac:dyDescent="0.35">
      <c r="A2395" s="65" t="s">
        <v>1606</v>
      </c>
    </row>
    <row r="2396" spans="1:7" s="1" customFormat="1" ht="15" thickTop="1" x14ac:dyDescent="0.3">
      <c r="A2396" s="20"/>
      <c r="B2396" s="74" t="s">
        <v>45</v>
      </c>
      <c r="C2396" s="4"/>
      <c r="D2396" s="4"/>
      <c r="E2396" s="4"/>
      <c r="F2396" s="41"/>
      <c r="G2396" s="75"/>
    </row>
    <row r="2397" spans="1:7" s="1" customFormat="1" x14ac:dyDescent="0.3">
      <c r="A2397" s="36" t="s">
        <v>23</v>
      </c>
      <c r="B2397" s="4" t="s">
        <v>1602</v>
      </c>
      <c r="C2397" s="4" t="s">
        <v>130</v>
      </c>
      <c r="D2397" s="22">
        <v>0.4</v>
      </c>
      <c r="E2397" s="76">
        <v>9.08</v>
      </c>
      <c r="F2397" s="6">
        <f>PRODUCT(D2397:E2397)</f>
        <v>3.6320000000000001</v>
      </c>
      <c r="G2397" s="7"/>
    </row>
    <row r="2398" spans="1:7" s="1" customFormat="1" ht="43.2" x14ac:dyDescent="0.3">
      <c r="A2398" s="36" t="s">
        <v>47</v>
      </c>
      <c r="B2398" s="4" t="s">
        <v>1590</v>
      </c>
      <c r="C2398" s="4" t="s">
        <v>8</v>
      </c>
      <c r="D2398" s="4">
        <v>2E-3</v>
      </c>
      <c r="E2398" s="76">
        <v>335.32</v>
      </c>
      <c r="F2398" s="23">
        <f>PRODUCT(D2398:E2398)</f>
        <v>0.67064000000000001</v>
      </c>
      <c r="G2398" s="7"/>
    </row>
    <row r="2399" spans="1:7" s="1" customFormat="1" ht="28.8" x14ac:dyDescent="0.3">
      <c r="A2399" s="36" t="s">
        <v>78</v>
      </c>
      <c r="B2399" s="4" t="s">
        <v>1585</v>
      </c>
      <c r="C2399" s="4" t="s">
        <v>110</v>
      </c>
      <c r="D2399" s="4">
        <v>0.08</v>
      </c>
      <c r="E2399" s="76">
        <v>1.31</v>
      </c>
      <c r="F2399" s="23">
        <f>PRODUCT(D2399:E2399)</f>
        <v>0.1048</v>
      </c>
      <c r="G2399" s="7"/>
    </row>
    <row r="2400" spans="1:7" s="1" customFormat="1" ht="29.4" thickBot="1" x14ac:dyDescent="0.35">
      <c r="A2400" s="36" t="s">
        <v>1051</v>
      </c>
      <c r="B2400" s="4" t="s">
        <v>1605</v>
      </c>
      <c r="C2400" s="4" t="s">
        <v>110</v>
      </c>
      <c r="D2400" s="22">
        <v>1</v>
      </c>
      <c r="E2400" s="6">
        <v>0.73</v>
      </c>
      <c r="F2400" s="23">
        <f>PRODUCT(D2400:E2400)</f>
        <v>0.73</v>
      </c>
      <c r="G2400" s="93"/>
    </row>
    <row r="2401" spans="1:7" ht="15" thickTop="1" x14ac:dyDescent="0.3"/>
    <row r="2402" spans="1:7" ht="15" thickBot="1" x14ac:dyDescent="0.35"/>
    <row r="2403" spans="1:7" ht="15.6" thickTop="1" thickBot="1" x14ac:dyDescent="0.35">
      <c r="A2403" s="65" t="s">
        <v>1608</v>
      </c>
    </row>
    <row r="2404" spans="1:7" s="1" customFormat="1" ht="15" thickTop="1" x14ac:dyDescent="0.3">
      <c r="A2404" s="20"/>
      <c r="B2404" s="74" t="s">
        <v>45</v>
      </c>
      <c r="C2404" s="4"/>
      <c r="D2404" s="4"/>
      <c r="E2404" s="4"/>
      <c r="F2404" s="41"/>
      <c r="G2404" s="75"/>
    </row>
    <row r="2405" spans="1:7" s="1" customFormat="1" x14ac:dyDescent="0.3">
      <c r="A2405" s="36" t="s">
        <v>23</v>
      </c>
      <c r="B2405" s="4" t="s">
        <v>1602</v>
      </c>
      <c r="C2405" s="4" t="s">
        <v>130</v>
      </c>
      <c r="D2405" s="22">
        <v>0.6</v>
      </c>
      <c r="E2405" s="76">
        <v>9.08</v>
      </c>
      <c r="F2405" s="6">
        <f>PRODUCT(D2405:E2405)</f>
        <v>5.4479999999999995</v>
      </c>
      <c r="G2405" s="7"/>
    </row>
    <row r="2406" spans="1:7" s="1" customFormat="1" ht="43.2" x14ac:dyDescent="0.3">
      <c r="A2406" s="36" t="s">
        <v>47</v>
      </c>
      <c r="B2406" s="4" t="s">
        <v>1584</v>
      </c>
      <c r="C2406" s="4" t="s">
        <v>8</v>
      </c>
      <c r="D2406" s="4">
        <v>2E-3</v>
      </c>
      <c r="E2406" s="76">
        <v>335.32</v>
      </c>
      <c r="F2406" s="23">
        <f>PRODUCT(D2406:E2406)</f>
        <v>0.67064000000000001</v>
      </c>
      <c r="G2406" s="7"/>
    </row>
    <row r="2407" spans="1:7" s="1" customFormat="1" ht="28.8" x14ac:dyDescent="0.3">
      <c r="A2407" s="36" t="s">
        <v>78</v>
      </c>
      <c r="B2407" s="4" t="s">
        <v>1610</v>
      </c>
      <c r="C2407" s="4" t="s">
        <v>110</v>
      </c>
      <c r="D2407" s="4">
        <v>0.08</v>
      </c>
      <c r="E2407" s="76">
        <v>1.31</v>
      </c>
      <c r="F2407" s="23">
        <f>PRODUCT(D2407:E2407)</f>
        <v>0.1048</v>
      </c>
      <c r="G2407" s="7"/>
    </row>
    <row r="2408" spans="1:7" s="1" customFormat="1" ht="29.4" thickBot="1" x14ac:dyDescent="0.35">
      <c r="A2408" s="36" t="s">
        <v>1051</v>
      </c>
      <c r="B2408" s="4" t="s">
        <v>1592</v>
      </c>
      <c r="C2408" s="4" t="s">
        <v>110</v>
      </c>
      <c r="D2408" s="22">
        <v>1</v>
      </c>
      <c r="E2408" s="6">
        <v>0.73</v>
      </c>
      <c r="F2408" s="23">
        <f>PRODUCT(D2408:E2408)</f>
        <v>0.73</v>
      </c>
      <c r="G2408" s="93"/>
    </row>
    <row r="2409" spans="1:7" ht="15" thickTop="1" x14ac:dyDescent="0.3"/>
    <row r="2410" spans="1:7" ht="15" thickBot="1" x14ac:dyDescent="0.35"/>
    <row r="2411" spans="1:7" ht="15.6" thickTop="1" thickBot="1" x14ac:dyDescent="0.35">
      <c r="A2411" s="65" t="s">
        <v>1611</v>
      </c>
    </row>
    <row r="2412" spans="1:7" s="1" customFormat="1" ht="15" thickTop="1" x14ac:dyDescent="0.3">
      <c r="A2412" s="20"/>
      <c r="B2412" s="74" t="s">
        <v>45</v>
      </c>
      <c r="C2412" s="4"/>
      <c r="D2412" s="4"/>
      <c r="E2412" s="4"/>
      <c r="F2412" s="41"/>
      <c r="G2412" s="75"/>
    </row>
    <row r="2413" spans="1:7" s="1" customFormat="1" x14ac:dyDescent="0.3">
      <c r="A2413" s="36" t="s">
        <v>23</v>
      </c>
      <c r="B2413" s="4" t="s">
        <v>1613</v>
      </c>
      <c r="C2413" s="4" t="s">
        <v>130</v>
      </c>
      <c r="D2413" s="22">
        <v>0.2</v>
      </c>
      <c r="E2413" s="76">
        <v>12.05</v>
      </c>
      <c r="F2413" s="6">
        <f>PRODUCT(D2413:E2413)</f>
        <v>2.41</v>
      </c>
      <c r="G2413" s="7"/>
    </row>
    <row r="2414" spans="1:7" s="1" customFormat="1" ht="43.2" x14ac:dyDescent="0.3">
      <c r="A2414" s="36" t="s">
        <v>47</v>
      </c>
      <c r="B2414" s="4" t="s">
        <v>1584</v>
      </c>
      <c r="C2414" s="4" t="s">
        <v>8</v>
      </c>
      <c r="D2414" s="4">
        <v>2E-3</v>
      </c>
      <c r="E2414" s="76">
        <v>335.32</v>
      </c>
      <c r="F2414" s="23">
        <f>PRODUCT(D2414:E2414)</f>
        <v>0.67064000000000001</v>
      </c>
      <c r="G2414" s="7"/>
    </row>
    <row r="2415" spans="1:7" s="1" customFormat="1" ht="28.8" x14ac:dyDescent="0.3">
      <c r="A2415" s="36" t="s">
        <v>78</v>
      </c>
      <c r="B2415" s="4" t="s">
        <v>1614</v>
      </c>
      <c r="C2415" s="4" t="s">
        <v>110</v>
      </c>
      <c r="D2415" s="4">
        <v>0.08</v>
      </c>
      <c r="E2415" s="76">
        <v>1.31</v>
      </c>
      <c r="F2415" s="23">
        <f>PRODUCT(D2415:E2415)</f>
        <v>0.1048</v>
      </c>
      <c r="G2415" s="7"/>
    </row>
    <row r="2416" spans="1:7" s="1" customFormat="1" ht="29.4" thickBot="1" x14ac:dyDescent="0.35">
      <c r="A2416" s="36" t="s">
        <v>1051</v>
      </c>
      <c r="B2416" s="4" t="s">
        <v>1615</v>
      </c>
      <c r="C2416" s="4" t="s">
        <v>110</v>
      </c>
      <c r="D2416" s="22">
        <v>1</v>
      </c>
      <c r="E2416" s="6">
        <v>0.73</v>
      </c>
      <c r="F2416" s="23">
        <f>PRODUCT(D2416:E2416)</f>
        <v>0.73</v>
      </c>
      <c r="G2416" s="93"/>
    </row>
    <row r="2417" spans="1:7" ht="15" thickTop="1" x14ac:dyDescent="0.3"/>
    <row r="2418" spans="1:7" ht="15" thickBot="1" x14ac:dyDescent="0.35"/>
    <row r="2419" spans="1:7" ht="15.6" thickTop="1" thickBot="1" x14ac:dyDescent="0.35">
      <c r="A2419" s="65" t="s">
        <v>1616</v>
      </c>
    </row>
    <row r="2420" spans="1:7" s="1" customFormat="1" ht="15" thickTop="1" x14ac:dyDescent="0.3">
      <c r="A2420" s="20"/>
      <c r="B2420" s="74" t="s">
        <v>45</v>
      </c>
      <c r="C2420" s="4"/>
      <c r="D2420" s="4"/>
      <c r="E2420" s="4"/>
      <c r="F2420" s="41"/>
      <c r="G2420" s="75"/>
    </row>
    <row r="2421" spans="1:7" s="1" customFormat="1" x14ac:dyDescent="0.3">
      <c r="A2421" s="36" t="s">
        <v>23</v>
      </c>
      <c r="B2421" s="4" t="s">
        <v>1613</v>
      </c>
      <c r="C2421" s="4" t="s">
        <v>130</v>
      </c>
      <c r="D2421" s="22">
        <v>0.4</v>
      </c>
      <c r="E2421" s="76">
        <v>12.05</v>
      </c>
      <c r="F2421" s="6">
        <f>PRODUCT(D2421:E2421)</f>
        <v>4.82</v>
      </c>
      <c r="G2421" s="7"/>
    </row>
    <row r="2422" spans="1:7" s="1" customFormat="1" ht="43.2" x14ac:dyDescent="0.3">
      <c r="A2422" s="36" t="s">
        <v>47</v>
      </c>
      <c r="B2422" s="4" t="s">
        <v>1590</v>
      </c>
      <c r="C2422" s="4" t="s">
        <v>8</v>
      </c>
      <c r="D2422" s="4">
        <v>2E-3</v>
      </c>
      <c r="E2422" s="76">
        <v>335.32</v>
      </c>
      <c r="F2422" s="23">
        <f>PRODUCT(D2422:E2422)</f>
        <v>0.67064000000000001</v>
      </c>
      <c r="G2422" s="7"/>
    </row>
    <row r="2423" spans="1:7" s="1" customFormat="1" ht="28.8" x14ac:dyDescent="0.3">
      <c r="A2423" s="36" t="s">
        <v>78</v>
      </c>
      <c r="B2423" s="4" t="s">
        <v>1585</v>
      </c>
      <c r="C2423" s="4" t="s">
        <v>110</v>
      </c>
      <c r="D2423" s="4">
        <v>0.08</v>
      </c>
      <c r="E2423" s="76">
        <v>1.31</v>
      </c>
      <c r="F2423" s="23">
        <f>PRODUCT(D2423:E2423)</f>
        <v>0.1048</v>
      </c>
      <c r="G2423" s="7"/>
    </row>
    <row r="2424" spans="1:7" s="1" customFormat="1" ht="29.4" thickBot="1" x14ac:dyDescent="0.35">
      <c r="A2424" s="36" t="s">
        <v>1051</v>
      </c>
      <c r="B2424" s="4" t="s">
        <v>1592</v>
      </c>
      <c r="C2424" s="4" t="s">
        <v>110</v>
      </c>
      <c r="D2424" s="22">
        <v>1</v>
      </c>
      <c r="E2424" s="6">
        <v>0.73</v>
      </c>
      <c r="F2424" s="23">
        <f>PRODUCT(D2424:E2424)</f>
        <v>0.73</v>
      </c>
      <c r="G2424" s="93"/>
    </row>
    <row r="2425" spans="1:7" ht="15" thickTop="1" x14ac:dyDescent="0.3"/>
    <row r="2426" spans="1:7" ht="15" thickBot="1" x14ac:dyDescent="0.35"/>
    <row r="2427" spans="1:7" ht="15.6" thickTop="1" thickBot="1" x14ac:dyDescent="0.35">
      <c r="A2427" s="65" t="s">
        <v>1618</v>
      </c>
    </row>
    <row r="2428" spans="1:7" s="1" customFormat="1" ht="15" thickTop="1" x14ac:dyDescent="0.3">
      <c r="A2428" s="20"/>
      <c r="B2428" s="74" t="s">
        <v>45</v>
      </c>
      <c r="C2428" s="4"/>
      <c r="D2428" s="4"/>
      <c r="E2428" s="4"/>
      <c r="F2428" s="41"/>
      <c r="G2428" s="75"/>
    </row>
    <row r="2429" spans="1:7" s="1" customFormat="1" x14ac:dyDescent="0.3">
      <c r="A2429" s="36" t="s">
        <v>23</v>
      </c>
      <c r="B2429" s="4" t="s">
        <v>1613</v>
      </c>
      <c r="C2429" s="4" t="s">
        <v>130</v>
      </c>
      <c r="D2429" s="22">
        <v>0.6</v>
      </c>
      <c r="E2429" s="76">
        <v>12.05</v>
      </c>
      <c r="F2429" s="6">
        <f>PRODUCT(D2429:E2429)</f>
        <v>7.23</v>
      </c>
      <c r="G2429" s="7"/>
    </row>
    <row r="2430" spans="1:7" s="1" customFormat="1" ht="43.2" x14ac:dyDescent="0.3">
      <c r="A2430" s="36" t="s">
        <v>47</v>
      </c>
      <c r="B2430" s="4" t="s">
        <v>1620</v>
      </c>
      <c r="C2430" s="4" t="s">
        <v>8</v>
      </c>
      <c r="D2430" s="4">
        <v>2E-3</v>
      </c>
      <c r="E2430" s="76">
        <v>335.32</v>
      </c>
      <c r="F2430" s="23">
        <f>PRODUCT(D2430:E2430)</f>
        <v>0.67064000000000001</v>
      </c>
      <c r="G2430" s="7"/>
    </row>
    <row r="2431" spans="1:7" s="1" customFormat="1" ht="28.8" x14ac:dyDescent="0.3">
      <c r="A2431" s="36" t="s">
        <v>78</v>
      </c>
      <c r="B2431" s="4" t="s">
        <v>1621</v>
      </c>
      <c r="C2431" s="4" t="s">
        <v>110</v>
      </c>
      <c r="D2431" s="4">
        <v>0.08</v>
      </c>
      <c r="E2431" s="76">
        <v>1.31</v>
      </c>
      <c r="F2431" s="23">
        <f>PRODUCT(D2431:E2431)</f>
        <v>0.1048</v>
      </c>
      <c r="G2431" s="7"/>
    </row>
    <row r="2432" spans="1:7" s="1" customFormat="1" ht="29.4" thickBot="1" x14ac:dyDescent="0.35">
      <c r="A2432" s="36" t="s">
        <v>1051</v>
      </c>
      <c r="B2432" s="4" t="s">
        <v>1622</v>
      </c>
      <c r="C2432" s="4" t="s">
        <v>110</v>
      </c>
      <c r="D2432" s="22">
        <v>1</v>
      </c>
      <c r="E2432" s="6">
        <v>0.73</v>
      </c>
      <c r="F2432" s="23">
        <f>PRODUCT(D2432:E2432)</f>
        <v>0.73</v>
      </c>
      <c r="G2432" s="93"/>
    </row>
    <row r="2433" spans="1:7" ht="15" thickTop="1" x14ac:dyDescent="0.3"/>
    <row r="2434" spans="1:7" ht="15" thickBot="1" x14ac:dyDescent="0.35"/>
    <row r="2435" spans="1:7" ht="15.6" thickTop="1" thickBot="1" x14ac:dyDescent="0.35">
      <c r="A2435" s="65" t="s">
        <v>1623</v>
      </c>
    </row>
    <row r="2436" spans="1:7" s="1" customFormat="1" ht="15" thickTop="1" x14ac:dyDescent="0.3">
      <c r="A2436" s="20"/>
      <c r="B2436" s="74" t="s">
        <v>45</v>
      </c>
      <c r="C2436" s="4"/>
      <c r="D2436" s="4"/>
      <c r="E2436" s="4"/>
      <c r="F2436" s="41"/>
      <c r="G2436" s="75"/>
    </row>
    <row r="2437" spans="1:7" s="1" customFormat="1" ht="43.2" x14ac:dyDescent="0.3">
      <c r="A2437" s="36" t="s">
        <v>23</v>
      </c>
      <c r="B2437" s="4" t="s">
        <v>1625</v>
      </c>
      <c r="C2437" s="4" t="s">
        <v>130</v>
      </c>
      <c r="D2437" s="22">
        <v>0.2</v>
      </c>
      <c r="E2437" s="76">
        <v>16.91</v>
      </c>
      <c r="F2437" s="6">
        <f>PRODUCT(D2437:E2437)</f>
        <v>3.3820000000000001</v>
      </c>
      <c r="G2437" s="7"/>
    </row>
    <row r="2438" spans="1:7" s="1" customFormat="1" ht="43.2" x14ac:dyDescent="0.3">
      <c r="A2438" s="36" t="s">
        <v>47</v>
      </c>
      <c r="B2438" s="4" t="s">
        <v>1584</v>
      </c>
      <c r="C2438" s="4" t="s">
        <v>8</v>
      </c>
      <c r="D2438" s="4">
        <v>2E-3</v>
      </c>
      <c r="E2438" s="76">
        <v>335.32</v>
      </c>
      <c r="F2438" s="23">
        <f>PRODUCT(D2438:E2438)</f>
        <v>0.67064000000000001</v>
      </c>
      <c r="G2438" s="7"/>
    </row>
    <row r="2439" spans="1:7" s="1" customFormat="1" ht="28.8" x14ac:dyDescent="0.3">
      <c r="A2439" s="36" t="s">
        <v>78</v>
      </c>
      <c r="B2439" s="4" t="s">
        <v>1626</v>
      </c>
      <c r="C2439" s="4" t="s">
        <v>110</v>
      </c>
      <c r="D2439" s="4">
        <v>0.08</v>
      </c>
      <c r="E2439" s="76">
        <v>1.31</v>
      </c>
      <c r="F2439" s="23">
        <f>PRODUCT(D2439:E2439)</f>
        <v>0.1048</v>
      </c>
      <c r="G2439" s="7"/>
    </row>
    <row r="2440" spans="1:7" s="1" customFormat="1" ht="29.4" thickBot="1" x14ac:dyDescent="0.35">
      <c r="A2440" s="36" t="s">
        <v>1051</v>
      </c>
      <c r="B2440" s="4" t="s">
        <v>1622</v>
      </c>
      <c r="C2440" s="4" t="s">
        <v>110</v>
      </c>
      <c r="D2440" s="22">
        <v>1</v>
      </c>
      <c r="E2440" s="6">
        <v>0.73</v>
      </c>
      <c r="F2440" s="23">
        <f>PRODUCT(D2440:E2440)</f>
        <v>0.73</v>
      </c>
      <c r="G2440" s="93"/>
    </row>
    <row r="2441" spans="1:7" ht="15" thickTop="1" x14ac:dyDescent="0.3"/>
    <row r="2442" spans="1:7" ht="15" thickBot="1" x14ac:dyDescent="0.35"/>
    <row r="2443" spans="1:7" ht="15.6" thickTop="1" thickBot="1" x14ac:dyDescent="0.35">
      <c r="A2443" s="65" t="s">
        <v>1627</v>
      </c>
    </row>
    <row r="2444" spans="1:7" s="1" customFormat="1" ht="15" thickTop="1" x14ac:dyDescent="0.3">
      <c r="A2444" s="20"/>
      <c r="B2444" s="74" t="s">
        <v>45</v>
      </c>
      <c r="C2444" s="4"/>
      <c r="D2444" s="4"/>
      <c r="E2444" s="4"/>
      <c r="F2444" s="41"/>
      <c r="G2444" s="75"/>
    </row>
    <row r="2445" spans="1:7" s="1" customFormat="1" ht="43.2" x14ac:dyDescent="0.3">
      <c r="A2445" s="36" t="s">
        <v>23</v>
      </c>
      <c r="B2445" s="4" t="s">
        <v>1625</v>
      </c>
      <c r="C2445" s="4" t="s">
        <v>130</v>
      </c>
      <c r="D2445" s="22">
        <v>0.4</v>
      </c>
      <c r="E2445" s="76">
        <v>16.91</v>
      </c>
      <c r="F2445" s="6">
        <f>PRODUCT(D2445:E2445)</f>
        <v>6.7640000000000002</v>
      </c>
      <c r="G2445" s="7"/>
    </row>
    <row r="2446" spans="1:7" s="1" customFormat="1" ht="43.2" x14ac:dyDescent="0.3">
      <c r="A2446" s="36" t="s">
        <v>47</v>
      </c>
      <c r="B2446" s="4" t="s">
        <v>1590</v>
      </c>
      <c r="C2446" s="4" t="s">
        <v>8</v>
      </c>
      <c r="D2446" s="4">
        <v>2E-3</v>
      </c>
      <c r="E2446" s="76">
        <v>335.32</v>
      </c>
      <c r="F2446" s="23">
        <f>PRODUCT(D2446:E2446)</f>
        <v>0.67064000000000001</v>
      </c>
      <c r="G2446" s="7"/>
    </row>
    <row r="2447" spans="1:7" s="1" customFormat="1" ht="28.8" x14ac:dyDescent="0.3">
      <c r="A2447" s="36" t="s">
        <v>78</v>
      </c>
      <c r="B2447" s="4" t="s">
        <v>1621</v>
      </c>
      <c r="C2447" s="4" t="s">
        <v>110</v>
      </c>
      <c r="D2447" s="4">
        <v>0.08</v>
      </c>
      <c r="E2447" s="76">
        <v>1.31</v>
      </c>
      <c r="F2447" s="23">
        <f>PRODUCT(D2447:E2447)</f>
        <v>0.1048</v>
      </c>
      <c r="G2447" s="7"/>
    </row>
    <row r="2448" spans="1:7" s="1" customFormat="1" ht="29.4" thickBot="1" x14ac:dyDescent="0.35">
      <c r="A2448" s="36" t="s">
        <v>1051</v>
      </c>
      <c r="B2448" s="4" t="s">
        <v>1592</v>
      </c>
      <c r="C2448" s="4" t="s">
        <v>110</v>
      </c>
      <c r="D2448" s="22">
        <v>1</v>
      </c>
      <c r="E2448" s="6">
        <v>0.73</v>
      </c>
      <c r="F2448" s="23">
        <f>PRODUCT(D2448:E2448)</f>
        <v>0.73</v>
      </c>
      <c r="G2448" s="93"/>
    </row>
    <row r="2449" spans="1:12" ht="15" thickTop="1" x14ac:dyDescent="0.3"/>
    <row r="2450" spans="1:12" ht="15" thickBot="1" x14ac:dyDescent="0.35"/>
    <row r="2451" spans="1:12" ht="15.6" thickTop="1" thickBot="1" x14ac:dyDescent="0.35">
      <c r="A2451" s="65" t="s">
        <v>1629</v>
      </c>
    </row>
    <row r="2452" spans="1:12" s="1" customFormat="1" ht="15" thickTop="1" x14ac:dyDescent="0.3">
      <c r="A2452" s="20"/>
      <c r="B2452" s="74" t="s">
        <v>45</v>
      </c>
      <c r="C2452" s="4"/>
      <c r="D2452" s="4"/>
      <c r="E2452" s="4"/>
      <c r="F2452" s="41"/>
      <c r="G2452" s="75"/>
    </row>
    <row r="2453" spans="1:12" s="1" customFormat="1" ht="43.2" x14ac:dyDescent="0.3">
      <c r="A2453" s="36" t="s">
        <v>23</v>
      </c>
      <c r="B2453" s="4" t="s">
        <v>1625</v>
      </c>
      <c r="C2453" s="4" t="s">
        <v>130</v>
      </c>
      <c r="D2453" s="22">
        <v>0.6</v>
      </c>
      <c r="E2453" s="76">
        <v>16.91</v>
      </c>
      <c r="F2453" s="6">
        <f>PRODUCT(D2453:E2453)</f>
        <v>10.145999999999999</v>
      </c>
      <c r="G2453" s="7"/>
    </row>
    <row r="2454" spans="1:12" s="1" customFormat="1" ht="43.2" x14ac:dyDescent="0.3">
      <c r="A2454" s="36" t="s">
        <v>47</v>
      </c>
      <c r="B2454" s="4" t="s">
        <v>1631</v>
      </c>
      <c r="C2454" s="4" t="s">
        <v>8</v>
      </c>
      <c r="D2454" s="4">
        <v>2E-3</v>
      </c>
      <c r="E2454" s="76">
        <v>335.32</v>
      </c>
      <c r="F2454" s="23">
        <f>PRODUCT(D2454:E2454)</f>
        <v>0.67064000000000001</v>
      </c>
      <c r="G2454" s="7"/>
    </row>
    <row r="2455" spans="1:12" s="1" customFormat="1" ht="28.8" x14ac:dyDescent="0.3">
      <c r="A2455" s="36" t="s">
        <v>78</v>
      </c>
      <c r="B2455" s="4" t="s">
        <v>1598</v>
      </c>
      <c r="C2455" s="4" t="s">
        <v>110</v>
      </c>
      <c r="D2455" s="4">
        <v>0.08</v>
      </c>
      <c r="E2455" s="76">
        <v>1.31</v>
      </c>
      <c r="F2455" s="23">
        <f>PRODUCT(D2455:E2455)</f>
        <v>0.1048</v>
      </c>
      <c r="G2455" s="7"/>
    </row>
    <row r="2456" spans="1:12" s="1" customFormat="1" ht="29.4" thickBot="1" x14ac:dyDescent="0.35">
      <c r="A2456" s="36" t="s">
        <v>1051</v>
      </c>
      <c r="B2456" s="4" t="s">
        <v>1592</v>
      </c>
      <c r="C2456" s="4" t="s">
        <v>110</v>
      </c>
      <c r="D2456" s="22">
        <v>1</v>
      </c>
      <c r="E2456" s="6">
        <v>0.73</v>
      </c>
      <c r="F2456" s="23">
        <f>PRODUCT(D2456:E2456)</f>
        <v>0.73</v>
      </c>
      <c r="G2456" s="93"/>
    </row>
    <row r="2457" spans="1:12" ht="15" thickTop="1" x14ac:dyDescent="0.3"/>
    <row r="2458" spans="1:12" ht="15" thickBot="1" x14ac:dyDescent="0.35"/>
    <row r="2459" spans="1:12" ht="15" thickTop="1" x14ac:dyDescent="0.3">
      <c r="A2459" s="234" t="s">
        <v>1632</v>
      </c>
    </row>
    <row r="2460" spans="1:12" x14ac:dyDescent="0.3">
      <c r="A2460" s="237"/>
    </row>
    <row r="2461" spans="1:12" ht="15" thickBot="1" x14ac:dyDescent="0.35">
      <c r="A2461" s="155" t="s">
        <v>1634</v>
      </c>
    </row>
    <row r="2462" spans="1:12" s="1" customFormat="1" ht="15" thickTop="1" x14ac:dyDescent="0.3">
      <c r="A2462" s="20"/>
      <c r="B2462" s="74" t="s">
        <v>45</v>
      </c>
      <c r="C2462" s="4"/>
      <c r="D2462" s="4"/>
      <c r="E2462" s="4"/>
      <c r="F2462" s="41"/>
      <c r="G2462" s="75"/>
    </row>
    <row r="2463" spans="1:12" s="1" customFormat="1" ht="43.2" x14ac:dyDescent="0.3">
      <c r="A2463" s="36" t="s">
        <v>23</v>
      </c>
      <c r="B2463" s="4" t="s">
        <v>1636</v>
      </c>
      <c r="C2463" s="4" t="s">
        <v>1637</v>
      </c>
      <c r="D2463" s="22">
        <v>15</v>
      </c>
      <c r="E2463" s="76">
        <v>0.49</v>
      </c>
      <c r="F2463" s="6">
        <f t="shared" ref="F2463:F2468" si="75">PRODUCT(D2463:E2463)</f>
        <v>7.35</v>
      </c>
      <c r="G2463" s="7"/>
      <c r="I2463" s="98"/>
      <c r="J2463" s="118"/>
      <c r="K2463" s="156"/>
      <c r="L2463" s="156"/>
    </row>
    <row r="2464" spans="1:12" s="1" customFormat="1" ht="28.8" x14ac:dyDescent="0.3">
      <c r="A2464" s="36" t="s">
        <v>47</v>
      </c>
      <c r="B2464" s="4" t="s">
        <v>1638</v>
      </c>
      <c r="C2464" s="4" t="s">
        <v>130</v>
      </c>
      <c r="D2464" s="22">
        <v>1</v>
      </c>
      <c r="E2464" s="76">
        <v>5.69</v>
      </c>
      <c r="F2464" s="23">
        <f t="shared" si="75"/>
        <v>5.69</v>
      </c>
      <c r="G2464" s="7"/>
      <c r="I2464" s="98"/>
      <c r="J2464" s="118"/>
      <c r="K2464" s="156"/>
      <c r="L2464" s="156"/>
    </row>
    <row r="2465" spans="1:12" s="1" customFormat="1" ht="28.8" x14ac:dyDescent="0.3">
      <c r="A2465" s="36" t="s">
        <v>78</v>
      </c>
      <c r="B2465" s="4" t="s">
        <v>1639</v>
      </c>
      <c r="C2465" s="4" t="s">
        <v>130</v>
      </c>
      <c r="D2465" s="22">
        <v>1</v>
      </c>
      <c r="E2465" s="76">
        <v>0.6</v>
      </c>
      <c r="F2465" s="23">
        <f t="shared" si="75"/>
        <v>0.6</v>
      </c>
      <c r="G2465" s="7"/>
      <c r="I2465" s="98"/>
      <c r="J2465" s="118"/>
      <c r="K2465" s="156"/>
      <c r="L2465" s="156"/>
    </row>
    <row r="2466" spans="1:12" s="1" customFormat="1" ht="28.8" x14ac:dyDescent="0.3">
      <c r="A2466" s="36" t="s">
        <v>1051</v>
      </c>
      <c r="B2466" s="4" t="s">
        <v>1640</v>
      </c>
      <c r="C2466" s="4" t="s">
        <v>130</v>
      </c>
      <c r="D2466" s="22">
        <v>1</v>
      </c>
      <c r="E2466" s="76">
        <v>0.23</v>
      </c>
      <c r="F2466" s="23">
        <f t="shared" si="75"/>
        <v>0.23</v>
      </c>
      <c r="G2466" s="7"/>
      <c r="I2466" s="98"/>
      <c r="J2466" s="118"/>
      <c r="K2466" s="156"/>
      <c r="L2466" s="156"/>
    </row>
    <row r="2467" spans="1:12" s="1" customFormat="1" ht="28.8" x14ac:dyDescent="0.3">
      <c r="A2467" s="36" t="s">
        <v>1053</v>
      </c>
      <c r="B2467" s="4" t="s">
        <v>1641</v>
      </c>
      <c r="C2467" s="4" t="s">
        <v>130</v>
      </c>
      <c r="D2467" s="22">
        <v>1</v>
      </c>
      <c r="E2467" s="76">
        <v>2.09</v>
      </c>
      <c r="F2467" s="23">
        <f t="shared" si="75"/>
        <v>2.09</v>
      </c>
      <c r="G2467" s="7"/>
      <c r="I2467" s="98"/>
      <c r="J2467" s="118"/>
      <c r="K2467" s="156"/>
      <c r="L2467" s="156"/>
    </row>
    <row r="2468" spans="1:12" s="1" customFormat="1" ht="58.2" thickBot="1" x14ac:dyDescent="0.35">
      <c r="A2468" s="36" t="s">
        <v>1055</v>
      </c>
      <c r="B2468" s="4" t="s">
        <v>1642</v>
      </c>
      <c r="C2468" s="4" t="s">
        <v>130</v>
      </c>
      <c r="D2468" s="22">
        <v>1</v>
      </c>
      <c r="E2468" s="6">
        <v>5.59</v>
      </c>
      <c r="F2468" s="23">
        <f t="shared" si="75"/>
        <v>5.59</v>
      </c>
      <c r="G2468" s="93"/>
      <c r="I2468" s="153"/>
      <c r="J2468" s="118"/>
      <c r="K2468" s="157"/>
      <c r="L2468" s="157"/>
    </row>
    <row r="2469" spans="1:12" ht="15" thickTop="1" x14ac:dyDescent="0.3"/>
    <row r="2471" spans="1:12" ht="15" thickBot="1" x14ac:dyDescent="0.35"/>
    <row r="2472" spans="1:12" ht="15" thickTop="1" x14ac:dyDescent="0.3">
      <c r="A2472" s="101" t="s">
        <v>1632</v>
      </c>
    </row>
    <row r="2473" spans="1:12" ht="15" thickBot="1" x14ac:dyDescent="0.35">
      <c r="A2473" s="155" t="s">
        <v>1643</v>
      </c>
    </row>
    <row r="2474" spans="1:12" s="1" customFormat="1" ht="15" thickTop="1" x14ac:dyDescent="0.3">
      <c r="A2474" s="20"/>
      <c r="B2474" s="74" t="s">
        <v>45</v>
      </c>
      <c r="C2474" s="4"/>
      <c r="D2474" s="4"/>
      <c r="E2474" s="4"/>
      <c r="F2474" s="41"/>
      <c r="G2474" s="75"/>
    </row>
    <row r="2475" spans="1:12" s="1" customFormat="1" ht="43.2" x14ac:dyDescent="0.3">
      <c r="A2475" s="36" t="s">
        <v>23</v>
      </c>
      <c r="B2475" s="4" t="s">
        <v>1636</v>
      </c>
      <c r="C2475" s="4" t="s">
        <v>1637</v>
      </c>
      <c r="D2475" s="22">
        <v>15</v>
      </c>
      <c r="E2475" s="76">
        <v>0.49</v>
      </c>
      <c r="F2475" s="6">
        <f t="shared" ref="F2475:F2480" si="76">PRODUCT(D2475:E2475)</f>
        <v>7.35</v>
      </c>
      <c r="G2475" s="7"/>
      <c r="I2475" s="98"/>
      <c r="J2475" s="118"/>
      <c r="K2475" s="156"/>
      <c r="L2475" s="156"/>
    </row>
    <row r="2476" spans="1:12" s="1" customFormat="1" ht="28.8" x14ac:dyDescent="0.3">
      <c r="A2476" s="36" t="s">
        <v>47</v>
      </c>
      <c r="B2476" s="4" t="s">
        <v>1638</v>
      </c>
      <c r="C2476" s="4" t="s">
        <v>130</v>
      </c>
      <c r="D2476" s="22">
        <v>1</v>
      </c>
      <c r="E2476" s="76">
        <v>5.69</v>
      </c>
      <c r="F2476" s="23">
        <f t="shared" si="76"/>
        <v>5.69</v>
      </c>
      <c r="G2476" s="7"/>
      <c r="I2476" s="98"/>
      <c r="J2476" s="118"/>
      <c r="K2476" s="156"/>
      <c r="L2476" s="156"/>
    </row>
    <row r="2477" spans="1:12" s="1" customFormat="1" ht="28.8" x14ac:dyDescent="0.3">
      <c r="A2477" s="36" t="s">
        <v>78</v>
      </c>
      <c r="B2477" s="4" t="s">
        <v>1639</v>
      </c>
      <c r="C2477" s="4" t="s">
        <v>130</v>
      </c>
      <c r="D2477" s="22">
        <v>1</v>
      </c>
      <c r="E2477" s="76">
        <v>0.6</v>
      </c>
      <c r="F2477" s="23">
        <f t="shared" si="76"/>
        <v>0.6</v>
      </c>
      <c r="G2477" s="7"/>
      <c r="I2477" s="98"/>
      <c r="J2477" s="118"/>
      <c r="K2477" s="156"/>
      <c r="L2477" s="156"/>
    </row>
    <row r="2478" spans="1:12" s="1" customFormat="1" ht="28.8" x14ac:dyDescent="0.3">
      <c r="A2478" s="36" t="s">
        <v>1051</v>
      </c>
      <c r="B2478" s="4" t="s">
        <v>1640</v>
      </c>
      <c r="C2478" s="4" t="s">
        <v>130</v>
      </c>
      <c r="D2478" s="22">
        <v>1</v>
      </c>
      <c r="E2478" s="76">
        <v>0.23</v>
      </c>
      <c r="F2478" s="23">
        <f t="shared" si="76"/>
        <v>0.23</v>
      </c>
      <c r="G2478" s="7"/>
      <c r="I2478" s="98"/>
      <c r="J2478" s="118"/>
      <c r="K2478" s="156"/>
      <c r="L2478" s="156"/>
    </row>
    <row r="2479" spans="1:12" s="1" customFormat="1" ht="28.8" x14ac:dyDescent="0.3">
      <c r="A2479" s="36" t="s">
        <v>1053</v>
      </c>
      <c r="B2479" s="4" t="s">
        <v>1641</v>
      </c>
      <c r="C2479" s="4" t="s">
        <v>130</v>
      </c>
      <c r="D2479" s="22">
        <v>1</v>
      </c>
      <c r="E2479" s="76">
        <v>2.09</v>
      </c>
      <c r="F2479" s="23">
        <f t="shared" si="76"/>
        <v>2.09</v>
      </c>
      <c r="G2479" s="7"/>
      <c r="I2479" s="98"/>
      <c r="J2479" s="118"/>
      <c r="K2479" s="156"/>
      <c r="L2479" s="156"/>
    </row>
    <row r="2480" spans="1:12" s="1" customFormat="1" ht="58.2" thickBot="1" x14ac:dyDescent="0.35">
      <c r="A2480" s="36" t="s">
        <v>1055</v>
      </c>
      <c r="B2480" s="4" t="s">
        <v>1642</v>
      </c>
      <c r="C2480" s="4" t="s">
        <v>130</v>
      </c>
      <c r="D2480" s="22">
        <v>1</v>
      </c>
      <c r="E2480" s="6">
        <v>5.59</v>
      </c>
      <c r="F2480" s="23">
        <f t="shared" si="76"/>
        <v>5.59</v>
      </c>
      <c r="G2480" s="93"/>
      <c r="I2480" s="153"/>
      <c r="J2480" s="118"/>
      <c r="K2480" s="157"/>
      <c r="L2480" s="157"/>
    </row>
    <row r="2481" spans="1:12" ht="15" thickTop="1" x14ac:dyDescent="0.3"/>
    <row r="2482" spans="1:12" ht="15" thickBot="1" x14ac:dyDescent="0.35"/>
    <row r="2483" spans="1:12" ht="15" thickTop="1" x14ac:dyDescent="0.3">
      <c r="A2483" s="101" t="s">
        <v>1632</v>
      </c>
    </row>
    <row r="2484" spans="1:12" ht="15" thickBot="1" x14ac:dyDescent="0.35">
      <c r="A2484" s="155" t="s">
        <v>1645</v>
      </c>
    </row>
    <row r="2485" spans="1:12" s="1" customFormat="1" ht="15" thickTop="1" x14ac:dyDescent="0.3">
      <c r="A2485" s="20"/>
      <c r="B2485" s="74" t="s">
        <v>45</v>
      </c>
      <c r="C2485" s="4"/>
      <c r="D2485" s="4"/>
      <c r="E2485" s="4"/>
      <c r="F2485" s="41"/>
      <c r="G2485" s="75"/>
    </row>
    <row r="2486" spans="1:12" s="1" customFormat="1" ht="43.2" x14ac:dyDescent="0.3">
      <c r="A2486" s="36" t="s">
        <v>23</v>
      </c>
      <c r="B2486" s="4" t="s">
        <v>1636</v>
      </c>
      <c r="C2486" s="4" t="s">
        <v>1637</v>
      </c>
      <c r="D2486" s="22">
        <v>15</v>
      </c>
      <c r="E2486" s="76">
        <v>0.49</v>
      </c>
      <c r="F2486" s="6">
        <f t="shared" ref="F2486:F2492" si="77">PRODUCT(D2486:E2486)</f>
        <v>7.35</v>
      </c>
      <c r="G2486" s="7"/>
      <c r="I2486" s="98"/>
      <c r="J2486" s="118"/>
      <c r="K2486" s="158"/>
      <c r="L2486" s="158"/>
    </row>
    <row r="2487" spans="1:12" s="1" customFormat="1" ht="28.8" x14ac:dyDescent="0.3">
      <c r="A2487" s="36" t="s">
        <v>47</v>
      </c>
      <c r="B2487" s="4" t="s">
        <v>1638</v>
      </c>
      <c r="C2487" s="4" t="s">
        <v>130</v>
      </c>
      <c r="D2487" s="22">
        <v>1</v>
      </c>
      <c r="E2487" s="76">
        <v>5.69</v>
      </c>
      <c r="F2487" s="23">
        <f t="shared" si="77"/>
        <v>5.69</v>
      </c>
      <c r="G2487" s="7"/>
      <c r="I2487" s="98"/>
      <c r="J2487" s="118"/>
      <c r="K2487" s="158"/>
      <c r="L2487" s="158"/>
    </row>
    <row r="2488" spans="1:12" s="1" customFormat="1" ht="28.8" x14ac:dyDescent="0.3">
      <c r="A2488" s="36" t="s">
        <v>78</v>
      </c>
      <c r="B2488" s="4" t="s">
        <v>1639</v>
      </c>
      <c r="C2488" s="4" t="s">
        <v>130</v>
      </c>
      <c r="D2488" s="22">
        <v>1</v>
      </c>
      <c r="E2488" s="76">
        <v>0.6</v>
      </c>
      <c r="F2488" s="23">
        <f t="shared" si="77"/>
        <v>0.6</v>
      </c>
      <c r="G2488" s="7"/>
      <c r="I2488" s="98"/>
      <c r="J2488" s="118"/>
      <c r="K2488" s="158"/>
      <c r="L2488" s="158"/>
    </row>
    <row r="2489" spans="1:12" s="1" customFormat="1" ht="28.8" x14ac:dyDescent="0.3">
      <c r="A2489" s="36" t="s">
        <v>1051</v>
      </c>
      <c r="B2489" s="4" t="s">
        <v>1640</v>
      </c>
      <c r="C2489" s="4" t="s">
        <v>130</v>
      </c>
      <c r="D2489" s="22">
        <v>1</v>
      </c>
      <c r="E2489" s="76">
        <v>0.23</v>
      </c>
      <c r="F2489" s="23">
        <f t="shared" si="77"/>
        <v>0.23</v>
      </c>
      <c r="G2489" s="7"/>
      <c r="I2489" s="98"/>
      <c r="J2489" s="118"/>
      <c r="K2489" s="158"/>
      <c r="L2489" s="158"/>
    </row>
    <row r="2490" spans="1:12" s="1" customFormat="1" ht="28.8" x14ac:dyDescent="0.3">
      <c r="A2490" s="36" t="s">
        <v>1053</v>
      </c>
      <c r="B2490" s="4" t="s">
        <v>1641</v>
      </c>
      <c r="C2490" s="4" t="s">
        <v>130</v>
      </c>
      <c r="D2490" s="22">
        <v>1</v>
      </c>
      <c r="E2490" s="76">
        <v>2.09</v>
      </c>
      <c r="F2490" s="23">
        <f t="shared" si="77"/>
        <v>2.09</v>
      </c>
      <c r="G2490" s="7"/>
      <c r="I2490" s="98"/>
      <c r="J2490" s="118"/>
      <c r="K2490" s="158"/>
      <c r="L2490" s="158"/>
    </row>
    <row r="2491" spans="1:12" s="1" customFormat="1" x14ac:dyDescent="0.3">
      <c r="A2491" s="36" t="s">
        <v>1055</v>
      </c>
      <c r="B2491" s="4" t="s">
        <v>1647</v>
      </c>
      <c r="C2491" s="4" t="s">
        <v>130</v>
      </c>
      <c r="D2491" s="22">
        <v>1</v>
      </c>
      <c r="E2491" s="76">
        <v>15.26</v>
      </c>
      <c r="F2491" s="23">
        <f t="shared" si="77"/>
        <v>15.26</v>
      </c>
      <c r="G2491" s="7"/>
      <c r="I2491" s="98"/>
      <c r="J2491" s="118"/>
      <c r="K2491" s="158"/>
      <c r="L2491" s="158"/>
    </row>
    <row r="2492" spans="1:12" s="1" customFormat="1" ht="58.2" thickBot="1" x14ac:dyDescent="0.35">
      <c r="A2492" s="36" t="s">
        <v>1108</v>
      </c>
      <c r="B2492" s="4" t="s">
        <v>1648</v>
      </c>
      <c r="C2492" s="4" t="s">
        <v>130</v>
      </c>
      <c r="D2492" s="22">
        <v>1</v>
      </c>
      <c r="E2492" s="6">
        <v>5.59</v>
      </c>
      <c r="F2492" s="23">
        <f t="shared" si="77"/>
        <v>5.59</v>
      </c>
      <c r="G2492" s="93"/>
      <c r="I2492" s="153"/>
      <c r="J2492" s="118"/>
      <c r="K2492" s="159"/>
      <c r="L2492" s="159"/>
    </row>
    <row r="2493" spans="1:12" ht="15" thickTop="1" x14ac:dyDescent="0.3"/>
    <row r="2494" spans="1:12" ht="15" thickBot="1" x14ac:dyDescent="0.35"/>
    <row r="2495" spans="1:12" ht="15" thickTop="1" x14ac:dyDescent="0.3">
      <c r="A2495" s="234" t="s">
        <v>1649</v>
      </c>
    </row>
    <row r="2496" spans="1:12" x14ac:dyDescent="0.3">
      <c r="A2496" s="237"/>
    </row>
    <row r="2497" spans="1:12" ht="15" thickBot="1" x14ac:dyDescent="0.35">
      <c r="A2497" s="155" t="s">
        <v>1651</v>
      </c>
    </row>
    <row r="2498" spans="1:12" s="1" customFormat="1" ht="15" thickTop="1" x14ac:dyDescent="0.3">
      <c r="A2498" s="20"/>
      <c r="B2498" s="74" t="s">
        <v>45</v>
      </c>
      <c r="C2498" s="4"/>
      <c r="D2498" s="4"/>
      <c r="E2498" s="4"/>
      <c r="F2498" s="41"/>
      <c r="G2498" s="75"/>
    </row>
    <row r="2499" spans="1:12" s="1" customFormat="1" ht="43.2" x14ac:dyDescent="0.3">
      <c r="A2499" s="36" t="s">
        <v>23</v>
      </c>
      <c r="B2499" s="4" t="s">
        <v>1636</v>
      </c>
      <c r="C2499" s="4" t="s">
        <v>1637</v>
      </c>
      <c r="D2499" s="22">
        <v>15</v>
      </c>
      <c r="E2499" s="76">
        <v>0.49</v>
      </c>
      <c r="F2499" s="6">
        <f t="shared" ref="F2499:F2505" si="78">PRODUCT(D2499:E2499)</f>
        <v>7.35</v>
      </c>
      <c r="G2499" s="7"/>
      <c r="I2499" s="98"/>
      <c r="J2499" s="118"/>
      <c r="K2499" s="158"/>
      <c r="L2499" s="158"/>
    </row>
    <row r="2500" spans="1:12" s="1" customFormat="1" ht="28.8" x14ac:dyDescent="0.3">
      <c r="A2500" s="36" t="s">
        <v>47</v>
      </c>
      <c r="B2500" s="4" t="s">
        <v>1638</v>
      </c>
      <c r="C2500" s="4" t="s">
        <v>130</v>
      </c>
      <c r="D2500" s="22">
        <v>1</v>
      </c>
      <c r="E2500" s="76">
        <v>3.91</v>
      </c>
      <c r="F2500" s="23">
        <f t="shared" si="78"/>
        <v>3.91</v>
      </c>
      <c r="G2500" s="7"/>
      <c r="I2500" s="98"/>
      <c r="J2500" s="118"/>
      <c r="K2500" s="158"/>
      <c r="L2500" s="158"/>
    </row>
    <row r="2501" spans="1:12" s="1" customFormat="1" ht="28.8" x14ac:dyDescent="0.3">
      <c r="A2501" s="36" t="s">
        <v>78</v>
      </c>
      <c r="B2501" s="4" t="s">
        <v>1639</v>
      </c>
      <c r="C2501" s="4" t="s">
        <v>130</v>
      </c>
      <c r="D2501" s="22">
        <v>1</v>
      </c>
      <c r="E2501" s="76">
        <v>0.41</v>
      </c>
      <c r="F2501" s="23">
        <f t="shared" si="78"/>
        <v>0.41</v>
      </c>
      <c r="G2501" s="7"/>
      <c r="I2501" s="98"/>
      <c r="J2501" s="118"/>
      <c r="K2501" s="158"/>
      <c r="L2501" s="158"/>
    </row>
    <row r="2502" spans="1:12" s="1" customFormat="1" ht="28.8" x14ac:dyDescent="0.3">
      <c r="A2502" s="36" t="s">
        <v>1051</v>
      </c>
      <c r="B2502" s="4" t="s">
        <v>1652</v>
      </c>
      <c r="C2502" s="4" t="s">
        <v>130</v>
      </c>
      <c r="D2502" s="22">
        <v>1</v>
      </c>
      <c r="E2502" s="76">
        <v>0.16</v>
      </c>
      <c r="F2502" s="23">
        <f t="shared" si="78"/>
        <v>0.16</v>
      </c>
      <c r="G2502" s="7"/>
      <c r="I2502" s="98"/>
      <c r="J2502" s="118"/>
      <c r="K2502" s="158"/>
      <c r="L2502" s="158"/>
    </row>
    <row r="2503" spans="1:12" s="1" customFormat="1" ht="28.8" x14ac:dyDescent="0.3">
      <c r="A2503" s="36" t="s">
        <v>1053</v>
      </c>
      <c r="B2503" s="4" t="s">
        <v>1641</v>
      </c>
      <c r="C2503" s="4" t="s">
        <v>130</v>
      </c>
      <c r="D2503" s="22">
        <v>1</v>
      </c>
      <c r="E2503" s="76">
        <v>1.79</v>
      </c>
      <c r="F2503" s="23">
        <f t="shared" si="78"/>
        <v>1.79</v>
      </c>
      <c r="G2503" s="7"/>
      <c r="I2503" s="98"/>
      <c r="J2503" s="118"/>
      <c r="K2503" s="158"/>
      <c r="L2503" s="158"/>
    </row>
    <row r="2504" spans="1:12" s="1" customFormat="1" ht="57.6" x14ac:dyDescent="0.3">
      <c r="A2504" s="36" t="s">
        <v>1055</v>
      </c>
      <c r="B2504" s="4" t="s">
        <v>1642</v>
      </c>
      <c r="C2504" s="4" t="s">
        <v>130</v>
      </c>
      <c r="D2504" s="22">
        <v>1</v>
      </c>
      <c r="E2504" s="76">
        <v>3.46</v>
      </c>
      <c r="F2504" s="23">
        <f t="shared" si="78"/>
        <v>3.46</v>
      </c>
      <c r="G2504" s="7"/>
      <c r="I2504" s="98"/>
      <c r="J2504" s="118"/>
      <c r="K2504" s="158"/>
      <c r="L2504" s="158"/>
    </row>
    <row r="2505" spans="1:12" s="1" customFormat="1" ht="29.4" thickBot="1" x14ac:dyDescent="0.35">
      <c r="A2505" s="36" t="s">
        <v>1108</v>
      </c>
      <c r="B2505" s="4" t="s">
        <v>1653</v>
      </c>
      <c r="C2505" s="4" t="s">
        <v>130</v>
      </c>
      <c r="D2505" s="22">
        <v>1</v>
      </c>
      <c r="E2505" s="6">
        <v>0.62</v>
      </c>
      <c r="F2505" s="23">
        <f t="shared" si="78"/>
        <v>0.62</v>
      </c>
      <c r="G2505" s="93"/>
      <c r="I2505" s="153"/>
      <c r="J2505" s="118"/>
      <c r="K2505" s="159"/>
      <c r="L2505" s="159"/>
    </row>
    <row r="2506" spans="1:12" ht="15" thickTop="1" x14ac:dyDescent="0.3"/>
    <row r="2507" spans="1:12" ht="15" thickBot="1" x14ac:dyDescent="0.35"/>
    <row r="2508" spans="1:12" ht="15" thickTop="1" x14ac:dyDescent="0.3">
      <c r="A2508" s="234" t="s">
        <v>1649</v>
      </c>
    </row>
    <row r="2509" spans="1:12" x14ac:dyDescent="0.3">
      <c r="A2509" s="237"/>
    </row>
    <row r="2510" spans="1:12" ht="15" thickBot="1" x14ac:dyDescent="0.35">
      <c r="A2510" s="155" t="s">
        <v>1655</v>
      </c>
    </row>
    <row r="2511" spans="1:12" s="1" customFormat="1" ht="15" thickTop="1" x14ac:dyDescent="0.3">
      <c r="A2511" s="20"/>
      <c r="B2511" s="74" t="s">
        <v>45</v>
      </c>
      <c r="C2511" s="4"/>
      <c r="D2511" s="4"/>
      <c r="E2511" s="4"/>
      <c r="F2511" s="41"/>
      <c r="G2511" s="75"/>
    </row>
    <row r="2512" spans="1:12" s="1" customFormat="1" ht="43.2" x14ac:dyDescent="0.3">
      <c r="A2512" s="36" t="s">
        <v>23</v>
      </c>
      <c r="B2512" s="4" t="s">
        <v>1636</v>
      </c>
      <c r="C2512" s="4" t="s">
        <v>1637</v>
      </c>
      <c r="D2512" s="22">
        <v>15</v>
      </c>
      <c r="E2512" s="76">
        <v>0.49</v>
      </c>
      <c r="F2512" s="6">
        <f t="shared" ref="F2512:F2518" si="79">PRODUCT(D2512:E2512)</f>
        <v>7.35</v>
      </c>
      <c r="G2512" s="7"/>
      <c r="I2512" s="98"/>
      <c r="J2512" s="118"/>
      <c r="K2512" s="158"/>
      <c r="L2512" s="158"/>
    </row>
    <row r="2513" spans="1:12" s="1" customFormat="1" ht="28.8" x14ac:dyDescent="0.3">
      <c r="A2513" s="36" t="s">
        <v>47</v>
      </c>
      <c r="B2513" s="4" t="s">
        <v>1638</v>
      </c>
      <c r="C2513" s="4" t="s">
        <v>130</v>
      </c>
      <c r="D2513" s="22">
        <v>1</v>
      </c>
      <c r="E2513" s="76">
        <v>3.91</v>
      </c>
      <c r="F2513" s="23">
        <f t="shared" si="79"/>
        <v>3.91</v>
      </c>
      <c r="G2513" s="7"/>
      <c r="I2513" s="98"/>
      <c r="J2513" s="118"/>
      <c r="K2513" s="158"/>
      <c r="L2513" s="158"/>
    </row>
    <row r="2514" spans="1:12" s="1" customFormat="1" ht="28.8" x14ac:dyDescent="0.3">
      <c r="A2514" s="36" t="s">
        <v>78</v>
      </c>
      <c r="B2514" s="4" t="s">
        <v>1639</v>
      </c>
      <c r="C2514" s="4" t="s">
        <v>130</v>
      </c>
      <c r="D2514" s="22">
        <v>1</v>
      </c>
      <c r="E2514" s="76">
        <v>0.41</v>
      </c>
      <c r="F2514" s="23">
        <f t="shared" si="79"/>
        <v>0.41</v>
      </c>
      <c r="G2514" s="7"/>
      <c r="I2514" s="98"/>
      <c r="J2514" s="118"/>
      <c r="K2514" s="158"/>
      <c r="L2514" s="158"/>
    </row>
    <row r="2515" spans="1:12" s="1" customFormat="1" ht="28.8" x14ac:dyDescent="0.3">
      <c r="A2515" s="36" t="s">
        <v>1051</v>
      </c>
      <c r="B2515" s="4" t="s">
        <v>1652</v>
      </c>
      <c r="C2515" s="4" t="s">
        <v>130</v>
      </c>
      <c r="D2515" s="22">
        <v>1</v>
      </c>
      <c r="E2515" s="76">
        <v>0.16</v>
      </c>
      <c r="F2515" s="23">
        <f t="shared" si="79"/>
        <v>0.16</v>
      </c>
      <c r="G2515" s="7"/>
      <c r="I2515" s="98"/>
      <c r="J2515" s="118"/>
      <c r="K2515" s="158"/>
      <c r="L2515" s="158"/>
    </row>
    <row r="2516" spans="1:12" s="1" customFormat="1" ht="28.8" x14ac:dyDescent="0.3">
      <c r="A2516" s="36" t="s">
        <v>1053</v>
      </c>
      <c r="B2516" s="4" t="s">
        <v>1641</v>
      </c>
      <c r="C2516" s="4" t="s">
        <v>130</v>
      </c>
      <c r="D2516" s="22">
        <v>1</v>
      </c>
      <c r="E2516" s="76">
        <v>1.79</v>
      </c>
      <c r="F2516" s="23">
        <f t="shared" si="79"/>
        <v>1.79</v>
      </c>
      <c r="G2516" s="7"/>
      <c r="I2516" s="98"/>
      <c r="J2516" s="118"/>
      <c r="K2516" s="158"/>
      <c r="L2516" s="158"/>
    </row>
    <row r="2517" spans="1:12" s="1" customFormat="1" ht="57.6" x14ac:dyDescent="0.3">
      <c r="A2517" s="36" t="s">
        <v>1055</v>
      </c>
      <c r="B2517" s="4" t="s">
        <v>1642</v>
      </c>
      <c r="C2517" s="4" t="s">
        <v>130</v>
      </c>
      <c r="D2517" s="22">
        <v>1</v>
      </c>
      <c r="E2517" s="76">
        <v>3.46</v>
      </c>
      <c r="F2517" s="23">
        <f t="shared" si="79"/>
        <v>3.46</v>
      </c>
      <c r="G2517" s="7"/>
      <c r="I2517" s="98"/>
      <c r="J2517" s="118"/>
      <c r="K2517" s="158"/>
      <c r="L2517" s="158"/>
    </row>
    <row r="2518" spans="1:12" s="1" customFormat="1" ht="29.4" thickBot="1" x14ac:dyDescent="0.35">
      <c r="A2518" s="36" t="s">
        <v>1108</v>
      </c>
      <c r="B2518" s="4" t="s">
        <v>1653</v>
      </c>
      <c r="C2518" s="4" t="s">
        <v>130</v>
      </c>
      <c r="D2518" s="22">
        <v>1</v>
      </c>
      <c r="E2518" s="6">
        <v>0.62</v>
      </c>
      <c r="F2518" s="23">
        <f t="shared" si="79"/>
        <v>0.62</v>
      </c>
      <c r="G2518" s="93"/>
      <c r="I2518" s="153"/>
      <c r="J2518" s="118"/>
      <c r="K2518" s="159"/>
      <c r="L2518" s="159"/>
    </row>
    <row r="2519" spans="1:12" ht="15" thickTop="1" x14ac:dyDescent="0.3"/>
    <row r="2520" spans="1:12" ht="15" thickBot="1" x14ac:dyDescent="0.35"/>
    <row r="2521" spans="1:12" ht="15" thickTop="1" x14ac:dyDescent="0.3">
      <c r="A2521" s="234" t="s">
        <v>1649</v>
      </c>
    </row>
    <row r="2522" spans="1:12" x14ac:dyDescent="0.3">
      <c r="A2522" s="237"/>
    </row>
    <row r="2523" spans="1:12" ht="15" thickBot="1" x14ac:dyDescent="0.35">
      <c r="A2523" s="155" t="s">
        <v>1657</v>
      </c>
    </row>
    <row r="2524" spans="1:12" s="1" customFormat="1" ht="15" thickTop="1" x14ac:dyDescent="0.3">
      <c r="A2524" s="20"/>
      <c r="B2524" s="74" t="s">
        <v>45</v>
      </c>
      <c r="C2524" s="4"/>
      <c r="D2524" s="4"/>
      <c r="E2524" s="4"/>
      <c r="F2524" s="41"/>
      <c r="G2524" s="75"/>
    </row>
    <row r="2525" spans="1:12" s="1" customFormat="1" ht="43.2" x14ac:dyDescent="0.3">
      <c r="A2525" s="36" t="s">
        <v>23</v>
      </c>
      <c r="B2525" s="4" t="s">
        <v>1636</v>
      </c>
      <c r="C2525" s="4" t="s">
        <v>1637</v>
      </c>
      <c r="D2525" s="22">
        <v>15</v>
      </c>
      <c r="E2525" s="76">
        <v>0.49</v>
      </c>
      <c r="F2525" s="6">
        <f t="shared" ref="F2525:F2532" si="80">PRODUCT(D2525:E2525)</f>
        <v>7.35</v>
      </c>
      <c r="G2525" s="7"/>
      <c r="I2525" s="98"/>
      <c r="J2525" s="118"/>
      <c r="K2525" s="158"/>
      <c r="L2525" s="158"/>
    </row>
    <row r="2526" spans="1:12" s="1" customFormat="1" ht="28.8" x14ac:dyDescent="0.3">
      <c r="A2526" s="36" t="s">
        <v>47</v>
      </c>
      <c r="B2526" s="4" t="s">
        <v>1638</v>
      </c>
      <c r="C2526" s="4" t="s">
        <v>130</v>
      </c>
      <c r="D2526" s="22">
        <v>1</v>
      </c>
      <c r="E2526" s="76">
        <v>3.91</v>
      </c>
      <c r="F2526" s="23">
        <f t="shared" si="80"/>
        <v>3.91</v>
      </c>
      <c r="G2526" s="7"/>
      <c r="I2526" s="98"/>
      <c r="J2526" s="118"/>
      <c r="K2526" s="158"/>
      <c r="L2526" s="158"/>
    </row>
    <row r="2527" spans="1:12" s="1" customFormat="1" ht="28.8" x14ac:dyDescent="0.3">
      <c r="A2527" s="36" t="s">
        <v>78</v>
      </c>
      <c r="B2527" s="4" t="s">
        <v>1639</v>
      </c>
      <c r="C2527" s="4" t="s">
        <v>130</v>
      </c>
      <c r="D2527" s="22">
        <v>1</v>
      </c>
      <c r="E2527" s="76">
        <v>0.41</v>
      </c>
      <c r="F2527" s="23">
        <f t="shared" si="80"/>
        <v>0.41</v>
      </c>
      <c r="G2527" s="7"/>
      <c r="I2527" s="98"/>
      <c r="J2527" s="118"/>
      <c r="K2527" s="158"/>
      <c r="L2527" s="158"/>
    </row>
    <row r="2528" spans="1:12" s="1" customFormat="1" ht="28.8" x14ac:dyDescent="0.3">
      <c r="A2528" s="36" t="s">
        <v>1051</v>
      </c>
      <c r="B2528" s="4" t="s">
        <v>1652</v>
      </c>
      <c r="C2528" s="4" t="s">
        <v>130</v>
      </c>
      <c r="D2528" s="22">
        <v>1</v>
      </c>
      <c r="E2528" s="76">
        <v>0.16</v>
      </c>
      <c r="F2528" s="23">
        <f t="shared" si="80"/>
        <v>0.16</v>
      </c>
      <c r="G2528" s="7"/>
      <c r="I2528" s="98"/>
      <c r="J2528" s="118"/>
      <c r="K2528" s="158"/>
      <c r="L2528" s="158"/>
    </row>
    <row r="2529" spans="1:12" s="1" customFormat="1" ht="28.8" x14ac:dyDescent="0.3">
      <c r="A2529" s="36" t="s">
        <v>1053</v>
      </c>
      <c r="B2529" s="4" t="s">
        <v>1641</v>
      </c>
      <c r="C2529" s="4" t="s">
        <v>130</v>
      </c>
      <c r="D2529" s="22">
        <v>1</v>
      </c>
      <c r="E2529" s="76">
        <v>1.79</v>
      </c>
      <c r="F2529" s="23">
        <f t="shared" si="80"/>
        <v>1.79</v>
      </c>
      <c r="G2529" s="7"/>
      <c r="I2529" s="98"/>
      <c r="J2529" s="118"/>
      <c r="K2529" s="158"/>
      <c r="L2529" s="158"/>
    </row>
    <row r="2530" spans="1:12" s="1" customFormat="1" ht="57.6" x14ac:dyDescent="0.3">
      <c r="A2530" s="36" t="s">
        <v>1055</v>
      </c>
      <c r="B2530" s="4" t="s">
        <v>1642</v>
      </c>
      <c r="C2530" s="4" t="s">
        <v>130</v>
      </c>
      <c r="D2530" s="22">
        <v>1</v>
      </c>
      <c r="E2530" s="76">
        <v>3.46</v>
      </c>
      <c r="F2530" s="23">
        <f t="shared" si="80"/>
        <v>3.46</v>
      </c>
      <c r="G2530" s="7"/>
      <c r="I2530" s="98"/>
      <c r="J2530" s="118"/>
      <c r="K2530" s="158"/>
      <c r="L2530" s="158"/>
    </row>
    <row r="2531" spans="1:12" s="1" customFormat="1" x14ac:dyDescent="0.3">
      <c r="A2531" s="36" t="s">
        <v>1108</v>
      </c>
      <c r="B2531" s="4" t="s">
        <v>1658</v>
      </c>
      <c r="C2531" s="4" t="s">
        <v>130</v>
      </c>
      <c r="D2531" s="22">
        <v>1</v>
      </c>
      <c r="E2531" s="76">
        <v>15.26</v>
      </c>
      <c r="F2531" s="23">
        <f t="shared" si="80"/>
        <v>15.26</v>
      </c>
      <c r="G2531" s="7"/>
      <c r="I2531" s="98"/>
      <c r="J2531" s="118"/>
      <c r="K2531" s="158"/>
      <c r="L2531" s="158"/>
    </row>
    <row r="2532" spans="1:12" s="1" customFormat="1" ht="29.4" thickBot="1" x14ac:dyDescent="0.35">
      <c r="A2532" s="36" t="s">
        <v>1659</v>
      </c>
      <c r="B2532" s="4" t="s">
        <v>1660</v>
      </c>
      <c r="C2532" s="4" t="s">
        <v>130</v>
      </c>
      <c r="D2532" s="22">
        <v>1</v>
      </c>
      <c r="E2532" s="6">
        <v>0.62</v>
      </c>
      <c r="F2532" s="23">
        <f t="shared" si="80"/>
        <v>0.62</v>
      </c>
      <c r="G2532" s="93"/>
      <c r="I2532" s="153"/>
      <c r="J2532" s="118"/>
      <c r="K2532" s="159"/>
      <c r="L2532" s="159"/>
    </row>
    <row r="2533" spans="1:12" ht="15" thickTop="1" x14ac:dyDescent="0.3"/>
    <row r="2535" spans="1:12" ht="15" thickBot="1" x14ac:dyDescent="0.35"/>
    <row r="2536" spans="1:12" ht="15" thickTop="1" x14ac:dyDescent="0.3">
      <c r="A2536" s="234" t="s">
        <v>1661</v>
      </c>
    </row>
    <row r="2537" spans="1:12" x14ac:dyDescent="0.3">
      <c r="A2537" s="237"/>
    </row>
    <row r="2538" spans="1:12" ht="15" thickBot="1" x14ac:dyDescent="0.35">
      <c r="A2538" s="155" t="s">
        <v>1663</v>
      </c>
    </row>
    <row r="2539" spans="1:12" s="1" customFormat="1" ht="15" thickTop="1" x14ac:dyDescent="0.3">
      <c r="A2539" s="20"/>
      <c r="B2539" s="74" t="s">
        <v>45</v>
      </c>
      <c r="C2539" s="4"/>
      <c r="D2539" s="4"/>
      <c r="E2539" s="4"/>
      <c r="F2539" s="41"/>
      <c r="G2539" s="75"/>
    </row>
    <row r="2540" spans="1:12" s="1" customFormat="1" ht="43.2" x14ac:dyDescent="0.3">
      <c r="A2540" s="36" t="s">
        <v>23</v>
      </c>
      <c r="B2540" s="4" t="s">
        <v>1636</v>
      </c>
      <c r="C2540" s="4" t="s">
        <v>1637</v>
      </c>
      <c r="D2540" s="22">
        <v>15</v>
      </c>
      <c r="E2540" s="76">
        <v>0.49</v>
      </c>
      <c r="F2540" s="6">
        <f t="shared" ref="F2540:F2547" si="81">PRODUCT(D2540:E2540)</f>
        <v>7.35</v>
      </c>
      <c r="G2540" s="7"/>
      <c r="I2540" s="98"/>
      <c r="J2540" s="118"/>
      <c r="K2540" s="158"/>
      <c r="L2540" s="158"/>
    </row>
    <row r="2541" spans="1:12" s="1" customFormat="1" ht="28.8" x14ac:dyDescent="0.3">
      <c r="A2541" s="36" t="s">
        <v>47</v>
      </c>
      <c r="B2541" s="4" t="s">
        <v>1638</v>
      </c>
      <c r="C2541" s="4" t="s">
        <v>130</v>
      </c>
      <c r="D2541" s="22">
        <v>1</v>
      </c>
      <c r="E2541" s="76">
        <v>3.65</v>
      </c>
      <c r="F2541" s="23">
        <f t="shared" si="81"/>
        <v>3.65</v>
      </c>
      <c r="G2541" s="7"/>
      <c r="I2541" s="98"/>
      <c r="J2541" s="118"/>
      <c r="K2541" s="158"/>
      <c r="L2541" s="158"/>
    </row>
    <row r="2542" spans="1:12" s="1" customFormat="1" ht="28.8" x14ac:dyDescent="0.3">
      <c r="A2542" s="36" t="s">
        <v>78</v>
      </c>
      <c r="B2542" s="4" t="s">
        <v>1639</v>
      </c>
      <c r="C2542" s="4" t="s">
        <v>130</v>
      </c>
      <c r="D2542" s="22">
        <v>1</v>
      </c>
      <c r="E2542" s="76">
        <v>0.39</v>
      </c>
      <c r="F2542" s="23">
        <f t="shared" si="81"/>
        <v>0.39</v>
      </c>
      <c r="G2542" s="7"/>
      <c r="I2542" s="98"/>
      <c r="J2542" s="118"/>
      <c r="K2542" s="158"/>
      <c r="L2542" s="158"/>
    </row>
    <row r="2543" spans="1:12" s="1" customFormat="1" ht="28.8" x14ac:dyDescent="0.3">
      <c r="A2543" s="36" t="s">
        <v>1051</v>
      </c>
      <c r="B2543" s="4" t="s">
        <v>1652</v>
      </c>
      <c r="C2543" s="4" t="s">
        <v>130</v>
      </c>
      <c r="D2543" s="22">
        <v>1</v>
      </c>
      <c r="E2543" s="76">
        <v>0.15</v>
      </c>
      <c r="F2543" s="23">
        <f t="shared" si="81"/>
        <v>0.15</v>
      </c>
      <c r="G2543" s="7"/>
      <c r="I2543" s="98"/>
      <c r="J2543" s="118"/>
      <c r="K2543" s="158"/>
      <c r="L2543" s="158"/>
    </row>
    <row r="2544" spans="1:12" s="1" customFormat="1" ht="28.8" x14ac:dyDescent="0.3">
      <c r="A2544" s="36" t="s">
        <v>1053</v>
      </c>
      <c r="B2544" s="4" t="s">
        <v>1641</v>
      </c>
      <c r="C2544" s="4" t="s">
        <v>130</v>
      </c>
      <c r="D2544" s="22">
        <v>1</v>
      </c>
      <c r="E2544" s="76">
        <v>1.67</v>
      </c>
      <c r="F2544" s="23">
        <f t="shared" si="81"/>
        <v>1.67</v>
      </c>
      <c r="G2544" s="7"/>
      <c r="I2544" s="98"/>
      <c r="J2544" s="118"/>
      <c r="K2544" s="158"/>
      <c r="L2544" s="158"/>
    </row>
    <row r="2545" spans="1:12" s="1" customFormat="1" ht="57.6" x14ac:dyDescent="0.3">
      <c r="A2545" s="36" t="s">
        <v>1055</v>
      </c>
      <c r="B2545" s="4" t="s">
        <v>1642</v>
      </c>
      <c r="C2545" s="4" t="s">
        <v>130</v>
      </c>
      <c r="D2545" s="22">
        <v>1</v>
      </c>
      <c r="E2545" s="76">
        <v>6.17</v>
      </c>
      <c r="F2545" s="23">
        <f t="shared" si="81"/>
        <v>6.17</v>
      </c>
      <c r="G2545" s="7"/>
      <c r="I2545" s="98"/>
      <c r="J2545" s="118"/>
      <c r="K2545" s="158"/>
      <c r="L2545" s="158"/>
    </row>
    <row r="2546" spans="1:12" s="1" customFormat="1" x14ac:dyDescent="0.3">
      <c r="A2546" s="36" t="s">
        <v>1108</v>
      </c>
      <c r="B2546" s="4" t="s">
        <v>1664</v>
      </c>
      <c r="C2546" s="4" t="s">
        <v>130</v>
      </c>
      <c r="D2546" s="22">
        <v>1</v>
      </c>
      <c r="E2546" s="76">
        <v>2.63</v>
      </c>
      <c r="F2546" s="23">
        <f t="shared" si="81"/>
        <v>2.63</v>
      </c>
      <c r="G2546" s="7"/>
      <c r="I2546" s="98"/>
      <c r="J2546" s="118"/>
      <c r="K2546" s="158"/>
      <c r="L2546" s="158"/>
    </row>
    <row r="2547" spans="1:12" s="1" customFormat="1" ht="29.4" thickBot="1" x14ac:dyDescent="0.35">
      <c r="A2547" s="36" t="s">
        <v>1659</v>
      </c>
      <c r="B2547" s="4" t="s">
        <v>1665</v>
      </c>
      <c r="C2547" s="4" t="s">
        <v>130</v>
      </c>
      <c r="D2547" s="22">
        <v>1</v>
      </c>
      <c r="E2547" s="6">
        <v>0.62</v>
      </c>
      <c r="F2547" s="23">
        <f t="shared" si="81"/>
        <v>0.62</v>
      </c>
      <c r="G2547" s="93"/>
      <c r="I2547" s="153"/>
      <c r="J2547" s="118"/>
      <c r="K2547" s="159"/>
      <c r="L2547" s="159"/>
    </row>
    <row r="2548" spans="1:12" ht="15" thickTop="1" x14ac:dyDescent="0.3"/>
    <row r="2549" spans="1:12" ht="15" thickBot="1" x14ac:dyDescent="0.35"/>
    <row r="2550" spans="1:12" ht="15" thickTop="1" x14ac:dyDescent="0.3">
      <c r="A2550" s="234" t="s">
        <v>1661</v>
      </c>
    </row>
    <row r="2551" spans="1:12" x14ac:dyDescent="0.3">
      <c r="A2551" s="237"/>
    </row>
    <row r="2552" spans="1:12" ht="15" thickBot="1" x14ac:dyDescent="0.35">
      <c r="A2552" s="155" t="s">
        <v>1666</v>
      </c>
    </row>
    <row r="2553" spans="1:12" s="1" customFormat="1" ht="15" thickTop="1" x14ac:dyDescent="0.3">
      <c r="A2553" s="20"/>
      <c r="B2553" s="74" t="s">
        <v>45</v>
      </c>
      <c r="C2553" s="4"/>
      <c r="D2553" s="4"/>
      <c r="E2553" s="4"/>
      <c r="F2553" s="41"/>
      <c r="G2553" s="75"/>
    </row>
    <row r="2554" spans="1:12" s="1" customFormat="1" ht="43.2" x14ac:dyDescent="0.3">
      <c r="A2554" s="36" t="s">
        <v>23</v>
      </c>
      <c r="B2554" s="4" t="s">
        <v>1636</v>
      </c>
      <c r="C2554" s="4" t="s">
        <v>1637</v>
      </c>
      <c r="D2554" s="22">
        <v>15</v>
      </c>
      <c r="E2554" s="76">
        <v>0.49</v>
      </c>
      <c r="F2554" s="6">
        <f t="shared" ref="F2554:F2561" si="82">PRODUCT(D2554:E2554)</f>
        <v>7.35</v>
      </c>
      <c r="G2554" s="7"/>
      <c r="I2554" s="98"/>
      <c r="J2554" s="118"/>
      <c r="K2554" s="158"/>
      <c r="L2554" s="158"/>
    </row>
    <row r="2555" spans="1:12" s="1" customFormat="1" ht="28.8" x14ac:dyDescent="0.3">
      <c r="A2555" s="36" t="s">
        <v>47</v>
      </c>
      <c r="B2555" s="4" t="s">
        <v>1638</v>
      </c>
      <c r="C2555" s="4" t="s">
        <v>130</v>
      </c>
      <c r="D2555" s="22">
        <v>1</v>
      </c>
      <c r="E2555" s="76">
        <v>3.65</v>
      </c>
      <c r="F2555" s="23">
        <f t="shared" si="82"/>
        <v>3.65</v>
      </c>
      <c r="G2555" s="7"/>
      <c r="I2555" s="98"/>
      <c r="J2555" s="118"/>
      <c r="K2555" s="158"/>
      <c r="L2555" s="158"/>
    </row>
    <row r="2556" spans="1:12" s="1" customFormat="1" ht="28.8" x14ac:dyDescent="0.3">
      <c r="A2556" s="36" t="s">
        <v>78</v>
      </c>
      <c r="B2556" s="4" t="s">
        <v>1639</v>
      </c>
      <c r="C2556" s="4" t="s">
        <v>130</v>
      </c>
      <c r="D2556" s="22">
        <v>1</v>
      </c>
      <c r="E2556" s="76">
        <v>0.39</v>
      </c>
      <c r="F2556" s="23">
        <f t="shared" si="82"/>
        <v>0.39</v>
      </c>
      <c r="G2556" s="7"/>
      <c r="I2556" s="98"/>
      <c r="J2556" s="118"/>
      <c r="K2556" s="158"/>
      <c r="L2556" s="158"/>
    </row>
    <row r="2557" spans="1:12" s="1" customFormat="1" ht="28.8" x14ac:dyDescent="0.3">
      <c r="A2557" s="36" t="s">
        <v>1051</v>
      </c>
      <c r="B2557" s="4" t="s">
        <v>1652</v>
      </c>
      <c r="C2557" s="4" t="s">
        <v>130</v>
      </c>
      <c r="D2557" s="22">
        <v>1</v>
      </c>
      <c r="E2557" s="76">
        <v>0.15</v>
      </c>
      <c r="F2557" s="23">
        <f t="shared" si="82"/>
        <v>0.15</v>
      </c>
      <c r="G2557" s="7"/>
      <c r="I2557" s="98"/>
      <c r="J2557" s="118"/>
      <c r="K2557" s="158"/>
      <c r="L2557" s="158"/>
    </row>
    <row r="2558" spans="1:12" s="1" customFormat="1" ht="28.8" x14ac:dyDescent="0.3">
      <c r="A2558" s="36" t="s">
        <v>1053</v>
      </c>
      <c r="B2558" s="4" t="s">
        <v>1641</v>
      </c>
      <c r="C2558" s="4" t="s">
        <v>130</v>
      </c>
      <c r="D2558" s="22">
        <v>1</v>
      </c>
      <c r="E2558" s="76">
        <v>1.67</v>
      </c>
      <c r="F2558" s="23">
        <f t="shared" si="82"/>
        <v>1.67</v>
      </c>
      <c r="G2558" s="7"/>
      <c r="I2558" s="98"/>
      <c r="J2558" s="118"/>
      <c r="K2558" s="158"/>
      <c r="L2558" s="158"/>
    </row>
    <row r="2559" spans="1:12" s="1" customFormat="1" ht="57.6" x14ac:dyDescent="0.3">
      <c r="A2559" s="36" t="s">
        <v>1055</v>
      </c>
      <c r="B2559" s="4" t="s">
        <v>1642</v>
      </c>
      <c r="C2559" s="4" t="s">
        <v>130</v>
      </c>
      <c r="D2559" s="22">
        <v>1</v>
      </c>
      <c r="E2559" s="76">
        <v>6.17</v>
      </c>
      <c r="F2559" s="23">
        <f t="shared" si="82"/>
        <v>6.17</v>
      </c>
      <c r="G2559" s="7"/>
      <c r="I2559" s="98"/>
      <c r="J2559" s="118"/>
      <c r="K2559" s="158"/>
      <c r="L2559" s="158"/>
    </row>
    <row r="2560" spans="1:12" s="1" customFormat="1" x14ac:dyDescent="0.3">
      <c r="A2560" s="36" t="s">
        <v>1108</v>
      </c>
      <c r="B2560" s="4" t="s">
        <v>1664</v>
      </c>
      <c r="C2560" s="4" t="s">
        <v>130</v>
      </c>
      <c r="D2560" s="22">
        <v>1</v>
      </c>
      <c r="E2560" s="76">
        <v>2.63</v>
      </c>
      <c r="F2560" s="23">
        <f t="shared" si="82"/>
        <v>2.63</v>
      </c>
      <c r="G2560" s="7"/>
      <c r="I2560" s="98"/>
      <c r="J2560" s="118"/>
      <c r="K2560" s="158"/>
      <c r="L2560" s="158"/>
    </row>
    <row r="2561" spans="1:12" s="1" customFormat="1" ht="29.4" thickBot="1" x14ac:dyDescent="0.35">
      <c r="A2561" s="36" t="s">
        <v>1659</v>
      </c>
      <c r="B2561" s="4" t="s">
        <v>1665</v>
      </c>
      <c r="C2561" s="4" t="s">
        <v>130</v>
      </c>
      <c r="D2561" s="22">
        <v>1</v>
      </c>
      <c r="E2561" s="6">
        <v>0.62</v>
      </c>
      <c r="F2561" s="23">
        <f t="shared" si="82"/>
        <v>0.62</v>
      </c>
      <c r="G2561" s="93"/>
      <c r="I2561" s="153"/>
      <c r="J2561" s="118"/>
      <c r="K2561" s="159"/>
      <c r="L2561" s="159"/>
    </row>
    <row r="2562" spans="1:12" ht="15" thickTop="1" x14ac:dyDescent="0.3"/>
    <row r="2563" spans="1:12" ht="15" thickBot="1" x14ac:dyDescent="0.35"/>
    <row r="2564" spans="1:12" ht="15" thickTop="1" x14ac:dyDescent="0.3">
      <c r="A2564" s="234" t="s">
        <v>1661</v>
      </c>
    </row>
    <row r="2565" spans="1:12" x14ac:dyDescent="0.3">
      <c r="A2565" s="237"/>
    </row>
    <row r="2566" spans="1:12" ht="15" thickBot="1" x14ac:dyDescent="0.35">
      <c r="A2566" s="155" t="s">
        <v>1667</v>
      </c>
    </row>
    <row r="2567" spans="1:12" s="1" customFormat="1" ht="15" thickTop="1" x14ac:dyDescent="0.3">
      <c r="A2567" s="36"/>
      <c r="B2567" s="74" t="s">
        <v>45</v>
      </c>
      <c r="C2567" s="4"/>
      <c r="D2567" s="4"/>
      <c r="E2567" s="4"/>
      <c r="F2567" s="41"/>
      <c r="G2567" s="75"/>
    </row>
    <row r="2568" spans="1:12" s="1" customFormat="1" ht="43.2" x14ac:dyDescent="0.3">
      <c r="A2568" s="36" t="s">
        <v>23</v>
      </c>
      <c r="B2568" s="4" t="s">
        <v>1636</v>
      </c>
      <c r="C2568" s="4" t="s">
        <v>1637</v>
      </c>
      <c r="D2568" s="22">
        <v>15</v>
      </c>
      <c r="E2568" s="76">
        <v>0.49</v>
      </c>
      <c r="F2568" s="6">
        <f t="shared" ref="F2568:F2576" si="83">PRODUCT(D2568:E2568)</f>
        <v>7.35</v>
      </c>
      <c r="G2568" s="7"/>
      <c r="I2568" s="98"/>
      <c r="J2568" s="118"/>
      <c r="K2568" s="158"/>
      <c r="L2568" s="158"/>
    </row>
    <row r="2569" spans="1:12" s="1" customFormat="1" ht="28.8" x14ac:dyDescent="0.3">
      <c r="A2569" s="36" t="s">
        <v>47</v>
      </c>
      <c r="B2569" s="4" t="s">
        <v>1638</v>
      </c>
      <c r="C2569" s="4" t="s">
        <v>130</v>
      </c>
      <c r="D2569" s="22">
        <v>1</v>
      </c>
      <c r="E2569" s="76">
        <v>3.65</v>
      </c>
      <c r="F2569" s="23">
        <f t="shared" si="83"/>
        <v>3.65</v>
      </c>
      <c r="G2569" s="7"/>
      <c r="I2569" s="98"/>
      <c r="J2569" s="118"/>
      <c r="K2569" s="158"/>
      <c r="L2569" s="158"/>
    </row>
    <row r="2570" spans="1:12" s="1" customFormat="1" ht="28.8" x14ac:dyDescent="0.3">
      <c r="A2570" s="36" t="s">
        <v>78</v>
      </c>
      <c r="B2570" s="4" t="s">
        <v>1639</v>
      </c>
      <c r="C2570" s="4" t="s">
        <v>130</v>
      </c>
      <c r="D2570" s="22">
        <v>1</v>
      </c>
      <c r="E2570" s="76">
        <v>0.39</v>
      </c>
      <c r="F2570" s="23">
        <f t="shared" si="83"/>
        <v>0.39</v>
      </c>
      <c r="G2570" s="7"/>
      <c r="I2570" s="98"/>
      <c r="J2570" s="118"/>
      <c r="K2570" s="158"/>
      <c r="L2570" s="158"/>
    </row>
    <row r="2571" spans="1:12" s="1" customFormat="1" ht="28.8" x14ac:dyDescent="0.3">
      <c r="A2571" s="36" t="s">
        <v>1051</v>
      </c>
      <c r="B2571" s="4" t="s">
        <v>1652</v>
      </c>
      <c r="C2571" s="4" t="s">
        <v>130</v>
      </c>
      <c r="D2571" s="22">
        <v>1</v>
      </c>
      <c r="E2571" s="76">
        <v>0.15</v>
      </c>
      <c r="F2571" s="23">
        <f t="shared" si="83"/>
        <v>0.15</v>
      </c>
      <c r="G2571" s="7"/>
      <c r="I2571" s="98"/>
      <c r="J2571" s="118"/>
      <c r="K2571" s="158"/>
      <c r="L2571" s="158"/>
    </row>
    <row r="2572" spans="1:12" s="1" customFormat="1" ht="28.8" x14ac:dyDescent="0.3">
      <c r="A2572" s="36" t="s">
        <v>1053</v>
      </c>
      <c r="B2572" s="4" t="s">
        <v>1641</v>
      </c>
      <c r="C2572" s="4" t="s">
        <v>130</v>
      </c>
      <c r="D2572" s="22">
        <v>1</v>
      </c>
      <c r="E2572" s="76">
        <v>1.67</v>
      </c>
      <c r="F2572" s="23">
        <f t="shared" si="83"/>
        <v>1.67</v>
      </c>
      <c r="G2572" s="7"/>
      <c r="I2572" s="98"/>
      <c r="J2572" s="118"/>
      <c r="K2572" s="158"/>
      <c r="L2572" s="158"/>
    </row>
    <row r="2573" spans="1:12" s="1" customFormat="1" x14ac:dyDescent="0.3">
      <c r="A2573" s="36" t="s">
        <v>1055</v>
      </c>
      <c r="B2573" s="4" t="s">
        <v>1668</v>
      </c>
      <c r="C2573" s="4" t="s">
        <v>130</v>
      </c>
      <c r="D2573" s="22">
        <v>1</v>
      </c>
      <c r="E2573" s="76">
        <v>15.26</v>
      </c>
      <c r="F2573" s="23">
        <f t="shared" si="83"/>
        <v>15.26</v>
      </c>
      <c r="G2573" s="7"/>
      <c r="I2573" s="98"/>
      <c r="J2573" s="118"/>
      <c r="K2573" s="158"/>
      <c r="L2573" s="158"/>
    </row>
    <row r="2574" spans="1:12" s="1" customFormat="1" ht="49.2" customHeight="1" x14ac:dyDescent="0.3">
      <c r="A2574" s="36" t="s">
        <v>1108</v>
      </c>
      <c r="B2574" s="4" t="s">
        <v>1648</v>
      </c>
      <c r="C2574" s="4" t="s">
        <v>130</v>
      </c>
      <c r="D2574" s="22">
        <v>1</v>
      </c>
      <c r="E2574" s="76">
        <v>6.17</v>
      </c>
      <c r="F2574" s="23">
        <f t="shared" si="83"/>
        <v>6.17</v>
      </c>
      <c r="G2574" s="7"/>
      <c r="I2574" s="98"/>
      <c r="J2574" s="118"/>
      <c r="K2574" s="158"/>
      <c r="L2574" s="158"/>
    </row>
    <row r="2575" spans="1:12" s="1" customFormat="1" x14ac:dyDescent="0.3">
      <c r="A2575" s="36" t="s">
        <v>1659</v>
      </c>
      <c r="B2575" s="4" t="s">
        <v>1669</v>
      </c>
      <c r="C2575" s="4" t="s">
        <v>130</v>
      </c>
      <c r="D2575" s="22">
        <v>1</v>
      </c>
      <c r="E2575" s="76">
        <v>2.63</v>
      </c>
      <c r="F2575" s="23">
        <f t="shared" si="83"/>
        <v>2.63</v>
      </c>
      <c r="G2575" s="7"/>
      <c r="I2575" s="153"/>
      <c r="J2575" s="118"/>
      <c r="K2575" s="159"/>
      <c r="L2575" s="159"/>
    </row>
    <row r="2576" spans="1:12" s="1" customFormat="1" ht="29.4" thickBot="1" x14ac:dyDescent="0.35">
      <c r="A2576" s="36" t="s">
        <v>1670</v>
      </c>
      <c r="B2576" s="4" t="s">
        <v>1671</v>
      </c>
      <c r="C2576" s="4" t="s">
        <v>130</v>
      </c>
      <c r="D2576" s="22">
        <v>1</v>
      </c>
      <c r="E2576" s="6">
        <v>0.62</v>
      </c>
      <c r="F2576" s="23">
        <f t="shared" si="83"/>
        <v>0.62</v>
      </c>
      <c r="G2576" s="93"/>
      <c r="I2576" s="153"/>
      <c r="J2576" s="118"/>
      <c r="K2576" s="159"/>
      <c r="L2576" s="159"/>
    </row>
    <row r="2577" spans="1:12" ht="15" thickTop="1" x14ac:dyDescent="0.3"/>
    <row r="2578" spans="1:12" ht="15" thickBot="1" x14ac:dyDescent="0.35"/>
    <row r="2579" spans="1:12" ht="15" thickTop="1" x14ac:dyDescent="0.3">
      <c r="A2579" s="234" t="s">
        <v>1672</v>
      </c>
    </row>
    <row r="2580" spans="1:12" x14ac:dyDescent="0.3">
      <c r="A2580" s="237"/>
    </row>
    <row r="2581" spans="1:12" ht="15" thickBot="1" x14ac:dyDescent="0.35">
      <c r="A2581" s="155" t="s">
        <v>1674</v>
      </c>
    </row>
    <row r="2582" spans="1:12" s="1" customFormat="1" ht="15" thickTop="1" x14ac:dyDescent="0.3">
      <c r="A2582" s="36"/>
      <c r="B2582" s="74" t="s">
        <v>45</v>
      </c>
      <c r="C2582" s="4"/>
      <c r="D2582" s="4"/>
      <c r="E2582" s="4"/>
      <c r="F2582" s="41"/>
      <c r="G2582" s="75"/>
    </row>
    <row r="2583" spans="1:12" s="1" customFormat="1" ht="34.200000000000003" customHeight="1" x14ac:dyDescent="0.3">
      <c r="A2583" s="36" t="s">
        <v>23</v>
      </c>
      <c r="B2583" s="4" t="s">
        <v>1636</v>
      </c>
      <c r="C2583" s="4" t="s">
        <v>1637</v>
      </c>
      <c r="D2583" s="22">
        <v>15</v>
      </c>
      <c r="E2583" s="76">
        <v>0.49</v>
      </c>
      <c r="F2583" s="6">
        <f t="shared" ref="F2583:F2591" si="84">PRODUCT(D2583:E2583)</f>
        <v>7.35</v>
      </c>
      <c r="G2583" s="7"/>
      <c r="I2583" s="98"/>
      <c r="J2583" s="118"/>
      <c r="K2583" s="158"/>
      <c r="L2583" s="158"/>
    </row>
    <row r="2584" spans="1:12" s="1" customFormat="1" ht="25.2" customHeight="1" x14ac:dyDescent="0.3">
      <c r="A2584" s="36" t="s">
        <v>47</v>
      </c>
      <c r="B2584" s="4" t="s">
        <v>1638</v>
      </c>
      <c r="C2584" s="4" t="s">
        <v>130</v>
      </c>
      <c r="D2584" s="22">
        <v>1</v>
      </c>
      <c r="E2584" s="76">
        <v>3.74</v>
      </c>
      <c r="F2584" s="23">
        <f t="shared" si="84"/>
        <v>3.74</v>
      </c>
      <c r="G2584" s="7"/>
      <c r="I2584" s="98"/>
      <c r="J2584" s="118"/>
      <c r="K2584" s="158"/>
      <c r="L2584" s="158"/>
    </row>
    <row r="2585" spans="1:12" s="1" customFormat="1" ht="25.2" customHeight="1" x14ac:dyDescent="0.3">
      <c r="A2585" s="36" t="s">
        <v>78</v>
      </c>
      <c r="B2585" s="4" t="s">
        <v>1639</v>
      </c>
      <c r="C2585" s="4" t="s">
        <v>130</v>
      </c>
      <c r="D2585" s="22">
        <v>1</v>
      </c>
      <c r="E2585" s="76">
        <v>0.02</v>
      </c>
      <c r="F2585" s="23">
        <f t="shared" si="84"/>
        <v>0.02</v>
      </c>
      <c r="G2585" s="7"/>
      <c r="I2585" s="98"/>
      <c r="J2585" s="118"/>
      <c r="K2585" s="158"/>
      <c r="L2585" s="158"/>
    </row>
    <row r="2586" spans="1:12" s="1" customFormat="1" ht="28.8" x14ac:dyDescent="0.3">
      <c r="A2586" s="36" t="s">
        <v>1051</v>
      </c>
      <c r="B2586" s="4" t="s">
        <v>1652</v>
      </c>
      <c r="C2586" s="4" t="s">
        <v>130</v>
      </c>
      <c r="D2586" s="22">
        <v>1</v>
      </c>
      <c r="E2586" s="76">
        <v>0.15</v>
      </c>
      <c r="F2586" s="23">
        <f t="shared" si="84"/>
        <v>0.15</v>
      </c>
      <c r="G2586" s="7"/>
      <c r="I2586" s="98"/>
      <c r="J2586" s="118"/>
      <c r="K2586" s="158"/>
      <c r="L2586" s="158"/>
    </row>
    <row r="2587" spans="1:12" s="1" customFormat="1" ht="28.8" x14ac:dyDescent="0.3">
      <c r="A2587" s="36" t="s">
        <v>1053</v>
      </c>
      <c r="B2587" s="4" t="s">
        <v>1641</v>
      </c>
      <c r="C2587" s="4" t="s">
        <v>130</v>
      </c>
      <c r="D2587" s="22">
        <v>1</v>
      </c>
      <c r="E2587" s="76">
        <v>1.76</v>
      </c>
      <c r="F2587" s="23">
        <f t="shared" si="84"/>
        <v>1.76</v>
      </c>
      <c r="G2587" s="7"/>
      <c r="I2587" s="98"/>
      <c r="J2587" s="118"/>
      <c r="K2587" s="158"/>
      <c r="L2587" s="158"/>
    </row>
    <row r="2588" spans="1:12" s="1" customFormat="1" ht="40.200000000000003" customHeight="1" x14ac:dyDescent="0.3">
      <c r="A2588" s="36" t="s">
        <v>1055</v>
      </c>
      <c r="B2588" s="4" t="s">
        <v>1642</v>
      </c>
      <c r="C2588" s="4" t="s">
        <v>130</v>
      </c>
      <c r="D2588" s="22">
        <v>1</v>
      </c>
      <c r="E2588" s="76">
        <v>3.2</v>
      </c>
      <c r="F2588" s="23">
        <f t="shared" si="84"/>
        <v>3.2</v>
      </c>
      <c r="G2588" s="7"/>
      <c r="I2588" s="98"/>
      <c r="J2588" s="118"/>
      <c r="K2588" s="158"/>
      <c r="L2588" s="158"/>
    </row>
    <row r="2589" spans="1:12" s="1" customFormat="1" x14ac:dyDescent="0.3">
      <c r="A2589" s="36" t="s">
        <v>1108</v>
      </c>
      <c r="B2589" s="4" t="s">
        <v>1664</v>
      </c>
      <c r="C2589" s="4" t="s">
        <v>130</v>
      </c>
      <c r="D2589" s="22">
        <v>1</v>
      </c>
      <c r="E2589" s="76">
        <v>1.1299999999999999</v>
      </c>
      <c r="F2589" s="23">
        <f t="shared" si="84"/>
        <v>1.1299999999999999</v>
      </c>
      <c r="G2589" s="7"/>
      <c r="I2589" s="98"/>
      <c r="J2589" s="118"/>
      <c r="K2589" s="158"/>
      <c r="L2589" s="158"/>
    </row>
    <row r="2590" spans="1:12" s="1" customFormat="1" ht="28.8" x14ac:dyDescent="0.3">
      <c r="A2590" s="36" t="s">
        <v>1659</v>
      </c>
      <c r="B2590" s="4" t="s">
        <v>1660</v>
      </c>
      <c r="C2590" s="4" t="s">
        <v>130</v>
      </c>
      <c r="D2590" s="22">
        <v>1</v>
      </c>
      <c r="E2590" s="76">
        <v>0.62</v>
      </c>
      <c r="F2590" s="23">
        <f t="shared" si="84"/>
        <v>0.62</v>
      </c>
      <c r="G2590" s="7"/>
      <c r="I2590" s="153"/>
      <c r="J2590" s="118"/>
      <c r="K2590" s="159"/>
      <c r="L2590" s="159"/>
    </row>
    <row r="2591" spans="1:12" s="1" customFormat="1" ht="29.4" thickBot="1" x14ac:dyDescent="0.35">
      <c r="A2591" s="36" t="s">
        <v>1670</v>
      </c>
      <c r="B2591" s="4" t="s">
        <v>1671</v>
      </c>
      <c r="C2591" s="4" t="s">
        <v>130</v>
      </c>
      <c r="D2591" s="22">
        <v>1</v>
      </c>
      <c r="E2591" s="6">
        <v>0.26</v>
      </c>
      <c r="F2591" s="23">
        <f t="shared" si="84"/>
        <v>0.26</v>
      </c>
      <c r="G2591" s="93"/>
      <c r="I2591" s="153"/>
      <c r="J2591" s="118"/>
      <c r="K2591" s="159"/>
      <c r="L2591" s="159"/>
    </row>
    <row r="2592" spans="1:12" ht="15" thickTop="1" x14ac:dyDescent="0.3"/>
    <row r="2593" spans="1:12" ht="15" thickBot="1" x14ac:dyDescent="0.35"/>
    <row r="2594" spans="1:12" ht="15" thickTop="1" x14ac:dyDescent="0.3">
      <c r="A2594" s="234" t="s">
        <v>1672</v>
      </c>
    </row>
    <row r="2595" spans="1:12" x14ac:dyDescent="0.3">
      <c r="A2595" s="237"/>
    </row>
    <row r="2596" spans="1:12" ht="15" thickBot="1" x14ac:dyDescent="0.35">
      <c r="A2596" s="155" t="s">
        <v>1675</v>
      </c>
    </row>
    <row r="2597" spans="1:12" s="1" customFormat="1" ht="15" thickTop="1" x14ac:dyDescent="0.3">
      <c r="A2597" s="36"/>
      <c r="B2597" s="74" t="s">
        <v>45</v>
      </c>
      <c r="C2597" s="4"/>
      <c r="D2597" s="4"/>
      <c r="E2597" s="4"/>
      <c r="F2597" s="41"/>
      <c r="G2597" s="75"/>
    </row>
    <row r="2598" spans="1:12" s="1" customFormat="1" ht="35.4" customHeight="1" x14ac:dyDescent="0.3">
      <c r="A2598" s="36" t="s">
        <v>23</v>
      </c>
      <c r="B2598" s="4" t="s">
        <v>1636</v>
      </c>
      <c r="C2598" s="4" t="s">
        <v>1637</v>
      </c>
      <c r="D2598" s="22">
        <v>15</v>
      </c>
      <c r="E2598" s="76">
        <v>0.49</v>
      </c>
      <c r="F2598" s="6">
        <f t="shared" ref="F2598:F2606" si="85">PRODUCT(D2598:E2598)</f>
        <v>7.35</v>
      </c>
      <c r="G2598" s="7"/>
      <c r="I2598" s="98"/>
      <c r="J2598" s="118"/>
      <c r="K2598" s="158"/>
      <c r="L2598" s="158"/>
    </row>
    <row r="2599" spans="1:12" s="1" customFormat="1" ht="28.8" x14ac:dyDescent="0.3">
      <c r="A2599" s="36" t="s">
        <v>47</v>
      </c>
      <c r="B2599" s="4" t="s">
        <v>1638</v>
      </c>
      <c r="C2599" s="4" t="s">
        <v>130</v>
      </c>
      <c r="D2599" s="22">
        <v>1</v>
      </c>
      <c r="E2599" s="76">
        <v>3.74</v>
      </c>
      <c r="F2599" s="23">
        <f t="shared" si="85"/>
        <v>3.74</v>
      </c>
      <c r="G2599" s="7"/>
      <c r="I2599" s="98"/>
      <c r="J2599" s="118"/>
      <c r="K2599" s="158"/>
      <c r="L2599" s="158"/>
    </row>
    <row r="2600" spans="1:12" s="1" customFormat="1" ht="28.8" x14ac:dyDescent="0.3">
      <c r="A2600" s="36" t="s">
        <v>78</v>
      </c>
      <c r="B2600" s="4" t="s">
        <v>1639</v>
      </c>
      <c r="C2600" s="4" t="s">
        <v>130</v>
      </c>
      <c r="D2600" s="22">
        <v>1</v>
      </c>
      <c r="E2600" s="76">
        <v>0.02</v>
      </c>
      <c r="F2600" s="23">
        <f t="shared" si="85"/>
        <v>0.02</v>
      </c>
      <c r="G2600" s="7"/>
      <c r="I2600" s="98"/>
      <c r="J2600" s="118"/>
      <c r="K2600" s="158"/>
      <c r="L2600" s="158"/>
    </row>
    <row r="2601" spans="1:12" s="1" customFormat="1" ht="28.8" x14ac:dyDescent="0.3">
      <c r="A2601" s="36" t="s">
        <v>1051</v>
      </c>
      <c r="B2601" s="4" t="s">
        <v>1652</v>
      </c>
      <c r="C2601" s="4" t="s">
        <v>130</v>
      </c>
      <c r="D2601" s="22">
        <v>1</v>
      </c>
      <c r="E2601" s="76">
        <v>0.15</v>
      </c>
      <c r="F2601" s="23">
        <f t="shared" si="85"/>
        <v>0.15</v>
      </c>
      <c r="G2601" s="7"/>
      <c r="I2601" s="98"/>
      <c r="J2601" s="118"/>
      <c r="K2601" s="158"/>
      <c r="L2601" s="158"/>
    </row>
    <row r="2602" spans="1:12" s="1" customFormat="1" ht="28.8" x14ac:dyDescent="0.3">
      <c r="A2602" s="36" t="s">
        <v>1053</v>
      </c>
      <c r="B2602" s="4" t="s">
        <v>1641</v>
      </c>
      <c r="C2602" s="4" t="s">
        <v>130</v>
      </c>
      <c r="D2602" s="22">
        <v>1</v>
      </c>
      <c r="E2602" s="76">
        <v>1.76</v>
      </c>
      <c r="F2602" s="23">
        <f t="shared" si="85"/>
        <v>1.76</v>
      </c>
      <c r="G2602" s="7"/>
      <c r="I2602" s="98"/>
      <c r="J2602" s="118"/>
      <c r="K2602" s="158"/>
      <c r="L2602" s="158"/>
    </row>
    <row r="2603" spans="1:12" s="1" customFormat="1" ht="34.200000000000003" customHeight="1" x14ac:dyDescent="0.3">
      <c r="A2603" s="36" t="s">
        <v>1055</v>
      </c>
      <c r="B2603" s="4" t="s">
        <v>1642</v>
      </c>
      <c r="C2603" s="4" t="s">
        <v>130</v>
      </c>
      <c r="D2603" s="22">
        <v>1</v>
      </c>
      <c r="E2603" s="76">
        <v>3.2</v>
      </c>
      <c r="F2603" s="23">
        <f t="shared" si="85"/>
        <v>3.2</v>
      </c>
      <c r="G2603" s="7"/>
      <c r="I2603" s="98"/>
      <c r="J2603" s="118"/>
      <c r="K2603" s="158"/>
      <c r="L2603" s="158"/>
    </row>
    <row r="2604" spans="1:12" s="1" customFormat="1" x14ac:dyDescent="0.3">
      <c r="A2604" s="36" t="s">
        <v>1108</v>
      </c>
      <c r="B2604" s="4" t="s">
        <v>1664</v>
      </c>
      <c r="C2604" s="4" t="s">
        <v>130</v>
      </c>
      <c r="D2604" s="22">
        <v>1</v>
      </c>
      <c r="E2604" s="76">
        <v>1.1299999999999999</v>
      </c>
      <c r="F2604" s="23">
        <f t="shared" si="85"/>
        <v>1.1299999999999999</v>
      </c>
      <c r="G2604" s="7"/>
      <c r="I2604" s="98"/>
      <c r="J2604" s="118"/>
      <c r="K2604" s="158"/>
      <c r="L2604" s="158"/>
    </row>
    <row r="2605" spans="1:12" s="1" customFormat="1" ht="28.8" x14ac:dyDescent="0.3">
      <c r="A2605" s="36" t="s">
        <v>1659</v>
      </c>
      <c r="B2605" s="4" t="s">
        <v>1660</v>
      </c>
      <c r="C2605" s="4" t="s">
        <v>130</v>
      </c>
      <c r="D2605" s="22">
        <v>1</v>
      </c>
      <c r="E2605" s="76">
        <v>0.62</v>
      </c>
      <c r="F2605" s="23">
        <f t="shared" si="85"/>
        <v>0.62</v>
      </c>
      <c r="G2605" s="7"/>
      <c r="I2605" s="153"/>
      <c r="J2605" s="118"/>
      <c r="K2605" s="159"/>
      <c r="L2605" s="159"/>
    </row>
    <row r="2606" spans="1:12" s="1" customFormat="1" ht="24.6" customHeight="1" thickBot="1" x14ac:dyDescent="0.35">
      <c r="A2606" s="36" t="s">
        <v>1670</v>
      </c>
      <c r="B2606" s="4" t="s">
        <v>1671</v>
      </c>
      <c r="C2606" s="4" t="s">
        <v>130</v>
      </c>
      <c r="D2606" s="22">
        <v>1</v>
      </c>
      <c r="E2606" s="6">
        <v>0.26</v>
      </c>
      <c r="F2606" s="23">
        <f t="shared" si="85"/>
        <v>0.26</v>
      </c>
      <c r="G2606" s="93"/>
      <c r="I2606" s="153"/>
      <c r="J2606" s="118"/>
      <c r="K2606" s="159"/>
      <c r="L2606" s="159"/>
    </row>
    <row r="2607" spans="1:12" ht="15" thickTop="1" x14ac:dyDescent="0.3"/>
    <row r="2608" spans="1:12" ht="15" thickBot="1" x14ac:dyDescent="0.35"/>
    <row r="2609" spans="1:12" ht="15" thickTop="1" x14ac:dyDescent="0.3">
      <c r="A2609" s="234" t="s">
        <v>1672</v>
      </c>
    </row>
    <row r="2610" spans="1:12" x14ac:dyDescent="0.3">
      <c r="A2610" s="237"/>
    </row>
    <row r="2611" spans="1:12" ht="15" thickBot="1" x14ac:dyDescent="0.35">
      <c r="A2611" s="155" t="s">
        <v>1676</v>
      </c>
    </row>
    <row r="2612" spans="1:12" s="1" customFormat="1" ht="15" thickTop="1" x14ac:dyDescent="0.3">
      <c r="A2612" s="36"/>
      <c r="B2612" s="74" t="s">
        <v>45</v>
      </c>
      <c r="C2612" s="4"/>
      <c r="D2612" s="4"/>
      <c r="E2612" s="4"/>
      <c r="F2612" s="41"/>
      <c r="G2612" s="75"/>
    </row>
    <row r="2613" spans="1:12" s="1" customFormat="1" ht="33" customHeight="1" x14ac:dyDescent="0.3">
      <c r="A2613" s="36" t="s">
        <v>23</v>
      </c>
      <c r="B2613" s="4" t="s">
        <v>1636</v>
      </c>
      <c r="C2613" s="4" t="s">
        <v>1637</v>
      </c>
      <c r="D2613" s="22">
        <v>15</v>
      </c>
      <c r="E2613" s="76">
        <v>0.49</v>
      </c>
      <c r="F2613" s="6">
        <f t="shared" ref="F2613:F2622" si="86">PRODUCT(D2613:E2613)</f>
        <v>7.35</v>
      </c>
      <c r="G2613" s="7"/>
      <c r="I2613" s="98"/>
      <c r="J2613" s="118"/>
      <c r="K2613" s="158"/>
      <c r="L2613" s="158"/>
    </row>
    <row r="2614" spans="1:12" s="1" customFormat="1" ht="23.4" customHeight="1" x14ac:dyDescent="0.3">
      <c r="A2614" s="36" t="s">
        <v>47</v>
      </c>
      <c r="B2614" s="4" t="s">
        <v>1638</v>
      </c>
      <c r="C2614" s="4" t="s">
        <v>130</v>
      </c>
      <c r="D2614" s="22">
        <v>1</v>
      </c>
      <c r="E2614" s="76">
        <v>3.74</v>
      </c>
      <c r="F2614" s="23">
        <f t="shared" si="86"/>
        <v>3.74</v>
      </c>
      <c r="G2614" s="7"/>
      <c r="I2614" s="98"/>
      <c r="J2614" s="118"/>
      <c r="K2614" s="158"/>
      <c r="L2614" s="158"/>
    </row>
    <row r="2615" spans="1:12" s="1" customFormat="1" ht="22.2" customHeight="1" x14ac:dyDescent="0.3">
      <c r="A2615" s="36" t="s">
        <v>78</v>
      </c>
      <c r="B2615" s="4" t="s">
        <v>1639</v>
      </c>
      <c r="C2615" s="4" t="s">
        <v>130</v>
      </c>
      <c r="D2615" s="22">
        <v>1</v>
      </c>
      <c r="E2615" s="76">
        <v>0.02</v>
      </c>
      <c r="F2615" s="23">
        <f t="shared" si="86"/>
        <v>0.02</v>
      </c>
      <c r="G2615" s="7"/>
      <c r="I2615" s="98"/>
      <c r="J2615" s="118"/>
      <c r="K2615" s="158"/>
      <c r="L2615" s="158"/>
    </row>
    <row r="2616" spans="1:12" s="1" customFormat="1" ht="28.8" x14ac:dyDescent="0.3">
      <c r="A2616" s="36" t="s">
        <v>1051</v>
      </c>
      <c r="B2616" s="4" t="s">
        <v>1652</v>
      </c>
      <c r="C2616" s="4" t="s">
        <v>130</v>
      </c>
      <c r="D2616" s="22">
        <v>1</v>
      </c>
      <c r="E2616" s="76">
        <v>0.15</v>
      </c>
      <c r="F2616" s="23">
        <f t="shared" si="86"/>
        <v>0.15</v>
      </c>
      <c r="G2616" s="7"/>
      <c r="I2616" s="98"/>
      <c r="J2616" s="118"/>
      <c r="K2616" s="158"/>
      <c r="L2616" s="158"/>
    </row>
    <row r="2617" spans="1:12" s="1" customFormat="1" ht="22.8" customHeight="1" x14ac:dyDescent="0.3">
      <c r="A2617" s="36" t="s">
        <v>1053</v>
      </c>
      <c r="B2617" s="4" t="s">
        <v>1641</v>
      </c>
      <c r="C2617" s="4" t="s">
        <v>130</v>
      </c>
      <c r="D2617" s="22">
        <v>1</v>
      </c>
      <c r="E2617" s="76">
        <v>1.76</v>
      </c>
      <c r="F2617" s="23">
        <f t="shared" si="86"/>
        <v>1.76</v>
      </c>
      <c r="G2617" s="7"/>
      <c r="I2617" s="98"/>
      <c r="J2617" s="118"/>
      <c r="K2617" s="158"/>
      <c r="L2617" s="158"/>
    </row>
    <row r="2618" spans="1:12" s="1" customFormat="1" x14ac:dyDescent="0.3">
      <c r="A2618" s="36" t="s">
        <v>1055</v>
      </c>
      <c r="B2618" s="4" t="s">
        <v>1647</v>
      </c>
      <c r="C2618" s="4" t="s">
        <v>130</v>
      </c>
      <c r="D2618" s="22">
        <v>1</v>
      </c>
      <c r="E2618" s="76">
        <v>15.26</v>
      </c>
      <c r="F2618" s="23">
        <f t="shared" si="86"/>
        <v>15.26</v>
      </c>
      <c r="G2618" s="7"/>
      <c r="I2618" s="98"/>
      <c r="J2618" s="118"/>
      <c r="K2618" s="158"/>
      <c r="L2618" s="158"/>
    </row>
    <row r="2619" spans="1:12" s="1" customFormat="1" ht="37.799999999999997" customHeight="1" x14ac:dyDescent="0.3">
      <c r="A2619" s="36" t="s">
        <v>1108</v>
      </c>
      <c r="B2619" s="4" t="s">
        <v>1648</v>
      </c>
      <c r="C2619" s="4" t="s">
        <v>130</v>
      </c>
      <c r="D2619" s="22">
        <v>1</v>
      </c>
      <c r="E2619" s="76">
        <v>3.2</v>
      </c>
      <c r="F2619" s="23">
        <f t="shared" si="86"/>
        <v>3.2</v>
      </c>
      <c r="G2619" s="7"/>
      <c r="I2619" s="98"/>
      <c r="J2619" s="118"/>
      <c r="K2619" s="158"/>
      <c r="L2619" s="158"/>
    </row>
    <row r="2620" spans="1:12" s="1" customFormat="1" ht="24" customHeight="1" x14ac:dyDescent="0.3">
      <c r="A2620" s="36" t="s">
        <v>1659</v>
      </c>
      <c r="B2620" s="4" t="s">
        <v>1669</v>
      </c>
      <c r="C2620" s="4" t="s">
        <v>130</v>
      </c>
      <c r="D2620" s="22">
        <v>1</v>
      </c>
      <c r="E2620" s="76">
        <v>1.1299999999999999</v>
      </c>
      <c r="F2620" s="23">
        <f t="shared" si="86"/>
        <v>1.1299999999999999</v>
      </c>
      <c r="G2620" s="7"/>
      <c r="I2620" s="153"/>
      <c r="J2620" s="118"/>
      <c r="K2620" s="159"/>
      <c r="L2620" s="159"/>
    </row>
    <row r="2621" spans="1:12" s="1" customFormat="1" ht="22.8" customHeight="1" x14ac:dyDescent="0.3">
      <c r="A2621" s="36" t="s">
        <v>1670</v>
      </c>
      <c r="B2621" s="4" t="s">
        <v>1677</v>
      </c>
      <c r="C2621" s="4" t="s">
        <v>130</v>
      </c>
      <c r="D2621" s="22">
        <v>1</v>
      </c>
      <c r="E2621" s="76">
        <v>0.62</v>
      </c>
      <c r="F2621" s="23">
        <f t="shared" si="86"/>
        <v>0.62</v>
      </c>
      <c r="G2621" s="7"/>
      <c r="I2621" s="153"/>
      <c r="J2621" s="118"/>
      <c r="K2621" s="159"/>
      <c r="L2621" s="159"/>
    </row>
    <row r="2622" spans="1:12" s="1" customFormat="1" ht="21.6" customHeight="1" thickBot="1" x14ac:dyDescent="0.35">
      <c r="A2622" s="36" t="s">
        <v>1678</v>
      </c>
      <c r="B2622" s="4" t="s">
        <v>1679</v>
      </c>
      <c r="C2622" s="4" t="s">
        <v>130</v>
      </c>
      <c r="D2622" s="22">
        <v>1</v>
      </c>
      <c r="E2622" s="6">
        <v>0.26</v>
      </c>
      <c r="F2622" s="23">
        <f t="shared" si="86"/>
        <v>0.26</v>
      </c>
      <c r="G2622" s="93"/>
      <c r="I2622" s="153"/>
      <c r="J2622" s="118"/>
      <c r="K2622" s="159"/>
      <c r="L2622" s="159"/>
    </row>
    <row r="2623" spans="1:12" s="1" customFormat="1" ht="15.6" thickTop="1" thickBot="1" x14ac:dyDescent="0.35">
      <c r="A2623" s="71">
        <v>2</v>
      </c>
      <c r="B2623" s="244" t="s">
        <v>49</v>
      </c>
      <c r="C2623" s="245"/>
      <c r="D2623" s="245"/>
      <c r="E2623" s="246"/>
      <c r="F2623" s="72">
        <f>SUM(F2613:F2622)</f>
        <v>33.489999999999995</v>
      </c>
      <c r="G2623" s="73" t="e">
        <f>SUM(F2623/F2631)</f>
        <v>#DIV/0!</v>
      </c>
    </row>
    <row r="2624" spans="1:12" s="1" customFormat="1" ht="15" thickTop="1" x14ac:dyDescent="0.3">
      <c r="A2624" s="20"/>
      <c r="B2624" s="74" t="s">
        <v>22</v>
      </c>
      <c r="C2624" s="4"/>
      <c r="D2624" s="4"/>
      <c r="E2624" s="4"/>
      <c r="F2624" s="41"/>
      <c r="G2624" s="75"/>
    </row>
    <row r="2625" spans="1:12" s="1" customFormat="1" ht="38.4" customHeight="1" x14ac:dyDescent="0.3">
      <c r="A2625" s="36" t="s">
        <v>50</v>
      </c>
      <c r="B2625" s="4" t="s">
        <v>699</v>
      </c>
      <c r="C2625" s="4" t="s">
        <v>18</v>
      </c>
      <c r="D2625" s="4">
        <v>4.4999999999999997E-3</v>
      </c>
      <c r="E2625" s="76">
        <v>33.25</v>
      </c>
      <c r="F2625" s="23">
        <f>PRODUCT(D2625:E2625)</f>
        <v>0.14962499999999998</v>
      </c>
      <c r="G2625" s="7"/>
    </row>
    <row r="2627" spans="1:12" ht="15" thickBot="1" x14ac:dyDescent="0.35"/>
    <row r="2628" spans="1:12" ht="15" thickTop="1" x14ac:dyDescent="0.3">
      <c r="A2628" s="234" t="s">
        <v>1680</v>
      </c>
    </row>
    <row r="2629" spans="1:12" x14ac:dyDescent="0.3">
      <c r="A2629" s="237"/>
    </row>
    <row r="2630" spans="1:12" ht="15" thickBot="1" x14ac:dyDescent="0.35">
      <c r="A2630" s="155" t="s">
        <v>1682</v>
      </c>
    </row>
    <row r="2631" spans="1:12" s="1" customFormat="1" ht="15" thickTop="1" x14ac:dyDescent="0.3">
      <c r="A2631" s="36"/>
      <c r="B2631" s="74" t="s">
        <v>45</v>
      </c>
      <c r="C2631" s="4"/>
      <c r="D2631" s="4"/>
      <c r="E2631" s="4"/>
      <c r="F2631" s="41"/>
      <c r="G2631" s="75"/>
    </row>
    <row r="2632" spans="1:12" s="1" customFormat="1" ht="43.2" x14ac:dyDescent="0.3">
      <c r="A2632" s="36" t="s">
        <v>23</v>
      </c>
      <c r="B2632" s="4" t="s">
        <v>1683</v>
      </c>
      <c r="C2632" s="4" t="s">
        <v>1637</v>
      </c>
      <c r="D2632" s="22">
        <v>15</v>
      </c>
      <c r="E2632" s="76">
        <v>0.49</v>
      </c>
      <c r="F2632" s="6">
        <f t="shared" ref="F2632:F2638" si="87">PRODUCT(D2632:E2632)</f>
        <v>7.35</v>
      </c>
      <c r="G2632" s="7"/>
      <c r="I2632" s="98"/>
      <c r="J2632" s="118"/>
      <c r="K2632" s="158"/>
      <c r="L2632" s="158"/>
    </row>
    <row r="2633" spans="1:12" s="1" customFormat="1" ht="28.8" x14ac:dyDescent="0.3">
      <c r="A2633" s="36" t="s">
        <v>47</v>
      </c>
      <c r="B2633" s="4" t="s">
        <v>1638</v>
      </c>
      <c r="C2633" s="4" t="s">
        <v>130</v>
      </c>
      <c r="D2633" s="22">
        <v>1</v>
      </c>
      <c r="E2633" s="76">
        <v>7.82</v>
      </c>
      <c r="F2633" s="23">
        <f t="shared" si="87"/>
        <v>7.82</v>
      </c>
      <c r="G2633" s="7"/>
      <c r="I2633" s="98"/>
      <c r="J2633" s="118"/>
      <c r="K2633" s="158"/>
      <c r="L2633" s="158"/>
    </row>
    <row r="2634" spans="1:12" s="1" customFormat="1" ht="28.8" x14ac:dyDescent="0.3">
      <c r="A2634" s="36" t="s">
        <v>78</v>
      </c>
      <c r="B2634" s="4" t="s">
        <v>1639</v>
      </c>
      <c r="C2634" s="4" t="s">
        <v>130</v>
      </c>
      <c r="D2634" s="22">
        <v>1</v>
      </c>
      <c r="E2634" s="76">
        <v>0.82</v>
      </c>
      <c r="F2634" s="23">
        <f t="shared" si="87"/>
        <v>0.82</v>
      </c>
      <c r="G2634" s="7"/>
      <c r="I2634" s="98"/>
      <c r="J2634" s="118"/>
      <c r="K2634" s="158"/>
      <c r="L2634" s="158"/>
    </row>
    <row r="2635" spans="1:12" s="1" customFormat="1" ht="28.8" x14ac:dyDescent="0.3">
      <c r="A2635" s="36" t="s">
        <v>1051</v>
      </c>
      <c r="B2635" s="4" t="s">
        <v>1652</v>
      </c>
      <c r="C2635" s="4" t="s">
        <v>130</v>
      </c>
      <c r="D2635" s="22">
        <v>1</v>
      </c>
      <c r="E2635" s="76">
        <v>0.32</v>
      </c>
      <c r="F2635" s="23">
        <f t="shared" si="87"/>
        <v>0.32</v>
      </c>
      <c r="G2635" s="7"/>
      <c r="I2635" s="98"/>
      <c r="J2635" s="118"/>
      <c r="K2635" s="158"/>
      <c r="L2635" s="158"/>
    </row>
    <row r="2636" spans="1:12" s="1" customFormat="1" ht="28.8" x14ac:dyDescent="0.3">
      <c r="A2636" s="36" t="s">
        <v>1053</v>
      </c>
      <c r="B2636" s="4" t="s">
        <v>1641</v>
      </c>
      <c r="C2636" s="4" t="s">
        <v>130</v>
      </c>
      <c r="D2636" s="22">
        <v>1</v>
      </c>
      <c r="E2636" s="76">
        <v>1.75</v>
      </c>
      <c r="F2636" s="23">
        <f t="shared" si="87"/>
        <v>1.75</v>
      </c>
      <c r="G2636" s="7"/>
      <c r="I2636" s="98"/>
      <c r="J2636" s="118"/>
      <c r="K2636" s="158"/>
      <c r="L2636" s="158"/>
    </row>
    <row r="2637" spans="1:12" s="1" customFormat="1" ht="57.6" x14ac:dyDescent="0.3">
      <c r="A2637" s="36" t="s">
        <v>1055</v>
      </c>
      <c r="B2637" s="4" t="s">
        <v>1642</v>
      </c>
      <c r="C2637" s="4" t="s">
        <v>130</v>
      </c>
      <c r="D2637" s="22">
        <v>1</v>
      </c>
      <c r="E2637" s="76">
        <v>3.38</v>
      </c>
      <c r="F2637" s="23">
        <f t="shared" si="87"/>
        <v>3.38</v>
      </c>
      <c r="G2637" s="7"/>
      <c r="I2637" s="98"/>
      <c r="J2637" s="118"/>
      <c r="K2637" s="158"/>
      <c r="L2637" s="158"/>
    </row>
    <row r="2638" spans="1:12" s="1" customFormat="1" ht="28.8" x14ac:dyDescent="0.3">
      <c r="A2638" s="36" t="s">
        <v>1108</v>
      </c>
      <c r="B2638" s="4" t="s">
        <v>1684</v>
      </c>
      <c r="C2638" s="4" t="s">
        <v>130</v>
      </c>
      <c r="D2638" s="22">
        <v>1</v>
      </c>
      <c r="E2638" s="76">
        <v>2.31</v>
      </c>
      <c r="F2638" s="23">
        <f t="shared" si="87"/>
        <v>2.31</v>
      </c>
      <c r="G2638" s="7"/>
      <c r="I2638" s="98"/>
      <c r="J2638" s="118"/>
      <c r="K2638" s="158"/>
      <c r="L2638" s="158"/>
    </row>
    <row r="2640" spans="1:12" ht="15" thickBot="1" x14ac:dyDescent="0.35"/>
    <row r="2641" spans="1:12" ht="15" thickTop="1" x14ac:dyDescent="0.3">
      <c r="A2641" s="234" t="s">
        <v>1680</v>
      </c>
    </row>
    <row r="2642" spans="1:12" x14ac:dyDescent="0.3">
      <c r="A2642" s="237"/>
    </row>
    <row r="2643" spans="1:12" ht="15" thickBot="1" x14ac:dyDescent="0.35">
      <c r="A2643" s="155" t="s">
        <v>1685</v>
      </c>
    </row>
    <row r="2644" spans="1:12" s="1" customFormat="1" ht="15" thickTop="1" x14ac:dyDescent="0.3">
      <c r="A2644" s="36"/>
      <c r="B2644" s="74" t="s">
        <v>45</v>
      </c>
      <c r="C2644" s="4"/>
      <c r="D2644" s="4"/>
      <c r="E2644" s="4"/>
      <c r="F2644" s="41"/>
      <c r="G2644" s="75"/>
    </row>
    <row r="2645" spans="1:12" s="1" customFormat="1" ht="43.2" x14ac:dyDescent="0.3">
      <c r="A2645" s="36" t="s">
        <v>23</v>
      </c>
      <c r="B2645" s="4" t="s">
        <v>1683</v>
      </c>
      <c r="C2645" s="4" t="s">
        <v>1637</v>
      </c>
      <c r="D2645" s="22">
        <v>15</v>
      </c>
      <c r="E2645" s="76">
        <v>0.49</v>
      </c>
      <c r="F2645" s="6">
        <f t="shared" ref="F2645:F2651" si="88">PRODUCT(D2645:E2645)</f>
        <v>7.35</v>
      </c>
      <c r="G2645" s="7"/>
      <c r="I2645" s="98"/>
      <c r="J2645" s="118"/>
      <c r="K2645" s="158"/>
      <c r="L2645" s="158"/>
    </row>
    <row r="2646" spans="1:12" s="1" customFormat="1" ht="28.8" x14ac:dyDescent="0.3">
      <c r="A2646" s="36" t="s">
        <v>47</v>
      </c>
      <c r="B2646" s="4" t="s">
        <v>1638</v>
      </c>
      <c r="C2646" s="4" t="s">
        <v>130</v>
      </c>
      <c r="D2646" s="22">
        <v>1</v>
      </c>
      <c r="E2646" s="76">
        <v>7.82</v>
      </c>
      <c r="F2646" s="23">
        <f t="shared" si="88"/>
        <v>7.82</v>
      </c>
      <c r="G2646" s="7"/>
      <c r="I2646" s="98"/>
      <c r="J2646" s="118"/>
      <c r="K2646" s="158"/>
      <c r="L2646" s="158"/>
    </row>
    <row r="2647" spans="1:12" s="1" customFormat="1" ht="28.8" x14ac:dyDescent="0.3">
      <c r="A2647" s="36" t="s">
        <v>78</v>
      </c>
      <c r="B2647" s="4" t="s">
        <v>1639</v>
      </c>
      <c r="C2647" s="4" t="s">
        <v>130</v>
      </c>
      <c r="D2647" s="22">
        <v>1</v>
      </c>
      <c r="E2647" s="76">
        <v>0.82</v>
      </c>
      <c r="F2647" s="23">
        <f t="shared" si="88"/>
        <v>0.82</v>
      </c>
      <c r="G2647" s="7"/>
      <c r="I2647" s="98"/>
      <c r="J2647" s="118"/>
      <c r="K2647" s="158"/>
      <c r="L2647" s="158"/>
    </row>
    <row r="2648" spans="1:12" s="1" customFormat="1" ht="28.8" x14ac:dyDescent="0.3">
      <c r="A2648" s="36" t="s">
        <v>1051</v>
      </c>
      <c r="B2648" s="4" t="s">
        <v>1652</v>
      </c>
      <c r="C2648" s="4" t="s">
        <v>130</v>
      </c>
      <c r="D2648" s="22">
        <v>1</v>
      </c>
      <c r="E2648" s="76">
        <v>0.32</v>
      </c>
      <c r="F2648" s="23">
        <f t="shared" si="88"/>
        <v>0.32</v>
      </c>
      <c r="G2648" s="7"/>
      <c r="I2648" s="98"/>
      <c r="J2648" s="118"/>
      <c r="K2648" s="158"/>
      <c r="L2648" s="158"/>
    </row>
    <row r="2649" spans="1:12" s="1" customFormat="1" ht="28.8" x14ac:dyDescent="0.3">
      <c r="A2649" s="36" t="s">
        <v>1053</v>
      </c>
      <c r="B2649" s="4" t="s">
        <v>1641</v>
      </c>
      <c r="C2649" s="4" t="s">
        <v>130</v>
      </c>
      <c r="D2649" s="22">
        <v>1</v>
      </c>
      <c r="E2649" s="76">
        <v>1.75</v>
      </c>
      <c r="F2649" s="23">
        <f t="shared" si="88"/>
        <v>1.75</v>
      </c>
      <c r="G2649" s="7"/>
      <c r="I2649" s="98"/>
      <c r="J2649" s="118"/>
      <c r="K2649" s="158"/>
      <c r="L2649" s="158"/>
    </row>
    <row r="2650" spans="1:12" s="1" customFormat="1" ht="57.6" x14ac:dyDescent="0.3">
      <c r="A2650" s="36" t="s">
        <v>1055</v>
      </c>
      <c r="B2650" s="4" t="s">
        <v>1642</v>
      </c>
      <c r="C2650" s="4" t="s">
        <v>130</v>
      </c>
      <c r="D2650" s="22">
        <v>1</v>
      </c>
      <c r="E2650" s="76">
        <v>3.38</v>
      </c>
      <c r="F2650" s="23">
        <f t="shared" si="88"/>
        <v>3.38</v>
      </c>
      <c r="G2650" s="7"/>
      <c r="I2650" s="98"/>
      <c r="J2650" s="118"/>
      <c r="K2650" s="158"/>
      <c r="L2650" s="158"/>
    </row>
    <row r="2651" spans="1:12" s="1" customFormat="1" ht="28.8" x14ac:dyDescent="0.3">
      <c r="A2651" s="36" t="s">
        <v>1108</v>
      </c>
      <c r="B2651" s="4" t="s">
        <v>1684</v>
      </c>
      <c r="C2651" s="4" t="s">
        <v>130</v>
      </c>
      <c r="D2651" s="22">
        <v>1</v>
      </c>
      <c r="E2651" s="76">
        <v>2.31</v>
      </c>
      <c r="F2651" s="23">
        <f t="shared" si="88"/>
        <v>2.31</v>
      </c>
      <c r="G2651" s="7"/>
      <c r="I2651" s="98"/>
      <c r="J2651" s="118"/>
      <c r="K2651" s="158"/>
      <c r="L2651" s="158"/>
    </row>
    <row r="2653" spans="1:12" ht="15" thickBot="1" x14ac:dyDescent="0.35"/>
    <row r="2654" spans="1:12" ht="15" thickTop="1" x14ac:dyDescent="0.3">
      <c r="A2654" s="234" t="s">
        <v>1680</v>
      </c>
    </row>
    <row r="2655" spans="1:12" x14ac:dyDescent="0.3">
      <c r="A2655" s="237"/>
    </row>
    <row r="2656" spans="1:12" ht="15" thickBot="1" x14ac:dyDescent="0.35">
      <c r="A2656" s="155" t="s">
        <v>1686</v>
      </c>
    </row>
    <row r="2657" spans="1:12" s="1" customFormat="1" ht="15" thickTop="1" x14ac:dyDescent="0.3">
      <c r="A2657" s="36"/>
      <c r="B2657" s="74" t="s">
        <v>45</v>
      </c>
      <c r="C2657" s="4"/>
      <c r="D2657" s="4"/>
      <c r="E2657" s="4"/>
      <c r="F2657" s="41"/>
      <c r="G2657" s="75"/>
    </row>
    <row r="2658" spans="1:12" s="1" customFormat="1" ht="43.2" x14ac:dyDescent="0.3">
      <c r="A2658" s="36" t="s">
        <v>23</v>
      </c>
      <c r="B2658" s="4" t="s">
        <v>1683</v>
      </c>
      <c r="C2658" s="4" t="s">
        <v>1637</v>
      </c>
      <c r="D2658" s="22">
        <v>15</v>
      </c>
      <c r="E2658" s="76">
        <v>0.49</v>
      </c>
      <c r="F2658" s="6">
        <f t="shared" ref="F2658:F2665" si="89">PRODUCT(D2658:E2658)</f>
        <v>7.35</v>
      </c>
      <c r="G2658" s="7"/>
      <c r="I2658" s="98"/>
      <c r="J2658" s="118"/>
      <c r="K2658" s="158"/>
      <c r="L2658" s="158"/>
    </row>
    <row r="2659" spans="1:12" s="1" customFormat="1" ht="28.8" x14ac:dyDescent="0.3">
      <c r="A2659" s="36" t="s">
        <v>47</v>
      </c>
      <c r="B2659" s="4" t="s">
        <v>1638</v>
      </c>
      <c r="C2659" s="4" t="s">
        <v>130</v>
      </c>
      <c r="D2659" s="22">
        <v>1</v>
      </c>
      <c r="E2659" s="76">
        <v>7.82</v>
      </c>
      <c r="F2659" s="23">
        <f t="shared" si="89"/>
        <v>7.82</v>
      </c>
      <c r="G2659" s="7"/>
      <c r="I2659" s="98"/>
      <c r="J2659" s="118"/>
      <c r="K2659" s="158"/>
      <c r="L2659" s="158"/>
    </row>
    <row r="2660" spans="1:12" s="1" customFormat="1" ht="28.8" x14ac:dyDescent="0.3">
      <c r="A2660" s="36" t="s">
        <v>78</v>
      </c>
      <c r="B2660" s="4" t="s">
        <v>1639</v>
      </c>
      <c r="C2660" s="4" t="s">
        <v>130</v>
      </c>
      <c r="D2660" s="22">
        <v>1</v>
      </c>
      <c r="E2660" s="76">
        <v>0.82</v>
      </c>
      <c r="F2660" s="23">
        <f t="shared" si="89"/>
        <v>0.82</v>
      </c>
      <c r="G2660" s="7"/>
      <c r="I2660" s="98"/>
      <c r="J2660" s="118"/>
      <c r="K2660" s="158"/>
      <c r="L2660" s="158"/>
    </row>
    <row r="2661" spans="1:12" s="1" customFormat="1" ht="28.8" x14ac:dyDescent="0.3">
      <c r="A2661" s="36" t="s">
        <v>1051</v>
      </c>
      <c r="B2661" s="4" t="s">
        <v>1652</v>
      </c>
      <c r="C2661" s="4" t="s">
        <v>130</v>
      </c>
      <c r="D2661" s="22">
        <v>1</v>
      </c>
      <c r="E2661" s="76">
        <v>0.32</v>
      </c>
      <c r="F2661" s="23">
        <f t="shared" si="89"/>
        <v>0.32</v>
      </c>
      <c r="G2661" s="7"/>
      <c r="I2661" s="98"/>
      <c r="J2661" s="118"/>
      <c r="K2661" s="158"/>
      <c r="L2661" s="158"/>
    </row>
    <row r="2662" spans="1:12" s="1" customFormat="1" ht="28.8" x14ac:dyDescent="0.3">
      <c r="A2662" s="36" t="s">
        <v>1053</v>
      </c>
      <c r="B2662" s="4" t="s">
        <v>1641</v>
      </c>
      <c r="C2662" s="4" t="s">
        <v>130</v>
      </c>
      <c r="D2662" s="22">
        <v>1</v>
      </c>
      <c r="E2662" s="76">
        <v>1.75</v>
      </c>
      <c r="F2662" s="23">
        <f t="shared" si="89"/>
        <v>1.75</v>
      </c>
      <c r="G2662" s="7"/>
      <c r="I2662" s="98"/>
      <c r="J2662" s="118"/>
      <c r="K2662" s="158"/>
      <c r="L2662" s="158"/>
    </row>
    <row r="2663" spans="1:12" s="1" customFormat="1" x14ac:dyDescent="0.3">
      <c r="A2663" s="36" t="s">
        <v>1055</v>
      </c>
      <c r="B2663" s="4" t="s">
        <v>1668</v>
      </c>
      <c r="C2663" s="4" t="s">
        <v>130</v>
      </c>
      <c r="D2663" s="22">
        <v>1</v>
      </c>
      <c r="E2663" s="76">
        <v>15.26</v>
      </c>
      <c r="F2663" s="23">
        <f t="shared" si="89"/>
        <v>15.26</v>
      </c>
      <c r="G2663" s="7"/>
      <c r="I2663" s="98"/>
      <c r="J2663" s="118"/>
      <c r="K2663" s="158"/>
      <c r="L2663" s="158"/>
    </row>
    <row r="2664" spans="1:12" s="1" customFormat="1" ht="57.6" x14ac:dyDescent="0.3">
      <c r="A2664" s="36" t="s">
        <v>1108</v>
      </c>
      <c r="B2664" s="4" t="s">
        <v>1648</v>
      </c>
      <c r="C2664" s="4" t="s">
        <v>130</v>
      </c>
      <c r="D2664" s="22">
        <v>1</v>
      </c>
      <c r="E2664" s="76">
        <v>3.38</v>
      </c>
      <c r="F2664" s="23">
        <f t="shared" si="89"/>
        <v>3.38</v>
      </c>
      <c r="G2664" s="7"/>
      <c r="I2664" s="98"/>
      <c r="J2664" s="118"/>
      <c r="K2664" s="158"/>
      <c r="L2664" s="158"/>
    </row>
    <row r="2665" spans="1:12" s="1" customFormat="1" ht="28.8" x14ac:dyDescent="0.3">
      <c r="A2665" s="36" t="s">
        <v>1659</v>
      </c>
      <c r="B2665" s="4" t="s">
        <v>1687</v>
      </c>
      <c r="C2665" s="4" t="s">
        <v>130</v>
      </c>
      <c r="D2665" s="22">
        <v>1</v>
      </c>
      <c r="E2665" s="76">
        <v>2.31</v>
      </c>
      <c r="F2665" s="23">
        <f t="shared" si="89"/>
        <v>2.31</v>
      </c>
      <c r="G2665" s="7"/>
      <c r="I2665" s="98"/>
      <c r="J2665" s="118"/>
      <c r="K2665" s="158"/>
      <c r="L2665" s="158"/>
    </row>
    <row r="2667" spans="1:12" ht="15" thickBot="1" x14ac:dyDescent="0.35"/>
    <row r="2668" spans="1:12" ht="15" thickTop="1" x14ac:dyDescent="0.3">
      <c r="A2668" s="234" t="s">
        <v>1688</v>
      </c>
    </row>
    <row r="2669" spans="1:12" x14ac:dyDescent="0.3">
      <c r="A2669" s="237"/>
    </row>
    <row r="2670" spans="1:12" ht="15" thickBot="1" x14ac:dyDescent="0.35">
      <c r="A2670" s="155" t="s">
        <v>1690</v>
      </c>
    </row>
    <row r="2671" spans="1:12" s="1" customFormat="1" ht="15" thickTop="1" x14ac:dyDescent="0.3">
      <c r="A2671" s="36"/>
      <c r="B2671" s="74" t="s">
        <v>45</v>
      </c>
      <c r="C2671" s="4"/>
      <c r="D2671" s="4"/>
      <c r="E2671" s="4"/>
      <c r="F2671" s="41"/>
      <c r="G2671" s="75"/>
    </row>
    <row r="2672" spans="1:12" s="1" customFormat="1" ht="32.4" customHeight="1" x14ac:dyDescent="0.3">
      <c r="A2672" s="36" t="s">
        <v>23</v>
      </c>
      <c r="B2672" s="4" t="s">
        <v>1636</v>
      </c>
      <c r="C2672" s="4" t="s">
        <v>1637</v>
      </c>
      <c r="D2672" s="22">
        <v>15</v>
      </c>
      <c r="E2672" s="76">
        <v>0.49</v>
      </c>
      <c r="F2672" s="6">
        <f t="shared" ref="F2672:F2679" si="90">PRODUCT(D2672:E2672)</f>
        <v>7.35</v>
      </c>
      <c r="G2672" s="7"/>
      <c r="I2672" s="98"/>
      <c r="J2672" s="118"/>
      <c r="K2672" s="158"/>
      <c r="L2672" s="158"/>
    </row>
    <row r="2673" spans="1:12" s="1" customFormat="1" ht="28.8" x14ac:dyDescent="0.3">
      <c r="A2673" s="36" t="s">
        <v>47</v>
      </c>
      <c r="B2673" s="4" t="s">
        <v>1638</v>
      </c>
      <c r="C2673" s="4" t="s">
        <v>130</v>
      </c>
      <c r="D2673" s="22">
        <v>1</v>
      </c>
      <c r="E2673" s="76">
        <v>5.26</v>
      </c>
      <c r="F2673" s="23">
        <f t="shared" si="90"/>
        <v>5.26</v>
      </c>
      <c r="G2673" s="7"/>
      <c r="I2673" s="98"/>
      <c r="J2673" s="118"/>
      <c r="K2673" s="158"/>
      <c r="L2673" s="158"/>
    </row>
    <row r="2674" spans="1:12" s="1" customFormat="1" ht="28.8" x14ac:dyDescent="0.3">
      <c r="A2674" s="36" t="s">
        <v>78</v>
      </c>
      <c r="B2674" s="4" t="s">
        <v>1639</v>
      </c>
      <c r="C2674" s="4" t="s">
        <v>130</v>
      </c>
      <c r="D2674" s="22">
        <v>1</v>
      </c>
      <c r="E2674" s="76">
        <v>0.55000000000000004</v>
      </c>
      <c r="F2674" s="23">
        <f t="shared" si="90"/>
        <v>0.55000000000000004</v>
      </c>
      <c r="G2674" s="7"/>
      <c r="I2674" s="98"/>
      <c r="J2674" s="118"/>
      <c r="K2674" s="158"/>
      <c r="L2674" s="158"/>
    </row>
    <row r="2675" spans="1:12" s="1" customFormat="1" ht="28.8" x14ac:dyDescent="0.3">
      <c r="A2675" s="36" t="s">
        <v>1051</v>
      </c>
      <c r="B2675" s="4" t="s">
        <v>1652</v>
      </c>
      <c r="C2675" s="4" t="s">
        <v>130</v>
      </c>
      <c r="D2675" s="22">
        <v>1</v>
      </c>
      <c r="E2675" s="76">
        <v>0.21</v>
      </c>
      <c r="F2675" s="23">
        <f t="shared" si="90"/>
        <v>0.21</v>
      </c>
      <c r="G2675" s="7"/>
      <c r="I2675" s="98"/>
      <c r="J2675" s="118"/>
      <c r="K2675" s="158"/>
      <c r="L2675" s="158"/>
    </row>
    <row r="2676" spans="1:12" s="1" customFormat="1" ht="28.8" x14ac:dyDescent="0.3">
      <c r="A2676" s="36" t="s">
        <v>1053</v>
      </c>
      <c r="B2676" s="4" t="s">
        <v>1641</v>
      </c>
      <c r="C2676" s="4" t="s">
        <v>130</v>
      </c>
      <c r="D2676" s="22">
        <v>1</v>
      </c>
      <c r="E2676" s="76">
        <v>1.77</v>
      </c>
      <c r="F2676" s="23">
        <f t="shared" si="90"/>
        <v>1.77</v>
      </c>
      <c r="G2676" s="7"/>
      <c r="I2676" s="98"/>
      <c r="J2676" s="118"/>
      <c r="K2676" s="158"/>
      <c r="L2676" s="158"/>
    </row>
    <row r="2677" spans="1:12" s="1" customFormat="1" ht="45.6" customHeight="1" x14ac:dyDescent="0.3">
      <c r="A2677" s="36" t="s">
        <v>1055</v>
      </c>
      <c r="B2677" s="4" t="s">
        <v>1642</v>
      </c>
      <c r="C2677" s="4" t="s">
        <v>130</v>
      </c>
      <c r="D2677" s="22">
        <v>1</v>
      </c>
      <c r="E2677" s="76">
        <v>1</v>
      </c>
      <c r="F2677" s="23">
        <f t="shared" si="90"/>
        <v>1</v>
      </c>
      <c r="G2677" s="7"/>
      <c r="I2677" s="98"/>
      <c r="J2677" s="118"/>
      <c r="K2677" s="158"/>
      <c r="L2677" s="158"/>
    </row>
    <row r="2678" spans="1:12" s="1" customFormat="1" ht="28.8" x14ac:dyDescent="0.3">
      <c r="A2678" s="36" t="s">
        <v>1108</v>
      </c>
      <c r="B2678" s="4" t="s">
        <v>1653</v>
      </c>
      <c r="C2678" s="4" t="s">
        <v>130</v>
      </c>
      <c r="D2678" s="22">
        <v>1</v>
      </c>
      <c r="E2678" s="76">
        <v>0.52</v>
      </c>
      <c r="F2678" s="23">
        <f t="shared" si="90"/>
        <v>0.52</v>
      </c>
      <c r="G2678" s="7"/>
      <c r="I2678" s="98"/>
      <c r="J2678" s="118"/>
      <c r="K2678" s="158"/>
      <c r="L2678" s="158"/>
    </row>
    <row r="2679" spans="1:12" s="1" customFormat="1" ht="28.8" x14ac:dyDescent="0.3">
      <c r="A2679" s="36" t="s">
        <v>1659</v>
      </c>
      <c r="B2679" s="4" t="s">
        <v>1687</v>
      </c>
      <c r="C2679" s="4" t="s">
        <v>130</v>
      </c>
      <c r="D2679" s="22">
        <v>1</v>
      </c>
      <c r="E2679" s="76">
        <v>2.08</v>
      </c>
      <c r="F2679" s="23">
        <f t="shared" si="90"/>
        <v>2.08</v>
      </c>
      <c r="G2679" s="7"/>
      <c r="I2679" s="98"/>
      <c r="J2679" s="118"/>
      <c r="K2679" s="158"/>
      <c r="L2679" s="158"/>
    </row>
    <row r="2681" spans="1:12" ht="15" thickBot="1" x14ac:dyDescent="0.35"/>
    <row r="2682" spans="1:12" ht="15" thickTop="1" x14ac:dyDescent="0.3">
      <c r="A2682" s="234" t="s">
        <v>1688</v>
      </c>
    </row>
    <row r="2683" spans="1:12" x14ac:dyDescent="0.3">
      <c r="A2683" s="237"/>
    </row>
    <row r="2684" spans="1:12" ht="15" thickBot="1" x14ac:dyDescent="0.35">
      <c r="A2684" s="155" t="s">
        <v>1691</v>
      </c>
    </row>
    <row r="2685" spans="1:12" s="1" customFormat="1" ht="15" thickTop="1" x14ac:dyDescent="0.3">
      <c r="A2685" s="36"/>
      <c r="B2685" s="74" t="s">
        <v>45</v>
      </c>
      <c r="C2685" s="4"/>
      <c r="D2685" s="4"/>
      <c r="E2685" s="4"/>
      <c r="F2685" s="41"/>
      <c r="G2685" s="75"/>
    </row>
    <row r="2686" spans="1:12" s="1" customFormat="1" ht="43.2" x14ac:dyDescent="0.3">
      <c r="A2686" s="36" t="s">
        <v>23</v>
      </c>
      <c r="B2686" s="4" t="s">
        <v>1636</v>
      </c>
      <c r="C2686" s="4" t="s">
        <v>1637</v>
      </c>
      <c r="D2686" s="22">
        <v>15</v>
      </c>
      <c r="E2686" s="76">
        <v>0.49</v>
      </c>
      <c r="F2686" s="6">
        <f t="shared" ref="F2686:F2693" si="91">PRODUCT(D2686:E2686)</f>
        <v>7.35</v>
      </c>
      <c r="G2686" s="7"/>
      <c r="I2686" s="98"/>
      <c r="J2686" s="118"/>
      <c r="K2686" s="158"/>
      <c r="L2686" s="158"/>
    </row>
    <row r="2687" spans="1:12" s="1" customFormat="1" ht="28.8" x14ac:dyDescent="0.3">
      <c r="A2687" s="36" t="s">
        <v>47</v>
      </c>
      <c r="B2687" s="4" t="s">
        <v>1638</v>
      </c>
      <c r="C2687" s="4" t="s">
        <v>130</v>
      </c>
      <c r="D2687" s="22">
        <v>1</v>
      </c>
      <c r="E2687" s="76">
        <v>5.26</v>
      </c>
      <c r="F2687" s="23">
        <f t="shared" si="91"/>
        <v>5.26</v>
      </c>
      <c r="G2687" s="7"/>
      <c r="I2687" s="98"/>
      <c r="J2687" s="118"/>
      <c r="K2687" s="158"/>
      <c r="L2687" s="158"/>
    </row>
    <row r="2688" spans="1:12" s="1" customFormat="1" ht="28.8" x14ac:dyDescent="0.3">
      <c r="A2688" s="36" t="s">
        <v>78</v>
      </c>
      <c r="B2688" s="4" t="s">
        <v>1639</v>
      </c>
      <c r="C2688" s="4" t="s">
        <v>130</v>
      </c>
      <c r="D2688" s="22">
        <v>1</v>
      </c>
      <c r="E2688" s="76">
        <v>0.55000000000000004</v>
      </c>
      <c r="F2688" s="23">
        <f t="shared" si="91"/>
        <v>0.55000000000000004</v>
      </c>
      <c r="G2688" s="7"/>
      <c r="I2688" s="98"/>
      <c r="J2688" s="118"/>
      <c r="K2688" s="158"/>
      <c r="L2688" s="158"/>
    </row>
    <row r="2689" spans="1:12" s="1" customFormat="1" ht="28.8" x14ac:dyDescent="0.3">
      <c r="A2689" s="36" t="s">
        <v>1051</v>
      </c>
      <c r="B2689" s="4" t="s">
        <v>1652</v>
      </c>
      <c r="C2689" s="4" t="s">
        <v>130</v>
      </c>
      <c r="D2689" s="22">
        <v>1</v>
      </c>
      <c r="E2689" s="76">
        <v>0.21</v>
      </c>
      <c r="F2689" s="23">
        <f t="shared" si="91"/>
        <v>0.21</v>
      </c>
      <c r="G2689" s="7"/>
      <c r="I2689" s="98"/>
      <c r="J2689" s="118"/>
      <c r="K2689" s="158"/>
      <c r="L2689" s="158"/>
    </row>
    <row r="2690" spans="1:12" s="1" customFormat="1" ht="28.8" x14ac:dyDescent="0.3">
      <c r="A2690" s="36" t="s">
        <v>1053</v>
      </c>
      <c r="B2690" s="4" t="s">
        <v>1641</v>
      </c>
      <c r="C2690" s="4" t="s">
        <v>130</v>
      </c>
      <c r="D2690" s="22">
        <v>1</v>
      </c>
      <c r="E2690" s="76">
        <v>1.77</v>
      </c>
      <c r="F2690" s="23">
        <f t="shared" si="91"/>
        <v>1.77</v>
      </c>
      <c r="G2690" s="7"/>
      <c r="I2690" s="98"/>
      <c r="J2690" s="118"/>
      <c r="K2690" s="158"/>
      <c r="L2690" s="158"/>
    </row>
    <row r="2691" spans="1:12" s="1" customFormat="1" ht="39.6" customHeight="1" x14ac:dyDescent="0.3">
      <c r="A2691" s="36" t="s">
        <v>1055</v>
      </c>
      <c r="B2691" s="4" t="s">
        <v>1642</v>
      </c>
      <c r="C2691" s="4" t="s">
        <v>130</v>
      </c>
      <c r="D2691" s="22">
        <v>1</v>
      </c>
      <c r="E2691" s="76">
        <v>1</v>
      </c>
      <c r="F2691" s="23">
        <f t="shared" si="91"/>
        <v>1</v>
      </c>
      <c r="G2691" s="7"/>
      <c r="I2691" s="98"/>
      <c r="J2691" s="118"/>
      <c r="K2691" s="158"/>
      <c r="L2691" s="158"/>
    </row>
    <row r="2692" spans="1:12" s="1" customFormat="1" ht="28.8" x14ac:dyDescent="0.3">
      <c r="A2692" s="36" t="s">
        <v>1108</v>
      </c>
      <c r="B2692" s="4" t="s">
        <v>1653</v>
      </c>
      <c r="C2692" s="4" t="s">
        <v>130</v>
      </c>
      <c r="D2692" s="22">
        <v>1</v>
      </c>
      <c r="E2692" s="76">
        <v>0.52</v>
      </c>
      <c r="F2692" s="23">
        <f t="shared" si="91"/>
        <v>0.52</v>
      </c>
      <c r="G2692" s="7"/>
      <c r="I2692" s="98"/>
      <c r="J2692" s="118"/>
      <c r="K2692" s="158"/>
      <c r="L2692" s="158"/>
    </row>
    <row r="2693" spans="1:12" s="1" customFormat="1" ht="28.8" x14ac:dyDescent="0.3">
      <c r="A2693" s="36" t="s">
        <v>1659</v>
      </c>
      <c r="B2693" s="4" t="s">
        <v>1687</v>
      </c>
      <c r="C2693" s="4" t="s">
        <v>130</v>
      </c>
      <c r="D2693" s="22">
        <v>1</v>
      </c>
      <c r="E2693" s="76">
        <v>2.08</v>
      </c>
      <c r="F2693" s="23">
        <f t="shared" si="91"/>
        <v>2.08</v>
      </c>
      <c r="G2693" s="7"/>
      <c r="I2693" s="98"/>
      <c r="J2693" s="118"/>
      <c r="K2693" s="158"/>
      <c r="L2693" s="158"/>
    </row>
    <row r="2695" spans="1:12" ht="15" thickBot="1" x14ac:dyDescent="0.35"/>
    <row r="2696" spans="1:12" ht="15" thickTop="1" x14ac:dyDescent="0.3">
      <c r="A2696" s="234" t="s">
        <v>1688</v>
      </c>
    </row>
    <row r="2697" spans="1:12" x14ac:dyDescent="0.3">
      <c r="A2697" s="237"/>
    </row>
    <row r="2698" spans="1:12" ht="15" thickBot="1" x14ac:dyDescent="0.35">
      <c r="A2698" s="155" t="s">
        <v>1692</v>
      </c>
    </row>
    <row r="2699" spans="1:12" s="1" customFormat="1" ht="15" thickTop="1" x14ac:dyDescent="0.3">
      <c r="A2699" s="36"/>
      <c r="B2699" s="74" t="s">
        <v>45</v>
      </c>
      <c r="C2699" s="4"/>
      <c r="D2699" s="4"/>
      <c r="E2699" s="4"/>
      <c r="F2699" s="41"/>
      <c r="G2699" s="75"/>
    </row>
    <row r="2700" spans="1:12" s="1" customFormat="1" ht="35.4" customHeight="1" x14ac:dyDescent="0.3">
      <c r="A2700" s="36" t="s">
        <v>23</v>
      </c>
      <c r="B2700" s="4" t="s">
        <v>1636</v>
      </c>
      <c r="C2700" s="4" t="s">
        <v>1637</v>
      </c>
      <c r="D2700" s="22">
        <v>15</v>
      </c>
      <c r="E2700" s="76">
        <v>0.49</v>
      </c>
      <c r="F2700" s="6">
        <f t="shared" ref="F2700:F2708" si="92">PRODUCT(D2700:E2700)</f>
        <v>7.35</v>
      </c>
      <c r="G2700" s="7"/>
      <c r="I2700" s="98"/>
      <c r="J2700" s="118"/>
      <c r="K2700" s="158"/>
      <c r="L2700" s="158"/>
    </row>
    <row r="2701" spans="1:12" s="1" customFormat="1" ht="28.8" x14ac:dyDescent="0.3">
      <c r="A2701" s="36" t="s">
        <v>47</v>
      </c>
      <c r="B2701" s="4" t="s">
        <v>1638</v>
      </c>
      <c r="C2701" s="4" t="s">
        <v>130</v>
      </c>
      <c r="D2701" s="22">
        <v>1</v>
      </c>
      <c r="E2701" s="76">
        <v>5.26</v>
      </c>
      <c r="F2701" s="23">
        <f t="shared" si="92"/>
        <v>5.26</v>
      </c>
      <c r="G2701" s="7"/>
      <c r="I2701" s="98"/>
      <c r="J2701" s="118"/>
      <c r="K2701" s="158"/>
      <c r="L2701" s="158"/>
    </row>
    <row r="2702" spans="1:12" s="1" customFormat="1" ht="28.8" x14ac:dyDescent="0.3">
      <c r="A2702" s="36" t="s">
        <v>78</v>
      </c>
      <c r="B2702" s="4" t="s">
        <v>1639</v>
      </c>
      <c r="C2702" s="4" t="s">
        <v>130</v>
      </c>
      <c r="D2702" s="22">
        <v>1</v>
      </c>
      <c r="E2702" s="76">
        <v>0.55000000000000004</v>
      </c>
      <c r="F2702" s="23">
        <f t="shared" si="92"/>
        <v>0.55000000000000004</v>
      </c>
      <c r="G2702" s="7"/>
      <c r="I2702" s="98"/>
      <c r="J2702" s="118"/>
      <c r="K2702" s="158"/>
      <c r="L2702" s="158"/>
    </row>
    <row r="2703" spans="1:12" s="1" customFormat="1" ht="28.8" x14ac:dyDescent="0.3">
      <c r="A2703" s="36" t="s">
        <v>1051</v>
      </c>
      <c r="B2703" s="4" t="s">
        <v>1652</v>
      </c>
      <c r="C2703" s="4" t="s">
        <v>130</v>
      </c>
      <c r="D2703" s="22">
        <v>1</v>
      </c>
      <c r="E2703" s="76">
        <v>0.21</v>
      </c>
      <c r="F2703" s="23">
        <f t="shared" si="92"/>
        <v>0.21</v>
      </c>
      <c r="G2703" s="7"/>
      <c r="I2703" s="98"/>
      <c r="J2703" s="118"/>
      <c r="K2703" s="158"/>
      <c r="L2703" s="158"/>
    </row>
    <row r="2704" spans="1:12" s="1" customFormat="1" ht="28.8" x14ac:dyDescent="0.3">
      <c r="A2704" s="36" t="s">
        <v>1053</v>
      </c>
      <c r="B2704" s="4" t="s">
        <v>1641</v>
      </c>
      <c r="C2704" s="4" t="s">
        <v>130</v>
      </c>
      <c r="D2704" s="22">
        <v>1</v>
      </c>
      <c r="E2704" s="76">
        <v>1.77</v>
      </c>
      <c r="F2704" s="23">
        <f t="shared" si="92"/>
        <v>1.77</v>
      </c>
      <c r="G2704" s="7"/>
      <c r="I2704" s="98"/>
      <c r="J2704" s="118"/>
      <c r="K2704" s="158"/>
      <c r="L2704" s="158"/>
    </row>
    <row r="2705" spans="1:12" s="1" customFormat="1" x14ac:dyDescent="0.3">
      <c r="A2705" s="36" t="s">
        <v>1055</v>
      </c>
      <c r="B2705" s="4" t="s">
        <v>1668</v>
      </c>
      <c r="C2705" s="4" t="s">
        <v>130</v>
      </c>
      <c r="D2705" s="22">
        <v>1</v>
      </c>
      <c r="E2705" s="76">
        <v>15.26</v>
      </c>
      <c r="F2705" s="23">
        <f t="shared" si="92"/>
        <v>15.26</v>
      </c>
      <c r="G2705" s="7"/>
      <c r="I2705" s="98"/>
      <c r="J2705" s="118"/>
      <c r="K2705" s="158"/>
      <c r="L2705" s="158"/>
    </row>
    <row r="2706" spans="1:12" s="1" customFormat="1" ht="42" customHeight="1" x14ac:dyDescent="0.3">
      <c r="A2706" s="36" t="s">
        <v>1108</v>
      </c>
      <c r="B2706" s="4" t="s">
        <v>1648</v>
      </c>
      <c r="C2706" s="4" t="s">
        <v>130</v>
      </c>
      <c r="D2706" s="22">
        <v>1</v>
      </c>
      <c r="E2706" s="76">
        <v>1</v>
      </c>
      <c r="F2706" s="23">
        <f t="shared" si="92"/>
        <v>1</v>
      </c>
      <c r="G2706" s="7"/>
      <c r="I2706" s="98"/>
      <c r="J2706" s="118"/>
      <c r="K2706" s="158"/>
      <c r="L2706" s="158"/>
    </row>
    <row r="2707" spans="1:12" s="1" customFormat="1" ht="28.8" x14ac:dyDescent="0.3">
      <c r="A2707" s="36" t="s">
        <v>1659</v>
      </c>
      <c r="B2707" s="4" t="s">
        <v>1660</v>
      </c>
      <c r="C2707" s="4" t="s">
        <v>130</v>
      </c>
      <c r="D2707" s="22">
        <v>1</v>
      </c>
      <c r="E2707" s="76">
        <v>0.52</v>
      </c>
      <c r="F2707" s="23">
        <f t="shared" si="92"/>
        <v>0.52</v>
      </c>
      <c r="G2707" s="7"/>
      <c r="I2707" s="98"/>
      <c r="J2707" s="118"/>
      <c r="K2707" s="158"/>
      <c r="L2707" s="158"/>
    </row>
    <row r="2708" spans="1:12" s="1" customFormat="1" ht="28.8" x14ac:dyDescent="0.3">
      <c r="A2708" s="36" t="s">
        <v>1670</v>
      </c>
      <c r="B2708" s="4" t="s">
        <v>1693</v>
      </c>
      <c r="C2708" s="4" t="s">
        <v>130</v>
      </c>
      <c r="D2708" s="22">
        <v>1</v>
      </c>
      <c r="E2708" s="76">
        <v>2.08</v>
      </c>
      <c r="F2708" s="23">
        <f t="shared" si="92"/>
        <v>2.08</v>
      </c>
      <c r="G2708" s="7"/>
      <c r="I2708" s="98"/>
      <c r="J2708" s="118"/>
      <c r="K2708" s="158"/>
      <c r="L2708" s="158"/>
    </row>
    <row r="2710" spans="1:12" ht="15" thickBot="1" x14ac:dyDescent="0.35"/>
    <row r="2711" spans="1:12" ht="15" thickTop="1" x14ac:dyDescent="0.3">
      <c r="A2711" s="234" t="s">
        <v>1694</v>
      </c>
    </row>
    <row r="2712" spans="1:12" x14ac:dyDescent="0.3">
      <c r="A2712" s="237"/>
    </row>
    <row r="2713" spans="1:12" ht="15" thickBot="1" x14ac:dyDescent="0.35">
      <c r="A2713" s="155" t="s">
        <v>1696</v>
      </c>
    </row>
    <row r="2714" spans="1:12" s="1" customFormat="1" ht="15" thickTop="1" x14ac:dyDescent="0.3">
      <c r="A2714" s="36"/>
      <c r="B2714" s="74" t="s">
        <v>45</v>
      </c>
      <c r="C2714" s="4"/>
      <c r="D2714" s="4"/>
      <c r="E2714" s="4"/>
      <c r="F2714" s="41"/>
      <c r="G2714" s="75"/>
    </row>
    <row r="2715" spans="1:12" s="1" customFormat="1" ht="37.200000000000003" customHeight="1" x14ac:dyDescent="0.3">
      <c r="A2715" s="36" t="s">
        <v>23</v>
      </c>
      <c r="B2715" s="4" t="s">
        <v>1636</v>
      </c>
      <c r="C2715" s="4" t="s">
        <v>1637</v>
      </c>
      <c r="D2715" s="22">
        <v>15</v>
      </c>
      <c r="E2715" s="76">
        <v>0.49</v>
      </c>
      <c r="F2715" s="6">
        <f t="shared" ref="F2715:F2720" si="93">PRODUCT(D2715:E2715)</f>
        <v>7.35</v>
      </c>
      <c r="G2715" s="7"/>
      <c r="I2715" s="98"/>
      <c r="J2715" s="118"/>
      <c r="K2715" s="158"/>
      <c r="L2715" s="158"/>
    </row>
    <row r="2716" spans="1:12" s="1" customFormat="1" ht="28.8" x14ac:dyDescent="0.3">
      <c r="A2716" s="36" t="s">
        <v>47</v>
      </c>
      <c r="B2716" s="4" t="s">
        <v>1638</v>
      </c>
      <c r="C2716" s="4" t="s">
        <v>130</v>
      </c>
      <c r="D2716" s="22">
        <v>1</v>
      </c>
      <c r="E2716" s="76">
        <v>7.13</v>
      </c>
      <c r="F2716" s="23">
        <f t="shared" si="93"/>
        <v>7.13</v>
      </c>
      <c r="G2716" s="7"/>
      <c r="I2716" s="98"/>
      <c r="J2716" s="118"/>
      <c r="K2716" s="158"/>
      <c r="L2716" s="158"/>
    </row>
    <row r="2717" spans="1:12" s="1" customFormat="1" ht="28.8" x14ac:dyDescent="0.3">
      <c r="A2717" s="36" t="s">
        <v>78</v>
      </c>
      <c r="B2717" s="4" t="s">
        <v>1639</v>
      </c>
      <c r="C2717" s="4" t="s">
        <v>130</v>
      </c>
      <c r="D2717" s="22">
        <v>1</v>
      </c>
      <c r="E2717" s="76">
        <v>0.36</v>
      </c>
      <c r="F2717" s="23">
        <f t="shared" si="93"/>
        <v>0.36</v>
      </c>
      <c r="G2717" s="7"/>
      <c r="I2717" s="98"/>
      <c r="J2717" s="118"/>
      <c r="K2717" s="158"/>
      <c r="L2717" s="158"/>
    </row>
    <row r="2718" spans="1:12" s="1" customFormat="1" ht="28.8" x14ac:dyDescent="0.3">
      <c r="A2718" s="36" t="s">
        <v>1051</v>
      </c>
      <c r="B2718" s="4" t="s">
        <v>1697</v>
      </c>
      <c r="C2718" s="4" t="s">
        <v>130</v>
      </c>
      <c r="D2718" s="22">
        <v>1</v>
      </c>
      <c r="E2718" s="76">
        <v>0.3</v>
      </c>
      <c r="F2718" s="23">
        <f t="shared" si="93"/>
        <v>0.3</v>
      </c>
      <c r="G2718" s="7"/>
      <c r="I2718" s="98"/>
      <c r="J2718" s="118"/>
      <c r="K2718" s="158"/>
      <c r="L2718" s="158"/>
    </row>
    <row r="2719" spans="1:12" s="1" customFormat="1" ht="28.8" x14ac:dyDescent="0.3">
      <c r="A2719" s="36" t="s">
        <v>1053</v>
      </c>
      <c r="B2719" s="4" t="s">
        <v>1641</v>
      </c>
      <c r="C2719" s="4" t="s">
        <v>130</v>
      </c>
      <c r="D2719" s="22">
        <v>1</v>
      </c>
      <c r="E2719" s="76">
        <v>1.74</v>
      </c>
      <c r="F2719" s="23">
        <f t="shared" si="93"/>
        <v>1.74</v>
      </c>
      <c r="G2719" s="7"/>
      <c r="I2719" s="98"/>
      <c r="J2719" s="118"/>
      <c r="K2719" s="158"/>
      <c r="L2719" s="158"/>
    </row>
    <row r="2720" spans="1:12" s="1" customFormat="1" ht="28.8" x14ac:dyDescent="0.3">
      <c r="A2720" s="36" t="s">
        <v>1055</v>
      </c>
      <c r="B2720" s="4" t="s">
        <v>1698</v>
      </c>
      <c r="C2720" s="4" t="s">
        <v>130</v>
      </c>
      <c r="D2720" s="22">
        <v>1</v>
      </c>
      <c r="E2720" s="76">
        <v>3.31</v>
      </c>
      <c r="F2720" s="23">
        <f t="shared" si="93"/>
        <v>3.31</v>
      </c>
      <c r="G2720" s="7"/>
      <c r="I2720" s="98"/>
      <c r="J2720" s="118"/>
      <c r="K2720" s="158"/>
      <c r="L2720" s="158"/>
    </row>
    <row r="2722" spans="1:12" ht="15" thickBot="1" x14ac:dyDescent="0.35"/>
    <row r="2723" spans="1:12" ht="15" thickTop="1" x14ac:dyDescent="0.3">
      <c r="A2723" s="101" t="s">
        <v>1694</v>
      </c>
    </row>
    <row r="2724" spans="1:12" ht="15" thickBot="1" x14ac:dyDescent="0.35">
      <c r="A2724" s="155" t="s">
        <v>1699</v>
      </c>
    </row>
    <row r="2725" spans="1:12" s="1" customFormat="1" ht="15" thickTop="1" x14ac:dyDescent="0.3">
      <c r="A2725" s="36"/>
      <c r="B2725" s="74" t="s">
        <v>45</v>
      </c>
      <c r="C2725" s="4"/>
      <c r="D2725" s="4"/>
      <c r="E2725" s="4"/>
      <c r="F2725" s="41"/>
      <c r="G2725" s="75"/>
    </row>
    <row r="2726" spans="1:12" s="1" customFormat="1" ht="43.2" x14ac:dyDescent="0.3">
      <c r="A2726" s="36" t="s">
        <v>23</v>
      </c>
      <c r="B2726" s="4" t="s">
        <v>1636</v>
      </c>
      <c r="C2726" s="4" t="s">
        <v>1637</v>
      </c>
      <c r="D2726" s="22">
        <v>15</v>
      </c>
      <c r="E2726" s="76">
        <v>0.49</v>
      </c>
      <c r="F2726" s="6">
        <f t="shared" ref="F2726:F2731" si="94">PRODUCT(D2726:E2726)</f>
        <v>7.35</v>
      </c>
      <c r="G2726" s="7"/>
      <c r="I2726" s="98"/>
      <c r="J2726" s="118"/>
      <c r="K2726" s="158"/>
      <c r="L2726" s="158"/>
    </row>
    <row r="2727" spans="1:12" s="1" customFormat="1" ht="28.8" x14ac:dyDescent="0.3">
      <c r="A2727" s="36" t="s">
        <v>47</v>
      </c>
      <c r="B2727" s="4" t="s">
        <v>1638</v>
      </c>
      <c r="C2727" s="4" t="s">
        <v>130</v>
      </c>
      <c r="D2727" s="22">
        <v>1</v>
      </c>
      <c r="E2727" s="76">
        <v>7.13</v>
      </c>
      <c r="F2727" s="23">
        <f t="shared" si="94"/>
        <v>7.13</v>
      </c>
      <c r="G2727" s="7"/>
      <c r="I2727" s="98"/>
      <c r="J2727" s="118"/>
      <c r="K2727" s="158"/>
      <c r="L2727" s="158"/>
    </row>
    <row r="2728" spans="1:12" s="1" customFormat="1" ht="28.8" x14ac:dyDescent="0.3">
      <c r="A2728" s="36" t="s">
        <v>78</v>
      </c>
      <c r="B2728" s="4" t="s">
        <v>1639</v>
      </c>
      <c r="C2728" s="4" t="s">
        <v>130</v>
      </c>
      <c r="D2728" s="22">
        <v>1</v>
      </c>
      <c r="E2728" s="76">
        <v>0.36</v>
      </c>
      <c r="F2728" s="23">
        <f t="shared" si="94"/>
        <v>0.36</v>
      </c>
      <c r="G2728" s="7"/>
      <c r="I2728" s="98"/>
      <c r="J2728" s="118"/>
      <c r="K2728" s="158"/>
      <c r="L2728" s="158"/>
    </row>
    <row r="2729" spans="1:12" s="1" customFormat="1" ht="28.8" x14ac:dyDescent="0.3">
      <c r="A2729" s="36" t="s">
        <v>1051</v>
      </c>
      <c r="B2729" s="4" t="s">
        <v>1697</v>
      </c>
      <c r="C2729" s="4" t="s">
        <v>130</v>
      </c>
      <c r="D2729" s="22">
        <v>1</v>
      </c>
      <c r="E2729" s="76">
        <v>0.3</v>
      </c>
      <c r="F2729" s="23">
        <f t="shared" si="94"/>
        <v>0.3</v>
      </c>
      <c r="G2729" s="7"/>
      <c r="I2729" s="98"/>
      <c r="J2729" s="118"/>
      <c r="K2729" s="158"/>
      <c r="L2729" s="158"/>
    </row>
    <row r="2730" spans="1:12" s="1" customFormat="1" ht="28.8" x14ac:dyDescent="0.3">
      <c r="A2730" s="36" t="s">
        <v>1053</v>
      </c>
      <c r="B2730" s="4" t="s">
        <v>1641</v>
      </c>
      <c r="C2730" s="4" t="s">
        <v>130</v>
      </c>
      <c r="D2730" s="22">
        <v>1</v>
      </c>
      <c r="E2730" s="76">
        <v>1.74</v>
      </c>
      <c r="F2730" s="23">
        <f t="shared" si="94"/>
        <v>1.74</v>
      </c>
      <c r="G2730" s="7"/>
      <c r="I2730" s="98"/>
      <c r="J2730" s="118"/>
      <c r="K2730" s="158"/>
      <c r="L2730" s="158"/>
    </row>
    <row r="2731" spans="1:12" s="1" customFormat="1" ht="28.8" x14ac:dyDescent="0.3">
      <c r="A2731" s="36" t="s">
        <v>1055</v>
      </c>
      <c r="B2731" s="4" t="s">
        <v>1698</v>
      </c>
      <c r="C2731" s="4" t="s">
        <v>130</v>
      </c>
      <c r="D2731" s="22">
        <v>1</v>
      </c>
      <c r="E2731" s="76">
        <v>3.31</v>
      </c>
      <c r="F2731" s="23">
        <f t="shared" si="94"/>
        <v>3.31</v>
      </c>
      <c r="G2731" s="7"/>
      <c r="I2731" s="98"/>
      <c r="J2731" s="118"/>
      <c r="K2731" s="158"/>
      <c r="L2731" s="158"/>
    </row>
    <row r="2733" spans="1:12" ht="15" thickBot="1" x14ac:dyDescent="0.35"/>
    <row r="2734" spans="1:12" ht="15" thickTop="1" x14ac:dyDescent="0.3">
      <c r="A2734" s="101" t="s">
        <v>1694</v>
      </c>
    </row>
    <row r="2735" spans="1:12" ht="15" thickBot="1" x14ac:dyDescent="0.35">
      <c r="A2735" s="155" t="s">
        <v>1700</v>
      </c>
    </row>
    <row r="2736" spans="1:12" s="1" customFormat="1" ht="15" thickTop="1" x14ac:dyDescent="0.3">
      <c r="A2736" s="36"/>
      <c r="B2736" s="74" t="s">
        <v>45</v>
      </c>
      <c r="C2736" s="4"/>
      <c r="D2736" s="4"/>
      <c r="E2736" s="4"/>
      <c r="F2736" s="41"/>
      <c r="G2736" s="75"/>
    </row>
    <row r="2737" spans="1:12" s="1" customFormat="1" ht="43.2" x14ac:dyDescent="0.3">
      <c r="A2737" s="36" t="s">
        <v>23</v>
      </c>
      <c r="B2737" s="4" t="s">
        <v>1636</v>
      </c>
      <c r="C2737" s="4" t="s">
        <v>1637</v>
      </c>
      <c r="D2737" s="22">
        <v>15</v>
      </c>
      <c r="E2737" s="76">
        <v>0.49</v>
      </c>
      <c r="F2737" s="6">
        <f t="shared" ref="F2737:F2743" si="95">PRODUCT(D2737:E2737)</f>
        <v>7.35</v>
      </c>
      <c r="G2737" s="7"/>
      <c r="I2737" s="98"/>
      <c r="J2737" s="118"/>
      <c r="K2737" s="158"/>
      <c r="L2737" s="158"/>
    </row>
    <row r="2738" spans="1:12" s="1" customFormat="1" ht="28.8" x14ac:dyDescent="0.3">
      <c r="A2738" s="36" t="s">
        <v>47</v>
      </c>
      <c r="B2738" s="4" t="s">
        <v>1638</v>
      </c>
      <c r="C2738" s="4" t="s">
        <v>130</v>
      </c>
      <c r="D2738" s="22">
        <v>1</v>
      </c>
      <c r="E2738" s="76">
        <v>7.13</v>
      </c>
      <c r="F2738" s="23">
        <f t="shared" si="95"/>
        <v>7.13</v>
      </c>
      <c r="G2738" s="7"/>
      <c r="I2738" s="98"/>
      <c r="J2738" s="118"/>
      <c r="K2738" s="158"/>
      <c r="L2738" s="158"/>
    </row>
    <row r="2739" spans="1:12" s="1" customFormat="1" x14ac:dyDescent="0.3">
      <c r="A2739" s="36" t="s">
        <v>78</v>
      </c>
      <c r="B2739" s="4" t="s">
        <v>1701</v>
      </c>
      <c r="C2739" s="4" t="s">
        <v>130</v>
      </c>
      <c r="D2739" s="22">
        <v>1</v>
      </c>
      <c r="E2739" s="76">
        <v>15.26</v>
      </c>
      <c r="F2739" s="23">
        <f t="shared" si="95"/>
        <v>15.26</v>
      </c>
      <c r="G2739" s="7"/>
      <c r="I2739" s="98"/>
      <c r="J2739" s="118"/>
      <c r="K2739" s="158"/>
      <c r="L2739" s="158"/>
    </row>
    <row r="2740" spans="1:12" s="1" customFormat="1" ht="28.8" x14ac:dyDescent="0.3">
      <c r="A2740" s="36" t="s">
        <v>1051</v>
      </c>
      <c r="B2740" s="4" t="s">
        <v>1702</v>
      </c>
      <c r="C2740" s="4" t="s">
        <v>130</v>
      </c>
      <c r="D2740" s="22">
        <v>1</v>
      </c>
      <c r="E2740" s="76">
        <v>0.36</v>
      </c>
      <c r="F2740" s="23">
        <f t="shared" si="95"/>
        <v>0.36</v>
      </c>
      <c r="G2740" s="7"/>
      <c r="I2740" s="98"/>
      <c r="J2740" s="118"/>
      <c r="K2740" s="158"/>
      <c r="L2740" s="158"/>
    </row>
    <row r="2741" spans="1:12" s="1" customFormat="1" ht="28.8" x14ac:dyDescent="0.3">
      <c r="A2741" s="36" t="s">
        <v>1053</v>
      </c>
      <c r="B2741" s="4" t="s">
        <v>1703</v>
      </c>
      <c r="C2741" s="4" t="s">
        <v>130</v>
      </c>
      <c r="D2741" s="22">
        <v>1</v>
      </c>
      <c r="E2741" s="76">
        <v>0.3</v>
      </c>
      <c r="F2741" s="23">
        <f t="shared" si="95"/>
        <v>0.3</v>
      </c>
      <c r="G2741" s="7"/>
      <c r="I2741" s="98"/>
      <c r="J2741" s="118"/>
      <c r="K2741" s="158"/>
      <c r="L2741" s="158"/>
    </row>
    <row r="2742" spans="1:12" s="1" customFormat="1" ht="28.8" x14ac:dyDescent="0.3">
      <c r="A2742" s="36" t="s">
        <v>1055</v>
      </c>
      <c r="B2742" s="4" t="s">
        <v>1704</v>
      </c>
      <c r="C2742" s="4" t="s">
        <v>130</v>
      </c>
      <c r="D2742" s="22">
        <v>1</v>
      </c>
      <c r="E2742" s="76">
        <v>1.74</v>
      </c>
      <c r="F2742" s="23">
        <f t="shared" si="95"/>
        <v>1.74</v>
      </c>
      <c r="G2742" s="7"/>
      <c r="I2742" s="98"/>
      <c r="J2742" s="118"/>
      <c r="K2742" s="158"/>
      <c r="L2742" s="158"/>
    </row>
    <row r="2743" spans="1:12" s="1" customFormat="1" ht="28.8" x14ac:dyDescent="0.3">
      <c r="A2743" s="36" t="s">
        <v>1108</v>
      </c>
      <c r="B2743" s="4" t="s">
        <v>1684</v>
      </c>
      <c r="C2743" s="4" t="s">
        <v>130</v>
      </c>
      <c r="D2743" s="22">
        <v>1</v>
      </c>
      <c r="E2743" s="76">
        <v>3.31</v>
      </c>
      <c r="F2743" s="23">
        <f t="shared" si="95"/>
        <v>3.31</v>
      </c>
      <c r="G2743" s="7"/>
      <c r="I2743" s="98"/>
      <c r="J2743" s="118"/>
      <c r="K2743" s="158"/>
      <c r="L2743" s="158"/>
    </row>
    <row r="2745" spans="1:12" ht="15" thickBot="1" x14ac:dyDescent="0.35"/>
    <row r="2746" spans="1:12" ht="15" thickTop="1" x14ac:dyDescent="0.3">
      <c r="A2746" s="101" t="s">
        <v>1705</v>
      </c>
    </row>
    <row r="2747" spans="1:12" ht="15" thickBot="1" x14ac:dyDescent="0.35">
      <c r="A2747" s="155" t="s">
        <v>1707</v>
      </c>
    </row>
    <row r="2748" spans="1:12" s="1" customFormat="1" ht="15" thickTop="1" x14ac:dyDescent="0.3">
      <c r="A2748" s="36"/>
      <c r="B2748" s="74" t="s">
        <v>45</v>
      </c>
      <c r="C2748" s="4"/>
      <c r="D2748" s="4"/>
      <c r="E2748" s="4"/>
      <c r="F2748" s="41"/>
      <c r="G2748" s="75"/>
    </row>
    <row r="2749" spans="1:12" s="1" customFormat="1" ht="43.2" x14ac:dyDescent="0.3">
      <c r="A2749" s="36" t="s">
        <v>23</v>
      </c>
      <c r="B2749" s="4" t="s">
        <v>1636</v>
      </c>
      <c r="C2749" s="4" t="s">
        <v>1637</v>
      </c>
      <c r="D2749" s="22">
        <v>15</v>
      </c>
      <c r="E2749" s="76">
        <v>0.49</v>
      </c>
      <c r="F2749" s="6">
        <f t="shared" ref="F2749:F2755" si="96">PRODUCT(D2749:E2749)</f>
        <v>7.35</v>
      </c>
      <c r="G2749" s="7"/>
      <c r="I2749" s="98"/>
      <c r="J2749" s="118"/>
      <c r="K2749" s="158"/>
      <c r="L2749" s="158"/>
    </row>
    <row r="2750" spans="1:12" s="1" customFormat="1" ht="28.8" x14ac:dyDescent="0.3">
      <c r="A2750" s="36" t="s">
        <v>47</v>
      </c>
      <c r="B2750" s="4" t="s">
        <v>1638</v>
      </c>
      <c r="C2750" s="4" t="s">
        <v>130</v>
      </c>
      <c r="D2750" s="22">
        <v>1</v>
      </c>
      <c r="E2750" s="76">
        <v>3.91</v>
      </c>
      <c r="F2750" s="23">
        <f t="shared" si="96"/>
        <v>3.91</v>
      </c>
      <c r="G2750" s="7"/>
      <c r="I2750" s="98"/>
      <c r="J2750" s="118"/>
      <c r="K2750" s="158"/>
      <c r="L2750" s="158"/>
    </row>
    <row r="2751" spans="1:12" s="1" customFormat="1" ht="28.8" x14ac:dyDescent="0.3">
      <c r="A2751" s="36" t="s">
        <v>78</v>
      </c>
      <c r="B2751" s="4" t="s">
        <v>1639</v>
      </c>
      <c r="C2751" s="4" t="s">
        <v>130</v>
      </c>
      <c r="D2751" s="22">
        <v>1</v>
      </c>
      <c r="E2751" s="76">
        <v>0.49</v>
      </c>
      <c r="F2751" s="23">
        <f t="shared" si="96"/>
        <v>0.49</v>
      </c>
      <c r="G2751" s="7"/>
      <c r="I2751" s="98"/>
      <c r="J2751" s="118"/>
      <c r="K2751" s="158"/>
      <c r="L2751" s="158"/>
    </row>
    <row r="2752" spans="1:12" s="1" customFormat="1" ht="28.8" x14ac:dyDescent="0.3">
      <c r="A2752" s="36" t="s">
        <v>1051</v>
      </c>
      <c r="B2752" s="4" t="s">
        <v>1652</v>
      </c>
      <c r="C2752" s="4" t="s">
        <v>130</v>
      </c>
      <c r="D2752" s="22">
        <v>1</v>
      </c>
      <c r="E2752" s="76">
        <v>0.17</v>
      </c>
      <c r="F2752" s="23">
        <f t="shared" si="96"/>
        <v>0.17</v>
      </c>
      <c r="G2752" s="7"/>
      <c r="I2752" s="98"/>
      <c r="J2752" s="118"/>
      <c r="K2752" s="158"/>
      <c r="L2752" s="158"/>
    </row>
    <row r="2753" spans="1:12" s="1" customFormat="1" ht="28.8" x14ac:dyDescent="0.3">
      <c r="A2753" s="36" t="s">
        <v>1053</v>
      </c>
      <c r="B2753" s="4" t="s">
        <v>1641</v>
      </c>
      <c r="C2753" s="4" t="s">
        <v>130</v>
      </c>
      <c r="D2753" s="22">
        <v>1</v>
      </c>
      <c r="E2753" s="76">
        <v>1.74</v>
      </c>
      <c r="F2753" s="23">
        <f t="shared" si="96"/>
        <v>1.74</v>
      </c>
      <c r="G2753" s="7"/>
      <c r="I2753" s="98"/>
      <c r="J2753" s="118"/>
      <c r="K2753" s="158"/>
      <c r="L2753" s="158"/>
    </row>
    <row r="2754" spans="1:12" s="1" customFormat="1" ht="28.8" x14ac:dyDescent="0.3">
      <c r="A2754" s="36" t="s">
        <v>1055</v>
      </c>
      <c r="B2754" s="4" t="s">
        <v>1708</v>
      </c>
      <c r="C2754" s="4" t="s">
        <v>130</v>
      </c>
      <c r="D2754" s="22">
        <v>1</v>
      </c>
      <c r="E2754" s="76">
        <v>0.51</v>
      </c>
      <c r="F2754" s="23">
        <f t="shared" si="96"/>
        <v>0.51</v>
      </c>
      <c r="G2754" s="7"/>
      <c r="I2754" s="98"/>
      <c r="J2754" s="118"/>
      <c r="K2754" s="158"/>
      <c r="L2754" s="158"/>
    </row>
    <row r="2755" spans="1:12" s="1" customFormat="1" ht="28.8" x14ac:dyDescent="0.3">
      <c r="A2755" s="36" t="s">
        <v>1108</v>
      </c>
      <c r="B2755" s="4" t="s">
        <v>1684</v>
      </c>
      <c r="C2755" s="4" t="s">
        <v>130</v>
      </c>
      <c r="D2755" s="22">
        <v>1</v>
      </c>
      <c r="E2755" s="76">
        <v>2.25</v>
      </c>
      <c r="F2755" s="23">
        <f t="shared" si="96"/>
        <v>2.25</v>
      </c>
      <c r="G2755" s="7"/>
      <c r="I2755" s="98"/>
      <c r="J2755" s="118"/>
      <c r="K2755" s="158"/>
      <c r="L2755" s="158"/>
    </row>
    <row r="2757" spans="1:12" ht="15" thickBot="1" x14ac:dyDescent="0.35"/>
    <row r="2758" spans="1:12" ht="15" thickTop="1" x14ac:dyDescent="0.3">
      <c r="A2758" s="101" t="s">
        <v>1705</v>
      </c>
    </row>
    <row r="2759" spans="1:12" ht="15" thickBot="1" x14ac:dyDescent="0.35">
      <c r="A2759" s="155" t="s">
        <v>1709</v>
      </c>
    </row>
    <row r="2760" spans="1:12" s="1" customFormat="1" ht="15" thickTop="1" x14ac:dyDescent="0.3">
      <c r="A2760" s="36"/>
      <c r="B2760" s="74" t="s">
        <v>45</v>
      </c>
      <c r="C2760" s="4"/>
      <c r="D2760" s="4"/>
      <c r="E2760" s="4"/>
      <c r="F2760" s="41"/>
      <c r="G2760" s="75"/>
    </row>
    <row r="2761" spans="1:12" s="1" customFormat="1" ht="43.2" x14ac:dyDescent="0.3">
      <c r="A2761" s="36" t="s">
        <v>23</v>
      </c>
      <c r="B2761" s="4" t="s">
        <v>1636</v>
      </c>
      <c r="C2761" s="4" t="s">
        <v>1637</v>
      </c>
      <c r="D2761" s="22">
        <v>15</v>
      </c>
      <c r="E2761" s="76">
        <v>0.49</v>
      </c>
      <c r="F2761" s="6">
        <f t="shared" ref="F2761:F2767" si="97">PRODUCT(D2761:E2761)</f>
        <v>7.35</v>
      </c>
      <c r="G2761" s="7"/>
      <c r="I2761" s="98"/>
      <c r="J2761" s="118"/>
      <c r="K2761" s="158"/>
      <c r="L2761" s="158"/>
    </row>
    <row r="2762" spans="1:12" s="1" customFormat="1" ht="28.8" x14ac:dyDescent="0.3">
      <c r="A2762" s="36" t="s">
        <v>47</v>
      </c>
      <c r="B2762" s="4" t="s">
        <v>1638</v>
      </c>
      <c r="C2762" s="4" t="s">
        <v>130</v>
      </c>
      <c r="D2762" s="22">
        <v>1</v>
      </c>
      <c r="E2762" s="76">
        <v>3.91</v>
      </c>
      <c r="F2762" s="23">
        <f t="shared" si="97"/>
        <v>3.91</v>
      </c>
      <c r="G2762" s="7"/>
      <c r="I2762" s="98"/>
      <c r="J2762" s="118"/>
      <c r="K2762" s="158"/>
      <c r="L2762" s="158"/>
    </row>
    <row r="2763" spans="1:12" s="1" customFormat="1" ht="28.8" x14ac:dyDescent="0.3">
      <c r="A2763" s="36" t="s">
        <v>78</v>
      </c>
      <c r="B2763" s="4" t="s">
        <v>1639</v>
      </c>
      <c r="C2763" s="4" t="s">
        <v>130</v>
      </c>
      <c r="D2763" s="22">
        <v>1</v>
      </c>
      <c r="E2763" s="76">
        <v>0.49</v>
      </c>
      <c r="F2763" s="23">
        <f t="shared" si="97"/>
        <v>0.49</v>
      </c>
      <c r="G2763" s="7"/>
      <c r="I2763" s="98"/>
      <c r="J2763" s="118"/>
      <c r="K2763" s="158"/>
      <c r="L2763" s="158"/>
    </row>
    <row r="2764" spans="1:12" s="1" customFormat="1" ht="28.8" x14ac:dyDescent="0.3">
      <c r="A2764" s="36" t="s">
        <v>1051</v>
      </c>
      <c r="B2764" s="4" t="s">
        <v>1652</v>
      </c>
      <c r="C2764" s="4" t="s">
        <v>130</v>
      </c>
      <c r="D2764" s="22">
        <v>1</v>
      </c>
      <c r="E2764" s="76">
        <v>0.17</v>
      </c>
      <c r="F2764" s="23">
        <f t="shared" si="97"/>
        <v>0.17</v>
      </c>
      <c r="G2764" s="7"/>
      <c r="I2764" s="98"/>
      <c r="J2764" s="118"/>
      <c r="K2764" s="158"/>
      <c r="L2764" s="158"/>
    </row>
    <row r="2765" spans="1:12" s="1" customFormat="1" ht="28.8" x14ac:dyDescent="0.3">
      <c r="A2765" s="36" t="s">
        <v>1053</v>
      </c>
      <c r="B2765" s="4" t="s">
        <v>1641</v>
      </c>
      <c r="C2765" s="4" t="s">
        <v>130</v>
      </c>
      <c r="D2765" s="22">
        <v>1</v>
      </c>
      <c r="E2765" s="76">
        <v>1.74</v>
      </c>
      <c r="F2765" s="23">
        <f t="shared" si="97"/>
        <v>1.74</v>
      </c>
      <c r="G2765" s="7"/>
      <c r="I2765" s="98"/>
      <c r="J2765" s="118"/>
      <c r="K2765" s="158"/>
      <c r="L2765" s="158"/>
    </row>
    <row r="2766" spans="1:12" s="1" customFormat="1" ht="28.8" x14ac:dyDescent="0.3">
      <c r="A2766" s="36" t="s">
        <v>1055</v>
      </c>
      <c r="B2766" s="4" t="s">
        <v>1708</v>
      </c>
      <c r="C2766" s="4" t="s">
        <v>130</v>
      </c>
      <c r="D2766" s="22">
        <v>1</v>
      </c>
      <c r="E2766" s="76">
        <v>0.51</v>
      </c>
      <c r="F2766" s="23">
        <f t="shared" si="97"/>
        <v>0.51</v>
      </c>
      <c r="G2766" s="7"/>
      <c r="I2766" s="98"/>
      <c r="J2766" s="118"/>
      <c r="K2766" s="158"/>
      <c r="L2766" s="158"/>
    </row>
    <row r="2767" spans="1:12" s="1" customFormat="1" ht="28.8" x14ac:dyDescent="0.3">
      <c r="A2767" s="36" t="s">
        <v>1108</v>
      </c>
      <c r="B2767" s="4" t="s">
        <v>1684</v>
      </c>
      <c r="C2767" s="4" t="s">
        <v>130</v>
      </c>
      <c r="D2767" s="22">
        <v>1</v>
      </c>
      <c r="E2767" s="76">
        <v>2.25</v>
      </c>
      <c r="F2767" s="23">
        <f t="shared" si="97"/>
        <v>2.25</v>
      </c>
      <c r="G2767" s="7"/>
      <c r="I2767" s="98"/>
      <c r="J2767" s="118"/>
      <c r="K2767" s="158"/>
      <c r="L2767" s="158"/>
    </row>
    <row r="2769" spans="1:12" ht="15" thickBot="1" x14ac:dyDescent="0.35"/>
    <row r="2770" spans="1:12" ht="15" thickTop="1" x14ac:dyDescent="0.3">
      <c r="A2770" s="101" t="s">
        <v>1705</v>
      </c>
    </row>
    <row r="2771" spans="1:12" ht="15" thickBot="1" x14ac:dyDescent="0.35">
      <c r="A2771" s="155" t="s">
        <v>1710</v>
      </c>
    </row>
    <row r="2772" spans="1:12" s="1" customFormat="1" ht="15" thickTop="1" x14ac:dyDescent="0.3">
      <c r="A2772" s="36"/>
      <c r="B2772" s="74" t="s">
        <v>45</v>
      </c>
      <c r="C2772" s="4"/>
      <c r="D2772" s="4"/>
      <c r="E2772" s="4"/>
      <c r="F2772" s="41"/>
      <c r="G2772" s="75"/>
    </row>
    <row r="2773" spans="1:12" s="1" customFormat="1" ht="43.2" x14ac:dyDescent="0.3">
      <c r="A2773" s="36" t="s">
        <v>23</v>
      </c>
      <c r="B2773" s="4" t="s">
        <v>1636</v>
      </c>
      <c r="C2773" s="4" t="s">
        <v>1637</v>
      </c>
      <c r="D2773" s="22">
        <v>15</v>
      </c>
      <c r="E2773" s="76">
        <v>0.49</v>
      </c>
      <c r="F2773" s="6">
        <f t="shared" ref="F2773:F2774" si="98">PRODUCT(D2773:E2773)</f>
        <v>7.35</v>
      </c>
      <c r="G2773" s="7"/>
      <c r="I2773" s="98"/>
      <c r="J2773" s="118"/>
      <c r="K2773" s="158"/>
      <c r="L2773" s="158"/>
    </row>
    <row r="2774" spans="1:12" s="1" customFormat="1" ht="28.8" x14ac:dyDescent="0.3">
      <c r="A2774" s="36" t="s">
        <v>47</v>
      </c>
      <c r="B2774" s="4" t="s">
        <v>1638</v>
      </c>
      <c r="C2774" s="4" t="s">
        <v>130</v>
      </c>
      <c r="D2774" s="22">
        <v>1</v>
      </c>
      <c r="E2774" s="76">
        <v>3.91</v>
      </c>
      <c r="F2774" s="23">
        <f t="shared" si="98"/>
        <v>3.91</v>
      </c>
      <c r="G2774" s="7"/>
      <c r="I2774" s="98"/>
      <c r="J2774" s="118"/>
      <c r="K2774" s="158"/>
      <c r="L2774" s="158"/>
    </row>
    <row r="2775" spans="1:12" s="1" customFormat="1" x14ac:dyDescent="0.3">
      <c r="A2775" s="36" t="s">
        <v>78</v>
      </c>
      <c r="B2775" s="4" t="s">
        <v>1711</v>
      </c>
      <c r="C2775" s="4" t="s">
        <v>130</v>
      </c>
      <c r="D2775" s="22">
        <v>1</v>
      </c>
      <c r="E2775" s="76">
        <v>15.26</v>
      </c>
      <c r="F2775" s="23">
        <f>PRODUCT(D2775:E2775)</f>
        <v>15.26</v>
      </c>
      <c r="G2775" s="7"/>
      <c r="I2775" s="98"/>
      <c r="J2775" s="118"/>
      <c r="K2775" s="158"/>
      <c r="L2775" s="158"/>
    </row>
    <row r="2776" spans="1:12" s="1" customFormat="1" ht="28.8" x14ac:dyDescent="0.3">
      <c r="A2776" s="36" t="s">
        <v>1051</v>
      </c>
      <c r="B2776" s="4" t="s">
        <v>1639</v>
      </c>
      <c r="C2776" s="4" t="s">
        <v>130</v>
      </c>
      <c r="D2776" s="22">
        <v>1</v>
      </c>
      <c r="E2776" s="76">
        <v>0.49</v>
      </c>
      <c r="F2776" s="23">
        <f t="shared" ref="F2776:F2780" si="99">PRODUCT(D2776:E2776)</f>
        <v>0.49</v>
      </c>
      <c r="G2776" s="7"/>
      <c r="I2776" s="98"/>
      <c r="J2776" s="118"/>
      <c r="K2776" s="158"/>
      <c r="L2776" s="158"/>
    </row>
    <row r="2777" spans="1:12" s="1" customFormat="1" ht="28.8" x14ac:dyDescent="0.3">
      <c r="A2777" s="36" t="s">
        <v>1053</v>
      </c>
      <c r="B2777" s="4" t="s">
        <v>1652</v>
      </c>
      <c r="C2777" s="4" t="s">
        <v>130</v>
      </c>
      <c r="D2777" s="22">
        <v>1</v>
      </c>
      <c r="E2777" s="76">
        <v>0.17</v>
      </c>
      <c r="F2777" s="23">
        <f t="shared" si="99"/>
        <v>0.17</v>
      </c>
      <c r="G2777" s="7"/>
      <c r="I2777" s="98"/>
      <c r="J2777" s="118"/>
      <c r="K2777" s="158"/>
      <c r="L2777" s="158"/>
    </row>
    <row r="2778" spans="1:12" s="1" customFormat="1" ht="28.8" x14ac:dyDescent="0.3">
      <c r="A2778" s="36" t="s">
        <v>1055</v>
      </c>
      <c r="B2778" s="4" t="s">
        <v>1641</v>
      </c>
      <c r="C2778" s="4" t="s">
        <v>130</v>
      </c>
      <c r="D2778" s="22">
        <v>1</v>
      </c>
      <c r="E2778" s="76">
        <v>1.74</v>
      </c>
      <c r="F2778" s="23">
        <f t="shared" si="99"/>
        <v>1.74</v>
      </c>
      <c r="G2778" s="7"/>
      <c r="I2778" s="98"/>
      <c r="J2778" s="118"/>
      <c r="K2778" s="158"/>
      <c r="L2778" s="158"/>
    </row>
    <row r="2779" spans="1:12" s="1" customFormat="1" ht="28.8" x14ac:dyDescent="0.3">
      <c r="A2779" s="36" t="s">
        <v>1108</v>
      </c>
      <c r="B2779" s="4" t="s">
        <v>1708</v>
      </c>
      <c r="C2779" s="4" t="s">
        <v>130</v>
      </c>
      <c r="D2779" s="22">
        <v>1</v>
      </c>
      <c r="E2779" s="76">
        <v>0.51</v>
      </c>
      <c r="F2779" s="23">
        <f t="shared" si="99"/>
        <v>0.51</v>
      </c>
      <c r="G2779" s="7"/>
      <c r="I2779" s="98"/>
      <c r="J2779" s="118"/>
      <c r="K2779" s="158"/>
      <c r="L2779" s="158"/>
    </row>
    <row r="2780" spans="1:12" s="1" customFormat="1" ht="28.8" x14ac:dyDescent="0.3">
      <c r="A2780" s="36" t="s">
        <v>1659</v>
      </c>
      <c r="B2780" s="4" t="s">
        <v>1684</v>
      </c>
      <c r="C2780" s="4" t="s">
        <v>130</v>
      </c>
      <c r="D2780" s="22">
        <v>1</v>
      </c>
      <c r="E2780" s="76">
        <v>2.25</v>
      </c>
      <c r="F2780" s="23">
        <f t="shared" si="99"/>
        <v>2.25</v>
      </c>
      <c r="G2780" s="7"/>
      <c r="I2780" s="98"/>
      <c r="J2780" s="118"/>
      <c r="K2780" s="158"/>
      <c r="L2780" s="158"/>
    </row>
    <row r="2782" spans="1:12" ht="15" thickBot="1" x14ac:dyDescent="0.35"/>
    <row r="2783" spans="1:12" ht="15" thickTop="1" x14ac:dyDescent="0.3">
      <c r="A2783" s="234" t="s">
        <v>1712</v>
      </c>
    </row>
    <row r="2784" spans="1:12" x14ac:dyDescent="0.3">
      <c r="A2784" s="237"/>
    </row>
    <row r="2785" spans="1:12" ht="15" thickBot="1" x14ac:dyDescent="0.35">
      <c r="A2785" s="155" t="s">
        <v>1714</v>
      </c>
    </row>
    <row r="2786" spans="1:12" s="1" customFormat="1" ht="15" thickTop="1" x14ac:dyDescent="0.3">
      <c r="A2786" s="36"/>
      <c r="B2786" s="74" t="s">
        <v>45</v>
      </c>
      <c r="C2786" s="4"/>
      <c r="D2786" s="4"/>
      <c r="E2786" s="4"/>
      <c r="F2786" s="41"/>
      <c r="G2786" s="75"/>
    </row>
    <row r="2787" spans="1:12" s="1" customFormat="1" ht="33" customHeight="1" x14ac:dyDescent="0.3">
      <c r="A2787" s="36" t="s">
        <v>23</v>
      </c>
      <c r="B2787" s="4" t="s">
        <v>1636</v>
      </c>
      <c r="C2787" s="4" t="s">
        <v>1637</v>
      </c>
      <c r="D2787" s="22">
        <v>15</v>
      </c>
      <c r="E2787" s="76">
        <v>0.49</v>
      </c>
      <c r="F2787" s="6">
        <f t="shared" ref="F2787:F2788" si="100">PRODUCT(D2787:E2787)</f>
        <v>7.35</v>
      </c>
      <c r="G2787" s="7"/>
      <c r="I2787" s="98"/>
      <c r="J2787" s="118"/>
      <c r="K2787" s="158"/>
      <c r="L2787" s="158"/>
    </row>
    <row r="2788" spans="1:12" s="1" customFormat="1" ht="28.8" x14ac:dyDescent="0.3">
      <c r="A2788" s="36" t="s">
        <v>47</v>
      </c>
      <c r="B2788" s="4" t="s">
        <v>1638</v>
      </c>
      <c r="C2788" s="4" t="s">
        <v>130</v>
      </c>
      <c r="D2788" s="22">
        <v>1</v>
      </c>
      <c r="E2788" s="76">
        <v>4.3899999999999997</v>
      </c>
      <c r="F2788" s="23">
        <f t="shared" si="100"/>
        <v>4.3899999999999997</v>
      </c>
      <c r="G2788" s="7"/>
      <c r="I2788" s="98"/>
      <c r="J2788" s="118"/>
      <c r="K2788" s="158"/>
      <c r="L2788" s="158"/>
    </row>
    <row r="2789" spans="1:12" s="1" customFormat="1" ht="28.8" x14ac:dyDescent="0.3">
      <c r="A2789" s="36" t="s">
        <v>78</v>
      </c>
      <c r="B2789" s="4" t="s">
        <v>1639</v>
      </c>
      <c r="C2789" s="4" t="s">
        <v>130</v>
      </c>
      <c r="D2789" s="22">
        <v>1</v>
      </c>
      <c r="E2789" s="76">
        <v>0.46</v>
      </c>
      <c r="F2789" s="23">
        <f>PRODUCT(D2789:E2789)</f>
        <v>0.46</v>
      </c>
      <c r="G2789" s="7"/>
      <c r="I2789" s="98"/>
      <c r="J2789" s="118"/>
      <c r="K2789" s="158"/>
      <c r="L2789" s="158"/>
    </row>
    <row r="2790" spans="1:12" s="1" customFormat="1" ht="28.8" x14ac:dyDescent="0.3">
      <c r="A2790" s="36" t="s">
        <v>1051</v>
      </c>
      <c r="B2790" s="4" t="s">
        <v>1652</v>
      </c>
      <c r="C2790" s="4" t="s">
        <v>130</v>
      </c>
      <c r="D2790" s="22">
        <v>1</v>
      </c>
      <c r="E2790" s="76">
        <v>0.17</v>
      </c>
      <c r="F2790" s="23">
        <f t="shared" ref="F2790:F2795" si="101">PRODUCT(D2790:E2790)</f>
        <v>0.17</v>
      </c>
      <c r="G2790" s="7"/>
      <c r="I2790" s="98"/>
      <c r="J2790" s="118"/>
      <c r="K2790" s="158"/>
      <c r="L2790" s="158"/>
    </row>
    <row r="2791" spans="1:12" s="1" customFormat="1" ht="28.8" x14ac:dyDescent="0.3">
      <c r="A2791" s="36" t="s">
        <v>1053</v>
      </c>
      <c r="B2791" s="4" t="s">
        <v>1641</v>
      </c>
      <c r="C2791" s="4" t="s">
        <v>130</v>
      </c>
      <c r="D2791" s="22">
        <v>1</v>
      </c>
      <c r="E2791" s="76">
        <v>0.19</v>
      </c>
      <c r="F2791" s="23">
        <f t="shared" si="101"/>
        <v>0.19</v>
      </c>
      <c r="G2791" s="7"/>
      <c r="I2791" s="98"/>
      <c r="J2791" s="118"/>
      <c r="K2791" s="158"/>
      <c r="L2791" s="158"/>
    </row>
    <row r="2792" spans="1:12" s="1" customFormat="1" ht="37.799999999999997" customHeight="1" x14ac:dyDescent="0.3">
      <c r="A2792" s="36" t="s">
        <v>1055</v>
      </c>
      <c r="B2792" s="4" t="s">
        <v>1642</v>
      </c>
      <c r="C2792" s="4" t="s">
        <v>130</v>
      </c>
      <c r="D2792" s="22">
        <v>1</v>
      </c>
      <c r="E2792" s="76">
        <v>2.41</v>
      </c>
      <c r="F2792" s="23">
        <f t="shared" si="101"/>
        <v>2.41</v>
      </c>
      <c r="G2792" s="7"/>
      <c r="I2792" s="98"/>
      <c r="J2792" s="118"/>
      <c r="K2792" s="158"/>
      <c r="L2792" s="158"/>
    </row>
    <row r="2793" spans="1:12" s="1" customFormat="1" ht="22.2" customHeight="1" x14ac:dyDescent="0.3">
      <c r="A2793" s="36" t="s">
        <v>1108</v>
      </c>
      <c r="B2793" s="4" t="s">
        <v>1684</v>
      </c>
      <c r="C2793" s="4" t="s">
        <v>130</v>
      </c>
      <c r="D2793" s="22">
        <v>1</v>
      </c>
      <c r="E2793" s="76">
        <v>1.32</v>
      </c>
      <c r="F2793" s="23">
        <f t="shared" si="101"/>
        <v>1.32</v>
      </c>
      <c r="G2793" s="7"/>
      <c r="I2793" s="98"/>
      <c r="J2793" s="118"/>
      <c r="K2793" s="158"/>
      <c r="L2793" s="158"/>
    </row>
    <row r="2794" spans="1:12" s="1" customFormat="1" x14ac:dyDescent="0.3">
      <c r="A2794" s="36" t="s">
        <v>1659</v>
      </c>
      <c r="B2794" s="4" t="s">
        <v>1669</v>
      </c>
      <c r="C2794" s="4" t="s">
        <v>130</v>
      </c>
      <c r="D2794" s="22">
        <v>1</v>
      </c>
      <c r="E2794" s="76">
        <v>0.82</v>
      </c>
      <c r="F2794" s="23">
        <f t="shared" si="101"/>
        <v>0.82</v>
      </c>
      <c r="G2794" s="7"/>
      <c r="I2794" s="98"/>
      <c r="J2794" s="118"/>
      <c r="K2794" s="158"/>
      <c r="L2794" s="158"/>
    </row>
    <row r="2795" spans="1:12" s="1" customFormat="1" x14ac:dyDescent="0.3">
      <c r="A2795" s="36" t="s">
        <v>1670</v>
      </c>
      <c r="B2795" s="4" t="s">
        <v>1715</v>
      </c>
      <c r="C2795" s="4" t="s">
        <v>130</v>
      </c>
      <c r="D2795" s="22">
        <v>1</v>
      </c>
      <c r="E2795" s="76">
        <v>0.19</v>
      </c>
      <c r="F2795" s="23">
        <f t="shared" si="101"/>
        <v>0.19</v>
      </c>
      <c r="G2795" s="7"/>
      <c r="I2795" s="98"/>
      <c r="J2795" s="118"/>
      <c r="K2795" s="158"/>
      <c r="L2795" s="158"/>
    </row>
    <row r="2797" spans="1:12" ht="15" thickBot="1" x14ac:dyDescent="0.35"/>
    <row r="2798" spans="1:12" ht="15" thickTop="1" x14ac:dyDescent="0.3">
      <c r="A2798" s="234" t="s">
        <v>1712</v>
      </c>
    </row>
    <row r="2799" spans="1:12" x14ac:dyDescent="0.3">
      <c r="A2799" s="237"/>
    </row>
    <row r="2800" spans="1:12" ht="15" thickBot="1" x14ac:dyDescent="0.35">
      <c r="A2800" s="155" t="s">
        <v>1716</v>
      </c>
    </row>
    <row r="2801" spans="1:12" s="1" customFormat="1" ht="15" thickTop="1" x14ac:dyDescent="0.3">
      <c r="A2801" s="36"/>
      <c r="B2801" s="74" t="s">
        <v>45</v>
      </c>
      <c r="C2801" s="4"/>
      <c r="D2801" s="4"/>
      <c r="E2801" s="4"/>
      <c r="F2801" s="41"/>
      <c r="G2801" s="75"/>
    </row>
    <row r="2802" spans="1:12" s="1" customFormat="1" ht="33.6" customHeight="1" x14ac:dyDescent="0.3">
      <c r="A2802" s="36" t="s">
        <v>23</v>
      </c>
      <c r="B2802" s="4" t="s">
        <v>1636</v>
      </c>
      <c r="C2802" s="4" t="s">
        <v>1637</v>
      </c>
      <c r="D2802" s="22">
        <v>15</v>
      </c>
      <c r="E2802" s="76">
        <v>0.49</v>
      </c>
      <c r="F2802" s="6">
        <f t="shared" ref="F2802:F2803" si="102">PRODUCT(D2802:E2802)</f>
        <v>7.35</v>
      </c>
      <c r="G2802" s="7"/>
      <c r="I2802" s="98"/>
      <c r="J2802" s="118"/>
      <c r="K2802" s="158"/>
      <c r="L2802" s="158"/>
    </row>
    <row r="2803" spans="1:12" s="1" customFormat="1" ht="28.8" x14ac:dyDescent="0.3">
      <c r="A2803" s="36" t="s">
        <v>47</v>
      </c>
      <c r="B2803" s="4" t="s">
        <v>1638</v>
      </c>
      <c r="C2803" s="4" t="s">
        <v>130</v>
      </c>
      <c r="D2803" s="22">
        <v>1</v>
      </c>
      <c r="E2803" s="76">
        <v>4.3899999999999997</v>
      </c>
      <c r="F2803" s="23">
        <f t="shared" si="102"/>
        <v>4.3899999999999997</v>
      </c>
      <c r="G2803" s="7"/>
      <c r="I2803" s="98"/>
      <c r="J2803" s="118"/>
      <c r="K2803" s="158"/>
      <c r="L2803" s="158"/>
    </row>
    <row r="2804" spans="1:12" s="1" customFormat="1" ht="28.8" x14ac:dyDescent="0.3">
      <c r="A2804" s="36" t="s">
        <v>78</v>
      </c>
      <c r="B2804" s="4" t="s">
        <v>1639</v>
      </c>
      <c r="C2804" s="4" t="s">
        <v>130</v>
      </c>
      <c r="D2804" s="22">
        <v>1</v>
      </c>
      <c r="E2804" s="76">
        <v>0.46</v>
      </c>
      <c r="F2804" s="23">
        <f>PRODUCT(D2804:E2804)</f>
        <v>0.46</v>
      </c>
      <c r="G2804" s="7"/>
      <c r="I2804" s="98"/>
      <c r="J2804" s="118"/>
      <c r="K2804" s="158"/>
      <c r="L2804" s="158"/>
    </row>
    <row r="2805" spans="1:12" s="1" customFormat="1" ht="28.8" x14ac:dyDescent="0.3">
      <c r="A2805" s="36" t="s">
        <v>1051</v>
      </c>
      <c r="B2805" s="4" t="s">
        <v>1652</v>
      </c>
      <c r="C2805" s="4" t="s">
        <v>130</v>
      </c>
      <c r="D2805" s="22">
        <v>1</v>
      </c>
      <c r="E2805" s="76">
        <v>0.17</v>
      </c>
      <c r="F2805" s="23">
        <f t="shared" ref="F2805:F2810" si="103">PRODUCT(D2805:E2805)</f>
        <v>0.17</v>
      </c>
      <c r="G2805" s="7"/>
      <c r="I2805" s="98"/>
      <c r="J2805" s="118"/>
      <c r="K2805" s="158"/>
      <c r="L2805" s="158"/>
    </row>
    <row r="2806" spans="1:12" s="1" customFormat="1" ht="28.8" x14ac:dyDescent="0.3">
      <c r="A2806" s="36" t="s">
        <v>1053</v>
      </c>
      <c r="B2806" s="4" t="s">
        <v>1641</v>
      </c>
      <c r="C2806" s="4" t="s">
        <v>130</v>
      </c>
      <c r="D2806" s="22">
        <v>1</v>
      </c>
      <c r="E2806" s="76">
        <v>0.19</v>
      </c>
      <c r="F2806" s="23">
        <f t="shared" si="103"/>
        <v>0.19</v>
      </c>
      <c r="G2806" s="7"/>
      <c r="I2806" s="98"/>
      <c r="J2806" s="118"/>
      <c r="K2806" s="158"/>
      <c r="L2806" s="158"/>
    </row>
    <row r="2807" spans="1:12" s="1" customFormat="1" ht="28.8" customHeight="1" x14ac:dyDescent="0.3">
      <c r="A2807" s="36" t="s">
        <v>1055</v>
      </c>
      <c r="B2807" s="4" t="s">
        <v>1642</v>
      </c>
      <c r="C2807" s="4" t="s">
        <v>130</v>
      </c>
      <c r="D2807" s="22">
        <v>1</v>
      </c>
      <c r="E2807" s="76">
        <v>2.41</v>
      </c>
      <c r="F2807" s="23">
        <f t="shared" si="103"/>
        <v>2.41</v>
      </c>
      <c r="G2807" s="7"/>
      <c r="I2807" s="98"/>
      <c r="J2807" s="118"/>
      <c r="K2807" s="158"/>
      <c r="L2807" s="158"/>
    </row>
    <row r="2808" spans="1:12" s="1" customFormat="1" ht="24.6" customHeight="1" x14ac:dyDescent="0.3">
      <c r="A2808" s="36" t="s">
        <v>1108</v>
      </c>
      <c r="B2808" s="4" t="s">
        <v>1684</v>
      </c>
      <c r="C2808" s="4" t="s">
        <v>130</v>
      </c>
      <c r="D2808" s="22">
        <v>1</v>
      </c>
      <c r="E2808" s="76">
        <v>1.32</v>
      </c>
      <c r="F2808" s="23">
        <f t="shared" si="103"/>
        <v>1.32</v>
      </c>
      <c r="G2808" s="7"/>
      <c r="I2808" s="98"/>
      <c r="J2808" s="118"/>
      <c r="K2808" s="158"/>
      <c r="L2808" s="158"/>
    </row>
    <row r="2809" spans="1:12" s="1" customFormat="1" x14ac:dyDescent="0.3">
      <c r="A2809" s="36" t="s">
        <v>1659</v>
      </c>
      <c r="B2809" s="4" t="s">
        <v>1669</v>
      </c>
      <c r="C2809" s="4" t="s">
        <v>130</v>
      </c>
      <c r="D2809" s="22">
        <v>1</v>
      </c>
      <c r="E2809" s="76">
        <v>0.82</v>
      </c>
      <c r="F2809" s="23">
        <f t="shared" si="103"/>
        <v>0.82</v>
      </c>
      <c r="G2809" s="7"/>
      <c r="I2809" s="98"/>
      <c r="J2809" s="118"/>
      <c r="K2809" s="158"/>
      <c r="L2809" s="158"/>
    </row>
    <row r="2810" spans="1:12" s="1" customFormat="1" x14ac:dyDescent="0.3">
      <c r="A2810" s="36" t="s">
        <v>1670</v>
      </c>
      <c r="B2810" s="4" t="s">
        <v>1715</v>
      </c>
      <c r="C2810" s="4" t="s">
        <v>130</v>
      </c>
      <c r="D2810" s="22">
        <v>1</v>
      </c>
      <c r="E2810" s="76">
        <v>0.19</v>
      </c>
      <c r="F2810" s="23">
        <f t="shared" si="103"/>
        <v>0.19</v>
      </c>
      <c r="G2810" s="7"/>
      <c r="I2810" s="98"/>
      <c r="J2810" s="118"/>
      <c r="K2810" s="158"/>
      <c r="L2810" s="158"/>
    </row>
    <row r="2812" spans="1:12" ht="15" thickBot="1" x14ac:dyDescent="0.35"/>
    <row r="2813" spans="1:12" ht="15" thickTop="1" x14ac:dyDescent="0.3">
      <c r="A2813" s="234" t="s">
        <v>1712</v>
      </c>
    </row>
    <row r="2814" spans="1:12" x14ac:dyDescent="0.3">
      <c r="A2814" s="237"/>
    </row>
    <row r="2815" spans="1:12" ht="15" thickBot="1" x14ac:dyDescent="0.35">
      <c r="A2815" s="155" t="s">
        <v>1717</v>
      </c>
    </row>
    <row r="2816" spans="1:12" s="1" customFormat="1" ht="15" thickTop="1" x14ac:dyDescent="0.3">
      <c r="A2816" s="36"/>
      <c r="B2816" s="74" t="s">
        <v>45</v>
      </c>
      <c r="C2816" s="4"/>
      <c r="D2816" s="4"/>
      <c r="E2816" s="4"/>
      <c r="F2816" s="41"/>
      <c r="G2816" s="75"/>
    </row>
    <row r="2817" spans="1:12" s="1" customFormat="1" ht="33.6" customHeight="1" x14ac:dyDescent="0.3">
      <c r="A2817" s="36" t="s">
        <v>23</v>
      </c>
      <c r="B2817" s="4" t="s">
        <v>1636</v>
      </c>
      <c r="C2817" s="4" t="s">
        <v>1637</v>
      </c>
      <c r="D2817" s="22">
        <v>15</v>
      </c>
      <c r="E2817" s="76">
        <v>0.49</v>
      </c>
      <c r="F2817" s="6">
        <f t="shared" ref="F2817:F2818" si="104">PRODUCT(D2817:E2817)</f>
        <v>7.35</v>
      </c>
      <c r="G2817" s="7"/>
      <c r="I2817" s="98"/>
      <c r="J2817" s="118"/>
      <c r="K2817" s="158"/>
      <c r="L2817" s="158"/>
    </row>
    <row r="2818" spans="1:12" s="1" customFormat="1" ht="20.399999999999999" customHeight="1" x14ac:dyDescent="0.3">
      <c r="A2818" s="36" t="s">
        <v>47</v>
      </c>
      <c r="B2818" s="4" t="s">
        <v>1638</v>
      </c>
      <c r="C2818" s="4" t="s">
        <v>130</v>
      </c>
      <c r="D2818" s="22">
        <v>1</v>
      </c>
      <c r="E2818" s="76">
        <v>4.3899999999999997</v>
      </c>
      <c r="F2818" s="23">
        <f t="shared" si="104"/>
        <v>4.3899999999999997</v>
      </c>
      <c r="G2818" s="7"/>
      <c r="I2818" s="98"/>
      <c r="J2818" s="118"/>
      <c r="K2818" s="158"/>
      <c r="L2818" s="158"/>
    </row>
    <row r="2819" spans="1:12" s="1" customFormat="1" x14ac:dyDescent="0.3">
      <c r="A2819" s="36" t="s">
        <v>78</v>
      </c>
      <c r="B2819" s="4" t="s">
        <v>1701</v>
      </c>
      <c r="C2819" s="4" t="s">
        <v>130</v>
      </c>
      <c r="D2819" s="22">
        <v>1</v>
      </c>
      <c r="E2819" s="76">
        <v>15.26</v>
      </c>
      <c r="F2819" s="23">
        <f>PRODUCT(D2819:E2819)</f>
        <v>15.26</v>
      </c>
      <c r="G2819" s="7"/>
      <c r="I2819" s="98"/>
      <c r="J2819" s="118"/>
      <c r="K2819" s="158"/>
      <c r="L2819" s="158"/>
    </row>
    <row r="2820" spans="1:12" s="1" customFormat="1" ht="28.8" x14ac:dyDescent="0.3">
      <c r="A2820" s="36" t="s">
        <v>1051</v>
      </c>
      <c r="B2820" s="4" t="s">
        <v>1702</v>
      </c>
      <c r="C2820" s="4" t="s">
        <v>130</v>
      </c>
      <c r="D2820" s="22">
        <v>1</v>
      </c>
      <c r="E2820" s="76">
        <v>0.46</v>
      </c>
      <c r="F2820" s="23">
        <f>PRODUCT(D2820:E2820)</f>
        <v>0.46</v>
      </c>
      <c r="G2820" s="7"/>
      <c r="I2820" s="98"/>
      <c r="J2820" s="118"/>
      <c r="K2820" s="158"/>
      <c r="L2820" s="158"/>
    </row>
    <row r="2821" spans="1:12" s="1" customFormat="1" ht="28.8" x14ac:dyDescent="0.3">
      <c r="A2821" s="36" t="s">
        <v>1053</v>
      </c>
      <c r="B2821" s="4" t="s">
        <v>1718</v>
      </c>
      <c r="C2821" s="4" t="s">
        <v>130</v>
      </c>
      <c r="D2821" s="22">
        <v>1</v>
      </c>
      <c r="E2821" s="76">
        <v>0.17</v>
      </c>
      <c r="F2821" s="23">
        <f t="shared" ref="F2821:F2826" si="105">PRODUCT(D2821:E2821)</f>
        <v>0.17</v>
      </c>
      <c r="G2821" s="7"/>
      <c r="I2821" s="98"/>
      <c r="J2821" s="118"/>
      <c r="K2821" s="158"/>
      <c r="L2821" s="158"/>
    </row>
    <row r="2822" spans="1:12" s="1" customFormat="1" ht="28.8" x14ac:dyDescent="0.3">
      <c r="A2822" s="36" t="s">
        <v>1055</v>
      </c>
      <c r="B2822" s="4" t="s">
        <v>1704</v>
      </c>
      <c r="C2822" s="4" t="s">
        <v>130</v>
      </c>
      <c r="D2822" s="22">
        <v>1</v>
      </c>
      <c r="E2822" s="76">
        <v>0.19</v>
      </c>
      <c r="F2822" s="23">
        <f t="shared" si="105"/>
        <v>0.19</v>
      </c>
      <c r="G2822" s="7"/>
      <c r="I2822" s="98"/>
      <c r="J2822" s="118"/>
      <c r="K2822" s="158"/>
      <c r="L2822" s="158"/>
    </row>
    <row r="2823" spans="1:12" s="1" customFormat="1" ht="36" customHeight="1" x14ac:dyDescent="0.3">
      <c r="A2823" s="36" t="s">
        <v>1108</v>
      </c>
      <c r="B2823" s="4" t="s">
        <v>1648</v>
      </c>
      <c r="C2823" s="4" t="s">
        <v>130</v>
      </c>
      <c r="D2823" s="22">
        <v>1</v>
      </c>
      <c r="E2823" s="76">
        <v>2.41</v>
      </c>
      <c r="F2823" s="23">
        <f t="shared" si="105"/>
        <v>2.41</v>
      </c>
      <c r="G2823" s="7"/>
      <c r="I2823" s="98"/>
      <c r="J2823" s="118"/>
      <c r="K2823" s="158"/>
      <c r="L2823" s="158"/>
    </row>
    <row r="2824" spans="1:12" s="1" customFormat="1" ht="20.399999999999999" customHeight="1" x14ac:dyDescent="0.3">
      <c r="A2824" s="36" t="s">
        <v>1659</v>
      </c>
      <c r="B2824" s="4" t="s">
        <v>1687</v>
      </c>
      <c r="C2824" s="4" t="s">
        <v>130</v>
      </c>
      <c r="D2824" s="22">
        <v>1</v>
      </c>
      <c r="E2824" s="76">
        <v>1.32</v>
      </c>
      <c r="F2824" s="23">
        <f t="shared" si="105"/>
        <v>1.32</v>
      </c>
      <c r="G2824" s="7"/>
      <c r="I2824" s="98"/>
      <c r="J2824" s="118"/>
      <c r="K2824" s="158"/>
      <c r="L2824" s="158"/>
    </row>
    <row r="2825" spans="1:12" s="1" customFormat="1" ht="21.6" customHeight="1" x14ac:dyDescent="0.3">
      <c r="A2825" s="36" t="s">
        <v>1670</v>
      </c>
      <c r="B2825" s="4" t="s">
        <v>1719</v>
      </c>
      <c r="C2825" s="4" t="s">
        <v>130</v>
      </c>
      <c r="D2825" s="22">
        <v>1</v>
      </c>
      <c r="E2825" s="76">
        <v>0.82</v>
      </c>
      <c r="F2825" s="23">
        <f t="shared" si="105"/>
        <v>0.82</v>
      </c>
      <c r="G2825" s="7"/>
      <c r="I2825" s="98"/>
      <c r="J2825" s="118"/>
      <c r="K2825" s="158"/>
      <c r="L2825" s="158"/>
    </row>
    <row r="2826" spans="1:12" s="1" customFormat="1" x14ac:dyDescent="0.3">
      <c r="A2826" s="36" t="s">
        <v>1678</v>
      </c>
      <c r="B2826" s="4" t="s">
        <v>1720</v>
      </c>
      <c r="C2826" s="4" t="s">
        <v>130</v>
      </c>
      <c r="D2826" s="22">
        <v>1</v>
      </c>
      <c r="E2826" s="76">
        <v>0.19</v>
      </c>
      <c r="F2826" s="23">
        <f t="shared" si="105"/>
        <v>0.19</v>
      </c>
      <c r="G2826" s="7"/>
      <c r="I2826" s="98"/>
      <c r="J2826" s="118"/>
      <c r="K2826" s="158"/>
      <c r="L2826" s="158"/>
    </row>
    <row r="2828" spans="1:12" ht="15" thickBot="1" x14ac:dyDescent="0.35"/>
    <row r="2829" spans="1:12" ht="15" thickTop="1" x14ac:dyDescent="0.3">
      <c r="A2829" s="234" t="s">
        <v>1721</v>
      </c>
    </row>
    <row r="2830" spans="1:12" x14ac:dyDescent="0.3">
      <c r="A2830" s="237"/>
    </row>
    <row r="2831" spans="1:12" ht="15" thickBot="1" x14ac:dyDescent="0.35">
      <c r="A2831" s="155" t="s">
        <v>1723</v>
      </c>
    </row>
    <row r="2832" spans="1:12" s="1" customFormat="1" ht="15" thickTop="1" x14ac:dyDescent="0.3">
      <c r="A2832" s="36"/>
      <c r="B2832" s="74" t="s">
        <v>45</v>
      </c>
      <c r="C2832" s="4"/>
      <c r="D2832" s="4"/>
      <c r="E2832" s="4"/>
      <c r="F2832" s="41"/>
      <c r="G2832" s="75"/>
    </row>
    <row r="2833" spans="1:12" s="1" customFormat="1" ht="28.2" customHeight="1" x14ac:dyDescent="0.3">
      <c r="A2833" s="36" t="s">
        <v>23</v>
      </c>
      <c r="B2833" s="4" t="s">
        <v>1636</v>
      </c>
      <c r="C2833" s="4" t="s">
        <v>1637</v>
      </c>
      <c r="D2833" s="22">
        <v>15</v>
      </c>
      <c r="E2833" s="76">
        <v>0.49</v>
      </c>
      <c r="F2833" s="6">
        <f t="shared" ref="F2833:F2834" si="106">PRODUCT(D2833:E2833)</f>
        <v>7.35</v>
      </c>
      <c r="G2833" s="7"/>
      <c r="I2833" s="98"/>
      <c r="J2833" s="118"/>
      <c r="K2833" s="158"/>
      <c r="L2833" s="158"/>
    </row>
    <row r="2834" spans="1:12" s="1" customFormat="1" ht="19.2" customHeight="1" x14ac:dyDescent="0.3">
      <c r="A2834" s="36" t="s">
        <v>47</v>
      </c>
      <c r="B2834" s="4" t="s">
        <v>1638</v>
      </c>
      <c r="C2834" s="4" t="s">
        <v>130</v>
      </c>
      <c r="D2834" s="22">
        <v>1</v>
      </c>
      <c r="E2834" s="76">
        <v>4.5999999999999996</v>
      </c>
      <c r="F2834" s="23">
        <f t="shared" si="106"/>
        <v>4.5999999999999996</v>
      </c>
      <c r="G2834" s="7"/>
      <c r="I2834" s="98"/>
      <c r="J2834" s="118"/>
      <c r="K2834" s="158"/>
      <c r="L2834" s="158"/>
    </row>
    <row r="2835" spans="1:12" s="1" customFormat="1" ht="21" customHeight="1" x14ac:dyDescent="0.3">
      <c r="A2835" s="36" t="s">
        <v>78</v>
      </c>
      <c r="B2835" s="4" t="s">
        <v>1639</v>
      </c>
      <c r="C2835" s="4" t="s">
        <v>130</v>
      </c>
      <c r="D2835" s="22">
        <v>1</v>
      </c>
      <c r="E2835" s="76">
        <v>0.49</v>
      </c>
      <c r="F2835" s="23">
        <f>PRODUCT(D2835:E2835)</f>
        <v>0.49</v>
      </c>
      <c r="G2835" s="7"/>
      <c r="I2835" s="98"/>
      <c r="J2835" s="118"/>
      <c r="K2835" s="158"/>
      <c r="L2835" s="158"/>
    </row>
    <row r="2836" spans="1:12" s="1" customFormat="1" ht="21" customHeight="1" x14ac:dyDescent="0.3">
      <c r="A2836" s="36" t="s">
        <v>1051</v>
      </c>
      <c r="B2836" s="4" t="s">
        <v>1640</v>
      </c>
      <c r="C2836" s="4" t="s">
        <v>130</v>
      </c>
      <c r="D2836" s="22">
        <v>1</v>
      </c>
      <c r="E2836" s="76">
        <v>0.18</v>
      </c>
      <c r="F2836" s="23">
        <f>PRODUCT(D2836:E2836)</f>
        <v>0.18</v>
      </c>
      <c r="G2836" s="7"/>
      <c r="I2836" s="98"/>
      <c r="J2836" s="118"/>
      <c r="K2836" s="158"/>
      <c r="L2836" s="158"/>
    </row>
    <row r="2837" spans="1:12" s="1" customFormat="1" ht="19.2" customHeight="1" x14ac:dyDescent="0.3">
      <c r="A2837" s="36" t="s">
        <v>1053</v>
      </c>
      <c r="B2837" s="4" t="s">
        <v>1641</v>
      </c>
      <c r="C2837" s="4" t="s">
        <v>130</v>
      </c>
      <c r="D2837" s="22">
        <v>1</v>
      </c>
      <c r="E2837" s="76">
        <v>1.64</v>
      </c>
      <c r="F2837" s="23">
        <f t="shared" ref="F2837:F2842" si="107">PRODUCT(D2837:E2837)</f>
        <v>1.64</v>
      </c>
      <c r="G2837" s="7"/>
      <c r="I2837" s="98"/>
      <c r="J2837" s="118"/>
      <c r="K2837" s="158"/>
      <c r="L2837" s="158"/>
    </row>
    <row r="2838" spans="1:12" s="1" customFormat="1" ht="33.6" customHeight="1" x14ac:dyDescent="0.3">
      <c r="A2838" s="36" t="s">
        <v>1055</v>
      </c>
      <c r="B2838" s="4" t="s">
        <v>1642</v>
      </c>
      <c r="C2838" s="4" t="s">
        <v>130</v>
      </c>
      <c r="D2838" s="22">
        <v>1</v>
      </c>
      <c r="E2838" s="76">
        <v>1.94</v>
      </c>
      <c r="F2838" s="23">
        <f t="shared" si="107"/>
        <v>1.94</v>
      </c>
      <c r="G2838" s="7"/>
      <c r="I2838" s="98"/>
      <c r="J2838" s="118"/>
      <c r="K2838" s="158"/>
      <c r="L2838" s="158"/>
    </row>
    <row r="2839" spans="1:12" s="1" customFormat="1" ht="19.2" customHeight="1" x14ac:dyDescent="0.3">
      <c r="A2839" s="36" t="s">
        <v>1108</v>
      </c>
      <c r="B2839" s="4" t="s">
        <v>1653</v>
      </c>
      <c r="C2839" s="4" t="s">
        <v>130</v>
      </c>
      <c r="D2839" s="22">
        <v>1</v>
      </c>
      <c r="E2839" s="76">
        <v>0.41</v>
      </c>
      <c r="F2839" s="23">
        <f t="shared" si="107"/>
        <v>0.41</v>
      </c>
      <c r="G2839" s="7"/>
      <c r="I2839" s="98"/>
      <c r="J2839" s="118"/>
      <c r="K2839" s="158"/>
      <c r="L2839" s="158"/>
    </row>
    <row r="2840" spans="1:12" s="1" customFormat="1" ht="20.399999999999999" customHeight="1" x14ac:dyDescent="0.3">
      <c r="A2840" s="36" t="s">
        <v>1659</v>
      </c>
      <c r="B2840" s="4" t="s">
        <v>1687</v>
      </c>
      <c r="C2840" s="4" t="s">
        <v>130</v>
      </c>
      <c r="D2840" s="22">
        <v>1</v>
      </c>
      <c r="E2840" s="76">
        <v>1.21</v>
      </c>
      <c r="F2840" s="23">
        <f t="shared" si="107"/>
        <v>1.21</v>
      </c>
      <c r="G2840" s="7"/>
      <c r="I2840" s="98"/>
      <c r="J2840" s="118"/>
      <c r="K2840" s="158"/>
      <c r="L2840" s="158"/>
    </row>
    <row r="2841" spans="1:12" s="1" customFormat="1" ht="19.8" customHeight="1" x14ac:dyDescent="0.3">
      <c r="A2841" s="36" t="s">
        <v>1670</v>
      </c>
      <c r="B2841" s="4" t="s">
        <v>1719</v>
      </c>
      <c r="C2841" s="4" t="s">
        <v>130</v>
      </c>
      <c r="D2841" s="22">
        <v>1</v>
      </c>
      <c r="E2841" s="76">
        <v>0.83</v>
      </c>
      <c r="F2841" s="23">
        <f t="shared" si="107"/>
        <v>0.83</v>
      </c>
      <c r="G2841" s="7"/>
      <c r="I2841" s="98"/>
      <c r="J2841" s="118"/>
      <c r="K2841" s="158"/>
      <c r="L2841" s="158"/>
    </row>
    <row r="2842" spans="1:12" s="1" customFormat="1" ht="18" customHeight="1" x14ac:dyDescent="0.3">
      <c r="A2842" s="36" t="s">
        <v>1678</v>
      </c>
      <c r="B2842" s="4" t="s">
        <v>1724</v>
      </c>
      <c r="C2842" s="4" t="s">
        <v>130</v>
      </c>
      <c r="D2842" s="22">
        <v>1</v>
      </c>
      <c r="E2842" s="76">
        <v>0.2</v>
      </c>
      <c r="F2842" s="23">
        <f t="shared" si="107"/>
        <v>0.2</v>
      </c>
      <c r="G2842" s="7"/>
      <c r="I2842" s="98"/>
      <c r="J2842" s="118"/>
      <c r="K2842" s="158"/>
      <c r="L2842" s="158"/>
    </row>
    <row r="2844" spans="1:12" ht="15" thickBot="1" x14ac:dyDescent="0.35"/>
    <row r="2845" spans="1:12" ht="15" thickTop="1" x14ac:dyDescent="0.3">
      <c r="A2845" s="234" t="s">
        <v>1721</v>
      </c>
    </row>
    <row r="2846" spans="1:12" x14ac:dyDescent="0.3">
      <c r="A2846" s="237"/>
    </row>
    <row r="2847" spans="1:12" ht="15" thickBot="1" x14ac:dyDescent="0.35">
      <c r="A2847" s="155" t="s">
        <v>1725</v>
      </c>
    </row>
    <row r="2848" spans="1:12" s="1" customFormat="1" ht="15" thickTop="1" x14ac:dyDescent="0.3">
      <c r="A2848" s="36"/>
      <c r="B2848" s="74" t="s">
        <v>45</v>
      </c>
      <c r="C2848" s="4"/>
      <c r="D2848" s="4"/>
      <c r="E2848" s="4"/>
      <c r="F2848" s="41"/>
      <c r="G2848" s="75"/>
    </row>
    <row r="2849" spans="1:12" s="1" customFormat="1" ht="33" customHeight="1" x14ac:dyDescent="0.3">
      <c r="A2849" s="36" t="s">
        <v>23</v>
      </c>
      <c r="B2849" s="4" t="s">
        <v>1636</v>
      </c>
      <c r="C2849" s="4" t="s">
        <v>1637</v>
      </c>
      <c r="D2849" s="22">
        <v>15</v>
      </c>
      <c r="E2849" s="76">
        <v>0.49</v>
      </c>
      <c r="F2849" s="6">
        <f t="shared" ref="F2849:F2850" si="108">PRODUCT(D2849:E2849)</f>
        <v>7.35</v>
      </c>
      <c r="G2849" s="7"/>
      <c r="I2849" s="98"/>
      <c r="J2849" s="118"/>
      <c r="K2849" s="158"/>
      <c r="L2849" s="158"/>
    </row>
    <row r="2850" spans="1:12" s="1" customFormat="1" ht="22.8" customHeight="1" x14ac:dyDescent="0.3">
      <c r="A2850" s="36" t="s">
        <v>47</v>
      </c>
      <c r="B2850" s="4" t="s">
        <v>1638</v>
      </c>
      <c r="C2850" s="4" t="s">
        <v>130</v>
      </c>
      <c r="D2850" s="22">
        <v>1</v>
      </c>
      <c r="E2850" s="76">
        <v>4.5999999999999996</v>
      </c>
      <c r="F2850" s="23">
        <f t="shared" si="108"/>
        <v>4.5999999999999996</v>
      </c>
      <c r="G2850" s="7"/>
      <c r="I2850" s="98"/>
      <c r="J2850" s="118"/>
      <c r="K2850" s="158"/>
      <c r="L2850" s="158"/>
    </row>
    <row r="2851" spans="1:12" s="1" customFormat="1" ht="16.8" customHeight="1" x14ac:dyDescent="0.3">
      <c r="A2851" s="36" t="s">
        <v>78</v>
      </c>
      <c r="B2851" s="4" t="s">
        <v>1639</v>
      </c>
      <c r="C2851" s="4" t="s">
        <v>130</v>
      </c>
      <c r="D2851" s="22">
        <v>1</v>
      </c>
      <c r="E2851" s="76">
        <v>0.49</v>
      </c>
      <c r="F2851" s="23">
        <f>PRODUCT(D2851:E2851)</f>
        <v>0.49</v>
      </c>
      <c r="G2851" s="7"/>
      <c r="I2851" s="98"/>
      <c r="J2851" s="118"/>
      <c r="K2851" s="158"/>
      <c r="L2851" s="158"/>
    </row>
    <row r="2852" spans="1:12" s="1" customFormat="1" ht="19.8" customHeight="1" x14ac:dyDescent="0.3">
      <c r="A2852" s="36" t="s">
        <v>1051</v>
      </c>
      <c r="B2852" s="4" t="s">
        <v>1640</v>
      </c>
      <c r="C2852" s="4" t="s">
        <v>130</v>
      </c>
      <c r="D2852" s="22">
        <v>1</v>
      </c>
      <c r="E2852" s="76">
        <v>0.18</v>
      </c>
      <c r="F2852" s="23">
        <f>PRODUCT(D2852:E2852)</f>
        <v>0.18</v>
      </c>
      <c r="G2852" s="7"/>
      <c r="I2852" s="98"/>
      <c r="J2852" s="118"/>
      <c r="K2852" s="158"/>
      <c r="L2852" s="158"/>
    </row>
    <row r="2853" spans="1:12" s="1" customFormat="1" ht="15.6" customHeight="1" x14ac:dyDescent="0.3">
      <c r="A2853" s="36" t="s">
        <v>1053</v>
      </c>
      <c r="B2853" s="4" t="s">
        <v>1641</v>
      </c>
      <c r="C2853" s="4" t="s">
        <v>130</v>
      </c>
      <c r="D2853" s="22">
        <v>1</v>
      </c>
      <c r="E2853" s="76">
        <v>1.64</v>
      </c>
      <c r="F2853" s="23">
        <f t="shared" ref="F2853:F2858" si="109">PRODUCT(D2853:E2853)</f>
        <v>1.64</v>
      </c>
      <c r="G2853" s="7"/>
      <c r="I2853" s="98"/>
      <c r="J2853" s="118"/>
      <c r="K2853" s="158"/>
      <c r="L2853" s="158"/>
    </row>
    <row r="2854" spans="1:12" s="1" customFormat="1" ht="31.8" customHeight="1" x14ac:dyDescent="0.3">
      <c r="A2854" s="36" t="s">
        <v>1055</v>
      </c>
      <c r="B2854" s="4" t="s">
        <v>1642</v>
      </c>
      <c r="C2854" s="4" t="s">
        <v>130</v>
      </c>
      <c r="D2854" s="22">
        <v>1</v>
      </c>
      <c r="E2854" s="76">
        <v>1.94</v>
      </c>
      <c r="F2854" s="23">
        <f t="shared" si="109"/>
        <v>1.94</v>
      </c>
      <c r="G2854" s="7"/>
      <c r="I2854" s="98"/>
      <c r="J2854" s="118"/>
      <c r="K2854" s="158"/>
      <c r="L2854" s="158"/>
    </row>
    <row r="2855" spans="1:12" s="1" customFormat="1" ht="19.2" customHeight="1" x14ac:dyDescent="0.3">
      <c r="A2855" s="36" t="s">
        <v>1108</v>
      </c>
      <c r="B2855" s="4" t="s">
        <v>1653</v>
      </c>
      <c r="C2855" s="4" t="s">
        <v>130</v>
      </c>
      <c r="D2855" s="22">
        <v>1</v>
      </c>
      <c r="E2855" s="76">
        <v>0.41</v>
      </c>
      <c r="F2855" s="23">
        <f t="shared" si="109"/>
        <v>0.41</v>
      </c>
      <c r="G2855" s="7"/>
      <c r="I2855" s="98"/>
      <c r="J2855" s="118"/>
      <c r="K2855" s="158"/>
      <c r="L2855" s="158"/>
    </row>
    <row r="2856" spans="1:12" s="1" customFormat="1" ht="19.2" customHeight="1" x14ac:dyDescent="0.3">
      <c r="A2856" s="36" t="s">
        <v>1659</v>
      </c>
      <c r="B2856" s="4" t="s">
        <v>1687</v>
      </c>
      <c r="C2856" s="4" t="s">
        <v>130</v>
      </c>
      <c r="D2856" s="22">
        <v>1</v>
      </c>
      <c r="E2856" s="76">
        <v>1.21</v>
      </c>
      <c r="F2856" s="23">
        <f t="shared" si="109"/>
        <v>1.21</v>
      </c>
      <c r="G2856" s="7"/>
      <c r="I2856" s="98"/>
      <c r="J2856" s="118"/>
      <c r="K2856" s="158"/>
      <c r="L2856" s="158"/>
    </row>
    <row r="2857" spans="1:12" s="1" customFormat="1" ht="21" customHeight="1" x14ac:dyDescent="0.3">
      <c r="A2857" s="36" t="s">
        <v>1670</v>
      </c>
      <c r="B2857" s="4" t="s">
        <v>1719</v>
      </c>
      <c r="C2857" s="4" t="s">
        <v>130</v>
      </c>
      <c r="D2857" s="22">
        <v>1</v>
      </c>
      <c r="E2857" s="76">
        <v>0.83</v>
      </c>
      <c r="F2857" s="23">
        <f t="shared" si="109"/>
        <v>0.83</v>
      </c>
      <c r="G2857" s="7"/>
      <c r="I2857" s="98"/>
      <c r="J2857" s="118"/>
      <c r="K2857" s="158"/>
      <c r="L2857" s="158"/>
    </row>
    <row r="2858" spans="1:12" s="1" customFormat="1" ht="24" customHeight="1" x14ac:dyDescent="0.3">
      <c r="A2858" s="36" t="s">
        <v>1678</v>
      </c>
      <c r="B2858" s="4" t="s">
        <v>1724</v>
      </c>
      <c r="C2858" s="4" t="s">
        <v>130</v>
      </c>
      <c r="D2858" s="22">
        <v>1</v>
      </c>
      <c r="E2858" s="76">
        <v>0.2</v>
      </c>
      <c r="F2858" s="23">
        <f t="shared" si="109"/>
        <v>0.2</v>
      </c>
      <c r="G2858" s="7"/>
      <c r="I2858" s="98"/>
      <c r="J2858" s="118"/>
      <c r="K2858" s="158"/>
      <c r="L2858" s="158"/>
    </row>
    <row r="2860" spans="1:12" ht="15" thickBot="1" x14ac:dyDescent="0.35"/>
    <row r="2861" spans="1:12" ht="15" thickTop="1" x14ac:dyDescent="0.3">
      <c r="A2861" s="234" t="s">
        <v>1721</v>
      </c>
    </row>
    <row r="2862" spans="1:12" x14ac:dyDescent="0.3">
      <c r="A2862" s="237"/>
    </row>
    <row r="2863" spans="1:12" ht="15" thickBot="1" x14ac:dyDescent="0.35">
      <c r="A2863" s="155" t="s">
        <v>1726</v>
      </c>
    </row>
    <row r="2864" spans="1:12" s="1" customFormat="1" ht="15" thickTop="1" x14ac:dyDescent="0.3">
      <c r="A2864" s="36"/>
      <c r="B2864" s="74" t="s">
        <v>45</v>
      </c>
      <c r="C2864" s="4"/>
      <c r="D2864" s="4"/>
      <c r="E2864" s="4"/>
      <c r="F2864" s="41"/>
      <c r="G2864" s="75"/>
    </row>
    <row r="2865" spans="1:12" s="1" customFormat="1" ht="33.6" customHeight="1" x14ac:dyDescent="0.3">
      <c r="A2865" s="36" t="s">
        <v>23</v>
      </c>
      <c r="B2865" s="4" t="s">
        <v>1636</v>
      </c>
      <c r="C2865" s="4" t="s">
        <v>1637</v>
      </c>
      <c r="D2865" s="22">
        <v>15</v>
      </c>
      <c r="E2865" s="76">
        <v>0.49</v>
      </c>
      <c r="F2865" s="6">
        <f t="shared" ref="F2865:F2866" si="110">PRODUCT(D2865:E2865)</f>
        <v>7.35</v>
      </c>
      <c r="G2865" s="7"/>
      <c r="I2865" s="98"/>
      <c r="J2865" s="118"/>
      <c r="K2865" s="158"/>
      <c r="L2865" s="158"/>
    </row>
    <row r="2866" spans="1:12" s="1" customFormat="1" ht="20.399999999999999" customHeight="1" x14ac:dyDescent="0.3">
      <c r="A2866" s="36" t="s">
        <v>47</v>
      </c>
      <c r="B2866" s="4" t="s">
        <v>1638</v>
      </c>
      <c r="C2866" s="4" t="s">
        <v>130</v>
      </c>
      <c r="D2866" s="22">
        <v>1</v>
      </c>
      <c r="E2866" s="76">
        <v>4.5999999999999996</v>
      </c>
      <c r="F2866" s="23">
        <f t="shared" si="110"/>
        <v>4.5999999999999996</v>
      </c>
      <c r="G2866" s="7"/>
      <c r="I2866" s="98"/>
      <c r="J2866" s="118"/>
      <c r="K2866" s="158"/>
      <c r="L2866" s="158"/>
    </row>
    <row r="2867" spans="1:12" s="1" customFormat="1" x14ac:dyDescent="0.3">
      <c r="A2867" s="36" t="s">
        <v>78</v>
      </c>
      <c r="B2867" s="4" t="s">
        <v>1701</v>
      </c>
      <c r="C2867" s="4" t="s">
        <v>130</v>
      </c>
      <c r="D2867" s="22">
        <v>1</v>
      </c>
      <c r="E2867" s="76">
        <v>15.26</v>
      </c>
      <c r="F2867" s="23">
        <f>PRODUCT(D2867:E2867)</f>
        <v>15.26</v>
      </c>
      <c r="G2867" s="7"/>
      <c r="I2867" s="98"/>
      <c r="J2867" s="118"/>
      <c r="K2867" s="158"/>
      <c r="L2867" s="158"/>
    </row>
    <row r="2868" spans="1:12" s="1" customFormat="1" ht="15" customHeight="1" x14ac:dyDescent="0.3">
      <c r="A2868" s="36" t="s">
        <v>1051</v>
      </c>
      <c r="B2868" s="4" t="s">
        <v>1702</v>
      </c>
      <c r="C2868" s="4" t="s">
        <v>130</v>
      </c>
      <c r="D2868" s="22">
        <v>1</v>
      </c>
      <c r="E2868" s="76">
        <v>0.49</v>
      </c>
      <c r="F2868" s="23">
        <f>PRODUCT(D2868:E2868)</f>
        <v>0.49</v>
      </c>
      <c r="G2868" s="7"/>
      <c r="I2868" s="98"/>
      <c r="J2868" s="118"/>
      <c r="K2868" s="158"/>
      <c r="L2868" s="158"/>
    </row>
    <row r="2869" spans="1:12" s="1" customFormat="1" ht="19.2" customHeight="1" x14ac:dyDescent="0.3">
      <c r="A2869" s="36" t="s">
        <v>1053</v>
      </c>
      <c r="B2869" s="4" t="s">
        <v>1727</v>
      </c>
      <c r="C2869" s="4" t="s">
        <v>130</v>
      </c>
      <c r="D2869" s="22">
        <v>1</v>
      </c>
      <c r="E2869" s="76">
        <v>0.18</v>
      </c>
      <c r="F2869" s="23">
        <f>PRODUCT(D2869:E2869)</f>
        <v>0.18</v>
      </c>
      <c r="G2869" s="7"/>
      <c r="I2869" s="98"/>
      <c r="J2869" s="118"/>
      <c r="K2869" s="158"/>
      <c r="L2869" s="158"/>
    </row>
    <row r="2870" spans="1:12" s="1" customFormat="1" ht="19.2" customHeight="1" x14ac:dyDescent="0.3">
      <c r="A2870" s="36" t="s">
        <v>1055</v>
      </c>
      <c r="B2870" s="4" t="s">
        <v>1704</v>
      </c>
      <c r="C2870" s="4" t="s">
        <v>130</v>
      </c>
      <c r="D2870" s="22">
        <v>1</v>
      </c>
      <c r="E2870" s="76">
        <v>1.64</v>
      </c>
      <c r="F2870" s="23">
        <f t="shared" ref="F2870:F2875" si="111">PRODUCT(D2870:E2870)</f>
        <v>1.64</v>
      </c>
      <c r="G2870" s="7"/>
      <c r="I2870" s="98"/>
      <c r="J2870" s="118"/>
      <c r="K2870" s="158"/>
      <c r="L2870" s="158"/>
    </row>
    <row r="2871" spans="1:12" s="1" customFormat="1" ht="37.200000000000003" customHeight="1" x14ac:dyDescent="0.3">
      <c r="A2871" s="36" t="s">
        <v>1108</v>
      </c>
      <c r="B2871" s="4" t="s">
        <v>1648</v>
      </c>
      <c r="C2871" s="4" t="s">
        <v>130</v>
      </c>
      <c r="D2871" s="22">
        <v>1</v>
      </c>
      <c r="E2871" s="76">
        <v>1.94</v>
      </c>
      <c r="F2871" s="23">
        <f t="shared" si="111"/>
        <v>1.94</v>
      </c>
      <c r="G2871" s="7"/>
      <c r="I2871" s="98"/>
      <c r="J2871" s="118"/>
      <c r="K2871" s="158"/>
      <c r="L2871" s="158"/>
    </row>
    <row r="2872" spans="1:12" s="1" customFormat="1" ht="23.4" customHeight="1" x14ac:dyDescent="0.3">
      <c r="A2872" s="36" t="s">
        <v>1659</v>
      </c>
      <c r="B2872" s="4" t="s">
        <v>1660</v>
      </c>
      <c r="C2872" s="4" t="s">
        <v>130</v>
      </c>
      <c r="D2872" s="22">
        <v>1</v>
      </c>
      <c r="E2872" s="76">
        <v>0.41</v>
      </c>
      <c r="F2872" s="23">
        <f t="shared" si="111"/>
        <v>0.41</v>
      </c>
      <c r="G2872" s="7"/>
      <c r="I2872" s="98"/>
      <c r="J2872" s="118"/>
      <c r="K2872" s="158"/>
      <c r="L2872" s="158"/>
    </row>
    <row r="2873" spans="1:12" s="1" customFormat="1" ht="19.2" customHeight="1" x14ac:dyDescent="0.3">
      <c r="A2873" s="36" t="s">
        <v>1670</v>
      </c>
      <c r="B2873" s="4" t="s">
        <v>1693</v>
      </c>
      <c r="C2873" s="4" t="s">
        <v>130</v>
      </c>
      <c r="D2873" s="22">
        <v>1</v>
      </c>
      <c r="E2873" s="76">
        <v>1.21</v>
      </c>
      <c r="F2873" s="23">
        <f t="shared" si="111"/>
        <v>1.21</v>
      </c>
      <c r="G2873" s="7"/>
      <c r="I2873" s="98"/>
      <c r="J2873" s="118"/>
      <c r="K2873" s="158"/>
      <c r="L2873" s="158"/>
    </row>
    <row r="2874" spans="1:12" s="1" customFormat="1" ht="18.600000000000001" customHeight="1" x14ac:dyDescent="0.3">
      <c r="A2874" s="36" t="s">
        <v>1678</v>
      </c>
      <c r="B2874" s="4" t="s">
        <v>1728</v>
      </c>
      <c r="C2874" s="4" t="s">
        <v>130</v>
      </c>
      <c r="D2874" s="22">
        <v>1</v>
      </c>
      <c r="E2874" s="76">
        <v>0.83</v>
      </c>
      <c r="F2874" s="23">
        <f t="shared" si="111"/>
        <v>0.83</v>
      </c>
      <c r="G2874" s="7"/>
      <c r="I2874" s="98"/>
      <c r="J2874" s="118"/>
      <c r="K2874" s="158"/>
      <c r="L2874" s="158"/>
    </row>
    <row r="2875" spans="1:12" s="1" customFormat="1" ht="18.600000000000001" customHeight="1" x14ac:dyDescent="0.3">
      <c r="A2875" s="36" t="s">
        <v>1729</v>
      </c>
      <c r="B2875" s="4" t="s">
        <v>1730</v>
      </c>
      <c r="C2875" s="4" t="s">
        <v>130</v>
      </c>
      <c r="D2875" s="22">
        <v>1</v>
      </c>
      <c r="E2875" s="76">
        <v>0.2</v>
      </c>
      <c r="F2875" s="23">
        <f t="shared" si="111"/>
        <v>0.2</v>
      </c>
      <c r="G2875" s="7"/>
      <c r="I2875" s="98"/>
      <c r="J2875" s="118"/>
      <c r="K2875" s="158"/>
      <c r="L2875" s="158"/>
    </row>
    <row r="2877" spans="1:12" ht="15" thickBot="1" x14ac:dyDescent="0.35"/>
    <row r="2878" spans="1:12" ht="15" thickTop="1" x14ac:dyDescent="0.3">
      <c r="A2878" s="101" t="s">
        <v>1731</v>
      </c>
    </row>
    <row r="2879" spans="1:12" ht="15" thickBot="1" x14ac:dyDescent="0.35">
      <c r="A2879" s="155" t="s">
        <v>1733</v>
      </c>
    </row>
    <row r="2880" spans="1:12" s="1" customFormat="1" ht="15" thickTop="1" x14ac:dyDescent="0.3">
      <c r="A2880" s="36"/>
      <c r="B2880" s="74" t="s">
        <v>45</v>
      </c>
      <c r="C2880" s="4"/>
      <c r="D2880" s="4"/>
      <c r="E2880" s="4"/>
      <c r="F2880" s="41"/>
      <c r="G2880" s="75"/>
    </row>
    <row r="2881" spans="1:12" s="1" customFormat="1" ht="43.2" x14ac:dyDescent="0.3">
      <c r="A2881" s="36" t="s">
        <v>23</v>
      </c>
      <c r="B2881" s="4" t="s">
        <v>1636</v>
      </c>
      <c r="C2881" s="4" t="s">
        <v>1637</v>
      </c>
      <c r="D2881" s="22">
        <v>15</v>
      </c>
      <c r="E2881" s="76">
        <v>0.49</v>
      </c>
      <c r="F2881" s="6">
        <f t="shared" ref="F2881:F2882" si="112">PRODUCT(D2881:E2881)</f>
        <v>7.35</v>
      </c>
      <c r="G2881" s="7"/>
      <c r="I2881" s="98"/>
      <c r="J2881" s="118"/>
      <c r="K2881" s="158"/>
      <c r="L2881" s="158"/>
    </row>
    <row r="2882" spans="1:12" s="1" customFormat="1" ht="28.8" x14ac:dyDescent="0.3">
      <c r="A2882" s="36" t="s">
        <v>47</v>
      </c>
      <c r="B2882" s="4" t="s">
        <v>1638</v>
      </c>
      <c r="C2882" s="4" t="s">
        <v>130</v>
      </c>
      <c r="D2882" s="22">
        <v>1</v>
      </c>
      <c r="E2882" s="76">
        <v>4.75</v>
      </c>
      <c r="F2882" s="23">
        <f t="shared" si="112"/>
        <v>4.75</v>
      </c>
      <c r="G2882" s="7"/>
      <c r="I2882" s="98"/>
      <c r="J2882" s="118"/>
      <c r="K2882" s="158"/>
      <c r="L2882" s="158"/>
    </row>
    <row r="2883" spans="1:12" s="1" customFormat="1" ht="28.8" x14ac:dyDescent="0.3">
      <c r="A2883" s="36" t="s">
        <v>78</v>
      </c>
      <c r="B2883" s="4" t="s">
        <v>1639</v>
      </c>
      <c r="C2883" s="4" t="s">
        <v>130</v>
      </c>
      <c r="D2883" s="22">
        <v>1</v>
      </c>
      <c r="E2883" s="76">
        <v>0.5</v>
      </c>
      <c r="F2883" s="23">
        <f>PRODUCT(D2883:E2883)</f>
        <v>0.5</v>
      </c>
      <c r="G2883" s="7"/>
      <c r="I2883" s="98"/>
      <c r="J2883" s="118"/>
      <c r="K2883" s="158"/>
      <c r="L2883" s="158"/>
    </row>
    <row r="2884" spans="1:12" s="1" customFormat="1" ht="28.8" x14ac:dyDescent="0.3">
      <c r="A2884" s="36" t="s">
        <v>1051</v>
      </c>
      <c r="B2884" s="4" t="s">
        <v>1640</v>
      </c>
      <c r="C2884" s="4" t="s">
        <v>130</v>
      </c>
      <c r="D2884" s="22">
        <v>1</v>
      </c>
      <c r="E2884" s="76">
        <v>0.19</v>
      </c>
      <c r="F2884" s="23">
        <f>PRODUCT(D2884:E2884)</f>
        <v>0.19</v>
      </c>
      <c r="G2884" s="7"/>
      <c r="I2884" s="98"/>
      <c r="J2884" s="118"/>
      <c r="K2884" s="158"/>
      <c r="L2884" s="158"/>
    </row>
    <row r="2885" spans="1:12" s="1" customFormat="1" ht="28.8" x14ac:dyDescent="0.3">
      <c r="A2885" s="36" t="s">
        <v>1053</v>
      </c>
      <c r="B2885" s="4" t="s">
        <v>1641</v>
      </c>
      <c r="C2885" s="4" t="s">
        <v>130</v>
      </c>
      <c r="D2885" s="22">
        <v>1</v>
      </c>
      <c r="E2885" s="76">
        <v>1.82</v>
      </c>
      <c r="F2885" s="23">
        <f>PRODUCT(D2885:E2885)</f>
        <v>1.82</v>
      </c>
      <c r="G2885" s="7"/>
      <c r="I2885" s="98"/>
      <c r="J2885" s="118"/>
      <c r="K2885" s="158"/>
      <c r="L2885" s="158"/>
    </row>
    <row r="2887" spans="1:12" ht="15" thickBot="1" x14ac:dyDescent="0.35"/>
    <row r="2888" spans="1:12" ht="15" thickTop="1" x14ac:dyDescent="0.3">
      <c r="A2888" s="101" t="s">
        <v>1731</v>
      </c>
    </row>
    <row r="2889" spans="1:12" ht="15" thickBot="1" x14ac:dyDescent="0.35">
      <c r="A2889" s="155" t="s">
        <v>1735</v>
      </c>
    </row>
    <row r="2890" spans="1:12" s="1" customFormat="1" ht="15" thickTop="1" x14ac:dyDescent="0.3">
      <c r="A2890" s="36"/>
      <c r="B2890" s="74" t="s">
        <v>45</v>
      </c>
      <c r="C2890" s="4"/>
      <c r="D2890" s="4"/>
      <c r="E2890" s="4"/>
      <c r="F2890" s="41"/>
      <c r="G2890" s="75"/>
    </row>
    <row r="2891" spans="1:12" s="1" customFormat="1" ht="43.2" x14ac:dyDescent="0.3">
      <c r="A2891" s="36" t="s">
        <v>23</v>
      </c>
      <c r="B2891" s="4" t="s">
        <v>1636</v>
      </c>
      <c r="C2891" s="4" t="s">
        <v>1637</v>
      </c>
      <c r="D2891" s="22">
        <v>15</v>
      </c>
      <c r="E2891" s="76">
        <v>0.49</v>
      </c>
      <c r="F2891" s="6">
        <f t="shared" ref="F2891:F2892" si="113">PRODUCT(D2891:E2891)</f>
        <v>7.35</v>
      </c>
      <c r="G2891" s="7"/>
      <c r="I2891" s="98"/>
      <c r="J2891" s="118"/>
      <c r="K2891" s="158"/>
      <c r="L2891" s="158"/>
    </row>
    <row r="2892" spans="1:12" s="1" customFormat="1" ht="28.8" x14ac:dyDescent="0.3">
      <c r="A2892" s="36" t="s">
        <v>47</v>
      </c>
      <c r="B2892" s="4" t="s">
        <v>1638</v>
      </c>
      <c r="C2892" s="4" t="s">
        <v>130</v>
      </c>
      <c r="D2892" s="22">
        <v>1</v>
      </c>
      <c r="E2892" s="76">
        <v>4.75</v>
      </c>
      <c r="F2892" s="23">
        <f t="shared" si="113"/>
        <v>4.75</v>
      </c>
      <c r="G2892" s="7"/>
      <c r="I2892" s="98"/>
      <c r="J2892" s="118"/>
      <c r="K2892" s="158"/>
      <c r="L2892" s="158"/>
    </row>
    <row r="2893" spans="1:12" s="1" customFormat="1" ht="28.8" x14ac:dyDescent="0.3">
      <c r="A2893" s="36" t="s">
        <v>78</v>
      </c>
      <c r="B2893" s="4" t="s">
        <v>1639</v>
      </c>
      <c r="C2893" s="4" t="s">
        <v>130</v>
      </c>
      <c r="D2893" s="22">
        <v>1</v>
      </c>
      <c r="E2893" s="76">
        <v>0.5</v>
      </c>
      <c r="F2893" s="23">
        <f>PRODUCT(D2893:E2893)</f>
        <v>0.5</v>
      </c>
      <c r="G2893" s="7"/>
      <c r="I2893" s="98"/>
      <c r="J2893" s="118"/>
      <c r="K2893" s="158"/>
      <c r="L2893" s="158"/>
    </row>
    <row r="2894" spans="1:12" s="1" customFormat="1" ht="28.8" x14ac:dyDescent="0.3">
      <c r="A2894" s="36" t="s">
        <v>1051</v>
      </c>
      <c r="B2894" s="4" t="s">
        <v>1640</v>
      </c>
      <c r="C2894" s="4" t="s">
        <v>130</v>
      </c>
      <c r="D2894" s="22">
        <v>1</v>
      </c>
      <c r="E2894" s="76">
        <v>0.19</v>
      </c>
      <c r="F2894" s="23">
        <f>PRODUCT(D2894:E2894)</f>
        <v>0.19</v>
      </c>
      <c r="G2894" s="7"/>
      <c r="I2894" s="98"/>
      <c r="J2894" s="118"/>
      <c r="K2894" s="158"/>
      <c r="L2894" s="158"/>
    </row>
    <row r="2895" spans="1:12" s="1" customFormat="1" ht="28.8" x14ac:dyDescent="0.3">
      <c r="A2895" s="36" t="s">
        <v>1053</v>
      </c>
      <c r="B2895" s="4" t="s">
        <v>1641</v>
      </c>
      <c r="C2895" s="4" t="s">
        <v>130</v>
      </c>
      <c r="D2895" s="22">
        <v>1</v>
      </c>
      <c r="E2895" s="76">
        <v>1.82</v>
      </c>
      <c r="F2895" s="23">
        <f>PRODUCT(D2895:E2895)</f>
        <v>1.82</v>
      </c>
      <c r="G2895" s="7"/>
      <c r="I2895" s="98"/>
      <c r="J2895" s="118"/>
      <c r="K2895" s="158"/>
      <c r="L2895" s="158"/>
    </row>
    <row r="2897" spans="1:12" ht="15" thickBot="1" x14ac:dyDescent="0.35"/>
    <row r="2898" spans="1:12" ht="15" thickTop="1" x14ac:dyDescent="0.3">
      <c r="A2898" s="101" t="s">
        <v>1731</v>
      </c>
    </row>
    <row r="2899" spans="1:12" ht="15" thickBot="1" x14ac:dyDescent="0.35">
      <c r="A2899" s="155" t="s">
        <v>1736</v>
      </c>
    </row>
    <row r="2900" spans="1:12" s="1" customFormat="1" ht="15" thickTop="1" x14ac:dyDescent="0.3">
      <c r="A2900" s="36"/>
      <c r="B2900" s="74" t="s">
        <v>45</v>
      </c>
      <c r="C2900" s="4"/>
      <c r="D2900" s="4"/>
      <c r="E2900" s="4"/>
      <c r="F2900" s="41"/>
      <c r="G2900" s="75"/>
    </row>
    <row r="2901" spans="1:12" s="1" customFormat="1" ht="43.2" x14ac:dyDescent="0.3">
      <c r="A2901" s="36" t="s">
        <v>23</v>
      </c>
      <c r="B2901" s="4" t="s">
        <v>1636</v>
      </c>
      <c r="C2901" s="4" t="s">
        <v>1637</v>
      </c>
      <c r="D2901" s="22">
        <v>15</v>
      </c>
      <c r="E2901" s="76">
        <v>0.49</v>
      </c>
      <c r="F2901" s="6">
        <f t="shared" ref="F2901:F2902" si="114">PRODUCT(D2901:E2901)</f>
        <v>7.35</v>
      </c>
      <c r="G2901" s="7"/>
      <c r="I2901" s="98"/>
      <c r="J2901" s="118"/>
      <c r="K2901" s="158"/>
      <c r="L2901" s="158"/>
    </row>
    <row r="2902" spans="1:12" s="1" customFormat="1" ht="28.8" x14ac:dyDescent="0.3">
      <c r="A2902" s="36" t="s">
        <v>47</v>
      </c>
      <c r="B2902" s="4" t="s">
        <v>1638</v>
      </c>
      <c r="C2902" s="4" t="s">
        <v>130</v>
      </c>
      <c r="D2902" s="22">
        <v>1</v>
      </c>
      <c r="E2902" s="76">
        <v>4.75</v>
      </c>
      <c r="F2902" s="23">
        <f t="shared" si="114"/>
        <v>4.75</v>
      </c>
      <c r="G2902" s="7"/>
      <c r="I2902" s="98"/>
      <c r="J2902" s="118"/>
      <c r="K2902" s="158"/>
      <c r="L2902" s="158"/>
    </row>
    <row r="2903" spans="1:12" s="1" customFormat="1" x14ac:dyDescent="0.3">
      <c r="A2903" s="36" t="s">
        <v>78</v>
      </c>
      <c r="B2903" s="4" t="s">
        <v>1711</v>
      </c>
      <c r="C2903" s="4" t="s">
        <v>130</v>
      </c>
      <c r="D2903" s="22">
        <v>1</v>
      </c>
      <c r="E2903" s="76">
        <v>15.26</v>
      </c>
      <c r="F2903" s="23">
        <f>PRODUCT(D2903:E2903)</f>
        <v>15.26</v>
      </c>
      <c r="G2903" s="7"/>
      <c r="I2903" s="98"/>
      <c r="J2903" s="118"/>
      <c r="K2903" s="158"/>
      <c r="L2903" s="158"/>
    </row>
    <row r="2904" spans="1:12" s="1" customFormat="1" ht="28.8" x14ac:dyDescent="0.3">
      <c r="A2904" s="36" t="s">
        <v>1051</v>
      </c>
      <c r="B2904" s="4" t="s">
        <v>1702</v>
      </c>
      <c r="C2904" s="4" t="s">
        <v>130</v>
      </c>
      <c r="D2904" s="22">
        <v>1</v>
      </c>
      <c r="E2904" s="76">
        <v>0.5</v>
      </c>
      <c r="F2904" s="23">
        <f>PRODUCT(D2904:E2904)</f>
        <v>0.5</v>
      </c>
      <c r="G2904" s="7"/>
      <c r="I2904" s="98"/>
      <c r="J2904" s="118"/>
      <c r="K2904" s="158"/>
      <c r="L2904" s="158"/>
    </row>
    <row r="2905" spans="1:12" s="1" customFormat="1" ht="28.8" x14ac:dyDescent="0.3">
      <c r="A2905" s="36" t="s">
        <v>1053</v>
      </c>
      <c r="B2905" s="4" t="s">
        <v>1727</v>
      </c>
      <c r="C2905" s="4" t="s">
        <v>130</v>
      </c>
      <c r="D2905" s="22">
        <v>1</v>
      </c>
      <c r="E2905" s="76">
        <v>0.19</v>
      </c>
      <c r="F2905" s="23">
        <f>PRODUCT(D2905:E2905)</f>
        <v>0.19</v>
      </c>
      <c r="G2905" s="7"/>
      <c r="I2905" s="98"/>
      <c r="J2905" s="118"/>
      <c r="K2905" s="158"/>
      <c r="L2905" s="158"/>
    </row>
    <row r="2906" spans="1:12" s="1" customFormat="1" ht="28.8" x14ac:dyDescent="0.3">
      <c r="A2906" s="36" t="s">
        <v>1055</v>
      </c>
      <c r="B2906" s="4" t="s">
        <v>1704</v>
      </c>
      <c r="C2906" s="4" t="s">
        <v>130</v>
      </c>
      <c r="D2906" s="22">
        <v>1</v>
      </c>
      <c r="E2906" s="76">
        <v>1.82</v>
      </c>
      <c r="F2906" s="23">
        <f>PRODUCT(D2906:E2906)</f>
        <v>1.82</v>
      </c>
      <c r="G2906" s="7"/>
      <c r="I2906" s="98"/>
      <c r="J2906" s="118"/>
      <c r="K2906" s="158"/>
      <c r="L2906" s="158"/>
    </row>
    <row r="2908" spans="1:12" ht="15" thickBot="1" x14ac:dyDescent="0.35"/>
    <row r="2909" spans="1:12" ht="15" thickTop="1" x14ac:dyDescent="0.3">
      <c r="A2909" s="101" t="s">
        <v>1737</v>
      </c>
    </row>
    <row r="2910" spans="1:12" ht="15" thickBot="1" x14ac:dyDescent="0.35">
      <c r="A2910" s="155" t="s">
        <v>1739</v>
      </c>
    </row>
    <row r="2911" spans="1:12" s="1" customFormat="1" ht="15" thickTop="1" x14ac:dyDescent="0.3">
      <c r="A2911" s="36"/>
      <c r="B2911" s="74" t="s">
        <v>45</v>
      </c>
      <c r="C2911" s="4"/>
      <c r="D2911" s="4"/>
      <c r="E2911" s="4"/>
      <c r="F2911" s="41"/>
      <c r="G2911" s="75"/>
    </row>
    <row r="2912" spans="1:12" s="1" customFormat="1" ht="43.2" x14ac:dyDescent="0.3">
      <c r="A2912" s="36" t="s">
        <v>23</v>
      </c>
      <c r="B2912" s="4" t="s">
        <v>1636</v>
      </c>
      <c r="C2912" s="4" t="s">
        <v>1637</v>
      </c>
      <c r="D2912" s="22">
        <v>15</v>
      </c>
      <c r="E2912" s="76">
        <v>0.49</v>
      </c>
      <c r="F2912" s="6">
        <f t="shared" ref="F2912:F2913" si="115">PRODUCT(D2912:E2912)</f>
        <v>7.35</v>
      </c>
      <c r="G2912" s="7"/>
      <c r="I2912" s="98"/>
      <c r="J2912" s="118"/>
      <c r="K2912" s="158"/>
      <c r="L2912" s="158"/>
    </row>
    <row r="2913" spans="1:12" s="1" customFormat="1" ht="28.8" x14ac:dyDescent="0.3">
      <c r="A2913" s="36" t="s">
        <v>47</v>
      </c>
      <c r="B2913" s="4" t="s">
        <v>1638</v>
      </c>
      <c r="C2913" s="4" t="s">
        <v>130</v>
      </c>
      <c r="D2913" s="22">
        <v>1</v>
      </c>
      <c r="E2913" s="76">
        <v>2.9</v>
      </c>
      <c r="F2913" s="23">
        <f t="shared" si="115"/>
        <v>2.9</v>
      </c>
      <c r="G2913" s="7"/>
      <c r="I2913" s="98"/>
      <c r="J2913" s="118"/>
      <c r="K2913" s="158"/>
      <c r="L2913" s="158"/>
    </row>
    <row r="2914" spans="1:12" s="1" customFormat="1" ht="28.8" x14ac:dyDescent="0.3">
      <c r="A2914" s="36" t="s">
        <v>78</v>
      </c>
      <c r="B2914" s="4" t="s">
        <v>1639</v>
      </c>
      <c r="C2914" s="4" t="s">
        <v>130</v>
      </c>
      <c r="D2914" s="22">
        <v>1</v>
      </c>
      <c r="E2914" s="76">
        <v>0.31</v>
      </c>
      <c r="F2914" s="23">
        <f>PRODUCT(D2914:E2914)</f>
        <v>0.31</v>
      </c>
      <c r="G2914" s="7"/>
      <c r="I2914" s="98"/>
      <c r="J2914" s="118"/>
      <c r="K2914" s="158"/>
      <c r="L2914" s="158"/>
    </row>
    <row r="2915" spans="1:12" s="1" customFormat="1" ht="28.8" x14ac:dyDescent="0.3">
      <c r="A2915" s="36" t="s">
        <v>1051</v>
      </c>
      <c r="B2915" s="4" t="s">
        <v>1652</v>
      </c>
      <c r="C2915" s="4" t="s">
        <v>130</v>
      </c>
      <c r="D2915" s="22">
        <v>1</v>
      </c>
      <c r="E2915" s="76">
        <v>0.12</v>
      </c>
      <c r="F2915" s="23">
        <f>PRODUCT(D2915:E2915)</f>
        <v>0.12</v>
      </c>
      <c r="G2915" s="7"/>
      <c r="I2915" s="98"/>
      <c r="J2915" s="118"/>
      <c r="K2915" s="158"/>
      <c r="L2915" s="158"/>
    </row>
    <row r="2916" spans="1:12" s="1" customFormat="1" ht="28.8" x14ac:dyDescent="0.3">
      <c r="A2916" s="36" t="s">
        <v>1053</v>
      </c>
      <c r="B2916" s="4" t="s">
        <v>1641</v>
      </c>
      <c r="C2916" s="4" t="s">
        <v>130</v>
      </c>
      <c r="D2916" s="22">
        <v>1</v>
      </c>
      <c r="E2916" s="76">
        <v>1.83</v>
      </c>
      <c r="F2916" s="23">
        <f>PRODUCT(D2916:E2916)</f>
        <v>1.83</v>
      </c>
      <c r="G2916" s="7"/>
      <c r="I2916" s="98"/>
      <c r="J2916" s="118"/>
      <c r="K2916" s="158"/>
      <c r="L2916" s="158"/>
    </row>
    <row r="2917" spans="1:12" s="1" customFormat="1" ht="28.8" x14ac:dyDescent="0.3">
      <c r="A2917" s="36" t="s">
        <v>1055</v>
      </c>
      <c r="B2917" s="4" t="s">
        <v>1708</v>
      </c>
      <c r="C2917" s="4" t="s">
        <v>130</v>
      </c>
      <c r="D2917" s="22">
        <v>1</v>
      </c>
      <c r="E2917" s="76">
        <v>0.76</v>
      </c>
      <c r="F2917" s="23">
        <f>PRODUCT(D2917:E2917)</f>
        <v>0.76</v>
      </c>
      <c r="G2917" s="7"/>
      <c r="I2917" s="98"/>
      <c r="J2917" s="118"/>
      <c r="K2917" s="158"/>
      <c r="L2917" s="158"/>
    </row>
    <row r="2919" spans="1:12" ht="15" thickBot="1" x14ac:dyDescent="0.35"/>
    <row r="2920" spans="1:12" ht="15" thickTop="1" x14ac:dyDescent="0.3">
      <c r="A2920" s="101" t="s">
        <v>1737</v>
      </c>
    </row>
    <row r="2921" spans="1:12" ht="15" thickBot="1" x14ac:dyDescent="0.35">
      <c r="A2921" s="155" t="s">
        <v>1740</v>
      </c>
    </row>
    <row r="2922" spans="1:12" s="1" customFormat="1" ht="15" thickTop="1" x14ac:dyDescent="0.3">
      <c r="A2922" s="36"/>
      <c r="B2922" s="74" t="s">
        <v>45</v>
      </c>
      <c r="C2922" s="4"/>
      <c r="D2922" s="4"/>
      <c r="E2922" s="4"/>
      <c r="F2922" s="41"/>
      <c r="G2922" s="75"/>
    </row>
    <row r="2923" spans="1:12" s="1" customFormat="1" ht="43.2" x14ac:dyDescent="0.3">
      <c r="A2923" s="36" t="s">
        <v>23</v>
      </c>
      <c r="B2923" s="4" t="s">
        <v>1636</v>
      </c>
      <c r="C2923" s="4" t="s">
        <v>1637</v>
      </c>
      <c r="D2923" s="22">
        <v>15</v>
      </c>
      <c r="E2923" s="76">
        <v>0.49</v>
      </c>
      <c r="F2923" s="6">
        <f t="shared" ref="F2923:F2924" si="116">PRODUCT(D2923:E2923)</f>
        <v>7.35</v>
      </c>
      <c r="G2923" s="7"/>
      <c r="I2923" s="98"/>
      <c r="J2923" s="118"/>
      <c r="K2923" s="158"/>
      <c r="L2923" s="158"/>
    </row>
    <row r="2924" spans="1:12" s="1" customFormat="1" ht="28.8" x14ac:dyDescent="0.3">
      <c r="A2924" s="36" t="s">
        <v>47</v>
      </c>
      <c r="B2924" s="4" t="s">
        <v>1638</v>
      </c>
      <c r="C2924" s="4" t="s">
        <v>130</v>
      </c>
      <c r="D2924" s="22">
        <v>1</v>
      </c>
      <c r="E2924" s="76">
        <v>2.9</v>
      </c>
      <c r="F2924" s="23">
        <f t="shared" si="116"/>
        <v>2.9</v>
      </c>
      <c r="G2924" s="7"/>
      <c r="I2924" s="98"/>
      <c r="J2924" s="118"/>
      <c r="K2924" s="158"/>
      <c r="L2924" s="158"/>
    </row>
    <row r="2925" spans="1:12" s="1" customFormat="1" ht="28.8" x14ac:dyDescent="0.3">
      <c r="A2925" s="36" t="s">
        <v>78</v>
      </c>
      <c r="B2925" s="4" t="s">
        <v>1639</v>
      </c>
      <c r="C2925" s="4" t="s">
        <v>130</v>
      </c>
      <c r="D2925" s="22">
        <v>1</v>
      </c>
      <c r="E2925" s="76">
        <v>0.31</v>
      </c>
      <c r="F2925" s="23">
        <f>PRODUCT(D2925:E2925)</f>
        <v>0.31</v>
      </c>
      <c r="G2925" s="7"/>
      <c r="I2925" s="98"/>
      <c r="J2925" s="118"/>
      <c r="K2925" s="158"/>
      <c r="L2925" s="158"/>
    </row>
    <row r="2926" spans="1:12" s="1" customFormat="1" ht="28.8" x14ac:dyDescent="0.3">
      <c r="A2926" s="36" t="s">
        <v>1051</v>
      </c>
      <c r="B2926" s="4" t="s">
        <v>1652</v>
      </c>
      <c r="C2926" s="4" t="s">
        <v>130</v>
      </c>
      <c r="D2926" s="22">
        <v>1</v>
      </c>
      <c r="E2926" s="76">
        <v>0.12</v>
      </c>
      <c r="F2926" s="23">
        <f>PRODUCT(D2926:E2926)</f>
        <v>0.12</v>
      </c>
      <c r="G2926" s="7"/>
      <c r="I2926" s="98"/>
      <c r="J2926" s="118"/>
      <c r="K2926" s="158"/>
      <c r="L2926" s="158"/>
    </row>
    <row r="2927" spans="1:12" s="1" customFormat="1" ht="28.8" x14ac:dyDescent="0.3">
      <c r="A2927" s="36" t="s">
        <v>1053</v>
      </c>
      <c r="B2927" s="4" t="s">
        <v>1641</v>
      </c>
      <c r="C2927" s="4" t="s">
        <v>130</v>
      </c>
      <c r="D2927" s="22">
        <v>1</v>
      </c>
      <c r="E2927" s="76">
        <v>1.83</v>
      </c>
      <c r="F2927" s="23">
        <f>PRODUCT(D2927:E2927)</f>
        <v>1.83</v>
      </c>
      <c r="G2927" s="7"/>
      <c r="I2927" s="98"/>
      <c r="J2927" s="118"/>
      <c r="K2927" s="158"/>
      <c r="L2927" s="158"/>
    </row>
    <row r="2928" spans="1:12" s="1" customFormat="1" ht="28.8" x14ac:dyDescent="0.3">
      <c r="A2928" s="36" t="s">
        <v>1055</v>
      </c>
      <c r="B2928" s="4" t="s">
        <v>1708</v>
      </c>
      <c r="C2928" s="4" t="s">
        <v>130</v>
      </c>
      <c r="D2928" s="22">
        <v>1</v>
      </c>
      <c r="E2928" s="76">
        <v>0.76</v>
      </c>
      <c r="F2928" s="23">
        <f>PRODUCT(D2928:E2928)</f>
        <v>0.76</v>
      </c>
      <c r="G2928" s="7"/>
      <c r="I2928" s="98"/>
      <c r="J2928" s="118"/>
      <c r="K2928" s="158"/>
      <c r="L2928" s="158"/>
    </row>
    <row r="2930" spans="1:12" ht="15" thickBot="1" x14ac:dyDescent="0.35"/>
    <row r="2931" spans="1:12" ht="15" thickTop="1" x14ac:dyDescent="0.3">
      <c r="A2931" s="101" t="s">
        <v>1737</v>
      </c>
    </row>
    <row r="2932" spans="1:12" ht="15" thickBot="1" x14ac:dyDescent="0.35">
      <c r="A2932" s="155" t="s">
        <v>1741</v>
      </c>
    </row>
    <row r="2933" spans="1:12" s="1" customFormat="1" ht="15" thickTop="1" x14ac:dyDescent="0.3">
      <c r="A2933" s="36"/>
      <c r="B2933" s="74" t="s">
        <v>45</v>
      </c>
      <c r="C2933" s="4"/>
      <c r="D2933" s="4"/>
      <c r="E2933" s="4"/>
      <c r="F2933" s="41"/>
      <c r="G2933" s="75"/>
    </row>
    <row r="2934" spans="1:12" s="1" customFormat="1" ht="43.2" x14ac:dyDescent="0.3">
      <c r="A2934" s="36" t="s">
        <v>23</v>
      </c>
      <c r="B2934" s="4" t="s">
        <v>1636</v>
      </c>
      <c r="C2934" s="4" t="s">
        <v>1637</v>
      </c>
      <c r="D2934" s="22">
        <v>15</v>
      </c>
      <c r="E2934" s="76">
        <v>0.49</v>
      </c>
      <c r="F2934" s="6">
        <f t="shared" ref="F2934:F2935" si="117">PRODUCT(D2934:E2934)</f>
        <v>7.35</v>
      </c>
      <c r="G2934" s="7"/>
      <c r="I2934" s="98"/>
      <c r="J2934" s="118"/>
      <c r="K2934" s="158"/>
      <c r="L2934" s="158"/>
    </row>
    <row r="2935" spans="1:12" s="1" customFormat="1" ht="28.8" x14ac:dyDescent="0.3">
      <c r="A2935" s="36" t="s">
        <v>47</v>
      </c>
      <c r="B2935" s="4" t="s">
        <v>1638</v>
      </c>
      <c r="C2935" s="4" t="s">
        <v>130</v>
      </c>
      <c r="D2935" s="22">
        <v>1</v>
      </c>
      <c r="E2935" s="76">
        <v>2.9</v>
      </c>
      <c r="F2935" s="23">
        <f t="shared" si="117"/>
        <v>2.9</v>
      </c>
      <c r="G2935" s="7"/>
      <c r="I2935" s="98"/>
      <c r="J2935" s="118"/>
      <c r="K2935" s="158"/>
      <c r="L2935" s="158"/>
    </row>
    <row r="2936" spans="1:12" s="1" customFormat="1" x14ac:dyDescent="0.3">
      <c r="A2936" s="36" t="s">
        <v>78</v>
      </c>
      <c r="B2936" s="4" t="s">
        <v>1711</v>
      </c>
      <c r="C2936" s="4" t="s">
        <v>130</v>
      </c>
      <c r="D2936" s="22">
        <v>1</v>
      </c>
      <c r="E2936" s="76">
        <v>15.26</v>
      </c>
      <c r="F2936" s="23">
        <f>PRODUCT(D2936:E2936)</f>
        <v>15.26</v>
      </c>
      <c r="G2936" s="7"/>
      <c r="I2936" s="98"/>
      <c r="J2936" s="118"/>
      <c r="K2936" s="158"/>
      <c r="L2936" s="158"/>
    </row>
    <row r="2937" spans="1:12" s="1" customFormat="1" ht="28.8" x14ac:dyDescent="0.3">
      <c r="A2937" s="36" t="s">
        <v>1051</v>
      </c>
      <c r="B2937" s="4" t="s">
        <v>1702</v>
      </c>
      <c r="C2937" s="4" t="s">
        <v>130</v>
      </c>
      <c r="D2937" s="22">
        <v>1</v>
      </c>
      <c r="E2937" s="76">
        <v>0.31</v>
      </c>
      <c r="F2937" s="23">
        <f>PRODUCT(D2937:E2937)</f>
        <v>0.31</v>
      </c>
      <c r="G2937" s="7"/>
      <c r="I2937" s="98"/>
      <c r="J2937" s="118"/>
      <c r="K2937" s="158"/>
      <c r="L2937" s="158"/>
    </row>
    <row r="2938" spans="1:12" s="1" customFormat="1" ht="28.8" x14ac:dyDescent="0.3">
      <c r="A2938" s="36" t="s">
        <v>1053</v>
      </c>
      <c r="B2938" s="4" t="s">
        <v>1718</v>
      </c>
      <c r="C2938" s="4" t="s">
        <v>130</v>
      </c>
      <c r="D2938" s="22">
        <v>1</v>
      </c>
      <c r="E2938" s="76">
        <v>0.12</v>
      </c>
      <c r="F2938" s="23">
        <f>PRODUCT(D2938:E2938)</f>
        <v>0.12</v>
      </c>
      <c r="G2938" s="7"/>
      <c r="I2938" s="98"/>
      <c r="J2938" s="118"/>
      <c r="K2938" s="158"/>
      <c r="L2938" s="158"/>
    </row>
    <row r="2939" spans="1:12" s="1" customFormat="1" ht="28.8" x14ac:dyDescent="0.3">
      <c r="A2939" s="36" t="s">
        <v>1055</v>
      </c>
      <c r="B2939" s="4" t="s">
        <v>1704</v>
      </c>
      <c r="C2939" s="4" t="s">
        <v>130</v>
      </c>
      <c r="D2939" s="22">
        <v>1</v>
      </c>
      <c r="E2939" s="76">
        <v>1.83</v>
      </c>
      <c r="F2939" s="23">
        <f>PRODUCT(D2939:E2939)</f>
        <v>1.83</v>
      </c>
      <c r="G2939" s="7"/>
      <c r="I2939" s="98"/>
      <c r="J2939" s="118"/>
      <c r="K2939" s="158"/>
      <c r="L2939" s="158"/>
    </row>
    <row r="2940" spans="1:12" s="1" customFormat="1" ht="28.8" x14ac:dyDescent="0.3">
      <c r="A2940" s="36" t="s">
        <v>1108</v>
      </c>
      <c r="B2940" s="4" t="s">
        <v>1653</v>
      </c>
      <c r="C2940" s="4" t="s">
        <v>130</v>
      </c>
      <c r="D2940" s="22">
        <v>1</v>
      </c>
      <c r="E2940" s="76">
        <v>0.76</v>
      </c>
      <c r="F2940" s="23">
        <f>PRODUCT(D2940:E2940)</f>
        <v>0.76</v>
      </c>
      <c r="G2940" s="7"/>
      <c r="I2940" s="98"/>
      <c r="J2940" s="118"/>
      <c r="K2940" s="158"/>
      <c r="L2940" s="158"/>
    </row>
    <row r="2942" spans="1:12" ht="15" thickBot="1" x14ac:dyDescent="0.35"/>
    <row r="2943" spans="1:12" ht="15.6" thickTop="1" thickBot="1" x14ac:dyDescent="0.35">
      <c r="A2943" s="101" t="s">
        <v>1742</v>
      </c>
    </row>
    <row r="2944" spans="1:12" s="1" customFormat="1" ht="15" thickTop="1" x14ac:dyDescent="0.3">
      <c r="A2944" s="20"/>
      <c r="B2944" s="74" t="s">
        <v>188</v>
      </c>
      <c r="C2944" s="4"/>
      <c r="D2944" s="4"/>
      <c r="E2944" s="4"/>
      <c r="F2944" s="41"/>
      <c r="G2944" s="75"/>
    </row>
    <row r="2945" spans="1:12" s="1" customFormat="1" ht="28.8" x14ac:dyDescent="0.3">
      <c r="A2945" s="36" t="s">
        <v>23</v>
      </c>
      <c r="B2945" s="4" t="s">
        <v>189</v>
      </c>
      <c r="C2945" s="4" t="s">
        <v>190</v>
      </c>
      <c r="D2945" s="22">
        <v>1</v>
      </c>
      <c r="E2945" s="76">
        <v>7.26</v>
      </c>
      <c r="F2945" s="6">
        <f>D2945*E2945</f>
        <v>7.26</v>
      </c>
      <c r="G2945" s="7"/>
      <c r="J2945" s="30"/>
      <c r="K2945" s="104"/>
      <c r="L2945" s="104"/>
    </row>
    <row r="2947" spans="1:12" ht="15" thickBot="1" x14ac:dyDescent="0.35"/>
    <row r="2948" spans="1:12" ht="15.6" thickTop="1" thickBot="1" x14ac:dyDescent="0.35">
      <c r="A2948" s="101" t="s">
        <v>1744</v>
      </c>
    </row>
    <row r="2949" spans="1:12" s="1" customFormat="1" ht="15" thickTop="1" x14ac:dyDescent="0.3">
      <c r="A2949" s="20"/>
      <c r="B2949" s="74" t="s">
        <v>45</v>
      </c>
      <c r="C2949" s="4"/>
      <c r="D2949" s="4"/>
      <c r="E2949" s="4"/>
      <c r="F2949" s="41"/>
      <c r="G2949" s="75"/>
    </row>
    <row r="2950" spans="1:12" s="1" customFormat="1" ht="28.8" x14ac:dyDescent="0.3">
      <c r="A2950" s="36" t="s">
        <v>23</v>
      </c>
      <c r="B2950" s="4" t="s">
        <v>1746</v>
      </c>
      <c r="C2950" s="4" t="s">
        <v>8</v>
      </c>
      <c r="D2950" s="4">
        <v>1.1999999999999999E-3</v>
      </c>
      <c r="E2950" s="76">
        <v>315.12</v>
      </c>
      <c r="F2950" s="6">
        <f>PRODUCT(D2950:E2950)</f>
        <v>0.37814399999999998</v>
      </c>
      <c r="G2950" s="7"/>
    </row>
    <row r="2951" spans="1:12" s="1" customFormat="1" ht="29.4" thickBot="1" x14ac:dyDescent="0.35">
      <c r="A2951" s="36" t="s">
        <v>47</v>
      </c>
      <c r="B2951" s="4" t="s">
        <v>1747</v>
      </c>
      <c r="C2951" s="4" t="s">
        <v>110</v>
      </c>
      <c r="D2951" s="22">
        <v>0.2</v>
      </c>
      <c r="E2951" s="6">
        <v>0.73</v>
      </c>
      <c r="F2951" s="23">
        <f>PRODUCT(D2951:E2951)</f>
        <v>0.14599999999999999</v>
      </c>
      <c r="G2951" s="93"/>
    </row>
    <row r="2952" spans="1:12" ht="15" thickTop="1" x14ac:dyDescent="0.3"/>
    <row r="2953" spans="1:12" ht="15" thickBot="1" x14ac:dyDescent="0.35"/>
    <row r="2954" spans="1:12" ht="15.6" thickTop="1" thickBot="1" x14ac:dyDescent="0.35">
      <c r="A2954" s="101" t="s">
        <v>1748</v>
      </c>
    </row>
    <row r="2955" spans="1:12" s="1" customFormat="1" ht="15" thickTop="1" x14ac:dyDescent="0.3">
      <c r="A2955" s="20"/>
      <c r="B2955" s="74" t="s">
        <v>45</v>
      </c>
      <c r="C2955" s="4"/>
      <c r="D2955" s="4"/>
      <c r="E2955" s="4"/>
      <c r="F2955" s="41"/>
      <c r="G2955" s="75"/>
    </row>
    <row r="2956" spans="1:12" s="1" customFormat="1" ht="28.8" x14ac:dyDescent="0.3">
      <c r="A2956" s="36" t="s">
        <v>23</v>
      </c>
      <c r="B2956" s="4" t="s">
        <v>1750</v>
      </c>
      <c r="C2956" s="4" t="s">
        <v>8</v>
      </c>
      <c r="D2956" s="4">
        <v>1E-3</v>
      </c>
      <c r="E2956" s="76">
        <v>315.12</v>
      </c>
      <c r="F2956" s="6">
        <f>PRODUCT(D2956:E2956)</f>
        <v>0.31512000000000001</v>
      </c>
      <c r="G2956" s="7"/>
    </row>
    <row r="2957" spans="1:12" s="1" customFormat="1" ht="29.4" thickBot="1" x14ac:dyDescent="0.35">
      <c r="A2957" s="36" t="s">
        <v>47</v>
      </c>
      <c r="B2957" s="4" t="s">
        <v>1747</v>
      </c>
      <c r="C2957" s="4" t="s">
        <v>110</v>
      </c>
      <c r="D2957" s="22">
        <v>0.2</v>
      </c>
      <c r="E2957" s="6">
        <v>0.73</v>
      </c>
      <c r="F2957" s="23">
        <f>PRODUCT(D2957:E2957)</f>
        <v>0.14599999999999999</v>
      </c>
      <c r="G2957" s="93"/>
    </row>
    <row r="2958" spans="1:12" ht="15" thickTop="1" x14ac:dyDescent="0.3"/>
    <row r="2959" spans="1:12" ht="15" thickBot="1" x14ac:dyDescent="0.35"/>
    <row r="2960" spans="1:12" ht="15.6" thickTop="1" thickBot="1" x14ac:dyDescent="0.35">
      <c r="A2960" s="101" t="s">
        <v>1751</v>
      </c>
    </row>
    <row r="2961" spans="1:12" s="1" customFormat="1" ht="15" thickTop="1" x14ac:dyDescent="0.3">
      <c r="A2961" s="20"/>
      <c r="B2961" s="74" t="s">
        <v>45</v>
      </c>
      <c r="C2961" s="4"/>
      <c r="D2961" s="4"/>
      <c r="E2961" s="4"/>
      <c r="F2961" s="41"/>
      <c r="G2961" s="75"/>
    </row>
    <row r="2962" spans="1:12" s="1" customFormat="1" ht="43.2" x14ac:dyDescent="0.3">
      <c r="A2962" s="36" t="s">
        <v>23</v>
      </c>
      <c r="B2962" s="4" t="s">
        <v>1753</v>
      </c>
      <c r="C2962" s="4" t="s">
        <v>8</v>
      </c>
      <c r="D2962" s="4">
        <v>2E-3</v>
      </c>
      <c r="E2962" s="76">
        <v>335.32</v>
      </c>
      <c r="F2962" s="6">
        <f>PRODUCT(D2962:E2962)</f>
        <v>0.67064000000000001</v>
      </c>
      <c r="G2962" s="7"/>
    </row>
    <row r="2963" spans="1:12" s="1" customFormat="1" ht="29.4" thickBot="1" x14ac:dyDescent="0.35">
      <c r="A2963" s="36" t="s">
        <v>47</v>
      </c>
      <c r="B2963" s="4" t="s">
        <v>1754</v>
      </c>
      <c r="C2963" s="4" t="s">
        <v>110</v>
      </c>
      <c r="D2963" s="22">
        <v>1</v>
      </c>
      <c r="E2963" s="6">
        <v>0.73</v>
      </c>
      <c r="F2963" s="23">
        <f>PRODUCT(D2963:E2963)</f>
        <v>0.73</v>
      </c>
      <c r="G2963" s="93"/>
    </row>
    <row r="2964" spans="1:12" ht="15" thickTop="1" x14ac:dyDescent="0.3"/>
    <row r="2965" spans="1:12" ht="15" thickBot="1" x14ac:dyDescent="0.35"/>
    <row r="2966" spans="1:12" ht="15.6" thickTop="1" thickBot="1" x14ac:dyDescent="0.35">
      <c r="A2966" s="101" t="s">
        <v>1755</v>
      </c>
    </row>
    <row r="2967" spans="1:12" s="1" customFormat="1" ht="15" thickTop="1" x14ac:dyDescent="0.3">
      <c r="A2967" s="20"/>
      <c r="B2967" s="74" t="s">
        <v>45</v>
      </c>
      <c r="C2967" s="4"/>
      <c r="D2967" s="4"/>
      <c r="E2967" s="4"/>
      <c r="F2967" s="41"/>
      <c r="G2967" s="75"/>
    </row>
    <row r="2968" spans="1:12" s="1" customFormat="1" ht="43.2" x14ac:dyDescent="0.3">
      <c r="A2968" s="36" t="s">
        <v>23</v>
      </c>
      <c r="B2968" s="4" t="s">
        <v>1757</v>
      </c>
      <c r="C2968" s="4" t="s">
        <v>8</v>
      </c>
      <c r="D2968" s="4">
        <v>0.01</v>
      </c>
      <c r="E2968" s="76">
        <v>335.32</v>
      </c>
      <c r="F2968" s="6">
        <f>PRODUCT(D2968:E2968)</f>
        <v>3.3532000000000002</v>
      </c>
      <c r="G2968" s="7"/>
    </row>
    <row r="2969" spans="1:12" s="1" customFormat="1" ht="28.8" x14ac:dyDescent="0.3">
      <c r="A2969" s="36" t="s">
        <v>47</v>
      </c>
      <c r="B2969" s="4" t="s">
        <v>1758</v>
      </c>
      <c r="C2969" s="4" t="s">
        <v>8</v>
      </c>
      <c r="D2969" s="4">
        <v>7.0000000000000001E-3</v>
      </c>
      <c r="E2969" s="76">
        <v>315.12</v>
      </c>
      <c r="F2969" s="23">
        <f>PRODUCT(D2969:E2969)</f>
        <v>2.2058400000000002</v>
      </c>
      <c r="G2969" s="7"/>
    </row>
    <row r="2970" spans="1:12" s="1" customFormat="1" ht="29.4" thickBot="1" x14ac:dyDescent="0.35">
      <c r="A2970" s="36" t="s">
        <v>78</v>
      </c>
      <c r="B2970" s="4" t="s">
        <v>1759</v>
      </c>
      <c r="C2970" s="4" t="s">
        <v>110</v>
      </c>
      <c r="D2970" s="22">
        <v>1</v>
      </c>
      <c r="E2970" s="6">
        <v>0.73</v>
      </c>
      <c r="F2970" s="23">
        <f>PRODUCT(D2970:E2970)</f>
        <v>0.73</v>
      </c>
      <c r="G2970" s="93"/>
    </row>
    <row r="2971" spans="1:12" ht="15" thickTop="1" x14ac:dyDescent="0.3"/>
    <row r="2972" spans="1:12" ht="15" thickBot="1" x14ac:dyDescent="0.35"/>
    <row r="2973" spans="1:12" ht="15.6" thickTop="1" thickBot="1" x14ac:dyDescent="0.35">
      <c r="A2973" s="101" t="s">
        <v>1760</v>
      </c>
    </row>
    <row r="2974" spans="1:12" s="1" customFormat="1" ht="15" thickTop="1" x14ac:dyDescent="0.3">
      <c r="A2974" s="20"/>
      <c r="B2974" s="74" t="s">
        <v>45</v>
      </c>
      <c r="C2974" s="4"/>
      <c r="D2974" s="4"/>
      <c r="E2974" s="4"/>
      <c r="F2974" s="41"/>
      <c r="G2974" s="75"/>
    </row>
    <row r="2975" spans="1:12" s="1" customFormat="1" x14ac:dyDescent="0.3">
      <c r="A2975" s="36" t="s">
        <v>23</v>
      </c>
      <c r="B2975" s="4" t="s">
        <v>1762</v>
      </c>
      <c r="C2975" s="4" t="s">
        <v>130</v>
      </c>
      <c r="D2975" s="4">
        <v>1.4999999999999999E-2</v>
      </c>
      <c r="E2975" s="6">
        <v>31.55</v>
      </c>
      <c r="F2975" s="41">
        <f>PRODUCT(D2975:E2975)</f>
        <v>0.47325</v>
      </c>
      <c r="G2975" s="7"/>
      <c r="J2975" s="30"/>
      <c r="L2975" s="31"/>
    </row>
    <row r="2976" spans="1:12" s="1" customFormat="1" x14ac:dyDescent="0.3">
      <c r="A2976" s="36" t="s">
        <v>47</v>
      </c>
      <c r="B2976" s="4" t="s">
        <v>1763</v>
      </c>
      <c r="C2976" s="4" t="s">
        <v>130</v>
      </c>
      <c r="D2976" s="22">
        <v>1.2</v>
      </c>
      <c r="E2976" s="6">
        <v>13.76</v>
      </c>
      <c r="F2976" s="41">
        <f>PRODUCT(D2976:E2976)</f>
        <v>16.512</v>
      </c>
      <c r="G2976" s="7"/>
      <c r="J2976" s="30"/>
      <c r="L2976" s="31"/>
    </row>
    <row r="2977" spans="1:12" s="1" customFormat="1" x14ac:dyDescent="0.3">
      <c r="A2977" s="36" t="s">
        <v>78</v>
      </c>
      <c r="B2977" s="4" t="s">
        <v>1764</v>
      </c>
      <c r="C2977" s="4" t="s">
        <v>190</v>
      </c>
      <c r="D2977" s="22">
        <v>1</v>
      </c>
      <c r="E2977" s="76">
        <v>1.02</v>
      </c>
      <c r="F2977" s="6">
        <f>PRODUCT(D2977:E2977)</f>
        <v>1.02</v>
      </c>
      <c r="G2977" s="7"/>
      <c r="J2977" s="30"/>
      <c r="L2977" s="31"/>
    </row>
    <row r="2979" spans="1:12" ht="15" thickBot="1" x14ac:dyDescent="0.35"/>
    <row r="2980" spans="1:12" ht="15.6" thickTop="1" thickBot="1" x14ac:dyDescent="0.35">
      <c r="A2980" s="101" t="s">
        <v>1765</v>
      </c>
    </row>
    <row r="2981" spans="1:12" s="1" customFormat="1" ht="15" thickTop="1" x14ac:dyDescent="0.3">
      <c r="A2981" s="20"/>
      <c r="B2981" s="74" t="s">
        <v>45</v>
      </c>
      <c r="C2981" s="4"/>
      <c r="D2981" s="4"/>
      <c r="E2981" s="4"/>
      <c r="F2981" s="41"/>
      <c r="G2981" s="75"/>
    </row>
    <row r="2982" spans="1:12" s="1" customFormat="1" x14ac:dyDescent="0.3">
      <c r="A2982" s="36" t="s">
        <v>23</v>
      </c>
      <c r="B2982" s="4" t="s">
        <v>1767</v>
      </c>
      <c r="C2982" s="4" t="s">
        <v>130</v>
      </c>
      <c r="D2982" s="22">
        <v>1.1000000000000001</v>
      </c>
      <c r="E2982" s="70">
        <v>6.3</v>
      </c>
      <c r="F2982" s="6">
        <f>D2982*E2982</f>
        <v>6.9300000000000006</v>
      </c>
      <c r="G2982" s="7"/>
    </row>
    <row r="2983" spans="1:12" s="1" customFormat="1" ht="57.6" x14ac:dyDescent="0.3">
      <c r="A2983" s="36" t="s">
        <v>47</v>
      </c>
      <c r="B2983" s="4" t="s">
        <v>1768</v>
      </c>
      <c r="C2983" s="4" t="s">
        <v>304</v>
      </c>
      <c r="D2983" s="22">
        <v>5</v>
      </c>
      <c r="E2983" s="76">
        <v>0.16</v>
      </c>
      <c r="F2983" s="23">
        <f>D2983*E2983</f>
        <v>0.8</v>
      </c>
      <c r="G2983" s="7"/>
    </row>
    <row r="2984" spans="1:12" s="1" customFormat="1" ht="43.2" x14ac:dyDescent="0.3">
      <c r="A2984" s="36" t="s">
        <v>78</v>
      </c>
      <c r="B2984" s="4" t="s">
        <v>1769</v>
      </c>
      <c r="C2984" s="4" t="s">
        <v>304</v>
      </c>
      <c r="D2984" s="22">
        <v>5</v>
      </c>
      <c r="E2984" s="6">
        <v>0.09</v>
      </c>
      <c r="F2984" s="23">
        <f>D2984*E2984</f>
        <v>0.44999999999999996</v>
      </c>
      <c r="G2984" s="7"/>
    </row>
    <row r="2985" spans="1:12" s="1" customFormat="1" ht="15" thickBot="1" x14ac:dyDescent="0.35">
      <c r="A2985" s="36" t="s">
        <v>1051</v>
      </c>
      <c r="B2985" s="4" t="s">
        <v>1770</v>
      </c>
      <c r="C2985" s="4" t="s">
        <v>304</v>
      </c>
      <c r="D2985" s="22">
        <v>0.1</v>
      </c>
      <c r="E2985" s="6">
        <v>15</v>
      </c>
      <c r="F2985" s="23">
        <f>D2985*E2985</f>
        <v>1.5</v>
      </c>
      <c r="G2985" s="93"/>
    </row>
    <row r="2986" spans="1:12" ht="15" thickTop="1" x14ac:dyDescent="0.3"/>
    <row r="2987" spans="1:12" ht="15" thickBot="1" x14ac:dyDescent="0.35"/>
    <row r="2988" spans="1:12" ht="15.6" thickTop="1" thickBot="1" x14ac:dyDescent="0.35">
      <c r="A2988" s="101" t="s">
        <v>1772</v>
      </c>
    </row>
    <row r="2989" spans="1:12" s="1" customFormat="1" ht="15" thickTop="1" x14ac:dyDescent="0.3">
      <c r="A2989" s="20"/>
      <c r="B2989" s="74" t="s">
        <v>45</v>
      </c>
      <c r="C2989" s="4"/>
      <c r="D2989" s="4"/>
      <c r="E2989" s="4"/>
      <c r="F2989" s="41"/>
      <c r="G2989" s="75"/>
    </row>
    <row r="2990" spans="1:12" s="1" customFormat="1" x14ac:dyDescent="0.3">
      <c r="A2990" s="36" t="s">
        <v>23</v>
      </c>
      <c r="B2990" s="4" t="s">
        <v>1767</v>
      </c>
      <c r="C2990" s="4" t="s">
        <v>130</v>
      </c>
      <c r="D2990" s="22">
        <v>1.1000000000000001</v>
      </c>
      <c r="E2990" s="70">
        <v>6.3</v>
      </c>
      <c r="F2990" s="6">
        <f>D2990*E2990</f>
        <v>6.9300000000000006</v>
      </c>
      <c r="G2990" s="7"/>
    </row>
    <row r="2991" spans="1:12" s="1" customFormat="1" ht="57.6" x14ac:dyDescent="0.3">
      <c r="A2991" s="36" t="s">
        <v>47</v>
      </c>
      <c r="B2991" s="4" t="s">
        <v>1768</v>
      </c>
      <c r="C2991" s="4" t="s">
        <v>304</v>
      </c>
      <c r="D2991" s="22">
        <v>5</v>
      </c>
      <c r="E2991" s="76">
        <v>0.16</v>
      </c>
      <c r="F2991" s="23">
        <f>D2991*E2991</f>
        <v>0.8</v>
      </c>
      <c r="G2991" s="7"/>
    </row>
    <row r="2992" spans="1:12" s="1" customFormat="1" ht="43.2" x14ac:dyDescent="0.3">
      <c r="A2992" s="36" t="s">
        <v>78</v>
      </c>
      <c r="B2992" s="4" t="s">
        <v>1769</v>
      </c>
      <c r="C2992" s="4" t="s">
        <v>304</v>
      </c>
      <c r="D2992" s="22">
        <v>5</v>
      </c>
      <c r="E2992" s="6">
        <v>0.09</v>
      </c>
      <c r="F2992" s="23">
        <f>D2992*E2992</f>
        <v>0.44999999999999996</v>
      </c>
      <c r="G2992" s="7"/>
    </row>
    <row r="2994" spans="1:12" ht="15" thickBot="1" x14ac:dyDescent="0.35"/>
    <row r="2995" spans="1:12" ht="15.6" thickTop="1" thickBot="1" x14ac:dyDescent="0.35">
      <c r="A2995" s="101" t="s">
        <v>1774</v>
      </c>
    </row>
    <row r="2996" spans="1:12" s="1" customFormat="1" ht="15" thickTop="1" x14ac:dyDescent="0.3">
      <c r="A2996" s="20"/>
      <c r="B2996" s="74" t="s">
        <v>45</v>
      </c>
      <c r="C2996" s="4"/>
      <c r="D2996" s="4"/>
      <c r="E2996" s="4"/>
      <c r="F2996" s="41"/>
      <c r="G2996" s="75"/>
    </row>
    <row r="2997" spans="1:12" s="1" customFormat="1" ht="43.2" x14ac:dyDescent="0.3">
      <c r="A2997" s="36" t="s">
        <v>23</v>
      </c>
      <c r="B2997" s="4" t="s">
        <v>1775</v>
      </c>
      <c r="C2997" s="4" t="s">
        <v>1637</v>
      </c>
      <c r="D2997" s="22">
        <v>14</v>
      </c>
      <c r="E2997" s="6">
        <v>1.22</v>
      </c>
      <c r="F2997" s="41">
        <f>D2997*E2997</f>
        <v>17.079999999999998</v>
      </c>
      <c r="G2997" s="7"/>
      <c r="J2997" s="30"/>
      <c r="L2997" s="31"/>
    </row>
    <row r="2999" spans="1:12" ht="15" thickBot="1" x14ac:dyDescent="0.35"/>
    <row r="3000" spans="1:12" ht="15.6" thickTop="1" thickBot="1" x14ac:dyDescent="0.35">
      <c r="A3000" s="101" t="s">
        <v>1776</v>
      </c>
    </row>
    <row r="3001" spans="1:12" s="1" customFormat="1" ht="15" thickTop="1" x14ac:dyDescent="0.3">
      <c r="A3001" s="20"/>
      <c r="B3001" s="74" t="s">
        <v>45</v>
      </c>
      <c r="C3001" s="4"/>
      <c r="D3001" s="4"/>
      <c r="E3001" s="4"/>
      <c r="F3001" s="68"/>
      <c r="G3001" s="75"/>
    </row>
    <row r="3002" spans="1:12" s="1" customFormat="1" ht="28.8" x14ac:dyDescent="0.3">
      <c r="A3002" s="36" t="s">
        <v>23</v>
      </c>
      <c r="B3002" s="4" t="s">
        <v>1778</v>
      </c>
      <c r="C3002" s="4" t="s">
        <v>8</v>
      </c>
      <c r="D3002" s="22">
        <v>1</v>
      </c>
      <c r="E3002" s="76">
        <v>441.08</v>
      </c>
      <c r="F3002" s="6">
        <f>PRODUCT(D3002:E3002)</f>
        <v>441.08</v>
      </c>
      <c r="G3002" s="7"/>
      <c r="J3002" s="30"/>
      <c r="L3002" s="31"/>
    </row>
    <row r="3004" spans="1:12" ht="15" thickBot="1" x14ac:dyDescent="0.35"/>
    <row r="3005" spans="1:12" ht="15.6" thickTop="1" thickBot="1" x14ac:dyDescent="0.35">
      <c r="A3005" s="101" t="s">
        <v>1779</v>
      </c>
    </row>
    <row r="3006" spans="1:12" s="1" customFormat="1" ht="15" thickTop="1" x14ac:dyDescent="0.3">
      <c r="A3006" s="20"/>
      <c r="B3006" s="74" t="s">
        <v>45</v>
      </c>
      <c r="C3006" s="4"/>
      <c r="D3006" s="4"/>
      <c r="E3006" s="4"/>
      <c r="F3006" s="41"/>
      <c r="G3006" s="75"/>
    </row>
    <row r="3007" spans="1:12" s="1" customFormat="1" ht="28.8" x14ac:dyDescent="0.3">
      <c r="A3007" s="36" t="s">
        <v>23</v>
      </c>
      <c r="B3007" s="4" t="s">
        <v>1781</v>
      </c>
      <c r="C3007" s="4" t="s">
        <v>1782</v>
      </c>
      <c r="D3007" s="22">
        <v>0.5</v>
      </c>
      <c r="E3007" s="76">
        <v>12.35</v>
      </c>
      <c r="F3007" s="6">
        <f>PRODUCT(D3007:E3007)</f>
        <v>6.1749999999999998</v>
      </c>
      <c r="G3007" s="7"/>
    </row>
    <row r="3009" spans="1:7" ht="15" thickBot="1" x14ac:dyDescent="0.35"/>
    <row r="3010" spans="1:7" ht="15.6" thickTop="1" thickBot="1" x14ac:dyDescent="0.35">
      <c r="A3010" s="101" t="s">
        <v>1783</v>
      </c>
    </row>
    <row r="3011" spans="1:7" s="1" customFormat="1" ht="15" thickTop="1" x14ac:dyDescent="0.3">
      <c r="A3011" s="20"/>
      <c r="B3011" s="74" t="s">
        <v>45</v>
      </c>
      <c r="C3011" s="4"/>
      <c r="D3011" s="4"/>
      <c r="E3011" s="4"/>
      <c r="F3011" s="41"/>
      <c r="G3011" s="75"/>
    </row>
    <row r="3012" spans="1:7" s="1" customFormat="1" ht="28.8" x14ac:dyDescent="0.3">
      <c r="A3012" s="36" t="s">
        <v>23</v>
      </c>
      <c r="B3012" s="4" t="s">
        <v>1785</v>
      </c>
      <c r="C3012" s="4" t="s">
        <v>1782</v>
      </c>
      <c r="D3012" s="22">
        <v>0.5</v>
      </c>
      <c r="E3012" s="76">
        <v>8.56</v>
      </c>
      <c r="F3012" s="6">
        <f>PRODUCT(D3012:E3012)</f>
        <v>4.28</v>
      </c>
      <c r="G3012" s="7"/>
    </row>
    <row r="3014" spans="1:7" ht="15" thickBot="1" x14ac:dyDescent="0.35"/>
    <row r="3015" spans="1:7" ht="15.6" thickTop="1" thickBot="1" x14ac:dyDescent="0.35">
      <c r="A3015" s="101" t="s">
        <v>1786</v>
      </c>
    </row>
    <row r="3016" spans="1:7" s="1" customFormat="1" ht="15" thickTop="1" x14ac:dyDescent="0.3">
      <c r="A3016" s="20"/>
      <c r="B3016" s="74" t="s">
        <v>45</v>
      </c>
      <c r="C3016" s="4"/>
      <c r="D3016" s="4"/>
      <c r="E3016" s="4"/>
      <c r="F3016" s="41"/>
      <c r="G3016" s="75"/>
    </row>
    <row r="3017" spans="1:7" s="1" customFormat="1" ht="43.2" x14ac:dyDescent="0.3">
      <c r="A3017" s="36" t="s">
        <v>23</v>
      </c>
      <c r="B3017" s="4" t="s">
        <v>1788</v>
      </c>
      <c r="C3017" s="4" t="s">
        <v>1782</v>
      </c>
      <c r="D3017" s="22">
        <v>0.2</v>
      </c>
      <c r="E3017" s="76">
        <v>34.64</v>
      </c>
      <c r="F3017" s="6">
        <f>PRODUCT(D3017:E3017)</f>
        <v>6.9280000000000008</v>
      </c>
      <c r="G3017" s="7"/>
    </row>
    <row r="3019" spans="1:7" ht="15" thickBot="1" x14ac:dyDescent="0.35"/>
    <row r="3020" spans="1:7" ht="15.6" thickTop="1" thickBot="1" x14ac:dyDescent="0.35">
      <c r="A3020" s="101" t="s">
        <v>1789</v>
      </c>
    </row>
    <row r="3021" spans="1:7" s="1" customFormat="1" ht="15" thickTop="1" x14ac:dyDescent="0.3">
      <c r="A3021" s="20"/>
      <c r="B3021" s="74" t="s">
        <v>45</v>
      </c>
      <c r="C3021" s="4"/>
      <c r="D3021" s="4"/>
      <c r="E3021" s="4"/>
      <c r="F3021" s="41"/>
      <c r="G3021" s="75"/>
    </row>
    <row r="3022" spans="1:7" s="1" customFormat="1" ht="43.2" x14ac:dyDescent="0.3">
      <c r="A3022" s="36" t="s">
        <v>23</v>
      </c>
      <c r="B3022" s="4" t="s">
        <v>1791</v>
      </c>
      <c r="C3022" s="4" t="s">
        <v>1782</v>
      </c>
      <c r="D3022" s="22">
        <v>0.1</v>
      </c>
      <c r="E3022" s="76">
        <v>9</v>
      </c>
      <c r="F3022" s="41">
        <f>PRODUCT(D3022:E3022)</f>
        <v>0.9</v>
      </c>
      <c r="G3022" s="7"/>
    </row>
    <row r="3023" spans="1:7" s="1" customFormat="1" ht="28.8" x14ac:dyDescent="0.3">
      <c r="A3023" s="36" t="s">
        <v>47</v>
      </c>
      <c r="B3023" s="4" t="s">
        <v>1792</v>
      </c>
      <c r="C3023" s="4" t="s">
        <v>110</v>
      </c>
      <c r="D3023" s="22">
        <v>0.2</v>
      </c>
      <c r="E3023" s="76">
        <v>5</v>
      </c>
      <c r="F3023" s="6">
        <f>PRODUCT(D3023:E3023)</f>
        <v>1</v>
      </c>
      <c r="G3023" s="7"/>
    </row>
    <row r="3025" spans="1:12" ht="15" thickBot="1" x14ac:dyDescent="0.35"/>
    <row r="3026" spans="1:12" ht="15.6" thickTop="1" thickBot="1" x14ac:dyDescent="0.35">
      <c r="A3026" s="101" t="s">
        <v>1793</v>
      </c>
    </row>
    <row r="3027" spans="1:12" s="1" customFormat="1" ht="15" thickTop="1" x14ac:dyDescent="0.3">
      <c r="A3027" s="20"/>
      <c r="B3027" s="74" t="s">
        <v>45</v>
      </c>
      <c r="C3027" s="4"/>
      <c r="D3027" s="4"/>
      <c r="E3027" s="4"/>
      <c r="F3027" s="41"/>
      <c r="G3027" s="75"/>
      <c r="I3027" s="31"/>
      <c r="J3027" s="30"/>
      <c r="K3027" s="31"/>
      <c r="L3027" s="31"/>
    </row>
    <row r="3028" spans="1:12" s="1" customFormat="1" ht="28.8" x14ac:dyDescent="0.3">
      <c r="A3028" s="36" t="s">
        <v>23</v>
      </c>
      <c r="B3028" s="4" t="s">
        <v>1795</v>
      </c>
      <c r="C3028" s="4" t="s">
        <v>130</v>
      </c>
      <c r="D3028" s="22">
        <v>1</v>
      </c>
      <c r="E3028" s="6">
        <v>888.77</v>
      </c>
      <c r="F3028" s="6">
        <f>PRODUCT(D3028:E3028)</f>
        <v>888.77</v>
      </c>
      <c r="G3028" s="7"/>
      <c r="I3028" s="161"/>
      <c r="J3028" s="118"/>
      <c r="K3028" s="161"/>
      <c r="L3028" s="161"/>
    </row>
    <row r="3030" spans="1:12" ht="15" thickBot="1" x14ac:dyDescent="0.35"/>
    <row r="3031" spans="1:12" ht="15.6" thickTop="1" thickBot="1" x14ac:dyDescent="0.35">
      <c r="A3031" s="101" t="s">
        <v>1796</v>
      </c>
    </row>
    <row r="3032" spans="1:12" s="1" customFormat="1" ht="15" thickTop="1" x14ac:dyDescent="0.3">
      <c r="A3032" s="20"/>
      <c r="B3032" s="74" t="s">
        <v>45</v>
      </c>
      <c r="C3032" s="4"/>
      <c r="D3032" s="4"/>
      <c r="E3032" s="4"/>
      <c r="F3032" s="41"/>
      <c r="G3032" s="75"/>
      <c r="I3032" s="31"/>
      <c r="J3032" s="30"/>
      <c r="K3032" s="31"/>
      <c r="L3032" s="31"/>
    </row>
    <row r="3033" spans="1:12" s="1" customFormat="1" ht="28.8" x14ac:dyDescent="0.3">
      <c r="A3033" s="36" t="s">
        <v>23</v>
      </c>
      <c r="B3033" s="4" t="s">
        <v>1798</v>
      </c>
      <c r="C3033" s="4" t="s">
        <v>130</v>
      </c>
      <c r="D3033" s="22">
        <v>1</v>
      </c>
      <c r="E3033" s="6">
        <v>1071.99</v>
      </c>
      <c r="F3033" s="6">
        <f>PRODUCT(D3033:E3033)</f>
        <v>1071.99</v>
      </c>
      <c r="G3033" s="7"/>
      <c r="I3033" s="161"/>
      <c r="J3033" s="162"/>
      <c r="K3033" s="161"/>
      <c r="L3033" s="161"/>
    </row>
    <row r="3035" spans="1:12" ht="15" thickBot="1" x14ac:dyDescent="0.35"/>
    <row r="3036" spans="1:12" ht="15.6" thickTop="1" thickBot="1" x14ac:dyDescent="0.35">
      <c r="A3036" s="101" t="s">
        <v>1799</v>
      </c>
    </row>
    <row r="3037" spans="1:12" s="1" customFormat="1" ht="15" thickTop="1" x14ac:dyDescent="0.3">
      <c r="A3037" s="20"/>
      <c r="B3037" s="74" t="s">
        <v>45</v>
      </c>
      <c r="C3037" s="4"/>
      <c r="D3037" s="4"/>
      <c r="E3037" s="4"/>
      <c r="F3037" s="41"/>
      <c r="G3037" s="75"/>
      <c r="I3037" s="31"/>
      <c r="J3037" s="30"/>
      <c r="K3037" s="31"/>
      <c r="L3037" s="31"/>
    </row>
    <row r="3038" spans="1:12" s="1" customFormat="1" ht="28.8" x14ac:dyDescent="0.3">
      <c r="A3038" s="36" t="s">
        <v>23</v>
      </c>
      <c r="B3038" s="4" t="s">
        <v>1801</v>
      </c>
      <c r="C3038" s="4" t="s">
        <v>130</v>
      </c>
      <c r="D3038" s="22">
        <v>1</v>
      </c>
      <c r="E3038" s="76">
        <v>1234.3800000000001</v>
      </c>
      <c r="F3038" s="6">
        <f>PRODUCT(D3038:E3038)</f>
        <v>1234.3800000000001</v>
      </c>
      <c r="G3038" s="7"/>
      <c r="I3038" s="161"/>
      <c r="J3038" s="162"/>
      <c r="K3038" s="161"/>
      <c r="L3038" s="161"/>
    </row>
    <row r="3040" spans="1:12" ht="15" thickBot="1" x14ac:dyDescent="0.35"/>
    <row r="3041" spans="1:12" ht="15.6" thickTop="1" thickBot="1" x14ac:dyDescent="0.35">
      <c r="A3041" s="101" t="s">
        <v>1802</v>
      </c>
    </row>
    <row r="3042" spans="1:12" s="1" customFormat="1" ht="15" thickTop="1" x14ac:dyDescent="0.3">
      <c r="A3042" s="20"/>
      <c r="B3042" s="74" t="s">
        <v>45</v>
      </c>
      <c r="C3042" s="4"/>
      <c r="D3042" s="4"/>
      <c r="E3042" s="4"/>
      <c r="F3042" s="41"/>
      <c r="G3042" s="75"/>
      <c r="I3042" s="31"/>
      <c r="J3042" s="30"/>
      <c r="K3042" s="31"/>
      <c r="L3042" s="31"/>
    </row>
    <row r="3043" spans="1:12" s="1" customFormat="1" ht="28.8" x14ac:dyDescent="0.3">
      <c r="A3043" s="36" t="s">
        <v>23</v>
      </c>
      <c r="B3043" s="4" t="s">
        <v>1804</v>
      </c>
      <c r="C3043" s="4" t="s">
        <v>130</v>
      </c>
      <c r="D3043" s="22">
        <v>1</v>
      </c>
      <c r="E3043" s="76">
        <v>709.9</v>
      </c>
      <c r="F3043" s="6">
        <f>PRODUCT(D3043:E3043)</f>
        <v>709.9</v>
      </c>
      <c r="G3043" s="7"/>
      <c r="I3043" s="161"/>
      <c r="J3043" s="162"/>
      <c r="K3043" s="161"/>
      <c r="L3043" s="161"/>
    </row>
    <row r="3045" spans="1:12" ht="15" thickBot="1" x14ac:dyDescent="0.35"/>
    <row r="3046" spans="1:12" ht="15.6" thickTop="1" thickBot="1" x14ac:dyDescent="0.35">
      <c r="A3046" s="101" t="s">
        <v>1805</v>
      </c>
    </row>
    <row r="3047" spans="1:12" s="1" customFormat="1" ht="15" thickTop="1" x14ac:dyDescent="0.3">
      <c r="A3047" s="20"/>
      <c r="B3047" s="74" t="s">
        <v>188</v>
      </c>
      <c r="C3047" s="4"/>
      <c r="D3047" s="4"/>
      <c r="E3047" s="4"/>
      <c r="F3047" s="41"/>
      <c r="G3047" s="75"/>
    </row>
    <row r="3048" spans="1:12" s="1" customFormat="1" ht="28.8" x14ac:dyDescent="0.3">
      <c r="A3048" s="36" t="s">
        <v>23</v>
      </c>
      <c r="B3048" s="4" t="s">
        <v>189</v>
      </c>
      <c r="C3048" s="4" t="s">
        <v>190</v>
      </c>
      <c r="D3048" s="22">
        <v>1</v>
      </c>
      <c r="E3048" s="76">
        <v>6.6</v>
      </c>
      <c r="F3048" s="6">
        <f>D3048*E3048</f>
        <v>6.6</v>
      </c>
      <c r="G3048" s="7"/>
      <c r="J3048" s="162"/>
      <c r="K3048" s="104"/>
      <c r="L3048" s="104"/>
    </row>
    <row r="3050" spans="1:12" ht="15" thickBot="1" x14ac:dyDescent="0.35"/>
    <row r="3051" spans="1:12" ht="15.6" thickTop="1" thickBot="1" x14ac:dyDescent="0.35">
      <c r="A3051" s="101" t="s">
        <v>1806</v>
      </c>
    </row>
    <row r="3052" spans="1:12" s="1" customFormat="1" ht="15" thickTop="1" x14ac:dyDescent="0.3">
      <c r="A3052" s="20"/>
      <c r="B3052" s="74" t="s">
        <v>188</v>
      </c>
      <c r="C3052" s="4"/>
      <c r="D3052" s="4"/>
      <c r="E3052" s="4"/>
      <c r="F3052" s="41"/>
      <c r="G3052" s="75"/>
    </row>
    <row r="3053" spans="1:12" s="1" customFormat="1" ht="28.8" x14ac:dyDescent="0.3">
      <c r="A3053" s="36" t="s">
        <v>23</v>
      </c>
      <c r="B3053" s="4" t="s">
        <v>189</v>
      </c>
      <c r="C3053" s="4" t="s">
        <v>190</v>
      </c>
      <c r="D3053" s="22">
        <v>1</v>
      </c>
      <c r="E3053" s="76">
        <v>58.4</v>
      </c>
      <c r="F3053" s="6">
        <f>D3053*E3053</f>
        <v>58.4</v>
      </c>
      <c r="G3053" s="7"/>
      <c r="J3053" s="162"/>
      <c r="K3053" s="104"/>
      <c r="L3053" s="104"/>
    </row>
    <row r="3056" spans="1:12" ht="15" thickBot="1" x14ac:dyDescent="0.35"/>
    <row r="3057" spans="1:12" ht="15.6" thickTop="1" thickBot="1" x14ac:dyDescent="0.35">
      <c r="A3057" s="101" t="s">
        <v>1808</v>
      </c>
    </row>
    <row r="3058" spans="1:12" s="1" customFormat="1" ht="15" thickTop="1" x14ac:dyDescent="0.3">
      <c r="A3058" s="20"/>
      <c r="B3058" s="74" t="s">
        <v>188</v>
      </c>
      <c r="C3058" s="4"/>
      <c r="D3058" s="4"/>
      <c r="E3058" s="4"/>
      <c r="F3058" s="41"/>
      <c r="G3058" s="75"/>
    </row>
    <row r="3059" spans="1:12" s="1" customFormat="1" ht="28.8" x14ac:dyDescent="0.3">
      <c r="A3059" s="36" t="s">
        <v>23</v>
      </c>
      <c r="B3059" s="4" t="s">
        <v>189</v>
      </c>
      <c r="C3059" s="4" t="s">
        <v>190</v>
      </c>
      <c r="D3059" s="22">
        <v>1</v>
      </c>
      <c r="E3059" s="76">
        <v>343.44</v>
      </c>
      <c r="F3059" s="6">
        <f>D3059*E3059</f>
        <v>343.44</v>
      </c>
      <c r="G3059" s="7"/>
      <c r="J3059" s="163"/>
      <c r="K3059" s="104"/>
      <c r="L3059" s="104"/>
    </row>
    <row r="3061" spans="1:12" ht="15" thickBot="1" x14ac:dyDescent="0.35"/>
    <row r="3062" spans="1:12" ht="15.6" thickTop="1" thickBot="1" x14ac:dyDescent="0.35">
      <c r="A3062" s="101" t="s">
        <v>1810</v>
      </c>
    </row>
    <row r="3063" spans="1:12" s="1" customFormat="1" ht="15" thickTop="1" x14ac:dyDescent="0.3">
      <c r="A3063" s="20"/>
      <c r="B3063" s="74" t="s">
        <v>188</v>
      </c>
      <c r="C3063" s="4"/>
      <c r="D3063" s="4"/>
      <c r="E3063" s="4"/>
      <c r="F3063" s="41"/>
      <c r="G3063" s="75"/>
    </row>
    <row r="3064" spans="1:12" s="1" customFormat="1" ht="28.8" x14ac:dyDescent="0.3">
      <c r="A3064" s="36" t="s">
        <v>23</v>
      </c>
      <c r="B3064" s="4" t="s">
        <v>189</v>
      </c>
      <c r="C3064" s="4" t="s">
        <v>190</v>
      </c>
      <c r="D3064" s="22">
        <v>1</v>
      </c>
      <c r="E3064" s="76">
        <v>1374.18</v>
      </c>
      <c r="F3064" s="6">
        <f>D3064*E3064</f>
        <v>1374.18</v>
      </c>
      <c r="G3064" s="7"/>
      <c r="J3064" s="30"/>
      <c r="K3064" s="104"/>
      <c r="L3064" s="104"/>
    </row>
    <row r="3068" spans="1:12" s="1" customFormat="1" ht="35.25" customHeight="1" x14ac:dyDescent="0.3">
      <c r="A3068" s="247" t="s">
        <v>2774</v>
      </c>
      <c r="B3068" s="247"/>
      <c r="C3068" s="247"/>
      <c r="D3068" s="247"/>
      <c r="E3068" s="247"/>
      <c r="F3068" s="247"/>
      <c r="G3068" s="247"/>
    </row>
    <row r="3072" spans="1:12" x14ac:dyDescent="0.3">
      <c r="A3072" s="164" t="s">
        <v>1812</v>
      </c>
    </row>
    <row r="3073" spans="1:12" ht="15" thickBot="1" x14ac:dyDescent="0.35">
      <c r="A3073" s="103" t="s">
        <v>1814</v>
      </c>
    </row>
    <row r="3074" spans="1:12" s="1" customFormat="1" ht="15" thickTop="1" x14ac:dyDescent="0.3">
      <c r="A3074" s="20"/>
      <c r="B3074" s="74" t="s">
        <v>45</v>
      </c>
      <c r="C3074" s="4"/>
      <c r="D3074" s="4"/>
      <c r="E3074" s="4"/>
      <c r="F3074" s="41"/>
      <c r="G3074" s="75"/>
    </row>
    <row r="3075" spans="1:12" s="1" customFormat="1" ht="57.6" x14ac:dyDescent="0.3">
      <c r="A3075" s="36" t="s">
        <v>23</v>
      </c>
      <c r="B3075" s="4" t="s">
        <v>1816</v>
      </c>
      <c r="C3075" s="4" t="s">
        <v>130</v>
      </c>
      <c r="D3075" s="22">
        <v>1</v>
      </c>
      <c r="E3075" s="76">
        <v>8.99</v>
      </c>
      <c r="F3075" s="6">
        <f>PRODUCT(D3075:E3075)</f>
        <v>8.99</v>
      </c>
      <c r="G3075" s="7"/>
      <c r="J3075" s="30"/>
      <c r="L3075" s="31"/>
    </row>
    <row r="3078" spans="1:12" x14ac:dyDescent="0.3">
      <c r="A3078" s="164" t="s">
        <v>1812</v>
      </c>
    </row>
    <row r="3079" spans="1:12" ht="15" thickBot="1" x14ac:dyDescent="0.35">
      <c r="A3079" s="103" t="s">
        <v>1817</v>
      </c>
    </row>
    <row r="3080" spans="1:12" s="1" customFormat="1" ht="15" thickTop="1" x14ac:dyDescent="0.3">
      <c r="A3080" s="20"/>
      <c r="B3080" s="74" t="s">
        <v>45</v>
      </c>
      <c r="C3080" s="4"/>
      <c r="D3080" s="4"/>
      <c r="E3080" s="4"/>
      <c r="F3080" s="41"/>
      <c r="G3080" s="75"/>
    </row>
    <row r="3081" spans="1:12" s="1" customFormat="1" ht="57.6" x14ac:dyDescent="0.3">
      <c r="A3081" s="36" t="s">
        <v>23</v>
      </c>
      <c r="B3081" s="4" t="s">
        <v>1819</v>
      </c>
      <c r="C3081" s="4" t="s">
        <v>130</v>
      </c>
      <c r="D3081" s="22">
        <v>1</v>
      </c>
      <c r="E3081" s="76">
        <v>13.48</v>
      </c>
      <c r="F3081" s="6">
        <f>PRODUCT(D3081:E3081)</f>
        <v>13.48</v>
      </c>
      <c r="G3081" s="7"/>
      <c r="J3081" s="30"/>
      <c r="L3081" s="31"/>
    </row>
    <row r="3084" spans="1:12" x14ac:dyDescent="0.3">
      <c r="A3084" s="164" t="s">
        <v>1812</v>
      </c>
    </row>
    <row r="3085" spans="1:12" ht="15" thickBot="1" x14ac:dyDescent="0.35">
      <c r="A3085" s="103" t="s">
        <v>1820</v>
      </c>
    </row>
    <row r="3086" spans="1:12" s="1" customFormat="1" ht="15" thickTop="1" x14ac:dyDescent="0.3">
      <c r="A3086" s="20"/>
      <c r="B3086" s="74" t="s">
        <v>45</v>
      </c>
      <c r="C3086" s="4"/>
      <c r="D3086" s="4"/>
      <c r="E3086" s="4"/>
      <c r="F3086" s="41"/>
      <c r="G3086" s="75"/>
    </row>
    <row r="3087" spans="1:12" s="1" customFormat="1" ht="57.6" x14ac:dyDescent="0.3">
      <c r="A3087" s="36" t="s">
        <v>23</v>
      </c>
      <c r="B3087" s="4" t="s">
        <v>1822</v>
      </c>
      <c r="C3087" s="4" t="s">
        <v>130</v>
      </c>
      <c r="D3087" s="22">
        <v>1</v>
      </c>
      <c r="E3087" s="76">
        <v>17.98</v>
      </c>
      <c r="F3087" s="6">
        <f>PRODUCT(D3087:E3087)</f>
        <v>17.98</v>
      </c>
      <c r="G3087" s="7"/>
      <c r="J3087" s="30"/>
      <c r="L3087" s="31"/>
    </row>
    <row r="3091" spans="1:12" x14ac:dyDescent="0.3">
      <c r="A3091" s="164" t="s">
        <v>1812</v>
      </c>
    </row>
    <row r="3092" spans="1:12" ht="15" thickBot="1" x14ac:dyDescent="0.35">
      <c r="A3092" s="103" t="s">
        <v>1823</v>
      </c>
    </row>
    <row r="3093" spans="1:12" s="1" customFormat="1" ht="15" thickTop="1" x14ac:dyDescent="0.3">
      <c r="A3093" s="20"/>
      <c r="B3093" s="74" t="s">
        <v>45</v>
      </c>
      <c r="C3093" s="4"/>
      <c r="D3093" s="4"/>
      <c r="E3093" s="4"/>
      <c r="F3093" s="41"/>
      <c r="G3093" s="75"/>
    </row>
    <row r="3094" spans="1:12" s="1" customFormat="1" ht="57.6" x14ac:dyDescent="0.3">
      <c r="A3094" s="36" t="s">
        <v>23</v>
      </c>
      <c r="B3094" s="4" t="s">
        <v>1825</v>
      </c>
      <c r="C3094" s="4" t="s">
        <v>130</v>
      </c>
      <c r="D3094" s="22">
        <v>1</v>
      </c>
      <c r="E3094" s="76">
        <v>22.48</v>
      </c>
      <c r="F3094" s="6">
        <f>PRODUCT(D3094:E3094)</f>
        <v>22.48</v>
      </c>
      <c r="G3094" s="7"/>
      <c r="J3094" s="30"/>
      <c r="L3094" s="31"/>
    </row>
    <row r="3097" spans="1:12" x14ac:dyDescent="0.3">
      <c r="A3097" s="164" t="s">
        <v>1826</v>
      </c>
    </row>
    <row r="3098" spans="1:12" ht="15" thickBot="1" x14ac:dyDescent="0.35">
      <c r="A3098" s="103" t="s">
        <v>1828</v>
      </c>
    </row>
    <row r="3099" spans="1:12" s="1" customFormat="1" ht="15" thickTop="1" x14ac:dyDescent="0.3">
      <c r="A3099" s="20"/>
      <c r="B3099" s="74" t="s">
        <v>45</v>
      </c>
      <c r="C3099" s="4"/>
      <c r="D3099" s="4"/>
      <c r="E3099" s="4"/>
      <c r="F3099" s="41"/>
      <c r="G3099" s="75"/>
    </row>
    <row r="3100" spans="1:12" s="1" customFormat="1" ht="57.6" x14ac:dyDescent="0.3">
      <c r="A3100" s="36" t="s">
        <v>23</v>
      </c>
      <c r="B3100" s="4" t="s">
        <v>1830</v>
      </c>
      <c r="C3100" s="4" t="s">
        <v>130</v>
      </c>
      <c r="D3100" s="22">
        <v>1</v>
      </c>
      <c r="E3100" s="76">
        <v>23.4</v>
      </c>
      <c r="F3100" s="6">
        <f>PRODUCT(D3100:E3100)</f>
        <v>23.4</v>
      </c>
      <c r="G3100" s="7"/>
      <c r="J3100" s="30"/>
      <c r="L3100" s="31"/>
    </row>
    <row r="3102" spans="1:12" ht="15" thickBot="1" x14ac:dyDescent="0.35"/>
    <row r="3103" spans="1:12" ht="15" thickTop="1" x14ac:dyDescent="0.3">
      <c r="A3103" s="234" t="s">
        <v>1831</v>
      </c>
    </row>
    <row r="3104" spans="1:12" ht="15" thickBot="1" x14ac:dyDescent="0.35">
      <c r="A3104" s="235"/>
    </row>
    <row r="3105" spans="1:13" s="1" customFormat="1" ht="15" thickTop="1" x14ac:dyDescent="0.3">
      <c r="A3105" s="20"/>
      <c r="B3105" s="74" t="s">
        <v>45</v>
      </c>
      <c r="C3105" s="4"/>
      <c r="D3105" s="4"/>
      <c r="E3105" s="4"/>
      <c r="F3105" s="41"/>
      <c r="G3105" s="75"/>
    </row>
    <row r="3106" spans="1:13" s="1" customFormat="1" ht="43.2" customHeight="1" x14ac:dyDescent="0.3">
      <c r="A3106" s="36" t="s">
        <v>23</v>
      </c>
      <c r="B3106" s="4" t="s">
        <v>2798</v>
      </c>
      <c r="C3106" s="4" t="s">
        <v>304</v>
      </c>
      <c r="D3106" s="22">
        <v>1</v>
      </c>
      <c r="E3106" s="76">
        <v>109.13</v>
      </c>
      <c r="F3106" s="6">
        <f>PRODUCT(D3106:E3106)</f>
        <v>109.13</v>
      </c>
      <c r="G3106" s="7"/>
      <c r="J3106" s="30"/>
      <c r="L3106" s="31"/>
    </row>
    <row r="3108" spans="1:13" ht="15" thickBot="1" x14ac:dyDescent="0.35"/>
    <row r="3109" spans="1:13" ht="15" thickTop="1" x14ac:dyDescent="0.3">
      <c r="A3109" s="234" t="s">
        <v>1835</v>
      </c>
    </row>
    <row r="3110" spans="1:13" ht="15" thickBot="1" x14ac:dyDescent="0.35">
      <c r="A3110" s="235"/>
    </row>
    <row r="3111" spans="1:13" s="1" customFormat="1" ht="15" thickTop="1" x14ac:dyDescent="0.3">
      <c r="A3111" s="20"/>
      <c r="B3111" s="74" t="s">
        <v>45</v>
      </c>
      <c r="C3111" s="4"/>
      <c r="D3111" s="4"/>
      <c r="E3111" s="4"/>
      <c r="F3111" s="41"/>
      <c r="G3111" s="75"/>
    </row>
    <row r="3112" spans="1:13" s="1" customFormat="1" x14ac:dyDescent="0.3">
      <c r="A3112" s="36" t="s">
        <v>23</v>
      </c>
      <c r="B3112" s="4" t="s">
        <v>1833</v>
      </c>
      <c r="C3112" s="4" t="s">
        <v>8</v>
      </c>
      <c r="D3112" s="4">
        <v>2E-3</v>
      </c>
      <c r="E3112" s="153">
        <v>0.79</v>
      </c>
      <c r="F3112" s="6">
        <f>PRODUCT(D3112:E3112)</f>
        <v>1.58E-3</v>
      </c>
      <c r="G3112" s="7"/>
    </row>
    <row r="3113" spans="1:13" s="1" customFormat="1" ht="29.4" thickBot="1" x14ac:dyDescent="0.35">
      <c r="A3113" s="36" t="s">
        <v>47</v>
      </c>
      <c r="B3113" s="4" t="s">
        <v>1834</v>
      </c>
      <c r="C3113" s="4" t="s">
        <v>110</v>
      </c>
      <c r="D3113" s="22">
        <v>8</v>
      </c>
      <c r="E3113" s="4">
        <v>0.85</v>
      </c>
      <c r="F3113" s="23">
        <f>PRODUCT(D3113:E3113)</f>
        <v>6.8</v>
      </c>
      <c r="G3113" s="93"/>
      <c r="I3113" s="37"/>
      <c r="J3113" s="37"/>
      <c r="K3113" s="37"/>
      <c r="L3113" s="37"/>
      <c r="M3113" s="37"/>
    </row>
    <row r="3114" spans="1:13" ht="15" thickTop="1" x14ac:dyDescent="0.3"/>
    <row r="3116" spans="1:13" ht="15" thickBot="1" x14ac:dyDescent="0.35">
      <c r="A3116" s="164" t="s">
        <v>2770</v>
      </c>
    </row>
    <row r="3117" spans="1:13" s="1" customFormat="1" ht="15" thickTop="1" x14ac:dyDescent="0.3">
      <c r="A3117" s="20"/>
      <c r="B3117" s="74" t="s">
        <v>45</v>
      </c>
      <c r="C3117" s="4"/>
      <c r="D3117" s="4"/>
      <c r="E3117" s="4"/>
      <c r="F3117" s="41"/>
      <c r="G3117" s="75"/>
    </row>
    <row r="3118" spans="1:13" s="1" customFormat="1" ht="28.8" x14ac:dyDescent="0.3">
      <c r="A3118" s="36" t="s">
        <v>23</v>
      </c>
      <c r="B3118" s="4" t="s">
        <v>1837</v>
      </c>
      <c r="C3118" s="4" t="s">
        <v>110</v>
      </c>
      <c r="D3118" s="22">
        <v>1.2</v>
      </c>
      <c r="E3118" s="76">
        <v>10.72</v>
      </c>
      <c r="F3118" s="6">
        <f>PRODUCT(D3118:E3118)</f>
        <v>12.864000000000001</v>
      </c>
      <c r="G3118" s="7"/>
    </row>
    <row r="3119" spans="1:13" s="1" customFormat="1" ht="28.8" x14ac:dyDescent="0.3">
      <c r="A3119" s="36" t="s">
        <v>47</v>
      </c>
      <c r="B3119" s="4" t="s">
        <v>1838</v>
      </c>
      <c r="C3119" s="4" t="s">
        <v>110</v>
      </c>
      <c r="D3119" s="22">
        <v>1</v>
      </c>
      <c r="E3119" s="76">
        <v>10.72</v>
      </c>
      <c r="F3119" s="6">
        <f>PRODUCT(D3119:E3119)</f>
        <v>10.72</v>
      </c>
      <c r="G3119" s="7"/>
    </row>
    <row r="3120" spans="1:13" s="1" customFormat="1" x14ac:dyDescent="0.3">
      <c r="A3120" s="36" t="s">
        <v>78</v>
      </c>
      <c r="B3120" s="4" t="s">
        <v>752</v>
      </c>
      <c r="C3120" s="4" t="s">
        <v>130</v>
      </c>
      <c r="D3120" s="22">
        <v>1.1000000000000001</v>
      </c>
      <c r="E3120" s="76">
        <v>2.85</v>
      </c>
      <c r="F3120" s="6">
        <f>PRODUCT(D3120:E3120)</f>
        <v>3.1350000000000002</v>
      </c>
      <c r="G3120" s="7"/>
      <c r="J3120" s="30"/>
      <c r="L3120" s="31"/>
    </row>
    <row r="3124" spans="1:7" s="1" customFormat="1" x14ac:dyDescent="0.3">
      <c r="A3124" s="231" t="s">
        <v>1840</v>
      </c>
      <c r="B3124" s="231"/>
      <c r="C3124" s="231"/>
      <c r="D3124" s="231"/>
      <c r="E3124" s="231"/>
      <c r="F3124" s="231"/>
      <c r="G3124" s="231"/>
    </row>
    <row r="3125" spans="1:7" s="1" customFormat="1" x14ac:dyDescent="0.3">
      <c r="A3125" s="60"/>
      <c r="B3125" s="60"/>
      <c r="C3125" s="60"/>
      <c r="D3125" s="60"/>
      <c r="E3125" s="60"/>
      <c r="F3125" s="60"/>
      <c r="G3125" s="60"/>
    </row>
    <row r="3126" spans="1:7" s="1" customFormat="1" x14ac:dyDescent="0.3">
      <c r="A3126" s="248" t="s">
        <v>2775</v>
      </c>
      <c r="B3126" s="248"/>
      <c r="C3126" s="248"/>
      <c r="D3126" s="248"/>
      <c r="E3126" s="248"/>
      <c r="F3126" s="248"/>
      <c r="G3126" s="248"/>
    </row>
    <row r="3128" spans="1:7" ht="15" thickBot="1" x14ac:dyDescent="0.35"/>
    <row r="3129" spans="1:7" ht="15.6" thickTop="1" thickBot="1" x14ac:dyDescent="0.35">
      <c r="A3129" s="65" t="s">
        <v>1841</v>
      </c>
    </row>
    <row r="3130" spans="1:7" s="1" customFormat="1" ht="15" thickTop="1" x14ac:dyDescent="0.3">
      <c r="A3130" s="20"/>
      <c r="B3130" s="74" t="s">
        <v>188</v>
      </c>
      <c r="C3130" s="167"/>
      <c r="D3130" s="4"/>
      <c r="E3130" s="4"/>
      <c r="F3130" s="168"/>
      <c r="G3130" s="75"/>
    </row>
    <row r="3131" spans="1:7" s="1" customFormat="1" x14ac:dyDescent="0.3">
      <c r="A3131" s="36" t="s">
        <v>23</v>
      </c>
      <c r="B3131" s="4" t="s">
        <v>1843</v>
      </c>
      <c r="C3131" s="249" t="s">
        <v>190</v>
      </c>
      <c r="D3131" s="251">
        <v>1</v>
      </c>
      <c r="E3131" s="254">
        <v>395.21</v>
      </c>
      <c r="F3131" s="257">
        <f>D3131*E3131</f>
        <v>395.21</v>
      </c>
      <c r="G3131" s="7"/>
    </row>
    <row r="3132" spans="1:7" s="1" customFormat="1" x14ac:dyDescent="0.3">
      <c r="A3132" s="36" t="s">
        <v>47</v>
      </c>
      <c r="B3132" s="4" t="s">
        <v>1844</v>
      </c>
      <c r="C3132" s="249"/>
      <c r="D3132" s="252"/>
      <c r="E3132" s="255"/>
      <c r="F3132" s="258"/>
      <c r="G3132" s="7"/>
    </row>
    <row r="3133" spans="1:7" s="1" customFormat="1" x14ac:dyDescent="0.3">
      <c r="A3133" s="36" t="s">
        <v>78</v>
      </c>
      <c r="B3133" s="4" t="s">
        <v>1845</v>
      </c>
      <c r="C3133" s="249"/>
      <c r="D3133" s="252"/>
      <c r="E3133" s="255"/>
      <c r="F3133" s="258"/>
      <c r="G3133" s="7"/>
    </row>
    <row r="3134" spans="1:7" s="1" customFormat="1" x14ac:dyDescent="0.3">
      <c r="A3134" s="36" t="s">
        <v>1051</v>
      </c>
      <c r="B3134" s="4" t="s">
        <v>1846</v>
      </c>
      <c r="C3134" s="249"/>
      <c r="D3134" s="252"/>
      <c r="E3134" s="255"/>
      <c r="F3134" s="258"/>
      <c r="G3134" s="7"/>
    </row>
    <row r="3135" spans="1:7" s="1" customFormat="1" x14ac:dyDescent="0.3">
      <c r="A3135" s="36" t="s">
        <v>1053</v>
      </c>
      <c r="B3135" s="4" t="s">
        <v>1847</v>
      </c>
      <c r="C3135" s="249"/>
      <c r="D3135" s="252"/>
      <c r="E3135" s="255"/>
      <c r="F3135" s="258"/>
      <c r="G3135" s="7"/>
    </row>
    <row r="3136" spans="1:7" s="1" customFormat="1" ht="28.8" x14ac:dyDescent="0.3">
      <c r="A3136" s="36" t="s">
        <v>1055</v>
      </c>
      <c r="B3136" s="4" t="s">
        <v>1848</v>
      </c>
      <c r="C3136" s="249"/>
      <c r="D3136" s="252"/>
      <c r="E3136" s="255"/>
      <c r="F3136" s="258"/>
      <c r="G3136" s="7"/>
    </row>
    <row r="3137" spans="1:12" s="1" customFormat="1" x14ac:dyDescent="0.3">
      <c r="A3137" s="36" t="s">
        <v>1108</v>
      </c>
      <c r="B3137" s="4" t="s">
        <v>1849</v>
      </c>
      <c r="C3137" s="249"/>
      <c r="D3137" s="252"/>
      <c r="E3137" s="255"/>
      <c r="F3137" s="258"/>
      <c r="G3137" s="7"/>
    </row>
    <row r="3138" spans="1:12" s="1" customFormat="1" ht="29.4" thickBot="1" x14ac:dyDescent="0.35">
      <c r="A3138" s="36" t="s">
        <v>1659</v>
      </c>
      <c r="B3138" s="4" t="s">
        <v>1850</v>
      </c>
      <c r="C3138" s="250"/>
      <c r="D3138" s="253"/>
      <c r="E3138" s="256"/>
      <c r="F3138" s="259"/>
      <c r="G3138" s="93"/>
      <c r="J3138" s="30"/>
      <c r="K3138" s="104"/>
      <c r="L3138" s="104"/>
    </row>
    <row r="3139" spans="1:12" ht="15" thickTop="1" x14ac:dyDescent="0.3"/>
    <row r="3140" spans="1:12" ht="15" thickBot="1" x14ac:dyDescent="0.35"/>
    <row r="3141" spans="1:12" ht="15" thickTop="1" x14ac:dyDescent="0.3">
      <c r="A3141" s="101" t="s">
        <v>1851</v>
      </c>
    </row>
    <row r="3142" spans="1:12" ht="15" thickBot="1" x14ac:dyDescent="0.35">
      <c r="A3142" s="103" t="s">
        <v>1853</v>
      </c>
    </row>
    <row r="3143" spans="1:12" s="1" customFormat="1" ht="15" thickTop="1" x14ac:dyDescent="0.3">
      <c r="A3143" s="20"/>
      <c r="B3143" s="74" t="s">
        <v>188</v>
      </c>
      <c r="C3143" s="4"/>
      <c r="D3143" s="4"/>
      <c r="E3143" s="4"/>
      <c r="F3143" s="41"/>
      <c r="G3143" s="75"/>
    </row>
    <row r="3144" spans="1:12" s="1" customFormat="1" x14ac:dyDescent="0.3">
      <c r="A3144" s="36" t="s">
        <v>23</v>
      </c>
      <c r="B3144" s="4" t="s">
        <v>1843</v>
      </c>
      <c r="C3144" s="260" t="s">
        <v>190</v>
      </c>
      <c r="D3144" s="251">
        <v>1</v>
      </c>
      <c r="E3144" s="257">
        <v>663.48</v>
      </c>
      <c r="F3144" s="257">
        <f>D3144*E3144</f>
        <v>663.48</v>
      </c>
      <c r="G3144" s="7"/>
    </row>
    <row r="3145" spans="1:12" s="1" customFormat="1" x14ac:dyDescent="0.3">
      <c r="A3145" s="36" t="s">
        <v>47</v>
      </c>
      <c r="B3145" s="4" t="s">
        <v>1844</v>
      </c>
      <c r="C3145" s="261"/>
      <c r="D3145" s="252"/>
      <c r="E3145" s="258"/>
      <c r="F3145" s="258"/>
      <c r="G3145" s="7"/>
    </row>
    <row r="3146" spans="1:12" s="1" customFormat="1" x14ac:dyDescent="0.3">
      <c r="A3146" s="36" t="s">
        <v>78</v>
      </c>
      <c r="B3146" s="4" t="s">
        <v>1845</v>
      </c>
      <c r="C3146" s="261"/>
      <c r="D3146" s="252"/>
      <c r="E3146" s="258"/>
      <c r="F3146" s="258"/>
      <c r="G3146" s="7"/>
    </row>
    <row r="3147" spans="1:12" s="1" customFormat="1" x14ac:dyDescent="0.3">
      <c r="A3147" s="36" t="s">
        <v>1051</v>
      </c>
      <c r="B3147" s="4" t="s">
        <v>1846</v>
      </c>
      <c r="C3147" s="261"/>
      <c r="D3147" s="252"/>
      <c r="E3147" s="258"/>
      <c r="F3147" s="258"/>
      <c r="G3147" s="7"/>
    </row>
    <row r="3148" spans="1:12" s="1" customFormat="1" x14ac:dyDescent="0.3">
      <c r="A3148" s="36" t="s">
        <v>1053</v>
      </c>
      <c r="B3148" s="4" t="s">
        <v>1847</v>
      </c>
      <c r="C3148" s="261"/>
      <c r="D3148" s="252"/>
      <c r="E3148" s="258"/>
      <c r="F3148" s="258"/>
      <c r="G3148" s="7"/>
    </row>
    <row r="3149" spans="1:12" s="1" customFormat="1" ht="28.8" x14ac:dyDescent="0.3">
      <c r="A3149" s="36" t="s">
        <v>1055</v>
      </c>
      <c r="B3149" s="4" t="s">
        <v>1848</v>
      </c>
      <c r="C3149" s="261"/>
      <c r="D3149" s="252"/>
      <c r="E3149" s="258"/>
      <c r="F3149" s="258"/>
      <c r="G3149" s="7"/>
    </row>
    <row r="3150" spans="1:12" s="1" customFormat="1" x14ac:dyDescent="0.3">
      <c r="A3150" s="36" t="s">
        <v>1108</v>
      </c>
      <c r="B3150" s="4" t="s">
        <v>1849</v>
      </c>
      <c r="C3150" s="261"/>
      <c r="D3150" s="252"/>
      <c r="E3150" s="258"/>
      <c r="F3150" s="258"/>
      <c r="G3150" s="7"/>
    </row>
    <row r="3151" spans="1:12" s="1" customFormat="1" ht="29.4" thickBot="1" x14ac:dyDescent="0.35">
      <c r="A3151" s="36" t="s">
        <v>1659</v>
      </c>
      <c r="B3151" s="4" t="s">
        <v>1850</v>
      </c>
      <c r="C3151" s="262"/>
      <c r="D3151" s="253"/>
      <c r="E3151" s="263"/>
      <c r="F3151" s="259"/>
      <c r="G3151" s="93"/>
      <c r="J3151" s="30"/>
      <c r="K3151" s="104"/>
      <c r="L3151" s="104"/>
    </row>
    <row r="3152" spans="1:12" ht="15" thickTop="1" x14ac:dyDescent="0.3"/>
    <row r="3153" spans="1:12" ht="15" thickBot="1" x14ac:dyDescent="0.35"/>
    <row r="3154" spans="1:12" ht="15" thickTop="1" x14ac:dyDescent="0.3">
      <c r="A3154" s="101" t="s">
        <v>1851</v>
      </c>
    </row>
    <row r="3155" spans="1:12" ht="15" thickBot="1" x14ac:dyDescent="0.35">
      <c r="A3155" s="103" t="s">
        <v>1855</v>
      </c>
    </row>
    <row r="3156" spans="1:12" s="1" customFormat="1" ht="15" thickTop="1" x14ac:dyDescent="0.3">
      <c r="A3156" s="20"/>
      <c r="B3156" s="74" t="s">
        <v>188</v>
      </c>
      <c r="C3156" s="4"/>
      <c r="D3156" s="4"/>
      <c r="E3156" s="4"/>
      <c r="F3156" s="41"/>
      <c r="G3156" s="75"/>
    </row>
    <row r="3157" spans="1:12" s="1" customFormat="1" x14ac:dyDescent="0.3">
      <c r="A3157" s="36" t="s">
        <v>23</v>
      </c>
      <c r="B3157" s="4" t="s">
        <v>1843</v>
      </c>
      <c r="C3157" s="260" t="s">
        <v>190</v>
      </c>
      <c r="D3157" s="251">
        <v>1</v>
      </c>
      <c r="E3157" s="257">
        <v>1200</v>
      </c>
      <c r="F3157" s="257">
        <f>D3157*E3157</f>
        <v>1200</v>
      </c>
      <c r="G3157" s="7"/>
    </row>
    <row r="3158" spans="1:12" s="1" customFormat="1" x14ac:dyDescent="0.3">
      <c r="A3158" s="36" t="s">
        <v>47</v>
      </c>
      <c r="B3158" s="4" t="s">
        <v>1844</v>
      </c>
      <c r="C3158" s="261"/>
      <c r="D3158" s="252"/>
      <c r="E3158" s="258"/>
      <c r="F3158" s="258"/>
      <c r="G3158" s="7"/>
    </row>
    <row r="3159" spans="1:12" s="1" customFormat="1" x14ac:dyDescent="0.3">
      <c r="A3159" s="36" t="s">
        <v>78</v>
      </c>
      <c r="B3159" s="4" t="s">
        <v>1845</v>
      </c>
      <c r="C3159" s="261"/>
      <c r="D3159" s="252"/>
      <c r="E3159" s="258"/>
      <c r="F3159" s="258"/>
      <c r="G3159" s="7"/>
    </row>
    <row r="3160" spans="1:12" s="1" customFormat="1" x14ac:dyDescent="0.3">
      <c r="A3160" s="36" t="s">
        <v>1051</v>
      </c>
      <c r="B3160" s="4" t="s">
        <v>1846</v>
      </c>
      <c r="C3160" s="261"/>
      <c r="D3160" s="252"/>
      <c r="E3160" s="258"/>
      <c r="F3160" s="258"/>
      <c r="G3160" s="7"/>
    </row>
    <row r="3161" spans="1:12" s="1" customFormat="1" x14ac:dyDescent="0.3">
      <c r="A3161" s="36" t="s">
        <v>1053</v>
      </c>
      <c r="B3161" s="4" t="s">
        <v>1847</v>
      </c>
      <c r="C3161" s="261"/>
      <c r="D3161" s="252"/>
      <c r="E3161" s="258"/>
      <c r="F3161" s="258"/>
      <c r="G3161" s="7"/>
    </row>
    <row r="3162" spans="1:12" s="1" customFormat="1" ht="28.8" x14ac:dyDescent="0.3">
      <c r="A3162" s="36" t="s">
        <v>1055</v>
      </c>
      <c r="B3162" s="4" t="s">
        <v>1848</v>
      </c>
      <c r="C3162" s="261"/>
      <c r="D3162" s="252"/>
      <c r="E3162" s="258"/>
      <c r="F3162" s="258"/>
      <c r="G3162" s="7"/>
    </row>
    <row r="3163" spans="1:12" s="1" customFormat="1" x14ac:dyDescent="0.3">
      <c r="A3163" s="36" t="s">
        <v>1108</v>
      </c>
      <c r="B3163" s="4" t="s">
        <v>1849</v>
      </c>
      <c r="C3163" s="261"/>
      <c r="D3163" s="252"/>
      <c r="E3163" s="258"/>
      <c r="F3163" s="258"/>
      <c r="G3163" s="7"/>
    </row>
    <row r="3164" spans="1:12" s="1" customFormat="1" ht="29.4" thickBot="1" x14ac:dyDescent="0.35">
      <c r="A3164" s="36" t="s">
        <v>1659</v>
      </c>
      <c r="B3164" s="4" t="s">
        <v>1850</v>
      </c>
      <c r="C3164" s="262"/>
      <c r="D3164" s="253"/>
      <c r="E3164" s="263"/>
      <c r="F3164" s="259"/>
      <c r="G3164" s="93"/>
      <c r="J3164" s="30"/>
      <c r="K3164" s="104"/>
      <c r="L3164" s="104"/>
    </row>
    <row r="3165" spans="1:12" ht="15" thickTop="1" x14ac:dyDescent="0.3"/>
    <row r="3166" spans="1:12" ht="15" thickBot="1" x14ac:dyDescent="0.35"/>
    <row r="3167" spans="1:12" ht="15" thickTop="1" x14ac:dyDescent="0.3">
      <c r="A3167" s="101" t="s">
        <v>1851</v>
      </c>
    </row>
    <row r="3168" spans="1:12" ht="15" thickBot="1" x14ac:dyDescent="0.35">
      <c r="A3168" s="103" t="s">
        <v>1857</v>
      </c>
    </row>
    <row r="3169" spans="1:12" s="1" customFormat="1" ht="15" thickTop="1" x14ac:dyDescent="0.3">
      <c r="A3169" s="20"/>
      <c r="B3169" s="74" t="s">
        <v>188</v>
      </c>
      <c r="C3169" s="4"/>
      <c r="D3169" s="4"/>
      <c r="E3169" s="4"/>
      <c r="F3169" s="41"/>
      <c r="G3169" s="75"/>
    </row>
    <row r="3170" spans="1:12" s="1" customFormat="1" x14ac:dyDescent="0.3">
      <c r="A3170" s="36" t="s">
        <v>23</v>
      </c>
      <c r="B3170" s="4" t="s">
        <v>1843</v>
      </c>
      <c r="C3170" s="260" t="s">
        <v>190</v>
      </c>
      <c r="D3170" s="251">
        <v>1</v>
      </c>
      <c r="E3170" s="257">
        <v>1736.54</v>
      </c>
      <c r="F3170" s="257">
        <f>D3170*E3170</f>
        <v>1736.54</v>
      </c>
      <c r="G3170" s="7"/>
    </row>
    <row r="3171" spans="1:12" s="1" customFormat="1" x14ac:dyDescent="0.3">
      <c r="A3171" s="36" t="s">
        <v>47</v>
      </c>
      <c r="B3171" s="4" t="s">
        <v>1844</v>
      </c>
      <c r="C3171" s="261"/>
      <c r="D3171" s="252"/>
      <c r="E3171" s="258"/>
      <c r="F3171" s="258"/>
      <c r="G3171" s="7"/>
    </row>
    <row r="3172" spans="1:12" s="1" customFormat="1" x14ac:dyDescent="0.3">
      <c r="A3172" s="36" t="s">
        <v>78</v>
      </c>
      <c r="B3172" s="4" t="s">
        <v>1845</v>
      </c>
      <c r="C3172" s="261"/>
      <c r="D3172" s="252"/>
      <c r="E3172" s="258"/>
      <c r="F3172" s="258"/>
      <c r="G3172" s="7"/>
    </row>
    <row r="3173" spans="1:12" s="1" customFormat="1" x14ac:dyDescent="0.3">
      <c r="A3173" s="36" t="s">
        <v>1051</v>
      </c>
      <c r="B3173" s="4" t="s">
        <v>1846</v>
      </c>
      <c r="C3173" s="261"/>
      <c r="D3173" s="252"/>
      <c r="E3173" s="258"/>
      <c r="F3173" s="258"/>
      <c r="G3173" s="7"/>
    </row>
    <row r="3174" spans="1:12" s="1" customFormat="1" x14ac:dyDescent="0.3">
      <c r="A3174" s="36" t="s">
        <v>1053</v>
      </c>
      <c r="B3174" s="4" t="s">
        <v>1847</v>
      </c>
      <c r="C3174" s="261"/>
      <c r="D3174" s="252"/>
      <c r="E3174" s="258"/>
      <c r="F3174" s="258"/>
      <c r="G3174" s="7"/>
    </row>
    <row r="3175" spans="1:12" s="1" customFormat="1" ht="28.8" x14ac:dyDescent="0.3">
      <c r="A3175" s="36" t="s">
        <v>1055</v>
      </c>
      <c r="B3175" s="4" t="s">
        <v>1848</v>
      </c>
      <c r="C3175" s="261"/>
      <c r="D3175" s="252"/>
      <c r="E3175" s="258"/>
      <c r="F3175" s="258"/>
      <c r="G3175" s="7"/>
    </row>
    <row r="3176" spans="1:12" s="1" customFormat="1" x14ac:dyDescent="0.3">
      <c r="A3176" s="36" t="s">
        <v>1108</v>
      </c>
      <c r="B3176" s="4" t="s">
        <v>1849</v>
      </c>
      <c r="C3176" s="261"/>
      <c r="D3176" s="252"/>
      <c r="E3176" s="258"/>
      <c r="F3176" s="258"/>
      <c r="G3176" s="7"/>
    </row>
    <row r="3177" spans="1:12" s="1" customFormat="1" ht="29.4" thickBot="1" x14ac:dyDescent="0.35">
      <c r="A3177" s="36" t="s">
        <v>1659</v>
      </c>
      <c r="B3177" s="4" t="s">
        <v>1850</v>
      </c>
      <c r="C3177" s="262"/>
      <c r="D3177" s="253"/>
      <c r="E3177" s="263"/>
      <c r="F3177" s="259"/>
      <c r="G3177" s="93"/>
      <c r="J3177" s="30"/>
      <c r="K3177" s="104"/>
      <c r="L3177" s="104"/>
    </row>
    <row r="3178" spans="1:12" ht="15" thickTop="1" x14ac:dyDescent="0.3"/>
    <row r="3179" spans="1:12" ht="15" thickBot="1" x14ac:dyDescent="0.35"/>
    <row r="3180" spans="1:12" ht="15.6" thickTop="1" thickBot="1" x14ac:dyDescent="0.35">
      <c r="A3180" s="65" t="s">
        <v>1859</v>
      </c>
    </row>
    <row r="3181" spans="1:12" s="1" customFormat="1" ht="15" thickTop="1" x14ac:dyDescent="0.3">
      <c r="A3181" s="20"/>
      <c r="B3181" s="74" t="s">
        <v>188</v>
      </c>
      <c r="C3181" s="4"/>
      <c r="D3181" s="4"/>
      <c r="E3181" s="4"/>
      <c r="F3181" s="41"/>
      <c r="G3181" s="75"/>
    </row>
    <row r="3182" spans="1:12" s="1" customFormat="1" ht="28.8" x14ac:dyDescent="0.3">
      <c r="A3182" s="36" t="s">
        <v>23</v>
      </c>
      <c r="B3182" s="4" t="s">
        <v>189</v>
      </c>
      <c r="C3182" s="4" t="s">
        <v>190</v>
      </c>
      <c r="D3182" s="22">
        <v>1</v>
      </c>
      <c r="E3182" s="6">
        <v>65.53</v>
      </c>
      <c r="F3182" s="6">
        <f>D3182*E3182</f>
        <v>65.53</v>
      </c>
      <c r="G3182" s="7"/>
      <c r="J3182" s="30"/>
      <c r="K3182" s="104"/>
      <c r="L3182" s="104"/>
    </row>
    <row r="3184" spans="1:12" ht="15" thickBot="1" x14ac:dyDescent="0.35"/>
    <row r="3185" spans="1:12" ht="15.6" thickTop="1" thickBot="1" x14ac:dyDescent="0.35">
      <c r="A3185" s="65" t="s">
        <v>1861</v>
      </c>
    </row>
    <row r="3186" spans="1:12" s="1" customFormat="1" ht="15" thickTop="1" x14ac:dyDescent="0.3">
      <c r="A3186" s="20"/>
      <c r="B3186" s="74" t="s">
        <v>188</v>
      </c>
      <c r="C3186" s="4"/>
      <c r="D3186" s="4"/>
      <c r="E3186" s="4"/>
      <c r="F3186" s="41"/>
      <c r="G3186" s="75"/>
    </row>
    <row r="3187" spans="1:12" s="1" customFormat="1" ht="28.8" x14ac:dyDescent="0.3">
      <c r="A3187" s="36" t="s">
        <v>23</v>
      </c>
      <c r="B3187" s="4" t="s">
        <v>189</v>
      </c>
      <c r="C3187" s="4" t="s">
        <v>190</v>
      </c>
      <c r="D3187" s="22">
        <v>1</v>
      </c>
      <c r="E3187" s="4">
        <v>88.37</v>
      </c>
      <c r="F3187" s="6">
        <f>D3187*E3187</f>
        <v>88.37</v>
      </c>
      <c r="G3187" s="7"/>
      <c r="J3187" s="30"/>
      <c r="K3187" s="104"/>
      <c r="L3187" s="104"/>
    </row>
    <row r="3189" spans="1:12" ht="15" thickBot="1" x14ac:dyDescent="0.35"/>
    <row r="3190" spans="1:12" ht="15.6" thickTop="1" thickBot="1" x14ac:dyDescent="0.35">
      <c r="A3190" s="65" t="s">
        <v>1863</v>
      </c>
    </row>
    <row r="3191" spans="1:12" s="1" customFormat="1" ht="15" thickTop="1" x14ac:dyDescent="0.3">
      <c r="A3191" s="20"/>
      <c r="B3191" s="74" t="s">
        <v>45</v>
      </c>
      <c r="C3191" s="4"/>
      <c r="D3191" s="4"/>
      <c r="E3191" s="4"/>
      <c r="F3191" s="41"/>
      <c r="G3191" s="75"/>
    </row>
    <row r="3192" spans="1:12" s="1" customFormat="1" ht="43.2" x14ac:dyDescent="0.3">
      <c r="A3192" s="36" t="s">
        <v>23</v>
      </c>
      <c r="B3192" s="4" t="s">
        <v>1865</v>
      </c>
      <c r="C3192" s="4" t="s">
        <v>110</v>
      </c>
      <c r="D3192" s="4">
        <v>0.79100000000000004</v>
      </c>
      <c r="E3192" s="6">
        <v>4.8099999999999996</v>
      </c>
      <c r="F3192" s="6">
        <f>PRODUCT(D3192:E3192)</f>
        <v>3.80471</v>
      </c>
      <c r="G3192" s="7"/>
    </row>
    <row r="3194" spans="1:12" ht="15" thickBot="1" x14ac:dyDescent="0.35"/>
    <row r="3195" spans="1:12" ht="15.6" thickTop="1" thickBot="1" x14ac:dyDescent="0.35">
      <c r="A3195" s="65" t="s">
        <v>1868</v>
      </c>
    </row>
    <row r="3196" spans="1:12" s="1" customFormat="1" ht="15" thickTop="1" x14ac:dyDescent="0.3">
      <c r="A3196" s="20"/>
      <c r="B3196" s="74" t="s">
        <v>45</v>
      </c>
      <c r="C3196" s="4"/>
      <c r="D3196" s="4"/>
      <c r="E3196" s="4"/>
      <c r="F3196" s="41"/>
      <c r="G3196" s="75"/>
    </row>
    <row r="3197" spans="1:12" s="1" customFormat="1" ht="43.2" x14ac:dyDescent="0.3">
      <c r="A3197" s="36" t="s">
        <v>23</v>
      </c>
      <c r="B3197" s="4" t="s">
        <v>1865</v>
      </c>
      <c r="C3197" s="4" t="s">
        <v>110</v>
      </c>
      <c r="D3197" s="4">
        <v>0.79100000000000004</v>
      </c>
      <c r="E3197" s="6">
        <v>4.8099999999999996</v>
      </c>
      <c r="F3197" s="6">
        <f>PRODUCT(D3197:E3197)</f>
        <v>3.80471</v>
      </c>
      <c r="G3197" s="7"/>
    </row>
    <row r="3199" spans="1:12" ht="15" thickBot="1" x14ac:dyDescent="0.35"/>
    <row r="3200" spans="1:12" ht="15.6" thickTop="1" thickBot="1" x14ac:dyDescent="0.35">
      <c r="A3200" s="65" t="s">
        <v>1870</v>
      </c>
    </row>
    <row r="3201" spans="1:12" s="1" customFormat="1" ht="15" thickTop="1" x14ac:dyDescent="0.3">
      <c r="A3201" s="20"/>
      <c r="B3201" s="74" t="s">
        <v>45</v>
      </c>
      <c r="C3201" s="4"/>
      <c r="D3201" s="4"/>
      <c r="E3201" s="4"/>
      <c r="F3201" s="41"/>
      <c r="G3201" s="75"/>
    </row>
    <row r="3202" spans="1:12" s="1" customFormat="1" ht="28.8" x14ac:dyDescent="0.3">
      <c r="A3202" s="36" t="s">
        <v>23</v>
      </c>
      <c r="B3202" s="4" t="s">
        <v>1872</v>
      </c>
      <c r="C3202" s="4" t="s">
        <v>130</v>
      </c>
      <c r="D3202" s="22">
        <v>1</v>
      </c>
      <c r="E3202" s="6">
        <v>1.85</v>
      </c>
      <c r="F3202" s="6">
        <f>PRODUCT(D3202:E3202)</f>
        <v>1.85</v>
      </c>
      <c r="G3202" s="7"/>
      <c r="J3202" s="30"/>
      <c r="K3202" s="104"/>
      <c r="L3202" s="104"/>
    </row>
    <row r="3203" spans="1:12" ht="15" thickBot="1" x14ac:dyDescent="0.35"/>
    <row r="3204" spans="1:12" ht="15.6" thickTop="1" thickBot="1" x14ac:dyDescent="0.35">
      <c r="A3204" s="65" t="s">
        <v>1873</v>
      </c>
    </row>
    <row r="3205" spans="1:12" s="1" customFormat="1" ht="15" thickTop="1" x14ac:dyDescent="0.3">
      <c r="A3205" s="20"/>
      <c r="B3205" s="74" t="s">
        <v>45</v>
      </c>
      <c r="C3205" s="4"/>
      <c r="D3205" s="4"/>
      <c r="E3205" s="4"/>
      <c r="F3205" s="41"/>
      <c r="G3205" s="75"/>
    </row>
    <row r="3206" spans="1:12" s="1" customFormat="1" ht="28.8" x14ac:dyDescent="0.3">
      <c r="A3206" s="36" t="s">
        <v>23</v>
      </c>
      <c r="B3206" s="4" t="s">
        <v>1875</v>
      </c>
      <c r="C3206" s="4" t="s">
        <v>130</v>
      </c>
      <c r="D3206" s="22">
        <v>1</v>
      </c>
      <c r="E3206" s="6">
        <v>3.79</v>
      </c>
      <c r="F3206" s="6">
        <f>PRODUCT(D3206:E3206)</f>
        <v>3.79</v>
      </c>
      <c r="G3206" s="7"/>
      <c r="J3206" s="30"/>
      <c r="K3206" s="104"/>
      <c r="L3206" s="104"/>
    </row>
    <row r="3208" spans="1:12" ht="15" thickBot="1" x14ac:dyDescent="0.35"/>
    <row r="3209" spans="1:12" ht="15.6" thickTop="1" thickBot="1" x14ac:dyDescent="0.35">
      <c r="A3209" s="65" t="s">
        <v>1876</v>
      </c>
    </row>
    <row r="3210" spans="1:12" s="1" customFormat="1" ht="15" thickTop="1" x14ac:dyDescent="0.3">
      <c r="A3210" s="20"/>
      <c r="B3210" s="74" t="s">
        <v>45</v>
      </c>
      <c r="C3210" s="4"/>
      <c r="D3210" s="4"/>
      <c r="E3210" s="4"/>
      <c r="F3210" s="41"/>
      <c r="G3210" s="75"/>
    </row>
    <row r="3211" spans="1:12" s="1" customFormat="1" ht="43.2" x14ac:dyDescent="0.3">
      <c r="A3211" s="36" t="s">
        <v>23</v>
      </c>
      <c r="B3211" s="4" t="s">
        <v>1878</v>
      </c>
      <c r="C3211" s="4" t="s">
        <v>130</v>
      </c>
      <c r="D3211" s="22">
        <v>1</v>
      </c>
      <c r="E3211" s="6">
        <v>10.68</v>
      </c>
      <c r="F3211" s="6">
        <f>PRODUCT(D3211:E3211)</f>
        <v>10.68</v>
      </c>
      <c r="G3211" s="7"/>
      <c r="J3211" s="30"/>
      <c r="K3211" s="31"/>
      <c r="L3211" s="31"/>
    </row>
    <row r="3213" spans="1:12" ht="15" thickBot="1" x14ac:dyDescent="0.35"/>
    <row r="3214" spans="1:12" ht="15.6" thickTop="1" thickBot="1" x14ac:dyDescent="0.35">
      <c r="A3214" s="65" t="s">
        <v>1879</v>
      </c>
    </row>
    <row r="3215" spans="1:12" s="1" customFormat="1" ht="15" thickTop="1" x14ac:dyDescent="0.3">
      <c r="A3215" s="20"/>
      <c r="B3215" s="74" t="s">
        <v>45</v>
      </c>
      <c r="C3215" s="4"/>
      <c r="D3215" s="4"/>
      <c r="E3215" s="4"/>
      <c r="F3215" s="41"/>
      <c r="G3215" s="75"/>
    </row>
    <row r="3216" spans="1:12" s="1" customFormat="1" ht="28.8" x14ac:dyDescent="0.3">
      <c r="A3216" s="36" t="s">
        <v>23</v>
      </c>
      <c r="B3216" s="4" t="s">
        <v>1881</v>
      </c>
      <c r="C3216" s="4" t="s">
        <v>130</v>
      </c>
      <c r="D3216" s="22">
        <v>1</v>
      </c>
      <c r="E3216" s="6">
        <v>14.24</v>
      </c>
      <c r="F3216" s="6">
        <f>PRODUCT(D3216:E3216)</f>
        <v>14.24</v>
      </c>
      <c r="G3216" s="7"/>
      <c r="J3216" s="30"/>
      <c r="K3216" s="31"/>
      <c r="L3216" s="31"/>
    </row>
    <row r="3218" spans="1:12" ht="15" thickBot="1" x14ac:dyDescent="0.35"/>
    <row r="3219" spans="1:12" ht="15" thickTop="1" x14ac:dyDescent="0.3">
      <c r="A3219" s="101" t="s">
        <v>1887</v>
      </c>
    </row>
    <row r="3220" spans="1:12" ht="15" thickBot="1" x14ac:dyDescent="0.35">
      <c r="A3220" s="103" t="s">
        <v>1889</v>
      </c>
    </row>
    <row r="3221" spans="1:12" s="1" customFormat="1" ht="15" thickTop="1" x14ac:dyDescent="0.3">
      <c r="A3221" s="20"/>
      <c r="B3221" s="74" t="s">
        <v>45</v>
      </c>
      <c r="C3221" s="4"/>
      <c r="D3221" s="4"/>
      <c r="E3221" s="4"/>
      <c r="F3221" s="41"/>
      <c r="G3221" s="75"/>
    </row>
    <row r="3222" spans="1:12" s="1" customFormat="1" x14ac:dyDescent="0.3">
      <c r="A3222" s="36" t="s">
        <v>23</v>
      </c>
      <c r="B3222" s="4" t="s">
        <v>1891</v>
      </c>
      <c r="C3222" s="4" t="s">
        <v>203</v>
      </c>
      <c r="D3222" s="22">
        <v>1</v>
      </c>
      <c r="E3222" s="6">
        <v>12.5</v>
      </c>
      <c r="F3222" s="6">
        <f>PRODUCT(D3222:E3222)</f>
        <v>12.5</v>
      </c>
      <c r="G3222" s="7"/>
      <c r="J3222" s="30"/>
      <c r="K3222" s="31"/>
      <c r="L3222" s="31"/>
    </row>
    <row r="3224" spans="1:12" ht="15" thickBot="1" x14ac:dyDescent="0.35"/>
    <row r="3225" spans="1:12" ht="15" thickTop="1" x14ac:dyDescent="0.3">
      <c r="A3225" s="101" t="s">
        <v>1887</v>
      </c>
    </row>
    <row r="3226" spans="1:12" ht="15" thickBot="1" x14ac:dyDescent="0.35">
      <c r="A3226" s="103" t="s">
        <v>1892</v>
      </c>
    </row>
    <row r="3227" spans="1:12" s="1" customFormat="1" ht="15" thickTop="1" x14ac:dyDescent="0.3">
      <c r="A3227" s="20"/>
      <c r="B3227" s="74" t="s">
        <v>45</v>
      </c>
      <c r="C3227" s="4"/>
      <c r="D3227" s="4"/>
      <c r="E3227" s="4"/>
      <c r="F3227" s="41"/>
      <c r="G3227" s="75"/>
    </row>
    <row r="3228" spans="1:12" s="1" customFormat="1" ht="28.8" x14ac:dyDescent="0.3">
      <c r="A3228" s="36" t="s">
        <v>23</v>
      </c>
      <c r="B3228" s="149" t="s">
        <v>1894</v>
      </c>
      <c r="C3228" s="4" t="s">
        <v>203</v>
      </c>
      <c r="D3228" s="22">
        <v>1</v>
      </c>
      <c r="E3228" s="6">
        <v>20.88</v>
      </c>
      <c r="F3228" s="6">
        <f>PRODUCT(D3228:E3228)</f>
        <v>20.88</v>
      </c>
      <c r="G3228" s="7"/>
      <c r="J3228" s="30"/>
      <c r="K3228" s="31"/>
      <c r="L3228" s="31"/>
    </row>
    <row r="3230" spans="1:12" ht="15" thickBot="1" x14ac:dyDescent="0.35"/>
    <row r="3231" spans="1:12" ht="15" thickTop="1" x14ac:dyDescent="0.3">
      <c r="A3231" s="101" t="s">
        <v>1895</v>
      </c>
    </row>
    <row r="3232" spans="1:12" ht="15" thickBot="1" x14ac:dyDescent="0.35">
      <c r="A3232" s="103" t="s">
        <v>1897</v>
      </c>
    </row>
    <row r="3233" spans="1:12" s="1" customFormat="1" ht="15" thickTop="1" x14ac:dyDescent="0.3">
      <c r="A3233" s="20"/>
      <c r="B3233" s="74" t="s">
        <v>45</v>
      </c>
      <c r="C3233" s="4"/>
      <c r="D3233" s="4"/>
      <c r="E3233" s="4"/>
      <c r="F3233" s="41"/>
      <c r="G3233" s="75"/>
    </row>
    <row r="3234" spans="1:12" s="1" customFormat="1" x14ac:dyDescent="0.3">
      <c r="A3234" s="36" t="s">
        <v>23</v>
      </c>
      <c r="B3234" s="149" t="s">
        <v>1898</v>
      </c>
      <c r="C3234" s="4" t="s">
        <v>203</v>
      </c>
      <c r="D3234" s="22">
        <v>1</v>
      </c>
      <c r="E3234" s="6">
        <v>5.37</v>
      </c>
      <c r="F3234" s="6">
        <f>PRODUCT(D3234:E3234)</f>
        <v>5.37</v>
      </c>
      <c r="G3234" s="7"/>
      <c r="J3234" s="30"/>
      <c r="K3234" s="31"/>
      <c r="L3234" s="31"/>
    </row>
    <row r="3236" spans="1:12" ht="15" thickBot="1" x14ac:dyDescent="0.35"/>
    <row r="3237" spans="1:12" ht="15" thickTop="1" x14ac:dyDescent="0.3">
      <c r="A3237" s="101" t="s">
        <v>1895</v>
      </c>
    </row>
    <row r="3238" spans="1:12" ht="15" thickBot="1" x14ac:dyDescent="0.35">
      <c r="A3238" s="103" t="s">
        <v>1899</v>
      </c>
    </row>
    <row r="3239" spans="1:12" s="1" customFormat="1" ht="15" thickTop="1" x14ac:dyDescent="0.3">
      <c r="A3239" s="20"/>
      <c r="B3239" s="74" t="s">
        <v>45</v>
      </c>
      <c r="C3239" s="4"/>
      <c r="D3239" s="4"/>
      <c r="E3239" s="4"/>
      <c r="F3239" s="41"/>
      <c r="G3239" s="75"/>
    </row>
    <row r="3240" spans="1:12" s="1" customFormat="1" x14ac:dyDescent="0.3">
      <c r="A3240" s="36" t="s">
        <v>23</v>
      </c>
      <c r="B3240" s="149" t="s">
        <v>1901</v>
      </c>
      <c r="C3240" s="4" t="s">
        <v>203</v>
      </c>
      <c r="D3240" s="22">
        <v>1</v>
      </c>
      <c r="E3240" s="6">
        <v>7.47</v>
      </c>
      <c r="F3240" s="6">
        <f>PRODUCT(D3240:E3240)</f>
        <v>7.47</v>
      </c>
      <c r="G3240" s="7"/>
      <c r="J3240" s="30"/>
      <c r="K3240" s="31"/>
      <c r="L3240" s="31"/>
    </row>
    <row r="3242" spans="1:12" ht="15" thickBot="1" x14ac:dyDescent="0.35"/>
    <row r="3243" spans="1:12" ht="15" thickTop="1" x14ac:dyDescent="0.3">
      <c r="A3243" s="101" t="s">
        <v>1895</v>
      </c>
    </row>
    <row r="3244" spans="1:12" ht="15" thickBot="1" x14ac:dyDescent="0.35">
      <c r="A3244" s="103" t="s">
        <v>1902</v>
      </c>
    </row>
    <row r="3245" spans="1:12" s="1" customFormat="1" ht="15" thickTop="1" x14ac:dyDescent="0.3">
      <c r="A3245" s="20"/>
      <c r="B3245" s="74" t="s">
        <v>45</v>
      </c>
      <c r="C3245" s="4"/>
      <c r="D3245" s="4"/>
      <c r="E3245" s="4"/>
      <c r="F3245" s="41"/>
      <c r="G3245" s="75"/>
    </row>
    <row r="3246" spans="1:12" s="1" customFormat="1" x14ac:dyDescent="0.3">
      <c r="A3246" s="36" t="s">
        <v>23</v>
      </c>
      <c r="B3246" s="149" t="s">
        <v>1904</v>
      </c>
      <c r="C3246" s="4" t="s">
        <v>203</v>
      </c>
      <c r="D3246" s="22">
        <v>1</v>
      </c>
      <c r="E3246" s="6">
        <v>10.25</v>
      </c>
      <c r="F3246" s="6">
        <f>PRODUCT(D3246:E3246)</f>
        <v>10.25</v>
      </c>
      <c r="G3246" s="7"/>
      <c r="J3246" s="30"/>
      <c r="K3246" s="31"/>
      <c r="L3246" s="31"/>
    </row>
    <row r="3248" spans="1:12" ht="15" thickBot="1" x14ac:dyDescent="0.35"/>
    <row r="3249" spans="1:12" ht="15" thickTop="1" x14ac:dyDescent="0.3">
      <c r="A3249" s="101" t="s">
        <v>1907</v>
      </c>
    </row>
    <row r="3250" spans="1:12" ht="15" thickBot="1" x14ac:dyDescent="0.35">
      <c r="A3250" s="103" t="s">
        <v>1909</v>
      </c>
    </row>
    <row r="3251" spans="1:12" s="1" customFormat="1" ht="15" thickTop="1" x14ac:dyDescent="0.3">
      <c r="A3251" s="20"/>
      <c r="B3251" s="74" t="s">
        <v>45</v>
      </c>
      <c r="C3251" s="4"/>
      <c r="D3251" s="4"/>
      <c r="E3251" s="4"/>
      <c r="F3251" s="41"/>
      <c r="G3251" s="75"/>
    </row>
    <row r="3252" spans="1:12" s="1" customFormat="1" ht="43.2" x14ac:dyDescent="0.3">
      <c r="A3252" s="36" t="s">
        <v>23</v>
      </c>
      <c r="B3252" s="149" t="s">
        <v>1911</v>
      </c>
      <c r="C3252" s="4" t="s">
        <v>203</v>
      </c>
      <c r="D3252" s="22">
        <v>1</v>
      </c>
      <c r="E3252" s="6">
        <v>5.91</v>
      </c>
      <c r="F3252" s="6">
        <f>PRODUCT(D3252:E3252)</f>
        <v>5.91</v>
      </c>
      <c r="G3252" s="7"/>
      <c r="J3252" s="30"/>
      <c r="K3252" s="31"/>
      <c r="L3252" s="31"/>
    </row>
    <row r="3254" spans="1:12" ht="15" thickBot="1" x14ac:dyDescent="0.35"/>
    <row r="3255" spans="1:12" ht="15" thickTop="1" x14ac:dyDescent="0.3">
      <c r="A3255" s="101" t="s">
        <v>1907</v>
      </c>
    </row>
    <row r="3256" spans="1:12" ht="15" thickBot="1" x14ac:dyDescent="0.35">
      <c r="A3256" s="103" t="s">
        <v>1912</v>
      </c>
    </row>
    <row r="3257" spans="1:12" s="1" customFormat="1" ht="15" thickTop="1" x14ac:dyDescent="0.3">
      <c r="A3257" s="20"/>
      <c r="B3257" s="74" t="s">
        <v>45</v>
      </c>
      <c r="C3257" s="4"/>
      <c r="D3257" s="4"/>
      <c r="E3257" s="4"/>
      <c r="F3257" s="41"/>
      <c r="G3257" s="75"/>
    </row>
    <row r="3258" spans="1:12" s="1" customFormat="1" ht="43.2" x14ac:dyDescent="0.3">
      <c r="A3258" s="36" t="s">
        <v>23</v>
      </c>
      <c r="B3258" s="149" t="s">
        <v>1914</v>
      </c>
      <c r="C3258" s="4" t="s">
        <v>203</v>
      </c>
      <c r="D3258" s="22">
        <v>1</v>
      </c>
      <c r="E3258" s="6">
        <v>8.5299999999999994</v>
      </c>
      <c r="F3258" s="6">
        <f>PRODUCT(D3258:E3258)</f>
        <v>8.5299999999999994</v>
      </c>
      <c r="G3258" s="7"/>
      <c r="J3258" s="30"/>
      <c r="K3258" s="31"/>
      <c r="L3258" s="31"/>
    </row>
    <row r="3260" spans="1:12" ht="15" thickBot="1" x14ac:dyDescent="0.35"/>
    <row r="3261" spans="1:12" ht="15" thickTop="1" x14ac:dyDescent="0.3">
      <c r="A3261" s="101" t="s">
        <v>1907</v>
      </c>
    </row>
    <row r="3262" spans="1:12" ht="15" thickBot="1" x14ac:dyDescent="0.35">
      <c r="A3262" s="103" t="s">
        <v>1915</v>
      </c>
    </row>
    <row r="3263" spans="1:12" s="1" customFormat="1" ht="15" thickTop="1" x14ac:dyDescent="0.3">
      <c r="A3263" s="20"/>
      <c r="B3263" s="74" t="s">
        <v>45</v>
      </c>
      <c r="C3263" s="4"/>
      <c r="D3263" s="4"/>
      <c r="E3263" s="4"/>
      <c r="F3263" s="41"/>
      <c r="G3263" s="75"/>
    </row>
    <row r="3264" spans="1:12" s="1" customFormat="1" ht="28.8" x14ac:dyDescent="0.3">
      <c r="A3264" s="36" t="s">
        <v>23</v>
      </c>
      <c r="B3264" s="149" t="s">
        <v>1917</v>
      </c>
      <c r="C3264" s="4" t="s">
        <v>203</v>
      </c>
      <c r="D3264" s="22">
        <v>1</v>
      </c>
      <c r="E3264" s="6">
        <v>11.66</v>
      </c>
      <c r="F3264" s="6">
        <f>PRODUCT(D3264:E3264)</f>
        <v>11.66</v>
      </c>
      <c r="G3264" s="7"/>
      <c r="J3264" s="30"/>
      <c r="K3264" s="31"/>
      <c r="L3264" s="31"/>
    </row>
    <row r="3266" spans="1:12" ht="15" thickBot="1" x14ac:dyDescent="0.35"/>
    <row r="3267" spans="1:12" ht="15" thickTop="1" x14ac:dyDescent="0.3">
      <c r="A3267" s="101" t="s">
        <v>1920</v>
      </c>
    </row>
    <row r="3268" spans="1:12" ht="15" thickBot="1" x14ac:dyDescent="0.35">
      <c r="A3268" s="103" t="s">
        <v>1922</v>
      </c>
    </row>
    <row r="3269" spans="1:12" s="1" customFormat="1" ht="15" thickTop="1" x14ac:dyDescent="0.3">
      <c r="A3269" s="20"/>
      <c r="B3269" s="74" t="s">
        <v>45</v>
      </c>
      <c r="C3269" s="4"/>
      <c r="D3269" s="4"/>
      <c r="E3269" s="4"/>
      <c r="F3269" s="41"/>
      <c r="G3269" s="75"/>
    </row>
    <row r="3270" spans="1:12" s="1" customFormat="1" x14ac:dyDescent="0.3">
      <c r="A3270" s="36" t="s">
        <v>23</v>
      </c>
      <c r="B3270" s="149" t="s">
        <v>1923</v>
      </c>
      <c r="C3270" s="4" t="s">
        <v>130</v>
      </c>
      <c r="D3270" s="22">
        <v>1</v>
      </c>
      <c r="E3270" s="6">
        <v>21.57</v>
      </c>
      <c r="F3270" s="6">
        <f>PRODUCT(D3270:E3270)</f>
        <v>21.57</v>
      </c>
      <c r="G3270" s="7"/>
      <c r="J3270" s="30"/>
      <c r="K3270" s="31"/>
      <c r="L3270" s="31"/>
    </row>
    <row r="3272" spans="1:12" ht="15" thickBot="1" x14ac:dyDescent="0.35"/>
    <row r="3273" spans="1:12" ht="15" thickTop="1" x14ac:dyDescent="0.3">
      <c r="A3273" s="101" t="s">
        <v>1920</v>
      </c>
    </row>
    <row r="3274" spans="1:12" ht="15" thickBot="1" x14ac:dyDescent="0.35">
      <c r="A3274" s="103" t="s">
        <v>1924</v>
      </c>
    </row>
    <row r="3275" spans="1:12" s="1" customFormat="1" ht="15" thickTop="1" x14ac:dyDescent="0.3">
      <c r="A3275" s="20"/>
      <c r="B3275" s="74" t="s">
        <v>45</v>
      </c>
      <c r="C3275" s="4"/>
      <c r="D3275" s="4"/>
      <c r="E3275" s="4"/>
      <c r="F3275" s="41"/>
      <c r="G3275" s="75"/>
    </row>
    <row r="3276" spans="1:12" s="1" customFormat="1" ht="28.8" x14ac:dyDescent="0.3">
      <c r="A3276" s="36" t="s">
        <v>23</v>
      </c>
      <c r="B3276" s="149" t="s">
        <v>1926</v>
      </c>
      <c r="C3276" s="4" t="s">
        <v>130</v>
      </c>
      <c r="D3276" s="22">
        <v>1</v>
      </c>
      <c r="E3276" s="6">
        <v>21.96</v>
      </c>
      <c r="F3276" s="6">
        <f>PRODUCT(D3276:E3276)</f>
        <v>21.96</v>
      </c>
      <c r="G3276" s="7"/>
      <c r="J3276" s="30"/>
      <c r="K3276" s="31"/>
      <c r="L3276" s="31"/>
    </row>
    <row r="3278" spans="1:12" ht="15" thickBot="1" x14ac:dyDescent="0.35"/>
    <row r="3279" spans="1:12" ht="15" thickTop="1" x14ac:dyDescent="0.3">
      <c r="A3279" s="101" t="s">
        <v>1920</v>
      </c>
    </row>
    <row r="3280" spans="1:12" ht="15" thickBot="1" x14ac:dyDescent="0.35">
      <c r="A3280" s="103" t="s">
        <v>1927</v>
      </c>
    </row>
    <row r="3281" spans="1:12" s="1" customFormat="1" ht="15" thickTop="1" x14ac:dyDescent="0.3">
      <c r="A3281" s="20"/>
      <c r="B3281" s="74" t="s">
        <v>45</v>
      </c>
      <c r="C3281" s="4"/>
      <c r="D3281" s="4"/>
      <c r="E3281" s="4"/>
      <c r="F3281" s="41"/>
      <c r="G3281" s="75"/>
    </row>
    <row r="3282" spans="1:12" s="1" customFormat="1" ht="28.8" x14ac:dyDescent="0.3">
      <c r="A3282" s="36" t="s">
        <v>23</v>
      </c>
      <c r="B3282" s="149" t="s">
        <v>1929</v>
      </c>
      <c r="C3282" s="4" t="s">
        <v>130</v>
      </c>
      <c r="D3282" s="22">
        <v>1</v>
      </c>
      <c r="E3282" s="6">
        <v>10.47</v>
      </c>
      <c r="F3282" s="6">
        <f>PRODUCT(D3282:E3282)</f>
        <v>10.47</v>
      </c>
      <c r="G3282" s="7"/>
      <c r="J3282" s="30"/>
      <c r="K3282" s="31"/>
      <c r="L3282" s="31"/>
    </row>
    <row r="3284" spans="1:12" ht="15" thickBot="1" x14ac:dyDescent="0.35"/>
    <row r="3285" spans="1:12" ht="15.6" thickTop="1" thickBot="1" x14ac:dyDescent="0.35">
      <c r="A3285" s="65" t="s">
        <v>1930</v>
      </c>
    </row>
    <row r="3286" spans="1:12" s="1" customFormat="1" ht="15" thickTop="1" x14ac:dyDescent="0.3">
      <c r="A3286" s="20"/>
      <c r="B3286" s="74" t="s">
        <v>45</v>
      </c>
      <c r="C3286" s="4"/>
      <c r="D3286" s="4"/>
      <c r="E3286" s="4"/>
      <c r="F3286" s="41"/>
      <c r="G3286" s="75"/>
    </row>
    <row r="3287" spans="1:12" s="1" customFormat="1" ht="43.2" x14ac:dyDescent="0.3">
      <c r="A3287" s="36" t="s">
        <v>23</v>
      </c>
      <c r="B3287" s="149" t="s">
        <v>1932</v>
      </c>
      <c r="C3287" s="4" t="s">
        <v>203</v>
      </c>
      <c r="D3287" s="22">
        <v>1</v>
      </c>
      <c r="E3287" s="6">
        <v>1.1299999999999999</v>
      </c>
      <c r="F3287" s="6">
        <f>PRODUCT(D3287:E3287)</f>
        <v>1.1299999999999999</v>
      </c>
      <c r="G3287" s="7"/>
      <c r="J3287" s="30"/>
      <c r="K3287" s="31"/>
      <c r="L3287" s="31"/>
    </row>
    <row r="3289" spans="1:12" ht="15" thickBot="1" x14ac:dyDescent="0.35"/>
    <row r="3290" spans="1:12" ht="15.6" thickTop="1" thickBot="1" x14ac:dyDescent="0.35">
      <c r="A3290" s="65" t="s">
        <v>1933</v>
      </c>
    </row>
    <row r="3291" spans="1:12" s="1" customFormat="1" ht="15" thickTop="1" x14ac:dyDescent="0.3">
      <c r="A3291" s="20"/>
      <c r="B3291" s="74" t="s">
        <v>45</v>
      </c>
      <c r="C3291" s="4"/>
      <c r="D3291" s="4"/>
      <c r="E3291" s="4"/>
      <c r="F3291" s="41"/>
      <c r="G3291" s="75"/>
    </row>
    <row r="3292" spans="1:12" s="1" customFormat="1" ht="28.8" x14ac:dyDescent="0.3">
      <c r="A3292" s="36" t="s">
        <v>23</v>
      </c>
      <c r="B3292" s="149" t="s">
        <v>1935</v>
      </c>
      <c r="C3292" s="4" t="s">
        <v>304</v>
      </c>
      <c r="D3292" s="22">
        <v>1</v>
      </c>
      <c r="E3292" s="6">
        <v>12.62</v>
      </c>
      <c r="F3292" s="6">
        <f>PRODUCT(D3292:E3292)</f>
        <v>12.62</v>
      </c>
      <c r="G3292" s="7"/>
      <c r="J3292" s="30"/>
      <c r="K3292" s="31"/>
      <c r="L3292" s="31"/>
    </row>
    <row r="3295" spans="1:12" ht="15" thickBot="1" x14ac:dyDescent="0.35"/>
    <row r="3296" spans="1:12" ht="15.6" thickTop="1" thickBot="1" x14ac:dyDescent="0.35">
      <c r="A3296" s="101" t="s">
        <v>1936</v>
      </c>
    </row>
    <row r="3297" spans="1:12" s="1" customFormat="1" ht="15.6" thickTop="1" thickBot="1" x14ac:dyDescent="0.35">
      <c r="A3297" s="103" t="s">
        <v>1938</v>
      </c>
      <c r="B3297" s="74" t="s">
        <v>45</v>
      </c>
      <c r="C3297" s="4"/>
      <c r="D3297" s="4"/>
      <c r="E3297" s="4"/>
      <c r="F3297" s="41"/>
      <c r="G3297" s="75"/>
    </row>
    <row r="3298" spans="1:12" s="1" customFormat="1" ht="29.4" thickTop="1" x14ac:dyDescent="0.3">
      <c r="A3298" s="36" t="s">
        <v>23</v>
      </c>
      <c r="B3298" s="149" t="s">
        <v>1940</v>
      </c>
      <c r="C3298" s="4" t="s">
        <v>304</v>
      </c>
      <c r="D3298" s="22">
        <v>1</v>
      </c>
      <c r="E3298" s="6">
        <v>5.19</v>
      </c>
      <c r="F3298" s="6">
        <f>PRODUCT(D3298:E3298)</f>
        <v>5.19</v>
      </c>
      <c r="G3298" s="7"/>
      <c r="J3298" s="30"/>
      <c r="K3298" s="31"/>
      <c r="L3298" s="31"/>
    </row>
    <row r="3300" spans="1:12" ht="15" thickBot="1" x14ac:dyDescent="0.35"/>
    <row r="3301" spans="1:12" ht="15" thickTop="1" x14ac:dyDescent="0.3">
      <c r="A3301" s="101" t="s">
        <v>1936</v>
      </c>
    </row>
    <row r="3302" spans="1:12" ht="15" thickBot="1" x14ac:dyDescent="0.35">
      <c r="A3302" s="103" t="s">
        <v>1941</v>
      </c>
    </row>
    <row r="3303" spans="1:12" s="1" customFormat="1" ht="15" thickTop="1" x14ac:dyDescent="0.3">
      <c r="A3303" s="20"/>
      <c r="B3303" s="74" t="s">
        <v>45</v>
      </c>
      <c r="C3303" s="4"/>
      <c r="D3303" s="4"/>
      <c r="E3303" s="4"/>
      <c r="F3303" s="41"/>
      <c r="G3303" s="75"/>
    </row>
    <row r="3304" spans="1:12" s="1" customFormat="1" ht="28.8" x14ac:dyDescent="0.3">
      <c r="A3304" s="36" t="s">
        <v>23</v>
      </c>
      <c r="B3304" s="149" t="s">
        <v>1943</v>
      </c>
      <c r="C3304" s="4" t="s">
        <v>304</v>
      </c>
      <c r="D3304" s="22">
        <v>1</v>
      </c>
      <c r="E3304" s="6">
        <v>1.75</v>
      </c>
      <c r="F3304" s="6">
        <f>PRODUCT(D3304:E3304)</f>
        <v>1.75</v>
      </c>
      <c r="G3304" s="7"/>
      <c r="J3304" s="30"/>
      <c r="K3304" s="31"/>
      <c r="L3304" s="31"/>
    </row>
    <row r="3306" spans="1:12" ht="15" thickBot="1" x14ac:dyDescent="0.35"/>
    <row r="3307" spans="1:12" ht="15" thickTop="1" x14ac:dyDescent="0.3">
      <c r="A3307" s="101" t="s">
        <v>1936</v>
      </c>
    </row>
    <row r="3308" spans="1:12" ht="15" thickBot="1" x14ac:dyDescent="0.35">
      <c r="A3308" s="103" t="s">
        <v>1944</v>
      </c>
    </row>
    <row r="3309" spans="1:12" s="1" customFormat="1" ht="15" thickTop="1" x14ac:dyDescent="0.3">
      <c r="A3309" s="20"/>
      <c r="B3309" s="74" t="s">
        <v>45</v>
      </c>
      <c r="C3309" s="4"/>
      <c r="D3309" s="4"/>
      <c r="E3309" s="4"/>
      <c r="F3309" s="41"/>
      <c r="G3309" s="75"/>
    </row>
    <row r="3310" spans="1:12" s="1" customFormat="1" x14ac:dyDescent="0.3">
      <c r="A3310" s="36" t="s">
        <v>23</v>
      </c>
      <c r="B3310" s="149" t="s">
        <v>1946</v>
      </c>
      <c r="C3310" s="4" t="s">
        <v>203</v>
      </c>
      <c r="D3310" s="22">
        <v>1</v>
      </c>
      <c r="E3310" s="6">
        <v>3.22</v>
      </c>
      <c r="F3310" s="6">
        <f>PRODUCT(D3310:E3310)</f>
        <v>3.22</v>
      </c>
      <c r="G3310" s="7"/>
      <c r="J3310" s="30"/>
      <c r="K3310" s="31"/>
      <c r="L3310" s="31"/>
    </row>
    <row r="3312" spans="1:12" ht="15" thickBot="1" x14ac:dyDescent="0.35"/>
    <row r="3313" spans="1:12" ht="15" thickTop="1" x14ac:dyDescent="0.3">
      <c r="A3313" s="101" t="s">
        <v>1936</v>
      </c>
    </row>
    <row r="3314" spans="1:12" ht="15" thickBot="1" x14ac:dyDescent="0.35">
      <c r="A3314" s="103" t="s">
        <v>1947</v>
      </c>
    </row>
    <row r="3315" spans="1:12" s="1" customFormat="1" ht="15" thickTop="1" x14ac:dyDescent="0.3">
      <c r="A3315" s="20"/>
      <c r="B3315" s="74" t="s">
        <v>45</v>
      </c>
      <c r="C3315" s="4"/>
      <c r="D3315" s="4"/>
      <c r="E3315" s="4"/>
      <c r="F3315" s="41"/>
      <c r="G3315" s="75"/>
    </row>
    <row r="3316" spans="1:12" s="1" customFormat="1" ht="32.25" customHeight="1" x14ac:dyDescent="0.3">
      <c r="A3316" s="36" t="s">
        <v>23</v>
      </c>
      <c r="B3316" s="149" t="s">
        <v>1949</v>
      </c>
      <c r="C3316" s="4" t="s">
        <v>304</v>
      </c>
      <c r="D3316" s="22">
        <v>1</v>
      </c>
      <c r="E3316" s="6">
        <v>3.19</v>
      </c>
      <c r="F3316" s="6">
        <f>PRODUCT(D3316:E3316)</f>
        <v>3.19</v>
      </c>
      <c r="G3316" s="7"/>
      <c r="J3316" s="30"/>
      <c r="K3316" s="31"/>
      <c r="L3316" s="31"/>
    </row>
    <row r="3318" spans="1:12" ht="15" thickBot="1" x14ac:dyDescent="0.35"/>
    <row r="3319" spans="1:12" ht="15" thickTop="1" x14ac:dyDescent="0.3">
      <c r="A3319" s="101" t="s">
        <v>1936</v>
      </c>
    </row>
    <row r="3320" spans="1:12" ht="15" thickBot="1" x14ac:dyDescent="0.35">
      <c r="A3320" s="103" t="s">
        <v>1950</v>
      </c>
    </row>
    <row r="3321" spans="1:12" s="1" customFormat="1" ht="15" thickTop="1" x14ac:dyDescent="0.3">
      <c r="A3321" s="20"/>
      <c r="B3321" s="74" t="s">
        <v>45</v>
      </c>
      <c r="C3321" s="4"/>
      <c r="D3321" s="4"/>
      <c r="E3321" s="4"/>
      <c r="F3321" s="41"/>
      <c r="G3321" s="75"/>
    </row>
    <row r="3322" spans="1:12" s="1" customFormat="1" x14ac:dyDescent="0.3">
      <c r="A3322" s="36" t="s">
        <v>23</v>
      </c>
      <c r="B3322" s="149" t="s">
        <v>1952</v>
      </c>
      <c r="C3322" s="4" t="s">
        <v>304</v>
      </c>
      <c r="D3322" s="22">
        <v>1</v>
      </c>
      <c r="E3322" s="6">
        <v>3.01</v>
      </c>
      <c r="F3322" s="6">
        <f>PRODUCT(D3322:E3322)</f>
        <v>3.01</v>
      </c>
      <c r="G3322" s="7"/>
      <c r="J3322" s="30"/>
      <c r="K3322" s="31"/>
      <c r="L3322" s="31"/>
    </row>
    <row r="3324" spans="1:12" ht="15" thickBot="1" x14ac:dyDescent="0.35"/>
    <row r="3325" spans="1:12" ht="15" thickTop="1" x14ac:dyDescent="0.3">
      <c r="A3325" s="101" t="s">
        <v>1936</v>
      </c>
    </row>
    <row r="3326" spans="1:12" ht="15" thickBot="1" x14ac:dyDescent="0.35">
      <c r="A3326" s="103" t="s">
        <v>1953</v>
      </c>
    </row>
    <row r="3327" spans="1:12" s="1" customFormat="1" ht="15" thickTop="1" x14ac:dyDescent="0.3">
      <c r="A3327" s="20"/>
      <c r="B3327" s="74" t="s">
        <v>45</v>
      </c>
      <c r="C3327" s="4"/>
      <c r="D3327" s="4"/>
      <c r="E3327" s="4"/>
      <c r="F3327" s="41"/>
      <c r="G3327" s="75"/>
    </row>
    <row r="3328" spans="1:12" s="1" customFormat="1" ht="43.2" x14ac:dyDescent="0.3">
      <c r="A3328" s="36" t="s">
        <v>23</v>
      </c>
      <c r="B3328" s="149" t="s">
        <v>1955</v>
      </c>
      <c r="C3328" s="4" t="s">
        <v>304</v>
      </c>
      <c r="D3328" s="22">
        <v>1</v>
      </c>
      <c r="E3328" s="6">
        <v>34.520000000000003</v>
      </c>
      <c r="F3328" s="6">
        <f>PRODUCT(D3328:E3328)</f>
        <v>34.520000000000003</v>
      </c>
      <c r="G3328" s="7"/>
      <c r="J3328" s="30"/>
      <c r="K3328" s="31"/>
      <c r="L3328" s="31"/>
    </row>
    <row r="3330" spans="1:12" ht="15" thickBot="1" x14ac:dyDescent="0.35"/>
    <row r="3331" spans="1:12" ht="15" thickTop="1" x14ac:dyDescent="0.3">
      <c r="A3331" s="101" t="s">
        <v>1936</v>
      </c>
    </row>
    <row r="3332" spans="1:12" ht="15" thickBot="1" x14ac:dyDescent="0.35">
      <c r="A3332" s="103" t="s">
        <v>1956</v>
      </c>
    </row>
    <row r="3333" spans="1:12" s="1" customFormat="1" ht="15" thickTop="1" x14ac:dyDescent="0.3">
      <c r="A3333" s="20"/>
      <c r="B3333" s="74" t="s">
        <v>45</v>
      </c>
      <c r="C3333" s="4"/>
      <c r="D3333" s="4"/>
      <c r="E3333" s="4"/>
      <c r="F3333" s="41"/>
      <c r="G3333" s="75"/>
    </row>
    <row r="3334" spans="1:12" s="1" customFormat="1" ht="43.2" x14ac:dyDescent="0.3">
      <c r="A3334" s="36" t="s">
        <v>23</v>
      </c>
      <c r="B3334" s="149" t="s">
        <v>1958</v>
      </c>
      <c r="C3334" s="4" t="s">
        <v>304</v>
      </c>
      <c r="D3334" s="22">
        <v>1</v>
      </c>
      <c r="E3334" s="6">
        <v>44.74</v>
      </c>
      <c r="F3334" s="6">
        <f>PRODUCT(D3334:E3334)</f>
        <v>44.74</v>
      </c>
      <c r="G3334" s="7"/>
      <c r="J3334" s="30"/>
      <c r="K3334" s="31"/>
      <c r="L3334" s="31"/>
    </row>
    <row r="3337" spans="1:12" ht="15" thickBot="1" x14ac:dyDescent="0.35"/>
    <row r="3338" spans="1:12" ht="15" thickTop="1" x14ac:dyDescent="0.3">
      <c r="A3338" s="101" t="s">
        <v>1936</v>
      </c>
    </row>
    <row r="3339" spans="1:12" ht="15" thickBot="1" x14ac:dyDescent="0.35">
      <c r="A3339" s="103" t="s">
        <v>1959</v>
      </c>
    </row>
    <row r="3340" spans="1:12" s="1" customFormat="1" ht="15" thickTop="1" x14ac:dyDescent="0.3">
      <c r="A3340" s="20"/>
      <c r="B3340" s="74" t="s">
        <v>45</v>
      </c>
      <c r="C3340" s="4"/>
      <c r="D3340" s="4"/>
      <c r="E3340" s="4"/>
      <c r="F3340" s="41"/>
      <c r="G3340" s="75"/>
    </row>
    <row r="3341" spans="1:12" s="1" customFormat="1" ht="43.2" x14ac:dyDescent="0.3">
      <c r="A3341" s="36" t="s">
        <v>23</v>
      </c>
      <c r="B3341" s="149" t="s">
        <v>1961</v>
      </c>
      <c r="C3341" s="4" t="s">
        <v>304</v>
      </c>
      <c r="D3341" s="22">
        <v>1</v>
      </c>
      <c r="E3341" s="6">
        <v>4.4400000000000004</v>
      </c>
      <c r="F3341" s="6">
        <f>PRODUCT(D3341:E3341)</f>
        <v>4.4400000000000004</v>
      </c>
      <c r="G3341" s="7"/>
      <c r="J3341" s="30"/>
      <c r="K3341" s="31"/>
      <c r="L3341" s="31"/>
    </row>
    <row r="3344" spans="1:12" ht="15" thickBot="1" x14ac:dyDescent="0.35"/>
    <row r="3345" spans="1:12" ht="15" thickTop="1" x14ac:dyDescent="0.3">
      <c r="A3345" s="101" t="s">
        <v>1936</v>
      </c>
    </row>
    <row r="3346" spans="1:12" ht="15" thickBot="1" x14ac:dyDescent="0.35">
      <c r="A3346" s="103" t="s">
        <v>1962</v>
      </c>
    </row>
    <row r="3347" spans="1:12" s="1" customFormat="1" ht="15" thickTop="1" x14ac:dyDescent="0.3">
      <c r="A3347" s="20"/>
      <c r="B3347" s="74" t="s">
        <v>45</v>
      </c>
      <c r="C3347" s="4"/>
      <c r="D3347" s="4"/>
      <c r="E3347" s="4"/>
      <c r="F3347" s="41"/>
      <c r="G3347" s="75"/>
    </row>
    <row r="3348" spans="1:12" s="1" customFormat="1" x14ac:dyDescent="0.3">
      <c r="A3348" s="36" t="s">
        <v>23</v>
      </c>
      <c r="B3348" s="149" t="s">
        <v>1964</v>
      </c>
      <c r="C3348" s="4" t="s">
        <v>203</v>
      </c>
      <c r="D3348" s="22">
        <v>1</v>
      </c>
      <c r="E3348" s="6">
        <v>1.75</v>
      </c>
      <c r="F3348" s="6">
        <f>PRODUCT(D3348:E3348)</f>
        <v>1.75</v>
      </c>
      <c r="G3348" s="7"/>
      <c r="J3348" s="30"/>
      <c r="K3348" s="31"/>
      <c r="L3348" s="31"/>
    </row>
    <row r="3350" spans="1:12" ht="15" thickBot="1" x14ac:dyDescent="0.35"/>
    <row r="3351" spans="1:12" ht="15" thickTop="1" x14ac:dyDescent="0.3">
      <c r="A3351" s="101" t="s">
        <v>1936</v>
      </c>
    </row>
    <row r="3352" spans="1:12" ht="15" thickBot="1" x14ac:dyDescent="0.35">
      <c r="A3352" s="103" t="s">
        <v>1965</v>
      </c>
    </row>
    <row r="3353" spans="1:12" s="1" customFormat="1" ht="15" thickTop="1" x14ac:dyDescent="0.3">
      <c r="A3353" s="20"/>
      <c r="B3353" s="74" t="s">
        <v>45</v>
      </c>
      <c r="C3353" s="4"/>
      <c r="D3353" s="4"/>
      <c r="E3353" s="4"/>
      <c r="F3353" s="41"/>
      <c r="G3353" s="75"/>
    </row>
    <row r="3354" spans="1:12" s="1" customFormat="1" ht="28.8" x14ac:dyDescent="0.3">
      <c r="A3354" s="36" t="s">
        <v>23</v>
      </c>
      <c r="B3354" s="149" t="s">
        <v>1966</v>
      </c>
      <c r="C3354" s="4" t="s">
        <v>203</v>
      </c>
      <c r="D3354" s="22">
        <v>1</v>
      </c>
      <c r="E3354" s="6">
        <v>4.4800000000000004</v>
      </c>
      <c r="F3354" s="6">
        <f>PRODUCT(D3354:E3354)</f>
        <v>4.4800000000000004</v>
      </c>
      <c r="G3354" s="7"/>
      <c r="J3354" s="30"/>
      <c r="K3354" s="31"/>
      <c r="L3354" s="31"/>
    </row>
    <row r="3356" spans="1:12" ht="15" thickBot="1" x14ac:dyDescent="0.35"/>
    <row r="3357" spans="1:12" ht="15.6" thickTop="1" thickBot="1" x14ac:dyDescent="0.35">
      <c r="A3357" s="65" t="s">
        <v>1967</v>
      </c>
    </row>
    <row r="3358" spans="1:12" s="1" customFormat="1" ht="15" thickTop="1" x14ac:dyDescent="0.3">
      <c r="A3358" s="20"/>
      <c r="B3358" s="74" t="s">
        <v>45</v>
      </c>
      <c r="C3358" s="4"/>
      <c r="D3358" s="4"/>
      <c r="E3358" s="4"/>
      <c r="F3358" s="41"/>
      <c r="G3358" s="75"/>
    </row>
    <row r="3359" spans="1:12" s="1" customFormat="1" ht="57.6" x14ac:dyDescent="0.3">
      <c r="A3359" s="36" t="s">
        <v>23</v>
      </c>
      <c r="B3359" s="149" t="s">
        <v>1969</v>
      </c>
      <c r="C3359" s="4" t="s">
        <v>130</v>
      </c>
      <c r="D3359" s="22">
        <v>1</v>
      </c>
      <c r="E3359" s="6">
        <v>2.36</v>
      </c>
      <c r="F3359" s="6">
        <f>PRODUCT(D3359:E3359)</f>
        <v>2.36</v>
      </c>
      <c r="G3359" s="7"/>
      <c r="J3359" s="30"/>
      <c r="K3359" s="31"/>
      <c r="L3359" s="31"/>
    </row>
    <row r="3361" spans="1:12" ht="15" thickBot="1" x14ac:dyDescent="0.35"/>
    <row r="3362" spans="1:12" ht="15.6" thickTop="1" thickBot="1" x14ac:dyDescent="0.35">
      <c r="A3362" s="65" t="s">
        <v>1970</v>
      </c>
    </row>
    <row r="3363" spans="1:12" s="1" customFormat="1" ht="15" thickTop="1" x14ac:dyDescent="0.3">
      <c r="A3363" s="20"/>
      <c r="B3363" s="74" t="s">
        <v>45</v>
      </c>
      <c r="C3363" s="4"/>
      <c r="D3363" s="4"/>
      <c r="E3363" s="4"/>
      <c r="F3363" s="41"/>
      <c r="G3363" s="75"/>
    </row>
    <row r="3364" spans="1:12" s="1" customFormat="1" ht="43.2" x14ac:dyDescent="0.3">
      <c r="A3364" s="36" t="s">
        <v>23</v>
      </c>
      <c r="B3364" s="149" t="s">
        <v>1972</v>
      </c>
      <c r="C3364" s="4" t="s">
        <v>130</v>
      </c>
      <c r="D3364" s="22">
        <v>1</v>
      </c>
      <c r="E3364" s="6">
        <v>12.06</v>
      </c>
      <c r="F3364" s="6">
        <f>PRODUCT(D3364:E3364)</f>
        <v>12.06</v>
      </c>
      <c r="G3364" s="7"/>
      <c r="J3364" s="30"/>
      <c r="K3364" s="31"/>
      <c r="L3364" s="31"/>
    </row>
    <row r="3366" spans="1:12" ht="15" thickBot="1" x14ac:dyDescent="0.35"/>
    <row r="3367" spans="1:12" ht="15.6" thickTop="1" thickBot="1" x14ac:dyDescent="0.35">
      <c r="A3367" s="65" t="s">
        <v>1973</v>
      </c>
    </row>
    <row r="3368" spans="1:12" s="1" customFormat="1" ht="15" thickTop="1" x14ac:dyDescent="0.3">
      <c r="A3368" s="20"/>
      <c r="B3368" s="74" t="s">
        <v>45</v>
      </c>
      <c r="C3368" s="4"/>
      <c r="D3368" s="4"/>
      <c r="E3368" s="4"/>
      <c r="F3368" s="41"/>
      <c r="G3368" s="75"/>
    </row>
    <row r="3369" spans="1:12" s="1" customFormat="1" ht="57.6" x14ac:dyDescent="0.3">
      <c r="A3369" s="36" t="s">
        <v>23</v>
      </c>
      <c r="B3369" s="149" t="s">
        <v>1975</v>
      </c>
      <c r="C3369" s="4" t="s">
        <v>130</v>
      </c>
      <c r="D3369" s="22">
        <v>1</v>
      </c>
      <c r="E3369" s="6">
        <v>5.23</v>
      </c>
      <c r="F3369" s="6">
        <f>PRODUCT(D3369:E3369)</f>
        <v>5.23</v>
      </c>
      <c r="G3369" s="7"/>
      <c r="J3369" s="30"/>
      <c r="K3369" s="31"/>
      <c r="L3369" s="31"/>
    </row>
    <row r="3371" spans="1:12" ht="15" thickBot="1" x14ac:dyDescent="0.35"/>
    <row r="3372" spans="1:12" ht="15" thickTop="1" x14ac:dyDescent="0.3">
      <c r="A3372" s="13" t="s">
        <v>1977</v>
      </c>
    </row>
    <row r="3373" spans="1:12" ht="15" thickBot="1" x14ac:dyDescent="0.35">
      <c r="A3373" s="16" t="s">
        <v>1979</v>
      </c>
    </row>
    <row r="3374" spans="1:12" s="1" customFormat="1" ht="15" thickTop="1" x14ac:dyDescent="0.3">
      <c r="A3374" s="20"/>
      <c r="B3374" s="74" t="s">
        <v>45</v>
      </c>
      <c r="C3374" s="4"/>
      <c r="D3374" s="4"/>
      <c r="E3374" s="4"/>
      <c r="F3374" s="41"/>
      <c r="G3374" s="75"/>
    </row>
    <row r="3375" spans="1:12" s="1" customFormat="1" ht="57.6" x14ac:dyDescent="0.3">
      <c r="A3375" s="36" t="s">
        <v>23</v>
      </c>
      <c r="B3375" s="149" t="s">
        <v>1981</v>
      </c>
      <c r="C3375" s="4" t="s">
        <v>130</v>
      </c>
      <c r="D3375" s="22">
        <v>1</v>
      </c>
      <c r="E3375" s="6">
        <v>3.02</v>
      </c>
      <c r="F3375" s="6">
        <f>PRODUCT(D3375:E3375)</f>
        <v>3.02</v>
      </c>
      <c r="G3375" s="7"/>
      <c r="J3375" s="30"/>
      <c r="K3375" s="31"/>
      <c r="L3375" s="31"/>
    </row>
    <row r="3377" spans="1:12" ht="15" thickBot="1" x14ac:dyDescent="0.35"/>
    <row r="3378" spans="1:12" s="1" customFormat="1" ht="15" thickTop="1" x14ac:dyDescent="0.3">
      <c r="A3378" s="13" t="s">
        <v>1977</v>
      </c>
      <c r="B3378" s="53"/>
      <c r="C3378" s="26"/>
      <c r="D3378" s="26"/>
      <c r="E3378" s="27"/>
      <c r="F3378" s="20"/>
      <c r="G3378" s="20"/>
    </row>
    <row r="3379" spans="1:12" s="1" customFormat="1" ht="15" thickBot="1" x14ac:dyDescent="0.35">
      <c r="A3379" s="16" t="s">
        <v>1982</v>
      </c>
      <c r="B3379" s="113"/>
      <c r="C3379" s="110"/>
      <c r="D3379" s="110"/>
      <c r="E3379" s="20"/>
      <c r="F3379" s="20"/>
      <c r="G3379" s="20"/>
    </row>
    <row r="3380" spans="1:12" s="1" customFormat="1" ht="15" thickTop="1" x14ac:dyDescent="0.3">
      <c r="A3380" s="20"/>
      <c r="B3380" s="74" t="s">
        <v>45</v>
      </c>
      <c r="C3380" s="4"/>
      <c r="D3380" s="4"/>
      <c r="E3380" s="4"/>
      <c r="F3380" s="41"/>
      <c r="G3380" s="75"/>
    </row>
    <row r="3381" spans="1:12" s="1" customFormat="1" ht="57.6" x14ac:dyDescent="0.3">
      <c r="A3381" s="36" t="s">
        <v>23</v>
      </c>
      <c r="B3381" s="149" t="s">
        <v>1984</v>
      </c>
      <c r="C3381" s="4" t="s">
        <v>130</v>
      </c>
      <c r="D3381" s="22">
        <v>1</v>
      </c>
      <c r="E3381" s="6">
        <v>8.9700000000000006</v>
      </c>
      <c r="F3381" s="6">
        <f>PRODUCT(D3381:E3381)</f>
        <v>8.9700000000000006</v>
      </c>
      <c r="G3381" s="7"/>
      <c r="J3381" s="30"/>
      <c r="K3381" s="31"/>
      <c r="L3381" s="31"/>
    </row>
    <row r="3384" spans="1:12" ht="15" thickBot="1" x14ac:dyDescent="0.35"/>
    <row r="3385" spans="1:12" ht="15.6" thickTop="1" thickBot="1" x14ac:dyDescent="0.35">
      <c r="A3385" s="18" t="s">
        <v>1985</v>
      </c>
    </row>
    <row r="3386" spans="1:12" s="1" customFormat="1" ht="15" thickTop="1" x14ac:dyDescent="0.3">
      <c r="A3386" s="20"/>
      <c r="B3386" s="74" t="s">
        <v>45</v>
      </c>
      <c r="C3386" s="4"/>
      <c r="D3386" s="4"/>
      <c r="E3386" s="4"/>
      <c r="F3386" s="41"/>
      <c r="G3386" s="75"/>
    </row>
    <row r="3387" spans="1:12" s="1" customFormat="1" x14ac:dyDescent="0.3">
      <c r="A3387" s="36" t="s">
        <v>23</v>
      </c>
      <c r="B3387" s="149" t="s">
        <v>1987</v>
      </c>
      <c r="C3387" s="4" t="s">
        <v>130</v>
      </c>
      <c r="D3387" s="22">
        <v>1</v>
      </c>
      <c r="E3387" s="6">
        <v>3.8</v>
      </c>
      <c r="F3387" s="6">
        <f>PRODUCT(D3387:E3387)</f>
        <v>3.8</v>
      </c>
      <c r="G3387" s="7"/>
      <c r="J3387" s="30"/>
      <c r="K3387" s="31"/>
      <c r="L3387" s="31"/>
    </row>
    <row r="3390" spans="1:12" s="1" customFormat="1" x14ac:dyDescent="0.3">
      <c r="A3390" s="231" t="s">
        <v>1988</v>
      </c>
      <c r="B3390" s="231"/>
      <c r="C3390" s="231"/>
      <c r="D3390" s="231"/>
      <c r="E3390" s="231"/>
      <c r="F3390" s="231"/>
      <c r="G3390" s="231"/>
    </row>
    <row r="3392" spans="1:12" ht="15" thickBot="1" x14ac:dyDescent="0.35"/>
    <row r="3393" spans="1:12" ht="15.6" thickTop="1" thickBot="1" x14ac:dyDescent="0.35">
      <c r="A3393" s="65" t="s">
        <v>1989</v>
      </c>
    </row>
    <row r="3394" spans="1:12" s="1" customFormat="1" ht="15" thickTop="1" x14ac:dyDescent="0.3">
      <c r="A3394" s="20"/>
      <c r="B3394" s="74" t="s">
        <v>188</v>
      </c>
      <c r="C3394" s="4"/>
      <c r="D3394" s="4"/>
      <c r="E3394" s="4"/>
      <c r="F3394" s="41"/>
      <c r="G3394" s="75"/>
    </row>
    <row r="3395" spans="1:12" s="1" customFormat="1" x14ac:dyDescent="0.3">
      <c r="A3395" s="36" t="s">
        <v>23</v>
      </c>
      <c r="B3395" s="4" t="s">
        <v>1048</v>
      </c>
      <c r="C3395" s="39" t="s">
        <v>110</v>
      </c>
      <c r="D3395" s="40">
        <v>0.4</v>
      </c>
      <c r="E3395" s="6">
        <v>4.5</v>
      </c>
      <c r="F3395" s="41">
        <f t="shared" ref="F3395:F3397" si="118">D3395*E3395</f>
        <v>1.8</v>
      </c>
      <c r="G3395" s="7"/>
    </row>
    <row r="3396" spans="1:12" s="1" customFormat="1" x14ac:dyDescent="0.3">
      <c r="A3396" s="36" t="s">
        <v>47</v>
      </c>
      <c r="B3396" s="4" t="s">
        <v>1049</v>
      </c>
      <c r="C3396" s="39" t="s">
        <v>110</v>
      </c>
      <c r="D3396" s="40">
        <v>0.4</v>
      </c>
      <c r="E3396" s="6">
        <v>8</v>
      </c>
      <c r="F3396" s="41">
        <f t="shared" si="118"/>
        <v>3.2</v>
      </c>
      <c r="G3396" s="7"/>
    </row>
    <row r="3397" spans="1:12" s="1" customFormat="1" x14ac:dyDescent="0.3">
      <c r="A3397" s="36" t="s">
        <v>78</v>
      </c>
      <c r="B3397" s="4" t="s">
        <v>1052</v>
      </c>
      <c r="C3397" s="39" t="s">
        <v>750</v>
      </c>
      <c r="D3397" s="40">
        <v>0.4</v>
      </c>
      <c r="E3397" s="6">
        <v>11.5</v>
      </c>
      <c r="F3397" s="41">
        <f t="shared" si="118"/>
        <v>4.6000000000000005</v>
      </c>
      <c r="G3397" s="7"/>
    </row>
    <row r="3398" spans="1:12" s="1" customFormat="1" x14ac:dyDescent="0.3">
      <c r="A3398" s="36" t="s">
        <v>1051</v>
      </c>
      <c r="B3398" s="20" t="s">
        <v>1991</v>
      </c>
      <c r="C3398" s="42" t="s">
        <v>190</v>
      </c>
      <c r="D3398" s="22">
        <v>1</v>
      </c>
      <c r="E3398" s="43">
        <v>35.200000000000003</v>
      </c>
      <c r="F3398" s="6">
        <f>D3398*E3398</f>
        <v>35.200000000000003</v>
      </c>
      <c r="G3398" s="7"/>
      <c r="J3398" s="30"/>
      <c r="K3398" s="31"/>
      <c r="L3398" s="31"/>
    </row>
    <row r="3400" spans="1:12" ht="15" thickBot="1" x14ac:dyDescent="0.35"/>
    <row r="3401" spans="1:12" ht="15.6" thickTop="1" thickBot="1" x14ac:dyDescent="0.35">
      <c r="A3401" s="65" t="s">
        <v>1992</v>
      </c>
    </row>
    <row r="3402" spans="1:12" s="1" customFormat="1" ht="15" thickTop="1" x14ac:dyDescent="0.3">
      <c r="A3402" s="20"/>
      <c r="B3402" s="74" t="s">
        <v>45</v>
      </c>
      <c r="C3402" s="4"/>
      <c r="D3402" s="4"/>
      <c r="E3402" s="4"/>
      <c r="F3402" s="41"/>
      <c r="G3402" s="75"/>
    </row>
    <row r="3403" spans="1:12" s="1" customFormat="1" ht="28.8" x14ac:dyDescent="0.3">
      <c r="A3403" s="36" t="s">
        <v>23</v>
      </c>
      <c r="B3403" s="4" t="s">
        <v>2800</v>
      </c>
      <c r="C3403" s="4" t="s">
        <v>190</v>
      </c>
      <c r="D3403" s="22">
        <v>1</v>
      </c>
      <c r="E3403" s="76">
        <v>6.28</v>
      </c>
      <c r="F3403" s="6">
        <f>D3403*E3403</f>
        <v>6.28</v>
      </c>
      <c r="G3403" s="7"/>
      <c r="J3403" s="30"/>
      <c r="K3403" s="31"/>
      <c r="L3403" s="31"/>
    </row>
    <row r="3405" spans="1:12" ht="15" thickBot="1" x14ac:dyDescent="0.35"/>
    <row r="3406" spans="1:12" ht="15.6" thickTop="1" thickBot="1" x14ac:dyDescent="0.35">
      <c r="A3406" s="65" t="s">
        <v>1994</v>
      </c>
    </row>
    <row r="3407" spans="1:12" s="1" customFormat="1" ht="15" thickTop="1" x14ac:dyDescent="0.3">
      <c r="A3407" s="20"/>
      <c r="B3407" s="74" t="s">
        <v>188</v>
      </c>
      <c r="C3407" s="4"/>
      <c r="D3407" s="4"/>
      <c r="E3407" s="4"/>
      <c r="F3407" s="41"/>
      <c r="G3407" s="75"/>
    </row>
    <row r="3408" spans="1:12" s="1" customFormat="1" ht="28.8" x14ac:dyDescent="0.3">
      <c r="A3408" s="36" t="s">
        <v>23</v>
      </c>
      <c r="B3408" s="4" t="s">
        <v>189</v>
      </c>
      <c r="C3408" s="4" t="s">
        <v>190</v>
      </c>
      <c r="D3408" s="22">
        <v>1</v>
      </c>
      <c r="E3408" s="76">
        <v>12.09</v>
      </c>
      <c r="F3408" s="6">
        <f>D3408*E3408</f>
        <v>12.09</v>
      </c>
      <c r="G3408" s="7"/>
      <c r="J3408" s="30"/>
      <c r="K3408" s="31"/>
      <c r="L3408" s="31"/>
    </row>
    <row r="3410" spans="1:13" ht="15" thickBot="1" x14ac:dyDescent="0.35"/>
    <row r="3411" spans="1:13" ht="15.6" thickTop="1" thickBot="1" x14ac:dyDescent="0.35">
      <c r="A3411" s="65" t="s">
        <v>1996</v>
      </c>
    </row>
    <row r="3412" spans="1:13" s="1" customFormat="1" ht="15" thickTop="1" x14ac:dyDescent="0.3">
      <c r="A3412" s="20"/>
      <c r="B3412" s="74" t="s">
        <v>188</v>
      </c>
      <c r="C3412" s="4"/>
      <c r="D3412" s="4"/>
      <c r="E3412" s="4"/>
      <c r="F3412" s="41"/>
      <c r="G3412" s="75"/>
    </row>
    <row r="3413" spans="1:13" s="1" customFormat="1" ht="28.8" x14ac:dyDescent="0.3">
      <c r="A3413" s="36" t="s">
        <v>23</v>
      </c>
      <c r="B3413" s="4" t="s">
        <v>189</v>
      </c>
      <c r="C3413" s="4" t="s">
        <v>190</v>
      </c>
      <c r="D3413" s="22">
        <v>1</v>
      </c>
      <c r="E3413" s="76">
        <v>17.86</v>
      </c>
      <c r="F3413" s="6">
        <f>D3413*E3413</f>
        <v>17.86</v>
      </c>
      <c r="G3413" s="7"/>
      <c r="J3413" s="30"/>
      <c r="K3413" s="31"/>
      <c r="L3413" s="31"/>
    </row>
    <row r="3415" spans="1:13" ht="15" thickBot="1" x14ac:dyDescent="0.35"/>
    <row r="3416" spans="1:13" ht="15.6" thickTop="1" thickBot="1" x14ac:dyDescent="0.35">
      <c r="A3416" s="65" t="s">
        <v>1998</v>
      </c>
    </row>
    <row r="3417" spans="1:13" s="1" customFormat="1" ht="15" thickTop="1" x14ac:dyDescent="0.3">
      <c r="A3417" s="20"/>
      <c r="B3417" s="74" t="s">
        <v>188</v>
      </c>
      <c r="C3417" s="4"/>
      <c r="D3417" s="4"/>
      <c r="E3417" s="4"/>
      <c r="F3417" s="41"/>
      <c r="G3417" s="75"/>
    </row>
    <row r="3418" spans="1:13" s="1" customFormat="1" ht="28.8" x14ac:dyDescent="0.3">
      <c r="A3418" s="36" t="s">
        <v>23</v>
      </c>
      <c r="B3418" s="4" t="s">
        <v>189</v>
      </c>
      <c r="C3418" s="4" t="s">
        <v>190</v>
      </c>
      <c r="D3418" s="22">
        <v>1</v>
      </c>
      <c r="E3418" s="76">
        <v>20.98</v>
      </c>
      <c r="F3418" s="6">
        <f>D3418*E3418</f>
        <v>20.98</v>
      </c>
      <c r="G3418" s="7"/>
      <c r="J3418" s="30"/>
      <c r="K3418" s="31"/>
      <c r="L3418" s="31"/>
    </row>
    <row r="3420" spans="1:13" ht="15" thickBot="1" x14ac:dyDescent="0.35"/>
    <row r="3421" spans="1:13" ht="15.6" thickTop="1" thickBot="1" x14ac:dyDescent="0.35">
      <c r="A3421" s="65" t="s">
        <v>2000</v>
      </c>
    </row>
    <row r="3422" spans="1:13" s="1" customFormat="1" ht="15" thickTop="1" x14ac:dyDescent="0.3">
      <c r="A3422" s="20"/>
      <c r="B3422" s="74" t="s">
        <v>45</v>
      </c>
      <c r="C3422" s="4"/>
      <c r="D3422" s="4"/>
      <c r="E3422" s="4"/>
      <c r="F3422" s="41"/>
      <c r="G3422" s="75"/>
    </row>
    <row r="3423" spans="1:13" s="1" customFormat="1" x14ac:dyDescent="0.3">
      <c r="A3423" s="36" t="s">
        <v>23</v>
      </c>
      <c r="B3423" s="4" t="s">
        <v>1833</v>
      </c>
      <c r="C3423" s="4" t="s">
        <v>8</v>
      </c>
      <c r="D3423" s="166">
        <v>5.3E-3</v>
      </c>
      <c r="E3423" s="153">
        <v>0.79</v>
      </c>
      <c r="F3423" s="6">
        <f>PRODUCT(D3423:E3423)</f>
        <v>4.1870000000000006E-3</v>
      </c>
      <c r="G3423" s="7"/>
    </row>
    <row r="3424" spans="1:13" s="1" customFormat="1" ht="29.4" thickBot="1" x14ac:dyDescent="0.35">
      <c r="A3424" s="36" t="s">
        <v>47</v>
      </c>
      <c r="B3424" s="4" t="s">
        <v>1834</v>
      </c>
      <c r="C3424" s="4" t="s">
        <v>110</v>
      </c>
      <c r="D3424" s="22">
        <v>6</v>
      </c>
      <c r="E3424" s="4">
        <v>0.84</v>
      </c>
      <c r="F3424" s="23">
        <f>PRODUCT(D3424:E3424)</f>
        <v>5.04</v>
      </c>
      <c r="G3424" s="93"/>
      <c r="I3424" s="37"/>
      <c r="J3424" s="37"/>
      <c r="K3424" s="37"/>
      <c r="L3424" s="37"/>
      <c r="M3424" s="37"/>
    </row>
    <row r="3425" spans="1:12" ht="15" thickTop="1" x14ac:dyDescent="0.3"/>
    <row r="3426" spans="1:12" ht="15" thickBot="1" x14ac:dyDescent="0.35"/>
    <row r="3427" spans="1:12" ht="15.6" thickTop="1" thickBot="1" x14ac:dyDescent="0.35">
      <c r="A3427" s="65" t="s">
        <v>2628</v>
      </c>
    </row>
    <row r="3428" spans="1:12" s="1" customFormat="1" ht="15" thickTop="1" x14ac:dyDescent="0.3">
      <c r="A3428" s="20"/>
      <c r="B3428" s="74" t="s">
        <v>45</v>
      </c>
      <c r="C3428" s="4"/>
      <c r="D3428" s="4"/>
      <c r="E3428" s="4"/>
      <c r="F3428" s="41"/>
      <c r="G3428" s="75"/>
    </row>
    <row r="3429" spans="1:12" s="1" customFormat="1" ht="28.8" x14ac:dyDescent="0.3">
      <c r="A3429" s="36" t="s">
        <v>23</v>
      </c>
      <c r="B3429" s="4" t="s">
        <v>2003</v>
      </c>
      <c r="C3429" s="4" t="s">
        <v>110</v>
      </c>
      <c r="D3429" s="22">
        <v>9</v>
      </c>
      <c r="E3429" s="70">
        <v>0.31</v>
      </c>
      <c r="F3429" s="6">
        <f>D3429*E3429</f>
        <v>2.79</v>
      </c>
      <c r="G3429" s="7"/>
    </row>
    <row r="3430" spans="1:12" s="1" customFormat="1" ht="28.8" x14ac:dyDescent="0.3">
      <c r="A3430" s="36" t="s">
        <v>47</v>
      </c>
      <c r="B3430" s="4" t="s">
        <v>2004</v>
      </c>
      <c r="C3430" s="4" t="s">
        <v>110</v>
      </c>
      <c r="D3430" s="22">
        <v>25</v>
      </c>
      <c r="E3430" s="76">
        <v>0.28000000000000003</v>
      </c>
      <c r="F3430" s="23">
        <f>D3430*E3430</f>
        <v>7.0000000000000009</v>
      </c>
      <c r="G3430" s="7"/>
    </row>
    <row r="3431" spans="1:12" s="1" customFormat="1" x14ac:dyDescent="0.3">
      <c r="A3431" s="36" t="s">
        <v>78</v>
      </c>
      <c r="B3431" s="4" t="s">
        <v>2005</v>
      </c>
      <c r="C3431" s="4" t="s">
        <v>8</v>
      </c>
      <c r="D3431" s="22">
        <v>0.05</v>
      </c>
      <c r="E3431" s="6">
        <v>0.79</v>
      </c>
      <c r="F3431" s="23">
        <f>D3431*E3431</f>
        <v>3.9500000000000007E-2</v>
      </c>
      <c r="G3431" s="7"/>
    </row>
    <row r="3433" spans="1:12" ht="15" thickBot="1" x14ac:dyDescent="0.35"/>
    <row r="3434" spans="1:12" ht="15.6" thickTop="1" thickBot="1" x14ac:dyDescent="0.35">
      <c r="A3434" s="65" t="s">
        <v>2629</v>
      </c>
    </row>
    <row r="3435" spans="1:12" s="1" customFormat="1" ht="15" thickTop="1" x14ac:dyDescent="0.3">
      <c r="A3435" s="20"/>
      <c r="B3435" s="74" t="s">
        <v>188</v>
      </c>
      <c r="C3435" s="4"/>
      <c r="D3435" s="4"/>
      <c r="E3435" s="4"/>
      <c r="F3435" s="41"/>
      <c r="G3435" s="75"/>
    </row>
    <row r="3436" spans="1:12" s="1" customFormat="1" ht="28.8" x14ac:dyDescent="0.3">
      <c r="A3436" s="36" t="s">
        <v>23</v>
      </c>
      <c r="B3436" s="4" t="s">
        <v>2801</v>
      </c>
      <c r="C3436" s="4" t="s">
        <v>750</v>
      </c>
      <c r="D3436" s="22">
        <v>0.3</v>
      </c>
      <c r="E3436" s="76">
        <v>13</v>
      </c>
      <c r="F3436" s="6">
        <f>D3436*E3436</f>
        <v>3.9</v>
      </c>
      <c r="G3436" s="7"/>
      <c r="J3436" s="30"/>
      <c r="K3436" s="31"/>
      <c r="L3436" s="31"/>
    </row>
    <row r="3439" spans="1:12" ht="15" thickBot="1" x14ac:dyDescent="0.35"/>
    <row r="3440" spans="1:12" ht="15.6" thickTop="1" thickBot="1" x14ac:dyDescent="0.35">
      <c r="A3440" s="65" t="s">
        <v>2008</v>
      </c>
    </row>
    <row r="3441" spans="1:12" s="1" customFormat="1" ht="15" thickTop="1" x14ac:dyDescent="0.3">
      <c r="A3441" s="20"/>
      <c r="B3441" s="74" t="s">
        <v>188</v>
      </c>
      <c r="C3441" s="4"/>
      <c r="D3441" s="4"/>
      <c r="E3441" s="4"/>
      <c r="F3441" s="41"/>
      <c r="G3441" s="75"/>
    </row>
    <row r="3442" spans="1:12" s="1" customFormat="1" ht="28.8" x14ac:dyDescent="0.3">
      <c r="A3442" s="36" t="s">
        <v>23</v>
      </c>
      <c r="B3442" s="4" t="s">
        <v>2802</v>
      </c>
      <c r="C3442" s="4" t="s">
        <v>110</v>
      </c>
      <c r="D3442" s="22">
        <v>3</v>
      </c>
      <c r="E3442" s="76">
        <v>0.92</v>
      </c>
      <c r="F3442" s="6">
        <f>D3442*E3442</f>
        <v>2.7600000000000002</v>
      </c>
      <c r="G3442" s="7"/>
      <c r="J3442" s="30"/>
      <c r="K3442" s="31"/>
      <c r="L3442" s="31"/>
    </row>
    <row r="3444" spans="1:12" ht="15" thickBot="1" x14ac:dyDescent="0.35"/>
    <row r="3445" spans="1:12" ht="15.6" thickTop="1" thickBot="1" x14ac:dyDescent="0.35">
      <c r="A3445" s="65" t="s">
        <v>2010</v>
      </c>
    </row>
    <row r="3446" spans="1:12" s="1" customFormat="1" ht="15" thickTop="1" x14ac:dyDescent="0.3">
      <c r="A3446" s="20"/>
      <c r="B3446" s="74" t="s">
        <v>188</v>
      </c>
      <c r="C3446" s="4"/>
      <c r="D3446" s="4"/>
      <c r="E3446" s="4"/>
      <c r="F3446" s="41"/>
      <c r="G3446" s="75"/>
    </row>
    <row r="3447" spans="1:12" s="1" customFormat="1" x14ac:dyDescent="0.3">
      <c r="A3447" s="36" t="s">
        <v>23</v>
      </c>
      <c r="B3447" s="170" t="s">
        <v>2802</v>
      </c>
      <c r="C3447" s="4" t="s">
        <v>110</v>
      </c>
      <c r="D3447" s="22">
        <v>4</v>
      </c>
      <c r="E3447" s="76">
        <v>0.92</v>
      </c>
      <c r="F3447" s="6">
        <f>D3447*E3447</f>
        <v>3.68</v>
      </c>
      <c r="G3447" s="7"/>
      <c r="J3447" s="30"/>
      <c r="K3447" s="31"/>
      <c r="L3447" s="31"/>
    </row>
    <row r="3449" spans="1:12" ht="15" thickBot="1" x14ac:dyDescent="0.35"/>
    <row r="3450" spans="1:12" ht="15.6" thickTop="1" thickBot="1" x14ac:dyDescent="0.35">
      <c r="A3450" s="65" t="s">
        <v>2630</v>
      </c>
    </row>
    <row r="3451" spans="1:12" s="1" customFormat="1" ht="15" thickTop="1" x14ac:dyDescent="0.3">
      <c r="A3451" s="20"/>
      <c r="B3451" s="74" t="s">
        <v>45</v>
      </c>
      <c r="C3451" s="4"/>
      <c r="D3451" s="4"/>
      <c r="E3451" s="4"/>
      <c r="F3451" s="41"/>
      <c r="G3451" s="75"/>
    </row>
    <row r="3452" spans="1:12" s="1" customFormat="1" ht="43.2" x14ac:dyDescent="0.3">
      <c r="A3452" s="36" t="s">
        <v>23</v>
      </c>
      <c r="B3452" s="4" t="s">
        <v>2803</v>
      </c>
      <c r="C3452" s="4" t="s">
        <v>110</v>
      </c>
      <c r="D3452" s="22">
        <v>17</v>
      </c>
      <c r="E3452" s="76">
        <v>0.39</v>
      </c>
      <c r="F3452" s="6">
        <f>D3452*E3452</f>
        <v>6.63</v>
      </c>
      <c r="G3452" s="7"/>
      <c r="J3452" s="30"/>
      <c r="K3452" s="31"/>
      <c r="L3452" s="31"/>
    </row>
    <row r="3454" spans="1:12" ht="15" thickBot="1" x14ac:dyDescent="0.35"/>
    <row r="3455" spans="1:12" ht="15.6" thickTop="1" thickBot="1" x14ac:dyDescent="0.35">
      <c r="A3455" s="65" t="s">
        <v>2012</v>
      </c>
    </row>
    <row r="3456" spans="1:12" s="1" customFormat="1" ht="15" thickTop="1" x14ac:dyDescent="0.3">
      <c r="A3456" s="20"/>
      <c r="B3456" s="74" t="s">
        <v>45</v>
      </c>
      <c r="C3456" s="4"/>
      <c r="D3456" s="4"/>
      <c r="E3456" s="4"/>
      <c r="F3456" s="41"/>
      <c r="G3456" s="75"/>
    </row>
    <row r="3457" spans="1:12" s="1" customFormat="1" ht="43.2" x14ac:dyDescent="0.3">
      <c r="A3457" s="36" t="s">
        <v>23</v>
      </c>
      <c r="B3457" s="4" t="s">
        <v>2803</v>
      </c>
      <c r="C3457" s="4" t="s">
        <v>2017</v>
      </c>
      <c r="D3457" s="22">
        <v>1</v>
      </c>
      <c r="E3457" s="76">
        <v>6.63</v>
      </c>
      <c r="F3457" s="6">
        <f>D3457*E3457</f>
        <v>6.63</v>
      </c>
      <c r="G3457" s="7"/>
      <c r="J3457" s="30"/>
      <c r="K3457" s="31"/>
      <c r="L3457" s="31"/>
    </row>
    <row r="3459" spans="1:12" ht="15" thickBot="1" x14ac:dyDescent="0.35"/>
    <row r="3460" spans="1:12" ht="15.6" thickTop="1" thickBot="1" x14ac:dyDescent="0.35">
      <c r="A3460" s="65" t="s">
        <v>2014</v>
      </c>
    </row>
    <row r="3461" spans="1:12" s="1" customFormat="1" ht="15" thickTop="1" x14ac:dyDescent="0.3">
      <c r="A3461" s="20"/>
      <c r="B3461" s="74" t="s">
        <v>188</v>
      </c>
      <c r="C3461" s="4"/>
      <c r="D3461" s="4"/>
      <c r="E3461" s="4"/>
      <c r="F3461" s="41"/>
      <c r="G3461" s="75"/>
    </row>
    <row r="3462" spans="1:12" s="1" customFormat="1" ht="43.2" x14ac:dyDescent="0.3">
      <c r="A3462" s="36" t="s">
        <v>23</v>
      </c>
      <c r="B3462" s="4" t="s">
        <v>2805</v>
      </c>
      <c r="C3462" s="4" t="s">
        <v>110</v>
      </c>
      <c r="D3462" s="22">
        <v>16</v>
      </c>
      <c r="E3462" s="76">
        <v>0.65</v>
      </c>
      <c r="F3462" s="6">
        <f>D3462*E3462</f>
        <v>10.4</v>
      </c>
      <c r="G3462" s="7"/>
      <c r="J3462" s="30"/>
      <c r="K3462" s="31"/>
      <c r="L3462" s="31"/>
    </row>
    <row r="3464" spans="1:12" ht="15" thickBot="1" x14ac:dyDescent="0.35"/>
    <row r="3465" spans="1:12" ht="15.6" thickTop="1" thickBot="1" x14ac:dyDescent="0.35">
      <c r="A3465" s="65" t="s">
        <v>2016</v>
      </c>
    </row>
    <row r="3466" spans="1:12" s="1" customFormat="1" ht="15" thickTop="1" x14ac:dyDescent="0.3">
      <c r="A3466" s="20"/>
      <c r="B3466" s="74" t="s">
        <v>188</v>
      </c>
      <c r="C3466" s="4"/>
      <c r="D3466" s="4"/>
      <c r="E3466" s="4"/>
      <c r="F3466" s="41"/>
      <c r="G3466" s="75"/>
    </row>
    <row r="3467" spans="1:12" s="1" customFormat="1" ht="43.2" x14ac:dyDescent="0.3">
      <c r="A3467" s="36" t="s">
        <v>23</v>
      </c>
      <c r="B3467" s="4" t="s">
        <v>2805</v>
      </c>
      <c r="C3467" s="4" t="s">
        <v>2017</v>
      </c>
      <c r="D3467" s="22">
        <v>1</v>
      </c>
      <c r="E3467" s="76">
        <v>13.37</v>
      </c>
      <c r="F3467" s="6">
        <f>D3467*E3467</f>
        <v>13.37</v>
      </c>
      <c r="G3467" s="7"/>
      <c r="J3467" s="30"/>
      <c r="K3467" s="31"/>
      <c r="L3467" s="31"/>
    </row>
    <row r="3469" spans="1:12" ht="15" thickBot="1" x14ac:dyDescent="0.35"/>
    <row r="3470" spans="1:12" ht="15.6" thickTop="1" thickBot="1" x14ac:dyDescent="0.35">
      <c r="A3470" s="65" t="s">
        <v>2018</v>
      </c>
    </row>
    <row r="3471" spans="1:12" s="1" customFormat="1" ht="15" thickTop="1" x14ac:dyDescent="0.3">
      <c r="A3471" s="20"/>
      <c r="B3471" s="74" t="s">
        <v>45</v>
      </c>
      <c r="C3471" s="4"/>
      <c r="D3471" s="4"/>
      <c r="E3471" s="4"/>
      <c r="F3471" s="41"/>
      <c r="G3471" s="75"/>
    </row>
    <row r="3472" spans="1:12" s="1" customFormat="1" x14ac:dyDescent="0.3">
      <c r="A3472" s="36" t="s">
        <v>23</v>
      </c>
      <c r="B3472" s="4" t="s">
        <v>2021</v>
      </c>
      <c r="C3472" s="4" t="s">
        <v>110</v>
      </c>
      <c r="D3472" s="22">
        <v>4.5</v>
      </c>
      <c r="E3472" s="70">
        <v>0.57999999999999996</v>
      </c>
      <c r="F3472" s="6">
        <f>D3472*E3472</f>
        <v>2.61</v>
      </c>
      <c r="G3472" s="7"/>
    </row>
    <row r="3473" spans="1:12" s="1" customFormat="1" x14ac:dyDescent="0.3">
      <c r="A3473" s="36" t="s">
        <v>47</v>
      </c>
      <c r="B3473" s="4" t="s">
        <v>2022</v>
      </c>
      <c r="C3473" s="4" t="s">
        <v>110</v>
      </c>
      <c r="D3473" s="22">
        <v>13.5</v>
      </c>
      <c r="E3473" s="76">
        <v>0.28000000000000003</v>
      </c>
      <c r="F3473" s="23">
        <f>D3473*E3473</f>
        <v>3.7800000000000002</v>
      </c>
      <c r="G3473" s="7"/>
    </row>
    <row r="3474" spans="1:12" s="1" customFormat="1" x14ac:dyDescent="0.3">
      <c r="A3474" s="36" t="s">
        <v>78</v>
      </c>
      <c r="B3474" s="4" t="s">
        <v>2023</v>
      </c>
      <c r="C3474" s="4" t="s">
        <v>110</v>
      </c>
      <c r="D3474" s="22">
        <v>0.4</v>
      </c>
      <c r="E3474" s="6">
        <v>10</v>
      </c>
      <c r="F3474" s="23">
        <f>D3474*E3474</f>
        <v>4</v>
      </c>
      <c r="G3474" s="7"/>
    </row>
    <row r="3475" spans="1:12" s="1" customFormat="1" ht="15" thickBot="1" x14ac:dyDescent="0.35">
      <c r="A3475" s="36" t="s">
        <v>1051</v>
      </c>
      <c r="B3475" s="4" t="s">
        <v>2024</v>
      </c>
      <c r="C3475" s="4" t="s">
        <v>8</v>
      </c>
      <c r="D3475" s="22">
        <v>0.05</v>
      </c>
      <c r="E3475" s="6">
        <v>0.79</v>
      </c>
      <c r="F3475" s="23">
        <f>D3475*E3475</f>
        <v>3.9500000000000007E-2</v>
      </c>
      <c r="G3475" s="93"/>
    </row>
    <row r="3476" spans="1:12" ht="15" thickTop="1" x14ac:dyDescent="0.3"/>
    <row r="3477" spans="1:12" ht="15" thickBot="1" x14ac:dyDescent="0.35"/>
    <row r="3478" spans="1:12" ht="15" thickTop="1" x14ac:dyDescent="0.3">
      <c r="A3478" s="234" t="s">
        <v>2020</v>
      </c>
    </row>
    <row r="3479" spans="1:12" ht="15" thickBot="1" x14ac:dyDescent="0.35">
      <c r="A3479" s="235"/>
    </row>
    <row r="3480" spans="1:12" s="1" customFormat="1" ht="15" thickTop="1" x14ac:dyDescent="0.3">
      <c r="A3480" s="20"/>
      <c r="B3480" s="74" t="s">
        <v>45</v>
      </c>
      <c r="C3480" s="4"/>
      <c r="D3480" s="4"/>
      <c r="E3480" s="4"/>
      <c r="F3480" s="41"/>
      <c r="G3480" s="75"/>
    </row>
    <row r="3481" spans="1:12" s="1" customFormat="1" ht="43.2" x14ac:dyDescent="0.3">
      <c r="A3481" s="36" t="s">
        <v>23</v>
      </c>
      <c r="B3481" s="4" t="s">
        <v>2027</v>
      </c>
      <c r="C3481" s="4" t="s">
        <v>2017</v>
      </c>
      <c r="D3481" s="22">
        <v>12</v>
      </c>
      <c r="E3481" s="76">
        <v>0.38</v>
      </c>
      <c r="F3481" s="6">
        <f>D3481*E3481</f>
        <v>4.5600000000000005</v>
      </c>
      <c r="G3481" s="7"/>
      <c r="J3481" s="30"/>
      <c r="K3481" s="31"/>
      <c r="L3481" s="31"/>
    </row>
    <row r="3483" spans="1:12" ht="15" thickBot="1" x14ac:dyDescent="0.35"/>
    <row r="3484" spans="1:12" ht="15.6" thickTop="1" thickBot="1" x14ac:dyDescent="0.35">
      <c r="A3484" s="65" t="s">
        <v>2042</v>
      </c>
    </row>
    <row r="3485" spans="1:12" s="1" customFormat="1" ht="15" thickTop="1" x14ac:dyDescent="0.3">
      <c r="A3485" s="20"/>
      <c r="B3485" s="74" t="s">
        <v>45</v>
      </c>
      <c r="C3485" s="4"/>
      <c r="D3485" s="4"/>
      <c r="E3485" s="4"/>
      <c r="F3485" s="41"/>
      <c r="G3485" s="75"/>
    </row>
    <row r="3486" spans="1:12" s="1" customFormat="1" ht="43.2" x14ac:dyDescent="0.3">
      <c r="A3486" s="36" t="s">
        <v>23</v>
      </c>
      <c r="B3486" s="4" t="s">
        <v>2027</v>
      </c>
      <c r="C3486" s="4" t="s">
        <v>2017</v>
      </c>
      <c r="D3486" s="22">
        <v>1</v>
      </c>
      <c r="E3486" s="76">
        <v>4.5599999999999996</v>
      </c>
      <c r="F3486" s="6">
        <f>D3486*E3486</f>
        <v>4.5599999999999996</v>
      </c>
      <c r="G3486" s="7"/>
      <c r="J3486" s="30"/>
      <c r="K3486" s="31"/>
      <c r="L3486" s="31"/>
    </row>
    <row r="3488" spans="1:12" ht="15" thickBot="1" x14ac:dyDescent="0.35"/>
    <row r="3489" spans="1:12" ht="15.6" thickTop="1" thickBot="1" x14ac:dyDescent="0.35">
      <c r="A3489" s="65" t="s">
        <v>2044</v>
      </c>
    </row>
    <row r="3490" spans="1:12" s="1" customFormat="1" ht="15" thickTop="1" x14ac:dyDescent="0.3">
      <c r="A3490" s="20"/>
      <c r="B3490" s="74" t="s">
        <v>45</v>
      </c>
      <c r="C3490" s="4"/>
      <c r="D3490" s="4"/>
      <c r="E3490" s="4"/>
      <c r="F3490" s="41"/>
      <c r="G3490" s="75"/>
    </row>
    <row r="3491" spans="1:12" s="1" customFormat="1" ht="43.2" x14ac:dyDescent="0.3">
      <c r="A3491" s="36" t="s">
        <v>23</v>
      </c>
      <c r="B3491" s="4" t="s">
        <v>2033</v>
      </c>
      <c r="C3491" s="4" t="s">
        <v>110</v>
      </c>
      <c r="D3491" s="22">
        <v>4</v>
      </c>
      <c r="E3491" s="76">
        <v>1.98</v>
      </c>
      <c r="F3491" s="6">
        <f>D3491*E3491</f>
        <v>7.92</v>
      </c>
      <c r="G3491" s="7"/>
      <c r="J3491" s="30"/>
      <c r="K3491" s="31"/>
      <c r="L3491" s="31"/>
    </row>
    <row r="3493" spans="1:12" ht="15" thickBot="1" x14ac:dyDescent="0.35"/>
    <row r="3494" spans="1:12" ht="15.6" thickTop="1" thickBot="1" x14ac:dyDescent="0.35">
      <c r="A3494" s="65" t="s">
        <v>2025</v>
      </c>
    </row>
    <row r="3495" spans="1:12" s="1" customFormat="1" ht="15" thickTop="1" x14ac:dyDescent="0.3">
      <c r="A3495" s="20"/>
      <c r="B3495" s="74" t="s">
        <v>45</v>
      </c>
      <c r="C3495" s="4"/>
      <c r="D3495" s="4"/>
      <c r="E3495" s="4"/>
      <c r="F3495" s="41"/>
      <c r="G3495" s="75"/>
    </row>
    <row r="3496" spans="1:12" s="1" customFormat="1" ht="43.2" x14ac:dyDescent="0.3">
      <c r="A3496" s="36" t="s">
        <v>23</v>
      </c>
      <c r="B3496" s="4" t="s">
        <v>2033</v>
      </c>
      <c r="C3496" s="4" t="s">
        <v>2017</v>
      </c>
      <c r="D3496" s="22">
        <v>1</v>
      </c>
      <c r="E3496" s="76">
        <v>7.88</v>
      </c>
      <c r="F3496" s="6">
        <f>D3496*E3496</f>
        <v>7.88</v>
      </c>
      <c r="G3496" s="7"/>
      <c r="J3496" s="30"/>
      <c r="K3496" s="31"/>
      <c r="L3496" s="31"/>
    </row>
    <row r="3498" spans="1:12" ht="15" thickBot="1" x14ac:dyDescent="0.35"/>
    <row r="3499" spans="1:12" ht="15.6" thickTop="1" thickBot="1" x14ac:dyDescent="0.35">
      <c r="A3499" s="65" t="s">
        <v>2028</v>
      </c>
    </row>
    <row r="3500" spans="1:12" s="1" customFormat="1" ht="15" thickTop="1" x14ac:dyDescent="0.3">
      <c r="A3500" s="20"/>
      <c r="B3500" s="74" t="s">
        <v>45</v>
      </c>
      <c r="C3500" s="4"/>
      <c r="D3500" s="4"/>
      <c r="E3500" s="4"/>
      <c r="F3500" s="41"/>
      <c r="G3500" s="75"/>
    </row>
    <row r="3501" spans="1:12" s="1" customFormat="1" ht="28.8" x14ac:dyDescent="0.3">
      <c r="A3501" s="36" t="s">
        <v>23</v>
      </c>
      <c r="B3501" s="4" t="s">
        <v>2036</v>
      </c>
      <c r="C3501" s="4" t="s">
        <v>2017</v>
      </c>
      <c r="D3501" s="22">
        <v>4</v>
      </c>
      <c r="E3501" s="76">
        <v>1.96</v>
      </c>
      <c r="F3501" s="6">
        <f>D3501*E3501</f>
        <v>7.84</v>
      </c>
      <c r="G3501" s="7"/>
      <c r="J3501" s="30"/>
      <c r="K3501" s="31"/>
      <c r="L3501" s="31"/>
    </row>
    <row r="3505" spans="1:12" ht="15" thickBot="1" x14ac:dyDescent="0.35"/>
    <row r="3506" spans="1:12" ht="15.6" thickTop="1" thickBot="1" x14ac:dyDescent="0.35">
      <c r="A3506" s="65" t="s">
        <v>2029</v>
      </c>
    </row>
    <row r="3507" spans="1:12" s="1" customFormat="1" ht="15" thickTop="1" x14ac:dyDescent="0.3">
      <c r="A3507" s="20"/>
      <c r="B3507" s="74" t="s">
        <v>45</v>
      </c>
      <c r="C3507" s="4"/>
      <c r="D3507" s="4"/>
      <c r="E3507" s="4"/>
      <c r="F3507" s="41"/>
      <c r="G3507" s="75"/>
    </row>
    <row r="3508" spans="1:12" s="1" customFormat="1" ht="28.8" x14ac:dyDescent="0.3">
      <c r="A3508" s="36" t="s">
        <v>23</v>
      </c>
      <c r="B3508" s="4" t="s">
        <v>2036</v>
      </c>
      <c r="C3508" s="4" t="s">
        <v>2017</v>
      </c>
      <c r="D3508" s="22">
        <v>1</v>
      </c>
      <c r="E3508" s="76">
        <v>7.84</v>
      </c>
      <c r="F3508" s="6">
        <f>D3508*E3508</f>
        <v>7.84</v>
      </c>
      <c r="G3508" s="7"/>
      <c r="J3508" s="30"/>
      <c r="K3508" s="31"/>
      <c r="L3508" s="31"/>
    </row>
    <row r="3510" spans="1:12" ht="15" thickBot="1" x14ac:dyDescent="0.35"/>
    <row r="3511" spans="1:12" ht="15.6" thickTop="1" thickBot="1" x14ac:dyDescent="0.35">
      <c r="A3511" s="65" t="s">
        <v>2030</v>
      </c>
    </row>
    <row r="3512" spans="1:12" s="1" customFormat="1" ht="15" thickTop="1" x14ac:dyDescent="0.3">
      <c r="A3512" s="20"/>
      <c r="B3512" s="74" t="s">
        <v>188</v>
      </c>
      <c r="C3512" s="4"/>
      <c r="D3512" s="4"/>
      <c r="E3512" s="4"/>
      <c r="F3512" s="41"/>
      <c r="G3512" s="75"/>
    </row>
    <row r="3513" spans="1:12" s="1" customFormat="1" ht="57.6" x14ac:dyDescent="0.3">
      <c r="A3513" s="36" t="s">
        <v>23</v>
      </c>
      <c r="B3513" s="4" t="s">
        <v>2634</v>
      </c>
      <c r="C3513" s="4" t="s">
        <v>110</v>
      </c>
      <c r="D3513" s="22">
        <v>17</v>
      </c>
      <c r="E3513" s="76">
        <v>0.82</v>
      </c>
      <c r="F3513" s="6">
        <f>D3513*E3513</f>
        <v>13.94</v>
      </c>
      <c r="G3513" s="7"/>
    </row>
    <row r="3515" spans="1:12" ht="15" thickBot="1" x14ac:dyDescent="0.35"/>
    <row r="3516" spans="1:12" ht="15.6" thickTop="1" thickBot="1" x14ac:dyDescent="0.35">
      <c r="A3516" s="65" t="s">
        <v>2031</v>
      </c>
    </row>
    <row r="3517" spans="1:12" s="1" customFormat="1" ht="15" thickTop="1" x14ac:dyDescent="0.3">
      <c r="A3517" s="20"/>
      <c r="B3517" s="74" t="s">
        <v>188</v>
      </c>
      <c r="C3517" s="4"/>
      <c r="D3517" s="4"/>
      <c r="E3517" s="4"/>
      <c r="F3517" s="41"/>
      <c r="G3517" s="75"/>
    </row>
    <row r="3518" spans="1:12" s="1" customFormat="1" ht="69" customHeight="1" x14ac:dyDescent="0.3">
      <c r="A3518" s="36" t="s">
        <v>23</v>
      </c>
      <c r="B3518" s="4" t="s">
        <v>2634</v>
      </c>
      <c r="C3518" s="4" t="s">
        <v>2017</v>
      </c>
      <c r="D3518" s="22">
        <v>1</v>
      </c>
      <c r="E3518" s="76">
        <v>13.94</v>
      </c>
      <c r="F3518" s="6">
        <f>D3518*E3518</f>
        <v>13.94</v>
      </c>
      <c r="G3518" s="7"/>
      <c r="J3518" s="30"/>
      <c r="K3518" s="31"/>
      <c r="L3518" s="31"/>
    </row>
    <row r="3520" spans="1:12" ht="15" thickBot="1" x14ac:dyDescent="0.35"/>
    <row r="3521" spans="1:12" ht="15.6" thickTop="1" thickBot="1" x14ac:dyDescent="0.35">
      <c r="A3521" s="65" t="s">
        <v>2034</v>
      </c>
    </row>
    <row r="3522" spans="1:12" s="1" customFormat="1" ht="15" thickTop="1" x14ac:dyDescent="0.3">
      <c r="A3522" s="20"/>
      <c r="B3522" s="74" t="s">
        <v>188</v>
      </c>
      <c r="C3522" s="4"/>
      <c r="D3522" s="4"/>
      <c r="E3522" s="4"/>
      <c r="F3522" s="41"/>
      <c r="G3522" s="75"/>
    </row>
    <row r="3523" spans="1:12" s="1" customFormat="1" ht="57.6" x14ac:dyDescent="0.3">
      <c r="A3523" s="36" t="s">
        <v>23</v>
      </c>
      <c r="B3523" s="4" t="s">
        <v>2812</v>
      </c>
      <c r="C3523" s="4" t="s">
        <v>110</v>
      </c>
      <c r="D3523" s="22">
        <v>16</v>
      </c>
      <c r="E3523" s="76">
        <v>0.99</v>
      </c>
      <c r="F3523" s="6">
        <f>D3523*E3523</f>
        <v>15.84</v>
      </c>
      <c r="G3523" s="7"/>
      <c r="J3523" s="30"/>
      <c r="K3523" s="31"/>
      <c r="L3523" s="31"/>
    </row>
    <row r="3525" spans="1:12" ht="15" thickBot="1" x14ac:dyDescent="0.35"/>
    <row r="3526" spans="1:12" ht="15.6" thickTop="1" thickBot="1" x14ac:dyDescent="0.35">
      <c r="A3526" s="65" t="s">
        <v>2035</v>
      </c>
    </row>
    <row r="3527" spans="1:12" s="1" customFormat="1" ht="15" thickTop="1" x14ac:dyDescent="0.3">
      <c r="A3527" s="20"/>
      <c r="B3527" s="74" t="s">
        <v>188</v>
      </c>
      <c r="C3527" s="4"/>
      <c r="D3527" s="4"/>
      <c r="E3527" s="4"/>
      <c r="F3527" s="41"/>
      <c r="G3527" s="75"/>
    </row>
    <row r="3528" spans="1:12" s="1" customFormat="1" ht="75" customHeight="1" x14ac:dyDescent="0.3">
      <c r="A3528" s="36" t="s">
        <v>23</v>
      </c>
      <c r="B3528" s="4" t="s">
        <v>2812</v>
      </c>
      <c r="C3528" s="4" t="s">
        <v>738</v>
      </c>
      <c r="D3528" s="22">
        <v>1</v>
      </c>
      <c r="E3528" s="76">
        <v>13.37</v>
      </c>
      <c r="F3528" s="6">
        <f>D3528*E3528</f>
        <v>13.37</v>
      </c>
      <c r="G3528" s="7"/>
      <c r="J3528" s="30"/>
      <c r="K3528" s="31"/>
      <c r="L3528" s="31"/>
    </row>
    <row r="3530" spans="1:12" ht="15" thickBot="1" x14ac:dyDescent="0.35"/>
    <row r="3531" spans="1:12" ht="15.6" thickTop="1" thickBot="1" x14ac:dyDescent="0.35">
      <c r="A3531" s="65" t="s">
        <v>2037</v>
      </c>
    </row>
    <row r="3532" spans="1:12" s="1" customFormat="1" ht="15" thickTop="1" x14ac:dyDescent="0.3">
      <c r="A3532" s="20"/>
      <c r="B3532" s="74" t="s">
        <v>188</v>
      </c>
      <c r="C3532" s="4"/>
      <c r="D3532" s="4"/>
      <c r="E3532" s="4"/>
      <c r="F3532" s="41"/>
      <c r="G3532" s="75"/>
    </row>
    <row r="3533" spans="1:12" s="1" customFormat="1" ht="43.2" x14ac:dyDescent="0.3">
      <c r="A3533" s="36" t="s">
        <v>23</v>
      </c>
      <c r="B3533" s="4" t="s">
        <v>2814</v>
      </c>
      <c r="C3533" s="4" t="s">
        <v>110</v>
      </c>
      <c r="D3533" s="22">
        <v>8.5</v>
      </c>
      <c r="E3533" s="76">
        <v>1.1000000000000001</v>
      </c>
      <c r="F3533" s="6">
        <f>D3533*E3533</f>
        <v>9.3500000000000014</v>
      </c>
      <c r="G3533" s="7"/>
      <c r="J3533" s="30"/>
      <c r="K3533" s="31"/>
      <c r="L3533" s="31"/>
    </row>
    <row r="3535" spans="1:12" ht="15" thickBot="1" x14ac:dyDescent="0.35"/>
    <row r="3536" spans="1:12" ht="15.6" thickTop="1" thickBot="1" x14ac:dyDescent="0.35">
      <c r="A3536" s="65" t="s">
        <v>2038</v>
      </c>
    </row>
    <row r="3537" spans="1:12" s="1" customFormat="1" ht="15" thickTop="1" x14ac:dyDescent="0.3">
      <c r="A3537" s="20"/>
      <c r="B3537" s="74" t="s">
        <v>188</v>
      </c>
      <c r="C3537" s="4"/>
      <c r="D3537" s="4"/>
      <c r="E3537" s="4"/>
      <c r="F3537" s="41"/>
      <c r="G3537" s="75"/>
    </row>
    <row r="3538" spans="1:12" s="1" customFormat="1" ht="43.2" x14ac:dyDescent="0.3">
      <c r="A3538" s="36" t="s">
        <v>23</v>
      </c>
      <c r="B3538" s="4" t="s">
        <v>2814</v>
      </c>
      <c r="C3538" s="4" t="s">
        <v>110</v>
      </c>
      <c r="D3538" s="22">
        <v>12</v>
      </c>
      <c r="E3538" s="76">
        <v>1.1000000000000001</v>
      </c>
      <c r="F3538" s="6">
        <f>D3538*E3538</f>
        <v>13.200000000000001</v>
      </c>
      <c r="G3538" s="7"/>
      <c r="J3538" s="30"/>
      <c r="K3538" s="31"/>
      <c r="L3538" s="31"/>
    </row>
    <row r="3540" spans="1:12" ht="15" thickBot="1" x14ac:dyDescent="0.35"/>
    <row r="3541" spans="1:12" ht="15.6" thickTop="1" thickBot="1" x14ac:dyDescent="0.35">
      <c r="A3541" s="65" t="s">
        <v>2039</v>
      </c>
    </row>
    <row r="3542" spans="1:12" s="1" customFormat="1" ht="15" thickTop="1" x14ac:dyDescent="0.3">
      <c r="A3542" s="20"/>
      <c r="B3542" s="74" t="s">
        <v>45</v>
      </c>
      <c r="C3542" s="4"/>
      <c r="D3542" s="4"/>
      <c r="E3542" s="4"/>
      <c r="F3542" s="41"/>
      <c r="G3542" s="75"/>
    </row>
    <row r="3543" spans="1:12" s="1" customFormat="1" ht="43.2" x14ac:dyDescent="0.3">
      <c r="A3543" s="36" t="s">
        <v>23</v>
      </c>
      <c r="B3543" s="4" t="s">
        <v>2814</v>
      </c>
      <c r="C3543" s="4" t="s">
        <v>738</v>
      </c>
      <c r="D3543" s="22">
        <v>1</v>
      </c>
      <c r="E3543" s="76">
        <v>9.35</v>
      </c>
      <c r="F3543" s="6">
        <f>D3543*E3543</f>
        <v>9.35</v>
      </c>
      <c r="G3543" s="7"/>
      <c r="J3543" s="30"/>
      <c r="K3543" s="31"/>
      <c r="L3543" s="31"/>
    </row>
    <row r="3545" spans="1:12" ht="15" thickBot="1" x14ac:dyDescent="0.35"/>
    <row r="3546" spans="1:12" ht="15.6" thickTop="1" thickBot="1" x14ac:dyDescent="0.35">
      <c r="A3546" s="65" t="s">
        <v>2040</v>
      </c>
    </row>
    <row r="3547" spans="1:12" s="1" customFormat="1" ht="15" thickTop="1" x14ac:dyDescent="0.3">
      <c r="A3547" s="20"/>
      <c r="B3547" s="74" t="s">
        <v>45</v>
      </c>
      <c r="C3547" s="4"/>
      <c r="D3547" s="4"/>
      <c r="E3547" s="4"/>
      <c r="F3547" s="41"/>
      <c r="G3547" s="75"/>
    </row>
    <row r="3548" spans="1:12" s="1" customFormat="1" x14ac:dyDescent="0.3">
      <c r="A3548" s="36" t="s">
        <v>23</v>
      </c>
      <c r="B3548" s="4" t="s">
        <v>2048</v>
      </c>
      <c r="C3548" s="4" t="s">
        <v>110</v>
      </c>
      <c r="D3548" s="22">
        <v>6</v>
      </c>
      <c r="E3548" s="70">
        <v>0.92</v>
      </c>
      <c r="F3548" s="6">
        <f>D3548*E3548</f>
        <v>5.5200000000000005</v>
      </c>
      <c r="G3548" s="7"/>
    </row>
    <row r="3549" spans="1:12" s="1" customFormat="1" x14ac:dyDescent="0.3">
      <c r="A3549" s="36" t="s">
        <v>47</v>
      </c>
      <c r="B3549" s="4" t="s">
        <v>2049</v>
      </c>
      <c r="C3549" s="4" t="s">
        <v>110</v>
      </c>
      <c r="D3549" s="22">
        <v>22</v>
      </c>
      <c r="E3549" s="76">
        <v>0.82</v>
      </c>
      <c r="F3549" s="23">
        <f>D3549*E3549</f>
        <v>18.04</v>
      </c>
      <c r="G3549" s="7"/>
    </row>
    <row r="3550" spans="1:12" s="1" customFormat="1" x14ac:dyDescent="0.3">
      <c r="A3550" s="36" t="s">
        <v>78</v>
      </c>
      <c r="B3550" s="4" t="s">
        <v>2050</v>
      </c>
      <c r="C3550" s="4" t="s">
        <v>110</v>
      </c>
      <c r="D3550" s="22">
        <v>3.2</v>
      </c>
      <c r="E3550" s="6">
        <v>0.89</v>
      </c>
      <c r="F3550" s="23">
        <f>D3550*E3550</f>
        <v>2.8480000000000003</v>
      </c>
      <c r="G3550" s="7"/>
    </row>
    <row r="3551" spans="1:12" s="1" customFormat="1" ht="15" thickBot="1" x14ac:dyDescent="0.35">
      <c r="A3551" s="36" t="s">
        <v>1051</v>
      </c>
      <c r="B3551" s="4" t="s">
        <v>2051</v>
      </c>
      <c r="C3551" s="4" t="s">
        <v>190</v>
      </c>
      <c r="D3551" s="22">
        <v>2</v>
      </c>
      <c r="E3551" s="6">
        <v>2.1</v>
      </c>
      <c r="F3551" s="6">
        <f>D3551*E3551</f>
        <v>4.2</v>
      </c>
      <c r="G3551" s="93"/>
    </row>
    <row r="3552" spans="1:12" ht="15" thickTop="1" x14ac:dyDescent="0.3"/>
    <row r="3553" spans="1:12" ht="15" thickBot="1" x14ac:dyDescent="0.35"/>
    <row r="3554" spans="1:12" ht="15" thickTop="1" x14ac:dyDescent="0.3">
      <c r="A3554" s="234" t="s">
        <v>2053</v>
      </c>
    </row>
    <row r="3555" spans="1:12" ht="15" thickBot="1" x14ac:dyDescent="0.35">
      <c r="A3555" s="235"/>
    </row>
    <row r="3556" spans="1:12" s="1" customFormat="1" ht="15" thickTop="1" x14ac:dyDescent="0.3">
      <c r="A3556" s="20"/>
      <c r="B3556" s="74" t="s">
        <v>45</v>
      </c>
      <c r="C3556" s="4"/>
      <c r="D3556" s="4"/>
      <c r="E3556" s="4"/>
      <c r="F3556" s="41"/>
      <c r="G3556" s="75"/>
    </row>
    <row r="3557" spans="1:12" s="1" customFormat="1" ht="74.400000000000006" customHeight="1" x14ac:dyDescent="0.3">
      <c r="A3557" s="36" t="s">
        <v>23</v>
      </c>
      <c r="B3557" s="4" t="s">
        <v>2054</v>
      </c>
      <c r="C3557" s="4" t="s">
        <v>750</v>
      </c>
      <c r="D3557" s="22">
        <v>0.5</v>
      </c>
      <c r="E3557" s="76">
        <v>13</v>
      </c>
      <c r="F3557" s="6">
        <f>D3557*E3557</f>
        <v>6.5</v>
      </c>
      <c r="G3557" s="7"/>
    </row>
    <row r="3558" spans="1:12" s="1" customFormat="1" ht="33.6" customHeight="1" x14ac:dyDescent="0.3">
      <c r="A3558" s="36" t="s">
        <v>47</v>
      </c>
      <c r="B3558" s="4" t="s">
        <v>2055</v>
      </c>
      <c r="C3558" s="4" t="s">
        <v>110</v>
      </c>
      <c r="D3558" s="22">
        <v>2</v>
      </c>
      <c r="E3558" s="76">
        <v>0.92</v>
      </c>
      <c r="F3558" s="6">
        <f>D3558*E3558</f>
        <v>1.84</v>
      </c>
      <c r="G3558" s="7"/>
    </row>
    <row r="3559" spans="1:12" s="1" customFormat="1" ht="18" customHeight="1" x14ac:dyDescent="0.3">
      <c r="A3559" s="36" t="s">
        <v>78</v>
      </c>
      <c r="B3559" s="4" t="s">
        <v>2056</v>
      </c>
      <c r="C3559" s="4" t="s">
        <v>110</v>
      </c>
      <c r="D3559" s="22">
        <v>2</v>
      </c>
      <c r="E3559" s="76">
        <v>0.82</v>
      </c>
      <c r="F3559" s="6">
        <f>D3559*E3559</f>
        <v>1.64</v>
      </c>
      <c r="G3559" s="7"/>
    </row>
    <row r="3560" spans="1:12" s="1" customFormat="1" ht="34.799999999999997" customHeight="1" x14ac:dyDescent="0.3">
      <c r="A3560" s="36" t="s">
        <v>1051</v>
      </c>
      <c r="B3560" s="4" t="s">
        <v>2057</v>
      </c>
      <c r="C3560" s="4" t="s">
        <v>110</v>
      </c>
      <c r="D3560" s="22">
        <v>2</v>
      </c>
      <c r="E3560" s="76">
        <v>0.89</v>
      </c>
      <c r="F3560" s="6">
        <f>D3560*E3560</f>
        <v>1.78</v>
      </c>
      <c r="G3560" s="7"/>
      <c r="J3560" s="30"/>
      <c r="K3560" s="31"/>
      <c r="L3560" s="31"/>
    </row>
    <row r="3562" spans="1:12" ht="15" thickBot="1" x14ac:dyDescent="0.35"/>
    <row r="3563" spans="1:12" ht="15" thickTop="1" x14ac:dyDescent="0.3">
      <c r="A3563" s="234" t="s">
        <v>2062</v>
      </c>
    </row>
    <row r="3564" spans="1:12" ht="15" thickBot="1" x14ac:dyDescent="0.35">
      <c r="A3564" s="235"/>
    </row>
    <row r="3565" spans="1:12" s="1" customFormat="1" ht="15" thickTop="1" x14ac:dyDescent="0.3">
      <c r="A3565" s="20"/>
      <c r="B3565" s="74" t="s">
        <v>45</v>
      </c>
      <c r="C3565" s="4"/>
      <c r="D3565" s="4"/>
      <c r="E3565" s="4"/>
      <c r="F3565" s="41"/>
      <c r="G3565" s="75"/>
    </row>
    <row r="3566" spans="1:12" s="1" customFormat="1" ht="73.8" customHeight="1" x14ac:dyDescent="0.3">
      <c r="A3566" s="36" t="s">
        <v>23</v>
      </c>
      <c r="B3566" s="4" t="s">
        <v>2054</v>
      </c>
      <c r="C3566" s="4" t="s">
        <v>750</v>
      </c>
      <c r="D3566" s="22">
        <v>0.5</v>
      </c>
      <c r="E3566" s="76">
        <v>13</v>
      </c>
      <c r="F3566" s="6">
        <f>D3566*E3566</f>
        <v>6.5</v>
      </c>
      <c r="G3566" s="7"/>
    </row>
    <row r="3567" spans="1:12" s="1" customFormat="1" ht="44.4" customHeight="1" x14ac:dyDescent="0.3">
      <c r="A3567" s="36" t="s">
        <v>47</v>
      </c>
      <c r="B3567" s="4" t="s">
        <v>2055</v>
      </c>
      <c r="C3567" s="4" t="s">
        <v>110</v>
      </c>
      <c r="D3567" s="22">
        <v>10</v>
      </c>
      <c r="E3567" s="76">
        <v>0.92</v>
      </c>
      <c r="F3567" s="6">
        <f>D3567*E3567</f>
        <v>9.2000000000000011</v>
      </c>
      <c r="G3567" s="7"/>
    </row>
    <row r="3568" spans="1:12" s="1" customFormat="1" ht="40.799999999999997" customHeight="1" x14ac:dyDescent="0.3">
      <c r="A3568" s="36" t="s">
        <v>78</v>
      </c>
      <c r="B3568" s="4" t="s">
        <v>2059</v>
      </c>
      <c r="C3568" s="4" t="s">
        <v>110</v>
      </c>
      <c r="D3568" s="22">
        <v>18.7</v>
      </c>
      <c r="E3568" s="76">
        <v>1.1000000000000001</v>
      </c>
      <c r="F3568" s="6">
        <f>D3568*E3568</f>
        <v>20.57</v>
      </c>
      <c r="G3568" s="7"/>
    </row>
    <row r="3569" spans="1:12" s="1" customFormat="1" ht="50.4" customHeight="1" x14ac:dyDescent="0.3">
      <c r="A3569" s="36" t="s">
        <v>1051</v>
      </c>
      <c r="B3569" s="4" t="s">
        <v>2057</v>
      </c>
      <c r="C3569" s="4" t="s">
        <v>110</v>
      </c>
      <c r="D3569" s="22">
        <v>6</v>
      </c>
      <c r="E3569" s="76">
        <v>0.89</v>
      </c>
      <c r="F3569" s="6">
        <f>D3569*E3569</f>
        <v>5.34</v>
      </c>
      <c r="G3569" s="7"/>
      <c r="J3569" s="30"/>
      <c r="K3569" s="31"/>
      <c r="L3569" s="31"/>
    </row>
    <row r="3571" spans="1:12" ht="15" thickBot="1" x14ac:dyDescent="0.35"/>
    <row r="3572" spans="1:12" ht="15.6" thickTop="1" thickBot="1" x14ac:dyDescent="0.35">
      <c r="A3572" s="65" t="s">
        <v>2058</v>
      </c>
    </row>
    <row r="3573" spans="1:12" s="1" customFormat="1" ht="15" thickTop="1" x14ac:dyDescent="0.3">
      <c r="A3573" s="20"/>
      <c r="B3573" s="74" t="s">
        <v>45</v>
      </c>
      <c r="C3573" s="4"/>
      <c r="D3573" s="4"/>
      <c r="E3573" s="4"/>
      <c r="F3573" s="41"/>
      <c r="G3573" s="75"/>
    </row>
    <row r="3574" spans="1:12" s="1" customFormat="1" ht="43.2" x14ac:dyDescent="0.3">
      <c r="A3574" s="36" t="s">
        <v>23</v>
      </c>
      <c r="B3574" s="4" t="s">
        <v>2061</v>
      </c>
      <c r="C3574" s="4" t="s">
        <v>110</v>
      </c>
      <c r="D3574" s="22">
        <v>17</v>
      </c>
      <c r="E3574" s="76">
        <v>0.82</v>
      </c>
      <c r="F3574" s="6">
        <f>D3574*E3574</f>
        <v>13.94</v>
      </c>
      <c r="G3574" s="7"/>
      <c r="J3574" s="30"/>
      <c r="K3574" s="31"/>
      <c r="L3574" s="31"/>
    </row>
    <row r="3576" spans="1:12" ht="15" thickBot="1" x14ac:dyDescent="0.35"/>
    <row r="3577" spans="1:12" ht="15.6" thickTop="1" thickBot="1" x14ac:dyDescent="0.35">
      <c r="A3577" s="65" t="s">
        <v>2046</v>
      </c>
    </row>
    <row r="3578" spans="1:12" s="1" customFormat="1" ht="15" thickTop="1" x14ac:dyDescent="0.3">
      <c r="A3578" s="20"/>
      <c r="B3578" s="74" t="s">
        <v>45</v>
      </c>
      <c r="C3578" s="4"/>
      <c r="D3578" s="4"/>
      <c r="E3578" s="4"/>
      <c r="F3578" s="41"/>
      <c r="G3578" s="75"/>
    </row>
    <row r="3579" spans="1:12" s="1" customFormat="1" ht="43.2" x14ac:dyDescent="0.3">
      <c r="A3579" s="36" t="s">
        <v>23</v>
      </c>
      <c r="B3579" s="4" t="s">
        <v>2061</v>
      </c>
      <c r="C3579" s="4" t="s">
        <v>738</v>
      </c>
      <c r="D3579" s="22">
        <v>1</v>
      </c>
      <c r="E3579" s="76">
        <v>13.94</v>
      </c>
      <c r="F3579" s="6">
        <f>D3579*E3579</f>
        <v>13.94</v>
      </c>
      <c r="G3579" s="7"/>
      <c r="J3579" s="30"/>
      <c r="K3579" s="31"/>
      <c r="L3579" s="31"/>
    </row>
    <row r="3581" spans="1:12" ht="15" thickBot="1" x14ac:dyDescent="0.35"/>
    <row r="3582" spans="1:12" ht="15.6" thickTop="1" thickBot="1" x14ac:dyDescent="0.35">
      <c r="A3582" s="65" t="s">
        <v>2631</v>
      </c>
    </row>
    <row r="3583" spans="1:12" s="1" customFormat="1" ht="15" thickTop="1" x14ac:dyDescent="0.3">
      <c r="A3583" s="20"/>
      <c r="B3583" s="74" t="s">
        <v>45</v>
      </c>
      <c r="C3583" s="4"/>
      <c r="D3583" s="4"/>
      <c r="E3583" s="4"/>
      <c r="F3583" s="41"/>
      <c r="G3583" s="75"/>
    </row>
    <row r="3584" spans="1:12" s="1" customFormat="1" x14ac:dyDescent="0.3">
      <c r="A3584" s="36" t="s">
        <v>23</v>
      </c>
      <c r="B3584" s="4" t="s">
        <v>2064</v>
      </c>
      <c r="C3584" s="4" t="s">
        <v>750</v>
      </c>
      <c r="D3584" s="22">
        <v>2</v>
      </c>
      <c r="E3584" s="76">
        <v>0.79</v>
      </c>
      <c r="F3584" s="6">
        <f>PRODUCT(D3584:E3584)</f>
        <v>1.58</v>
      </c>
      <c r="G3584" s="7"/>
    </row>
    <row r="3585" spans="1:12" s="1" customFormat="1" x14ac:dyDescent="0.3">
      <c r="A3585" s="36" t="s">
        <v>47</v>
      </c>
      <c r="B3585" s="4" t="s">
        <v>2065</v>
      </c>
      <c r="C3585" s="4" t="s">
        <v>110</v>
      </c>
      <c r="D3585" s="22">
        <v>22</v>
      </c>
      <c r="E3585" s="76">
        <v>0.65</v>
      </c>
      <c r="F3585" s="6">
        <f>PRODUCT(D3585:E3585)</f>
        <v>14.3</v>
      </c>
      <c r="G3585" s="7"/>
    </row>
    <row r="3586" spans="1:12" s="1" customFormat="1" x14ac:dyDescent="0.3">
      <c r="A3586" s="36" t="s">
        <v>78</v>
      </c>
      <c r="B3586" s="4" t="s">
        <v>2066</v>
      </c>
      <c r="C3586" s="4" t="s">
        <v>110</v>
      </c>
      <c r="D3586" s="22">
        <v>0.5</v>
      </c>
      <c r="E3586" s="76">
        <v>6.2</v>
      </c>
      <c r="F3586" s="6">
        <f>PRODUCT(D3586:E3586)</f>
        <v>3.1</v>
      </c>
      <c r="G3586" s="7"/>
    </row>
    <row r="3587" spans="1:12" s="1" customFormat="1" x14ac:dyDescent="0.3">
      <c r="A3587" s="36" t="s">
        <v>1051</v>
      </c>
      <c r="B3587" s="4" t="s">
        <v>2067</v>
      </c>
      <c r="C3587" s="4" t="s">
        <v>8</v>
      </c>
      <c r="D3587" s="4">
        <v>0.04</v>
      </c>
      <c r="E3587" s="76">
        <v>18</v>
      </c>
      <c r="F3587" s="6">
        <f>PRODUCT(D3587:E3587)</f>
        <v>0.72</v>
      </c>
      <c r="G3587" s="7"/>
    </row>
    <row r="3588" spans="1:12" s="1" customFormat="1" x14ac:dyDescent="0.3">
      <c r="A3588" s="36" t="s">
        <v>1053</v>
      </c>
      <c r="B3588" s="4" t="s">
        <v>2068</v>
      </c>
      <c r="C3588" s="4" t="s">
        <v>110</v>
      </c>
      <c r="D3588" s="22">
        <v>3</v>
      </c>
      <c r="E3588" s="76">
        <v>1.55</v>
      </c>
      <c r="F3588" s="6">
        <f>PRODUCT(D3588:E3588)</f>
        <v>4.6500000000000004</v>
      </c>
      <c r="G3588" s="7"/>
    </row>
    <row r="3590" spans="1:12" ht="15" thickBot="1" x14ac:dyDescent="0.35"/>
    <row r="3591" spans="1:12" ht="15.6" thickTop="1" thickBot="1" x14ac:dyDescent="0.35">
      <c r="A3591" s="65" t="s">
        <v>2632</v>
      </c>
    </row>
    <row r="3592" spans="1:12" s="1" customFormat="1" ht="15" thickTop="1" x14ac:dyDescent="0.3">
      <c r="A3592" s="20"/>
      <c r="B3592" s="74" t="s">
        <v>188</v>
      </c>
      <c r="C3592" s="4"/>
      <c r="D3592" s="4"/>
      <c r="E3592" s="4"/>
      <c r="F3592" s="41"/>
      <c r="G3592" s="75"/>
    </row>
    <row r="3593" spans="1:12" s="1" customFormat="1" ht="28.8" x14ac:dyDescent="0.3">
      <c r="A3593" s="36" t="s">
        <v>23</v>
      </c>
      <c r="B3593" s="4" t="s">
        <v>189</v>
      </c>
      <c r="C3593" s="4" t="s">
        <v>190</v>
      </c>
      <c r="D3593" s="22">
        <v>1</v>
      </c>
      <c r="E3593" s="76">
        <v>34.36</v>
      </c>
      <c r="F3593" s="6">
        <f>D3593*E3593</f>
        <v>34.36</v>
      </c>
      <c r="G3593" s="7"/>
      <c r="J3593" s="30"/>
      <c r="K3593" s="31"/>
      <c r="L3593" s="31"/>
    </row>
    <row r="3595" spans="1:12" ht="15" thickBot="1" x14ac:dyDescent="0.35"/>
    <row r="3596" spans="1:12" ht="15.6" thickTop="1" thickBot="1" x14ac:dyDescent="0.35">
      <c r="A3596" s="65" t="s">
        <v>2070</v>
      </c>
    </row>
    <row r="3597" spans="1:12" s="1" customFormat="1" ht="15" thickTop="1" x14ac:dyDescent="0.3">
      <c r="A3597" s="20"/>
      <c r="B3597" s="74" t="s">
        <v>188</v>
      </c>
      <c r="C3597" s="4"/>
      <c r="D3597" s="4"/>
      <c r="E3597" s="4"/>
      <c r="F3597" s="41"/>
      <c r="G3597" s="75"/>
    </row>
    <row r="3598" spans="1:12" s="1" customFormat="1" ht="28.8" x14ac:dyDescent="0.3">
      <c r="A3598" s="36" t="s">
        <v>23</v>
      </c>
      <c r="B3598" s="4" t="s">
        <v>189</v>
      </c>
      <c r="C3598" s="4" t="s">
        <v>190</v>
      </c>
      <c r="D3598" s="22">
        <v>1</v>
      </c>
      <c r="E3598" s="76">
        <v>38.409999999999997</v>
      </c>
      <c r="F3598" s="6">
        <f>D3598*E3598</f>
        <v>38.409999999999997</v>
      </c>
      <c r="G3598" s="7"/>
      <c r="J3598" s="30"/>
      <c r="K3598" s="31"/>
      <c r="L3598" s="31"/>
    </row>
    <row r="3600" spans="1:12" ht="15" thickBot="1" x14ac:dyDescent="0.35"/>
    <row r="3601" spans="1:12" ht="15.6" thickTop="1" thickBot="1" x14ac:dyDescent="0.35">
      <c r="A3601" s="65" t="s">
        <v>2072</v>
      </c>
    </row>
    <row r="3602" spans="1:12" s="1" customFormat="1" ht="15" thickTop="1" x14ac:dyDescent="0.3">
      <c r="A3602" s="20"/>
      <c r="B3602" s="74" t="s">
        <v>188</v>
      </c>
      <c r="C3602" s="4"/>
      <c r="D3602" s="4"/>
      <c r="E3602" s="4"/>
      <c r="F3602" s="41"/>
      <c r="G3602" s="75"/>
    </row>
    <row r="3603" spans="1:12" s="1" customFormat="1" ht="28.8" x14ac:dyDescent="0.3">
      <c r="A3603" s="36" t="s">
        <v>23</v>
      </c>
      <c r="B3603" s="4" t="s">
        <v>189</v>
      </c>
      <c r="C3603" s="4" t="s">
        <v>190</v>
      </c>
      <c r="D3603" s="22">
        <v>1</v>
      </c>
      <c r="E3603" s="76">
        <v>71.209999999999994</v>
      </c>
      <c r="F3603" s="6">
        <f>D3603*E3603</f>
        <v>71.209999999999994</v>
      </c>
      <c r="G3603" s="7"/>
      <c r="J3603" s="30"/>
      <c r="K3603" s="31"/>
      <c r="L3603" s="31"/>
    </row>
    <row r="3605" spans="1:12" ht="15" thickBot="1" x14ac:dyDescent="0.35"/>
    <row r="3606" spans="1:12" ht="15" thickTop="1" x14ac:dyDescent="0.3">
      <c r="A3606" s="234" t="s">
        <v>2074</v>
      </c>
    </row>
    <row r="3607" spans="1:12" ht="15" thickBot="1" x14ac:dyDescent="0.35">
      <c r="A3607" s="235"/>
    </row>
    <row r="3608" spans="1:12" s="1" customFormat="1" ht="15" thickTop="1" x14ac:dyDescent="0.3">
      <c r="A3608" s="20"/>
      <c r="B3608" s="74" t="s">
        <v>188</v>
      </c>
      <c r="C3608" s="4"/>
      <c r="D3608" s="4"/>
      <c r="E3608" s="4"/>
      <c r="F3608" s="41"/>
      <c r="G3608" s="75"/>
    </row>
    <row r="3609" spans="1:12" s="1" customFormat="1" ht="28.8" x14ac:dyDescent="0.3">
      <c r="A3609" s="36" t="s">
        <v>23</v>
      </c>
      <c r="B3609" s="4" t="s">
        <v>189</v>
      </c>
      <c r="C3609" s="4" t="s">
        <v>190</v>
      </c>
      <c r="D3609" s="22">
        <v>1</v>
      </c>
      <c r="E3609" s="76">
        <v>49.46</v>
      </c>
      <c r="F3609" s="6">
        <f>D3609*E3609</f>
        <v>49.46</v>
      </c>
      <c r="G3609" s="7"/>
      <c r="J3609" s="30"/>
      <c r="K3609" s="31"/>
      <c r="L3609" s="31"/>
    </row>
    <row r="3611" spans="1:12" ht="15" thickBot="1" x14ac:dyDescent="0.35"/>
    <row r="3612" spans="1:12" ht="15.6" thickTop="1" thickBot="1" x14ac:dyDescent="0.35">
      <c r="A3612" s="65" t="s">
        <v>2076</v>
      </c>
    </row>
    <row r="3613" spans="1:12" s="1" customFormat="1" ht="15" thickTop="1" x14ac:dyDescent="0.3">
      <c r="A3613" s="20"/>
      <c r="B3613" s="74" t="s">
        <v>188</v>
      </c>
      <c r="C3613" s="4"/>
      <c r="D3613" s="4"/>
      <c r="E3613" s="4"/>
      <c r="F3613" s="41"/>
      <c r="G3613" s="75"/>
    </row>
    <row r="3614" spans="1:12" s="1" customFormat="1" ht="28.8" x14ac:dyDescent="0.3">
      <c r="A3614" s="36" t="s">
        <v>23</v>
      </c>
      <c r="B3614" s="4" t="s">
        <v>189</v>
      </c>
      <c r="C3614" s="4" t="s">
        <v>190</v>
      </c>
      <c r="D3614" s="22">
        <v>1</v>
      </c>
      <c r="E3614" s="76">
        <v>17.32</v>
      </c>
      <c r="F3614" s="6">
        <f>D3614*E3614</f>
        <v>17.32</v>
      </c>
      <c r="G3614" s="7"/>
      <c r="J3614" s="30"/>
      <c r="K3614" s="31"/>
      <c r="L3614" s="31"/>
    </row>
    <row r="3616" spans="1:12" ht="15" thickBot="1" x14ac:dyDescent="0.35"/>
    <row r="3617" spans="1:12" ht="15.6" thickTop="1" thickBot="1" x14ac:dyDescent="0.35">
      <c r="A3617" s="65" t="s">
        <v>2077</v>
      </c>
    </row>
    <row r="3618" spans="1:12" s="1" customFormat="1" ht="15" thickTop="1" x14ac:dyDescent="0.3">
      <c r="A3618" s="20"/>
      <c r="B3618" s="74" t="s">
        <v>188</v>
      </c>
      <c r="C3618" s="4"/>
      <c r="D3618" s="4"/>
      <c r="E3618" s="4"/>
      <c r="F3618" s="41"/>
      <c r="G3618" s="75"/>
    </row>
    <row r="3619" spans="1:12" s="1" customFormat="1" ht="28.8" x14ac:dyDescent="0.3">
      <c r="A3619" s="36" t="s">
        <v>23</v>
      </c>
      <c r="B3619" s="4" t="s">
        <v>189</v>
      </c>
      <c r="C3619" s="4" t="s">
        <v>190</v>
      </c>
      <c r="D3619" s="22">
        <v>1</v>
      </c>
      <c r="E3619" s="76">
        <v>4.29</v>
      </c>
      <c r="F3619" s="6">
        <f>D3619*E3619</f>
        <v>4.29</v>
      </c>
      <c r="G3619" s="7"/>
      <c r="J3619" s="30"/>
      <c r="K3619" s="31"/>
      <c r="L3619" s="31"/>
    </row>
    <row r="3621" spans="1:12" ht="15" thickBot="1" x14ac:dyDescent="0.35"/>
    <row r="3622" spans="1:12" ht="15.6" thickTop="1" thickBot="1" x14ac:dyDescent="0.35">
      <c r="A3622" s="65" t="s">
        <v>2079</v>
      </c>
    </row>
    <row r="3623" spans="1:12" s="1" customFormat="1" ht="15" thickTop="1" x14ac:dyDescent="0.3">
      <c r="A3623" s="20"/>
      <c r="B3623" s="74" t="s">
        <v>188</v>
      </c>
      <c r="C3623" s="4"/>
      <c r="D3623" s="4"/>
      <c r="E3623" s="4"/>
      <c r="F3623" s="41"/>
      <c r="G3623" s="172"/>
    </row>
    <row r="3624" spans="1:12" s="1" customFormat="1" ht="28.8" x14ac:dyDescent="0.3">
      <c r="A3624" s="36" t="s">
        <v>23</v>
      </c>
      <c r="B3624" s="4" t="s">
        <v>2083</v>
      </c>
      <c r="C3624" s="4" t="s">
        <v>190</v>
      </c>
      <c r="D3624" s="22">
        <v>1</v>
      </c>
      <c r="E3624" s="76">
        <v>1.8</v>
      </c>
      <c r="F3624" s="6">
        <f>D3624*E3624</f>
        <v>1.8</v>
      </c>
      <c r="G3624" s="7"/>
      <c r="J3624" s="30"/>
      <c r="K3624" s="31"/>
      <c r="L3624" s="31"/>
    </row>
    <row r="3626" spans="1:12" ht="15" thickBot="1" x14ac:dyDescent="0.35"/>
    <row r="3627" spans="1:12" ht="15.6" thickTop="1" thickBot="1" x14ac:dyDescent="0.35">
      <c r="A3627" s="65" t="s">
        <v>2081</v>
      </c>
    </row>
    <row r="3628" spans="1:12" s="1" customFormat="1" ht="15" thickTop="1" x14ac:dyDescent="0.3">
      <c r="A3628" s="20"/>
      <c r="B3628" s="74" t="s">
        <v>188</v>
      </c>
      <c r="C3628" s="4"/>
      <c r="D3628" s="4"/>
      <c r="E3628" s="4"/>
      <c r="F3628" s="41"/>
      <c r="G3628" s="75"/>
    </row>
    <row r="3629" spans="1:12" s="1" customFormat="1" ht="28.8" x14ac:dyDescent="0.3">
      <c r="A3629" s="36" t="s">
        <v>23</v>
      </c>
      <c r="B3629" s="4" t="s">
        <v>189</v>
      </c>
      <c r="C3629" s="4" t="s">
        <v>190</v>
      </c>
      <c r="D3629" s="22">
        <v>1</v>
      </c>
      <c r="E3629" s="76">
        <v>2.31</v>
      </c>
      <c r="F3629" s="6">
        <f>D3629*E3629</f>
        <v>2.31</v>
      </c>
      <c r="G3629" s="7"/>
      <c r="J3629" s="30"/>
      <c r="K3629" s="31"/>
      <c r="L3629" s="31"/>
    </row>
    <row r="3631" spans="1:12" ht="15" thickBot="1" x14ac:dyDescent="0.35"/>
    <row r="3632" spans="1:12" ht="15.6" thickTop="1" thickBot="1" x14ac:dyDescent="0.35">
      <c r="A3632" s="65" t="s">
        <v>2084</v>
      </c>
    </row>
    <row r="3633" spans="1:12" s="1" customFormat="1" ht="15" thickTop="1" x14ac:dyDescent="0.3">
      <c r="A3633" s="20"/>
      <c r="B3633" s="74" t="s">
        <v>188</v>
      </c>
      <c r="C3633" s="4"/>
      <c r="D3633" s="4"/>
      <c r="E3633" s="4"/>
      <c r="F3633" s="41"/>
      <c r="G3633" s="75"/>
    </row>
    <row r="3634" spans="1:12" s="1" customFormat="1" ht="28.8" x14ac:dyDescent="0.3">
      <c r="A3634" s="36" t="s">
        <v>23</v>
      </c>
      <c r="B3634" s="4" t="s">
        <v>189</v>
      </c>
      <c r="C3634" s="4" t="s">
        <v>190</v>
      </c>
      <c r="D3634" s="22">
        <v>1</v>
      </c>
      <c r="E3634" s="76">
        <v>15.59</v>
      </c>
      <c r="F3634" s="6">
        <f>D3634*E3634</f>
        <v>15.59</v>
      </c>
      <c r="G3634" s="7"/>
      <c r="J3634" s="30"/>
      <c r="K3634" s="31"/>
      <c r="L3634" s="31"/>
    </row>
    <row r="3636" spans="1:12" ht="15" thickBot="1" x14ac:dyDescent="0.35"/>
    <row r="3637" spans="1:12" ht="15.6" thickTop="1" thickBot="1" x14ac:dyDescent="0.35">
      <c r="A3637" s="65" t="s">
        <v>2086</v>
      </c>
    </row>
    <row r="3638" spans="1:12" s="1" customFormat="1" ht="15" thickTop="1" x14ac:dyDescent="0.3">
      <c r="A3638" s="20"/>
      <c r="B3638" s="74" t="s">
        <v>188</v>
      </c>
      <c r="C3638" s="4"/>
      <c r="D3638" s="4"/>
      <c r="E3638" s="4"/>
      <c r="F3638" s="41"/>
      <c r="G3638" s="75"/>
    </row>
    <row r="3639" spans="1:12" s="1" customFormat="1" ht="28.8" x14ac:dyDescent="0.3">
      <c r="A3639" s="36" t="s">
        <v>23</v>
      </c>
      <c r="B3639" s="4" t="s">
        <v>189</v>
      </c>
      <c r="C3639" s="4" t="s">
        <v>190</v>
      </c>
      <c r="D3639" s="22">
        <v>1</v>
      </c>
      <c r="E3639" s="76">
        <v>22.55</v>
      </c>
      <c r="F3639" s="6">
        <f>D3639*E3639</f>
        <v>22.55</v>
      </c>
      <c r="G3639" s="7"/>
      <c r="J3639" s="30"/>
      <c r="K3639" s="31"/>
      <c r="L3639" s="31"/>
    </row>
    <row r="3641" spans="1:12" ht="15" thickBot="1" x14ac:dyDescent="0.35"/>
    <row r="3642" spans="1:12" ht="15.6" thickTop="1" thickBot="1" x14ac:dyDescent="0.35">
      <c r="A3642" s="65" t="s">
        <v>2088</v>
      </c>
    </row>
    <row r="3643" spans="1:12" s="1" customFormat="1" ht="15" thickTop="1" x14ac:dyDescent="0.3">
      <c r="A3643" s="20"/>
      <c r="B3643" s="74" t="s">
        <v>188</v>
      </c>
      <c r="C3643" s="4"/>
      <c r="D3643" s="4"/>
      <c r="E3643" s="4"/>
      <c r="F3643" s="41"/>
      <c r="G3643" s="75"/>
    </row>
    <row r="3644" spans="1:12" s="1" customFormat="1" ht="28.8" x14ac:dyDescent="0.3">
      <c r="A3644" s="36" t="s">
        <v>23</v>
      </c>
      <c r="B3644" s="4" t="s">
        <v>189</v>
      </c>
      <c r="C3644" s="4" t="s">
        <v>190</v>
      </c>
      <c r="D3644" s="22">
        <v>1</v>
      </c>
      <c r="E3644" s="76">
        <v>9.9600000000000009</v>
      </c>
      <c r="F3644" s="6">
        <f>D3644*E3644</f>
        <v>9.9600000000000009</v>
      </c>
      <c r="G3644" s="7"/>
      <c r="J3644" s="30"/>
      <c r="K3644" s="31"/>
      <c r="L3644" s="31"/>
    </row>
    <row r="3646" spans="1:12" ht="15" thickBot="1" x14ac:dyDescent="0.35"/>
    <row r="3647" spans="1:12" ht="15" thickTop="1" x14ac:dyDescent="0.3">
      <c r="A3647" s="234" t="s">
        <v>2090</v>
      </c>
    </row>
    <row r="3648" spans="1:12" ht="15" thickBot="1" x14ac:dyDescent="0.35">
      <c r="A3648" s="235"/>
    </row>
    <row r="3649" spans="1:12" s="1" customFormat="1" ht="15" thickTop="1" x14ac:dyDescent="0.3">
      <c r="A3649" s="20"/>
      <c r="B3649" s="74" t="s">
        <v>188</v>
      </c>
      <c r="C3649" s="4"/>
      <c r="D3649" s="4"/>
      <c r="E3649" s="4"/>
      <c r="F3649" s="41"/>
      <c r="G3649" s="75"/>
    </row>
    <row r="3650" spans="1:12" s="1" customFormat="1" ht="28.8" x14ac:dyDescent="0.3">
      <c r="A3650" s="36" t="s">
        <v>23</v>
      </c>
      <c r="B3650" s="4" t="s">
        <v>189</v>
      </c>
      <c r="C3650" s="4" t="s">
        <v>190</v>
      </c>
      <c r="D3650" s="22">
        <v>1</v>
      </c>
      <c r="E3650" s="76">
        <v>56.58</v>
      </c>
      <c r="F3650" s="6">
        <f>D3650*E3650</f>
        <v>56.58</v>
      </c>
      <c r="G3650" s="7"/>
      <c r="J3650" s="30"/>
      <c r="K3650" s="31"/>
      <c r="L3650" s="31"/>
    </row>
    <row r="3652" spans="1:12" ht="15" thickBot="1" x14ac:dyDescent="0.35"/>
    <row r="3653" spans="1:12" ht="15" thickTop="1" x14ac:dyDescent="0.3">
      <c r="A3653" s="234" t="s">
        <v>2092</v>
      </c>
    </row>
    <row r="3654" spans="1:12" ht="15" thickBot="1" x14ac:dyDescent="0.35">
      <c r="A3654" s="235"/>
    </row>
    <row r="3655" spans="1:12" s="1" customFormat="1" ht="15" thickTop="1" x14ac:dyDescent="0.3">
      <c r="A3655" s="20"/>
      <c r="B3655" s="74" t="s">
        <v>188</v>
      </c>
      <c r="C3655" s="4"/>
      <c r="D3655" s="4"/>
      <c r="E3655" s="4"/>
      <c r="F3655" s="41"/>
      <c r="G3655" s="75"/>
    </row>
    <row r="3656" spans="1:12" s="1" customFormat="1" ht="33.6" customHeight="1" x14ac:dyDescent="0.3">
      <c r="A3656" s="36" t="s">
        <v>23</v>
      </c>
      <c r="B3656" s="4" t="s">
        <v>189</v>
      </c>
      <c r="C3656" s="4" t="s">
        <v>190</v>
      </c>
      <c r="D3656" s="22">
        <v>1</v>
      </c>
      <c r="E3656" s="76">
        <v>59.1</v>
      </c>
      <c r="F3656" s="6">
        <f>D3656*E3656</f>
        <v>59.1</v>
      </c>
      <c r="G3656" s="7"/>
      <c r="J3656" s="30"/>
      <c r="K3656" s="31"/>
      <c r="L3656" s="31"/>
    </row>
    <row r="3658" spans="1:12" ht="15" thickBot="1" x14ac:dyDescent="0.35"/>
    <row r="3659" spans="1:12" ht="15.6" thickTop="1" thickBot="1" x14ac:dyDescent="0.35">
      <c r="A3659" s="65" t="s">
        <v>2093</v>
      </c>
    </row>
    <row r="3660" spans="1:12" s="1" customFormat="1" ht="15" thickTop="1" x14ac:dyDescent="0.3">
      <c r="A3660" s="20"/>
      <c r="B3660" s="74" t="s">
        <v>45</v>
      </c>
      <c r="C3660" s="4"/>
      <c r="D3660" s="4"/>
      <c r="E3660" s="4"/>
      <c r="F3660" s="41"/>
      <c r="G3660" s="75"/>
    </row>
    <row r="3661" spans="1:12" s="1" customFormat="1" ht="109.2" customHeight="1" x14ac:dyDescent="0.3">
      <c r="A3661" s="36" t="s">
        <v>23</v>
      </c>
      <c r="B3661" s="4" t="s">
        <v>2097</v>
      </c>
      <c r="C3661" s="4" t="s">
        <v>760</v>
      </c>
      <c r="D3661" s="4">
        <v>8.0000000000000002E-3</v>
      </c>
      <c r="E3661" s="76">
        <v>840</v>
      </c>
      <c r="F3661" s="6">
        <f>PRODUCT(D3661:E3661)</f>
        <v>6.72</v>
      </c>
      <c r="G3661" s="7"/>
    </row>
    <row r="3664" spans="1:12" ht="15" thickBot="1" x14ac:dyDescent="0.35"/>
    <row r="3665" spans="1:12" ht="15.6" thickTop="1" thickBot="1" x14ac:dyDescent="0.35">
      <c r="A3665" s="65" t="s">
        <v>2095</v>
      </c>
    </row>
    <row r="3666" spans="1:12" s="1" customFormat="1" ht="15" thickTop="1" x14ac:dyDescent="0.3">
      <c r="A3666" s="20"/>
      <c r="B3666" s="74" t="s">
        <v>188</v>
      </c>
      <c r="C3666" s="4"/>
      <c r="D3666" s="4"/>
      <c r="E3666" s="4"/>
      <c r="F3666" s="41"/>
      <c r="G3666" s="75"/>
    </row>
    <row r="3667" spans="1:12" s="1" customFormat="1" ht="28.8" x14ac:dyDescent="0.3">
      <c r="A3667" s="36" t="s">
        <v>23</v>
      </c>
      <c r="B3667" s="4" t="s">
        <v>2898</v>
      </c>
      <c r="C3667" s="4" t="s">
        <v>110</v>
      </c>
      <c r="D3667" s="22">
        <v>15</v>
      </c>
      <c r="E3667" s="76">
        <v>0.4</v>
      </c>
      <c r="F3667" s="6">
        <f>D3667*E3667</f>
        <v>6</v>
      </c>
      <c r="G3667" s="7"/>
      <c r="J3667" s="30"/>
      <c r="K3667" s="31"/>
      <c r="L3667" s="31"/>
    </row>
    <row r="3669" spans="1:12" ht="15" thickBot="1" x14ac:dyDescent="0.35"/>
    <row r="3670" spans="1:12" ht="15.6" thickTop="1" thickBot="1" x14ac:dyDescent="0.35">
      <c r="A3670" s="65" t="s">
        <v>2098</v>
      </c>
    </row>
    <row r="3671" spans="1:12" s="1" customFormat="1" ht="15" thickTop="1" x14ac:dyDescent="0.3">
      <c r="A3671" s="20"/>
      <c r="B3671" s="74" t="s">
        <v>188</v>
      </c>
      <c r="C3671" s="4"/>
      <c r="D3671" s="4"/>
      <c r="E3671" s="4"/>
      <c r="F3671" s="41"/>
      <c r="G3671" s="75"/>
    </row>
    <row r="3672" spans="1:12" s="1" customFormat="1" ht="28.8" x14ac:dyDescent="0.3">
      <c r="A3672" s="36" t="s">
        <v>23</v>
      </c>
      <c r="B3672" s="4" t="s">
        <v>2102</v>
      </c>
      <c r="C3672" s="4" t="s">
        <v>110</v>
      </c>
      <c r="D3672" s="22">
        <v>30</v>
      </c>
      <c r="E3672" s="76">
        <v>0.4</v>
      </c>
      <c r="F3672" s="6">
        <f>D3672*E3672</f>
        <v>12</v>
      </c>
      <c r="G3672" s="7"/>
    </row>
    <row r="3674" spans="1:12" ht="15" thickBot="1" x14ac:dyDescent="0.35"/>
    <row r="3675" spans="1:12" ht="15.6" thickTop="1" thickBot="1" x14ac:dyDescent="0.35">
      <c r="A3675" s="65" t="s">
        <v>2100</v>
      </c>
    </row>
    <row r="3676" spans="1:12" s="1" customFormat="1" ht="15" thickTop="1" x14ac:dyDescent="0.3">
      <c r="A3676" s="20"/>
      <c r="B3676" s="74" t="s">
        <v>45</v>
      </c>
      <c r="C3676" s="4"/>
      <c r="D3676" s="4"/>
      <c r="E3676" s="4"/>
      <c r="F3676" s="41"/>
      <c r="G3676" s="75"/>
    </row>
    <row r="3677" spans="1:12" s="1" customFormat="1" x14ac:dyDescent="0.3">
      <c r="A3677" s="36" t="s">
        <v>23</v>
      </c>
      <c r="B3677" s="4" t="s">
        <v>2105</v>
      </c>
      <c r="C3677" s="4" t="s">
        <v>110</v>
      </c>
      <c r="D3677" s="22">
        <v>10</v>
      </c>
      <c r="E3677" s="76">
        <v>0.93</v>
      </c>
      <c r="F3677" s="6">
        <f>PRODUCT(D3677:E3677)</f>
        <v>9.3000000000000007</v>
      </c>
      <c r="G3677" s="7"/>
    </row>
    <row r="3678" spans="1:12" s="1" customFormat="1" x14ac:dyDescent="0.3">
      <c r="A3678" s="36" t="s">
        <v>47</v>
      </c>
      <c r="B3678" s="4" t="s">
        <v>2106</v>
      </c>
      <c r="C3678" s="4" t="s">
        <v>304</v>
      </c>
      <c r="D3678" s="22">
        <v>2.5</v>
      </c>
      <c r="E3678" s="76">
        <v>0.37</v>
      </c>
      <c r="F3678" s="6">
        <f>PRODUCT(D3678*E3678)</f>
        <v>0.92500000000000004</v>
      </c>
      <c r="G3678" s="7"/>
    </row>
    <row r="3679" spans="1:12" s="1" customFormat="1" x14ac:dyDescent="0.3">
      <c r="A3679" s="36" t="s">
        <v>78</v>
      </c>
      <c r="B3679" s="4" t="s">
        <v>2107</v>
      </c>
      <c r="C3679" s="4" t="s">
        <v>8</v>
      </c>
      <c r="D3679" s="4">
        <v>0.02</v>
      </c>
      <c r="E3679" s="76">
        <v>0.79</v>
      </c>
      <c r="F3679" s="6">
        <f>D3679*E3679</f>
        <v>1.5800000000000002E-2</v>
      </c>
      <c r="G3679" s="7"/>
    </row>
    <row r="3681" spans="1:13" ht="15" thickBot="1" x14ac:dyDescent="0.35"/>
    <row r="3682" spans="1:13" ht="15.6" thickTop="1" thickBot="1" x14ac:dyDescent="0.35">
      <c r="A3682" s="65" t="s">
        <v>2103</v>
      </c>
    </row>
    <row r="3683" spans="1:13" s="1" customFormat="1" ht="15" thickTop="1" x14ac:dyDescent="0.3">
      <c r="A3683" s="20"/>
      <c r="B3683" s="74" t="s">
        <v>45</v>
      </c>
      <c r="C3683" s="4"/>
      <c r="D3683" s="4"/>
      <c r="E3683" s="4"/>
      <c r="F3683" s="41"/>
      <c r="G3683" s="75"/>
    </row>
    <row r="3684" spans="1:13" s="1" customFormat="1" ht="28.8" x14ac:dyDescent="0.3">
      <c r="A3684" s="36" t="s">
        <v>23</v>
      </c>
      <c r="B3684" s="4" t="s">
        <v>2110</v>
      </c>
      <c r="C3684" s="4" t="s">
        <v>8</v>
      </c>
      <c r="D3684" s="4">
        <v>3.6799999999999999E-2</v>
      </c>
      <c r="E3684" s="76">
        <v>224</v>
      </c>
      <c r="F3684" s="6">
        <f>PRODUCT(D3684:E3684)</f>
        <v>8.2431999999999999</v>
      </c>
      <c r="G3684" s="7"/>
    </row>
    <row r="3686" spans="1:13" ht="15" thickBot="1" x14ac:dyDescent="0.35"/>
    <row r="3687" spans="1:13" ht="15.6" thickTop="1" thickBot="1" x14ac:dyDescent="0.35">
      <c r="A3687" s="65" t="s">
        <v>2108</v>
      </c>
    </row>
    <row r="3688" spans="1:13" s="1" customFormat="1" ht="15" thickTop="1" x14ac:dyDescent="0.3">
      <c r="A3688" s="20"/>
      <c r="B3688" s="74" t="s">
        <v>188</v>
      </c>
      <c r="C3688" s="4"/>
      <c r="D3688" s="4"/>
      <c r="E3688" s="4"/>
      <c r="F3688" s="41"/>
      <c r="G3688" s="75"/>
    </row>
    <row r="3689" spans="1:13" s="1" customFormat="1" ht="28.8" x14ac:dyDescent="0.3">
      <c r="A3689" s="36" t="s">
        <v>23</v>
      </c>
      <c r="B3689" s="4" t="s">
        <v>189</v>
      </c>
      <c r="C3689" s="4" t="s">
        <v>190</v>
      </c>
      <c r="D3689" s="22">
        <v>1</v>
      </c>
      <c r="E3689" s="76">
        <v>5.44</v>
      </c>
      <c r="F3689" s="6">
        <f>D3689*E3689</f>
        <v>5.44</v>
      </c>
      <c r="G3689" s="7"/>
      <c r="J3689" s="30"/>
      <c r="K3689" s="31"/>
      <c r="L3689" s="31"/>
    </row>
    <row r="3691" spans="1:13" ht="15" thickBot="1" x14ac:dyDescent="0.35"/>
    <row r="3692" spans="1:13" ht="15.6" thickTop="1" thickBot="1" x14ac:dyDescent="0.35">
      <c r="A3692" s="65" t="s">
        <v>2111</v>
      </c>
    </row>
    <row r="3693" spans="1:13" s="1" customFormat="1" ht="15" thickTop="1" x14ac:dyDescent="0.3">
      <c r="A3693" s="20"/>
      <c r="B3693" s="74" t="s">
        <v>45</v>
      </c>
      <c r="C3693" s="4"/>
      <c r="D3693" s="4"/>
      <c r="E3693" s="4"/>
      <c r="F3693" s="41"/>
      <c r="G3693" s="75"/>
    </row>
    <row r="3694" spans="1:13" s="1" customFormat="1" x14ac:dyDescent="0.3">
      <c r="A3694" s="36" t="s">
        <v>23</v>
      </c>
      <c r="B3694" s="4" t="s">
        <v>1833</v>
      </c>
      <c r="C3694" s="4" t="s">
        <v>8</v>
      </c>
      <c r="D3694" s="4">
        <v>5.3E-3</v>
      </c>
      <c r="E3694" s="153">
        <v>0.79</v>
      </c>
      <c r="F3694" s="6">
        <f>PRODUCT(D3694:E3694)</f>
        <v>4.1870000000000006E-3</v>
      </c>
      <c r="G3694" s="7"/>
    </row>
    <row r="3695" spans="1:13" s="1" customFormat="1" ht="29.4" thickBot="1" x14ac:dyDescent="0.35">
      <c r="A3695" s="36" t="s">
        <v>47</v>
      </c>
      <c r="B3695" s="4" t="s">
        <v>1834</v>
      </c>
      <c r="C3695" s="4" t="s">
        <v>110</v>
      </c>
      <c r="D3695" s="22">
        <v>6</v>
      </c>
      <c r="E3695" s="4">
        <v>0.89</v>
      </c>
      <c r="F3695" s="23">
        <f>PRODUCT(D3695:E3695)</f>
        <v>5.34</v>
      </c>
      <c r="G3695" s="93"/>
      <c r="I3695" s="37"/>
      <c r="J3695" s="37"/>
      <c r="K3695" s="37"/>
      <c r="L3695" s="37"/>
      <c r="M3695" s="37"/>
    </row>
    <row r="3696" spans="1:13" ht="15" thickTop="1" x14ac:dyDescent="0.3"/>
    <row r="3697" spans="1:13" ht="15" thickBot="1" x14ac:dyDescent="0.35"/>
    <row r="3698" spans="1:13" ht="15" thickTop="1" x14ac:dyDescent="0.3">
      <c r="A3698" s="234" t="s">
        <v>2113</v>
      </c>
    </row>
    <row r="3699" spans="1:13" ht="15" thickBot="1" x14ac:dyDescent="0.35">
      <c r="A3699" s="235"/>
    </row>
    <row r="3700" spans="1:13" s="1" customFormat="1" ht="15" thickTop="1" x14ac:dyDescent="0.3">
      <c r="A3700" s="20"/>
      <c r="B3700" s="74" t="s">
        <v>45</v>
      </c>
      <c r="C3700" s="4"/>
      <c r="D3700" s="4"/>
      <c r="E3700" s="4"/>
      <c r="F3700" s="41"/>
      <c r="G3700" s="75"/>
    </row>
    <row r="3701" spans="1:13" s="1" customFormat="1" x14ac:dyDescent="0.3">
      <c r="A3701" s="36" t="s">
        <v>23</v>
      </c>
      <c r="B3701" s="4" t="s">
        <v>1833</v>
      </c>
      <c r="C3701" s="4" t="s">
        <v>8</v>
      </c>
      <c r="D3701" s="173">
        <v>1.15E-3</v>
      </c>
      <c r="E3701" s="153">
        <v>0.79</v>
      </c>
      <c r="F3701" s="6">
        <f>PRODUCT(D3701:E3701)</f>
        <v>9.0850000000000002E-4</v>
      </c>
      <c r="G3701" s="7"/>
    </row>
    <row r="3702" spans="1:13" s="1" customFormat="1" ht="29.4" thickBot="1" x14ac:dyDescent="0.35">
      <c r="A3702" s="36" t="s">
        <v>47</v>
      </c>
      <c r="B3702" s="4" t="s">
        <v>2117</v>
      </c>
      <c r="C3702" s="4" t="s">
        <v>110</v>
      </c>
      <c r="D3702" s="22">
        <v>5</v>
      </c>
      <c r="E3702" s="4">
        <v>0.89</v>
      </c>
      <c r="F3702" s="23">
        <f>PRODUCT(D3702:E3702)</f>
        <v>4.45</v>
      </c>
      <c r="G3702" s="93"/>
      <c r="I3702" s="37"/>
      <c r="J3702" s="37"/>
      <c r="K3702" s="37"/>
      <c r="L3702" s="37"/>
      <c r="M3702" s="37"/>
    </row>
    <row r="3703" spans="1:13" ht="15" thickTop="1" x14ac:dyDescent="0.3"/>
    <row r="3704" spans="1:13" ht="15" thickBot="1" x14ac:dyDescent="0.35"/>
    <row r="3705" spans="1:13" ht="15" thickTop="1" x14ac:dyDescent="0.3">
      <c r="A3705" s="234" t="s">
        <v>2115</v>
      </c>
    </row>
    <row r="3706" spans="1:13" ht="15" thickBot="1" x14ac:dyDescent="0.35">
      <c r="A3706" s="235"/>
    </row>
    <row r="3707" spans="1:13" s="1" customFormat="1" ht="15" thickTop="1" x14ac:dyDescent="0.3">
      <c r="A3707" s="20"/>
      <c r="B3707" s="74" t="s">
        <v>45</v>
      </c>
      <c r="C3707" s="4"/>
      <c r="D3707" s="4"/>
      <c r="E3707" s="4"/>
      <c r="F3707" s="41"/>
      <c r="G3707" s="75"/>
    </row>
    <row r="3708" spans="1:13" s="1" customFormat="1" x14ac:dyDescent="0.3">
      <c r="A3708" s="36" t="s">
        <v>23</v>
      </c>
      <c r="B3708" s="4" t="s">
        <v>1833</v>
      </c>
      <c r="C3708" s="4" t="s">
        <v>8</v>
      </c>
      <c r="D3708" s="4">
        <v>1.8400000000000001E-3</v>
      </c>
      <c r="E3708" s="153">
        <v>0.79</v>
      </c>
      <c r="F3708" s="6">
        <f>PRODUCT(D3708:E3708)</f>
        <v>1.4536000000000002E-3</v>
      </c>
      <c r="G3708" s="7"/>
    </row>
    <row r="3709" spans="1:13" s="1" customFormat="1" ht="41.4" customHeight="1" thickBot="1" x14ac:dyDescent="0.35">
      <c r="A3709" s="36" t="s">
        <v>47</v>
      </c>
      <c r="B3709" s="4" t="s">
        <v>2120</v>
      </c>
      <c r="C3709" s="4" t="s">
        <v>110</v>
      </c>
      <c r="D3709" s="22">
        <v>8</v>
      </c>
      <c r="E3709" s="4">
        <v>0.89</v>
      </c>
      <c r="F3709" s="23">
        <f>PRODUCT(D3709:E3709)</f>
        <v>7.12</v>
      </c>
      <c r="G3709" s="93"/>
      <c r="I3709" s="37"/>
      <c r="J3709" s="37"/>
      <c r="K3709" s="37"/>
      <c r="L3709" s="37"/>
      <c r="M3709" s="37"/>
    </row>
    <row r="3710" spans="1:13" ht="15" thickTop="1" x14ac:dyDescent="0.3"/>
    <row r="3711" spans="1:13" ht="15" thickBot="1" x14ac:dyDescent="0.35"/>
    <row r="3712" spans="1:13" ht="15" thickTop="1" x14ac:dyDescent="0.3">
      <c r="A3712" s="234" t="s">
        <v>2118</v>
      </c>
    </row>
    <row r="3713" spans="1:13" ht="15" thickBot="1" x14ac:dyDescent="0.35">
      <c r="A3713" s="235"/>
    </row>
    <row r="3714" spans="1:13" s="1" customFormat="1" ht="15" thickTop="1" x14ac:dyDescent="0.3">
      <c r="A3714" s="20"/>
      <c r="B3714" s="74" t="s">
        <v>45</v>
      </c>
      <c r="C3714" s="4"/>
      <c r="D3714" s="4"/>
      <c r="E3714" s="4"/>
      <c r="F3714" s="41"/>
      <c r="G3714" s="75"/>
    </row>
    <row r="3715" spans="1:13" s="1" customFormat="1" x14ac:dyDescent="0.3">
      <c r="A3715" s="36" t="s">
        <v>23</v>
      </c>
      <c r="B3715" s="4" t="s">
        <v>1833</v>
      </c>
      <c r="C3715" s="4" t="s">
        <v>8</v>
      </c>
      <c r="D3715" s="4">
        <v>4.0499999999999998E-3</v>
      </c>
      <c r="E3715" s="153">
        <v>0.79</v>
      </c>
      <c r="F3715" s="6">
        <f>PRODUCT(D3715:E3715)</f>
        <v>3.1995000000000001E-3</v>
      </c>
      <c r="G3715" s="7"/>
    </row>
    <row r="3716" spans="1:13" s="1" customFormat="1" ht="29.4" thickBot="1" x14ac:dyDescent="0.35">
      <c r="A3716" s="36" t="s">
        <v>47</v>
      </c>
      <c r="B3716" s="4" t="s">
        <v>2123</v>
      </c>
      <c r="C3716" s="4" t="s">
        <v>110</v>
      </c>
      <c r="D3716" s="22">
        <v>13.5</v>
      </c>
      <c r="E3716" s="4">
        <v>0.67</v>
      </c>
      <c r="F3716" s="23">
        <f>PRODUCT(D3716:E3716)</f>
        <v>9.0449999999999999</v>
      </c>
      <c r="G3716" s="93"/>
      <c r="I3716" s="37"/>
      <c r="J3716" s="37"/>
      <c r="K3716" s="37"/>
      <c r="L3716" s="37"/>
      <c r="M3716" s="37"/>
    </row>
    <row r="3717" spans="1:13" ht="15" thickTop="1" x14ac:dyDescent="0.3"/>
    <row r="3718" spans="1:13" ht="15" thickBot="1" x14ac:dyDescent="0.35"/>
    <row r="3719" spans="1:13" ht="15" thickTop="1" x14ac:dyDescent="0.3">
      <c r="A3719" s="234" t="s">
        <v>2121</v>
      </c>
    </row>
    <row r="3720" spans="1:13" ht="15" thickBot="1" x14ac:dyDescent="0.35">
      <c r="A3720" s="235"/>
    </row>
    <row r="3721" spans="1:13" s="1" customFormat="1" ht="15" thickTop="1" x14ac:dyDescent="0.3">
      <c r="A3721" s="20"/>
      <c r="B3721" s="74" t="s">
        <v>45</v>
      </c>
      <c r="C3721" s="4"/>
      <c r="D3721" s="4"/>
      <c r="E3721" s="4"/>
      <c r="F3721" s="41"/>
      <c r="G3721" s="75"/>
    </row>
    <row r="3722" spans="1:13" s="1" customFormat="1" ht="28.8" x14ac:dyDescent="0.3">
      <c r="A3722" s="36" t="s">
        <v>23</v>
      </c>
      <c r="B3722" s="4" t="s">
        <v>2819</v>
      </c>
      <c r="C3722" s="4" t="s">
        <v>110</v>
      </c>
      <c r="D3722" s="22">
        <v>4</v>
      </c>
      <c r="E3722" s="76">
        <v>2.94</v>
      </c>
      <c r="F3722" s="6">
        <f>D3722*E3722</f>
        <v>11.76</v>
      </c>
      <c r="G3722" s="7"/>
    </row>
    <row r="3724" spans="1:13" ht="15" thickBot="1" x14ac:dyDescent="0.35"/>
    <row r="3725" spans="1:13" ht="15.6" thickTop="1" thickBot="1" x14ac:dyDescent="0.35">
      <c r="A3725" s="65" t="s">
        <v>2124</v>
      </c>
    </row>
    <row r="3726" spans="1:13" s="1" customFormat="1" ht="15" thickTop="1" x14ac:dyDescent="0.3">
      <c r="A3726" s="20"/>
      <c r="B3726" s="74" t="s">
        <v>45</v>
      </c>
      <c r="C3726" s="4"/>
      <c r="D3726" s="4"/>
      <c r="E3726" s="4"/>
      <c r="F3726" s="41"/>
      <c r="G3726" s="75"/>
    </row>
    <row r="3727" spans="1:13" s="1" customFormat="1" x14ac:dyDescent="0.3">
      <c r="A3727" s="36" t="s">
        <v>23</v>
      </c>
      <c r="B3727" s="4" t="s">
        <v>2127</v>
      </c>
      <c r="C3727" s="4" t="s">
        <v>110</v>
      </c>
      <c r="D3727" s="22">
        <v>2.2000000000000002</v>
      </c>
      <c r="E3727" s="70">
        <v>0.94</v>
      </c>
      <c r="F3727" s="6">
        <f>D3727*E3727</f>
        <v>2.0680000000000001</v>
      </c>
      <c r="G3727" s="7"/>
    </row>
    <row r="3728" spans="1:13" s="1" customFormat="1" x14ac:dyDescent="0.3">
      <c r="A3728" s="36" t="s">
        <v>47</v>
      </c>
      <c r="B3728" s="4" t="s">
        <v>2128</v>
      </c>
      <c r="C3728" s="4" t="s">
        <v>110</v>
      </c>
      <c r="D3728" s="22">
        <v>3.5</v>
      </c>
      <c r="E3728" s="76">
        <v>0.8</v>
      </c>
      <c r="F3728" s="23">
        <f>D3728*E3728</f>
        <v>2.8000000000000003</v>
      </c>
      <c r="G3728" s="7"/>
    </row>
    <row r="3729" spans="1:12" s="1" customFormat="1" x14ac:dyDescent="0.3">
      <c r="A3729" s="36" t="s">
        <v>78</v>
      </c>
      <c r="B3729" s="4" t="s">
        <v>2129</v>
      </c>
      <c r="C3729" s="4" t="s">
        <v>110</v>
      </c>
      <c r="D3729" s="22">
        <v>1.5</v>
      </c>
      <c r="E3729" s="6">
        <v>0.6</v>
      </c>
      <c r="F3729" s="23">
        <f>D3729*E3729</f>
        <v>0.89999999999999991</v>
      </c>
      <c r="G3729" s="7"/>
    </row>
    <row r="3730" spans="1:12" s="1" customFormat="1" x14ac:dyDescent="0.3">
      <c r="A3730" s="36" t="s">
        <v>1051</v>
      </c>
      <c r="B3730" s="4" t="s">
        <v>2130</v>
      </c>
      <c r="C3730" s="4" t="s">
        <v>110</v>
      </c>
      <c r="D3730" s="22">
        <v>0.3</v>
      </c>
      <c r="E3730" s="6">
        <v>10</v>
      </c>
      <c r="F3730" s="23">
        <f>D3730*E3730</f>
        <v>3</v>
      </c>
      <c r="G3730" s="7"/>
    </row>
    <row r="3731" spans="1:12" s="1" customFormat="1" ht="15" thickBot="1" x14ac:dyDescent="0.35">
      <c r="A3731" s="36" t="s">
        <v>1053</v>
      </c>
      <c r="B3731" s="4" t="s">
        <v>2131</v>
      </c>
      <c r="C3731" s="4" t="s">
        <v>8</v>
      </c>
      <c r="D3731" s="22">
        <v>0.05</v>
      </c>
      <c r="E3731" s="6">
        <v>0.79</v>
      </c>
      <c r="F3731" s="23">
        <f>D3731*E3731</f>
        <v>3.9500000000000007E-2</v>
      </c>
      <c r="G3731" s="93"/>
    </row>
    <row r="3732" spans="1:12" ht="15" thickTop="1" x14ac:dyDescent="0.3"/>
    <row r="3733" spans="1:12" ht="15" thickBot="1" x14ac:dyDescent="0.35"/>
    <row r="3734" spans="1:12" ht="15.6" thickTop="1" thickBot="1" x14ac:dyDescent="0.35">
      <c r="A3734" s="65" t="s">
        <v>2132</v>
      </c>
    </row>
    <row r="3735" spans="1:12" s="1" customFormat="1" ht="15" thickTop="1" x14ac:dyDescent="0.3">
      <c r="A3735" s="20"/>
      <c r="B3735" s="74" t="s">
        <v>188</v>
      </c>
      <c r="C3735" s="4"/>
      <c r="D3735" s="4"/>
      <c r="E3735" s="4"/>
      <c r="F3735" s="41"/>
      <c r="G3735" s="75"/>
    </row>
    <row r="3736" spans="1:12" s="1" customFormat="1" ht="29.4" customHeight="1" x14ac:dyDescent="0.3">
      <c r="A3736" s="36" t="s">
        <v>23</v>
      </c>
      <c r="B3736" s="4" t="s">
        <v>189</v>
      </c>
      <c r="C3736" s="4" t="s">
        <v>190</v>
      </c>
      <c r="D3736" s="22">
        <v>1</v>
      </c>
      <c r="E3736" s="76">
        <v>4.04</v>
      </c>
      <c r="F3736" s="6">
        <f>D3736*E3736</f>
        <v>4.04</v>
      </c>
      <c r="G3736" s="7"/>
      <c r="J3736" s="30"/>
      <c r="K3736" s="31"/>
      <c r="L3736" s="31"/>
    </row>
    <row r="3738" spans="1:12" ht="15" thickBot="1" x14ac:dyDescent="0.35"/>
    <row r="3739" spans="1:12" ht="15.6" thickTop="1" thickBot="1" x14ac:dyDescent="0.35">
      <c r="A3739" s="65" t="s">
        <v>2134</v>
      </c>
    </row>
    <row r="3740" spans="1:12" s="1" customFormat="1" ht="15" thickTop="1" x14ac:dyDescent="0.3">
      <c r="A3740" s="20"/>
      <c r="B3740" s="74" t="s">
        <v>188</v>
      </c>
      <c r="C3740" s="4"/>
      <c r="D3740" s="4"/>
      <c r="E3740" s="4"/>
      <c r="F3740" s="41"/>
      <c r="G3740" s="75"/>
    </row>
    <row r="3741" spans="1:12" s="1" customFormat="1" ht="28.8" x14ac:dyDescent="0.3">
      <c r="A3741" s="36" t="s">
        <v>23</v>
      </c>
      <c r="B3741" s="4" t="s">
        <v>189</v>
      </c>
      <c r="C3741" s="4" t="s">
        <v>190</v>
      </c>
      <c r="D3741" s="22">
        <v>1</v>
      </c>
      <c r="E3741" s="76">
        <v>4.79</v>
      </c>
      <c r="F3741" s="6">
        <f>D3741*E3741</f>
        <v>4.79</v>
      </c>
      <c r="G3741" s="7"/>
      <c r="J3741" s="30"/>
      <c r="K3741" s="31"/>
      <c r="L3741" s="31"/>
    </row>
    <row r="3743" spans="1:12" ht="15" thickBot="1" x14ac:dyDescent="0.35"/>
    <row r="3744" spans="1:12" ht="15" thickTop="1" x14ac:dyDescent="0.3">
      <c r="A3744" s="85" t="s">
        <v>2136</v>
      </c>
    </row>
    <row r="3745" spans="1:12" ht="15" thickBot="1" x14ac:dyDescent="0.35">
      <c r="A3745" s="112" t="s">
        <v>2635</v>
      </c>
    </row>
    <row r="3746" spans="1:12" s="1" customFormat="1" ht="15" thickTop="1" x14ac:dyDescent="0.3">
      <c r="A3746" s="20"/>
      <c r="B3746" s="74" t="s">
        <v>188</v>
      </c>
      <c r="C3746" s="4"/>
      <c r="D3746" s="4"/>
      <c r="E3746" s="4"/>
      <c r="F3746" s="41"/>
      <c r="G3746" s="75"/>
    </row>
    <row r="3747" spans="1:12" s="1" customFormat="1" ht="28.8" x14ac:dyDescent="0.3">
      <c r="A3747" s="36" t="s">
        <v>23</v>
      </c>
      <c r="B3747" s="4" t="s">
        <v>189</v>
      </c>
      <c r="C3747" s="4" t="s">
        <v>190</v>
      </c>
      <c r="D3747" s="22">
        <v>1</v>
      </c>
      <c r="E3747" s="76">
        <v>12.98</v>
      </c>
      <c r="F3747" s="6">
        <f>D3747*E3747</f>
        <v>12.98</v>
      </c>
      <c r="G3747" s="7"/>
      <c r="J3747" s="30"/>
      <c r="K3747" s="31"/>
      <c r="L3747" s="31"/>
    </row>
    <row r="3749" spans="1:12" ht="15" thickBot="1" x14ac:dyDescent="0.35"/>
    <row r="3750" spans="1:12" ht="15" thickTop="1" x14ac:dyDescent="0.3">
      <c r="A3750" s="85" t="s">
        <v>2136</v>
      </c>
    </row>
    <row r="3751" spans="1:12" ht="15" thickBot="1" x14ac:dyDescent="0.35">
      <c r="A3751" s="103" t="s">
        <v>2636</v>
      </c>
    </row>
    <row r="3752" spans="1:12" s="1" customFormat="1" ht="15" thickTop="1" x14ac:dyDescent="0.3">
      <c r="A3752" s="20"/>
      <c r="B3752" s="74" t="s">
        <v>188</v>
      </c>
      <c r="C3752" s="4"/>
      <c r="D3752" s="4"/>
      <c r="E3752" s="4"/>
      <c r="F3752" s="41"/>
      <c r="G3752" s="75"/>
    </row>
    <row r="3753" spans="1:12" s="1" customFormat="1" ht="28.8" x14ac:dyDescent="0.3">
      <c r="A3753" s="36" t="s">
        <v>23</v>
      </c>
      <c r="B3753" s="4" t="s">
        <v>189</v>
      </c>
      <c r="C3753" s="4" t="s">
        <v>190</v>
      </c>
      <c r="D3753" s="22">
        <v>1</v>
      </c>
      <c r="E3753" s="76">
        <v>15.21</v>
      </c>
      <c r="F3753" s="6">
        <f>D3753*E3753</f>
        <v>15.21</v>
      </c>
      <c r="G3753" s="7"/>
      <c r="J3753" s="30"/>
      <c r="K3753" s="31"/>
      <c r="L3753" s="31"/>
    </row>
    <row r="3755" spans="1:12" ht="15" thickBot="1" x14ac:dyDescent="0.35"/>
    <row r="3756" spans="1:12" ht="15" thickTop="1" x14ac:dyDescent="0.3">
      <c r="A3756" s="85" t="s">
        <v>2136</v>
      </c>
    </row>
    <row r="3757" spans="1:12" ht="15" thickBot="1" x14ac:dyDescent="0.35">
      <c r="A3757" s="103" t="s">
        <v>2637</v>
      </c>
    </row>
    <row r="3758" spans="1:12" s="1" customFormat="1" ht="15" thickTop="1" x14ac:dyDescent="0.3">
      <c r="A3758" s="20"/>
      <c r="B3758" s="74" t="s">
        <v>188</v>
      </c>
      <c r="C3758" s="4"/>
      <c r="D3758" s="4"/>
      <c r="E3758" s="4"/>
      <c r="F3758" s="41"/>
      <c r="G3758" s="75"/>
    </row>
    <row r="3759" spans="1:12" s="1" customFormat="1" ht="28.8" x14ac:dyDescent="0.3">
      <c r="A3759" s="36" t="s">
        <v>23</v>
      </c>
      <c r="B3759" s="4" t="s">
        <v>189</v>
      </c>
      <c r="C3759" s="4" t="s">
        <v>190</v>
      </c>
      <c r="D3759" s="22">
        <v>1</v>
      </c>
      <c r="E3759" s="76">
        <v>19.649999999999999</v>
      </c>
      <c r="F3759" s="6">
        <f>D3759*E3759</f>
        <v>19.649999999999999</v>
      </c>
      <c r="G3759" s="7"/>
      <c r="J3759" s="30"/>
      <c r="K3759" s="31"/>
      <c r="L3759" s="31"/>
    </row>
    <row r="3761" spans="1:13" ht="15" thickBot="1" x14ac:dyDescent="0.35"/>
    <row r="3762" spans="1:13" ht="15.6" thickTop="1" thickBot="1" x14ac:dyDescent="0.35">
      <c r="A3762" s="85" t="s">
        <v>2141</v>
      </c>
    </row>
    <row r="3763" spans="1:13" s="1" customFormat="1" ht="15" thickTop="1" x14ac:dyDescent="0.3">
      <c r="A3763" s="20"/>
      <c r="B3763" s="74" t="s">
        <v>45</v>
      </c>
      <c r="C3763" s="4"/>
      <c r="D3763" s="4"/>
      <c r="E3763" s="4"/>
      <c r="F3763" s="41"/>
      <c r="G3763" s="75"/>
    </row>
    <row r="3764" spans="1:13" s="1" customFormat="1" x14ac:dyDescent="0.3">
      <c r="A3764" s="36" t="s">
        <v>23</v>
      </c>
      <c r="B3764" s="4" t="s">
        <v>1833</v>
      </c>
      <c r="C3764" s="4" t="s">
        <v>8</v>
      </c>
      <c r="D3764" s="4">
        <v>5.3E-3</v>
      </c>
      <c r="E3764" s="153">
        <v>0.79</v>
      </c>
      <c r="F3764" s="6">
        <f>PRODUCT(D3764:E3764)</f>
        <v>4.1870000000000006E-3</v>
      </c>
      <c r="G3764" s="7"/>
    </row>
    <row r="3765" spans="1:13" s="1" customFormat="1" ht="29.4" thickBot="1" x14ac:dyDescent="0.35">
      <c r="A3765" s="36" t="s">
        <v>47</v>
      </c>
      <c r="B3765" s="4" t="s">
        <v>2143</v>
      </c>
      <c r="C3765" s="4" t="s">
        <v>110</v>
      </c>
      <c r="D3765" s="22">
        <v>3</v>
      </c>
      <c r="E3765" s="76">
        <v>3.9</v>
      </c>
      <c r="F3765" s="23">
        <f>PRODUCT(D3765:E3765)</f>
        <v>11.7</v>
      </c>
      <c r="G3765" s="93"/>
      <c r="I3765" s="37"/>
      <c r="J3765" s="37"/>
      <c r="K3765" s="37"/>
      <c r="L3765" s="37"/>
      <c r="M3765" s="37"/>
    </row>
    <row r="3766" spans="1:13" ht="15" thickTop="1" x14ac:dyDescent="0.3"/>
    <row r="3768" spans="1:13" s="1" customFormat="1" x14ac:dyDescent="0.3">
      <c r="A3768" s="231" t="s">
        <v>2639</v>
      </c>
      <c r="B3768" s="231"/>
      <c r="C3768" s="231"/>
      <c r="D3768" s="231"/>
      <c r="E3768" s="231"/>
      <c r="F3768" s="231"/>
      <c r="G3768" s="231"/>
    </row>
    <row r="3770" spans="1:13" ht="15" thickBot="1" x14ac:dyDescent="0.35"/>
    <row r="3771" spans="1:13" ht="15.6" thickTop="1" thickBot="1" x14ac:dyDescent="0.35">
      <c r="A3771" s="65" t="s">
        <v>2640</v>
      </c>
    </row>
    <row r="3772" spans="1:13" s="1" customFormat="1" ht="15" thickTop="1" x14ac:dyDescent="0.3">
      <c r="A3772" s="20"/>
      <c r="B3772" s="74" t="s">
        <v>188</v>
      </c>
      <c r="C3772" s="4"/>
      <c r="D3772" s="4"/>
      <c r="E3772" s="4"/>
      <c r="F3772" s="41"/>
      <c r="G3772" s="75"/>
    </row>
    <row r="3773" spans="1:13" s="1" customFormat="1" ht="28.8" x14ac:dyDescent="0.3">
      <c r="A3773" s="36" t="s">
        <v>23</v>
      </c>
      <c r="B3773" s="4" t="s">
        <v>189</v>
      </c>
      <c r="C3773" s="4" t="s">
        <v>190</v>
      </c>
      <c r="D3773" s="22">
        <v>1</v>
      </c>
      <c r="E3773" s="76">
        <v>0.68</v>
      </c>
      <c r="F3773" s="6">
        <f>D3773*E3773</f>
        <v>0.68</v>
      </c>
      <c r="G3773" s="7"/>
      <c r="J3773" s="30"/>
      <c r="K3773" s="31"/>
      <c r="L3773" s="31"/>
    </row>
    <row r="3775" spans="1:13" ht="15" thickBot="1" x14ac:dyDescent="0.35"/>
    <row r="3776" spans="1:13" ht="15.6" thickTop="1" thickBot="1" x14ac:dyDescent="0.35">
      <c r="A3776" s="65" t="s">
        <v>2642</v>
      </c>
    </row>
    <row r="3777" spans="1:12" s="1" customFormat="1" ht="15" thickTop="1" x14ac:dyDescent="0.3">
      <c r="A3777" s="20"/>
      <c r="B3777" s="74" t="s">
        <v>188</v>
      </c>
      <c r="C3777" s="4"/>
      <c r="D3777" s="4"/>
      <c r="E3777" s="4"/>
      <c r="F3777" s="41"/>
      <c r="G3777" s="75"/>
    </row>
    <row r="3778" spans="1:12" s="1" customFormat="1" ht="28.8" x14ac:dyDescent="0.3">
      <c r="A3778" s="36" t="s">
        <v>23</v>
      </c>
      <c r="B3778" s="4" t="s">
        <v>189</v>
      </c>
      <c r="C3778" s="4" t="s">
        <v>190</v>
      </c>
      <c r="D3778" s="22">
        <v>1</v>
      </c>
      <c r="E3778" s="76">
        <v>12.17</v>
      </c>
      <c r="F3778" s="6">
        <f>D3778*E3778</f>
        <v>12.17</v>
      </c>
      <c r="G3778" s="7"/>
      <c r="J3778" s="30"/>
      <c r="K3778" s="31"/>
      <c r="L3778" s="31"/>
    </row>
    <row r="3780" spans="1:12" ht="15" thickBot="1" x14ac:dyDescent="0.35"/>
    <row r="3781" spans="1:12" ht="15.6" thickTop="1" thickBot="1" x14ac:dyDescent="0.35">
      <c r="A3781" s="101" t="s">
        <v>2644</v>
      </c>
    </row>
    <row r="3782" spans="1:12" s="1" customFormat="1" ht="15" thickTop="1" x14ac:dyDescent="0.3">
      <c r="A3782" s="203" t="s">
        <v>2646</v>
      </c>
      <c r="B3782" s="74" t="s">
        <v>45</v>
      </c>
      <c r="C3782" s="4"/>
      <c r="D3782" s="4"/>
      <c r="E3782" s="4"/>
      <c r="F3782" s="41"/>
      <c r="G3782" s="75"/>
    </row>
    <row r="3783" spans="1:12" s="1" customFormat="1" ht="28.8" x14ac:dyDescent="0.3">
      <c r="A3783" s="109" t="s">
        <v>23</v>
      </c>
      <c r="B3783" s="4" t="s">
        <v>1085</v>
      </c>
      <c r="C3783" s="39" t="s">
        <v>190</v>
      </c>
      <c r="D3783" s="40">
        <v>1</v>
      </c>
      <c r="E3783" s="6">
        <v>10.48</v>
      </c>
      <c r="F3783" s="41">
        <f t="shared" ref="F3783" si="119">D3783*E3783</f>
        <v>10.48</v>
      </c>
      <c r="G3783" s="7"/>
    </row>
    <row r="3785" spans="1:12" ht="15" thickBot="1" x14ac:dyDescent="0.35"/>
    <row r="3786" spans="1:12" ht="15" thickTop="1" x14ac:dyDescent="0.3">
      <c r="A3786" s="101" t="s">
        <v>2644</v>
      </c>
    </row>
    <row r="3787" spans="1:12" ht="15" thickBot="1" x14ac:dyDescent="0.35">
      <c r="A3787" s="103" t="s">
        <v>2648</v>
      </c>
    </row>
    <row r="3788" spans="1:12" s="1" customFormat="1" ht="15" thickTop="1" x14ac:dyDescent="0.3">
      <c r="A3788" s="21"/>
      <c r="B3788" s="74" t="s">
        <v>45</v>
      </c>
      <c r="C3788" s="4"/>
      <c r="D3788" s="4"/>
      <c r="E3788" s="4"/>
      <c r="F3788" s="41"/>
      <c r="G3788" s="75"/>
    </row>
    <row r="3789" spans="1:12" s="1" customFormat="1" ht="28.8" x14ac:dyDescent="0.3">
      <c r="A3789" s="109" t="s">
        <v>23</v>
      </c>
      <c r="B3789" s="4" t="s">
        <v>1085</v>
      </c>
      <c r="C3789" s="39" t="s">
        <v>190</v>
      </c>
      <c r="D3789" s="40">
        <v>1</v>
      </c>
      <c r="E3789" s="6">
        <v>10.8</v>
      </c>
      <c r="F3789" s="41">
        <f t="shared" ref="F3789" si="120">D3789*E3789</f>
        <v>10.8</v>
      </c>
      <c r="G3789" s="7"/>
    </row>
    <row r="3791" spans="1:12" ht="15" thickBot="1" x14ac:dyDescent="0.35"/>
    <row r="3792" spans="1:12" ht="15" thickTop="1" x14ac:dyDescent="0.3">
      <c r="A3792" s="101" t="s">
        <v>2644</v>
      </c>
    </row>
    <row r="3793" spans="1:7" ht="15" thickBot="1" x14ac:dyDescent="0.35">
      <c r="A3793" s="103" t="s">
        <v>2650</v>
      </c>
    </row>
    <row r="3794" spans="1:7" s="1" customFormat="1" ht="15" thickTop="1" x14ac:dyDescent="0.3">
      <c r="A3794" s="21"/>
      <c r="B3794" s="74" t="s">
        <v>45</v>
      </c>
      <c r="C3794" s="4"/>
      <c r="D3794" s="4"/>
      <c r="E3794" s="4"/>
      <c r="F3794" s="41"/>
      <c r="G3794" s="75"/>
    </row>
    <row r="3795" spans="1:7" s="1" customFormat="1" ht="28.8" x14ac:dyDescent="0.3">
      <c r="A3795" s="109" t="s">
        <v>23</v>
      </c>
      <c r="B3795" s="4" t="s">
        <v>1085</v>
      </c>
      <c r="C3795" s="39" t="s">
        <v>190</v>
      </c>
      <c r="D3795" s="40">
        <v>1</v>
      </c>
      <c r="E3795" s="6">
        <v>10.6</v>
      </c>
      <c r="F3795" s="41">
        <f t="shared" ref="F3795" si="121">D3795*E3795</f>
        <v>10.6</v>
      </c>
      <c r="G3795" s="7"/>
    </row>
    <row r="3797" spans="1:7" ht="15" thickBot="1" x14ac:dyDescent="0.35"/>
    <row r="3798" spans="1:7" ht="15" thickTop="1" x14ac:dyDescent="0.3">
      <c r="A3798" s="101" t="s">
        <v>2652</v>
      </c>
    </row>
    <row r="3799" spans="1:7" ht="15" thickBot="1" x14ac:dyDescent="0.35">
      <c r="A3799" s="103" t="s">
        <v>2654</v>
      </c>
    </row>
    <row r="3800" spans="1:7" s="1" customFormat="1" ht="15" thickTop="1" x14ac:dyDescent="0.3">
      <c r="A3800" s="21"/>
      <c r="B3800" s="74" t="s">
        <v>45</v>
      </c>
      <c r="C3800" s="4"/>
      <c r="D3800" s="4"/>
      <c r="E3800" s="4"/>
      <c r="F3800" s="41"/>
      <c r="G3800" s="75"/>
    </row>
    <row r="3801" spans="1:7" s="1" customFormat="1" ht="28.8" x14ac:dyDescent="0.3">
      <c r="A3801" s="109" t="s">
        <v>23</v>
      </c>
      <c r="B3801" s="4" t="s">
        <v>2655</v>
      </c>
      <c r="C3801" s="39" t="s">
        <v>190</v>
      </c>
      <c r="D3801" s="40">
        <v>1</v>
      </c>
      <c r="E3801" s="6">
        <v>12.6</v>
      </c>
      <c r="F3801" s="41">
        <f t="shared" ref="F3801" si="122">D3801*E3801</f>
        <v>12.6</v>
      </c>
      <c r="G3801" s="7"/>
    </row>
    <row r="3803" spans="1:7" ht="15" thickBot="1" x14ac:dyDescent="0.35"/>
    <row r="3804" spans="1:7" ht="15" thickTop="1" x14ac:dyDescent="0.3">
      <c r="A3804" s="101" t="s">
        <v>2652</v>
      </c>
    </row>
    <row r="3805" spans="1:7" ht="15" thickBot="1" x14ac:dyDescent="0.35">
      <c r="A3805" s="103" t="s">
        <v>2656</v>
      </c>
    </row>
    <row r="3806" spans="1:7" s="1" customFormat="1" ht="15" thickTop="1" x14ac:dyDescent="0.3">
      <c r="A3806" s="21"/>
      <c r="B3806" s="74" t="s">
        <v>45</v>
      </c>
      <c r="C3806" s="4"/>
      <c r="D3806" s="4"/>
      <c r="E3806" s="4"/>
      <c r="F3806" s="41"/>
      <c r="G3806" s="75"/>
    </row>
    <row r="3807" spans="1:7" s="1" customFormat="1" ht="28.8" x14ac:dyDescent="0.3">
      <c r="A3807" s="109" t="s">
        <v>23</v>
      </c>
      <c r="B3807" s="4" t="s">
        <v>2655</v>
      </c>
      <c r="C3807" s="39" t="s">
        <v>190</v>
      </c>
      <c r="D3807" s="40">
        <v>1</v>
      </c>
      <c r="E3807" s="6">
        <v>16.8</v>
      </c>
      <c r="F3807" s="41">
        <f t="shared" ref="F3807" si="123">D3807*E3807</f>
        <v>16.8</v>
      </c>
      <c r="G3807" s="7"/>
    </row>
    <row r="3809" spans="1:7" ht="15" thickBot="1" x14ac:dyDescent="0.35"/>
    <row r="3810" spans="1:7" ht="15" thickTop="1" x14ac:dyDescent="0.3">
      <c r="A3810" s="101" t="s">
        <v>2652</v>
      </c>
    </row>
    <row r="3811" spans="1:7" ht="15" thickBot="1" x14ac:dyDescent="0.35">
      <c r="A3811" s="103" t="s">
        <v>2657</v>
      </c>
    </row>
    <row r="3812" spans="1:7" s="1" customFormat="1" ht="15" thickTop="1" x14ac:dyDescent="0.3">
      <c r="A3812" s="21"/>
      <c r="B3812" s="74" t="s">
        <v>45</v>
      </c>
      <c r="C3812" s="4"/>
      <c r="D3812" s="4"/>
      <c r="E3812" s="4"/>
      <c r="F3812" s="41"/>
      <c r="G3812" s="75"/>
    </row>
    <row r="3813" spans="1:7" s="1" customFormat="1" ht="28.8" x14ac:dyDescent="0.3">
      <c r="A3813" s="109" t="s">
        <v>23</v>
      </c>
      <c r="B3813" s="4" t="s">
        <v>2655</v>
      </c>
      <c r="C3813" s="39" t="s">
        <v>190</v>
      </c>
      <c r="D3813" s="40">
        <v>1</v>
      </c>
      <c r="E3813" s="6">
        <v>21</v>
      </c>
      <c r="F3813" s="41">
        <f t="shared" ref="F3813" si="124">D3813*E3813</f>
        <v>21</v>
      </c>
      <c r="G3813" s="7"/>
    </row>
    <row r="3815" spans="1:7" ht="15" thickBot="1" x14ac:dyDescent="0.35"/>
    <row r="3816" spans="1:7" ht="15" thickTop="1" x14ac:dyDescent="0.3">
      <c r="A3816" s="101" t="s">
        <v>2658</v>
      </c>
    </row>
    <row r="3817" spans="1:7" ht="15" thickBot="1" x14ac:dyDescent="0.35">
      <c r="A3817" s="103" t="s">
        <v>2660</v>
      </c>
    </row>
    <row r="3818" spans="1:7" s="1" customFormat="1" ht="15" thickTop="1" x14ac:dyDescent="0.3">
      <c r="A3818" s="21"/>
      <c r="B3818" s="74" t="s">
        <v>45</v>
      </c>
      <c r="C3818" s="4"/>
      <c r="D3818" s="4"/>
      <c r="E3818" s="4"/>
      <c r="F3818" s="41"/>
      <c r="G3818" s="75"/>
    </row>
    <row r="3819" spans="1:7" s="1" customFormat="1" ht="28.8" x14ac:dyDescent="0.3">
      <c r="A3819" s="109" t="s">
        <v>23</v>
      </c>
      <c r="B3819" s="4" t="s">
        <v>2661</v>
      </c>
      <c r="C3819" s="39" t="s">
        <v>190</v>
      </c>
      <c r="D3819" s="40">
        <v>1</v>
      </c>
      <c r="E3819" s="6">
        <v>8.5</v>
      </c>
      <c r="F3819" s="41">
        <f t="shared" ref="F3819" si="125">D3819*E3819</f>
        <v>8.5</v>
      </c>
      <c r="G3819" s="7"/>
    </row>
    <row r="3821" spans="1:7" ht="15" thickBot="1" x14ac:dyDescent="0.35"/>
    <row r="3822" spans="1:7" ht="15" thickTop="1" x14ac:dyDescent="0.3">
      <c r="A3822" s="101" t="s">
        <v>2658</v>
      </c>
    </row>
    <row r="3823" spans="1:7" ht="15" thickBot="1" x14ac:dyDescent="0.35">
      <c r="A3823" s="103" t="s">
        <v>2662</v>
      </c>
    </row>
    <row r="3824" spans="1:7" s="1" customFormat="1" ht="15" thickTop="1" x14ac:dyDescent="0.3">
      <c r="A3824" s="21"/>
      <c r="B3824" s="74" t="s">
        <v>45</v>
      </c>
      <c r="C3824" s="4"/>
      <c r="D3824" s="4"/>
      <c r="E3824" s="4"/>
      <c r="F3824" s="41"/>
      <c r="G3824" s="75"/>
    </row>
    <row r="3825" spans="1:7" s="1" customFormat="1" ht="28.8" x14ac:dyDescent="0.3">
      <c r="A3825" s="109" t="s">
        <v>23</v>
      </c>
      <c r="B3825" s="4" t="s">
        <v>2661</v>
      </c>
      <c r="C3825" s="39" t="s">
        <v>190</v>
      </c>
      <c r="D3825" s="40">
        <v>1</v>
      </c>
      <c r="E3825" s="6">
        <v>10.48</v>
      </c>
      <c r="F3825" s="41">
        <f t="shared" ref="F3825" si="126">D3825*E3825</f>
        <v>10.48</v>
      </c>
      <c r="G3825" s="7"/>
    </row>
    <row r="3827" spans="1:7" ht="15" thickBot="1" x14ac:dyDescent="0.35"/>
    <row r="3828" spans="1:7" ht="15" thickTop="1" x14ac:dyDescent="0.3">
      <c r="A3828" s="101" t="s">
        <v>2658</v>
      </c>
    </row>
    <row r="3829" spans="1:7" ht="15" thickBot="1" x14ac:dyDescent="0.35">
      <c r="A3829" s="103" t="s">
        <v>2663</v>
      </c>
    </row>
    <row r="3830" spans="1:7" s="1" customFormat="1" ht="15" thickTop="1" x14ac:dyDescent="0.3">
      <c r="A3830" s="21"/>
      <c r="B3830" s="74" t="s">
        <v>45</v>
      </c>
      <c r="C3830" s="4"/>
      <c r="D3830" s="4"/>
      <c r="E3830" s="4"/>
      <c r="F3830" s="41"/>
      <c r="G3830" s="75"/>
    </row>
    <row r="3831" spans="1:7" s="1" customFormat="1" ht="28.8" x14ac:dyDescent="0.3">
      <c r="A3831" s="109" t="s">
        <v>23</v>
      </c>
      <c r="B3831" s="4" t="s">
        <v>2661</v>
      </c>
      <c r="C3831" s="39" t="s">
        <v>190</v>
      </c>
      <c r="D3831" s="40">
        <v>1</v>
      </c>
      <c r="E3831" s="6">
        <v>11</v>
      </c>
      <c r="F3831" s="41">
        <f t="shared" ref="F3831" si="127">D3831*E3831</f>
        <v>11</v>
      </c>
      <c r="G3831" s="7"/>
    </row>
    <row r="3833" spans="1:7" ht="15" thickBot="1" x14ac:dyDescent="0.35"/>
    <row r="3834" spans="1:7" ht="15" thickTop="1" x14ac:dyDescent="0.3">
      <c r="A3834" s="101" t="s">
        <v>2664</v>
      </c>
    </row>
    <row r="3835" spans="1:7" ht="15" thickBot="1" x14ac:dyDescent="0.35">
      <c r="A3835" s="103" t="s">
        <v>2666</v>
      </c>
    </row>
    <row r="3836" spans="1:7" s="1" customFormat="1" ht="15" thickTop="1" x14ac:dyDescent="0.3">
      <c r="A3836" s="21"/>
      <c r="B3836" s="74" t="s">
        <v>45</v>
      </c>
      <c r="C3836" s="4"/>
      <c r="D3836" s="4"/>
      <c r="E3836" s="4"/>
      <c r="F3836" s="41"/>
      <c r="G3836" s="75"/>
    </row>
    <row r="3837" spans="1:7" s="1" customFormat="1" ht="28.8" x14ac:dyDescent="0.3">
      <c r="A3837" s="109" t="s">
        <v>23</v>
      </c>
      <c r="B3837" s="4" t="s">
        <v>2655</v>
      </c>
      <c r="C3837" s="39" t="s">
        <v>190</v>
      </c>
      <c r="D3837" s="40">
        <v>1</v>
      </c>
      <c r="E3837" s="6">
        <v>12.6</v>
      </c>
      <c r="F3837" s="41">
        <f t="shared" ref="F3837" si="128">D3837*E3837</f>
        <v>12.6</v>
      </c>
      <c r="G3837" s="7"/>
    </row>
    <row r="3839" spans="1:7" ht="15" thickBot="1" x14ac:dyDescent="0.35"/>
    <row r="3840" spans="1:7" ht="15" thickTop="1" x14ac:dyDescent="0.3">
      <c r="A3840" s="101" t="s">
        <v>2664</v>
      </c>
    </row>
    <row r="3841" spans="1:12" ht="15" thickBot="1" x14ac:dyDescent="0.35">
      <c r="A3841" s="103" t="s">
        <v>2667</v>
      </c>
    </row>
    <row r="3842" spans="1:12" s="1" customFormat="1" ht="15" thickTop="1" x14ac:dyDescent="0.3">
      <c r="A3842" s="21"/>
      <c r="B3842" s="74" t="s">
        <v>45</v>
      </c>
      <c r="C3842" s="4"/>
      <c r="D3842" s="4"/>
      <c r="E3842" s="4"/>
      <c r="F3842" s="41"/>
      <c r="G3842" s="75"/>
    </row>
    <row r="3843" spans="1:12" s="1" customFormat="1" ht="28.8" x14ac:dyDescent="0.3">
      <c r="A3843" s="109" t="s">
        <v>23</v>
      </c>
      <c r="B3843" s="4" t="s">
        <v>2655</v>
      </c>
      <c r="C3843" s="39" t="s">
        <v>190</v>
      </c>
      <c r="D3843" s="40">
        <v>1</v>
      </c>
      <c r="E3843" s="6">
        <v>15</v>
      </c>
      <c r="F3843" s="41">
        <f t="shared" ref="F3843" si="129">D3843*E3843</f>
        <v>15</v>
      </c>
      <c r="G3843" s="7"/>
    </row>
    <row r="3845" spans="1:12" ht="15" thickBot="1" x14ac:dyDescent="0.35"/>
    <row r="3846" spans="1:12" ht="15" thickTop="1" x14ac:dyDescent="0.3">
      <c r="A3846" s="101" t="s">
        <v>2664</v>
      </c>
    </row>
    <row r="3847" spans="1:12" ht="15" thickBot="1" x14ac:dyDescent="0.35">
      <c r="A3847" s="103" t="s">
        <v>2668</v>
      </c>
    </row>
    <row r="3848" spans="1:12" s="1" customFormat="1" ht="15" thickTop="1" x14ac:dyDescent="0.3">
      <c r="A3848" s="21"/>
      <c r="B3848" s="74" t="s">
        <v>45</v>
      </c>
      <c r="C3848" s="4"/>
      <c r="D3848" s="4"/>
      <c r="E3848" s="4"/>
      <c r="F3848" s="41"/>
      <c r="G3848" s="75"/>
    </row>
    <row r="3849" spans="1:12" s="1" customFormat="1" ht="28.8" x14ac:dyDescent="0.3">
      <c r="A3849" s="109" t="s">
        <v>23</v>
      </c>
      <c r="B3849" s="4" t="s">
        <v>2655</v>
      </c>
      <c r="C3849" s="39" t="s">
        <v>190</v>
      </c>
      <c r="D3849" s="40">
        <v>1</v>
      </c>
      <c r="E3849" s="6">
        <v>18</v>
      </c>
      <c r="F3849" s="41">
        <f t="shared" ref="F3849" si="130">D3849*E3849</f>
        <v>18</v>
      </c>
      <c r="G3849" s="7"/>
    </row>
    <row r="3852" spans="1:12" ht="15" thickBot="1" x14ac:dyDescent="0.35"/>
    <row r="3853" spans="1:12" ht="15.6" thickTop="1" thickBot="1" x14ac:dyDescent="0.35">
      <c r="A3853" s="65" t="s">
        <v>2669</v>
      </c>
    </row>
    <row r="3854" spans="1:12" s="1" customFormat="1" ht="15" thickTop="1" x14ac:dyDescent="0.3">
      <c r="A3854" s="20"/>
      <c r="B3854" s="74" t="s">
        <v>45</v>
      </c>
      <c r="C3854" s="4"/>
      <c r="D3854" s="4"/>
      <c r="E3854" s="4"/>
      <c r="F3854" s="41"/>
      <c r="G3854" s="75"/>
    </row>
    <row r="3855" spans="1:12" s="1" customFormat="1" ht="28.8" x14ac:dyDescent="0.3">
      <c r="A3855" s="36" t="s">
        <v>23</v>
      </c>
      <c r="B3855" s="4" t="s">
        <v>2754</v>
      </c>
      <c r="C3855" s="4" t="s">
        <v>110</v>
      </c>
      <c r="D3855" s="4">
        <v>1.36</v>
      </c>
      <c r="E3855" s="76">
        <v>1.45</v>
      </c>
      <c r="F3855" s="6">
        <f>D3855*E3855</f>
        <v>1.972</v>
      </c>
      <c r="G3855" s="7"/>
      <c r="J3855" s="30"/>
      <c r="K3855" s="31"/>
      <c r="L3855" s="31"/>
    </row>
    <row r="3857" spans="1:12" ht="15" thickBot="1" x14ac:dyDescent="0.35"/>
    <row r="3858" spans="1:12" ht="15.6" thickTop="1" thickBot="1" x14ac:dyDescent="0.35">
      <c r="A3858" s="65" t="s">
        <v>2671</v>
      </c>
    </row>
    <row r="3859" spans="1:12" s="1" customFormat="1" ht="15" thickTop="1" x14ac:dyDescent="0.3">
      <c r="A3859" s="20"/>
      <c r="B3859" s="74" t="s">
        <v>45</v>
      </c>
      <c r="C3859" s="4"/>
      <c r="D3859" s="4"/>
      <c r="E3859" s="4"/>
      <c r="F3859" s="41"/>
      <c r="G3859" s="75"/>
    </row>
    <row r="3860" spans="1:12" s="1" customFormat="1" ht="28.8" x14ac:dyDescent="0.3">
      <c r="A3860" s="36" t="s">
        <v>23</v>
      </c>
      <c r="B3860" s="4" t="s">
        <v>2820</v>
      </c>
      <c r="C3860" s="4" t="s">
        <v>190</v>
      </c>
      <c r="D3860" s="22">
        <v>1</v>
      </c>
      <c r="E3860" s="76">
        <v>5</v>
      </c>
      <c r="F3860" s="6">
        <f>D3860*E3860</f>
        <v>5</v>
      </c>
      <c r="G3860" s="7"/>
      <c r="J3860" s="30"/>
      <c r="K3860" s="31"/>
      <c r="L3860" s="31"/>
    </row>
    <row r="3862" spans="1:12" ht="15" thickBot="1" x14ac:dyDescent="0.35"/>
    <row r="3863" spans="1:12" ht="15.6" thickTop="1" thickBot="1" x14ac:dyDescent="0.35">
      <c r="A3863" s="65" t="s">
        <v>2673</v>
      </c>
    </row>
    <row r="3864" spans="1:12" s="1" customFormat="1" ht="15" thickTop="1" x14ac:dyDescent="0.3">
      <c r="A3864" s="20"/>
      <c r="B3864" s="74" t="s">
        <v>45</v>
      </c>
      <c r="C3864" s="4"/>
      <c r="D3864" s="4"/>
      <c r="E3864" s="4"/>
      <c r="F3864" s="41"/>
      <c r="G3864" s="75"/>
    </row>
    <row r="3865" spans="1:12" s="1" customFormat="1" ht="28.8" x14ac:dyDescent="0.3">
      <c r="A3865" s="36" t="s">
        <v>23</v>
      </c>
      <c r="B3865" s="4" t="s">
        <v>2821</v>
      </c>
      <c r="C3865" s="4" t="s">
        <v>750</v>
      </c>
      <c r="D3865" s="22">
        <v>1</v>
      </c>
      <c r="E3865" s="76">
        <v>9</v>
      </c>
      <c r="F3865" s="6">
        <f>D3865*E3865</f>
        <v>9</v>
      </c>
      <c r="G3865" s="7"/>
      <c r="J3865" s="30"/>
      <c r="K3865" s="31"/>
      <c r="L3865" s="31"/>
    </row>
    <row r="3867" spans="1:12" ht="15" thickBot="1" x14ac:dyDescent="0.35"/>
    <row r="3868" spans="1:12" ht="15.6" thickTop="1" thickBot="1" x14ac:dyDescent="0.35">
      <c r="A3868" s="65" t="s">
        <v>2675</v>
      </c>
    </row>
    <row r="3869" spans="1:12" s="1" customFormat="1" ht="15" thickTop="1" x14ac:dyDescent="0.3">
      <c r="A3869" s="20"/>
      <c r="B3869" s="74" t="s">
        <v>45</v>
      </c>
      <c r="C3869" s="4"/>
      <c r="D3869" s="4"/>
      <c r="E3869" s="4"/>
      <c r="F3869" s="41"/>
      <c r="G3869" s="75"/>
    </row>
    <row r="3870" spans="1:12" s="1" customFormat="1" ht="28.8" x14ac:dyDescent="0.3">
      <c r="A3870" s="36" t="s">
        <v>23</v>
      </c>
      <c r="B3870" s="4" t="s">
        <v>2821</v>
      </c>
      <c r="C3870" s="4" t="s">
        <v>750</v>
      </c>
      <c r="D3870" s="22">
        <v>1.2</v>
      </c>
      <c r="E3870" s="76">
        <v>9</v>
      </c>
      <c r="F3870" s="6">
        <f>D3870*E3870</f>
        <v>10.799999999999999</v>
      </c>
      <c r="G3870" s="7"/>
      <c r="J3870" s="30"/>
      <c r="K3870" s="31"/>
      <c r="L3870" s="31"/>
    </row>
    <row r="3872" spans="1:12" ht="15" thickBot="1" x14ac:dyDescent="0.35"/>
    <row r="3873" spans="1:12" ht="15.6" thickTop="1" thickBot="1" x14ac:dyDescent="0.35">
      <c r="A3873" s="65" t="s">
        <v>2677</v>
      </c>
    </row>
    <row r="3874" spans="1:12" s="1" customFormat="1" ht="15" thickTop="1" x14ac:dyDescent="0.3">
      <c r="A3874" s="20"/>
      <c r="B3874" s="74" t="s">
        <v>45</v>
      </c>
      <c r="C3874" s="4"/>
      <c r="D3874" s="4"/>
      <c r="E3874" s="4"/>
      <c r="F3874" s="41"/>
      <c r="G3874" s="75"/>
    </row>
    <row r="3875" spans="1:12" s="1" customFormat="1" ht="28.8" x14ac:dyDescent="0.3">
      <c r="A3875" s="36" t="s">
        <v>23</v>
      </c>
      <c r="B3875" s="4" t="s">
        <v>2822</v>
      </c>
      <c r="C3875" s="4" t="s">
        <v>190</v>
      </c>
      <c r="D3875" s="22">
        <v>1</v>
      </c>
      <c r="E3875" s="76">
        <v>12.52</v>
      </c>
      <c r="F3875" s="6">
        <f>D3875*E3875</f>
        <v>12.52</v>
      </c>
      <c r="G3875" s="7"/>
      <c r="J3875" s="30"/>
      <c r="K3875" s="31"/>
      <c r="L3875" s="31"/>
    </row>
    <row r="3877" spans="1:12" ht="15" thickBot="1" x14ac:dyDescent="0.35"/>
    <row r="3878" spans="1:12" ht="15.6" thickTop="1" thickBot="1" x14ac:dyDescent="0.35">
      <c r="A3878" s="65" t="s">
        <v>2679</v>
      </c>
    </row>
    <row r="3879" spans="1:12" s="1" customFormat="1" ht="15" thickTop="1" x14ac:dyDescent="0.3">
      <c r="A3879" s="20"/>
      <c r="B3879" s="74" t="s">
        <v>45</v>
      </c>
      <c r="C3879" s="4"/>
      <c r="D3879" s="4"/>
      <c r="E3879" s="4"/>
      <c r="F3879" s="41"/>
      <c r="G3879" s="75"/>
    </row>
    <row r="3880" spans="1:12" s="1" customFormat="1" ht="43.2" x14ac:dyDescent="0.3">
      <c r="A3880" s="36" t="s">
        <v>23</v>
      </c>
      <c r="B3880" s="4" t="s">
        <v>2823</v>
      </c>
      <c r="C3880" s="4" t="s">
        <v>190</v>
      </c>
      <c r="D3880" s="22">
        <v>1</v>
      </c>
      <c r="E3880" s="76">
        <v>7.08</v>
      </c>
      <c r="F3880" s="6">
        <f>D3880*E3880</f>
        <v>7.08</v>
      </c>
      <c r="G3880" s="7"/>
      <c r="J3880" s="30"/>
      <c r="K3880" s="31"/>
      <c r="L3880" s="31"/>
    </row>
    <row r="3882" spans="1:12" ht="15" thickBot="1" x14ac:dyDescent="0.35"/>
    <row r="3883" spans="1:12" ht="15" thickTop="1" x14ac:dyDescent="0.3">
      <c r="A3883" s="234" t="s">
        <v>2680</v>
      </c>
    </row>
    <row r="3884" spans="1:12" ht="15" thickBot="1" x14ac:dyDescent="0.35">
      <c r="A3884" s="235"/>
    </row>
    <row r="3885" spans="1:12" s="1" customFormat="1" ht="15" thickTop="1" x14ac:dyDescent="0.3">
      <c r="A3885" s="20"/>
      <c r="B3885" s="74" t="s">
        <v>45</v>
      </c>
      <c r="C3885" s="4"/>
      <c r="D3885" s="4"/>
      <c r="E3885" s="4"/>
      <c r="F3885" s="41"/>
      <c r="G3885" s="75"/>
    </row>
    <row r="3886" spans="1:12" s="1" customFormat="1" ht="57.6" x14ac:dyDescent="0.3">
      <c r="A3886" s="36" t="s">
        <v>23</v>
      </c>
      <c r="B3886" s="4" t="s">
        <v>2824</v>
      </c>
      <c r="C3886" s="4" t="s">
        <v>750</v>
      </c>
      <c r="D3886" s="4">
        <v>0.15</v>
      </c>
      <c r="E3886" s="76">
        <v>12.24</v>
      </c>
      <c r="F3886" s="6">
        <f>D3886*E3886</f>
        <v>1.8359999999999999</v>
      </c>
      <c r="G3886" s="7"/>
      <c r="I3886" s="2"/>
      <c r="J3886" s="30"/>
      <c r="K3886" s="31"/>
      <c r="L3886" s="31"/>
    </row>
    <row r="3888" spans="1:12" ht="15" thickBot="1" x14ac:dyDescent="0.35"/>
    <row r="3889" spans="1:12" ht="15" thickTop="1" x14ac:dyDescent="0.3">
      <c r="A3889" s="234" t="s">
        <v>2682</v>
      </c>
    </row>
    <row r="3890" spans="1:12" ht="15" thickBot="1" x14ac:dyDescent="0.35">
      <c r="A3890" s="235"/>
    </row>
    <row r="3891" spans="1:12" s="1" customFormat="1" ht="15" thickTop="1" x14ac:dyDescent="0.3">
      <c r="A3891" s="20"/>
      <c r="B3891" s="74" t="s">
        <v>45</v>
      </c>
      <c r="C3891" s="4"/>
      <c r="D3891" s="4"/>
      <c r="E3891" s="4"/>
      <c r="F3891" s="41"/>
      <c r="G3891" s="75"/>
    </row>
    <row r="3892" spans="1:12" s="1" customFormat="1" ht="57.6" x14ac:dyDescent="0.3">
      <c r="A3892" s="36" t="s">
        <v>23</v>
      </c>
      <c r="B3892" s="4" t="s">
        <v>2825</v>
      </c>
      <c r="C3892" s="4" t="s">
        <v>750</v>
      </c>
      <c r="D3892" s="4">
        <v>0.15</v>
      </c>
      <c r="E3892" s="76">
        <v>10.61</v>
      </c>
      <c r="F3892" s="6">
        <f>D3892*E3892</f>
        <v>1.5914999999999999</v>
      </c>
      <c r="G3892" s="7"/>
      <c r="I3892" s="2"/>
      <c r="J3892" s="30"/>
      <c r="K3892" s="31"/>
      <c r="L3892" s="31"/>
    </row>
    <row r="3894" spans="1:12" ht="15" thickBot="1" x14ac:dyDescent="0.35"/>
    <row r="3895" spans="1:12" ht="15" thickTop="1" x14ac:dyDescent="0.3">
      <c r="A3895" s="234" t="s">
        <v>2684</v>
      </c>
    </row>
    <row r="3896" spans="1:12" x14ac:dyDescent="0.3">
      <c r="A3896" s="236"/>
    </row>
    <row r="3897" spans="1:12" ht="15" thickBot="1" x14ac:dyDescent="0.35">
      <c r="A3897" s="235"/>
    </row>
    <row r="3898" spans="1:12" s="1" customFormat="1" ht="15" thickTop="1" x14ac:dyDescent="0.3">
      <c r="A3898" s="20"/>
      <c r="B3898" s="74" t="s">
        <v>45</v>
      </c>
      <c r="C3898" s="4"/>
      <c r="D3898" s="4"/>
      <c r="E3898" s="4"/>
      <c r="F3898" s="41"/>
      <c r="G3898" s="75"/>
    </row>
    <row r="3899" spans="1:12" s="1" customFormat="1" ht="57.6" x14ac:dyDescent="0.3">
      <c r="A3899" s="36" t="s">
        <v>23</v>
      </c>
      <c r="B3899" s="4" t="s">
        <v>2685</v>
      </c>
      <c r="C3899" s="4" t="s">
        <v>130</v>
      </c>
      <c r="D3899" s="22">
        <v>1</v>
      </c>
      <c r="E3899" s="76">
        <v>91.58</v>
      </c>
      <c r="F3899" s="6">
        <f>D3899*E3899</f>
        <v>91.58</v>
      </c>
      <c r="G3899" s="7"/>
      <c r="I3899" s="98"/>
      <c r="J3899" s="118"/>
      <c r="K3899" s="98"/>
      <c r="L3899" s="98"/>
    </row>
    <row r="3901" spans="1:12" ht="15" thickBot="1" x14ac:dyDescent="0.35"/>
    <row r="3902" spans="1:12" ht="15.6" thickTop="1" thickBot="1" x14ac:dyDescent="0.35">
      <c r="A3902" s="65" t="s">
        <v>2686</v>
      </c>
    </row>
    <row r="3903" spans="1:12" s="1" customFormat="1" ht="15" thickTop="1" x14ac:dyDescent="0.3">
      <c r="A3903" s="20"/>
      <c r="B3903" s="74" t="s">
        <v>45</v>
      </c>
      <c r="C3903" s="4"/>
      <c r="D3903" s="4"/>
      <c r="E3903" s="4"/>
      <c r="F3903" s="41"/>
      <c r="G3903" s="75"/>
    </row>
    <row r="3904" spans="1:12" s="1" customFormat="1" x14ac:dyDescent="0.3">
      <c r="A3904" s="36" t="s">
        <v>23</v>
      </c>
      <c r="B3904" s="4" t="s">
        <v>2827</v>
      </c>
      <c r="C3904" s="4" t="s">
        <v>190</v>
      </c>
      <c r="D3904" s="22">
        <v>1</v>
      </c>
      <c r="E3904" s="76">
        <v>5.17</v>
      </c>
      <c r="F3904" s="6">
        <f>D3904*E3904</f>
        <v>5.17</v>
      </c>
      <c r="G3904" s="7"/>
      <c r="J3904" s="30"/>
      <c r="K3904" s="31"/>
      <c r="L3904" s="31"/>
    </row>
    <row r="3906" spans="1:12" ht="15" thickBot="1" x14ac:dyDescent="0.35"/>
    <row r="3907" spans="1:12" ht="15.6" thickTop="1" thickBot="1" x14ac:dyDescent="0.35">
      <c r="A3907" s="65" t="s">
        <v>2688</v>
      </c>
    </row>
    <row r="3908" spans="1:12" s="1" customFormat="1" ht="15" thickTop="1" x14ac:dyDescent="0.3">
      <c r="A3908" s="20"/>
      <c r="B3908" s="74" t="s">
        <v>45</v>
      </c>
      <c r="C3908" s="4"/>
      <c r="D3908" s="4"/>
      <c r="E3908" s="4"/>
      <c r="F3908" s="41"/>
      <c r="G3908" s="75"/>
    </row>
    <row r="3909" spans="1:12" s="1" customFormat="1" x14ac:dyDescent="0.3">
      <c r="A3909" s="36" t="s">
        <v>23</v>
      </c>
      <c r="B3909" s="4" t="s">
        <v>2828</v>
      </c>
      <c r="C3909" s="4" t="s">
        <v>190</v>
      </c>
      <c r="D3909" s="22">
        <v>1</v>
      </c>
      <c r="E3909" s="76">
        <v>5</v>
      </c>
      <c r="F3909" s="6">
        <f>D3909*E3909</f>
        <v>5</v>
      </c>
      <c r="G3909" s="7"/>
      <c r="J3909" s="30"/>
      <c r="K3909" s="31"/>
      <c r="L3909" s="31"/>
    </row>
    <row r="3911" spans="1:12" ht="15" thickBot="1" x14ac:dyDescent="0.35"/>
    <row r="3912" spans="1:12" ht="15.6" thickTop="1" thickBot="1" x14ac:dyDescent="0.35">
      <c r="A3912" s="65" t="s">
        <v>2690</v>
      </c>
    </row>
    <row r="3913" spans="1:12" s="1" customFormat="1" ht="15" thickTop="1" x14ac:dyDescent="0.3">
      <c r="A3913" s="20"/>
      <c r="B3913" s="74" t="s">
        <v>45</v>
      </c>
      <c r="C3913" s="4"/>
      <c r="D3913" s="4"/>
      <c r="E3913" s="4"/>
      <c r="F3913" s="41"/>
      <c r="G3913" s="75"/>
    </row>
    <row r="3914" spans="1:12" s="1" customFormat="1" x14ac:dyDescent="0.3">
      <c r="A3914" s="36" t="s">
        <v>23</v>
      </c>
      <c r="B3914" s="4" t="s">
        <v>2829</v>
      </c>
      <c r="C3914" s="4" t="s">
        <v>190</v>
      </c>
      <c r="D3914" s="22">
        <v>1</v>
      </c>
      <c r="E3914" s="76">
        <v>6.92</v>
      </c>
      <c r="F3914" s="6">
        <f>D3914*E3914</f>
        <v>6.92</v>
      </c>
      <c r="G3914" s="7"/>
      <c r="J3914" s="30"/>
      <c r="K3914" s="31"/>
      <c r="L3914" s="31"/>
    </row>
    <row r="3916" spans="1:12" ht="15" thickBot="1" x14ac:dyDescent="0.35"/>
    <row r="3917" spans="1:12" ht="15.6" thickTop="1" thickBot="1" x14ac:dyDescent="0.35">
      <c r="A3917" s="65" t="s">
        <v>2692</v>
      </c>
    </row>
    <row r="3918" spans="1:12" s="1" customFormat="1" ht="15" thickTop="1" x14ac:dyDescent="0.3">
      <c r="A3918" s="20"/>
      <c r="B3918" s="74" t="s">
        <v>45</v>
      </c>
      <c r="C3918" s="4"/>
      <c r="D3918" s="4"/>
      <c r="E3918" s="4"/>
      <c r="F3918" s="41"/>
      <c r="G3918" s="75"/>
    </row>
    <row r="3919" spans="1:12" s="1" customFormat="1" ht="28.8" x14ac:dyDescent="0.3">
      <c r="A3919" s="36" t="s">
        <v>23</v>
      </c>
      <c r="B3919" s="4" t="s">
        <v>2830</v>
      </c>
      <c r="C3919" s="4" t="s">
        <v>190</v>
      </c>
      <c r="D3919" s="22">
        <v>1</v>
      </c>
      <c r="E3919" s="76">
        <v>6.71</v>
      </c>
      <c r="F3919" s="6">
        <f>D3919*E3919</f>
        <v>6.71</v>
      </c>
      <c r="G3919" s="7"/>
      <c r="J3919" s="30"/>
      <c r="K3919" s="31"/>
      <c r="L3919" s="31"/>
    </row>
    <row r="3921" spans="1:12" ht="15" thickBot="1" x14ac:dyDescent="0.35"/>
    <row r="3922" spans="1:12" ht="15.6" thickTop="1" thickBot="1" x14ac:dyDescent="0.35">
      <c r="A3922" s="65" t="s">
        <v>2694</v>
      </c>
    </row>
    <row r="3923" spans="1:12" s="1" customFormat="1" ht="15" thickTop="1" x14ac:dyDescent="0.3">
      <c r="A3923" s="20"/>
      <c r="B3923" s="74" t="s">
        <v>45</v>
      </c>
      <c r="C3923" s="4"/>
      <c r="D3923" s="4"/>
      <c r="E3923" s="4"/>
      <c r="F3923" s="41"/>
      <c r="G3923" s="75"/>
    </row>
    <row r="3924" spans="1:12" s="1" customFormat="1" ht="57.6" x14ac:dyDescent="0.3">
      <c r="A3924" s="36" t="s">
        <v>23</v>
      </c>
      <c r="B3924" s="4" t="s">
        <v>2831</v>
      </c>
      <c r="C3924" s="4" t="s">
        <v>190</v>
      </c>
      <c r="D3924" s="22">
        <v>1</v>
      </c>
      <c r="E3924" s="76">
        <v>6.5</v>
      </c>
      <c r="F3924" s="6">
        <f>D3924*E3924</f>
        <v>6.5</v>
      </c>
      <c r="G3924" s="7"/>
      <c r="J3924" s="30"/>
      <c r="K3924" s="31"/>
      <c r="L3924" s="31"/>
    </row>
    <row r="3926" spans="1:12" ht="15" thickBot="1" x14ac:dyDescent="0.35"/>
    <row r="3927" spans="1:12" ht="15.6" thickTop="1" thickBot="1" x14ac:dyDescent="0.35">
      <c r="A3927" s="65" t="s">
        <v>2696</v>
      </c>
    </row>
    <row r="3928" spans="1:12" s="1" customFormat="1" ht="15" thickTop="1" x14ac:dyDescent="0.3">
      <c r="A3928" s="20"/>
      <c r="B3928" s="74" t="s">
        <v>188</v>
      </c>
      <c r="C3928" s="4"/>
      <c r="D3928" s="4"/>
      <c r="E3928" s="4"/>
      <c r="F3928" s="41"/>
      <c r="G3928" s="75"/>
    </row>
    <row r="3929" spans="1:12" s="1" customFormat="1" ht="57.6" x14ac:dyDescent="0.3">
      <c r="A3929" s="36" t="s">
        <v>23</v>
      </c>
      <c r="B3929" s="4" t="s">
        <v>2832</v>
      </c>
      <c r="C3929" s="4" t="s">
        <v>190</v>
      </c>
      <c r="D3929" s="22">
        <v>1</v>
      </c>
      <c r="E3929" s="76">
        <v>5.2</v>
      </c>
      <c r="F3929" s="6">
        <f>D3929*E3929</f>
        <v>5.2</v>
      </c>
      <c r="G3929" s="7"/>
      <c r="J3929" s="30"/>
      <c r="K3929" s="31"/>
      <c r="L3929" s="31"/>
    </row>
    <row r="3933" spans="1:12" ht="15" thickBot="1" x14ac:dyDescent="0.35">
      <c r="A3933" s="60" t="s">
        <v>2700</v>
      </c>
    </row>
    <row r="3934" spans="1:12" s="1" customFormat="1" ht="15" thickTop="1" x14ac:dyDescent="0.3">
      <c r="A3934" s="20"/>
      <c r="B3934" s="74" t="s">
        <v>45</v>
      </c>
      <c r="C3934" s="4"/>
      <c r="D3934" s="4"/>
      <c r="E3934" s="4"/>
      <c r="F3934" s="41"/>
      <c r="G3934" s="75"/>
    </row>
    <row r="3935" spans="1:12" s="1" customFormat="1" ht="28.8" x14ac:dyDescent="0.3">
      <c r="A3935" s="36" t="s">
        <v>23</v>
      </c>
      <c r="B3935" s="4" t="s">
        <v>2833</v>
      </c>
      <c r="C3935" s="4" t="s">
        <v>750</v>
      </c>
      <c r="D3935" s="22">
        <v>0.2</v>
      </c>
      <c r="E3935" s="76">
        <v>34.51</v>
      </c>
      <c r="F3935" s="6">
        <f>D3935*E3935</f>
        <v>6.9020000000000001</v>
      </c>
      <c r="G3935" s="7"/>
      <c r="I3935" s="2"/>
      <c r="J3935" s="30"/>
      <c r="K3935" s="31"/>
      <c r="L3935" s="31"/>
    </row>
    <row r="3938" spans="1:12" ht="15" thickBot="1" x14ac:dyDescent="0.35">
      <c r="A3938" s="60" t="s">
        <v>2702</v>
      </c>
    </row>
    <row r="3939" spans="1:12" s="1" customFormat="1" ht="15" thickTop="1" x14ac:dyDescent="0.3">
      <c r="A3939" s="20"/>
      <c r="B3939" s="74" t="s">
        <v>45</v>
      </c>
      <c r="C3939" s="4"/>
      <c r="D3939" s="4"/>
      <c r="E3939" s="4"/>
      <c r="F3939" s="41"/>
      <c r="G3939" s="75"/>
    </row>
    <row r="3940" spans="1:12" s="1" customFormat="1" ht="28.8" x14ac:dyDescent="0.3">
      <c r="A3940" s="36" t="s">
        <v>23</v>
      </c>
      <c r="B3940" s="4" t="s">
        <v>2834</v>
      </c>
      <c r="C3940" s="4" t="s">
        <v>750</v>
      </c>
      <c r="D3940" s="22">
        <v>0.2</v>
      </c>
      <c r="E3940" s="76">
        <v>22.12</v>
      </c>
      <c r="F3940" s="6">
        <f>D3940*E3940</f>
        <v>4.4240000000000004</v>
      </c>
      <c r="G3940" s="7"/>
      <c r="I3940" s="2"/>
      <c r="J3940" s="30"/>
      <c r="K3940" s="31"/>
      <c r="L3940" s="31"/>
    </row>
    <row r="3943" spans="1:12" ht="15" thickBot="1" x14ac:dyDescent="0.35">
      <c r="A3943" s="60" t="s">
        <v>2704</v>
      </c>
    </row>
    <row r="3944" spans="1:12" s="1" customFormat="1" ht="15" thickTop="1" x14ac:dyDescent="0.3">
      <c r="A3944" s="20"/>
      <c r="B3944" s="74" t="s">
        <v>45</v>
      </c>
      <c r="C3944" s="4"/>
      <c r="D3944" s="4"/>
      <c r="E3944" s="4"/>
      <c r="F3944" s="41"/>
      <c r="G3944" s="75"/>
    </row>
    <row r="3945" spans="1:12" s="1" customFormat="1" ht="28.8" x14ac:dyDescent="0.3">
      <c r="A3945" s="36" t="s">
        <v>23</v>
      </c>
      <c r="B3945" s="4" t="s">
        <v>2835</v>
      </c>
      <c r="C3945" s="4" t="s">
        <v>750</v>
      </c>
      <c r="D3945" s="22">
        <v>0.1</v>
      </c>
      <c r="E3945" s="76">
        <v>70.510000000000005</v>
      </c>
      <c r="F3945" s="6">
        <f>D3945*E3945</f>
        <v>7.051000000000001</v>
      </c>
      <c r="G3945" s="7"/>
      <c r="I3945" s="2"/>
      <c r="J3945" s="30"/>
      <c r="K3945" s="31"/>
      <c r="L3945" s="31"/>
    </row>
    <row r="3948" spans="1:12" ht="15" thickBot="1" x14ac:dyDescent="0.35">
      <c r="A3948" s="60" t="s">
        <v>2706</v>
      </c>
    </row>
    <row r="3949" spans="1:12" s="1" customFormat="1" ht="15" thickTop="1" x14ac:dyDescent="0.3">
      <c r="A3949" s="20"/>
      <c r="B3949" s="74" t="s">
        <v>45</v>
      </c>
      <c r="C3949" s="4"/>
      <c r="D3949" s="4"/>
      <c r="E3949" s="4"/>
      <c r="F3949" s="41"/>
      <c r="G3949" s="75"/>
    </row>
    <row r="3950" spans="1:12" s="1" customFormat="1" ht="57.6" x14ac:dyDescent="0.3">
      <c r="A3950" s="36" t="s">
        <v>23</v>
      </c>
      <c r="B3950" s="4" t="s">
        <v>2836</v>
      </c>
      <c r="C3950" s="4" t="s">
        <v>750</v>
      </c>
      <c r="D3950" s="4">
        <v>0.18</v>
      </c>
      <c r="E3950" s="76">
        <v>17.649999999999999</v>
      </c>
      <c r="F3950" s="6">
        <f>D3950*E3950</f>
        <v>3.1769999999999996</v>
      </c>
      <c r="G3950" s="7"/>
      <c r="I3950" s="2"/>
      <c r="J3950" s="30"/>
      <c r="K3950" s="31"/>
      <c r="L3950" s="31"/>
    </row>
    <row r="3952" spans="1:12" ht="15" thickBot="1" x14ac:dyDescent="0.35"/>
    <row r="3953" spans="1:12" ht="15" thickTop="1" x14ac:dyDescent="0.3">
      <c r="A3953" s="234" t="s">
        <v>2708</v>
      </c>
    </row>
    <row r="3954" spans="1:12" ht="15" thickBot="1" x14ac:dyDescent="0.35">
      <c r="A3954" s="235"/>
    </row>
    <row r="3955" spans="1:12" s="1" customFormat="1" ht="15" thickTop="1" x14ac:dyDescent="0.3">
      <c r="A3955" s="20"/>
      <c r="B3955" s="74" t="s">
        <v>45</v>
      </c>
      <c r="C3955" s="4"/>
      <c r="D3955" s="4"/>
      <c r="E3955" s="4"/>
      <c r="F3955" s="41"/>
      <c r="G3955" s="75"/>
    </row>
    <row r="3956" spans="1:12" s="1" customFormat="1" ht="28.8" x14ac:dyDescent="0.3">
      <c r="A3956" s="36" t="s">
        <v>23</v>
      </c>
      <c r="B3956" s="4" t="s">
        <v>2837</v>
      </c>
      <c r="C3956" s="4" t="s">
        <v>750</v>
      </c>
      <c r="D3956" s="22">
        <v>0.2</v>
      </c>
      <c r="E3956" s="76">
        <v>13.06</v>
      </c>
      <c r="F3956" s="6">
        <f>D3956*E3956</f>
        <v>2.6120000000000001</v>
      </c>
      <c r="G3956" s="7"/>
      <c r="I3956" s="2"/>
      <c r="J3956" s="30"/>
      <c r="K3956" s="31"/>
      <c r="L3956" s="31"/>
    </row>
    <row r="3959" spans="1:12" ht="15" thickBot="1" x14ac:dyDescent="0.35">
      <c r="A3959" s="60" t="s">
        <v>2710</v>
      </c>
    </row>
    <row r="3960" spans="1:12" s="1" customFormat="1" ht="15" thickTop="1" x14ac:dyDescent="0.3">
      <c r="A3960" s="20"/>
      <c r="B3960" s="74" t="s">
        <v>45</v>
      </c>
      <c r="C3960" s="4"/>
      <c r="D3960" s="4"/>
      <c r="E3960" s="4"/>
      <c r="F3960" s="41"/>
      <c r="G3960" s="75"/>
    </row>
    <row r="3961" spans="1:12" s="1" customFormat="1" ht="59.4" customHeight="1" x14ac:dyDescent="0.3">
      <c r="A3961" s="36" t="s">
        <v>23</v>
      </c>
      <c r="B3961" s="4" t="s">
        <v>2838</v>
      </c>
      <c r="C3961" s="4" t="s">
        <v>750</v>
      </c>
      <c r="D3961" s="22">
        <v>0.2</v>
      </c>
      <c r="E3961" s="76">
        <v>16.850000000000001</v>
      </c>
      <c r="F3961" s="6">
        <f>D3961*E3961</f>
        <v>3.3700000000000006</v>
      </c>
      <c r="G3961" s="7"/>
    </row>
    <row r="3962" spans="1:12" s="1" customFormat="1" ht="23.4" customHeight="1" x14ac:dyDescent="0.3">
      <c r="A3962" s="36" t="s">
        <v>47</v>
      </c>
      <c r="B3962" s="4" t="s">
        <v>2839</v>
      </c>
      <c r="C3962" s="4" t="s">
        <v>750</v>
      </c>
      <c r="D3962" s="4">
        <v>0.02</v>
      </c>
      <c r="E3962" s="76">
        <v>12.49</v>
      </c>
      <c r="F3962" s="6">
        <f>D3962*E3962</f>
        <v>0.24980000000000002</v>
      </c>
      <c r="G3962" s="7"/>
      <c r="I3962" s="2"/>
      <c r="J3962" s="30"/>
      <c r="K3962" s="31"/>
      <c r="L3962" s="31"/>
    </row>
    <row r="3964" spans="1:12" ht="15" thickBot="1" x14ac:dyDescent="0.35"/>
    <row r="3965" spans="1:12" ht="15" thickTop="1" x14ac:dyDescent="0.3">
      <c r="A3965" s="234" t="s">
        <v>2712</v>
      </c>
    </row>
    <row r="3966" spans="1:12" ht="15" thickBot="1" x14ac:dyDescent="0.35">
      <c r="A3966" s="235"/>
    </row>
    <row r="3967" spans="1:12" s="1" customFormat="1" ht="15" thickTop="1" x14ac:dyDescent="0.3">
      <c r="A3967" s="20"/>
      <c r="B3967" s="74" t="s">
        <v>45</v>
      </c>
      <c r="C3967" s="4"/>
      <c r="D3967" s="4"/>
      <c r="E3967" s="4"/>
      <c r="F3967" s="41"/>
      <c r="G3967" s="75"/>
    </row>
    <row r="3968" spans="1:12" s="1" customFormat="1" ht="57.6" x14ac:dyDescent="0.3">
      <c r="A3968" s="36" t="s">
        <v>23</v>
      </c>
      <c r="B3968" s="4" t="s">
        <v>2840</v>
      </c>
      <c r="C3968" s="4" t="s">
        <v>750</v>
      </c>
      <c r="D3968" s="4">
        <v>0.18</v>
      </c>
      <c r="E3968" s="76">
        <v>16.21</v>
      </c>
      <c r="F3968" s="6">
        <f>D3968*E3968</f>
        <v>2.9178000000000002</v>
      </c>
      <c r="G3968" s="7"/>
      <c r="I3968" s="2"/>
      <c r="J3968" s="30"/>
      <c r="K3968" s="31"/>
      <c r="L3968" s="31"/>
    </row>
    <row r="3971" spans="1:12" ht="15" thickBot="1" x14ac:dyDescent="0.35">
      <c r="A3971" s="60" t="s">
        <v>2714</v>
      </c>
    </row>
    <row r="3972" spans="1:12" s="1" customFormat="1" ht="15" thickTop="1" x14ac:dyDescent="0.3">
      <c r="A3972" s="20"/>
      <c r="B3972" s="74" t="s">
        <v>45</v>
      </c>
      <c r="C3972" s="4"/>
      <c r="D3972" s="4"/>
      <c r="E3972" s="4"/>
      <c r="F3972" s="41"/>
      <c r="G3972" s="75"/>
    </row>
    <row r="3973" spans="1:12" s="1" customFormat="1" ht="56.4" customHeight="1" x14ac:dyDescent="0.3">
      <c r="A3973" s="36" t="s">
        <v>23</v>
      </c>
      <c r="B3973" s="4" t="s">
        <v>2841</v>
      </c>
      <c r="C3973" s="4" t="s">
        <v>750</v>
      </c>
      <c r="D3973" s="22">
        <v>0.2</v>
      </c>
      <c r="E3973" s="76">
        <v>25.42</v>
      </c>
      <c r="F3973" s="6">
        <f>D3973*E3973</f>
        <v>5.0840000000000005</v>
      </c>
      <c r="G3973" s="7"/>
    </row>
    <row r="3974" spans="1:12" s="1" customFormat="1" ht="28.8" x14ac:dyDescent="0.3">
      <c r="A3974" s="36" t="s">
        <v>47</v>
      </c>
      <c r="B3974" s="4" t="s">
        <v>2842</v>
      </c>
      <c r="C3974" s="4" t="s">
        <v>750</v>
      </c>
      <c r="D3974" s="4">
        <v>0.02</v>
      </c>
      <c r="E3974" s="76">
        <v>12.49</v>
      </c>
      <c r="F3974" s="6">
        <f>D3974*E3974</f>
        <v>0.24980000000000002</v>
      </c>
      <c r="G3974" s="7"/>
      <c r="I3974" s="2"/>
      <c r="J3974" s="30"/>
      <c r="K3974" s="31"/>
      <c r="L3974" s="31"/>
    </row>
    <row r="3976" spans="1:12" ht="15" thickBot="1" x14ac:dyDescent="0.35"/>
    <row r="3977" spans="1:12" ht="15" thickTop="1" x14ac:dyDescent="0.3">
      <c r="A3977" s="234" t="s">
        <v>2716</v>
      </c>
    </row>
    <row r="3978" spans="1:12" ht="15" thickBot="1" x14ac:dyDescent="0.35">
      <c r="A3978" s="235"/>
    </row>
    <row r="3979" spans="1:12" s="1" customFormat="1" ht="15" thickTop="1" x14ac:dyDescent="0.3">
      <c r="A3979" s="20"/>
      <c r="B3979" s="74" t="s">
        <v>45</v>
      </c>
      <c r="C3979" s="4"/>
      <c r="D3979" s="4"/>
      <c r="E3979" s="4"/>
      <c r="F3979" s="41"/>
      <c r="G3979" s="75"/>
    </row>
    <row r="3980" spans="1:12" s="1" customFormat="1" ht="28.8" x14ac:dyDescent="0.3">
      <c r="A3980" s="36" t="s">
        <v>23</v>
      </c>
      <c r="B3980" s="4" t="s">
        <v>2843</v>
      </c>
      <c r="C3980" s="4" t="s">
        <v>750</v>
      </c>
      <c r="D3980" s="4">
        <v>0.16</v>
      </c>
      <c r="E3980" s="76">
        <v>23.7</v>
      </c>
      <c r="F3980" s="6">
        <f>D3980*E3980</f>
        <v>3.7919999999999998</v>
      </c>
      <c r="G3980" s="7"/>
      <c r="I3980" s="2"/>
      <c r="J3980" s="30"/>
      <c r="K3980" s="31"/>
      <c r="L3980" s="31"/>
    </row>
    <row r="3983" spans="1:12" ht="15" thickBot="1" x14ac:dyDescent="0.35"/>
    <row r="3984" spans="1:12" ht="15" thickTop="1" x14ac:dyDescent="0.3">
      <c r="A3984" s="234" t="s">
        <v>2718</v>
      </c>
    </row>
    <row r="3985" spans="1:12" ht="15" thickBot="1" x14ac:dyDescent="0.35">
      <c r="A3985" s="235"/>
    </row>
    <row r="3986" spans="1:12" s="1" customFormat="1" ht="15" thickTop="1" x14ac:dyDescent="0.3">
      <c r="A3986" s="20"/>
      <c r="B3986" s="74" t="s">
        <v>45</v>
      </c>
      <c r="C3986" s="4"/>
      <c r="D3986" s="4"/>
      <c r="E3986" s="4"/>
      <c r="F3986" s="41"/>
      <c r="G3986" s="75"/>
    </row>
    <row r="3987" spans="1:12" s="1" customFormat="1" ht="43.2" x14ac:dyDescent="0.3">
      <c r="A3987" s="36" t="s">
        <v>23</v>
      </c>
      <c r="B3987" s="4" t="s">
        <v>2844</v>
      </c>
      <c r="C3987" s="4" t="s">
        <v>110</v>
      </c>
      <c r="D3987" s="4">
        <v>0.35</v>
      </c>
      <c r="E3987" s="76">
        <v>12.26</v>
      </c>
      <c r="F3987" s="6">
        <f>D3987*E3987</f>
        <v>4.2909999999999995</v>
      </c>
      <c r="G3987" s="7"/>
    </row>
    <row r="3988" spans="1:12" s="1" customFormat="1" ht="28.8" x14ac:dyDescent="0.3">
      <c r="A3988" s="36" t="s">
        <v>47</v>
      </c>
      <c r="B3988" s="4" t="s">
        <v>2845</v>
      </c>
      <c r="C3988" s="4" t="s">
        <v>750</v>
      </c>
      <c r="D3988" s="4">
        <v>0.05</v>
      </c>
      <c r="E3988" s="76">
        <v>12.49</v>
      </c>
      <c r="F3988" s="6">
        <f>D3988*E3988</f>
        <v>0.62450000000000006</v>
      </c>
      <c r="G3988" s="7"/>
      <c r="I3988" s="2"/>
      <c r="J3988" s="30"/>
      <c r="K3988" s="31"/>
      <c r="L3988" s="31"/>
    </row>
    <row r="3990" spans="1:12" ht="15" thickBot="1" x14ac:dyDescent="0.35"/>
    <row r="3991" spans="1:12" ht="15" thickTop="1" x14ac:dyDescent="0.3">
      <c r="A3991" s="234" t="s">
        <v>2720</v>
      </c>
    </row>
    <row r="3992" spans="1:12" ht="15" thickBot="1" x14ac:dyDescent="0.35">
      <c r="A3992" s="235"/>
    </row>
    <row r="3993" spans="1:12" s="1" customFormat="1" ht="15" thickTop="1" x14ac:dyDescent="0.3">
      <c r="A3993" s="20"/>
      <c r="B3993" s="74" t="s">
        <v>45</v>
      </c>
      <c r="C3993" s="4"/>
      <c r="D3993" s="4"/>
      <c r="E3993" s="4"/>
      <c r="F3993" s="41"/>
      <c r="G3993" s="75"/>
    </row>
    <row r="3994" spans="1:12" s="1" customFormat="1" ht="57.6" x14ac:dyDescent="0.3">
      <c r="A3994" s="36" t="s">
        <v>23</v>
      </c>
      <c r="B3994" s="4" t="s">
        <v>2846</v>
      </c>
      <c r="C3994" s="4" t="s">
        <v>110</v>
      </c>
      <c r="D3994" s="4">
        <v>0.35</v>
      </c>
      <c r="E3994" s="76">
        <v>18.5</v>
      </c>
      <c r="F3994" s="6">
        <f>D3994*E3994</f>
        <v>6.4749999999999996</v>
      </c>
      <c r="G3994" s="7"/>
    </row>
    <row r="3995" spans="1:12" s="1" customFormat="1" ht="28.8" x14ac:dyDescent="0.3">
      <c r="A3995" s="36" t="s">
        <v>47</v>
      </c>
      <c r="B3995" s="4" t="s">
        <v>2847</v>
      </c>
      <c r="C3995" s="4" t="s">
        <v>750</v>
      </c>
      <c r="D3995" s="4">
        <v>7.0000000000000007E-2</v>
      </c>
      <c r="E3995" s="76">
        <v>12.49</v>
      </c>
      <c r="F3995" s="6">
        <f>D3995*E3995</f>
        <v>0.87430000000000008</v>
      </c>
      <c r="G3995" s="7"/>
      <c r="I3995" s="2"/>
      <c r="J3995" s="30"/>
      <c r="K3995" s="31"/>
      <c r="L3995" s="31"/>
    </row>
    <row r="3998" spans="1:12" ht="15" thickBot="1" x14ac:dyDescent="0.35">
      <c r="A3998" s="60" t="s">
        <v>2722</v>
      </c>
    </row>
    <row r="3999" spans="1:12" s="1" customFormat="1" ht="15" thickTop="1" x14ac:dyDescent="0.3">
      <c r="A3999" s="20"/>
      <c r="B3999" s="74" t="s">
        <v>45</v>
      </c>
      <c r="C3999" s="4"/>
      <c r="D3999" s="4"/>
      <c r="E3999" s="4"/>
      <c r="F3999" s="41"/>
      <c r="G3999" s="75"/>
    </row>
    <row r="4000" spans="1:12" s="1" customFormat="1" ht="57.6" x14ac:dyDescent="0.3">
      <c r="A4000" s="36" t="s">
        <v>23</v>
      </c>
      <c r="B4000" s="4" t="s">
        <v>2848</v>
      </c>
      <c r="C4000" s="4" t="s">
        <v>110</v>
      </c>
      <c r="D4000" s="4">
        <v>0.35</v>
      </c>
      <c r="E4000" s="76">
        <v>20.46</v>
      </c>
      <c r="F4000" s="6">
        <f>D4000*E4000</f>
        <v>7.1609999999999996</v>
      </c>
      <c r="G4000" s="7"/>
    </row>
    <row r="4001" spans="1:12" s="1" customFormat="1" ht="28.8" x14ac:dyDescent="0.3">
      <c r="A4001" s="36" t="s">
        <v>47</v>
      </c>
      <c r="B4001" s="4" t="s">
        <v>2849</v>
      </c>
      <c r="C4001" s="4" t="s">
        <v>750</v>
      </c>
      <c r="D4001" s="4">
        <v>0.05</v>
      </c>
      <c r="E4001" s="76">
        <v>12.89</v>
      </c>
      <c r="F4001" s="6">
        <f>D4001*E4001</f>
        <v>0.64450000000000007</v>
      </c>
      <c r="G4001" s="7"/>
      <c r="I4001" s="2"/>
      <c r="J4001" s="30"/>
      <c r="K4001" s="31"/>
      <c r="L4001" s="31"/>
    </row>
    <row r="4004" spans="1:12" ht="15" thickBot="1" x14ac:dyDescent="0.35">
      <c r="A4004" s="60" t="s">
        <v>2724</v>
      </c>
    </row>
    <row r="4005" spans="1:12" s="1" customFormat="1" ht="15" thickTop="1" x14ac:dyDescent="0.3">
      <c r="A4005" s="20"/>
      <c r="B4005" s="74" t="s">
        <v>45</v>
      </c>
      <c r="C4005" s="4"/>
      <c r="D4005" s="4"/>
      <c r="E4005" s="4"/>
      <c r="F4005" s="41"/>
      <c r="G4005" s="75"/>
    </row>
    <row r="4006" spans="1:12" s="1" customFormat="1" ht="46.2" customHeight="1" x14ac:dyDescent="0.3">
      <c r="A4006" s="36" t="s">
        <v>23</v>
      </c>
      <c r="B4006" s="4" t="s">
        <v>2850</v>
      </c>
      <c r="C4006" s="4" t="s">
        <v>110</v>
      </c>
      <c r="D4006" s="4">
        <v>0.35</v>
      </c>
      <c r="E4006" s="76">
        <v>21.49</v>
      </c>
      <c r="F4006" s="6">
        <f>D4006*E4006</f>
        <v>7.5214999999999987</v>
      </c>
      <c r="G4006" s="7"/>
    </row>
    <row r="4007" spans="1:12" s="1" customFormat="1" ht="39.6" customHeight="1" x14ac:dyDescent="0.3">
      <c r="A4007" s="36" t="s">
        <v>47</v>
      </c>
      <c r="B4007" s="4" t="s">
        <v>2849</v>
      </c>
      <c r="C4007" s="4" t="s">
        <v>750</v>
      </c>
      <c r="D4007" s="4">
        <v>0.05</v>
      </c>
      <c r="E4007" s="76">
        <v>12.89</v>
      </c>
      <c r="F4007" s="6">
        <f>D4007*E4007</f>
        <v>0.64450000000000007</v>
      </c>
      <c r="G4007" s="7"/>
      <c r="I4007" s="2"/>
      <c r="J4007" s="30"/>
      <c r="K4007" s="31"/>
      <c r="L4007" s="31"/>
    </row>
    <row r="4010" spans="1:12" ht="15" thickBot="1" x14ac:dyDescent="0.35">
      <c r="A4010" s="60" t="s">
        <v>2726</v>
      </c>
    </row>
    <row r="4011" spans="1:12" s="1" customFormat="1" ht="15" thickTop="1" x14ac:dyDescent="0.3">
      <c r="A4011" s="20"/>
      <c r="B4011" s="74" t="s">
        <v>188</v>
      </c>
      <c r="C4011" s="4"/>
      <c r="D4011" s="4"/>
      <c r="E4011" s="4"/>
      <c r="F4011" s="41"/>
      <c r="G4011" s="75"/>
    </row>
    <row r="4012" spans="1:12" s="1" customFormat="1" ht="28.8" x14ac:dyDescent="0.3">
      <c r="A4012" s="36" t="s">
        <v>23</v>
      </c>
      <c r="B4012" s="4" t="s">
        <v>189</v>
      </c>
      <c r="C4012" s="4" t="s">
        <v>190</v>
      </c>
      <c r="D4012" s="22">
        <v>1</v>
      </c>
      <c r="E4012" s="76">
        <v>10.37</v>
      </c>
      <c r="F4012" s="6">
        <f>D4012*E4012</f>
        <v>10.37</v>
      </c>
      <c r="G4012" s="7"/>
      <c r="J4012" s="30"/>
      <c r="K4012" s="31"/>
      <c r="L4012" s="31"/>
    </row>
    <row r="4015" spans="1:12" ht="15" thickBot="1" x14ac:dyDescent="0.35">
      <c r="A4015" s="60" t="s">
        <v>2728</v>
      </c>
    </row>
    <row r="4016" spans="1:12" s="1" customFormat="1" ht="15" thickTop="1" x14ac:dyDescent="0.3">
      <c r="A4016" s="20"/>
      <c r="B4016" s="74" t="s">
        <v>45</v>
      </c>
      <c r="C4016" s="4"/>
      <c r="D4016" s="4"/>
      <c r="E4016" s="4"/>
      <c r="F4016" s="41"/>
      <c r="G4016" s="75"/>
    </row>
    <row r="4017" spans="1:12" s="1" customFormat="1" ht="30.6" customHeight="1" x14ac:dyDescent="0.3">
      <c r="A4017" s="36" t="s">
        <v>23</v>
      </c>
      <c r="B4017" s="4" t="s">
        <v>2851</v>
      </c>
      <c r="C4017" s="4" t="s">
        <v>190</v>
      </c>
      <c r="D4017" s="22">
        <v>1</v>
      </c>
      <c r="E4017" s="76">
        <v>9.09</v>
      </c>
      <c r="F4017" s="6">
        <f>D4017*E4017</f>
        <v>9.09</v>
      </c>
      <c r="G4017" s="7"/>
      <c r="J4017" s="30"/>
      <c r="K4017" s="31"/>
      <c r="L4017" s="31"/>
    </row>
    <row r="4020" spans="1:12" ht="15" thickBot="1" x14ac:dyDescent="0.35">
      <c r="A4020" s="60" t="s">
        <v>2730</v>
      </c>
    </row>
    <row r="4021" spans="1:12" s="1" customFormat="1" ht="15" thickTop="1" x14ac:dyDescent="0.3">
      <c r="A4021" s="20"/>
      <c r="B4021" s="74" t="s">
        <v>45</v>
      </c>
      <c r="C4021" s="4"/>
      <c r="D4021" s="4"/>
      <c r="E4021" s="4"/>
      <c r="F4021" s="41"/>
      <c r="G4021" s="75"/>
    </row>
    <row r="4022" spans="1:12" s="1" customFormat="1" x14ac:dyDescent="0.3">
      <c r="A4022" s="36" t="s">
        <v>23</v>
      </c>
      <c r="B4022" s="4" t="s">
        <v>2852</v>
      </c>
      <c r="C4022" s="4" t="s">
        <v>750</v>
      </c>
      <c r="D4022" s="4">
        <v>0.05</v>
      </c>
      <c r="E4022" s="76">
        <v>43.87</v>
      </c>
      <c r="F4022" s="6">
        <f>D4022*E4022</f>
        <v>2.1934999999999998</v>
      </c>
      <c r="G4022" s="7"/>
    </row>
    <row r="4023" spans="1:12" s="1" customFormat="1" x14ac:dyDescent="0.3">
      <c r="A4023" s="36" t="s">
        <v>47</v>
      </c>
      <c r="B4023" s="4" t="s">
        <v>2853</v>
      </c>
      <c r="C4023" s="4" t="s">
        <v>750</v>
      </c>
      <c r="D4023" s="4">
        <v>0.05</v>
      </c>
      <c r="E4023" s="76">
        <v>35.020000000000003</v>
      </c>
      <c r="F4023" s="6">
        <f>D4023*E4023</f>
        <v>1.7510000000000003</v>
      </c>
      <c r="G4023" s="7"/>
      <c r="I4023" s="2"/>
      <c r="J4023" s="30"/>
      <c r="K4023" s="31"/>
      <c r="L4023" s="31"/>
    </row>
    <row r="4025" spans="1:12" ht="15" thickBot="1" x14ac:dyDescent="0.35"/>
    <row r="4026" spans="1:12" ht="15.6" thickTop="1" thickBot="1" x14ac:dyDescent="0.35">
      <c r="A4026" s="65" t="s">
        <v>2732</v>
      </c>
    </row>
    <row r="4027" spans="1:12" s="1" customFormat="1" ht="15" thickTop="1" x14ac:dyDescent="0.3">
      <c r="A4027" s="20"/>
      <c r="B4027" s="74" t="s">
        <v>45</v>
      </c>
      <c r="C4027" s="4"/>
      <c r="D4027" s="4"/>
      <c r="E4027" s="4"/>
      <c r="F4027" s="41"/>
      <c r="G4027" s="75"/>
    </row>
    <row r="4028" spans="1:12" s="1" customFormat="1" x14ac:dyDescent="0.3">
      <c r="A4028" s="36" t="s">
        <v>23</v>
      </c>
      <c r="B4028" s="4" t="s">
        <v>2855</v>
      </c>
      <c r="C4028" s="4" t="s">
        <v>750</v>
      </c>
      <c r="D4028" s="4">
        <v>0.05</v>
      </c>
      <c r="E4028" s="76">
        <v>36.58</v>
      </c>
      <c r="F4028" s="6">
        <f>D4028*E4028</f>
        <v>1.829</v>
      </c>
      <c r="G4028" s="7"/>
    </row>
    <row r="4029" spans="1:12" s="1" customFormat="1" x14ac:dyDescent="0.3">
      <c r="A4029" s="36" t="s">
        <v>47</v>
      </c>
      <c r="B4029" s="4" t="s">
        <v>2853</v>
      </c>
      <c r="C4029" s="4" t="s">
        <v>750</v>
      </c>
      <c r="D4029" s="4">
        <v>0.05</v>
      </c>
      <c r="E4029" s="76">
        <v>35.020000000000003</v>
      </c>
      <c r="F4029" s="6">
        <f>D4029*E4029</f>
        <v>1.7510000000000003</v>
      </c>
      <c r="G4029" s="7"/>
      <c r="I4029" s="2"/>
      <c r="J4029" s="30"/>
      <c r="K4029" s="31"/>
      <c r="L4029" s="31"/>
    </row>
    <row r="4031" spans="1:12" ht="15" thickBot="1" x14ac:dyDescent="0.35"/>
    <row r="4032" spans="1:12" ht="15" thickTop="1" x14ac:dyDescent="0.3">
      <c r="A4032" s="234" t="s">
        <v>2733</v>
      </c>
    </row>
    <row r="4033" spans="1:12" ht="15" thickBot="1" x14ac:dyDescent="0.35">
      <c r="A4033" s="235"/>
    </row>
    <row r="4034" spans="1:12" s="1" customFormat="1" ht="15" thickTop="1" x14ac:dyDescent="0.3">
      <c r="A4034" s="20"/>
      <c r="B4034" s="74" t="s">
        <v>45</v>
      </c>
      <c r="C4034" s="4"/>
      <c r="D4034" s="4"/>
      <c r="E4034" s="4"/>
      <c r="F4034" s="41"/>
      <c r="G4034" s="75"/>
    </row>
    <row r="4035" spans="1:12" s="1" customFormat="1" ht="43.2" x14ac:dyDescent="0.3">
      <c r="A4035" s="36" t="s">
        <v>23</v>
      </c>
      <c r="B4035" s="4" t="s">
        <v>2856</v>
      </c>
      <c r="C4035" s="4" t="s">
        <v>750</v>
      </c>
      <c r="D4035" s="4">
        <v>1.7000000000000001E-2</v>
      </c>
      <c r="E4035" s="76">
        <v>44.84</v>
      </c>
      <c r="F4035" s="6">
        <f>D4035*E4035</f>
        <v>0.76228000000000007</v>
      </c>
      <c r="G4035" s="7"/>
    </row>
    <row r="4036" spans="1:12" s="1" customFormat="1" ht="28.8" x14ac:dyDescent="0.3">
      <c r="A4036" s="36" t="s">
        <v>47</v>
      </c>
      <c r="B4036" s="4" t="s">
        <v>2857</v>
      </c>
      <c r="C4036" s="4" t="s">
        <v>750</v>
      </c>
      <c r="D4036" s="4">
        <v>8.3000000000000004E-2</v>
      </c>
      <c r="E4036" s="76">
        <v>16.03</v>
      </c>
      <c r="F4036" s="6">
        <f>D4036*E4036</f>
        <v>1.3304900000000002</v>
      </c>
      <c r="G4036" s="7"/>
      <c r="I4036" s="2"/>
      <c r="J4036" s="30"/>
      <c r="K4036" s="31"/>
      <c r="L4036" s="31"/>
    </row>
    <row r="4038" spans="1:12" ht="15" thickBot="1" x14ac:dyDescent="0.35"/>
    <row r="4039" spans="1:12" ht="15" thickTop="1" x14ac:dyDescent="0.3">
      <c r="A4039" s="234" t="s">
        <v>2735</v>
      </c>
    </row>
    <row r="4040" spans="1:12" ht="15" thickBot="1" x14ac:dyDescent="0.35">
      <c r="A4040" s="235"/>
    </row>
    <row r="4041" spans="1:12" s="1" customFormat="1" ht="15" thickTop="1" x14ac:dyDescent="0.3">
      <c r="A4041" s="20"/>
      <c r="B4041" s="74" t="s">
        <v>45</v>
      </c>
      <c r="C4041" s="4"/>
      <c r="D4041" s="4"/>
      <c r="E4041" s="4"/>
      <c r="F4041" s="41"/>
      <c r="G4041" s="75"/>
    </row>
    <row r="4042" spans="1:12" s="1" customFormat="1" ht="43.2" x14ac:dyDescent="0.3">
      <c r="A4042" s="36" t="s">
        <v>23</v>
      </c>
      <c r="B4042" s="4" t="s">
        <v>2858</v>
      </c>
      <c r="C4042" s="4" t="s">
        <v>750</v>
      </c>
      <c r="D4042" s="4">
        <v>1.7000000000000001E-2</v>
      </c>
      <c r="E4042" s="76">
        <v>25.96</v>
      </c>
      <c r="F4042" s="6">
        <f>D4042*E4042</f>
        <v>0.44132000000000005</v>
      </c>
      <c r="G4042" s="7"/>
    </row>
    <row r="4043" spans="1:12" s="1" customFormat="1" ht="28.8" x14ac:dyDescent="0.3">
      <c r="A4043" s="36" t="s">
        <v>47</v>
      </c>
      <c r="B4043" s="4" t="s">
        <v>2857</v>
      </c>
      <c r="C4043" s="4" t="s">
        <v>750</v>
      </c>
      <c r="D4043" s="4">
        <v>8.3000000000000004E-2</v>
      </c>
      <c r="E4043" s="76">
        <v>16.03</v>
      </c>
      <c r="F4043" s="6">
        <f>D4043*E4043</f>
        <v>1.3304900000000002</v>
      </c>
      <c r="G4043" s="7"/>
    </row>
    <row r="4045" spans="1:12" ht="15" thickBot="1" x14ac:dyDescent="0.35"/>
    <row r="4046" spans="1:12" ht="15.6" thickTop="1" thickBot="1" x14ac:dyDescent="0.35">
      <c r="A4046" s="65" t="s">
        <v>2737</v>
      </c>
    </row>
    <row r="4047" spans="1:12" s="1" customFormat="1" ht="15" thickTop="1" x14ac:dyDescent="0.3">
      <c r="A4047" s="20"/>
      <c r="B4047" s="74" t="s">
        <v>45</v>
      </c>
      <c r="C4047" s="4"/>
      <c r="D4047" s="4"/>
      <c r="E4047" s="4"/>
      <c r="F4047" s="41"/>
      <c r="G4047" s="75"/>
    </row>
    <row r="4048" spans="1:12" s="1" customFormat="1" ht="28.8" x14ac:dyDescent="0.3">
      <c r="A4048" s="36" t="s">
        <v>23</v>
      </c>
      <c r="B4048" s="4" t="s">
        <v>2859</v>
      </c>
      <c r="C4048" s="4" t="s">
        <v>190</v>
      </c>
      <c r="D4048" s="22">
        <v>1</v>
      </c>
      <c r="E4048" s="76">
        <v>19.53</v>
      </c>
      <c r="F4048" s="6">
        <f>D4048*E4048</f>
        <v>19.53</v>
      </c>
      <c r="G4048" s="7"/>
      <c r="J4048" s="30"/>
      <c r="K4048" s="31"/>
      <c r="L4048" s="31"/>
    </row>
    <row r="4050" spans="1:7" ht="15" thickBot="1" x14ac:dyDescent="0.35"/>
    <row r="4051" spans="1:7" ht="15" thickTop="1" x14ac:dyDescent="0.3">
      <c r="A4051" s="234" t="s">
        <v>2739</v>
      </c>
    </row>
    <row r="4052" spans="1:7" ht="15" thickBot="1" x14ac:dyDescent="0.35">
      <c r="A4052" s="235"/>
    </row>
    <row r="4053" spans="1:7" s="1" customFormat="1" ht="15" thickTop="1" x14ac:dyDescent="0.3">
      <c r="A4053" s="20"/>
      <c r="B4053" s="74" t="s">
        <v>45</v>
      </c>
      <c r="C4053" s="4"/>
      <c r="D4053" s="4"/>
      <c r="E4053" s="4"/>
      <c r="F4053" s="41"/>
      <c r="G4053" s="75"/>
    </row>
    <row r="4054" spans="1:7" s="1" customFormat="1" ht="35.4" customHeight="1" x14ac:dyDescent="0.3">
      <c r="A4054" s="36" t="s">
        <v>23</v>
      </c>
      <c r="B4054" s="4" t="s">
        <v>2860</v>
      </c>
      <c r="C4054" s="4" t="s">
        <v>750</v>
      </c>
      <c r="D4054" s="22">
        <v>0.3</v>
      </c>
      <c r="E4054" s="76">
        <v>20.59</v>
      </c>
      <c r="F4054" s="6">
        <f>D4054*E4054</f>
        <v>6.1769999999999996</v>
      </c>
      <c r="G4054" s="7"/>
    </row>
    <row r="4056" spans="1:7" ht="15" thickBot="1" x14ac:dyDescent="0.35"/>
    <row r="4057" spans="1:7" ht="15" thickTop="1" x14ac:dyDescent="0.3">
      <c r="A4057" s="234" t="s">
        <v>2741</v>
      </c>
    </row>
    <row r="4058" spans="1:7" ht="15" thickBot="1" x14ac:dyDescent="0.35">
      <c r="A4058" s="235"/>
    </row>
    <row r="4059" spans="1:7" s="1" customFormat="1" ht="15" thickTop="1" x14ac:dyDescent="0.3">
      <c r="A4059" s="20"/>
      <c r="B4059" s="74" t="s">
        <v>45</v>
      </c>
      <c r="C4059" s="4"/>
      <c r="D4059" s="4"/>
      <c r="E4059" s="4"/>
      <c r="F4059" s="41"/>
      <c r="G4059" s="75"/>
    </row>
    <row r="4060" spans="1:7" s="1" customFormat="1" ht="43.2" x14ac:dyDescent="0.3">
      <c r="A4060" s="36" t="s">
        <v>23</v>
      </c>
      <c r="B4060" s="4" t="s">
        <v>2861</v>
      </c>
      <c r="C4060" s="4" t="s">
        <v>750</v>
      </c>
      <c r="D4060" s="4">
        <v>0.16</v>
      </c>
      <c r="E4060" s="76">
        <v>10.72</v>
      </c>
      <c r="F4060" s="6">
        <f>D4060*E4060</f>
        <v>1.7152000000000001</v>
      </c>
      <c r="G4060" s="7"/>
    </row>
    <row r="4062" spans="1:7" ht="15" thickBot="1" x14ac:dyDescent="0.35"/>
    <row r="4063" spans="1:7" ht="15" thickTop="1" x14ac:dyDescent="0.3">
      <c r="A4063" s="234" t="s">
        <v>2743</v>
      </c>
    </row>
    <row r="4064" spans="1:7" ht="15" thickBot="1" x14ac:dyDescent="0.35">
      <c r="A4064" s="235"/>
    </row>
    <row r="4065" spans="1:12" s="1" customFormat="1" ht="15" thickTop="1" x14ac:dyDescent="0.3">
      <c r="A4065" s="20"/>
      <c r="B4065" s="74" t="s">
        <v>45</v>
      </c>
      <c r="C4065" s="4"/>
      <c r="D4065" s="4"/>
      <c r="E4065" s="4"/>
      <c r="F4065" s="41"/>
      <c r="G4065" s="75"/>
    </row>
    <row r="4066" spans="1:12" s="1" customFormat="1" ht="43.2" x14ac:dyDescent="0.3">
      <c r="A4066" s="36" t="s">
        <v>23</v>
      </c>
      <c r="B4066" s="4" t="s">
        <v>2862</v>
      </c>
      <c r="C4066" s="4" t="s">
        <v>750</v>
      </c>
      <c r="D4066" s="4">
        <v>0.05</v>
      </c>
      <c r="E4066" s="76">
        <v>13.4</v>
      </c>
      <c r="F4066" s="6">
        <f>D4066*E4066</f>
        <v>0.67</v>
      </c>
      <c r="G4066" s="7"/>
    </row>
    <row r="4068" spans="1:12" ht="15" thickBot="1" x14ac:dyDescent="0.35"/>
    <row r="4069" spans="1:12" ht="15" thickTop="1" x14ac:dyDescent="0.3">
      <c r="A4069" s="234" t="s">
        <v>2745</v>
      </c>
    </row>
    <row r="4070" spans="1:12" ht="15" thickBot="1" x14ac:dyDescent="0.35">
      <c r="A4070" s="235"/>
    </row>
    <row r="4071" spans="1:12" s="1" customFormat="1" ht="15" thickTop="1" x14ac:dyDescent="0.3">
      <c r="A4071" s="20"/>
      <c r="B4071" s="74" t="s">
        <v>45</v>
      </c>
      <c r="C4071" s="4"/>
      <c r="D4071" s="4"/>
      <c r="E4071" s="4"/>
      <c r="F4071" s="41"/>
      <c r="G4071" s="75"/>
    </row>
    <row r="4072" spans="1:12" s="1" customFormat="1" ht="28.8" x14ac:dyDescent="0.3">
      <c r="A4072" s="36" t="s">
        <v>23</v>
      </c>
      <c r="B4072" s="4" t="s">
        <v>2863</v>
      </c>
      <c r="C4072" s="4" t="s">
        <v>750</v>
      </c>
      <c r="D4072" s="22">
        <v>0.1</v>
      </c>
      <c r="E4072" s="76">
        <v>21.34</v>
      </c>
      <c r="F4072" s="6">
        <f>D4072*E4072</f>
        <v>2.1339999999999999</v>
      </c>
      <c r="G4072" s="7"/>
    </row>
    <row r="4074" spans="1:12" ht="15" thickBot="1" x14ac:dyDescent="0.35"/>
    <row r="4075" spans="1:12" ht="15.6" thickTop="1" thickBot="1" x14ac:dyDescent="0.35">
      <c r="A4075" s="65" t="s">
        <v>2747</v>
      </c>
    </row>
    <row r="4076" spans="1:12" s="1" customFormat="1" ht="15" thickTop="1" x14ac:dyDescent="0.3">
      <c r="A4076" s="20"/>
      <c r="B4076" s="74" t="s">
        <v>45</v>
      </c>
      <c r="C4076" s="4"/>
      <c r="D4076" s="4"/>
      <c r="E4076" s="4"/>
      <c r="F4076" s="41"/>
      <c r="G4076" s="75"/>
    </row>
    <row r="4077" spans="1:12" s="1" customFormat="1" ht="43.2" x14ac:dyDescent="0.3">
      <c r="A4077" s="36" t="s">
        <v>23</v>
      </c>
      <c r="B4077" s="4" t="s">
        <v>2864</v>
      </c>
      <c r="C4077" s="4" t="s">
        <v>750</v>
      </c>
      <c r="D4077" s="22">
        <v>0.3</v>
      </c>
      <c r="E4077" s="76">
        <v>32.799999999999997</v>
      </c>
      <c r="F4077" s="6">
        <f>D4077*E4077</f>
        <v>9.8399999999999981</v>
      </c>
      <c r="G4077" s="7"/>
      <c r="J4077" s="30"/>
      <c r="K4077" s="31"/>
      <c r="L4077" s="31"/>
    </row>
    <row r="4079" spans="1:12" ht="15" thickBot="1" x14ac:dyDescent="0.35"/>
    <row r="4080" spans="1:12" ht="15.6" thickTop="1" thickBot="1" x14ac:dyDescent="0.35">
      <c r="A4080" s="65" t="s">
        <v>2750</v>
      </c>
    </row>
    <row r="4081" spans="1:12" s="1" customFormat="1" ht="15" thickTop="1" x14ac:dyDescent="0.3">
      <c r="A4081" s="20"/>
      <c r="B4081" s="74" t="s">
        <v>45</v>
      </c>
      <c r="C4081" s="4"/>
      <c r="D4081" s="4"/>
      <c r="E4081" s="4"/>
      <c r="F4081" s="41"/>
      <c r="G4081" s="75"/>
    </row>
    <row r="4082" spans="1:12" s="1" customFormat="1" ht="43.2" x14ac:dyDescent="0.3">
      <c r="A4082" s="36" t="s">
        <v>23</v>
      </c>
      <c r="B4082" s="4" t="s">
        <v>2865</v>
      </c>
      <c r="C4082" s="4" t="s">
        <v>750</v>
      </c>
      <c r="D4082" s="22">
        <v>0.3</v>
      </c>
      <c r="E4082" s="76">
        <v>16.260000000000002</v>
      </c>
      <c r="F4082" s="6">
        <f>D4082*E4082</f>
        <v>4.8780000000000001</v>
      </c>
      <c r="G4082" s="7"/>
      <c r="J4082" s="30"/>
      <c r="K4082" s="31"/>
      <c r="L4082" s="31"/>
    </row>
    <row r="4084" spans="1:12" ht="15" thickBot="1" x14ac:dyDescent="0.35"/>
    <row r="4085" spans="1:12" ht="15.6" thickTop="1" thickBot="1" x14ac:dyDescent="0.35">
      <c r="A4085" s="65" t="s">
        <v>2771</v>
      </c>
    </row>
    <row r="4086" spans="1:12" s="1" customFormat="1" ht="15" thickTop="1" x14ac:dyDescent="0.3">
      <c r="A4086" s="20"/>
      <c r="B4086" s="74" t="s">
        <v>45</v>
      </c>
      <c r="C4086" s="4"/>
      <c r="D4086" s="4"/>
      <c r="E4086" s="4"/>
      <c r="F4086" s="41"/>
      <c r="G4086" s="75"/>
    </row>
    <row r="4087" spans="1:12" s="1" customFormat="1" ht="43.2" x14ac:dyDescent="0.3">
      <c r="A4087" s="36" t="s">
        <v>23</v>
      </c>
      <c r="B4087" s="4" t="s">
        <v>2867</v>
      </c>
      <c r="C4087" s="4" t="s">
        <v>750</v>
      </c>
      <c r="D4087" s="22">
        <v>0.3</v>
      </c>
      <c r="E4087" s="76">
        <v>19.7</v>
      </c>
      <c r="F4087" s="6">
        <f>D4087*E4087</f>
        <v>5.9099999999999993</v>
      </c>
      <c r="G4087" s="7"/>
      <c r="J4087" s="30"/>
      <c r="K4087" s="31"/>
      <c r="L4087" s="31"/>
    </row>
    <row r="4089" spans="1:12" ht="15" thickBot="1" x14ac:dyDescent="0.35"/>
    <row r="4090" spans="1:12" ht="15.6" thickTop="1" thickBot="1" x14ac:dyDescent="0.35">
      <c r="A4090" s="65" t="s">
        <v>2772</v>
      </c>
    </row>
    <row r="4091" spans="1:12" s="1" customFormat="1" ht="15" thickTop="1" x14ac:dyDescent="0.3">
      <c r="A4091" s="20"/>
      <c r="B4091" s="74" t="s">
        <v>45</v>
      </c>
      <c r="C4091" s="4"/>
      <c r="D4091" s="4"/>
      <c r="E4091" s="4"/>
      <c r="F4091" s="41"/>
      <c r="G4091" s="75"/>
    </row>
    <row r="4092" spans="1:12" s="1" customFormat="1" ht="57.6" x14ac:dyDescent="0.3">
      <c r="A4092" s="36" t="s">
        <v>23</v>
      </c>
      <c r="B4092" s="4" t="s">
        <v>2869</v>
      </c>
      <c r="C4092" s="4" t="s">
        <v>750</v>
      </c>
      <c r="D4092" s="22">
        <v>0.3</v>
      </c>
      <c r="E4092" s="76">
        <v>32.14</v>
      </c>
      <c r="F4092" s="6">
        <f>D4092*E4092</f>
        <v>9.6419999999999995</v>
      </c>
      <c r="G4092" s="7"/>
      <c r="J4092" s="30"/>
      <c r="K4092" s="31"/>
      <c r="L4092" s="31"/>
    </row>
    <row r="4095" spans="1:12" s="54" customFormat="1" x14ac:dyDescent="0.3">
      <c r="A4095" s="231" t="s">
        <v>2144</v>
      </c>
      <c r="B4095" s="231"/>
      <c r="C4095" s="231"/>
      <c r="D4095" s="231"/>
      <c r="E4095" s="231"/>
      <c r="F4095" s="231"/>
      <c r="G4095" s="231"/>
    </row>
    <row r="4097" spans="1:12" ht="15" thickBot="1" x14ac:dyDescent="0.35"/>
    <row r="4098" spans="1:12" ht="15.6" thickTop="1" thickBot="1" x14ac:dyDescent="0.35">
      <c r="A4098" s="65" t="s">
        <v>2145</v>
      </c>
    </row>
    <row r="4099" spans="1:12" s="1" customFormat="1" ht="15" thickTop="1" x14ac:dyDescent="0.3">
      <c r="A4099" s="20"/>
      <c r="B4099" s="74" t="s">
        <v>45</v>
      </c>
      <c r="C4099" s="4"/>
      <c r="D4099" s="4"/>
      <c r="E4099" s="4"/>
      <c r="F4099" s="41"/>
      <c r="G4099" s="75"/>
    </row>
    <row r="4100" spans="1:12" s="1" customFormat="1" x14ac:dyDescent="0.3">
      <c r="A4100" s="36" t="s">
        <v>23</v>
      </c>
      <c r="B4100" s="4" t="s">
        <v>2870</v>
      </c>
      <c r="C4100" s="4" t="s">
        <v>130</v>
      </c>
      <c r="D4100" s="22">
        <v>1</v>
      </c>
      <c r="E4100" s="76">
        <v>60</v>
      </c>
      <c r="F4100" s="6">
        <f>D4100*E4100</f>
        <v>60</v>
      </c>
      <c r="G4100" s="7"/>
      <c r="J4100" s="30"/>
      <c r="K4100" s="31"/>
      <c r="L4100" s="31"/>
    </row>
    <row r="4102" spans="1:12" ht="15" thickBot="1" x14ac:dyDescent="0.35"/>
    <row r="4103" spans="1:12" ht="15.6" thickTop="1" thickBot="1" x14ac:dyDescent="0.35">
      <c r="A4103" s="65" t="s">
        <v>2147</v>
      </c>
    </row>
    <row r="4104" spans="1:12" s="1" customFormat="1" ht="15" thickTop="1" x14ac:dyDescent="0.3">
      <c r="A4104" s="20"/>
      <c r="B4104" s="74" t="s">
        <v>45</v>
      </c>
      <c r="C4104" s="4"/>
      <c r="D4104" s="4"/>
      <c r="E4104" s="4"/>
      <c r="F4104" s="41"/>
      <c r="G4104" s="75"/>
    </row>
    <row r="4105" spans="1:12" s="1" customFormat="1" x14ac:dyDescent="0.3">
      <c r="A4105" s="36" t="s">
        <v>23</v>
      </c>
      <c r="B4105" s="4" t="s">
        <v>2149</v>
      </c>
      <c r="C4105" s="4" t="s">
        <v>190</v>
      </c>
      <c r="D4105" s="22">
        <v>1</v>
      </c>
      <c r="E4105" s="76">
        <v>68</v>
      </c>
      <c r="F4105" s="6">
        <f>D4105*E4105</f>
        <v>68</v>
      </c>
      <c r="G4105" s="7"/>
      <c r="J4105" s="30"/>
      <c r="K4105" s="31"/>
      <c r="L4105" s="31"/>
    </row>
    <row r="4107" spans="1:12" ht="15" thickBot="1" x14ac:dyDescent="0.35"/>
    <row r="4108" spans="1:12" ht="15.6" thickTop="1" thickBot="1" x14ac:dyDescent="0.35">
      <c r="A4108" s="65" t="s">
        <v>2150</v>
      </c>
    </row>
    <row r="4109" spans="1:12" s="1" customFormat="1" ht="15" thickTop="1" x14ac:dyDescent="0.3">
      <c r="A4109" s="20"/>
      <c r="B4109" s="74" t="s">
        <v>188</v>
      </c>
      <c r="C4109" s="4"/>
      <c r="D4109" s="4"/>
      <c r="E4109" s="4"/>
      <c r="F4109" s="41"/>
      <c r="G4109" s="75"/>
    </row>
    <row r="4110" spans="1:12" s="1" customFormat="1" ht="28.8" x14ac:dyDescent="0.3">
      <c r="A4110" s="36" t="s">
        <v>23</v>
      </c>
      <c r="B4110" s="4" t="s">
        <v>189</v>
      </c>
      <c r="C4110" s="4" t="s">
        <v>190</v>
      </c>
      <c r="D4110" s="22">
        <v>1</v>
      </c>
      <c r="E4110" s="76">
        <v>15.18</v>
      </c>
      <c r="F4110" s="6">
        <f>D4110*E4110</f>
        <v>15.18</v>
      </c>
      <c r="G4110" s="7"/>
      <c r="J4110" s="30"/>
      <c r="K4110" s="31"/>
      <c r="L4110" s="31"/>
    </row>
    <row r="4112" spans="1:12" ht="15" thickBot="1" x14ac:dyDescent="0.35"/>
    <row r="4113" spans="1:12" ht="15.6" thickTop="1" thickBot="1" x14ac:dyDescent="0.35">
      <c r="A4113" s="65" t="s">
        <v>2151</v>
      </c>
    </row>
    <row r="4114" spans="1:12" s="1" customFormat="1" ht="15" thickTop="1" x14ac:dyDescent="0.3">
      <c r="A4114" s="20"/>
      <c r="B4114" s="74" t="s">
        <v>45</v>
      </c>
      <c r="C4114" s="4"/>
      <c r="D4114" s="4"/>
      <c r="E4114" s="4"/>
      <c r="F4114" s="41"/>
      <c r="G4114" s="75"/>
    </row>
    <row r="4115" spans="1:12" s="1" customFormat="1" ht="28.8" x14ac:dyDescent="0.3">
      <c r="A4115" s="36" t="s">
        <v>23</v>
      </c>
      <c r="B4115" s="4" t="s">
        <v>2871</v>
      </c>
      <c r="C4115" s="4" t="s">
        <v>130</v>
      </c>
      <c r="D4115" s="22">
        <v>1</v>
      </c>
      <c r="E4115" s="76">
        <v>55</v>
      </c>
      <c r="F4115" s="6">
        <f>D4115*E4115</f>
        <v>55</v>
      </c>
      <c r="G4115" s="7"/>
      <c r="J4115" s="30"/>
      <c r="K4115" s="31"/>
      <c r="L4115" s="31"/>
    </row>
    <row r="4117" spans="1:12" ht="15" thickBot="1" x14ac:dyDescent="0.35"/>
    <row r="4118" spans="1:12" ht="15.6" thickTop="1" thickBot="1" x14ac:dyDescent="0.35">
      <c r="A4118" s="65" t="s">
        <v>2153</v>
      </c>
    </row>
    <row r="4119" spans="1:12" s="1" customFormat="1" ht="15" thickTop="1" x14ac:dyDescent="0.3">
      <c r="A4119" s="20"/>
      <c r="B4119" s="74" t="s">
        <v>45</v>
      </c>
      <c r="C4119" s="4"/>
      <c r="D4119" s="4"/>
      <c r="E4119" s="4"/>
      <c r="F4119" s="41"/>
      <c r="G4119" s="75"/>
    </row>
    <row r="4120" spans="1:12" s="1" customFormat="1" x14ac:dyDescent="0.3">
      <c r="A4120" s="36" t="s">
        <v>23</v>
      </c>
      <c r="B4120" s="4" t="s">
        <v>2872</v>
      </c>
      <c r="C4120" s="4" t="s">
        <v>130</v>
      </c>
      <c r="D4120" s="22">
        <v>1</v>
      </c>
      <c r="E4120" s="76">
        <v>33.5</v>
      </c>
      <c r="F4120" s="6">
        <f>D4120*E4120</f>
        <v>33.5</v>
      </c>
      <c r="G4120" s="7"/>
      <c r="J4120" s="30"/>
      <c r="K4120" s="31"/>
      <c r="L4120" s="31"/>
    </row>
    <row r="4122" spans="1:12" ht="15" thickBot="1" x14ac:dyDescent="0.35"/>
    <row r="4123" spans="1:12" ht="15.6" thickTop="1" thickBot="1" x14ac:dyDescent="0.35">
      <c r="A4123" s="65" t="s">
        <v>2155</v>
      </c>
    </row>
    <row r="4124" spans="1:12" s="1" customFormat="1" ht="15" thickTop="1" x14ac:dyDescent="0.3">
      <c r="A4124" s="20"/>
      <c r="B4124" s="74" t="s">
        <v>45</v>
      </c>
      <c r="C4124" s="4"/>
      <c r="D4124" s="4"/>
      <c r="E4124" s="4"/>
      <c r="F4124" s="41"/>
      <c r="G4124" s="75"/>
    </row>
    <row r="4125" spans="1:12" s="1" customFormat="1" x14ac:dyDescent="0.3">
      <c r="A4125" s="36" t="s">
        <v>23</v>
      </c>
      <c r="B4125" s="4" t="s">
        <v>2870</v>
      </c>
      <c r="C4125" s="4" t="s">
        <v>190</v>
      </c>
      <c r="D4125" s="22">
        <v>1</v>
      </c>
      <c r="E4125" s="76">
        <v>125.25</v>
      </c>
      <c r="F4125" s="6">
        <f>D4125*E4125</f>
        <v>125.25</v>
      </c>
      <c r="G4125" s="7"/>
      <c r="J4125" s="30"/>
      <c r="K4125" s="31"/>
      <c r="L4125" s="31"/>
    </row>
    <row r="4127" spans="1:12" ht="15" thickBot="1" x14ac:dyDescent="0.35"/>
    <row r="4128" spans="1:12" ht="15.6" thickTop="1" thickBot="1" x14ac:dyDescent="0.35">
      <c r="A4128" s="65" t="s">
        <v>2157</v>
      </c>
    </row>
    <row r="4129" spans="1:12" s="1" customFormat="1" ht="15" thickTop="1" x14ac:dyDescent="0.3">
      <c r="A4129" s="20"/>
      <c r="B4129" s="74" t="s">
        <v>45</v>
      </c>
      <c r="C4129" s="4"/>
      <c r="D4129" s="4"/>
      <c r="E4129" s="4"/>
      <c r="F4129" s="41"/>
      <c r="G4129" s="75"/>
    </row>
    <row r="4130" spans="1:12" s="1" customFormat="1" x14ac:dyDescent="0.3">
      <c r="A4130" s="36" t="s">
        <v>23</v>
      </c>
      <c r="B4130" s="4" t="s">
        <v>2873</v>
      </c>
      <c r="C4130" s="4" t="s">
        <v>190</v>
      </c>
      <c r="D4130" s="22">
        <v>1</v>
      </c>
      <c r="E4130" s="76">
        <v>2.2400000000000002</v>
      </c>
      <c r="F4130" s="6">
        <f>D4130*E4130</f>
        <v>2.2400000000000002</v>
      </c>
      <c r="G4130" s="7"/>
      <c r="J4130" s="30"/>
      <c r="K4130" s="31"/>
      <c r="L4130" s="31"/>
    </row>
    <row r="4132" spans="1:12" ht="15" thickBot="1" x14ac:dyDescent="0.35"/>
    <row r="4133" spans="1:12" ht="15.6" thickTop="1" thickBot="1" x14ac:dyDescent="0.35">
      <c r="A4133" s="65" t="s">
        <v>2159</v>
      </c>
    </row>
    <row r="4134" spans="1:12" s="1" customFormat="1" ht="15" thickTop="1" x14ac:dyDescent="0.3">
      <c r="A4134" s="20"/>
      <c r="B4134" s="74" t="s">
        <v>45</v>
      </c>
      <c r="C4134" s="4"/>
      <c r="D4134" s="4"/>
      <c r="E4134" s="4"/>
      <c r="F4134" s="41"/>
      <c r="G4134" s="75"/>
    </row>
    <row r="4135" spans="1:12" s="1" customFormat="1" x14ac:dyDescent="0.3">
      <c r="A4135" s="36" t="s">
        <v>23</v>
      </c>
      <c r="B4135" s="4" t="s">
        <v>2874</v>
      </c>
      <c r="C4135" s="4" t="s">
        <v>190</v>
      </c>
      <c r="D4135" s="22">
        <v>1</v>
      </c>
      <c r="E4135" s="76">
        <v>4.04</v>
      </c>
      <c r="F4135" s="6">
        <f>D4135*E4135</f>
        <v>4.04</v>
      </c>
      <c r="G4135" s="7"/>
      <c r="J4135" s="30"/>
      <c r="K4135" s="31"/>
      <c r="L4135" s="31"/>
    </row>
    <row r="4137" spans="1:12" ht="15" thickBot="1" x14ac:dyDescent="0.35"/>
    <row r="4138" spans="1:12" ht="15.6" thickTop="1" thickBot="1" x14ac:dyDescent="0.35">
      <c r="A4138" s="65" t="s">
        <v>2161</v>
      </c>
    </row>
    <row r="4139" spans="1:12" s="1" customFormat="1" ht="15" thickTop="1" x14ac:dyDescent="0.3">
      <c r="A4139" s="20"/>
      <c r="B4139" s="74" t="s">
        <v>188</v>
      </c>
      <c r="C4139" s="4"/>
      <c r="D4139" s="4"/>
      <c r="E4139" s="4"/>
      <c r="F4139" s="41"/>
      <c r="G4139" s="75"/>
    </row>
    <row r="4140" spans="1:12" s="1" customFormat="1" ht="28.8" x14ac:dyDescent="0.3">
      <c r="A4140" s="36" t="s">
        <v>23</v>
      </c>
      <c r="B4140" s="4" t="s">
        <v>189</v>
      </c>
      <c r="C4140" s="4" t="s">
        <v>190</v>
      </c>
      <c r="D4140" s="22">
        <v>1</v>
      </c>
      <c r="E4140" s="76">
        <v>107.73</v>
      </c>
      <c r="F4140" s="6">
        <f>D4140*E4140</f>
        <v>107.73</v>
      </c>
      <c r="G4140" s="7"/>
      <c r="J4140" s="30"/>
      <c r="K4140" s="31"/>
      <c r="L4140" s="31"/>
    </row>
    <row r="4142" spans="1:12" ht="15" thickBot="1" x14ac:dyDescent="0.35"/>
    <row r="4143" spans="1:12" ht="15.6" thickTop="1" thickBot="1" x14ac:dyDescent="0.35">
      <c r="A4143" s="65" t="s">
        <v>2163</v>
      </c>
    </row>
    <row r="4144" spans="1:12" s="1" customFormat="1" ht="15" thickTop="1" x14ac:dyDescent="0.3">
      <c r="A4144" s="20"/>
      <c r="B4144" s="74" t="s">
        <v>45</v>
      </c>
      <c r="C4144" s="4"/>
      <c r="D4144" s="4"/>
      <c r="E4144" s="4"/>
      <c r="F4144" s="41"/>
      <c r="G4144" s="75"/>
    </row>
    <row r="4145" spans="1:12" s="1" customFormat="1" ht="28.8" x14ac:dyDescent="0.3">
      <c r="A4145" s="36" t="s">
        <v>23</v>
      </c>
      <c r="B4145" s="4" t="s">
        <v>2875</v>
      </c>
      <c r="C4145" s="4" t="s">
        <v>130</v>
      </c>
      <c r="D4145" s="22">
        <v>1</v>
      </c>
      <c r="E4145" s="76">
        <v>53.54</v>
      </c>
      <c r="F4145" s="6">
        <f>D4145*E4145</f>
        <v>53.54</v>
      </c>
      <c r="G4145" s="7"/>
      <c r="J4145" s="30"/>
      <c r="K4145" s="31"/>
      <c r="L4145" s="31"/>
    </row>
    <row r="4147" spans="1:12" ht="15" thickBot="1" x14ac:dyDescent="0.35"/>
    <row r="4148" spans="1:12" ht="15" thickTop="1" x14ac:dyDescent="0.3">
      <c r="A4148" s="234" t="s">
        <v>2167</v>
      </c>
    </row>
    <row r="4149" spans="1:12" ht="15" thickBot="1" x14ac:dyDescent="0.35">
      <c r="A4149" s="235"/>
    </row>
    <row r="4150" spans="1:12" s="1" customFormat="1" ht="15" thickTop="1" x14ac:dyDescent="0.3">
      <c r="A4150" s="20"/>
      <c r="B4150" s="74" t="s">
        <v>45</v>
      </c>
      <c r="C4150" s="4"/>
      <c r="D4150" s="4"/>
      <c r="E4150" s="4"/>
      <c r="F4150" s="41"/>
      <c r="G4150" s="75"/>
    </row>
    <row r="4151" spans="1:12" s="1" customFormat="1" ht="26.4" customHeight="1" x14ac:dyDescent="0.3">
      <c r="A4151" s="36" t="s">
        <v>23</v>
      </c>
      <c r="B4151" s="4" t="s">
        <v>2169</v>
      </c>
      <c r="C4151" s="4" t="s">
        <v>130</v>
      </c>
      <c r="D4151" s="22">
        <v>1</v>
      </c>
      <c r="E4151" s="6">
        <v>63.09</v>
      </c>
      <c r="F4151" s="6">
        <f>PRODUCT(D4151:E4151)</f>
        <v>63.09</v>
      </c>
      <c r="G4151" s="7"/>
      <c r="I4151" s="153"/>
      <c r="J4151" s="30"/>
      <c r="K4151" s="153"/>
      <c r="L4151" s="153"/>
    </row>
    <row r="4153" spans="1:12" ht="15" thickBot="1" x14ac:dyDescent="0.35"/>
    <row r="4154" spans="1:12" ht="15" thickTop="1" x14ac:dyDescent="0.3">
      <c r="A4154" s="234" t="s">
        <v>2170</v>
      </c>
    </row>
    <row r="4155" spans="1:12" x14ac:dyDescent="0.3">
      <c r="A4155" s="236"/>
    </row>
    <row r="4156" spans="1:12" ht="15" thickBot="1" x14ac:dyDescent="0.35">
      <c r="A4156" s="235"/>
    </row>
    <row r="4157" spans="1:12" s="1" customFormat="1" ht="15" thickTop="1" x14ac:dyDescent="0.3">
      <c r="A4157" s="20"/>
      <c r="B4157" s="74" t="s">
        <v>45</v>
      </c>
      <c r="C4157" s="4"/>
      <c r="D4157" s="4"/>
      <c r="E4157" s="4"/>
      <c r="F4157" s="41"/>
      <c r="G4157" s="75"/>
    </row>
    <row r="4158" spans="1:12" s="1" customFormat="1" ht="28.8" x14ac:dyDescent="0.3">
      <c r="A4158" s="36" t="s">
        <v>23</v>
      </c>
      <c r="B4158" s="4" t="s">
        <v>2169</v>
      </c>
      <c r="C4158" s="4" t="s">
        <v>130</v>
      </c>
      <c r="D4158" s="22">
        <v>1</v>
      </c>
      <c r="E4158" s="6">
        <v>74.28</v>
      </c>
      <c r="F4158" s="6">
        <f>PRODUCT(D4158:E4158)</f>
        <v>74.28</v>
      </c>
      <c r="G4158" s="7"/>
      <c r="I4158" s="153"/>
      <c r="J4158" s="30"/>
      <c r="K4158" s="153"/>
      <c r="L4158" s="153"/>
    </row>
    <row r="4160" spans="1:12" ht="15" thickBot="1" x14ac:dyDescent="0.35"/>
    <row r="4161" spans="1:12" ht="15" thickTop="1" x14ac:dyDescent="0.3">
      <c r="A4161" s="234" t="s">
        <v>2172</v>
      </c>
    </row>
    <row r="4162" spans="1:12" x14ac:dyDescent="0.3">
      <c r="A4162" s="236"/>
    </row>
    <row r="4163" spans="1:12" ht="15" thickBot="1" x14ac:dyDescent="0.35">
      <c r="A4163" s="235"/>
    </row>
    <row r="4164" spans="1:12" s="1" customFormat="1" ht="15" thickTop="1" x14ac:dyDescent="0.3">
      <c r="A4164" s="20"/>
      <c r="B4164" s="74" t="s">
        <v>45</v>
      </c>
      <c r="C4164" s="4"/>
      <c r="D4164" s="4"/>
      <c r="E4164" s="4"/>
      <c r="F4164" s="41"/>
      <c r="G4164" s="75"/>
    </row>
    <row r="4165" spans="1:12" s="1" customFormat="1" ht="28.8" x14ac:dyDescent="0.3">
      <c r="A4165" s="36" t="s">
        <v>23</v>
      </c>
      <c r="B4165" s="4" t="s">
        <v>2169</v>
      </c>
      <c r="C4165" s="4" t="s">
        <v>130</v>
      </c>
      <c r="D4165" s="22">
        <v>1</v>
      </c>
      <c r="E4165" s="6">
        <v>79.37</v>
      </c>
      <c r="F4165" s="6">
        <f>PRODUCT(D4165:E4165)</f>
        <v>79.37</v>
      </c>
      <c r="G4165" s="7"/>
      <c r="I4165" s="153"/>
      <c r="J4165" s="30"/>
      <c r="K4165" s="153"/>
      <c r="L4165" s="153"/>
    </row>
    <row r="4167" spans="1:12" ht="15" thickBot="1" x14ac:dyDescent="0.35"/>
    <row r="4168" spans="1:12" ht="15" thickTop="1" x14ac:dyDescent="0.3">
      <c r="A4168" s="234" t="s">
        <v>2174</v>
      </c>
    </row>
    <row r="4169" spans="1:12" x14ac:dyDescent="0.3">
      <c r="A4169" s="236"/>
    </row>
    <row r="4170" spans="1:12" ht="15" thickBot="1" x14ac:dyDescent="0.35">
      <c r="A4170" s="235"/>
    </row>
    <row r="4171" spans="1:12" s="1" customFormat="1" ht="15" thickTop="1" x14ac:dyDescent="0.3">
      <c r="A4171" s="20"/>
      <c r="B4171" s="74" t="s">
        <v>45</v>
      </c>
      <c r="C4171" s="4"/>
      <c r="D4171" s="4"/>
      <c r="E4171" s="4"/>
      <c r="F4171" s="41"/>
      <c r="G4171" s="75"/>
    </row>
    <row r="4172" spans="1:12" s="1" customFormat="1" ht="68.400000000000006" customHeight="1" x14ac:dyDescent="0.3">
      <c r="A4172" s="36" t="s">
        <v>23</v>
      </c>
      <c r="B4172" s="4" t="s">
        <v>2175</v>
      </c>
      <c r="C4172" s="4" t="s">
        <v>130</v>
      </c>
      <c r="D4172" s="22">
        <v>1</v>
      </c>
      <c r="E4172" s="6">
        <v>101.76</v>
      </c>
      <c r="F4172" s="6">
        <f>PRODUCT(D4172:E4172)</f>
        <v>101.76</v>
      </c>
      <c r="G4172" s="7"/>
      <c r="I4172" s="153"/>
      <c r="J4172" s="118"/>
      <c r="K4172" s="153"/>
      <c r="L4172" s="153"/>
    </row>
    <row r="4175" spans="1:12" s="1" customFormat="1" x14ac:dyDescent="0.3">
      <c r="A4175" s="231" t="s">
        <v>2176</v>
      </c>
      <c r="B4175" s="231"/>
      <c r="C4175" s="231"/>
      <c r="D4175" s="231"/>
      <c r="E4175" s="231"/>
      <c r="F4175" s="231"/>
      <c r="G4175" s="231"/>
    </row>
    <row r="4177" spans="1:12" ht="15" thickBot="1" x14ac:dyDescent="0.35"/>
    <row r="4178" spans="1:12" ht="15.6" thickTop="1" thickBot="1" x14ac:dyDescent="0.35">
      <c r="A4178" s="65" t="s">
        <v>2178</v>
      </c>
    </row>
    <row r="4179" spans="1:12" s="1" customFormat="1" ht="15" thickTop="1" x14ac:dyDescent="0.3">
      <c r="A4179" s="20"/>
      <c r="B4179" s="74" t="s">
        <v>45</v>
      </c>
      <c r="C4179" s="4"/>
      <c r="D4179" s="4"/>
      <c r="E4179" s="4"/>
      <c r="F4179" s="41"/>
      <c r="G4179" s="75"/>
    </row>
    <row r="4180" spans="1:12" s="1" customFormat="1" x14ac:dyDescent="0.3">
      <c r="A4180" s="36" t="s">
        <v>23</v>
      </c>
      <c r="B4180" s="4" t="s">
        <v>2181</v>
      </c>
      <c r="C4180" s="4" t="s">
        <v>110</v>
      </c>
      <c r="D4180" s="22">
        <v>1</v>
      </c>
      <c r="E4180" s="6">
        <v>1.63</v>
      </c>
      <c r="F4180" s="41">
        <f>PRODUCT(D4180:E4180)</f>
        <v>1.63</v>
      </c>
      <c r="G4180" s="7"/>
      <c r="I4180" s="153"/>
      <c r="J4180" s="162"/>
      <c r="K4180" s="153"/>
      <c r="L4180" s="153"/>
    </row>
    <row r="4181" spans="1:12" s="1" customFormat="1" ht="28.8" x14ac:dyDescent="0.3">
      <c r="A4181" s="36" t="s">
        <v>47</v>
      </c>
      <c r="B4181" s="4" t="s">
        <v>2182</v>
      </c>
      <c r="C4181" s="4" t="s">
        <v>190</v>
      </c>
      <c r="D4181" s="22">
        <v>1</v>
      </c>
      <c r="E4181" s="6">
        <v>1.53</v>
      </c>
      <c r="F4181" s="41">
        <f>PRODUCT(D4181:E4181)</f>
        <v>1.53</v>
      </c>
      <c r="G4181" s="7"/>
      <c r="I4181" s="153"/>
      <c r="J4181" s="162"/>
      <c r="K4181" s="153"/>
      <c r="L4181" s="153"/>
    </row>
    <row r="4183" spans="1:12" ht="15" thickBot="1" x14ac:dyDescent="0.35"/>
    <row r="4184" spans="1:12" ht="15.6" thickTop="1" thickBot="1" x14ac:dyDescent="0.35">
      <c r="A4184" s="65" t="s">
        <v>2183</v>
      </c>
    </row>
    <row r="4185" spans="1:12" s="1" customFormat="1" ht="15" thickTop="1" x14ac:dyDescent="0.3">
      <c r="A4185" s="20"/>
      <c r="B4185" s="74" t="s">
        <v>45</v>
      </c>
      <c r="C4185" s="4"/>
      <c r="D4185" s="4"/>
      <c r="E4185" s="4"/>
      <c r="F4185" s="41"/>
      <c r="G4185" s="75"/>
    </row>
    <row r="4186" spans="1:12" s="1" customFormat="1" x14ac:dyDescent="0.3">
      <c r="A4186" s="36" t="s">
        <v>23</v>
      </c>
      <c r="B4186" s="4" t="s">
        <v>2185</v>
      </c>
      <c r="C4186" s="4" t="s">
        <v>110</v>
      </c>
      <c r="D4186" s="22">
        <v>1</v>
      </c>
      <c r="E4186" s="6">
        <v>0.85</v>
      </c>
      <c r="F4186" s="41">
        <f>PRODUCT(D4186:E4186)</f>
        <v>0.85</v>
      </c>
      <c r="G4186" s="7"/>
      <c r="I4186" s="153"/>
      <c r="J4186" s="162"/>
      <c r="K4186" s="153"/>
      <c r="L4186" s="153"/>
    </row>
    <row r="4187" spans="1:12" s="1" customFormat="1" ht="28.8" x14ac:dyDescent="0.3">
      <c r="A4187" s="36" t="s">
        <v>47</v>
      </c>
      <c r="B4187" s="4" t="s">
        <v>2186</v>
      </c>
      <c r="C4187" s="4" t="s">
        <v>110</v>
      </c>
      <c r="D4187" s="22">
        <v>1</v>
      </c>
      <c r="E4187" s="6">
        <v>0.36</v>
      </c>
      <c r="F4187" s="41">
        <f>PRODUCT(D4187:E4187)</f>
        <v>0.36</v>
      </c>
      <c r="G4187" s="7"/>
      <c r="I4187" s="153"/>
      <c r="J4187" s="162"/>
      <c r="K4187" s="153"/>
      <c r="L4187" s="153"/>
    </row>
    <row r="4188" spans="1:12" s="1" customFormat="1" x14ac:dyDescent="0.3">
      <c r="A4188" s="36" t="s">
        <v>78</v>
      </c>
      <c r="B4188" s="4" t="s">
        <v>2187</v>
      </c>
      <c r="C4188" s="4" t="s">
        <v>110</v>
      </c>
      <c r="D4188" s="22">
        <v>1</v>
      </c>
      <c r="E4188" s="6">
        <v>0.41</v>
      </c>
      <c r="F4188" s="41">
        <f>PRODUCT(D4188:E4188)</f>
        <v>0.41</v>
      </c>
      <c r="G4188" s="7"/>
      <c r="I4188" s="153"/>
      <c r="J4188" s="162"/>
      <c r="K4188" s="153"/>
      <c r="L4188" s="153"/>
    </row>
    <row r="4193" spans="1:12" s="1" customFormat="1" x14ac:dyDescent="0.3">
      <c r="A4193" s="231" t="s">
        <v>2188</v>
      </c>
      <c r="B4193" s="231"/>
      <c r="C4193" s="231"/>
      <c r="D4193" s="231"/>
      <c r="E4193" s="231"/>
      <c r="F4193" s="231"/>
      <c r="G4193" s="231"/>
    </row>
    <row r="4195" spans="1:12" ht="15" thickBot="1" x14ac:dyDescent="0.35"/>
    <row r="4196" spans="1:12" ht="15" thickTop="1" x14ac:dyDescent="0.3">
      <c r="A4196" s="13" t="s">
        <v>2190</v>
      </c>
    </row>
    <row r="4197" spans="1:12" ht="15" thickBot="1" x14ac:dyDescent="0.35">
      <c r="A4197" s="16" t="s">
        <v>2192</v>
      </c>
    </row>
    <row r="4198" spans="1:12" s="1" customFormat="1" ht="15" thickTop="1" x14ac:dyDescent="0.3">
      <c r="A4198" s="20"/>
      <c r="B4198" s="74" t="s">
        <v>188</v>
      </c>
      <c r="C4198" s="4"/>
      <c r="D4198" s="4"/>
      <c r="E4198" s="4"/>
      <c r="F4198" s="41"/>
      <c r="G4198" s="75"/>
    </row>
    <row r="4199" spans="1:12" s="1" customFormat="1" ht="28.8" x14ac:dyDescent="0.3">
      <c r="A4199" s="36" t="s">
        <v>23</v>
      </c>
      <c r="B4199" s="4" t="s">
        <v>189</v>
      </c>
      <c r="C4199" s="4" t="s">
        <v>190</v>
      </c>
      <c r="D4199" s="22">
        <v>1</v>
      </c>
      <c r="E4199" s="76">
        <v>2.37</v>
      </c>
      <c r="F4199" s="6">
        <f>D4199*E4199</f>
        <v>2.37</v>
      </c>
      <c r="G4199" s="7"/>
      <c r="J4199" s="30"/>
      <c r="K4199" s="31"/>
      <c r="L4199" s="31"/>
    </row>
    <row r="4201" spans="1:12" ht="15" thickBot="1" x14ac:dyDescent="0.35"/>
    <row r="4202" spans="1:12" ht="15" thickTop="1" x14ac:dyDescent="0.3">
      <c r="A4202" s="13" t="s">
        <v>2190</v>
      </c>
    </row>
    <row r="4203" spans="1:12" ht="15" thickBot="1" x14ac:dyDescent="0.35">
      <c r="A4203" s="16" t="s">
        <v>2195</v>
      </c>
    </row>
    <row r="4204" spans="1:12" s="1" customFormat="1" ht="15" thickTop="1" x14ac:dyDescent="0.3">
      <c r="A4204" s="20"/>
      <c r="B4204" s="74" t="s">
        <v>188</v>
      </c>
      <c r="C4204" s="4"/>
      <c r="D4204" s="4"/>
      <c r="E4204" s="4"/>
      <c r="F4204" s="41"/>
      <c r="G4204" s="75"/>
    </row>
    <row r="4205" spans="1:12" s="1" customFormat="1" ht="28.8" x14ac:dyDescent="0.3">
      <c r="A4205" s="36" t="s">
        <v>23</v>
      </c>
      <c r="B4205" s="4" t="s">
        <v>189</v>
      </c>
      <c r="C4205" s="4" t="s">
        <v>190</v>
      </c>
      <c r="D4205" s="22">
        <v>1</v>
      </c>
      <c r="E4205" s="76">
        <v>2.12</v>
      </c>
      <c r="F4205" s="6">
        <f>D4205*E4205</f>
        <v>2.12</v>
      </c>
      <c r="G4205" s="7"/>
      <c r="J4205" s="30"/>
      <c r="K4205" s="31"/>
      <c r="L4205" s="31"/>
    </row>
    <row r="4208" spans="1:12" ht="15" thickBot="1" x14ac:dyDescent="0.35"/>
    <row r="4209" spans="1:12" ht="15" thickTop="1" x14ac:dyDescent="0.3">
      <c r="A4209" s="13" t="s">
        <v>2190</v>
      </c>
    </row>
    <row r="4210" spans="1:12" ht="15" thickBot="1" x14ac:dyDescent="0.35">
      <c r="A4210" s="16" t="s">
        <v>2197</v>
      </c>
    </row>
    <row r="4211" spans="1:12" s="1" customFormat="1" ht="15" thickTop="1" x14ac:dyDescent="0.3">
      <c r="A4211" s="20"/>
      <c r="B4211" s="74" t="s">
        <v>188</v>
      </c>
      <c r="C4211" s="4"/>
      <c r="D4211" s="4"/>
      <c r="E4211" s="4"/>
      <c r="F4211" s="41"/>
      <c r="G4211" s="75"/>
    </row>
    <row r="4212" spans="1:12" s="1" customFormat="1" ht="28.8" x14ac:dyDescent="0.3">
      <c r="A4212" s="36" t="s">
        <v>23</v>
      </c>
      <c r="B4212" s="4" t="s">
        <v>189</v>
      </c>
      <c r="C4212" s="4" t="s">
        <v>190</v>
      </c>
      <c r="D4212" s="22">
        <v>1</v>
      </c>
      <c r="E4212" s="76">
        <v>2.66</v>
      </c>
      <c r="F4212" s="6">
        <f>D4212*E4212</f>
        <v>2.66</v>
      </c>
      <c r="G4212" s="7"/>
      <c r="J4212" s="30"/>
      <c r="K4212" s="31"/>
      <c r="L4212" s="31"/>
    </row>
    <row r="4214" spans="1:12" ht="15" thickBot="1" x14ac:dyDescent="0.35"/>
    <row r="4215" spans="1:12" ht="15.6" thickTop="1" thickBot="1" x14ac:dyDescent="0.35">
      <c r="A4215" s="18" t="s">
        <v>2199</v>
      </c>
    </row>
    <row r="4216" spans="1:12" s="1" customFormat="1" ht="15" thickTop="1" x14ac:dyDescent="0.3">
      <c r="A4216" s="20"/>
      <c r="B4216" s="74" t="s">
        <v>188</v>
      </c>
      <c r="C4216" s="4"/>
      <c r="D4216" s="4"/>
      <c r="E4216" s="4"/>
      <c r="F4216" s="41"/>
      <c r="G4216" s="75"/>
    </row>
    <row r="4217" spans="1:12" s="1" customFormat="1" ht="28.8" x14ac:dyDescent="0.3">
      <c r="A4217" s="36" t="s">
        <v>23</v>
      </c>
      <c r="B4217" s="4" t="s">
        <v>189</v>
      </c>
      <c r="C4217" s="4" t="s">
        <v>190</v>
      </c>
      <c r="D4217" s="22">
        <v>1</v>
      </c>
      <c r="E4217" s="76">
        <v>0.85</v>
      </c>
      <c r="F4217" s="6">
        <f>D4217*E4217</f>
        <v>0.85</v>
      </c>
      <c r="G4217" s="7"/>
      <c r="J4217" s="30"/>
      <c r="K4217" s="31"/>
      <c r="L4217" s="31"/>
    </row>
    <row r="4219" spans="1:12" ht="15" thickBot="1" x14ac:dyDescent="0.35"/>
    <row r="4220" spans="1:12" ht="15.6" thickTop="1" thickBot="1" x14ac:dyDescent="0.35">
      <c r="A4220" s="18" t="s">
        <v>2201</v>
      </c>
    </row>
    <row r="4221" spans="1:12" s="1" customFormat="1" ht="15" thickTop="1" x14ac:dyDescent="0.3">
      <c r="A4221" s="20"/>
      <c r="B4221" s="74" t="s">
        <v>188</v>
      </c>
      <c r="C4221" s="4"/>
      <c r="D4221" s="4"/>
      <c r="E4221" s="4"/>
      <c r="F4221" s="41"/>
      <c r="G4221" s="75"/>
    </row>
    <row r="4222" spans="1:12" s="1" customFormat="1" ht="28.8" x14ac:dyDescent="0.3">
      <c r="A4222" s="36" t="s">
        <v>23</v>
      </c>
      <c r="B4222" s="4" t="s">
        <v>189</v>
      </c>
      <c r="C4222" s="4" t="s">
        <v>190</v>
      </c>
      <c r="D4222" s="22">
        <v>1</v>
      </c>
      <c r="E4222" s="76">
        <v>0.81</v>
      </c>
      <c r="F4222" s="6">
        <f>D4222*E4222</f>
        <v>0.81</v>
      </c>
      <c r="G4222" s="7"/>
      <c r="J4222" s="30"/>
      <c r="K4222" s="31"/>
      <c r="L4222" s="31"/>
    </row>
    <row r="4224" spans="1:12" ht="15" thickBot="1" x14ac:dyDescent="0.35"/>
    <row r="4225" spans="1:7" ht="15.6" thickTop="1" thickBot="1" x14ac:dyDescent="0.35">
      <c r="A4225" s="18" t="s">
        <v>2232</v>
      </c>
    </row>
    <row r="4226" spans="1:7" s="1" customFormat="1" ht="15" thickTop="1" x14ac:dyDescent="0.3">
      <c r="A4226" s="20"/>
      <c r="B4226" s="74" t="s">
        <v>45</v>
      </c>
      <c r="C4226" s="4"/>
      <c r="D4226" s="4"/>
      <c r="E4226" s="4"/>
      <c r="F4226" s="41"/>
      <c r="G4226" s="75"/>
    </row>
    <row r="4227" spans="1:7" s="1" customFormat="1" ht="53.4" customHeight="1" x14ac:dyDescent="0.3">
      <c r="A4227" s="36" t="s">
        <v>23</v>
      </c>
      <c r="B4227" s="4" t="s">
        <v>2236</v>
      </c>
      <c r="C4227" s="4" t="s">
        <v>8</v>
      </c>
      <c r="D4227" s="22">
        <v>0.1</v>
      </c>
      <c r="E4227" s="98">
        <v>27.83</v>
      </c>
      <c r="F4227" s="6">
        <f>PRODUCT(D4227:E4227)</f>
        <v>2.7829999999999999</v>
      </c>
      <c r="G4227" s="7"/>
    </row>
    <row r="4229" spans="1:7" ht="15" thickBot="1" x14ac:dyDescent="0.35"/>
    <row r="4230" spans="1:7" ht="15.6" thickTop="1" thickBot="1" x14ac:dyDescent="0.35">
      <c r="A4230" s="18" t="s">
        <v>2238</v>
      </c>
    </row>
    <row r="4231" spans="1:7" s="1" customFormat="1" ht="15" thickTop="1" x14ac:dyDescent="0.3">
      <c r="A4231" s="20"/>
      <c r="B4231" s="74" t="s">
        <v>45</v>
      </c>
      <c r="C4231" s="4"/>
      <c r="D4231" s="4"/>
      <c r="E4231" s="4"/>
      <c r="F4231" s="41"/>
      <c r="G4231" s="75"/>
    </row>
    <row r="4232" spans="1:7" s="1" customFormat="1" ht="57.6" x14ac:dyDescent="0.3">
      <c r="A4232" s="36" t="s">
        <v>23</v>
      </c>
      <c r="B4232" s="4" t="s">
        <v>2240</v>
      </c>
      <c r="C4232" s="4" t="s">
        <v>8</v>
      </c>
      <c r="D4232" s="22">
        <v>0.1</v>
      </c>
      <c r="E4232" s="98">
        <v>27.83</v>
      </c>
      <c r="F4232" s="6">
        <f>PRODUCT(D4232:E4232)</f>
        <v>2.7829999999999999</v>
      </c>
      <c r="G4232" s="7"/>
    </row>
    <row r="4235" spans="1:7" ht="15" thickBot="1" x14ac:dyDescent="0.35"/>
    <row r="4236" spans="1:7" ht="15.6" thickTop="1" thickBot="1" x14ac:dyDescent="0.35">
      <c r="A4236" s="18" t="s">
        <v>2242</v>
      </c>
    </row>
    <row r="4237" spans="1:7" s="1" customFormat="1" ht="15" thickTop="1" x14ac:dyDescent="0.3">
      <c r="A4237" s="20"/>
      <c r="B4237" s="74" t="s">
        <v>45</v>
      </c>
      <c r="C4237" s="4"/>
      <c r="D4237" s="4"/>
      <c r="E4237" s="4"/>
      <c r="F4237" s="41"/>
      <c r="G4237" s="75"/>
    </row>
    <row r="4238" spans="1:7" s="1" customFormat="1" ht="55.8" customHeight="1" x14ac:dyDescent="0.3">
      <c r="A4238" s="36" t="s">
        <v>23</v>
      </c>
      <c r="B4238" s="4" t="s">
        <v>2245</v>
      </c>
      <c r="C4238" s="4" t="s">
        <v>110</v>
      </c>
      <c r="D4238" s="4">
        <v>0.05</v>
      </c>
      <c r="E4238" s="98">
        <v>3.12</v>
      </c>
      <c r="F4238" s="6">
        <f>PRODUCT(D4238:E4238)</f>
        <v>0.15600000000000003</v>
      </c>
      <c r="G4238" s="7"/>
    </row>
    <row r="4240" spans="1:7" ht="15" thickBot="1" x14ac:dyDescent="0.35"/>
    <row r="4241" spans="1:7" ht="15.6" thickTop="1" thickBot="1" x14ac:dyDescent="0.35">
      <c r="A4241" s="18" t="s">
        <v>2247</v>
      </c>
    </row>
    <row r="4242" spans="1:7" s="1" customFormat="1" ht="15" thickTop="1" x14ac:dyDescent="0.3">
      <c r="A4242" s="20"/>
      <c r="B4242" s="74" t="s">
        <v>45</v>
      </c>
      <c r="C4242" s="4"/>
      <c r="D4242" s="4"/>
      <c r="E4242" s="4"/>
      <c r="F4242" s="41"/>
      <c r="G4242" s="75"/>
    </row>
    <row r="4243" spans="1:7" s="1" customFormat="1" ht="54.6" customHeight="1" x14ac:dyDescent="0.3">
      <c r="A4243" s="36" t="s">
        <v>23</v>
      </c>
      <c r="B4243" s="4" t="s">
        <v>2245</v>
      </c>
      <c r="C4243" s="4" t="s">
        <v>110</v>
      </c>
      <c r="D4243" s="4">
        <v>0.04</v>
      </c>
      <c r="E4243" s="98">
        <v>3.12</v>
      </c>
      <c r="F4243" s="6">
        <f>PRODUCT(D4243:E4243)</f>
        <v>0.12480000000000001</v>
      </c>
      <c r="G4243" s="7"/>
    </row>
    <row r="4245" spans="1:7" ht="15" thickBot="1" x14ac:dyDescent="0.35"/>
    <row r="4246" spans="1:7" ht="15.6" thickTop="1" thickBot="1" x14ac:dyDescent="0.35">
      <c r="A4246" s="18" t="s">
        <v>2250</v>
      </c>
    </row>
    <row r="4247" spans="1:7" s="1" customFormat="1" ht="15" thickTop="1" x14ac:dyDescent="0.3">
      <c r="A4247" s="20"/>
      <c r="B4247" s="74" t="s">
        <v>45</v>
      </c>
      <c r="C4247" s="4"/>
      <c r="D4247" s="4"/>
      <c r="E4247" s="4"/>
      <c r="F4247" s="41"/>
      <c r="G4247" s="75"/>
    </row>
    <row r="4248" spans="1:7" s="1" customFormat="1" ht="43.2" x14ac:dyDescent="0.3">
      <c r="A4248" s="36" t="s">
        <v>23</v>
      </c>
      <c r="B4248" s="4" t="s">
        <v>2252</v>
      </c>
      <c r="C4248" s="4" t="s">
        <v>110</v>
      </c>
      <c r="D4248" s="4">
        <v>4.0000000000000001E-3</v>
      </c>
      <c r="E4248" s="98">
        <v>14.630680000000002</v>
      </c>
      <c r="F4248" s="6">
        <f>PRODUCT(D4248:E4248)</f>
        <v>5.8522720000000007E-2</v>
      </c>
      <c r="G4248" s="7"/>
    </row>
    <row r="4250" spans="1:7" ht="15" thickBot="1" x14ac:dyDescent="0.35"/>
    <row r="4251" spans="1:7" ht="15.6" thickTop="1" thickBot="1" x14ac:dyDescent="0.35">
      <c r="A4251" s="18" t="s">
        <v>2254</v>
      </c>
    </row>
    <row r="4252" spans="1:7" s="1" customFormat="1" ht="15" thickTop="1" x14ac:dyDescent="0.3">
      <c r="A4252" s="20"/>
      <c r="B4252" s="74" t="s">
        <v>45</v>
      </c>
      <c r="C4252" s="4"/>
      <c r="D4252" s="4"/>
      <c r="E4252" s="4"/>
      <c r="F4252" s="41"/>
      <c r="G4252" s="75"/>
    </row>
    <row r="4253" spans="1:7" s="1" customFormat="1" ht="43.2" x14ac:dyDescent="0.3">
      <c r="A4253" s="36" t="s">
        <v>23</v>
      </c>
      <c r="B4253" s="4" t="s">
        <v>2245</v>
      </c>
      <c r="C4253" s="4" t="s">
        <v>110</v>
      </c>
      <c r="D4253" s="4">
        <v>0.04</v>
      </c>
      <c r="E4253" s="98">
        <v>3.12</v>
      </c>
      <c r="F4253" s="6">
        <f>PRODUCT(D4253:E4253)</f>
        <v>0.12480000000000001</v>
      </c>
      <c r="G4253" s="7"/>
    </row>
    <row r="4255" spans="1:7" ht="15" thickBot="1" x14ac:dyDescent="0.35"/>
    <row r="4256" spans="1:7" ht="15.6" thickTop="1" thickBot="1" x14ac:dyDescent="0.35">
      <c r="A4256" s="18" t="s">
        <v>2267</v>
      </c>
    </row>
    <row r="4257" spans="1:7" s="1" customFormat="1" ht="15" thickTop="1" x14ac:dyDescent="0.3">
      <c r="A4257" s="20"/>
      <c r="B4257" s="74" t="s">
        <v>45</v>
      </c>
      <c r="C4257" s="4"/>
      <c r="D4257" s="4"/>
      <c r="E4257" s="4"/>
      <c r="F4257" s="41"/>
      <c r="G4257" s="75"/>
    </row>
    <row r="4258" spans="1:7" s="1" customFormat="1" ht="57.6" x14ac:dyDescent="0.3">
      <c r="A4258" s="36" t="s">
        <v>23</v>
      </c>
      <c r="B4258" s="4" t="s">
        <v>2240</v>
      </c>
      <c r="C4258" s="4" t="s">
        <v>8</v>
      </c>
      <c r="D4258" s="22">
        <v>0.2</v>
      </c>
      <c r="E4258" s="98">
        <v>27.83</v>
      </c>
      <c r="F4258" s="6">
        <f>PRODUCT(D4258:E4258)</f>
        <v>5.5659999999999998</v>
      </c>
      <c r="G4258" s="7"/>
    </row>
    <row r="4261" spans="1:7" ht="15" thickBot="1" x14ac:dyDescent="0.35"/>
    <row r="4262" spans="1:7" ht="15.6" thickTop="1" thickBot="1" x14ac:dyDescent="0.35">
      <c r="A4262" s="18" t="s">
        <v>2270</v>
      </c>
    </row>
    <row r="4263" spans="1:7" s="1" customFormat="1" ht="15" thickTop="1" x14ac:dyDescent="0.3">
      <c r="A4263" s="20"/>
      <c r="B4263" s="74" t="s">
        <v>45</v>
      </c>
      <c r="C4263" s="4"/>
      <c r="D4263" s="4"/>
      <c r="E4263" s="4"/>
      <c r="F4263" s="41"/>
      <c r="G4263" s="75"/>
    </row>
    <row r="4264" spans="1:7" s="1" customFormat="1" ht="57.6" x14ac:dyDescent="0.3">
      <c r="A4264" s="36" t="s">
        <v>23</v>
      </c>
      <c r="B4264" s="4" t="s">
        <v>2240</v>
      </c>
      <c r="C4264" s="4" t="s">
        <v>8</v>
      </c>
      <c r="D4264" s="22">
        <v>0.4</v>
      </c>
      <c r="E4264" s="98">
        <v>27.83</v>
      </c>
      <c r="F4264" s="6">
        <f>PRODUCT(D4264:E4264)</f>
        <v>11.132</v>
      </c>
      <c r="G4264" s="7"/>
    </row>
    <row r="4267" spans="1:7" ht="15" thickBot="1" x14ac:dyDescent="0.35"/>
    <row r="4268" spans="1:7" ht="15.6" thickTop="1" thickBot="1" x14ac:dyDescent="0.35">
      <c r="A4268" s="18" t="s">
        <v>2275</v>
      </c>
    </row>
    <row r="4269" spans="1:7" s="1" customFormat="1" ht="15" thickTop="1" x14ac:dyDescent="0.3">
      <c r="A4269" s="20"/>
      <c r="B4269" s="74" t="s">
        <v>45</v>
      </c>
      <c r="C4269" s="4"/>
      <c r="D4269" s="4"/>
      <c r="E4269" s="4"/>
      <c r="F4269" s="41"/>
      <c r="G4269" s="75"/>
    </row>
    <row r="4270" spans="1:7" s="1" customFormat="1" ht="57.6" x14ac:dyDescent="0.3">
      <c r="A4270" s="36" t="s">
        <v>23</v>
      </c>
      <c r="B4270" s="4" t="s">
        <v>2277</v>
      </c>
      <c r="C4270" s="4" t="s">
        <v>8</v>
      </c>
      <c r="D4270" s="22">
        <v>0.4</v>
      </c>
      <c r="E4270" s="98">
        <v>27.83</v>
      </c>
      <c r="F4270" s="6">
        <f>PRODUCT(D4270:E4270)</f>
        <v>11.132</v>
      </c>
      <c r="G4270" s="7"/>
    </row>
    <row r="4273" spans="1:12" ht="15" thickBot="1" x14ac:dyDescent="0.35"/>
    <row r="4274" spans="1:12" ht="15.6" thickTop="1" thickBot="1" x14ac:dyDescent="0.35">
      <c r="A4274" s="18" t="s">
        <v>2300</v>
      </c>
    </row>
    <row r="4275" spans="1:12" s="1" customFormat="1" ht="15" thickTop="1" x14ac:dyDescent="0.3">
      <c r="A4275" s="20"/>
      <c r="B4275" s="74" t="s">
        <v>45</v>
      </c>
      <c r="C4275" s="4"/>
      <c r="D4275" s="4"/>
      <c r="E4275" s="4"/>
      <c r="F4275" s="41"/>
      <c r="G4275" s="75"/>
    </row>
    <row r="4276" spans="1:12" s="1" customFormat="1" ht="28.8" x14ac:dyDescent="0.3">
      <c r="A4276" s="36" t="s">
        <v>23</v>
      </c>
      <c r="B4276" s="4" t="s">
        <v>2302</v>
      </c>
      <c r="C4276" s="4" t="s">
        <v>2303</v>
      </c>
      <c r="D4276" s="22">
        <v>1</v>
      </c>
      <c r="E4276" s="76">
        <v>1.4659999999999999E-2</v>
      </c>
      <c r="F4276" s="6">
        <f>PRODUCT(D4276:E4276)</f>
        <v>1.4659999999999999E-2</v>
      </c>
      <c r="G4276" s="7"/>
      <c r="J4276" s="30"/>
      <c r="L4276" s="31"/>
    </row>
    <row r="4277" spans="1:12" s="1" customFormat="1" ht="15" thickBot="1" x14ac:dyDescent="0.35">
      <c r="A4277" s="36" t="s">
        <v>47</v>
      </c>
      <c r="B4277" s="4" t="s">
        <v>2304</v>
      </c>
      <c r="C4277" s="4" t="s">
        <v>2303</v>
      </c>
      <c r="D4277" s="22">
        <v>1</v>
      </c>
      <c r="E4277" s="6">
        <v>0.11728</v>
      </c>
      <c r="F4277" s="23">
        <f>PRODUCT(D4277:E4277)</f>
        <v>0.11728</v>
      </c>
      <c r="G4277" s="93"/>
      <c r="J4277" s="30"/>
      <c r="L4277" s="31"/>
    </row>
    <row r="4278" spans="1:12" ht="15" thickTop="1" x14ac:dyDescent="0.3"/>
    <row r="4279" spans="1:12" ht="15" thickBot="1" x14ac:dyDescent="0.35"/>
    <row r="4280" spans="1:12" ht="15.6" thickTop="1" thickBot="1" x14ac:dyDescent="0.35">
      <c r="A4280" s="18" t="s">
        <v>2319</v>
      </c>
    </row>
    <row r="4281" spans="1:12" s="1" customFormat="1" ht="15" thickTop="1" x14ac:dyDescent="0.3">
      <c r="A4281" s="20"/>
      <c r="B4281" s="74" t="s">
        <v>45</v>
      </c>
      <c r="C4281" s="4"/>
      <c r="D4281" s="4"/>
      <c r="E4281" s="4"/>
      <c r="F4281" s="41"/>
      <c r="G4281" s="75"/>
    </row>
    <row r="4282" spans="1:12" s="1" customFormat="1" x14ac:dyDescent="0.3">
      <c r="A4282" s="36" t="s">
        <v>23</v>
      </c>
      <c r="B4282" s="4" t="s">
        <v>2321</v>
      </c>
      <c r="C4282" s="4" t="s">
        <v>8</v>
      </c>
      <c r="D4282" s="22">
        <v>0.1</v>
      </c>
      <c r="E4282" s="76">
        <v>11.09</v>
      </c>
      <c r="F4282" s="6">
        <f>PRODUCT(D4282:E4282)</f>
        <v>1.109</v>
      </c>
      <c r="G4282" s="7"/>
    </row>
    <row r="4284" spans="1:12" ht="15" thickBot="1" x14ac:dyDescent="0.35"/>
    <row r="4285" spans="1:12" ht="15.6" thickTop="1" thickBot="1" x14ac:dyDescent="0.35">
      <c r="A4285" s="65" t="s">
        <v>2326</v>
      </c>
    </row>
    <row r="4286" spans="1:12" s="1" customFormat="1" ht="15" thickTop="1" x14ac:dyDescent="0.3">
      <c r="A4286" s="20"/>
      <c r="B4286" s="74" t="s">
        <v>45</v>
      </c>
      <c r="C4286" s="4"/>
      <c r="D4286" s="4"/>
      <c r="E4286" s="4"/>
      <c r="F4286" s="41"/>
      <c r="G4286" s="75"/>
    </row>
    <row r="4287" spans="1:12" s="1" customFormat="1" ht="57.6" x14ac:dyDescent="0.3">
      <c r="A4287" s="36" t="s">
        <v>23</v>
      </c>
      <c r="B4287" s="4" t="s">
        <v>2327</v>
      </c>
      <c r="C4287" s="4" t="s">
        <v>8</v>
      </c>
      <c r="D4287" s="22">
        <v>0.1</v>
      </c>
      <c r="E4287" s="98">
        <v>27.83</v>
      </c>
      <c r="F4287" s="6">
        <f>PRODUCT(D4287:E4287)</f>
        <v>2.7829999999999999</v>
      </c>
      <c r="G4287" s="7"/>
    </row>
    <row r="4289" spans="1:7" ht="15" thickBot="1" x14ac:dyDescent="0.35"/>
    <row r="4290" spans="1:7" ht="15.6" thickTop="1" thickBot="1" x14ac:dyDescent="0.35">
      <c r="A4290" s="65" t="s">
        <v>2400</v>
      </c>
    </row>
    <row r="4291" spans="1:7" s="1" customFormat="1" ht="15" thickTop="1" x14ac:dyDescent="0.3">
      <c r="A4291" s="20"/>
      <c r="B4291" s="74" t="s">
        <v>45</v>
      </c>
      <c r="C4291" s="4"/>
      <c r="D4291" s="4"/>
      <c r="E4291" s="4"/>
      <c r="F4291" s="41"/>
      <c r="G4291" s="75"/>
    </row>
    <row r="4292" spans="1:7" s="1" customFormat="1" ht="57.6" x14ac:dyDescent="0.3">
      <c r="A4292" s="36" t="s">
        <v>23</v>
      </c>
      <c r="B4292" s="4" t="s">
        <v>2327</v>
      </c>
      <c r="C4292" s="4" t="s">
        <v>8</v>
      </c>
      <c r="D4292" s="22">
        <v>0.2</v>
      </c>
      <c r="E4292" s="98">
        <v>27.83</v>
      </c>
      <c r="F4292" s="6">
        <f>PRODUCT(D4292:E4292)</f>
        <v>5.5659999999999998</v>
      </c>
      <c r="G4292" s="7"/>
    </row>
    <row r="4295" spans="1:7" ht="15" thickBot="1" x14ac:dyDescent="0.35"/>
    <row r="4296" spans="1:7" ht="15.6" thickTop="1" thickBot="1" x14ac:dyDescent="0.35">
      <c r="A4296" s="65" t="s">
        <v>2413</v>
      </c>
    </row>
    <row r="4297" spans="1:7" s="1" customFormat="1" ht="15" thickTop="1" x14ac:dyDescent="0.3">
      <c r="A4297" s="20"/>
      <c r="B4297" s="74" t="s">
        <v>45</v>
      </c>
      <c r="C4297" s="4"/>
      <c r="D4297" s="4"/>
      <c r="E4297" s="4"/>
      <c r="F4297" s="41"/>
      <c r="G4297" s="75"/>
    </row>
    <row r="4298" spans="1:7" s="1" customFormat="1" ht="57.6" x14ac:dyDescent="0.3">
      <c r="A4298" s="36" t="s">
        <v>23</v>
      </c>
      <c r="B4298" s="4" t="s">
        <v>2415</v>
      </c>
      <c r="C4298" s="4" t="s">
        <v>8</v>
      </c>
      <c r="D4298" s="22">
        <v>0.4</v>
      </c>
      <c r="E4298" s="98">
        <v>27.83</v>
      </c>
      <c r="F4298" s="6">
        <f>PRODUCT(D4298:E4298)</f>
        <v>11.132</v>
      </c>
      <c r="G4298" s="7"/>
    </row>
    <row r="4300" spans="1:7" ht="15" thickBot="1" x14ac:dyDescent="0.35"/>
    <row r="4301" spans="1:7" ht="15.6" thickTop="1" thickBot="1" x14ac:dyDescent="0.35">
      <c r="A4301" s="65" t="s">
        <v>2417</v>
      </c>
    </row>
    <row r="4302" spans="1:7" s="1" customFormat="1" ht="15" thickTop="1" x14ac:dyDescent="0.3">
      <c r="A4302" s="20"/>
      <c r="B4302" s="74" t="s">
        <v>45</v>
      </c>
      <c r="C4302" s="4"/>
      <c r="D4302" s="4"/>
      <c r="E4302" s="4"/>
      <c r="F4302" s="41"/>
      <c r="G4302" s="75"/>
    </row>
    <row r="4303" spans="1:7" s="1" customFormat="1" ht="57.6" x14ac:dyDescent="0.3">
      <c r="A4303" s="36" t="s">
        <v>23</v>
      </c>
      <c r="B4303" s="4" t="s">
        <v>2327</v>
      </c>
      <c r="C4303" s="4" t="s">
        <v>8</v>
      </c>
      <c r="D4303" s="22">
        <v>0.6</v>
      </c>
      <c r="E4303" s="98">
        <v>27.83</v>
      </c>
      <c r="F4303" s="6">
        <f>PRODUCT(D4303:E4303)</f>
        <v>16.697999999999997</v>
      </c>
      <c r="G4303" s="7"/>
    </row>
    <row r="4305" spans="1:7" ht="15" thickBot="1" x14ac:dyDescent="0.35"/>
    <row r="4306" spans="1:7" ht="15.6" thickTop="1" thickBot="1" x14ac:dyDescent="0.35">
      <c r="A4306" s="65" t="s">
        <v>2420</v>
      </c>
    </row>
    <row r="4307" spans="1:7" s="1" customFormat="1" ht="15" thickTop="1" x14ac:dyDescent="0.3">
      <c r="A4307" s="20"/>
      <c r="B4307" s="74" t="s">
        <v>45</v>
      </c>
      <c r="C4307" s="4"/>
      <c r="D4307" s="4"/>
      <c r="E4307" s="4"/>
      <c r="F4307" s="41"/>
      <c r="G4307" s="75"/>
    </row>
    <row r="4308" spans="1:7" s="1" customFormat="1" ht="57.6" x14ac:dyDescent="0.3">
      <c r="A4308" s="36" t="s">
        <v>23</v>
      </c>
      <c r="B4308" s="4" t="s">
        <v>2327</v>
      </c>
      <c r="C4308" s="4" t="s">
        <v>8</v>
      </c>
      <c r="D4308" s="22">
        <v>0.9</v>
      </c>
      <c r="E4308" s="98">
        <v>27.83</v>
      </c>
      <c r="F4308" s="6">
        <f>PRODUCT(D4308:E4308)</f>
        <v>25.047000000000001</v>
      </c>
      <c r="G4308" s="7"/>
    </row>
    <row r="4310" spans="1:7" ht="15" thickBot="1" x14ac:dyDescent="0.35"/>
    <row r="4311" spans="1:7" ht="15.6" thickTop="1" thickBot="1" x14ac:dyDescent="0.35">
      <c r="A4311" s="65" t="s">
        <v>2423</v>
      </c>
    </row>
    <row r="4312" spans="1:7" s="1" customFormat="1" ht="15" thickTop="1" x14ac:dyDescent="0.3">
      <c r="A4312" s="20"/>
      <c r="B4312" s="74" t="s">
        <v>45</v>
      </c>
      <c r="C4312" s="4"/>
      <c r="D4312" s="4"/>
      <c r="E4312" s="4"/>
      <c r="F4312" s="41"/>
      <c r="G4312" s="75"/>
    </row>
    <row r="4313" spans="1:7" s="1" customFormat="1" ht="57.6" x14ac:dyDescent="0.3">
      <c r="A4313" s="36" t="s">
        <v>23</v>
      </c>
      <c r="B4313" s="4" t="s">
        <v>2415</v>
      </c>
      <c r="C4313" s="4" t="s">
        <v>8</v>
      </c>
      <c r="D4313" s="22">
        <v>1.2</v>
      </c>
      <c r="E4313" s="98">
        <v>27.83</v>
      </c>
      <c r="F4313" s="6">
        <f>PRODUCT(D4313:E4313)</f>
        <v>33.395999999999994</v>
      </c>
      <c r="G4313" s="7"/>
    </row>
    <row r="4315" spans="1:7" ht="15" thickBot="1" x14ac:dyDescent="0.35"/>
    <row r="4316" spans="1:7" ht="15.6" thickTop="1" thickBot="1" x14ac:dyDescent="0.35">
      <c r="A4316" s="65" t="s">
        <v>2425</v>
      </c>
    </row>
    <row r="4317" spans="1:7" s="1" customFormat="1" ht="15" thickTop="1" x14ac:dyDescent="0.3">
      <c r="A4317" s="20"/>
      <c r="B4317" s="74" t="s">
        <v>45</v>
      </c>
      <c r="C4317" s="4"/>
      <c r="D4317" s="4"/>
      <c r="E4317" s="4"/>
      <c r="F4317" s="41"/>
      <c r="G4317" s="75"/>
    </row>
    <row r="4318" spans="1:7" s="1" customFormat="1" ht="28.8" x14ac:dyDescent="0.3">
      <c r="A4318" s="36" t="s">
        <v>23</v>
      </c>
      <c r="B4318" s="4" t="s">
        <v>2427</v>
      </c>
      <c r="C4318" s="4" t="s">
        <v>110</v>
      </c>
      <c r="D4318" s="4">
        <v>0.02</v>
      </c>
      <c r="E4318" s="6">
        <v>13</v>
      </c>
      <c r="F4318" s="41">
        <f>PRODUCT(D4318:E4318)</f>
        <v>0.26</v>
      </c>
      <c r="G4318" s="7"/>
    </row>
    <row r="4319" spans="1:7" s="1" customFormat="1" ht="43.2" x14ac:dyDescent="0.3">
      <c r="A4319" s="36" t="s">
        <v>47</v>
      </c>
      <c r="B4319" s="4" t="s">
        <v>2428</v>
      </c>
      <c r="C4319" s="4" t="s">
        <v>110</v>
      </c>
      <c r="D4319" s="4">
        <v>0.02</v>
      </c>
      <c r="E4319" s="76">
        <v>9.0452200000000005</v>
      </c>
      <c r="F4319" s="6">
        <f>PRODUCT(D4319:E4319)</f>
        <v>0.18090440000000002</v>
      </c>
      <c r="G4319" s="7"/>
    </row>
    <row r="4321" spans="1:7" ht="15" thickBot="1" x14ac:dyDescent="0.35"/>
    <row r="4322" spans="1:7" ht="15.6" thickTop="1" thickBot="1" x14ac:dyDescent="0.35">
      <c r="A4322" s="65" t="s">
        <v>2431</v>
      </c>
    </row>
    <row r="4323" spans="1:7" s="1" customFormat="1" ht="15" thickTop="1" x14ac:dyDescent="0.3">
      <c r="A4323" s="20"/>
      <c r="B4323" s="74" t="s">
        <v>45</v>
      </c>
      <c r="C4323" s="4"/>
      <c r="D4323" s="4"/>
      <c r="E4323" s="4"/>
      <c r="F4323" s="41"/>
      <c r="G4323" s="75"/>
    </row>
    <row r="4324" spans="1:7" s="1" customFormat="1" ht="158.25" customHeight="1" x14ac:dyDescent="0.3">
      <c r="A4324" s="36" t="s">
        <v>23</v>
      </c>
      <c r="B4324" s="4" t="s">
        <v>2433</v>
      </c>
      <c r="C4324" s="4" t="s">
        <v>190</v>
      </c>
      <c r="D4324" s="22">
        <v>1</v>
      </c>
      <c r="E4324" s="153">
        <v>11.728</v>
      </c>
      <c r="F4324" s="41">
        <f>PRODUCT(D4324:E4324)</f>
        <v>11.728</v>
      </c>
      <c r="G4324" s="7"/>
    </row>
    <row r="4326" spans="1:7" ht="15" thickBot="1" x14ac:dyDescent="0.35"/>
    <row r="4327" spans="1:7" ht="15.6" thickTop="1" thickBot="1" x14ac:dyDescent="0.35">
      <c r="A4327" s="65" t="s">
        <v>2436</v>
      </c>
    </row>
    <row r="4328" spans="1:7" s="1" customFormat="1" ht="15" thickTop="1" x14ac:dyDescent="0.3">
      <c r="A4328" s="20"/>
      <c r="B4328" s="74" t="s">
        <v>45</v>
      </c>
      <c r="C4328" s="4"/>
      <c r="D4328" s="4"/>
      <c r="E4328" s="4"/>
      <c r="F4328" s="41"/>
      <c r="G4328" s="75"/>
    </row>
    <row r="4329" spans="1:7" s="1" customFormat="1" ht="168.45" customHeight="1" x14ac:dyDescent="0.3">
      <c r="A4329" s="36" t="s">
        <v>23</v>
      </c>
      <c r="B4329" s="4" t="s">
        <v>2438</v>
      </c>
      <c r="C4329" s="4" t="s">
        <v>190</v>
      </c>
      <c r="D4329" s="22">
        <v>1</v>
      </c>
      <c r="E4329" s="153">
        <v>17.591999999999999</v>
      </c>
      <c r="F4329" s="41">
        <f>PRODUCT(D4329:E4329)</f>
        <v>17.591999999999999</v>
      </c>
      <c r="G4329" s="7"/>
    </row>
    <row r="4331" spans="1:7" ht="15" thickBot="1" x14ac:dyDescent="0.35"/>
    <row r="4332" spans="1:7" ht="15.6" thickTop="1" thickBot="1" x14ac:dyDescent="0.35">
      <c r="A4332" s="65" t="s">
        <v>2441</v>
      </c>
    </row>
    <row r="4333" spans="1:7" s="1" customFormat="1" ht="15" thickTop="1" x14ac:dyDescent="0.3">
      <c r="A4333" s="20"/>
      <c r="B4333" s="74" t="s">
        <v>45</v>
      </c>
      <c r="C4333" s="4"/>
      <c r="D4333" s="4"/>
      <c r="E4333" s="4"/>
      <c r="F4333" s="41"/>
      <c r="G4333" s="75"/>
    </row>
    <row r="4334" spans="1:7" s="1" customFormat="1" ht="168.45" customHeight="1" x14ac:dyDescent="0.3">
      <c r="A4334" s="36" t="s">
        <v>23</v>
      </c>
      <c r="B4334" s="4" t="s">
        <v>2443</v>
      </c>
      <c r="C4334" s="4" t="s">
        <v>190</v>
      </c>
      <c r="D4334" s="22">
        <v>1</v>
      </c>
      <c r="E4334" s="153">
        <v>23.456</v>
      </c>
      <c r="F4334" s="41">
        <f>PRODUCT(D4334:E4334)</f>
        <v>23.456</v>
      </c>
      <c r="G4334" s="7"/>
    </row>
    <row r="4336" spans="1:7" ht="15" thickBot="1" x14ac:dyDescent="0.35"/>
    <row r="4337" spans="1:7" ht="15.6" thickTop="1" thickBot="1" x14ac:dyDescent="0.35">
      <c r="A4337" s="65" t="s">
        <v>2446</v>
      </c>
    </row>
    <row r="4338" spans="1:7" s="1" customFormat="1" ht="15" thickTop="1" x14ac:dyDescent="0.3">
      <c r="A4338" s="20"/>
      <c r="B4338" s="74" t="s">
        <v>45</v>
      </c>
      <c r="C4338" s="4"/>
      <c r="D4338" s="4"/>
      <c r="E4338" s="4"/>
      <c r="F4338" s="41"/>
      <c r="G4338" s="75"/>
    </row>
    <row r="4339" spans="1:7" s="1" customFormat="1" ht="176.85" customHeight="1" x14ac:dyDescent="0.3">
      <c r="A4339" s="36" t="s">
        <v>23</v>
      </c>
      <c r="B4339" s="4" t="s">
        <v>2443</v>
      </c>
      <c r="C4339" s="4" t="s">
        <v>190</v>
      </c>
      <c r="D4339" s="22">
        <v>1</v>
      </c>
      <c r="E4339" s="153">
        <v>23.456</v>
      </c>
      <c r="F4339" s="41">
        <f>PRODUCT(D4339:E4339)</f>
        <v>23.456</v>
      </c>
      <c r="G4339" s="7"/>
    </row>
    <row r="4342" spans="1:7" ht="15" thickBot="1" x14ac:dyDescent="0.35"/>
    <row r="4343" spans="1:7" ht="15.6" thickTop="1" thickBot="1" x14ac:dyDescent="0.35">
      <c r="A4343" s="65" t="s">
        <v>2450</v>
      </c>
    </row>
    <row r="4344" spans="1:7" s="1" customFormat="1" ht="15" thickTop="1" x14ac:dyDescent="0.3">
      <c r="A4344" s="20"/>
      <c r="B4344" s="74" t="s">
        <v>45</v>
      </c>
      <c r="C4344" s="4"/>
      <c r="D4344" s="4"/>
      <c r="E4344" s="4"/>
      <c r="F4344" s="41"/>
      <c r="G4344" s="75"/>
    </row>
    <row r="4345" spans="1:7" s="1" customFormat="1" ht="100.8" x14ac:dyDescent="0.3">
      <c r="A4345" s="36" t="s">
        <v>23</v>
      </c>
      <c r="B4345" s="4" t="s">
        <v>2452</v>
      </c>
      <c r="C4345" s="4" t="s">
        <v>1782</v>
      </c>
      <c r="D4345" s="4">
        <v>2.0000000000000001E-4</v>
      </c>
      <c r="E4345" s="153">
        <v>239.8</v>
      </c>
      <c r="F4345" s="41">
        <f>PRODUCT(D4345:E4345)</f>
        <v>4.7960000000000003E-2</v>
      </c>
      <c r="G4345" s="7"/>
    </row>
    <row r="4348" spans="1:7" ht="15" thickBot="1" x14ac:dyDescent="0.35"/>
    <row r="4349" spans="1:7" ht="15.6" thickTop="1" thickBot="1" x14ac:dyDescent="0.35">
      <c r="A4349" s="65" t="s">
        <v>2454</v>
      </c>
    </row>
    <row r="4350" spans="1:7" s="1" customFormat="1" ht="15" thickTop="1" x14ac:dyDescent="0.3">
      <c r="A4350" s="20"/>
      <c r="B4350" s="74" t="s">
        <v>45</v>
      </c>
      <c r="C4350" s="4"/>
      <c r="D4350" s="4"/>
      <c r="E4350" s="4"/>
      <c r="F4350" s="41"/>
      <c r="G4350" s="75"/>
    </row>
    <row r="4351" spans="1:7" s="1" customFormat="1" ht="173.25" customHeight="1" x14ac:dyDescent="0.3">
      <c r="A4351" s="36" t="s">
        <v>23</v>
      </c>
      <c r="B4351" s="4" t="s">
        <v>2456</v>
      </c>
      <c r="C4351" s="4" t="s">
        <v>1782</v>
      </c>
      <c r="D4351" s="4">
        <v>0.02</v>
      </c>
      <c r="E4351" s="153">
        <v>17.2988</v>
      </c>
      <c r="F4351" s="41">
        <f>PRODUCT(D4351:E4351)</f>
        <v>0.34597600000000001</v>
      </c>
      <c r="G4351" s="7"/>
    </row>
    <row r="4353" spans="1:7" ht="15" thickBot="1" x14ac:dyDescent="0.35"/>
    <row r="4354" spans="1:7" ht="15.6" thickTop="1" thickBot="1" x14ac:dyDescent="0.35">
      <c r="A4354" s="65" t="s">
        <v>2458</v>
      </c>
    </row>
    <row r="4355" spans="1:7" s="1" customFormat="1" ht="15" thickTop="1" x14ac:dyDescent="0.3">
      <c r="A4355" s="20"/>
      <c r="B4355" s="74" t="s">
        <v>45</v>
      </c>
      <c r="C4355" s="4"/>
      <c r="D4355" s="4"/>
      <c r="E4355" s="4"/>
      <c r="F4355" s="41"/>
      <c r="G4355" s="75"/>
    </row>
    <row r="4356" spans="1:7" s="1" customFormat="1" ht="154.94999999999999" customHeight="1" x14ac:dyDescent="0.3">
      <c r="A4356" s="36" t="s">
        <v>23</v>
      </c>
      <c r="B4356" s="4" t="s">
        <v>2460</v>
      </c>
      <c r="C4356" s="4" t="s">
        <v>1782</v>
      </c>
      <c r="D4356" s="4">
        <v>2E-3</v>
      </c>
      <c r="E4356" s="153">
        <v>17.2988</v>
      </c>
      <c r="F4356" s="41">
        <f>PRODUCT(D4356:E4356)</f>
        <v>3.4597599999999999E-2</v>
      </c>
      <c r="G4356" s="7"/>
    </row>
    <row r="4359" spans="1:7" ht="15" thickBot="1" x14ac:dyDescent="0.35"/>
    <row r="4360" spans="1:7" ht="15.6" thickTop="1" thickBot="1" x14ac:dyDescent="0.35">
      <c r="A4360" s="65" t="s">
        <v>2462</v>
      </c>
    </row>
    <row r="4361" spans="1:7" s="1" customFormat="1" ht="15" thickTop="1" x14ac:dyDescent="0.3">
      <c r="A4361" s="20"/>
      <c r="B4361" s="74" t="s">
        <v>45</v>
      </c>
      <c r="C4361" s="4"/>
      <c r="D4361" s="4"/>
      <c r="E4361" s="4"/>
      <c r="F4361" s="41"/>
      <c r="G4361" s="75"/>
    </row>
    <row r="4362" spans="1:7" s="1" customFormat="1" ht="115.2" x14ac:dyDescent="0.3">
      <c r="A4362" s="36" t="s">
        <v>23</v>
      </c>
      <c r="B4362" s="4" t="s">
        <v>2464</v>
      </c>
      <c r="C4362" s="4" t="s">
        <v>1782</v>
      </c>
      <c r="D4362" s="4">
        <v>1.2999999999999999E-2</v>
      </c>
      <c r="E4362" s="6">
        <v>141.38999999999999</v>
      </c>
      <c r="F4362" s="41">
        <f>PRODUCT(D4362:E4362)</f>
        <v>1.8380699999999996</v>
      </c>
      <c r="G4362" s="7"/>
    </row>
    <row r="4363" spans="1:7" s="1" customFormat="1" ht="158.4" x14ac:dyDescent="0.3">
      <c r="A4363" s="36" t="s">
        <v>47</v>
      </c>
      <c r="B4363" s="4" t="s">
        <v>2465</v>
      </c>
      <c r="C4363" s="4" t="s">
        <v>1782</v>
      </c>
      <c r="D4363" s="4">
        <v>0.02</v>
      </c>
      <c r="E4363" s="6">
        <v>17.2988</v>
      </c>
      <c r="F4363" s="41">
        <f>PRODUCT(D4363:E4363)</f>
        <v>0.34597600000000001</v>
      </c>
      <c r="G4363" s="7"/>
    </row>
    <row r="4366" spans="1:7" ht="15" thickBot="1" x14ac:dyDescent="0.35"/>
    <row r="4367" spans="1:7" ht="15.6" thickTop="1" thickBot="1" x14ac:dyDescent="0.35">
      <c r="A4367" s="65" t="s">
        <v>2467</v>
      </c>
    </row>
    <row r="4368" spans="1:7" s="1" customFormat="1" ht="15" thickTop="1" x14ac:dyDescent="0.3">
      <c r="A4368" s="20"/>
      <c r="B4368" s="74" t="s">
        <v>45</v>
      </c>
      <c r="C4368" s="4"/>
      <c r="D4368" s="4"/>
      <c r="E4368" s="4"/>
      <c r="F4368" s="41"/>
      <c r="G4368" s="75"/>
    </row>
    <row r="4369" spans="1:7" s="1" customFormat="1" ht="115.2" x14ac:dyDescent="0.3">
      <c r="A4369" s="36" t="s">
        <v>23</v>
      </c>
      <c r="B4369" s="4" t="s">
        <v>2469</v>
      </c>
      <c r="C4369" s="4" t="s">
        <v>1782</v>
      </c>
      <c r="D4369" s="4">
        <v>2E-3</v>
      </c>
      <c r="E4369" s="6">
        <v>141.38999999999999</v>
      </c>
      <c r="F4369" s="41">
        <f>PRODUCT(D4369:E4369)</f>
        <v>0.28277999999999998</v>
      </c>
      <c r="G4369" s="7"/>
    </row>
    <row r="4370" spans="1:7" s="1" customFormat="1" ht="158.4" x14ac:dyDescent="0.3">
      <c r="A4370" s="36" t="s">
        <v>47</v>
      </c>
      <c r="B4370" s="4" t="s">
        <v>2470</v>
      </c>
      <c r="C4370" s="4" t="s">
        <v>1782</v>
      </c>
      <c r="D4370" s="4">
        <v>2E-3</v>
      </c>
      <c r="E4370" s="6">
        <v>17.2988</v>
      </c>
      <c r="F4370" s="41">
        <f>PRODUCT(D4370:E4370)</f>
        <v>3.4597599999999999E-2</v>
      </c>
      <c r="G4370" s="7"/>
    </row>
    <row r="4373" spans="1:7" ht="15" thickBot="1" x14ac:dyDescent="0.35"/>
    <row r="4374" spans="1:7" ht="15.6" thickTop="1" thickBot="1" x14ac:dyDescent="0.35">
      <c r="A4374" s="65" t="s">
        <v>2472</v>
      </c>
    </row>
    <row r="4375" spans="1:7" s="1" customFormat="1" ht="15" thickTop="1" x14ac:dyDescent="0.3">
      <c r="A4375" s="20"/>
      <c r="B4375" s="74" t="s">
        <v>45</v>
      </c>
      <c r="C4375" s="4"/>
      <c r="D4375" s="4"/>
      <c r="E4375" s="4"/>
      <c r="F4375" s="41"/>
      <c r="G4375" s="75"/>
    </row>
    <row r="4376" spans="1:7" s="1" customFormat="1" ht="172.8" x14ac:dyDescent="0.3">
      <c r="A4376" s="36" t="s">
        <v>23</v>
      </c>
      <c r="B4376" s="4" t="s">
        <v>2474</v>
      </c>
      <c r="C4376" s="4" t="s">
        <v>1782</v>
      </c>
      <c r="D4376" s="4">
        <v>0.02</v>
      </c>
      <c r="E4376" s="153">
        <v>16.4192</v>
      </c>
      <c r="F4376" s="41">
        <f>PRODUCT(D4376:E4376)</f>
        <v>0.32838400000000001</v>
      </c>
      <c r="G4376" s="7"/>
    </row>
    <row r="4379" spans="1:7" ht="15" thickBot="1" x14ac:dyDescent="0.35"/>
    <row r="4380" spans="1:7" ht="15.6" thickTop="1" thickBot="1" x14ac:dyDescent="0.35">
      <c r="A4380" s="65" t="s">
        <v>2476</v>
      </c>
    </row>
    <row r="4381" spans="1:7" s="1" customFormat="1" ht="15" thickTop="1" x14ac:dyDescent="0.3">
      <c r="A4381" s="20"/>
      <c r="B4381" s="74" t="s">
        <v>45</v>
      </c>
      <c r="C4381" s="4"/>
      <c r="D4381" s="4"/>
      <c r="E4381" s="4"/>
      <c r="F4381" s="41"/>
      <c r="G4381" s="75"/>
    </row>
    <row r="4382" spans="1:7" s="1" customFormat="1" ht="158.4" x14ac:dyDescent="0.3">
      <c r="A4382" s="36" t="s">
        <v>23</v>
      </c>
      <c r="B4382" s="4" t="s">
        <v>2478</v>
      </c>
      <c r="C4382" s="4" t="s">
        <v>1782</v>
      </c>
      <c r="D4382" s="4">
        <v>2E-3</v>
      </c>
      <c r="E4382" s="153">
        <v>16.4192</v>
      </c>
      <c r="F4382" s="41">
        <f>PRODUCT(D4382:E4382)</f>
        <v>3.2838400000000004E-2</v>
      </c>
      <c r="G4382" s="7"/>
    </row>
    <row r="4385" spans="1:12" ht="15" thickBot="1" x14ac:dyDescent="0.35"/>
    <row r="4386" spans="1:12" ht="15.6" thickTop="1" thickBot="1" x14ac:dyDescent="0.35">
      <c r="A4386" s="65" t="s">
        <v>2480</v>
      </c>
    </row>
    <row r="4387" spans="1:12" s="1" customFormat="1" ht="15" thickTop="1" x14ac:dyDescent="0.3">
      <c r="A4387" s="20"/>
      <c r="B4387" s="74" t="s">
        <v>45</v>
      </c>
      <c r="C4387" s="4"/>
      <c r="D4387" s="4"/>
      <c r="E4387" s="4"/>
      <c r="F4387" s="41"/>
      <c r="G4387" s="75"/>
    </row>
    <row r="4388" spans="1:12" s="1" customFormat="1" ht="129.6" x14ac:dyDescent="0.3">
      <c r="A4388" s="36" t="s">
        <v>23</v>
      </c>
      <c r="B4388" s="4" t="s">
        <v>2482</v>
      </c>
      <c r="C4388" s="4" t="s">
        <v>2483</v>
      </c>
      <c r="D4388" s="22">
        <v>1</v>
      </c>
      <c r="E4388" s="153">
        <v>33.571399999999997</v>
      </c>
      <c r="F4388" s="41">
        <f>PRODUCT(D4388:E4388)</f>
        <v>33.571399999999997</v>
      </c>
      <c r="G4388" s="7"/>
    </row>
    <row r="4391" spans="1:12" ht="15" thickBot="1" x14ac:dyDescent="0.35"/>
    <row r="4392" spans="1:12" ht="15.6" thickTop="1" thickBot="1" x14ac:dyDescent="0.35">
      <c r="A4392" s="65" t="s">
        <v>2486</v>
      </c>
    </row>
    <row r="4393" spans="1:12" s="1" customFormat="1" ht="15" thickTop="1" x14ac:dyDescent="0.3">
      <c r="A4393" s="20"/>
      <c r="B4393" s="74" t="s">
        <v>45</v>
      </c>
      <c r="C4393" s="4"/>
      <c r="D4393" s="4"/>
      <c r="E4393" s="4"/>
      <c r="F4393" s="41"/>
      <c r="G4393" s="75"/>
    </row>
    <row r="4394" spans="1:12" s="1" customFormat="1" ht="129.6" x14ac:dyDescent="0.3">
      <c r="A4394" s="36" t="s">
        <v>23</v>
      </c>
      <c r="B4394" s="4" t="s">
        <v>2489</v>
      </c>
      <c r="C4394" s="4" t="s">
        <v>1782</v>
      </c>
      <c r="D4394" s="4">
        <v>0.12</v>
      </c>
      <c r="E4394" s="6">
        <v>141.38999999999999</v>
      </c>
      <c r="F4394" s="41">
        <f>PRODUCT(D4394:E4394)</f>
        <v>16.966799999999999</v>
      </c>
      <c r="G4394" s="7"/>
    </row>
    <row r="4395" spans="1:12" s="1" customFormat="1" ht="28.8" x14ac:dyDescent="0.3">
      <c r="A4395" s="36" t="s">
        <v>47</v>
      </c>
      <c r="B4395" s="4" t="s">
        <v>2490</v>
      </c>
      <c r="C4395" s="4" t="s">
        <v>190</v>
      </c>
      <c r="D4395" s="22">
        <v>1</v>
      </c>
      <c r="E4395" s="179">
        <v>1.5</v>
      </c>
      <c r="F4395" s="41">
        <f>PRODUCT(D4395:E4395)</f>
        <v>1.5</v>
      </c>
      <c r="G4395" s="7"/>
      <c r="J4395" s="30"/>
      <c r="L4395" s="31"/>
    </row>
    <row r="4398" spans="1:12" ht="15" thickBot="1" x14ac:dyDescent="0.35"/>
    <row r="4399" spans="1:12" ht="15.6" thickTop="1" thickBot="1" x14ac:dyDescent="0.35">
      <c r="A4399" s="65" t="s">
        <v>2492</v>
      </c>
    </row>
    <row r="4400" spans="1:12" s="1" customFormat="1" ht="15" thickTop="1" x14ac:dyDescent="0.3">
      <c r="A4400" s="20"/>
      <c r="B4400" s="74" t="s">
        <v>45</v>
      </c>
      <c r="C4400" s="4"/>
      <c r="D4400" s="4"/>
      <c r="E4400" s="4"/>
      <c r="F4400" s="41"/>
      <c r="G4400" s="75"/>
    </row>
    <row r="4401" spans="1:7" s="1" customFormat="1" ht="57.6" x14ac:dyDescent="0.3">
      <c r="A4401" s="36" t="s">
        <v>23</v>
      </c>
      <c r="B4401" s="4" t="s">
        <v>2494</v>
      </c>
      <c r="C4401" s="4" t="s">
        <v>110</v>
      </c>
      <c r="D4401" s="22">
        <v>0.3</v>
      </c>
      <c r="E4401" s="6">
        <v>33.571399999999997</v>
      </c>
      <c r="F4401" s="41">
        <f>PRODUCT(D4401:E4401)</f>
        <v>10.071419999999998</v>
      </c>
      <c r="G4401" s="7"/>
    </row>
    <row r="4402" spans="1:7" s="1" customFormat="1" ht="43.2" x14ac:dyDescent="0.3">
      <c r="A4402" s="36" t="s">
        <v>47</v>
      </c>
      <c r="B4402" s="4" t="s">
        <v>2495</v>
      </c>
      <c r="C4402" s="4" t="s">
        <v>2496</v>
      </c>
      <c r="D4402" s="22">
        <v>0.2</v>
      </c>
      <c r="E4402" s="6">
        <v>19.351199999999999</v>
      </c>
      <c r="F4402" s="41">
        <f>PRODUCT(D4402:E4402)</f>
        <v>3.8702399999999999</v>
      </c>
      <c r="G4402" s="7"/>
    </row>
    <row r="4405" spans="1:7" ht="15" thickBot="1" x14ac:dyDescent="0.35"/>
    <row r="4406" spans="1:7" ht="15.6" thickTop="1" thickBot="1" x14ac:dyDescent="0.35">
      <c r="A4406" s="65" t="s">
        <v>2497</v>
      </c>
    </row>
    <row r="4407" spans="1:7" s="1" customFormat="1" ht="15" thickTop="1" x14ac:dyDescent="0.3">
      <c r="A4407" s="20"/>
      <c r="B4407" s="74" t="s">
        <v>45</v>
      </c>
      <c r="C4407" s="4"/>
      <c r="D4407" s="4"/>
      <c r="E4407" s="4"/>
      <c r="F4407" s="41"/>
      <c r="G4407" s="75"/>
    </row>
    <row r="4408" spans="1:7" s="1" customFormat="1" ht="57.6" x14ac:dyDescent="0.3">
      <c r="A4408" s="36" t="s">
        <v>23</v>
      </c>
      <c r="B4408" s="4" t="s">
        <v>2499</v>
      </c>
      <c r="C4408" s="4" t="s">
        <v>110</v>
      </c>
      <c r="D4408" s="22">
        <v>0.4</v>
      </c>
      <c r="E4408" s="6">
        <v>33.571399999999997</v>
      </c>
      <c r="F4408" s="41">
        <f>PRODUCT(D4408:E4408)</f>
        <v>13.428559999999999</v>
      </c>
      <c r="G4408" s="7"/>
    </row>
    <row r="4409" spans="1:7" s="1" customFormat="1" ht="43.2" x14ac:dyDescent="0.3">
      <c r="A4409" s="36" t="s">
        <v>47</v>
      </c>
      <c r="B4409" s="4" t="s">
        <v>2495</v>
      </c>
      <c r="C4409" s="4" t="s">
        <v>2496</v>
      </c>
      <c r="D4409" s="22">
        <v>0.2</v>
      </c>
      <c r="E4409" s="6">
        <v>19.351199999999999</v>
      </c>
      <c r="F4409" s="41">
        <f>PRODUCT(D4409:E4409)</f>
        <v>3.8702399999999999</v>
      </c>
      <c r="G4409" s="7"/>
    </row>
    <row r="4411" spans="1:7" ht="15" thickBot="1" x14ac:dyDescent="0.35"/>
    <row r="4412" spans="1:7" ht="15.6" thickTop="1" thickBot="1" x14ac:dyDescent="0.35">
      <c r="A4412" s="65" t="s">
        <v>2501</v>
      </c>
    </row>
    <row r="4413" spans="1:7" s="1" customFormat="1" ht="15" thickTop="1" x14ac:dyDescent="0.3">
      <c r="A4413" s="20"/>
      <c r="B4413" s="74" t="s">
        <v>45</v>
      </c>
      <c r="C4413" s="4"/>
      <c r="D4413" s="4"/>
      <c r="E4413" s="4"/>
      <c r="F4413" s="41"/>
      <c r="G4413" s="75"/>
    </row>
    <row r="4414" spans="1:7" s="1" customFormat="1" ht="57.6" x14ac:dyDescent="0.3">
      <c r="A4414" s="36" t="s">
        <v>23</v>
      </c>
      <c r="B4414" s="4" t="s">
        <v>2503</v>
      </c>
      <c r="C4414" s="4" t="s">
        <v>110</v>
      </c>
      <c r="D4414" s="22">
        <v>0.1</v>
      </c>
      <c r="E4414" s="153">
        <v>33.571399999999997</v>
      </c>
      <c r="F4414" s="41">
        <f>PRODUCT(D4414:E4414)</f>
        <v>3.3571399999999998</v>
      </c>
      <c r="G4414" s="7"/>
    </row>
    <row r="4417" spans="1:7" ht="15" thickBot="1" x14ac:dyDescent="0.35"/>
    <row r="4418" spans="1:7" ht="15.6" thickTop="1" thickBot="1" x14ac:dyDescent="0.35">
      <c r="A4418" s="65" t="s">
        <v>2504</v>
      </c>
    </row>
    <row r="4419" spans="1:7" s="1" customFormat="1" ht="15" thickTop="1" x14ac:dyDescent="0.3">
      <c r="A4419" s="20"/>
      <c r="B4419" s="74" t="s">
        <v>45</v>
      </c>
      <c r="C4419" s="4"/>
      <c r="D4419" s="4"/>
      <c r="E4419" s="4"/>
      <c r="F4419" s="41"/>
      <c r="G4419" s="75"/>
    </row>
    <row r="4420" spans="1:7" s="1" customFormat="1" ht="144" x14ac:dyDescent="0.3">
      <c r="A4420" s="36" t="s">
        <v>23</v>
      </c>
      <c r="B4420" s="4" t="s">
        <v>2506</v>
      </c>
      <c r="C4420" s="4" t="s">
        <v>110</v>
      </c>
      <c r="D4420" s="4">
        <v>0.72</v>
      </c>
      <c r="E4420" s="153">
        <v>16.4192</v>
      </c>
      <c r="F4420" s="41">
        <f>PRODUCT(D4420:E4420)</f>
        <v>11.821823999999999</v>
      </c>
      <c r="G4420" s="7"/>
    </row>
    <row r="4423" spans="1:7" ht="15" thickBot="1" x14ac:dyDescent="0.35"/>
    <row r="4424" spans="1:7" ht="15.6" thickTop="1" thickBot="1" x14ac:dyDescent="0.35">
      <c r="A4424" s="65" t="s">
        <v>2507</v>
      </c>
    </row>
    <row r="4425" spans="1:7" s="1" customFormat="1" ht="15" thickTop="1" x14ac:dyDescent="0.3">
      <c r="A4425" s="20"/>
      <c r="B4425" s="74" t="s">
        <v>45</v>
      </c>
      <c r="C4425" s="4"/>
      <c r="D4425" s="4"/>
      <c r="E4425" s="4"/>
      <c r="F4425" s="41"/>
      <c r="G4425" s="75"/>
    </row>
    <row r="4426" spans="1:7" s="1" customFormat="1" ht="144" x14ac:dyDescent="0.3">
      <c r="A4426" s="36" t="s">
        <v>23</v>
      </c>
      <c r="B4426" s="4" t="s">
        <v>2509</v>
      </c>
      <c r="C4426" s="4" t="s">
        <v>110</v>
      </c>
      <c r="D4426" s="22">
        <v>2</v>
      </c>
      <c r="E4426" s="153">
        <v>16.4192</v>
      </c>
      <c r="F4426" s="41">
        <f>PRODUCT(D4426:E4426)</f>
        <v>32.8384</v>
      </c>
      <c r="G4426" s="7"/>
    </row>
    <row r="4429" spans="1:7" ht="15" thickBot="1" x14ac:dyDescent="0.35"/>
    <row r="4430" spans="1:7" ht="15.6" thickTop="1" thickBot="1" x14ac:dyDescent="0.35">
      <c r="A4430" s="65" t="s">
        <v>2510</v>
      </c>
    </row>
    <row r="4431" spans="1:7" s="1" customFormat="1" ht="15" thickTop="1" x14ac:dyDescent="0.3">
      <c r="A4431" s="20"/>
      <c r="B4431" s="74" t="s">
        <v>45</v>
      </c>
      <c r="C4431" s="4"/>
      <c r="D4431" s="4"/>
      <c r="E4431" s="4"/>
      <c r="F4431" s="41"/>
      <c r="G4431" s="75"/>
    </row>
    <row r="4432" spans="1:7" s="1" customFormat="1" ht="144" x14ac:dyDescent="0.3">
      <c r="A4432" s="36" t="s">
        <v>23</v>
      </c>
      <c r="B4432" s="4" t="s">
        <v>2509</v>
      </c>
      <c r="C4432" s="4" t="s">
        <v>110</v>
      </c>
      <c r="D4432" s="22">
        <v>2</v>
      </c>
      <c r="E4432" s="153">
        <v>16.4192</v>
      </c>
      <c r="F4432" s="41">
        <f>PRODUCT(D4432:E4432)</f>
        <v>32.8384</v>
      </c>
      <c r="G4432" s="7"/>
    </row>
    <row r="4435" spans="1:7" ht="15" thickBot="1" x14ac:dyDescent="0.35"/>
    <row r="4436" spans="1:7" ht="15.6" thickTop="1" thickBot="1" x14ac:dyDescent="0.35">
      <c r="A4436" s="65" t="s">
        <v>2513</v>
      </c>
    </row>
    <row r="4437" spans="1:7" s="1" customFormat="1" ht="15" thickTop="1" x14ac:dyDescent="0.3">
      <c r="A4437" s="20"/>
      <c r="B4437" s="74" t="s">
        <v>45</v>
      </c>
      <c r="C4437" s="4"/>
      <c r="D4437" s="4"/>
      <c r="E4437" s="4"/>
      <c r="F4437" s="41"/>
      <c r="G4437" s="75"/>
    </row>
    <row r="4438" spans="1:7" s="1" customFormat="1" x14ac:dyDescent="0.3">
      <c r="A4438" s="36" t="s">
        <v>23</v>
      </c>
      <c r="B4438" s="4" t="s">
        <v>2515</v>
      </c>
      <c r="C4438" s="4" t="s">
        <v>2516</v>
      </c>
      <c r="D4438" s="22">
        <v>1</v>
      </c>
      <c r="E4438" s="51">
        <v>3.66</v>
      </c>
      <c r="F4438" s="41">
        <f>PRODUCT(D4438:E4438)</f>
        <v>3.66</v>
      </c>
      <c r="G4438" s="7"/>
    </row>
    <row r="4440" spans="1:7" ht="15" thickBot="1" x14ac:dyDescent="0.35"/>
    <row r="4441" spans="1:7" ht="15.6" thickTop="1" thickBot="1" x14ac:dyDescent="0.35">
      <c r="A4441" s="65" t="s">
        <v>2520</v>
      </c>
    </row>
    <row r="4442" spans="1:7" s="1" customFormat="1" ht="15" thickTop="1" x14ac:dyDescent="0.3">
      <c r="A4442" s="20"/>
      <c r="B4442" s="74" t="s">
        <v>45</v>
      </c>
      <c r="C4442" s="4"/>
      <c r="D4442" s="4"/>
      <c r="E4442" s="4"/>
      <c r="F4442" s="41"/>
      <c r="G4442" s="75"/>
    </row>
    <row r="4443" spans="1:7" s="1" customFormat="1" x14ac:dyDescent="0.3">
      <c r="A4443" s="36" t="s">
        <v>23</v>
      </c>
      <c r="B4443" s="4" t="s">
        <v>2515</v>
      </c>
      <c r="C4443" s="4" t="s">
        <v>2516</v>
      </c>
      <c r="D4443" s="22">
        <v>1</v>
      </c>
      <c r="E4443" s="51">
        <v>3.66</v>
      </c>
      <c r="F4443" s="41">
        <f>PRODUCT(D4443:E4443)</f>
        <v>3.66</v>
      </c>
      <c r="G4443" s="7"/>
    </row>
    <row r="4445" spans="1:7" ht="15" thickBot="1" x14ac:dyDescent="0.35"/>
    <row r="4446" spans="1:7" ht="15.6" thickTop="1" thickBot="1" x14ac:dyDescent="0.35">
      <c r="A4446" s="65" t="s">
        <v>2524</v>
      </c>
    </row>
    <row r="4447" spans="1:7" s="1" customFormat="1" ht="15" thickTop="1" x14ac:dyDescent="0.3">
      <c r="A4447" s="20"/>
      <c r="B4447" s="74" t="s">
        <v>45</v>
      </c>
      <c r="C4447" s="4"/>
      <c r="D4447" s="4"/>
      <c r="E4447" s="4"/>
      <c r="F4447" s="41"/>
      <c r="G4447" s="75"/>
    </row>
    <row r="4448" spans="1:7" s="1" customFormat="1" x14ac:dyDescent="0.3">
      <c r="A4448" s="36" t="s">
        <v>23</v>
      </c>
      <c r="B4448" s="4" t="s">
        <v>2515</v>
      </c>
      <c r="C4448" s="4" t="s">
        <v>2516</v>
      </c>
      <c r="D4448" s="22">
        <v>1</v>
      </c>
      <c r="E4448" s="51">
        <v>3.66</v>
      </c>
      <c r="F4448" s="41">
        <f>PRODUCT(D4448:E4448)</f>
        <v>3.66</v>
      </c>
      <c r="G4448" s="7"/>
    </row>
    <row r="4450" spans="1:12" ht="15" thickBot="1" x14ac:dyDescent="0.35"/>
    <row r="4451" spans="1:12" ht="15.6" thickTop="1" thickBot="1" x14ac:dyDescent="0.35">
      <c r="A4451" s="65" t="s">
        <v>2535</v>
      </c>
    </row>
    <row r="4452" spans="1:12" s="1" customFormat="1" ht="15" thickTop="1" x14ac:dyDescent="0.3">
      <c r="A4452" s="20"/>
      <c r="B4452" s="74" t="s">
        <v>45</v>
      </c>
      <c r="C4452" s="4"/>
      <c r="D4452" s="4"/>
      <c r="E4452" s="4"/>
      <c r="F4452" s="41"/>
      <c r="G4452" s="75"/>
    </row>
    <row r="4453" spans="1:12" s="1" customFormat="1" ht="57.6" x14ac:dyDescent="0.3">
      <c r="A4453" s="36" t="s">
        <v>23</v>
      </c>
      <c r="B4453" s="4" t="s">
        <v>2537</v>
      </c>
      <c r="C4453" s="4" t="s">
        <v>1782</v>
      </c>
      <c r="D4453" s="22">
        <v>0.5</v>
      </c>
      <c r="E4453" s="6">
        <v>12.182460000000001</v>
      </c>
      <c r="F4453" s="41">
        <f>PRODUCT(D4453:E4453)</f>
        <v>6.0912300000000004</v>
      </c>
      <c r="G4453" s="7"/>
    </row>
    <row r="4454" spans="1:12" s="1" customFormat="1" x14ac:dyDescent="0.3">
      <c r="A4454" s="36" t="s">
        <v>47</v>
      </c>
      <c r="B4454" s="4" t="s">
        <v>2538</v>
      </c>
      <c r="C4454" s="4" t="s">
        <v>190</v>
      </c>
      <c r="D4454" s="22">
        <v>1</v>
      </c>
      <c r="E4454" s="150">
        <v>0.19058</v>
      </c>
      <c r="F4454" s="41">
        <f>PRODUCT(D4454:E4454)</f>
        <v>0.19058</v>
      </c>
      <c r="G4454" s="7"/>
      <c r="J4454" s="30"/>
      <c r="L4454" s="31"/>
    </row>
    <row r="4456" spans="1:12" ht="15" thickBot="1" x14ac:dyDescent="0.35"/>
    <row r="4457" spans="1:12" ht="15.6" thickTop="1" thickBot="1" x14ac:dyDescent="0.35">
      <c r="A4457" s="65" t="s">
        <v>2559</v>
      </c>
    </row>
    <row r="4458" spans="1:12" s="1" customFormat="1" ht="15" thickTop="1" x14ac:dyDescent="0.3">
      <c r="A4458" s="20"/>
      <c r="B4458" s="74" t="s">
        <v>45</v>
      </c>
      <c r="C4458" s="4"/>
      <c r="D4458" s="4"/>
      <c r="E4458" s="4"/>
      <c r="F4458" s="41"/>
      <c r="G4458" s="75"/>
    </row>
    <row r="4459" spans="1:12" s="1" customFormat="1" x14ac:dyDescent="0.3">
      <c r="A4459" s="36" t="s">
        <v>23</v>
      </c>
      <c r="B4459" s="4" t="s">
        <v>2562</v>
      </c>
      <c r="C4459" s="4" t="s">
        <v>750</v>
      </c>
      <c r="D4459" s="22">
        <v>1</v>
      </c>
      <c r="E4459" s="6">
        <v>5.9</v>
      </c>
      <c r="F4459" s="41">
        <f>PRODUCT(D4459:E4459)</f>
        <v>5.9</v>
      </c>
      <c r="G4459" s="7"/>
      <c r="J4459" s="30"/>
      <c r="L4459" s="31"/>
    </row>
    <row r="4460" spans="1:12" s="1" customFormat="1" x14ac:dyDescent="0.3">
      <c r="A4460" s="36" t="s">
        <v>47</v>
      </c>
      <c r="B4460" s="4" t="s">
        <v>2563</v>
      </c>
      <c r="C4460" s="4" t="s">
        <v>190</v>
      </c>
      <c r="D4460" s="22">
        <v>1</v>
      </c>
      <c r="E4460" s="6">
        <v>3.85</v>
      </c>
      <c r="F4460" s="41">
        <f>PRODUCT(D4460:E4460)</f>
        <v>3.85</v>
      </c>
      <c r="G4460" s="7"/>
      <c r="J4460" s="30"/>
      <c r="L4460" s="31"/>
    </row>
    <row r="4462" spans="1:12" ht="15" thickBot="1" x14ac:dyDescent="0.35"/>
    <row r="4463" spans="1:12" ht="15.6" thickTop="1" thickBot="1" x14ac:dyDescent="0.35">
      <c r="A4463" s="65" t="s">
        <v>2565</v>
      </c>
    </row>
    <row r="4464" spans="1:12" s="1" customFormat="1" ht="15" thickTop="1" x14ac:dyDescent="0.3">
      <c r="A4464" s="20"/>
      <c r="B4464" s="74" t="s">
        <v>45</v>
      </c>
      <c r="C4464" s="4"/>
      <c r="D4464" s="4"/>
      <c r="E4464" s="4"/>
      <c r="F4464" s="41"/>
      <c r="G4464" s="75"/>
    </row>
    <row r="4465" spans="1:7" s="1" customFormat="1" ht="28.8" x14ac:dyDescent="0.3">
      <c r="A4465" s="36" t="s">
        <v>23</v>
      </c>
      <c r="B4465" s="4" t="s">
        <v>2567</v>
      </c>
      <c r="C4465" s="4" t="s">
        <v>750</v>
      </c>
      <c r="D4465" s="22">
        <v>1</v>
      </c>
      <c r="E4465" s="153">
        <v>5.9</v>
      </c>
      <c r="F4465" s="41">
        <f>PRODUCT(D4465:E4465)</f>
        <v>5.9</v>
      </c>
      <c r="G4465" s="7"/>
    </row>
    <row r="4467" spans="1:7" ht="15" thickBot="1" x14ac:dyDescent="0.35"/>
    <row r="4468" spans="1:7" ht="15.6" thickTop="1" thickBot="1" x14ac:dyDescent="0.35">
      <c r="A4468" s="65" t="s">
        <v>2569</v>
      </c>
    </row>
    <row r="4469" spans="1:7" s="1" customFormat="1" ht="15" thickTop="1" x14ac:dyDescent="0.3">
      <c r="A4469" s="20"/>
      <c r="B4469" s="74" t="s">
        <v>45</v>
      </c>
      <c r="C4469" s="4"/>
      <c r="D4469" s="4"/>
      <c r="E4469" s="4"/>
      <c r="F4469" s="41"/>
      <c r="G4469" s="75"/>
    </row>
    <row r="4470" spans="1:7" s="1" customFormat="1" ht="28.8" x14ac:dyDescent="0.3">
      <c r="A4470" s="36" t="s">
        <v>23</v>
      </c>
      <c r="B4470" s="4" t="s">
        <v>2567</v>
      </c>
      <c r="C4470" s="4" t="s">
        <v>750</v>
      </c>
      <c r="D4470" s="22">
        <v>1</v>
      </c>
      <c r="E4470" s="153">
        <v>5.9</v>
      </c>
      <c r="F4470" s="41">
        <f>PRODUCT(D4470:E4470)</f>
        <v>5.9</v>
      </c>
      <c r="G4470" s="7"/>
    </row>
    <row r="4471" spans="1:7" s="1" customFormat="1" x14ac:dyDescent="0.3">
      <c r="A4471" s="36" t="s">
        <v>47</v>
      </c>
      <c r="B4471" s="4" t="s">
        <v>2571</v>
      </c>
      <c r="C4471" s="4" t="s">
        <v>190</v>
      </c>
      <c r="D4471" s="22">
        <v>1</v>
      </c>
      <c r="E4471" s="6">
        <v>3.85</v>
      </c>
      <c r="F4471" s="41">
        <f>PRODUCT(D4471:E4471)</f>
        <v>3.85</v>
      </c>
      <c r="G4471" s="7"/>
    </row>
    <row r="4473" spans="1:7" ht="15" thickBot="1" x14ac:dyDescent="0.35"/>
    <row r="4474" spans="1:7" ht="15.6" thickTop="1" thickBot="1" x14ac:dyDescent="0.35">
      <c r="A4474" s="65" t="s">
        <v>2573</v>
      </c>
    </row>
    <row r="4475" spans="1:7" s="1" customFormat="1" ht="15" thickTop="1" x14ac:dyDescent="0.3">
      <c r="A4475" s="20"/>
      <c r="B4475" s="74" t="s">
        <v>45</v>
      </c>
      <c r="C4475" s="4"/>
      <c r="D4475" s="4"/>
      <c r="E4475" s="4"/>
      <c r="F4475" s="41"/>
      <c r="G4475" s="75"/>
    </row>
    <row r="4476" spans="1:7" s="1" customFormat="1" ht="28.8" x14ac:dyDescent="0.3">
      <c r="A4476" s="36" t="s">
        <v>23</v>
      </c>
      <c r="B4476" s="4" t="s">
        <v>2575</v>
      </c>
      <c r="C4476" s="4" t="s">
        <v>750</v>
      </c>
      <c r="D4476" s="22">
        <v>1</v>
      </c>
      <c r="E4476" s="153">
        <v>5.9</v>
      </c>
      <c r="F4476" s="41">
        <f>PRODUCT(D4476:E4476)</f>
        <v>5.9</v>
      </c>
      <c r="G4476" s="7"/>
    </row>
    <row r="4478" spans="1:7" ht="15" thickBot="1" x14ac:dyDescent="0.35"/>
    <row r="4479" spans="1:7" ht="15.6" thickTop="1" thickBot="1" x14ac:dyDescent="0.35">
      <c r="A4479" s="65" t="s">
        <v>2577</v>
      </c>
    </row>
    <row r="4480" spans="1:7" s="1" customFormat="1" ht="15" thickTop="1" x14ac:dyDescent="0.3">
      <c r="A4480" s="20"/>
      <c r="B4480" s="74" t="s">
        <v>45</v>
      </c>
      <c r="C4480" s="4"/>
      <c r="D4480" s="4"/>
      <c r="E4480" s="4"/>
      <c r="F4480" s="41"/>
      <c r="G4480" s="75"/>
    </row>
    <row r="4481" spans="1:12" s="1" customFormat="1" ht="28.8" x14ac:dyDescent="0.3">
      <c r="A4481" s="36" t="s">
        <v>23</v>
      </c>
      <c r="B4481" s="4" t="s">
        <v>2575</v>
      </c>
      <c r="C4481" s="4" t="s">
        <v>750</v>
      </c>
      <c r="D4481" s="22">
        <v>1</v>
      </c>
      <c r="E4481" s="6">
        <v>5.9</v>
      </c>
      <c r="F4481" s="41">
        <f>PRODUCT(D4481:E4481)</f>
        <v>5.9</v>
      </c>
      <c r="G4481" s="7"/>
    </row>
    <row r="4482" spans="1:12" s="1" customFormat="1" x14ac:dyDescent="0.3">
      <c r="A4482" s="36" t="s">
        <v>47</v>
      </c>
      <c r="B4482" s="4" t="s">
        <v>2571</v>
      </c>
      <c r="C4482" s="4" t="s">
        <v>190</v>
      </c>
      <c r="D4482" s="22">
        <v>1</v>
      </c>
      <c r="E4482" s="6">
        <v>3.85</v>
      </c>
      <c r="F4482" s="41">
        <f>PRODUCT(D4482:E4482)</f>
        <v>3.85</v>
      </c>
      <c r="G4482" s="7"/>
    </row>
    <row r="4484" spans="1:12" ht="15" thickBot="1" x14ac:dyDescent="0.35"/>
    <row r="4485" spans="1:12" ht="15" thickTop="1" x14ac:dyDescent="0.3">
      <c r="A4485" s="234" t="s">
        <v>2581</v>
      </c>
    </row>
    <row r="4486" spans="1:12" ht="15" thickBot="1" x14ac:dyDescent="0.35">
      <c r="A4486" s="235"/>
    </row>
    <row r="4487" spans="1:12" s="1" customFormat="1" ht="15" thickTop="1" x14ac:dyDescent="0.3">
      <c r="A4487" s="20"/>
      <c r="B4487" s="74" t="s">
        <v>45</v>
      </c>
      <c r="C4487" s="4"/>
      <c r="D4487" s="4"/>
      <c r="E4487" s="4"/>
      <c r="F4487" s="41"/>
      <c r="G4487" s="75"/>
    </row>
    <row r="4488" spans="1:12" s="1" customFormat="1" ht="28.8" x14ac:dyDescent="0.3">
      <c r="A4488" s="36" t="s">
        <v>23</v>
      </c>
      <c r="B4488" s="4" t="s">
        <v>2584</v>
      </c>
      <c r="C4488" s="4" t="s">
        <v>190</v>
      </c>
      <c r="D4488" s="22">
        <v>1</v>
      </c>
      <c r="E4488" s="6">
        <v>75.3</v>
      </c>
      <c r="F4488" s="41">
        <f>PRODUCT(D4488:E4488)</f>
        <v>75.3</v>
      </c>
      <c r="G4488" s="7"/>
      <c r="J4488" s="30"/>
      <c r="K4488" s="31"/>
      <c r="L4488" s="31"/>
    </row>
    <row r="4490" spans="1:12" ht="15" thickBot="1" x14ac:dyDescent="0.35"/>
    <row r="4491" spans="1:12" ht="15.6" thickTop="1" thickBot="1" x14ac:dyDescent="0.35">
      <c r="A4491" s="65" t="s">
        <v>2585</v>
      </c>
    </row>
    <row r="4492" spans="1:12" s="1" customFormat="1" ht="15" thickTop="1" x14ac:dyDescent="0.3">
      <c r="A4492" s="20"/>
      <c r="B4492" s="74" t="s">
        <v>45</v>
      </c>
      <c r="C4492" s="4"/>
      <c r="D4492" s="4"/>
      <c r="E4492" s="4"/>
      <c r="F4492" s="41"/>
      <c r="G4492" s="75"/>
    </row>
    <row r="4493" spans="1:12" s="1" customFormat="1" ht="28.8" x14ac:dyDescent="0.3">
      <c r="A4493" s="36" t="s">
        <v>23</v>
      </c>
      <c r="B4493" s="4" t="s">
        <v>2584</v>
      </c>
      <c r="C4493" s="4" t="s">
        <v>190</v>
      </c>
      <c r="D4493" s="22">
        <v>1</v>
      </c>
      <c r="E4493" s="6">
        <v>75.3</v>
      </c>
      <c r="F4493" s="41">
        <f>PRODUCT(D4493:E4493)</f>
        <v>75.3</v>
      </c>
      <c r="G4493" s="7"/>
      <c r="J4493" s="30"/>
      <c r="K4493" s="31"/>
      <c r="L4493" s="31"/>
    </row>
    <row r="4495" spans="1:12" ht="15" thickBot="1" x14ac:dyDescent="0.35"/>
    <row r="4496" spans="1:12" ht="15.6" thickTop="1" thickBot="1" x14ac:dyDescent="0.35">
      <c r="A4496" s="65" t="s">
        <v>2587</v>
      </c>
    </row>
    <row r="4497" spans="1:12" s="1" customFormat="1" ht="15" thickTop="1" x14ac:dyDescent="0.3">
      <c r="A4497" s="20"/>
      <c r="B4497" s="74" t="s">
        <v>45</v>
      </c>
      <c r="C4497" s="4"/>
      <c r="D4497" s="4"/>
      <c r="E4497" s="4"/>
      <c r="F4497" s="41"/>
      <c r="G4497" s="75"/>
    </row>
    <row r="4498" spans="1:12" s="1" customFormat="1" ht="54" customHeight="1" x14ac:dyDescent="0.3">
      <c r="A4498" s="36" t="s">
        <v>23</v>
      </c>
      <c r="B4498" s="4" t="s">
        <v>2589</v>
      </c>
      <c r="C4498" s="4" t="s">
        <v>190</v>
      </c>
      <c r="D4498" s="22">
        <v>1</v>
      </c>
      <c r="E4498" s="41">
        <v>56.99</v>
      </c>
      <c r="F4498" s="41">
        <f>PRODUCT(D4498:E4498)</f>
        <v>56.99</v>
      </c>
      <c r="G4498" s="7"/>
      <c r="J4498" s="30"/>
      <c r="K4498" s="31"/>
      <c r="L4498" s="31"/>
    </row>
    <row r="4500" spans="1:12" ht="15" thickBot="1" x14ac:dyDescent="0.35"/>
    <row r="4501" spans="1:12" ht="15" thickTop="1" x14ac:dyDescent="0.3">
      <c r="A4501" s="234" t="s">
        <v>2590</v>
      </c>
    </row>
    <row r="4502" spans="1:12" ht="15" thickBot="1" x14ac:dyDescent="0.35">
      <c r="A4502" s="235"/>
    </row>
    <row r="4503" spans="1:12" s="1" customFormat="1" ht="15" thickTop="1" x14ac:dyDescent="0.3">
      <c r="A4503" s="20"/>
      <c r="B4503" s="74" t="s">
        <v>45</v>
      </c>
      <c r="C4503" s="4"/>
      <c r="D4503" s="4"/>
      <c r="E4503" s="4"/>
      <c r="F4503" s="41"/>
      <c r="G4503" s="75"/>
    </row>
    <row r="4504" spans="1:12" s="1" customFormat="1" ht="43.2" x14ac:dyDescent="0.3">
      <c r="A4504" s="36" t="s">
        <v>23</v>
      </c>
      <c r="B4504" s="4" t="s">
        <v>2592</v>
      </c>
      <c r="C4504" s="4" t="s">
        <v>190</v>
      </c>
      <c r="D4504" s="22">
        <v>1</v>
      </c>
      <c r="E4504" s="41">
        <v>142.465</v>
      </c>
      <c r="F4504" s="41">
        <f>PRODUCT(D4504:E4504)</f>
        <v>142.465</v>
      </c>
      <c r="G4504" s="7"/>
      <c r="J4504" s="30"/>
      <c r="K4504" s="31"/>
      <c r="L4504" s="31"/>
    </row>
    <row r="4507" spans="1:12" ht="15" thickBot="1" x14ac:dyDescent="0.35"/>
    <row r="4508" spans="1:12" ht="15" thickTop="1" x14ac:dyDescent="0.3">
      <c r="A4508" s="85" t="s">
        <v>2593</v>
      </c>
    </row>
    <row r="4509" spans="1:12" ht="15" thickBot="1" x14ac:dyDescent="0.35">
      <c r="A4509" s="112" t="s">
        <v>2595</v>
      </c>
    </row>
    <row r="4510" spans="1:12" s="1" customFormat="1" ht="15" thickTop="1" x14ac:dyDescent="0.3">
      <c r="A4510" s="20"/>
      <c r="B4510" s="74" t="s">
        <v>45</v>
      </c>
      <c r="C4510" s="4"/>
      <c r="D4510" s="4"/>
      <c r="E4510" s="4"/>
      <c r="F4510" s="41"/>
      <c r="G4510" s="75"/>
    </row>
    <row r="4511" spans="1:12" s="1" customFormat="1" ht="57.6" x14ac:dyDescent="0.3">
      <c r="A4511" s="36" t="s">
        <v>23</v>
      </c>
      <c r="B4511" s="4" t="s">
        <v>2597</v>
      </c>
      <c r="C4511" s="4" t="s">
        <v>190</v>
      </c>
      <c r="D4511" s="22">
        <v>1</v>
      </c>
      <c r="E4511" s="6">
        <v>111.94</v>
      </c>
      <c r="F4511" s="41">
        <f>PRODUCT(D4511:E4511)</f>
        <v>111.94</v>
      </c>
      <c r="G4511" s="7"/>
      <c r="J4511" s="30"/>
      <c r="K4511" s="31"/>
      <c r="L4511" s="31"/>
    </row>
    <row r="4513" spans="1:12" ht="15" thickBot="1" x14ac:dyDescent="0.35"/>
    <row r="4514" spans="1:12" ht="15" thickTop="1" x14ac:dyDescent="0.3">
      <c r="A4514" s="85" t="s">
        <v>2593</v>
      </c>
    </row>
    <row r="4515" spans="1:12" ht="15" thickBot="1" x14ac:dyDescent="0.35">
      <c r="A4515" s="112" t="s">
        <v>2598</v>
      </c>
    </row>
    <row r="4516" spans="1:12" s="1" customFormat="1" ht="15" thickTop="1" x14ac:dyDescent="0.3">
      <c r="A4516" s="20"/>
      <c r="B4516" s="74" t="s">
        <v>45</v>
      </c>
      <c r="C4516" s="4"/>
      <c r="D4516" s="4"/>
      <c r="E4516" s="4"/>
      <c r="F4516" s="41"/>
      <c r="G4516" s="75"/>
    </row>
    <row r="4517" spans="1:12" s="1" customFormat="1" ht="57.6" x14ac:dyDescent="0.3">
      <c r="A4517" s="36" t="s">
        <v>23</v>
      </c>
      <c r="B4517" s="4" t="s">
        <v>2601</v>
      </c>
      <c r="C4517" s="4" t="s">
        <v>190</v>
      </c>
      <c r="D4517" s="22">
        <v>1</v>
      </c>
      <c r="E4517" s="6">
        <v>71.23</v>
      </c>
      <c r="F4517" s="41">
        <f>PRODUCT(D4517:E4517)</f>
        <v>71.23</v>
      </c>
      <c r="G4517" s="7"/>
      <c r="J4517" s="30"/>
      <c r="K4517" s="31"/>
      <c r="L4517" s="31"/>
    </row>
    <row r="4520" spans="1:12" ht="15" thickBot="1" x14ac:dyDescent="0.35"/>
    <row r="4521" spans="1:12" ht="15" thickTop="1" x14ac:dyDescent="0.3">
      <c r="A4521" s="85" t="s">
        <v>2593</v>
      </c>
    </row>
    <row r="4522" spans="1:12" ht="15" thickBot="1" x14ac:dyDescent="0.35">
      <c r="A4522" s="112" t="s">
        <v>2602</v>
      </c>
    </row>
    <row r="4523" spans="1:12" s="1" customFormat="1" ht="15" thickTop="1" x14ac:dyDescent="0.3">
      <c r="A4523" s="20"/>
      <c r="B4523" s="74" t="s">
        <v>45</v>
      </c>
      <c r="C4523" s="4"/>
      <c r="D4523" s="4"/>
      <c r="E4523" s="4"/>
      <c r="F4523" s="41"/>
      <c r="G4523" s="75"/>
    </row>
    <row r="4524" spans="1:12" s="1" customFormat="1" ht="57.6" x14ac:dyDescent="0.3">
      <c r="A4524" s="36" t="s">
        <v>23</v>
      </c>
      <c r="B4524" s="4" t="s">
        <v>2604</v>
      </c>
      <c r="C4524" s="4" t="s">
        <v>190</v>
      </c>
      <c r="D4524" s="22">
        <v>1</v>
      </c>
      <c r="E4524" s="6">
        <v>46.81</v>
      </c>
      <c r="F4524" s="41">
        <f>PRODUCT(D4524:E4524)</f>
        <v>46.81</v>
      </c>
      <c r="G4524" s="7"/>
      <c r="J4524" s="30"/>
      <c r="K4524" s="31"/>
      <c r="L4524" s="31"/>
    </row>
    <row r="4526" spans="1:12" ht="15" thickBot="1" x14ac:dyDescent="0.35"/>
    <row r="4527" spans="1:12" ht="15.6" thickTop="1" thickBot="1" x14ac:dyDescent="0.35">
      <c r="A4527" s="65" t="s">
        <v>2605</v>
      </c>
    </row>
    <row r="4528" spans="1:12" s="1" customFormat="1" ht="15" thickTop="1" x14ac:dyDescent="0.3">
      <c r="A4528" s="20"/>
      <c r="B4528" s="74" t="s">
        <v>45</v>
      </c>
      <c r="C4528" s="4"/>
      <c r="D4528" s="4"/>
      <c r="E4528" s="4"/>
      <c r="F4528" s="41"/>
      <c r="G4528" s="75"/>
    </row>
    <row r="4529" spans="1:12" s="1" customFormat="1" x14ac:dyDescent="0.3">
      <c r="A4529" s="36" t="s">
        <v>23</v>
      </c>
      <c r="B4529" s="4" t="s">
        <v>2607</v>
      </c>
      <c r="C4529" s="4" t="s">
        <v>190</v>
      </c>
      <c r="D4529" s="22">
        <v>1</v>
      </c>
      <c r="E4529" s="41">
        <v>147.55000000000001</v>
      </c>
      <c r="F4529" s="41">
        <f>PRODUCT(D4529:E4529)</f>
        <v>147.55000000000001</v>
      </c>
      <c r="G4529" s="7"/>
      <c r="J4529" s="30"/>
      <c r="K4529" s="31"/>
      <c r="L4529" s="31"/>
    </row>
    <row r="4530" spans="1:12" s="1" customFormat="1" x14ac:dyDescent="0.3">
      <c r="A4530" s="36" t="s">
        <v>47</v>
      </c>
      <c r="B4530" s="4" t="s">
        <v>2608</v>
      </c>
      <c r="C4530" s="4" t="s">
        <v>190</v>
      </c>
      <c r="D4530" s="22">
        <v>1</v>
      </c>
      <c r="E4530" s="41">
        <v>4.58</v>
      </c>
      <c r="F4530" s="41">
        <f>PRODUCT(D4530:E4530)</f>
        <v>4.58</v>
      </c>
      <c r="G4530" s="7"/>
      <c r="J4530" s="30"/>
      <c r="K4530" s="31"/>
      <c r="L4530" s="31"/>
    </row>
    <row r="4532" spans="1:12" ht="15" thickBot="1" x14ac:dyDescent="0.35"/>
    <row r="4533" spans="1:12" ht="15.6" thickTop="1" thickBot="1" x14ac:dyDescent="0.35">
      <c r="A4533" s="65" t="s">
        <v>2609</v>
      </c>
    </row>
    <row r="4534" spans="1:12" s="1" customFormat="1" ht="15" thickTop="1" x14ac:dyDescent="0.3">
      <c r="A4534" s="20"/>
      <c r="B4534" s="74" t="s">
        <v>45</v>
      </c>
      <c r="C4534" s="4"/>
      <c r="D4534" s="4"/>
      <c r="E4534" s="4"/>
      <c r="F4534" s="41"/>
      <c r="G4534" s="75"/>
    </row>
    <row r="4535" spans="1:12" s="1" customFormat="1" x14ac:dyDescent="0.3">
      <c r="A4535" s="36" t="s">
        <v>23</v>
      </c>
      <c r="B4535" s="4" t="s">
        <v>2611</v>
      </c>
      <c r="C4535" s="4" t="s">
        <v>190</v>
      </c>
      <c r="D4535" s="22">
        <v>1</v>
      </c>
      <c r="E4535" s="41">
        <v>65.13</v>
      </c>
      <c r="F4535" s="41">
        <f>PRODUCT(D4535:E4535)</f>
        <v>65.13</v>
      </c>
      <c r="G4535" s="7"/>
      <c r="J4535" s="30"/>
      <c r="K4535" s="31"/>
      <c r="L4535" s="31"/>
    </row>
    <row r="4536" spans="1:12" s="1" customFormat="1" x14ac:dyDescent="0.3">
      <c r="A4536" s="36" t="s">
        <v>47</v>
      </c>
      <c r="B4536" s="4" t="s">
        <v>2608</v>
      </c>
      <c r="C4536" s="4" t="s">
        <v>190</v>
      </c>
      <c r="D4536" s="22">
        <v>1</v>
      </c>
      <c r="E4536" s="41">
        <v>4.58</v>
      </c>
      <c r="F4536" s="41">
        <f>PRODUCT(D4536:E4536)</f>
        <v>4.58</v>
      </c>
      <c r="G4536" s="7"/>
      <c r="J4536" s="30"/>
      <c r="K4536" s="31"/>
      <c r="L4536" s="31"/>
    </row>
    <row r="4538" spans="1:12" ht="15" thickBot="1" x14ac:dyDescent="0.35"/>
    <row r="4539" spans="1:12" ht="15.6" thickTop="1" thickBot="1" x14ac:dyDescent="0.35">
      <c r="A4539" s="65" t="s">
        <v>2616</v>
      </c>
    </row>
    <row r="4540" spans="1:12" s="1" customFormat="1" ht="15" thickTop="1" x14ac:dyDescent="0.3">
      <c r="A4540" s="20"/>
      <c r="B4540" s="74" t="s">
        <v>45</v>
      </c>
      <c r="C4540" s="4"/>
      <c r="D4540" s="4"/>
      <c r="E4540" s="4"/>
      <c r="F4540" s="41"/>
      <c r="G4540" s="75"/>
    </row>
    <row r="4541" spans="1:12" s="1" customFormat="1" ht="28.8" x14ac:dyDescent="0.3">
      <c r="A4541" s="36" t="s">
        <v>23</v>
      </c>
      <c r="B4541" s="4" t="s">
        <v>2618</v>
      </c>
      <c r="C4541" s="4" t="s">
        <v>190</v>
      </c>
      <c r="D4541" s="22">
        <v>1</v>
      </c>
      <c r="E4541" s="41">
        <v>20.3</v>
      </c>
      <c r="F4541" s="41">
        <f>PRODUCT(D4541:E4541)</f>
        <v>20.3</v>
      </c>
      <c r="G4541" s="7"/>
      <c r="J4541" s="30"/>
      <c r="K4541" s="31"/>
      <c r="L4541" s="31"/>
    </row>
    <row r="4543" spans="1:12" ht="15" thickBot="1" x14ac:dyDescent="0.35"/>
    <row r="4544" spans="1:12" ht="15.6" thickTop="1" thickBot="1" x14ac:dyDescent="0.35">
      <c r="A4544" s="65" t="s">
        <v>2619</v>
      </c>
    </row>
    <row r="4545" spans="1:12" s="1" customFormat="1" ht="15" thickTop="1" x14ac:dyDescent="0.3">
      <c r="A4545" s="20"/>
      <c r="B4545" s="74" t="s">
        <v>45</v>
      </c>
      <c r="C4545" s="4"/>
      <c r="D4545" s="4"/>
      <c r="E4545" s="4"/>
      <c r="F4545" s="41"/>
      <c r="G4545" s="75"/>
    </row>
    <row r="4546" spans="1:12" s="1" customFormat="1" x14ac:dyDescent="0.3">
      <c r="A4546" s="36" t="s">
        <v>23</v>
      </c>
      <c r="B4546" s="4" t="s">
        <v>2621</v>
      </c>
      <c r="C4546" s="4" t="s">
        <v>190</v>
      </c>
      <c r="D4546" s="22">
        <v>1</v>
      </c>
      <c r="E4546" s="41">
        <v>19.23</v>
      </c>
      <c r="F4546" s="41">
        <f>PRODUCT(D4546:E4546)</f>
        <v>19.23</v>
      </c>
      <c r="G4546" s="7"/>
      <c r="J4546" s="30"/>
      <c r="K4546" s="31"/>
      <c r="L4546" s="31"/>
    </row>
    <row r="4548" spans="1:12" ht="15" thickBot="1" x14ac:dyDescent="0.35"/>
    <row r="4549" spans="1:12" ht="15.6" thickTop="1" thickBot="1" x14ac:dyDescent="0.35">
      <c r="A4549" s="85" t="s">
        <v>2623</v>
      </c>
    </row>
    <row r="4550" spans="1:12" s="1" customFormat="1" ht="15" thickTop="1" x14ac:dyDescent="0.3">
      <c r="A4550" s="20"/>
      <c r="B4550" s="74" t="s">
        <v>45</v>
      </c>
      <c r="C4550" s="4"/>
      <c r="D4550" s="4"/>
      <c r="E4550" s="4"/>
      <c r="F4550" s="41"/>
      <c r="G4550" s="75"/>
    </row>
    <row r="4551" spans="1:12" s="1" customFormat="1" ht="28.8" x14ac:dyDescent="0.3">
      <c r="A4551" s="36" t="s">
        <v>23</v>
      </c>
      <c r="B4551" s="4" t="s">
        <v>2625</v>
      </c>
      <c r="C4551" s="4" t="s">
        <v>2626</v>
      </c>
      <c r="D4551" s="22">
        <v>4</v>
      </c>
      <c r="E4551" s="6">
        <v>162.82</v>
      </c>
      <c r="F4551" s="41">
        <f>PRODUCT(D4551:E4551)</f>
        <v>651.28</v>
      </c>
      <c r="G4551" s="7"/>
      <c r="J4551" s="30"/>
      <c r="K4551" s="31"/>
      <c r="L4551" s="31"/>
    </row>
    <row r="4552" spans="1:12" s="1" customFormat="1" ht="28.8" x14ac:dyDescent="0.3">
      <c r="A4552" s="36" t="s">
        <v>47</v>
      </c>
      <c r="B4552" s="4" t="s">
        <v>2627</v>
      </c>
      <c r="C4552" s="4" t="s">
        <v>2626</v>
      </c>
      <c r="D4552" s="22">
        <v>1</v>
      </c>
      <c r="E4552" s="6">
        <v>264.58</v>
      </c>
      <c r="F4552" s="41">
        <f>PRODUCT(D4552:E4552)</f>
        <v>264.58</v>
      </c>
      <c r="G4552" s="7"/>
      <c r="J4552" s="30"/>
      <c r="K4552" s="31"/>
      <c r="L4552" s="31"/>
    </row>
  </sheetData>
  <mergeCells count="206">
    <mergeCell ref="A4175:G4175"/>
    <mergeCell ref="A4193:G4193"/>
    <mergeCell ref="A4485:A4486"/>
    <mergeCell ref="A4501:A4502"/>
    <mergeCell ref="A4095:G4095"/>
    <mergeCell ref="A4148:A4149"/>
    <mergeCell ref="A4154:A4156"/>
    <mergeCell ref="A4161:A4163"/>
    <mergeCell ref="A4168:A4170"/>
    <mergeCell ref="A4039:A4040"/>
    <mergeCell ref="A4051:A4052"/>
    <mergeCell ref="A4057:A4058"/>
    <mergeCell ref="A4063:A4064"/>
    <mergeCell ref="A4069:A4070"/>
    <mergeCell ref="A3965:A3966"/>
    <mergeCell ref="A3977:A3978"/>
    <mergeCell ref="A3984:A3985"/>
    <mergeCell ref="A3991:A3992"/>
    <mergeCell ref="A4032:A4033"/>
    <mergeCell ref="A3768:G3768"/>
    <mergeCell ref="A3883:A3884"/>
    <mergeCell ref="A3889:A3890"/>
    <mergeCell ref="A3895:A3897"/>
    <mergeCell ref="A3953:A3954"/>
    <mergeCell ref="A3653:A3654"/>
    <mergeCell ref="A3698:A3699"/>
    <mergeCell ref="A3705:A3706"/>
    <mergeCell ref="A3712:A3713"/>
    <mergeCell ref="A3719:A3720"/>
    <mergeCell ref="A3478:A3479"/>
    <mergeCell ref="A3554:A3555"/>
    <mergeCell ref="A3563:A3564"/>
    <mergeCell ref="A3606:A3607"/>
    <mergeCell ref="A3647:A3648"/>
    <mergeCell ref="C3170:C3177"/>
    <mergeCell ref="D3170:D3177"/>
    <mergeCell ref="E3170:E3177"/>
    <mergeCell ref="F3170:F3177"/>
    <mergeCell ref="A3390:G3390"/>
    <mergeCell ref="C3144:C3151"/>
    <mergeCell ref="D3144:D3151"/>
    <mergeCell ref="E3144:E3151"/>
    <mergeCell ref="F3144:F3151"/>
    <mergeCell ref="C3157:C3164"/>
    <mergeCell ref="D3157:D3164"/>
    <mergeCell ref="E3157:E3164"/>
    <mergeCell ref="F3157:F3164"/>
    <mergeCell ref="A3126:G3126"/>
    <mergeCell ref="C3131:C3138"/>
    <mergeCell ref="D3131:D3138"/>
    <mergeCell ref="E3131:E3138"/>
    <mergeCell ref="F3131:F3138"/>
    <mergeCell ref="A2861:A2862"/>
    <mergeCell ref="A3068:G3068"/>
    <mergeCell ref="A3103:A3104"/>
    <mergeCell ref="A3109:A3110"/>
    <mergeCell ref="A3124:G3124"/>
    <mergeCell ref="A2783:A2784"/>
    <mergeCell ref="A2798:A2799"/>
    <mergeCell ref="A2813:A2814"/>
    <mergeCell ref="A2829:A2830"/>
    <mergeCell ref="A2845:A2846"/>
    <mergeCell ref="A2654:A2655"/>
    <mergeCell ref="A2668:A2669"/>
    <mergeCell ref="A2682:A2683"/>
    <mergeCell ref="A2696:A2697"/>
    <mergeCell ref="A2711:A2712"/>
    <mergeCell ref="A2594:A2595"/>
    <mergeCell ref="A2609:A2610"/>
    <mergeCell ref="B2623:E2623"/>
    <mergeCell ref="A2628:A2629"/>
    <mergeCell ref="A2641:A2642"/>
    <mergeCell ref="A2521:A2522"/>
    <mergeCell ref="A2536:A2537"/>
    <mergeCell ref="A2550:A2551"/>
    <mergeCell ref="A2564:A2565"/>
    <mergeCell ref="A2579:A2580"/>
    <mergeCell ref="A2247:A2248"/>
    <mergeCell ref="A2351:G2351"/>
    <mergeCell ref="A2459:A2460"/>
    <mergeCell ref="A2495:A2496"/>
    <mergeCell ref="A2508:A2509"/>
    <mergeCell ref="A2152:A2153"/>
    <mergeCell ref="A2161:A2162"/>
    <mergeCell ref="A2170:A2171"/>
    <mergeCell ref="A2179:A2180"/>
    <mergeCell ref="A2236:A2237"/>
    <mergeCell ref="A2110:A2111"/>
    <mergeCell ref="A2116:A2117"/>
    <mergeCell ref="A2125:A2126"/>
    <mergeCell ref="A2134:A2135"/>
    <mergeCell ref="A2143:A2144"/>
    <mergeCell ref="A2018:A2019"/>
    <mergeCell ref="A2049:A2050"/>
    <mergeCell ref="A2087:A2089"/>
    <mergeCell ref="A2098:A2099"/>
    <mergeCell ref="A2104:A2105"/>
    <mergeCell ref="A1977:A1978"/>
    <mergeCell ref="A1986:A1987"/>
    <mergeCell ref="A1995:A1996"/>
    <mergeCell ref="A2002:A2003"/>
    <mergeCell ref="A2010:A2011"/>
    <mergeCell ref="A1932:A1933"/>
    <mergeCell ref="A1941:A1942"/>
    <mergeCell ref="A1951:A1952"/>
    <mergeCell ref="A1960:A1961"/>
    <mergeCell ref="A1968:A1969"/>
    <mergeCell ref="A1884:A1885"/>
    <mergeCell ref="A1894:A1895"/>
    <mergeCell ref="A1903:A1904"/>
    <mergeCell ref="A1913:A1914"/>
    <mergeCell ref="A1922:A1923"/>
    <mergeCell ref="A293:A294"/>
    <mergeCell ref="A14:G14"/>
    <mergeCell ref="A16:A17"/>
    <mergeCell ref="A55:A56"/>
    <mergeCell ref="A60:A61"/>
    <mergeCell ref="A66:A67"/>
    <mergeCell ref="A72:A73"/>
    <mergeCell ref="A95:G95"/>
    <mergeCell ref="A162:G162"/>
    <mergeCell ref="A270:A271"/>
    <mergeCell ref="A276:A277"/>
    <mergeCell ref="A282:A283"/>
    <mergeCell ref="A572:A573"/>
    <mergeCell ref="A304:A305"/>
    <mergeCell ref="A309:A310"/>
    <mergeCell ref="A315:A317"/>
    <mergeCell ref="A322:A323"/>
    <mergeCell ref="A336:G336"/>
    <mergeCell ref="A344:A345"/>
    <mergeCell ref="A349:A350"/>
    <mergeCell ref="A364:A365"/>
    <mergeCell ref="A374:A375"/>
    <mergeCell ref="A473:G473"/>
    <mergeCell ref="A547:A548"/>
    <mergeCell ref="A775:A776"/>
    <mergeCell ref="A652:A653"/>
    <mergeCell ref="A657:A658"/>
    <mergeCell ref="A662:A663"/>
    <mergeCell ref="A707:A708"/>
    <mergeCell ref="A713:A714"/>
    <mergeCell ref="A719:A720"/>
    <mergeCell ref="A744:A745"/>
    <mergeCell ref="A750:A751"/>
    <mergeCell ref="A756:A757"/>
    <mergeCell ref="A763:A764"/>
    <mergeCell ref="A769:A770"/>
    <mergeCell ref="A884:G884"/>
    <mergeCell ref="A781:A782"/>
    <mergeCell ref="A787:A788"/>
    <mergeCell ref="A793:A794"/>
    <mergeCell ref="A803:A804"/>
    <mergeCell ref="A808:A809"/>
    <mergeCell ref="A814:A815"/>
    <mergeCell ref="A820:A821"/>
    <mergeCell ref="A827:A828"/>
    <mergeCell ref="A837:A839"/>
    <mergeCell ref="A847:A848"/>
    <mergeCell ref="A856:A857"/>
    <mergeCell ref="A1207:A1208"/>
    <mergeCell ref="A898:A899"/>
    <mergeCell ref="A1082:A1083"/>
    <mergeCell ref="A1089:A1090"/>
    <mergeCell ref="A1096:A1097"/>
    <mergeCell ref="A1103:A1104"/>
    <mergeCell ref="A1110:A1111"/>
    <mergeCell ref="A1117:A1118"/>
    <mergeCell ref="A1124:A1125"/>
    <mergeCell ref="A1131:A1132"/>
    <mergeCell ref="A1193:A1194"/>
    <mergeCell ref="A1200:A1201"/>
    <mergeCell ref="A1308:A1309"/>
    <mergeCell ref="A1214:A1215"/>
    <mergeCell ref="A1221:A1222"/>
    <mergeCell ref="A1229:A1230"/>
    <mergeCell ref="A1237:A1238"/>
    <mergeCell ref="A1245:A1246"/>
    <mergeCell ref="A1263:A1264"/>
    <mergeCell ref="A1270:A1271"/>
    <mergeCell ref="A1278:A1279"/>
    <mergeCell ref="A1285:A1286"/>
    <mergeCell ref="A1293:A1294"/>
    <mergeCell ref="A1301:A1302"/>
    <mergeCell ref="A1783:G1783"/>
    <mergeCell ref="A1316:A1317"/>
    <mergeCell ref="A1323:A1324"/>
    <mergeCell ref="A1331:A1332"/>
    <mergeCell ref="A1338:A1339"/>
    <mergeCell ref="A1346:A1347"/>
    <mergeCell ref="A1354:A1355"/>
    <mergeCell ref="A1361:A1362"/>
    <mergeCell ref="A1368:A1369"/>
    <mergeCell ref="A1375:A1376"/>
    <mergeCell ref="A1691:A1692"/>
    <mergeCell ref="A1723:A1724"/>
    <mergeCell ref="A1843:A1844"/>
    <mergeCell ref="A1851:A1852"/>
    <mergeCell ref="A1860:A1861"/>
    <mergeCell ref="A1868:A1869"/>
    <mergeCell ref="A1785:A1786"/>
    <mergeCell ref="A1800:A1801"/>
    <mergeCell ref="A1809:A1810"/>
    <mergeCell ref="A1817:A1818"/>
    <mergeCell ref="A1826:A1827"/>
    <mergeCell ref="A1834:A1835"/>
  </mergeCells>
  <phoneticPr fontId="1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24"/>
  <sheetViews>
    <sheetView view="pageBreakPreview" topLeftCell="A1092" zoomScale="60" zoomScaleNormal="100" workbookViewId="0">
      <selection activeCell="B901" sqref="B901:B902"/>
    </sheetView>
  </sheetViews>
  <sheetFormatPr defaultColWidth="9" defaultRowHeight="14.4" x14ac:dyDescent="0.3"/>
  <cols>
    <col min="1" max="1" width="10.109375" style="17" customWidth="1"/>
    <col min="2" max="2" width="25.6640625" style="17" customWidth="1"/>
    <col min="3" max="3" width="8.33203125" style="17" customWidth="1"/>
    <col min="4" max="4" width="11.109375" style="17" customWidth="1"/>
    <col min="5" max="5" width="11.33203125" style="17" customWidth="1"/>
    <col min="6" max="6" width="11" style="17" customWidth="1"/>
    <col min="7" max="7" width="9.109375" style="17" customWidth="1"/>
    <col min="8" max="16384" width="9" style="1"/>
  </cols>
  <sheetData>
    <row r="1" spans="1:15" x14ac:dyDescent="0.3">
      <c r="A1" s="231" t="s">
        <v>125</v>
      </c>
      <c r="B1" s="231"/>
      <c r="C1" s="231"/>
      <c r="D1" s="231"/>
      <c r="E1" s="231"/>
      <c r="F1" s="231"/>
      <c r="G1" s="231"/>
    </row>
    <row r="2" spans="1:15" ht="15" thickBot="1" x14ac:dyDescent="0.35">
      <c r="A2" s="60"/>
      <c r="B2" s="60"/>
      <c r="C2" s="60"/>
      <c r="D2" s="60"/>
      <c r="E2" s="60"/>
      <c r="F2" s="60"/>
      <c r="G2" s="60"/>
    </row>
    <row r="3" spans="1:15" ht="42" customHeight="1" thickTop="1" thickBot="1" x14ac:dyDescent="0.35">
      <c r="A3" s="61" t="s">
        <v>2</v>
      </c>
      <c r="B3" s="62" t="s">
        <v>3</v>
      </c>
      <c r="C3" s="63" t="s">
        <v>4</v>
      </c>
      <c r="D3" s="64" t="s">
        <v>5</v>
      </c>
      <c r="E3" s="27"/>
      <c r="F3" s="20"/>
      <c r="G3" s="20"/>
      <c r="H3" s="2"/>
      <c r="K3" s="24"/>
    </row>
    <row r="4" spans="1:15" ht="156.6" customHeight="1" thickTop="1" x14ac:dyDescent="0.3">
      <c r="A4" s="232" t="s">
        <v>126</v>
      </c>
      <c r="B4" s="270" t="s">
        <v>127</v>
      </c>
      <c r="C4" s="274"/>
      <c r="D4" s="272"/>
      <c r="E4" s="267"/>
      <c r="F4" s="267"/>
      <c r="G4" s="267"/>
      <c r="H4" s="2"/>
      <c r="K4" s="24"/>
    </row>
    <row r="5" spans="1:15" ht="409.2" customHeight="1" x14ac:dyDescent="0.3">
      <c r="A5" s="240"/>
      <c r="B5" s="271"/>
      <c r="C5" s="275"/>
      <c r="D5" s="273"/>
      <c r="E5" s="267"/>
      <c r="F5" s="267"/>
      <c r="G5" s="267"/>
      <c r="I5" s="17"/>
    </row>
    <row r="6" spans="1:15" ht="29.4" thickBot="1" x14ac:dyDescent="0.35">
      <c r="A6" s="16" t="s">
        <v>128</v>
      </c>
      <c r="B6" s="95" t="s">
        <v>129</v>
      </c>
      <c r="C6" s="16" t="s">
        <v>130</v>
      </c>
      <c r="D6" s="16">
        <v>1</v>
      </c>
      <c r="E6" s="20"/>
      <c r="F6" s="20"/>
      <c r="G6" s="20"/>
      <c r="I6" s="96"/>
      <c r="J6" s="96"/>
      <c r="K6" s="96"/>
      <c r="L6" s="96"/>
      <c r="M6" s="96"/>
      <c r="N6" s="96"/>
      <c r="O6" s="24"/>
    </row>
    <row r="7" spans="1:15" ht="30" thickTop="1" thickBot="1" x14ac:dyDescent="0.35">
      <c r="A7" s="61" t="s">
        <v>9</v>
      </c>
      <c r="B7" s="62" t="s">
        <v>10</v>
      </c>
      <c r="C7" s="62" t="s">
        <v>4</v>
      </c>
      <c r="D7" s="62" t="s">
        <v>11</v>
      </c>
      <c r="E7" s="62" t="s">
        <v>12</v>
      </c>
      <c r="F7" s="62" t="s">
        <v>13</v>
      </c>
      <c r="G7" s="64" t="s">
        <v>14</v>
      </c>
    </row>
    <row r="8" spans="1:15" ht="15" thickTop="1" x14ac:dyDescent="0.3">
      <c r="A8" s="20"/>
      <c r="B8" s="67" t="s">
        <v>15</v>
      </c>
      <c r="C8" s="68"/>
      <c r="D8" s="68"/>
      <c r="E8" s="68"/>
      <c r="F8" s="68"/>
      <c r="G8" s="7"/>
    </row>
    <row r="9" spans="1:15" x14ac:dyDescent="0.3">
      <c r="A9" s="36" t="s">
        <v>16</v>
      </c>
      <c r="B9" s="4" t="s">
        <v>70</v>
      </c>
      <c r="C9" s="4" t="s">
        <v>18</v>
      </c>
      <c r="D9" s="22">
        <v>2</v>
      </c>
      <c r="E9" s="70">
        <v>30.27</v>
      </c>
      <c r="F9" s="6">
        <f>PRODUCT(D9:E9)</f>
        <v>60.54</v>
      </c>
      <c r="G9" s="7"/>
    </row>
    <row r="10" spans="1:15" ht="15" thickBot="1" x14ac:dyDescent="0.35">
      <c r="A10" s="36" t="s">
        <v>131</v>
      </c>
      <c r="B10" s="4" t="s">
        <v>20</v>
      </c>
      <c r="C10" s="4" t="s">
        <v>18</v>
      </c>
      <c r="D10" s="22">
        <v>4</v>
      </c>
      <c r="E10" s="70">
        <v>25.18</v>
      </c>
      <c r="F10" s="6">
        <f>PRODUCT(D10:E10)</f>
        <v>100.72</v>
      </c>
      <c r="G10" s="7"/>
    </row>
    <row r="11" spans="1:15" ht="15.6" thickTop="1" thickBot="1" x14ac:dyDescent="0.35">
      <c r="A11" s="71">
        <v>1</v>
      </c>
      <c r="B11" s="244" t="s">
        <v>21</v>
      </c>
      <c r="C11" s="245"/>
      <c r="D11" s="245"/>
      <c r="E11" s="246"/>
      <c r="F11" s="72">
        <f>SUM(F9:F10)</f>
        <v>161.26</v>
      </c>
      <c r="G11" s="73">
        <f>SUM(F11/F20)</f>
        <v>0.6904899841272083</v>
      </c>
    </row>
    <row r="12" spans="1:15" ht="15" thickTop="1" x14ac:dyDescent="0.3">
      <c r="A12" s="20"/>
      <c r="B12" s="74" t="s">
        <v>22</v>
      </c>
      <c r="C12" s="4"/>
      <c r="D12" s="4"/>
      <c r="E12" s="4"/>
      <c r="F12" s="41"/>
      <c r="G12" s="75"/>
    </row>
    <row r="13" spans="1:15" ht="28.8" x14ac:dyDescent="0.3">
      <c r="A13" s="36" t="s">
        <v>23</v>
      </c>
      <c r="B13" s="4" t="s">
        <v>132</v>
      </c>
      <c r="C13" s="4" t="s">
        <v>18</v>
      </c>
      <c r="D13" s="22">
        <v>1</v>
      </c>
      <c r="E13" s="6">
        <v>19.2</v>
      </c>
      <c r="F13" s="6">
        <f>PRODUCT(D13:E13)</f>
        <v>19.2</v>
      </c>
      <c r="G13" s="7"/>
    </row>
    <row r="14" spans="1:15" ht="58.2" thickBot="1" x14ac:dyDescent="0.35">
      <c r="A14" s="36" t="s">
        <v>47</v>
      </c>
      <c r="B14" s="4" t="s">
        <v>133</v>
      </c>
      <c r="C14" s="4" t="s">
        <v>18</v>
      </c>
      <c r="D14" s="4">
        <v>0.04</v>
      </c>
      <c r="E14" s="76">
        <v>104</v>
      </c>
      <c r="F14" s="6">
        <f>PRODUCT(D14:E14)</f>
        <v>4.16</v>
      </c>
      <c r="G14" s="7"/>
    </row>
    <row r="15" spans="1:15" ht="15.6" thickTop="1" thickBot="1" x14ac:dyDescent="0.35">
      <c r="A15" s="71">
        <v>2</v>
      </c>
      <c r="B15" s="244" t="s">
        <v>134</v>
      </c>
      <c r="C15" s="245"/>
      <c r="D15" s="245"/>
      <c r="E15" s="246"/>
      <c r="F15" s="72">
        <f>F13+F14</f>
        <v>23.36</v>
      </c>
      <c r="G15" s="73">
        <f>SUM(F15/F20)</f>
        <v>0.10002384986488644</v>
      </c>
    </row>
    <row r="16" spans="1:15" ht="15.6" thickTop="1" thickBot="1" x14ac:dyDescent="0.35">
      <c r="A16" s="78" t="s">
        <v>26</v>
      </c>
      <c r="B16" s="244" t="s">
        <v>27</v>
      </c>
      <c r="C16" s="245"/>
      <c r="D16" s="245"/>
      <c r="E16" s="246"/>
      <c r="F16" s="79">
        <f>SUM(F11,F15)</f>
        <v>184.62</v>
      </c>
      <c r="G16" s="3"/>
    </row>
    <row r="17" spans="1:15" ht="15.6" thickTop="1" thickBot="1" x14ac:dyDescent="0.35">
      <c r="A17" s="80">
        <v>3</v>
      </c>
      <c r="B17" s="264" t="s">
        <v>28</v>
      </c>
      <c r="C17" s="265"/>
      <c r="D17" s="265"/>
      <c r="E17" s="266"/>
      <c r="F17" s="79">
        <f>SUM(F16)*15%</f>
        <v>27.693000000000001</v>
      </c>
      <c r="G17" s="73">
        <f>SUM(F17/F20)</f>
        <v>0.11857707509881422</v>
      </c>
    </row>
    <row r="18" spans="1:15" ht="15.6" thickTop="1" thickBot="1" x14ac:dyDescent="0.35">
      <c r="A18" s="78" t="s">
        <v>29</v>
      </c>
      <c r="B18" s="244" t="s">
        <v>30</v>
      </c>
      <c r="C18" s="245"/>
      <c r="D18" s="245"/>
      <c r="E18" s="246"/>
      <c r="F18" s="81">
        <f>SUM(F16:F17)</f>
        <v>212.31300000000002</v>
      </c>
    </row>
    <row r="19" spans="1:15" ht="15.6" thickTop="1" thickBot="1" x14ac:dyDescent="0.35">
      <c r="A19" s="80">
        <v>4</v>
      </c>
      <c r="B19" s="264" t="s">
        <v>31</v>
      </c>
      <c r="C19" s="265"/>
      <c r="D19" s="265"/>
      <c r="E19" s="266"/>
      <c r="F19" s="79">
        <f>SUM(F18)*10%</f>
        <v>21.231300000000005</v>
      </c>
      <c r="G19" s="73">
        <f>SUM(F19/F20)</f>
        <v>9.0909090909090925E-2</v>
      </c>
    </row>
    <row r="20" spans="1:15" ht="15.6" thickTop="1" thickBot="1" x14ac:dyDescent="0.35">
      <c r="A20" s="78" t="s">
        <v>32</v>
      </c>
      <c r="B20" s="244" t="s">
        <v>33</v>
      </c>
      <c r="C20" s="245"/>
      <c r="D20" s="245"/>
      <c r="E20" s="246"/>
      <c r="F20" s="81">
        <f>SUM(F18:F19)</f>
        <v>233.54430000000002</v>
      </c>
      <c r="G20" s="82">
        <f>SUM(G11,G15,G17,G19)</f>
        <v>0.99999999999999989</v>
      </c>
    </row>
    <row r="21" spans="1:15" ht="15.6" thickTop="1" thickBot="1" x14ac:dyDescent="0.35">
      <c r="A21" s="9"/>
      <c r="B21" s="9"/>
      <c r="C21" s="9"/>
      <c r="D21" s="9"/>
      <c r="E21" s="9"/>
    </row>
    <row r="22" spans="1:15" ht="44.4" thickTop="1" thickBot="1" x14ac:dyDescent="0.35">
      <c r="A22" s="61" t="s">
        <v>2</v>
      </c>
      <c r="B22" s="62" t="s">
        <v>3</v>
      </c>
      <c r="C22" s="63" t="s">
        <v>4</v>
      </c>
      <c r="D22" s="64" t="s">
        <v>5</v>
      </c>
      <c r="E22" s="27"/>
      <c r="F22" s="20"/>
      <c r="G22" s="20"/>
      <c r="K22" s="24"/>
    </row>
    <row r="23" spans="1:15" ht="156.6" customHeight="1" thickTop="1" x14ac:dyDescent="0.3">
      <c r="A23" s="232" t="s">
        <v>126</v>
      </c>
      <c r="B23" s="270" t="s">
        <v>127</v>
      </c>
      <c r="C23" s="274"/>
      <c r="D23" s="272"/>
      <c r="E23" s="267"/>
      <c r="F23" s="267"/>
      <c r="G23" s="267"/>
      <c r="K23" s="24"/>
    </row>
    <row r="24" spans="1:15" ht="349.8" customHeight="1" x14ac:dyDescent="0.3">
      <c r="A24" s="240"/>
      <c r="B24" s="271"/>
      <c r="C24" s="275"/>
      <c r="D24" s="273"/>
      <c r="E24" s="267"/>
      <c r="F24" s="267"/>
      <c r="G24" s="267"/>
      <c r="I24" s="17"/>
    </row>
    <row r="25" spans="1:15" ht="29.4" thickBot="1" x14ac:dyDescent="0.35">
      <c r="A25" s="16" t="s">
        <v>135</v>
      </c>
      <c r="B25" s="95" t="s">
        <v>136</v>
      </c>
      <c r="C25" s="16" t="s">
        <v>130</v>
      </c>
      <c r="D25" s="16">
        <v>1</v>
      </c>
      <c r="E25" s="20"/>
      <c r="F25" s="20"/>
      <c r="G25" s="20"/>
      <c r="I25" s="96"/>
      <c r="J25" s="96"/>
      <c r="K25" s="96"/>
      <c r="L25" s="96"/>
      <c r="M25" s="96"/>
      <c r="N25" s="96"/>
      <c r="O25" s="24"/>
    </row>
    <row r="26" spans="1:15" ht="30" thickTop="1" thickBot="1" x14ac:dyDescent="0.35">
      <c r="A26" s="61" t="s">
        <v>9</v>
      </c>
      <c r="B26" s="62" t="s">
        <v>10</v>
      </c>
      <c r="C26" s="62" t="s">
        <v>4</v>
      </c>
      <c r="D26" s="62" t="s">
        <v>11</v>
      </c>
      <c r="E26" s="62" t="s">
        <v>12</v>
      </c>
      <c r="F26" s="62" t="s">
        <v>13</v>
      </c>
      <c r="G26" s="64" t="s">
        <v>14</v>
      </c>
    </row>
    <row r="27" spans="1:15" ht="15" thickTop="1" x14ac:dyDescent="0.3">
      <c r="A27" s="20"/>
      <c r="B27" s="67" t="s">
        <v>15</v>
      </c>
      <c r="C27" s="68"/>
      <c r="D27" s="68"/>
      <c r="E27" s="68"/>
      <c r="F27" s="68"/>
      <c r="G27" s="7"/>
    </row>
    <row r="28" spans="1:15" x14ac:dyDescent="0.3">
      <c r="A28" s="36" t="s">
        <v>16</v>
      </c>
      <c r="B28" s="4" t="s">
        <v>70</v>
      </c>
      <c r="C28" s="4" t="s">
        <v>18</v>
      </c>
      <c r="D28" s="22">
        <v>3.32</v>
      </c>
      <c r="E28" s="70">
        <v>30.27</v>
      </c>
      <c r="F28" s="6">
        <f>PRODUCT(D28:E28)</f>
        <v>100.49639999999999</v>
      </c>
      <c r="G28" s="7"/>
    </row>
    <row r="29" spans="1:15" ht="15" thickBot="1" x14ac:dyDescent="0.35">
      <c r="A29" s="36" t="s">
        <v>131</v>
      </c>
      <c r="B29" s="4" t="s">
        <v>20</v>
      </c>
      <c r="C29" s="4" t="s">
        <v>18</v>
      </c>
      <c r="D29" s="4">
        <v>6.77</v>
      </c>
      <c r="E29" s="70">
        <v>25.18</v>
      </c>
      <c r="F29" s="6">
        <f>PRODUCT(D29:E29)</f>
        <v>170.46859999999998</v>
      </c>
      <c r="G29" s="7"/>
    </row>
    <row r="30" spans="1:15" ht="15.6" thickTop="1" thickBot="1" x14ac:dyDescent="0.35">
      <c r="A30" s="71">
        <v>1</v>
      </c>
      <c r="B30" s="244" t="s">
        <v>21</v>
      </c>
      <c r="C30" s="245"/>
      <c r="D30" s="245"/>
      <c r="E30" s="246"/>
      <c r="F30" s="72">
        <f>SUM(F28:F29)</f>
        <v>270.96499999999997</v>
      </c>
      <c r="G30" s="73">
        <f>SUM(F30/F39)</f>
        <v>0.72777229602537319</v>
      </c>
    </row>
    <row r="31" spans="1:15" ht="15" thickTop="1" x14ac:dyDescent="0.3">
      <c r="A31" s="20"/>
      <c r="B31" s="74" t="s">
        <v>22</v>
      </c>
      <c r="C31" s="4"/>
      <c r="D31" s="4"/>
      <c r="E31" s="4"/>
      <c r="F31" s="41"/>
      <c r="G31" s="75"/>
    </row>
    <row r="32" spans="1:15" ht="28.8" x14ac:dyDescent="0.3">
      <c r="A32" s="36" t="s">
        <v>23</v>
      </c>
      <c r="B32" s="4" t="s">
        <v>132</v>
      </c>
      <c r="C32" s="4" t="s">
        <v>18</v>
      </c>
      <c r="D32" s="22">
        <v>1</v>
      </c>
      <c r="E32" s="6">
        <v>19.2</v>
      </c>
      <c r="F32" s="6">
        <f>PRODUCT(D32:E32)</f>
        <v>19.2</v>
      </c>
      <c r="G32" s="7"/>
    </row>
    <row r="33" spans="1:7" ht="58.2" thickBot="1" x14ac:dyDescent="0.35">
      <c r="A33" s="36" t="s">
        <v>47</v>
      </c>
      <c r="B33" s="4" t="s">
        <v>137</v>
      </c>
      <c r="C33" s="4" t="s">
        <v>18</v>
      </c>
      <c r="D33" s="4">
        <v>0.04</v>
      </c>
      <c r="E33" s="76">
        <v>104</v>
      </c>
      <c r="F33" s="6">
        <f>PRODUCT(D33:E33)</f>
        <v>4.16</v>
      </c>
      <c r="G33" s="7"/>
    </row>
    <row r="34" spans="1:7" ht="15.6" thickTop="1" thickBot="1" x14ac:dyDescent="0.35">
      <c r="A34" s="71">
        <v>2</v>
      </c>
      <c r="B34" s="244" t="s">
        <v>134</v>
      </c>
      <c r="C34" s="245"/>
      <c r="D34" s="245"/>
      <c r="E34" s="246"/>
      <c r="F34" s="72">
        <f>F32+F33</f>
        <v>23.36</v>
      </c>
      <c r="G34" s="73">
        <f>SUM(F34/F39)</f>
        <v>6.2741537966721606E-2</v>
      </c>
    </row>
    <row r="35" spans="1:7" ht="15.6" thickTop="1" thickBot="1" x14ac:dyDescent="0.35">
      <c r="A35" s="78" t="s">
        <v>26</v>
      </c>
      <c r="B35" s="244" t="s">
        <v>27</v>
      </c>
      <c r="C35" s="245"/>
      <c r="D35" s="245"/>
      <c r="E35" s="246"/>
      <c r="F35" s="79">
        <f>SUM(F30,F34)</f>
        <v>294.32499999999999</v>
      </c>
      <c r="G35" s="3"/>
    </row>
    <row r="36" spans="1:7" ht="15.6" thickTop="1" thickBot="1" x14ac:dyDescent="0.35">
      <c r="A36" s="80">
        <v>3</v>
      </c>
      <c r="B36" s="264" t="s">
        <v>28</v>
      </c>
      <c r="C36" s="265"/>
      <c r="D36" s="265"/>
      <c r="E36" s="266"/>
      <c r="F36" s="79">
        <f>SUM(F35)*15%</f>
        <v>44.14875</v>
      </c>
      <c r="G36" s="73">
        <f>SUM(F36/F39)</f>
        <v>0.11857707509881422</v>
      </c>
    </row>
    <row r="37" spans="1:7" ht="15.6" thickTop="1" thickBot="1" x14ac:dyDescent="0.35">
      <c r="A37" s="78" t="s">
        <v>29</v>
      </c>
      <c r="B37" s="244" t="s">
        <v>30</v>
      </c>
      <c r="C37" s="245"/>
      <c r="D37" s="245"/>
      <c r="E37" s="246"/>
      <c r="F37" s="81">
        <f>SUM(F35:F36)</f>
        <v>338.47375</v>
      </c>
    </row>
    <row r="38" spans="1:7" ht="15.6" thickTop="1" thickBot="1" x14ac:dyDescent="0.35">
      <c r="A38" s="80">
        <v>4</v>
      </c>
      <c r="B38" s="264" t="s">
        <v>31</v>
      </c>
      <c r="C38" s="265"/>
      <c r="D38" s="265"/>
      <c r="E38" s="266"/>
      <c r="F38" s="79">
        <f>SUM(F37)*10%</f>
        <v>33.847375</v>
      </c>
      <c r="G38" s="73">
        <f>SUM(F38/F39)</f>
        <v>9.0909090909090912E-2</v>
      </c>
    </row>
    <row r="39" spans="1:7" ht="15.6" thickTop="1" thickBot="1" x14ac:dyDescent="0.35">
      <c r="A39" s="78" t="s">
        <v>32</v>
      </c>
      <c r="B39" s="244" t="s">
        <v>33</v>
      </c>
      <c r="C39" s="245"/>
      <c r="D39" s="245"/>
      <c r="E39" s="246"/>
      <c r="F39" s="81">
        <f>SUM(F37:F38)</f>
        <v>372.32112499999999</v>
      </c>
      <c r="G39" s="82">
        <f>SUM(G30,G34,G36,G38)</f>
        <v>0.99999999999999989</v>
      </c>
    </row>
    <row r="40" spans="1:7" ht="15.6" thickTop="1" thickBot="1" x14ac:dyDescent="0.35">
      <c r="A40" s="9"/>
      <c r="B40" s="9"/>
      <c r="C40" s="9"/>
      <c r="D40" s="9"/>
      <c r="E40" s="9"/>
    </row>
    <row r="41" spans="1:7" ht="44.4" thickTop="1" thickBot="1" x14ac:dyDescent="0.35">
      <c r="A41" s="61" t="s">
        <v>2</v>
      </c>
      <c r="B41" s="62" t="s">
        <v>3</v>
      </c>
      <c r="C41" s="63" t="s">
        <v>4</v>
      </c>
      <c r="D41" s="64" t="s">
        <v>5</v>
      </c>
      <c r="E41" s="27"/>
      <c r="F41" s="20"/>
      <c r="G41" s="20"/>
    </row>
    <row r="42" spans="1:7" ht="409.2" customHeight="1" thickTop="1" x14ac:dyDescent="0.3">
      <c r="A42" s="232" t="s">
        <v>138</v>
      </c>
      <c r="B42" s="268" t="s">
        <v>139</v>
      </c>
      <c r="C42" s="268" t="s">
        <v>8</v>
      </c>
      <c r="D42" s="276">
        <v>1</v>
      </c>
      <c r="E42" s="27"/>
      <c r="F42" s="20"/>
      <c r="G42" s="20"/>
    </row>
    <row r="43" spans="1:7" ht="263.39999999999998" customHeight="1" thickBot="1" x14ac:dyDescent="0.35">
      <c r="A43" s="233"/>
      <c r="B43" s="269"/>
      <c r="C43" s="269"/>
      <c r="D43" s="277"/>
      <c r="E43" s="20"/>
      <c r="F43" s="20"/>
      <c r="G43" s="20"/>
    </row>
    <row r="44" spans="1:7" ht="30" thickTop="1" thickBot="1" x14ac:dyDescent="0.35">
      <c r="A44" s="61" t="s">
        <v>9</v>
      </c>
      <c r="B44" s="62" t="s">
        <v>10</v>
      </c>
      <c r="C44" s="62" t="s">
        <v>4</v>
      </c>
      <c r="D44" s="62" t="s">
        <v>11</v>
      </c>
      <c r="E44" s="62" t="s">
        <v>12</v>
      </c>
      <c r="F44" s="62" t="s">
        <v>13</v>
      </c>
      <c r="G44" s="64" t="s">
        <v>14</v>
      </c>
    </row>
    <row r="45" spans="1:7" ht="15" thickTop="1" x14ac:dyDescent="0.3">
      <c r="A45" s="20"/>
      <c r="B45" s="67" t="s">
        <v>15</v>
      </c>
      <c r="C45" s="68"/>
      <c r="D45" s="68"/>
      <c r="E45" s="68"/>
      <c r="F45" s="68"/>
      <c r="G45" s="7"/>
    </row>
    <row r="46" spans="1:7" x14ac:dyDescent="0.3">
      <c r="A46" s="36" t="s">
        <v>16</v>
      </c>
      <c r="B46" s="4" t="s">
        <v>70</v>
      </c>
      <c r="C46" s="4" t="s">
        <v>18</v>
      </c>
      <c r="D46" s="22">
        <v>1.1875</v>
      </c>
      <c r="E46" s="70">
        <v>30.27</v>
      </c>
      <c r="F46" s="6">
        <f>PRODUCT(D46:E46)</f>
        <v>35.945625</v>
      </c>
      <c r="G46" s="7"/>
    </row>
    <row r="47" spans="1:7" x14ac:dyDescent="0.3">
      <c r="A47" s="36" t="s">
        <v>19</v>
      </c>
      <c r="B47" s="4" t="s">
        <v>140</v>
      </c>
      <c r="C47" s="4" t="s">
        <v>18</v>
      </c>
      <c r="D47" s="22">
        <v>1.1875</v>
      </c>
      <c r="E47" s="70">
        <v>28.09</v>
      </c>
      <c r="F47" s="6">
        <f>PRODUCT(D47:E47)</f>
        <v>33.356875000000002</v>
      </c>
      <c r="G47" s="7"/>
    </row>
    <row r="48" spans="1:7" ht="15" thickBot="1" x14ac:dyDescent="0.35">
      <c r="A48" s="36" t="s">
        <v>131</v>
      </c>
      <c r="B48" s="4" t="s">
        <v>141</v>
      </c>
      <c r="C48" s="4" t="s">
        <v>18</v>
      </c>
      <c r="D48" s="22">
        <v>2.375</v>
      </c>
      <c r="E48" s="70">
        <v>25.18</v>
      </c>
      <c r="F48" s="6">
        <f>PRODUCT(D48:E48)</f>
        <v>59.802500000000002</v>
      </c>
      <c r="G48" s="7"/>
    </row>
    <row r="49" spans="1:7" ht="15.6" thickTop="1" thickBot="1" x14ac:dyDescent="0.35">
      <c r="A49" s="71">
        <v>1</v>
      </c>
      <c r="B49" s="244" t="s">
        <v>21</v>
      </c>
      <c r="C49" s="245"/>
      <c r="D49" s="245"/>
      <c r="E49" s="246"/>
      <c r="F49" s="72">
        <f>SUM(F46:F48)</f>
        <v>129.10500000000002</v>
      </c>
      <c r="G49" s="73">
        <f>SUM(F49/F61)</f>
        <v>0.64518534217661117</v>
      </c>
    </row>
    <row r="50" spans="1:7" ht="15" thickTop="1" x14ac:dyDescent="0.3">
      <c r="A50" s="20"/>
      <c r="B50" s="74" t="s">
        <v>45</v>
      </c>
      <c r="C50" s="4"/>
      <c r="D50" s="4"/>
      <c r="E50" s="4"/>
      <c r="F50" s="41"/>
      <c r="G50" s="75"/>
    </row>
    <row r="51" spans="1:7" ht="28.8" x14ac:dyDescent="0.3">
      <c r="A51" s="36" t="s">
        <v>23</v>
      </c>
      <c r="B51" s="4" t="s">
        <v>142</v>
      </c>
      <c r="C51" s="4" t="s">
        <v>8</v>
      </c>
      <c r="D51" s="4">
        <v>3.5000000000000003E-2</v>
      </c>
      <c r="E51" s="6">
        <v>390.6</v>
      </c>
      <c r="F51" s="6">
        <f>PRODUCT(D51:E51)</f>
        <v>13.671000000000003</v>
      </c>
      <c r="G51" s="7"/>
    </row>
    <row r="52" spans="1:7" ht="43.8" thickBot="1" x14ac:dyDescent="0.35">
      <c r="A52" s="36" t="s">
        <v>47</v>
      </c>
      <c r="B52" s="4" t="s">
        <v>143</v>
      </c>
      <c r="C52" s="4" t="s">
        <v>8</v>
      </c>
      <c r="D52" s="4">
        <v>0.03</v>
      </c>
      <c r="E52" s="6">
        <v>375</v>
      </c>
      <c r="F52" s="23">
        <f>PRODUCT(D52:E52)</f>
        <v>11.25</v>
      </c>
      <c r="G52" s="93"/>
    </row>
    <row r="53" spans="1:7" ht="15.6" thickTop="1" thickBot="1" x14ac:dyDescent="0.35">
      <c r="A53" s="71">
        <v>2</v>
      </c>
      <c r="B53" s="244" t="s">
        <v>49</v>
      </c>
      <c r="C53" s="245"/>
      <c r="D53" s="245"/>
      <c r="E53" s="246"/>
      <c r="F53" s="72">
        <f>SUM(F51:F52)</f>
        <v>24.921000000000003</v>
      </c>
      <c r="G53" s="73">
        <f>SUM(F53/F61)</f>
        <v>0.12453943621380524</v>
      </c>
    </row>
    <row r="54" spans="1:7" ht="15" thickTop="1" x14ac:dyDescent="0.3">
      <c r="A54" s="20"/>
      <c r="B54" s="74" t="s">
        <v>22</v>
      </c>
      <c r="C54" s="4"/>
      <c r="D54" s="4"/>
      <c r="E54" s="4"/>
      <c r="F54" s="41"/>
      <c r="G54" s="75"/>
    </row>
    <row r="55" spans="1:7" ht="58.2" thickBot="1" x14ac:dyDescent="0.35">
      <c r="A55" s="36" t="s">
        <v>50</v>
      </c>
      <c r="B55" s="4" t="s">
        <v>144</v>
      </c>
      <c r="C55" s="4" t="s">
        <v>18</v>
      </c>
      <c r="D55" s="4">
        <v>0.04</v>
      </c>
      <c r="E55" s="76">
        <v>104</v>
      </c>
      <c r="F55" s="6">
        <f>PRODUCT(D55:E55)</f>
        <v>4.16</v>
      </c>
      <c r="G55" s="7"/>
    </row>
    <row r="56" spans="1:7" ht="15.6" thickTop="1" thickBot="1" x14ac:dyDescent="0.35">
      <c r="A56" s="71">
        <v>3</v>
      </c>
      <c r="B56" s="244" t="s">
        <v>25</v>
      </c>
      <c r="C56" s="245"/>
      <c r="D56" s="245"/>
      <c r="E56" s="246"/>
      <c r="F56" s="72">
        <f>SUM(F55)</f>
        <v>4.16</v>
      </c>
      <c r="G56" s="73">
        <f>SUM(F56/F61)</f>
        <v>2.0789055601678496E-2</v>
      </c>
    </row>
    <row r="57" spans="1:7" ht="15.6" thickTop="1" thickBot="1" x14ac:dyDescent="0.35">
      <c r="A57" s="78" t="s">
        <v>26</v>
      </c>
      <c r="B57" s="244" t="s">
        <v>54</v>
      </c>
      <c r="C57" s="245"/>
      <c r="D57" s="245"/>
      <c r="E57" s="246"/>
      <c r="F57" s="79">
        <f>SUM(F49,F53,F56)</f>
        <v>158.18600000000001</v>
      </c>
      <c r="G57" s="3"/>
    </row>
    <row r="58" spans="1:7" ht="15.6" thickTop="1" thickBot="1" x14ac:dyDescent="0.35">
      <c r="A58" s="80">
        <v>4</v>
      </c>
      <c r="B58" s="264" t="s">
        <v>28</v>
      </c>
      <c r="C58" s="265"/>
      <c r="D58" s="265"/>
      <c r="E58" s="266"/>
      <c r="F58" s="79">
        <f>SUM(F57)*15%</f>
        <v>23.727900000000002</v>
      </c>
      <c r="G58" s="73">
        <f>SUM(F58/F61)</f>
        <v>0.11857707509881422</v>
      </c>
    </row>
    <row r="59" spans="1:7" ht="15.6" thickTop="1" thickBot="1" x14ac:dyDescent="0.35">
      <c r="A59" s="78" t="s">
        <v>29</v>
      </c>
      <c r="B59" s="244" t="s">
        <v>55</v>
      </c>
      <c r="C59" s="245"/>
      <c r="D59" s="245"/>
      <c r="E59" s="246"/>
      <c r="F59" s="81">
        <f>SUM(F57:F58)</f>
        <v>181.91390000000001</v>
      </c>
    </row>
    <row r="60" spans="1:7" ht="15.6" thickTop="1" thickBot="1" x14ac:dyDescent="0.35">
      <c r="A60" s="80">
        <v>5</v>
      </c>
      <c r="B60" s="264" t="s">
        <v>31</v>
      </c>
      <c r="C60" s="265"/>
      <c r="D60" s="265"/>
      <c r="E60" s="266"/>
      <c r="F60" s="79">
        <f>SUM(F59)*10%</f>
        <v>18.191390000000002</v>
      </c>
      <c r="G60" s="73">
        <f>SUM(F60/F61)</f>
        <v>9.0909090909090912E-2</v>
      </c>
    </row>
    <row r="61" spans="1:7" ht="15.6" thickTop="1" thickBot="1" x14ac:dyDescent="0.35">
      <c r="A61" s="78" t="s">
        <v>32</v>
      </c>
      <c r="B61" s="244" t="s">
        <v>33</v>
      </c>
      <c r="C61" s="245"/>
      <c r="D61" s="245"/>
      <c r="E61" s="246"/>
      <c r="F61" s="81">
        <f>SUM(F59:F60)</f>
        <v>200.10529000000002</v>
      </c>
      <c r="G61" s="82">
        <f>SUM(G49,G53,G56,G58,G60)</f>
        <v>1</v>
      </c>
    </row>
    <row r="62" spans="1:7" ht="15" thickTop="1" x14ac:dyDescent="0.3">
      <c r="A62" s="9"/>
      <c r="B62" s="9"/>
      <c r="C62" s="9"/>
      <c r="D62" s="9"/>
      <c r="E62" s="9"/>
    </row>
    <row r="63" spans="1:7" x14ac:dyDescent="0.3">
      <c r="A63" s="231" t="s">
        <v>145</v>
      </c>
      <c r="B63" s="231"/>
      <c r="C63" s="231"/>
      <c r="D63" s="231"/>
      <c r="E63" s="231"/>
      <c r="F63" s="231"/>
      <c r="G63" s="231"/>
    </row>
    <row r="64" spans="1:7" ht="15" thickBot="1" x14ac:dyDescent="0.35"/>
    <row r="65" spans="1:15" ht="44.4" thickTop="1" thickBot="1" x14ac:dyDescent="0.35">
      <c r="A65" s="61" t="s">
        <v>2</v>
      </c>
      <c r="B65" s="62" t="s">
        <v>3</v>
      </c>
      <c r="C65" s="63" t="s">
        <v>4</v>
      </c>
      <c r="D65" s="64" t="s">
        <v>5</v>
      </c>
      <c r="E65" s="27"/>
      <c r="F65" s="20"/>
      <c r="G65" s="20"/>
    </row>
    <row r="66" spans="1:15" ht="318" thickTop="1" thickBot="1" x14ac:dyDescent="0.35">
      <c r="A66" s="65" t="s">
        <v>146</v>
      </c>
      <c r="B66" s="66" t="s">
        <v>147</v>
      </c>
      <c r="C66" s="50" t="s">
        <v>8</v>
      </c>
      <c r="D66" s="50">
        <v>1</v>
      </c>
      <c r="E66" s="20"/>
      <c r="F66" s="20"/>
      <c r="G66" s="20"/>
      <c r="I66" s="96"/>
      <c r="J66" s="96"/>
      <c r="K66" s="96"/>
      <c r="L66" s="96"/>
      <c r="M66" s="96"/>
      <c r="N66" s="96"/>
      <c r="O66" s="24"/>
    </row>
    <row r="67" spans="1:15" ht="30" thickTop="1" thickBot="1" x14ac:dyDescent="0.35">
      <c r="A67" s="61" t="s">
        <v>9</v>
      </c>
      <c r="B67" s="62" t="s">
        <v>10</v>
      </c>
      <c r="C67" s="62" t="s">
        <v>4</v>
      </c>
      <c r="D67" s="62" t="s">
        <v>11</v>
      </c>
      <c r="E67" s="62" t="s">
        <v>12</v>
      </c>
      <c r="F67" s="62" t="s">
        <v>13</v>
      </c>
      <c r="G67" s="64" t="s">
        <v>14</v>
      </c>
    </row>
    <row r="68" spans="1:15" ht="15" thickTop="1" x14ac:dyDescent="0.3">
      <c r="A68" s="20"/>
      <c r="B68" s="67" t="s">
        <v>15</v>
      </c>
      <c r="C68" s="68"/>
      <c r="D68" s="68"/>
      <c r="E68" s="68"/>
      <c r="F68" s="68"/>
      <c r="G68" s="7"/>
    </row>
    <row r="69" spans="1:15" x14ac:dyDescent="0.3">
      <c r="A69" s="36" t="s">
        <v>16</v>
      </c>
      <c r="B69" s="4" t="s">
        <v>70</v>
      </c>
      <c r="C69" s="4" t="s">
        <v>18</v>
      </c>
      <c r="D69" s="4">
        <v>0.04</v>
      </c>
      <c r="E69" s="70">
        <v>30.27</v>
      </c>
      <c r="F69" s="6">
        <f>PRODUCT(D69:E69)</f>
        <v>1.2108000000000001</v>
      </c>
      <c r="G69" s="7"/>
    </row>
    <row r="70" spans="1:15" ht="15" thickBot="1" x14ac:dyDescent="0.35">
      <c r="A70" s="36" t="s">
        <v>19</v>
      </c>
      <c r="B70" s="4" t="s">
        <v>20</v>
      </c>
      <c r="C70" s="4" t="s">
        <v>18</v>
      </c>
      <c r="D70" s="4">
        <v>0.08</v>
      </c>
      <c r="E70" s="70">
        <v>25.18</v>
      </c>
      <c r="F70" s="6">
        <f>PRODUCT(D70:E70)</f>
        <v>2.0144000000000002</v>
      </c>
      <c r="G70" s="7"/>
    </row>
    <row r="71" spans="1:15" ht="15.6" thickTop="1" thickBot="1" x14ac:dyDescent="0.35">
      <c r="A71" s="71">
        <v>1</v>
      </c>
      <c r="B71" s="244" t="s">
        <v>21</v>
      </c>
      <c r="C71" s="245"/>
      <c r="D71" s="245"/>
      <c r="E71" s="246"/>
      <c r="F71" s="72">
        <f>SUM(F69:F70)</f>
        <v>3.2252000000000001</v>
      </c>
      <c r="G71" s="73">
        <f>SUM(F71/F86)</f>
        <v>0.21550963766155867</v>
      </c>
    </row>
    <row r="72" spans="1:15" ht="15" thickTop="1" x14ac:dyDescent="0.3">
      <c r="A72" s="20"/>
      <c r="B72" s="74" t="s">
        <v>45</v>
      </c>
      <c r="C72" s="4"/>
      <c r="D72" s="4"/>
      <c r="E72" s="4"/>
      <c r="F72" s="41"/>
      <c r="G72" s="75"/>
    </row>
    <row r="73" spans="1:15" ht="43.8" thickBot="1" x14ac:dyDescent="0.35">
      <c r="A73" s="36" t="s">
        <v>23</v>
      </c>
      <c r="B73" s="4" t="s">
        <v>148</v>
      </c>
      <c r="C73" s="4" t="s">
        <v>8</v>
      </c>
      <c r="D73" s="4">
        <v>2E-3</v>
      </c>
      <c r="E73" s="6">
        <v>375</v>
      </c>
      <c r="F73" s="6">
        <f>PRODUCT(D73:E73)</f>
        <v>0.75</v>
      </c>
      <c r="G73" s="7"/>
    </row>
    <row r="74" spans="1:15" ht="15.6" thickTop="1" thickBot="1" x14ac:dyDescent="0.35">
      <c r="A74" s="71">
        <v>2</v>
      </c>
      <c r="B74" s="244" t="s">
        <v>49</v>
      </c>
      <c r="C74" s="245"/>
      <c r="D74" s="245"/>
      <c r="E74" s="246"/>
      <c r="F74" s="72">
        <f>SUM(F73)</f>
        <v>0.75</v>
      </c>
      <c r="G74" s="73">
        <f>SUM(F74/F86)</f>
        <v>5.0115412453853717E-2</v>
      </c>
    </row>
    <row r="75" spans="1:15" ht="15" thickTop="1" x14ac:dyDescent="0.3">
      <c r="A75" s="20"/>
      <c r="B75" s="74" t="s">
        <v>22</v>
      </c>
      <c r="C75" s="4"/>
      <c r="D75" s="4"/>
      <c r="E75" s="4"/>
      <c r="F75" s="41"/>
      <c r="G75" s="75"/>
    </row>
    <row r="76" spans="1:15" ht="28.8" x14ac:dyDescent="0.3">
      <c r="A76" s="36" t="s">
        <v>50</v>
      </c>
      <c r="B76" s="4" t="s">
        <v>149</v>
      </c>
      <c r="C76" s="4" t="s">
        <v>18</v>
      </c>
      <c r="D76" s="4">
        <v>0.04</v>
      </c>
      <c r="E76" s="76">
        <v>72</v>
      </c>
      <c r="F76" s="23">
        <f>PRODUCT(D76:E76)</f>
        <v>2.88</v>
      </c>
      <c r="G76" s="7"/>
    </row>
    <row r="77" spans="1:15" ht="43.2" x14ac:dyDescent="0.3">
      <c r="A77" s="36" t="s">
        <v>52</v>
      </c>
      <c r="B77" s="4" t="s">
        <v>150</v>
      </c>
      <c r="C77" s="4" t="s">
        <v>18</v>
      </c>
      <c r="D77" s="4">
        <v>0.02</v>
      </c>
      <c r="E77" s="76">
        <v>4.8</v>
      </c>
      <c r="F77" s="23">
        <f>PRODUCT(D77:E77)</f>
        <v>9.6000000000000002E-2</v>
      </c>
      <c r="G77" s="7"/>
    </row>
    <row r="78" spans="1:15" ht="28.8" x14ac:dyDescent="0.3">
      <c r="A78" s="36" t="s">
        <v>151</v>
      </c>
      <c r="B78" s="4" t="s">
        <v>152</v>
      </c>
      <c r="C78" s="4" t="s">
        <v>18</v>
      </c>
      <c r="D78" s="4">
        <v>0.02</v>
      </c>
      <c r="E78" s="76">
        <v>20</v>
      </c>
      <c r="F78" s="23">
        <f>PRODUCT(D78:E78)</f>
        <v>0.4</v>
      </c>
      <c r="G78" s="7"/>
    </row>
    <row r="79" spans="1:15" ht="28.8" x14ac:dyDescent="0.3">
      <c r="A79" s="36" t="s">
        <v>153</v>
      </c>
      <c r="B79" s="4" t="s">
        <v>154</v>
      </c>
      <c r="C79" s="4" t="s">
        <v>18</v>
      </c>
      <c r="D79" s="4">
        <v>0.01</v>
      </c>
      <c r="E79" s="76">
        <v>31.92</v>
      </c>
      <c r="F79" s="23">
        <f>PRODUCT(D79:E79)</f>
        <v>0.31920000000000004</v>
      </c>
      <c r="G79" s="7"/>
    </row>
    <row r="80" spans="1:15" ht="58.2" thickBot="1" x14ac:dyDescent="0.35">
      <c r="A80" s="36" t="s">
        <v>155</v>
      </c>
      <c r="B80" s="4" t="s">
        <v>156</v>
      </c>
      <c r="C80" s="4" t="s">
        <v>18</v>
      </c>
      <c r="D80" s="4">
        <v>0.04</v>
      </c>
      <c r="E80" s="76">
        <v>104</v>
      </c>
      <c r="F80" s="23">
        <f>PRODUCT(D80:E80)</f>
        <v>4.16</v>
      </c>
      <c r="G80" s="7"/>
    </row>
    <row r="81" spans="1:15" ht="15.6" thickTop="1" thickBot="1" x14ac:dyDescent="0.35">
      <c r="A81" s="71">
        <v>3</v>
      </c>
      <c r="B81" s="244" t="s">
        <v>25</v>
      </c>
      <c r="C81" s="245"/>
      <c r="D81" s="245"/>
      <c r="E81" s="246"/>
      <c r="F81" s="72">
        <f>SUM(F76:F80)</f>
        <v>7.8552</v>
      </c>
      <c r="G81" s="73">
        <f>SUM(F81/F86)</f>
        <v>0.52488878387668225</v>
      </c>
    </row>
    <row r="82" spans="1:15" ht="15.6" thickTop="1" thickBot="1" x14ac:dyDescent="0.35">
      <c r="A82" s="78" t="s">
        <v>26</v>
      </c>
      <c r="B82" s="244" t="s">
        <v>54</v>
      </c>
      <c r="C82" s="245"/>
      <c r="D82" s="245"/>
      <c r="E82" s="246"/>
      <c r="F82" s="79">
        <f>SUM(F71,F74,F81)</f>
        <v>11.830400000000001</v>
      </c>
      <c r="G82" s="3"/>
    </row>
    <row r="83" spans="1:15" ht="15.6" thickTop="1" thickBot="1" x14ac:dyDescent="0.35">
      <c r="A83" s="80">
        <v>4</v>
      </c>
      <c r="B83" s="264" t="s">
        <v>28</v>
      </c>
      <c r="C83" s="265"/>
      <c r="D83" s="265"/>
      <c r="E83" s="266"/>
      <c r="F83" s="79">
        <f>SUM(F82)*15%</f>
        <v>1.7745600000000001</v>
      </c>
      <c r="G83" s="73">
        <f>SUM(F83/F86)</f>
        <v>0.11857707509881421</v>
      </c>
    </row>
    <row r="84" spans="1:15" ht="15.6" thickTop="1" thickBot="1" x14ac:dyDescent="0.35">
      <c r="A84" s="78" t="s">
        <v>29</v>
      </c>
      <c r="B84" s="244" t="s">
        <v>55</v>
      </c>
      <c r="C84" s="245"/>
      <c r="D84" s="245"/>
      <c r="E84" s="246"/>
      <c r="F84" s="81">
        <f>SUM(F82:F83)</f>
        <v>13.604960000000002</v>
      </c>
    </row>
    <row r="85" spans="1:15" ht="15.6" thickTop="1" thickBot="1" x14ac:dyDescent="0.35">
      <c r="A85" s="80">
        <v>5</v>
      </c>
      <c r="B85" s="264" t="s">
        <v>31</v>
      </c>
      <c r="C85" s="265"/>
      <c r="D85" s="265"/>
      <c r="E85" s="266"/>
      <c r="F85" s="79">
        <f>SUM(F84)*10%</f>
        <v>1.3604960000000004</v>
      </c>
      <c r="G85" s="73">
        <f>SUM(F85/F86)</f>
        <v>9.0909090909090912E-2</v>
      </c>
    </row>
    <row r="86" spans="1:15" ht="15.6" thickTop="1" thickBot="1" x14ac:dyDescent="0.35">
      <c r="A86" s="78" t="s">
        <v>32</v>
      </c>
      <c r="B86" s="244" t="s">
        <v>33</v>
      </c>
      <c r="C86" s="245"/>
      <c r="D86" s="245"/>
      <c r="E86" s="246"/>
      <c r="F86" s="81">
        <f>SUM(F84:F85)</f>
        <v>14.965456000000003</v>
      </c>
      <c r="G86" s="82">
        <f>SUM(G71,G74,G81,G83,G85)</f>
        <v>0.99999999999999978</v>
      </c>
    </row>
    <row r="87" spans="1:15" ht="15.6" thickTop="1" thickBot="1" x14ac:dyDescent="0.35"/>
    <row r="88" spans="1:15" ht="44.4" thickTop="1" thickBot="1" x14ac:dyDescent="0.35">
      <c r="A88" s="61" t="s">
        <v>2</v>
      </c>
      <c r="B88" s="62" t="s">
        <v>3</v>
      </c>
      <c r="C88" s="63" t="s">
        <v>4</v>
      </c>
      <c r="D88" s="64" t="s">
        <v>5</v>
      </c>
      <c r="E88" s="27"/>
      <c r="F88" s="20"/>
      <c r="G88" s="20"/>
    </row>
    <row r="89" spans="1:15" ht="332.4" thickTop="1" thickBot="1" x14ac:dyDescent="0.35">
      <c r="A89" s="65" t="s">
        <v>157</v>
      </c>
      <c r="B89" s="66" t="s">
        <v>158</v>
      </c>
      <c r="C89" s="50" t="s">
        <v>8</v>
      </c>
      <c r="D89" s="50">
        <v>1</v>
      </c>
      <c r="E89" s="20"/>
      <c r="F89" s="20"/>
      <c r="G89" s="20"/>
      <c r="I89" s="96"/>
      <c r="J89" s="96"/>
      <c r="K89" s="96"/>
      <c r="L89" s="96"/>
      <c r="M89" s="96"/>
      <c r="N89" s="96"/>
      <c r="O89" s="24"/>
    </row>
    <row r="90" spans="1:15" ht="30" thickTop="1" thickBot="1" x14ac:dyDescent="0.35">
      <c r="A90" s="61" t="s">
        <v>9</v>
      </c>
      <c r="B90" s="62" t="s">
        <v>10</v>
      </c>
      <c r="C90" s="62" t="s">
        <v>4</v>
      </c>
      <c r="D90" s="62" t="s">
        <v>11</v>
      </c>
      <c r="E90" s="62" t="s">
        <v>12</v>
      </c>
      <c r="F90" s="62" t="s">
        <v>13</v>
      </c>
      <c r="G90" s="64" t="s">
        <v>14</v>
      </c>
    </row>
    <row r="91" spans="1:15" ht="15" thickTop="1" x14ac:dyDescent="0.3">
      <c r="A91" s="20"/>
      <c r="B91" s="67" t="s">
        <v>15</v>
      </c>
      <c r="C91" s="68"/>
      <c r="D91" s="68"/>
      <c r="E91" s="68"/>
      <c r="F91" s="68"/>
      <c r="G91" s="7"/>
    </row>
    <row r="92" spans="1:15" x14ac:dyDescent="0.3">
      <c r="A92" s="36" t="s">
        <v>16</v>
      </c>
      <c r="B92" s="4" t="s">
        <v>70</v>
      </c>
      <c r="C92" s="4" t="s">
        <v>18</v>
      </c>
      <c r="D92" s="4">
        <v>0.08</v>
      </c>
      <c r="E92" s="70">
        <v>30.27</v>
      </c>
      <c r="F92" s="6">
        <f>PRODUCT(D92:E92)</f>
        <v>2.4216000000000002</v>
      </c>
      <c r="G92" s="7"/>
    </row>
    <row r="93" spans="1:15" ht="15" thickBot="1" x14ac:dyDescent="0.35">
      <c r="A93" s="36" t="s">
        <v>19</v>
      </c>
      <c r="B93" s="4" t="s">
        <v>141</v>
      </c>
      <c r="C93" s="4" t="s">
        <v>18</v>
      </c>
      <c r="D93" s="4">
        <v>0.12</v>
      </c>
      <c r="E93" s="70">
        <v>25.18</v>
      </c>
      <c r="F93" s="6">
        <f>PRODUCT(D93:E93)</f>
        <v>3.0215999999999998</v>
      </c>
      <c r="G93" s="7"/>
    </row>
    <row r="94" spans="1:15" ht="15.6" thickTop="1" thickBot="1" x14ac:dyDescent="0.35">
      <c r="A94" s="71">
        <v>1</v>
      </c>
      <c r="B94" s="244" t="s">
        <v>21</v>
      </c>
      <c r="C94" s="245"/>
      <c r="D94" s="245"/>
      <c r="E94" s="246"/>
      <c r="F94" s="72">
        <f>SUM(F92:F93)</f>
        <v>5.4432</v>
      </c>
      <c r="G94" s="73">
        <f>SUM(F94/F109)</f>
        <v>0.29136026253255404</v>
      </c>
    </row>
    <row r="95" spans="1:15" ht="15" thickTop="1" x14ac:dyDescent="0.3">
      <c r="A95" s="20"/>
      <c r="B95" s="74" t="s">
        <v>45</v>
      </c>
      <c r="C95" s="4"/>
      <c r="D95" s="4"/>
      <c r="E95" s="4"/>
      <c r="F95" s="41"/>
      <c r="G95" s="75"/>
    </row>
    <row r="96" spans="1:15" ht="43.8" thickBot="1" x14ac:dyDescent="0.35">
      <c r="A96" s="36" t="s">
        <v>23</v>
      </c>
      <c r="B96" s="4" t="s">
        <v>148</v>
      </c>
      <c r="C96" s="4" t="s">
        <v>8</v>
      </c>
      <c r="D96" s="4">
        <v>2E-3</v>
      </c>
      <c r="E96" s="6">
        <v>375</v>
      </c>
      <c r="F96" s="6">
        <f>PRODUCT(D96:E96)</f>
        <v>0.75</v>
      </c>
      <c r="G96" s="7"/>
    </row>
    <row r="97" spans="1:7" ht="15.6" thickTop="1" thickBot="1" x14ac:dyDescent="0.35">
      <c r="A97" s="71">
        <v>2</v>
      </c>
      <c r="B97" s="244" t="s">
        <v>49</v>
      </c>
      <c r="C97" s="245"/>
      <c r="D97" s="245"/>
      <c r="E97" s="246"/>
      <c r="F97" s="72">
        <f>SUM(F96)</f>
        <v>0.75</v>
      </c>
      <c r="G97" s="73">
        <f>SUM(F97/F109)</f>
        <v>4.0145538818969637E-2</v>
      </c>
    </row>
    <row r="98" spans="1:7" ht="15" thickTop="1" x14ac:dyDescent="0.3">
      <c r="A98" s="20"/>
      <c r="B98" s="74" t="s">
        <v>22</v>
      </c>
      <c r="C98" s="4"/>
      <c r="D98" s="4"/>
      <c r="E98" s="4"/>
      <c r="F98" s="41"/>
      <c r="G98" s="75"/>
    </row>
    <row r="99" spans="1:7" ht="28.8" x14ac:dyDescent="0.3">
      <c r="A99" s="36" t="s">
        <v>50</v>
      </c>
      <c r="B99" s="4" t="s">
        <v>149</v>
      </c>
      <c r="C99" s="4" t="s">
        <v>18</v>
      </c>
      <c r="D99" s="4">
        <v>0.05</v>
      </c>
      <c r="E99" s="76">
        <v>72</v>
      </c>
      <c r="F99" s="23">
        <f>PRODUCT(D99:E99)</f>
        <v>3.6</v>
      </c>
      <c r="G99" s="7"/>
    </row>
    <row r="100" spans="1:7" ht="43.2" x14ac:dyDescent="0.3">
      <c r="A100" s="36" t="s">
        <v>52</v>
      </c>
      <c r="B100" s="4" t="s">
        <v>150</v>
      </c>
      <c r="C100" s="4" t="s">
        <v>18</v>
      </c>
      <c r="D100" s="4">
        <v>0.02</v>
      </c>
      <c r="E100" s="76">
        <v>4.8</v>
      </c>
      <c r="F100" s="23">
        <f>PRODUCT(D100:E100)</f>
        <v>9.6000000000000002E-2</v>
      </c>
      <c r="G100" s="7"/>
    </row>
    <row r="101" spans="1:7" ht="28.8" x14ac:dyDescent="0.3">
      <c r="A101" s="36" t="s">
        <v>151</v>
      </c>
      <c r="B101" s="4" t="s">
        <v>159</v>
      </c>
      <c r="C101" s="4" t="s">
        <v>18</v>
      </c>
      <c r="D101" s="4">
        <v>0.02</v>
      </c>
      <c r="E101" s="76">
        <v>20</v>
      </c>
      <c r="F101" s="23">
        <f>PRODUCT(D101:E101)</f>
        <v>0.4</v>
      </c>
      <c r="G101" s="7"/>
    </row>
    <row r="102" spans="1:7" ht="28.8" x14ac:dyDescent="0.3">
      <c r="A102" s="36" t="s">
        <v>153</v>
      </c>
      <c r="B102" s="4" t="s">
        <v>154</v>
      </c>
      <c r="C102" s="4" t="s">
        <v>18</v>
      </c>
      <c r="D102" s="4">
        <v>0.01</v>
      </c>
      <c r="E102" s="76">
        <v>31.92</v>
      </c>
      <c r="F102" s="23">
        <f>PRODUCT(D102:E102)</f>
        <v>0.31920000000000004</v>
      </c>
      <c r="G102" s="7"/>
    </row>
    <row r="103" spans="1:7" ht="58.2" thickBot="1" x14ac:dyDescent="0.35">
      <c r="A103" s="36" t="s">
        <v>155</v>
      </c>
      <c r="B103" s="4" t="s">
        <v>160</v>
      </c>
      <c r="C103" s="4" t="s">
        <v>18</v>
      </c>
      <c r="D103" s="4">
        <v>0.04</v>
      </c>
      <c r="E103" s="76">
        <v>104</v>
      </c>
      <c r="F103" s="23">
        <f>PRODUCT(D103:E103)</f>
        <v>4.16</v>
      </c>
      <c r="G103" s="7"/>
    </row>
    <row r="104" spans="1:7" ht="15.6" thickTop="1" thickBot="1" x14ac:dyDescent="0.35">
      <c r="A104" s="71">
        <v>3</v>
      </c>
      <c r="B104" s="244" t="s">
        <v>25</v>
      </c>
      <c r="C104" s="245"/>
      <c r="D104" s="245"/>
      <c r="E104" s="246"/>
      <c r="F104" s="72">
        <f>SUM(F99:F103)</f>
        <v>8.5752000000000006</v>
      </c>
      <c r="G104" s="73">
        <f>SUM(F104/F109)</f>
        <v>0.45900803264057122</v>
      </c>
    </row>
    <row r="105" spans="1:7" ht="15.6" thickTop="1" thickBot="1" x14ac:dyDescent="0.35">
      <c r="A105" s="78" t="s">
        <v>26</v>
      </c>
      <c r="B105" s="244" t="s">
        <v>54</v>
      </c>
      <c r="C105" s="245"/>
      <c r="D105" s="245"/>
      <c r="E105" s="246"/>
      <c r="F105" s="79">
        <f>SUM(F94,F97,F104)</f>
        <v>14.7684</v>
      </c>
      <c r="G105" s="3"/>
    </row>
    <row r="106" spans="1:7" ht="15.6" thickTop="1" thickBot="1" x14ac:dyDescent="0.35">
      <c r="A106" s="80">
        <v>4</v>
      </c>
      <c r="B106" s="264" t="s">
        <v>28</v>
      </c>
      <c r="C106" s="265"/>
      <c r="D106" s="265"/>
      <c r="E106" s="266"/>
      <c r="F106" s="79">
        <f>SUM(F105)*15%</f>
        <v>2.2152599999999998</v>
      </c>
      <c r="G106" s="73">
        <f>SUM(F106/F109)</f>
        <v>0.11857707509881421</v>
      </c>
    </row>
    <row r="107" spans="1:7" ht="15.6" thickTop="1" thickBot="1" x14ac:dyDescent="0.35">
      <c r="A107" s="78" t="s">
        <v>29</v>
      </c>
      <c r="B107" s="244" t="s">
        <v>55</v>
      </c>
      <c r="C107" s="245"/>
      <c r="D107" s="245"/>
      <c r="E107" s="246"/>
      <c r="F107" s="81">
        <f>SUM(F105:F106)</f>
        <v>16.98366</v>
      </c>
    </row>
    <row r="108" spans="1:7" ht="15.6" thickTop="1" thickBot="1" x14ac:dyDescent="0.35">
      <c r="A108" s="80">
        <v>5</v>
      </c>
      <c r="B108" s="264" t="s">
        <v>31</v>
      </c>
      <c r="C108" s="265"/>
      <c r="D108" s="265"/>
      <c r="E108" s="266"/>
      <c r="F108" s="79">
        <f>SUM(F107)*10%</f>
        <v>1.698366</v>
      </c>
      <c r="G108" s="73">
        <f>SUM(F108/F109)</f>
        <v>9.0909090909090912E-2</v>
      </c>
    </row>
    <row r="109" spans="1:7" ht="15.6" thickTop="1" thickBot="1" x14ac:dyDescent="0.35">
      <c r="A109" s="78" t="s">
        <v>32</v>
      </c>
      <c r="B109" s="244" t="s">
        <v>33</v>
      </c>
      <c r="C109" s="245"/>
      <c r="D109" s="245"/>
      <c r="E109" s="246"/>
      <c r="F109" s="81">
        <f>SUM(F107:F108)</f>
        <v>18.682026</v>
      </c>
      <c r="G109" s="82">
        <f>SUM(G94,G97,G104,G106,G108)</f>
        <v>1</v>
      </c>
    </row>
    <row r="110" spans="1:7" ht="15" thickTop="1" x14ac:dyDescent="0.3"/>
    <row r="111" spans="1:7" x14ac:dyDescent="0.3">
      <c r="A111" s="231" t="s">
        <v>161</v>
      </c>
      <c r="B111" s="231"/>
      <c r="C111" s="231"/>
      <c r="D111" s="231"/>
      <c r="E111" s="231"/>
      <c r="F111" s="231"/>
      <c r="G111" s="231"/>
    </row>
    <row r="112" spans="1:7" ht="15" thickBot="1" x14ac:dyDescent="0.35">
      <c r="A112" s="8"/>
      <c r="B112" s="9"/>
      <c r="C112" s="9"/>
      <c r="D112" s="9"/>
      <c r="E112" s="9"/>
      <c r="F112" s="11"/>
      <c r="G112" s="12"/>
    </row>
    <row r="113" spans="1:7" ht="44.4" thickTop="1" thickBot="1" x14ac:dyDescent="0.35">
      <c r="A113" s="61" t="s">
        <v>2</v>
      </c>
      <c r="B113" s="62" t="s">
        <v>3</v>
      </c>
      <c r="C113" s="63" t="s">
        <v>4</v>
      </c>
      <c r="D113" s="64" t="s">
        <v>5</v>
      </c>
      <c r="E113" s="27"/>
      <c r="F113" s="20"/>
      <c r="G113" s="20"/>
    </row>
    <row r="114" spans="1:7" ht="202.8" thickTop="1" thickBot="1" x14ac:dyDescent="0.35">
      <c r="A114" s="65" t="s">
        <v>162</v>
      </c>
      <c r="B114" s="66" t="s">
        <v>163</v>
      </c>
      <c r="C114" s="50" t="s">
        <v>8</v>
      </c>
      <c r="D114" s="50">
        <v>1</v>
      </c>
      <c r="E114" s="20"/>
      <c r="F114" s="20"/>
      <c r="G114" s="20"/>
    </row>
    <row r="115" spans="1:7" ht="30" thickTop="1" thickBot="1" x14ac:dyDescent="0.35">
      <c r="A115" s="61" t="s">
        <v>9</v>
      </c>
      <c r="B115" s="62" t="s">
        <v>10</v>
      </c>
      <c r="C115" s="62" t="s">
        <v>4</v>
      </c>
      <c r="D115" s="62" t="s">
        <v>11</v>
      </c>
      <c r="E115" s="62" t="s">
        <v>12</v>
      </c>
      <c r="F115" s="62" t="s">
        <v>13</v>
      </c>
      <c r="G115" s="64" t="s">
        <v>14</v>
      </c>
    </row>
    <row r="116" spans="1:7" ht="15" thickTop="1" x14ac:dyDescent="0.3">
      <c r="A116" s="20"/>
      <c r="B116" s="67" t="s">
        <v>15</v>
      </c>
      <c r="C116" s="68"/>
      <c r="D116" s="68"/>
      <c r="E116" s="68"/>
      <c r="F116" s="68"/>
      <c r="G116" s="7"/>
    </row>
    <row r="117" spans="1:7" x14ac:dyDescent="0.3">
      <c r="A117" s="36" t="s">
        <v>16</v>
      </c>
      <c r="B117" s="4" t="s">
        <v>70</v>
      </c>
      <c r="C117" s="4" t="s">
        <v>18</v>
      </c>
      <c r="D117" s="22">
        <v>2.8</v>
      </c>
      <c r="E117" s="70">
        <v>30.27</v>
      </c>
      <c r="F117" s="6">
        <f>PRODUCT(D117:E117)</f>
        <v>84.756</v>
      </c>
      <c r="G117" s="7"/>
    </row>
    <row r="118" spans="1:7" ht="15" thickBot="1" x14ac:dyDescent="0.35">
      <c r="A118" s="36" t="s">
        <v>19</v>
      </c>
      <c r="B118" s="4" t="s">
        <v>20</v>
      </c>
      <c r="C118" s="4" t="s">
        <v>18</v>
      </c>
      <c r="D118" s="22">
        <v>2.8</v>
      </c>
      <c r="E118" s="70">
        <v>25.18</v>
      </c>
      <c r="F118" s="6">
        <f>PRODUCT(D118:E118)</f>
        <v>70.503999999999991</v>
      </c>
      <c r="G118" s="7"/>
    </row>
    <row r="119" spans="1:7" ht="15.6" thickTop="1" thickBot="1" x14ac:dyDescent="0.35">
      <c r="A119" s="71">
        <v>1</v>
      </c>
      <c r="B119" s="244" t="s">
        <v>21</v>
      </c>
      <c r="C119" s="245"/>
      <c r="D119" s="245"/>
      <c r="E119" s="246"/>
      <c r="F119" s="72">
        <f>SUM(F117:F118)</f>
        <v>155.26</v>
      </c>
      <c r="G119" s="73">
        <f>SUM(F119/F127)</f>
        <v>0.77611722439365527</v>
      </c>
    </row>
    <row r="120" spans="1:7" ht="15" thickTop="1" x14ac:dyDescent="0.3">
      <c r="A120" s="20"/>
      <c r="B120" s="74" t="s">
        <v>22</v>
      </c>
      <c r="C120" s="4"/>
      <c r="D120" s="4"/>
      <c r="E120" s="4"/>
      <c r="F120" s="41"/>
      <c r="G120" s="75"/>
    </row>
    <row r="121" spans="1:7" ht="58.2" thickBot="1" x14ac:dyDescent="0.35">
      <c r="A121" s="36" t="s">
        <v>23</v>
      </c>
      <c r="B121" s="4" t="s">
        <v>164</v>
      </c>
      <c r="C121" s="4" t="s">
        <v>18</v>
      </c>
      <c r="D121" s="4">
        <v>0.04</v>
      </c>
      <c r="E121" s="76">
        <v>72</v>
      </c>
      <c r="F121" s="23">
        <f>PRODUCT(D121:E121)</f>
        <v>2.88</v>
      </c>
      <c r="G121" s="7"/>
    </row>
    <row r="122" spans="1:7" ht="15.6" thickTop="1" thickBot="1" x14ac:dyDescent="0.35">
      <c r="A122" s="71">
        <v>2</v>
      </c>
      <c r="B122" s="244" t="s">
        <v>25</v>
      </c>
      <c r="C122" s="245"/>
      <c r="D122" s="245"/>
      <c r="E122" s="246"/>
      <c r="F122" s="72">
        <f>SUM(F121:F121)</f>
        <v>2.88</v>
      </c>
      <c r="G122" s="73">
        <f>SUM(F122/F127)</f>
        <v>1.4396609598439566E-2</v>
      </c>
    </row>
    <row r="123" spans="1:7" ht="15.6" thickTop="1" thickBot="1" x14ac:dyDescent="0.35">
      <c r="A123" s="78" t="s">
        <v>26</v>
      </c>
      <c r="B123" s="244" t="s">
        <v>27</v>
      </c>
      <c r="C123" s="245"/>
      <c r="D123" s="245"/>
      <c r="E123" s="246"/>
      <c r="F123" s="79">
        <f>SUM(F119,F122)</f>
        <v>158.13999999999999</v>
      </c>
      <c r="G123" s="3"/>
    </row>
    <row r="124" spans="1:7" ht="15.6" thickTop="1" thickBot="1" x14ac:dyDescent="0.35">
      <c r="A124" s="80">
        <v>3</v>
      </c>
      <c r="B124" s="264" t="s">
        <v>28</v>
      </c>
      <c r="C124" s="265"/>
      <c r="D124" s="265"/>
      <c r="E124" s="266"/>
      <c r="F124" s="79">
        <f>SUM(F123)*15%</f>
        <v>23.720999999999997</v>
      </c>
      <c r="G124" s="73">
        <f>SUM(F124/F127)</f>
        <v>0.11857707509881421</v>
      </c>
    </row>
    <row r="125" spans="1:7" ht="15.6" thickTop="1" thickBot="1" x14ac:dyDescent="0.35">
      <c r="A125" s="78" t="s">
        <v>29</v>
      </c>
      <c r="B125" s="244" t="s">
        <v>30</v>
      </c>
      <c r="C125" s="245"/>
      <c r="D125" s="245"/>
      <c r="E125" s="246"/>
      <c r="F125" s="81">
        <f>SUM(F123:F124)</f>
        <v>181.86099999999999</v>
      </c>
    </row>
    <row r="126" spans="1:7" ht="15.6" thickTop="1" thickBot="1" x14ac:dyDescent="0.35">
      <c r="A126" s="80">
        <v>4</v>
      </c>
      <c r="B126" s="264" t="s">
        <v>31</v>
      </c>
      <c r="C126" s="265"/>
      <c r="D126" s="265"/>
      <c r="E126" s="266"/>
      <c r="F126" s="79">
        <f>SUM(F125)*10%</f>
        <v>18.1861</v>
      </c>
      <c r="G126" s="73">
        <f>SUM(F126/F127)</f>
        <v>9.0909090909090912E-2</v>
      </c>
    </row>
    <row r="127" spans="1:7" ht="15.6" thickTop="1" thickBot="1" x14ac:dyDescent="0.35">
      <c r="A127" s="78" t="s">
        <v>32</v>
      </c>
      <c r="B127" s="244" t="s">
        <v>33</v>
      </c>
      <c r="C127" s="245"/>
      <c r="D127" s="245"/>
      <c r="E127" s="246"/>
      <c r="F127" s="81">
        <f>SUM(F125:F126)</f>
        <v>200.0471</v>
      </c>
      <c r="G127" s="82">
        <f>SUM(G119,G122,G124,G126)</f>
        <v>1</v>
      </c>
    </row>
    <row r="128" spans="1:7" ht="15.6" thickTop="1" thickBot="1" x14ac:dyDescent="0.35">
      <c r="A128" s="8"/>
      <c r="B128" s="9"/>
      <c r="C128" s="9"/>
      <c r="D128" s="9"/>
      <c r="E128" s="9"/>
      <c r="F128" s="11"/>
      <c r="G128" s="12"/>
    </row>
    <row r="129" spans="1:7" ht="44.4" thickTop="1" thickBot="1" x14ac:dyDescent="0.35">
      <c r="A129" s="61" t="s">
        <v>2</v>
      </c>
      <c r="B129" s="62" t="s">
        <v>3</v>
      </c>
      <c r="C129" s="63" t="s">
        <v>4</v>
      </c>
      <c r="D129" s="64" t="s">
        <v>5</v>
      </c>
      <c r="E129" s="27"/>
      <c r="F129" s="20"/>
      <c r="G129" s="20"/>
    </row>
    <row r="130" spans="1:7" ht="220.8" customHeight="1" thickTop="1" thickBot="1" x14ac:dyDescent="0.35">
      <c r="A130" s="65" t="s">
        <v>165</v>
      </c>
      <c r="B130" s="66" t="s">
        <v>166</v>
      </c>
      <c r="C130" s="50" t="s">
        <v>8</v>
      </c>
      <c r="D130" s="50">
        <v>1</v>
      </c>
      <c r="E130" s="20"/>
      <c r="F130" s="20"/>
      <c r="G130" s="20"/>
    </row>
    <row r="131" spans="1:7" ht="30" thickTop="1" thickBot="1" x14ac:dyDescent="0.35">
      <c r="A131" s="61" t="s">
        <v>9</v>
      </c>
      <c r="B131" s="62" t="s">
        <v>10</v>
      </c>
      <c r="C131" s="62" t="s">
        <v>4</v>
      </c>
      <c r="D131" s="62" t="s">
        <v>11</v>
      </c>
      <c r="E131" s="62" t="s">
        <v>12</v>
      </c>
      <c r="F131" s="62" t="s">
        <v>13</v>
      </c>
      <c r="G131" s="64" t="s">
        <v>14</v>
      </c>
    </row>
    <row r="132" spans="1:7" ht="15" thickTop="1" x14ac:dyDescent="0.3">
      <c r="A132" s="20"/>
      <c r="B132" s="67" t="s">
        <v>15</v>
      </c>
      <c r="C132" s="68"/>
      <c r="D132" s="68"/>
      <c r="E132" s="68"/>
      <c r="F132" s="68"/>
      <c r="G132" s="7"/>
    </row>
    <row r="133" spans="1:7" x14ac:dyDescent="0.3">
      <c r="A133" s="36" t="s">
        <v>16</v>
      </c>
      <c r="B133" s="4" t="s">
        <v>70</v>
      </c>
      <c r="C133" s="4" t="s">
        <v>18</v>
      </c>
      <c r="D133" s="22">
        <v>3.2</v>
      </c>
      <c r="E133" s="70">
        <v>30.27</v>
      </c>
      <c r="F133" s="6">
        <f>PRODUCT(D133:E133)</f>
        <v>96.864000000000004</v>
      </c>
      <c r="G133" s="7"/>
    </row>
    <row r="134" spans="1:7" ht="15" thickBot="1" x14ac:dyDescent="0.35">
      <c r="A134" s="36" t="s">
        <v>19</v>
      </c>
      <c r="B134" s="4" t="s">
        <v>20</v>
      </c>
      <c r="C134" s="4" t="s">
        <v>18</v>
      </c>
      <c r="D134" s="22">
        <v>3.2</v>
      </c>
      <c r="E134" s="70">
        <v>25.18</v>
      </c>
      <c r="F134" s="6">
        <f>PRODUCT(D134:E134)</f>
        <v>80.576000000000008</v>
      </c>
      <c r="G134" s="7"/>
    </row>
    <row r="135" spans="1:7" ht="15.6" thickTop="1" thickBot="1" x14ac:dyDescent="0.35">
      <c r="A135" s="71">
        <v>1</v>
      </c>
      <c r="B135" s="244" t="s">
        <v>21</v>
      </c>
      <c r="C135" s="245"/>
      <c r="D135" s="245"/>
      <c r="E135" s="246"/>
      <c r="F135" s="72">
        <f>SUM(F133:F134)</f>
        <v>177.44</v>
      </c>
      <c r="G135" s="73">
        <f>SUM(F135/F143)</f>
        <v>0.77788805847136921</v>
      </c>
    </row>
    <row r="136" spans="1:7" ht="15" thickTop="1" x14ac:dyDescent="0.3">
      <c r="A136" s="20"/>
      <c r="B136" s="74" t="s">
        <v>22</v>
      </c>
      <c r="C136" s="4"/>
      <c r="D136" s="4"/>
      <c r="E136" s="4"/>
      <c r="F136" s="41"/>
      <c r="G136" s="75"/>
    </row>
    <row r="137" spans="1:7" ht="58.2" thickBot="1" x14ac:dyDescent="0.35">
      <c r="A137" s="36" t="s">
        <v>23</v>
      </c>
      <c r="B137" s="4" t="s">
        <v>164</v>
      </c>
      <c r="C137" s="4" t="s">
        <v>18</v>
      </c>
      <c r="D137" s="4">
        <v>0.04</v>
      </c>
      <c r="E137" s="76">
        <v>72</v>
      </c>
      <c r="F137" s="23">
        <f>PRODUCT(D137:E137)</f>
        <v>2.88</v>
      </c>
      <c r="G137" s="7"/>
    </row>
    <row r="138" spans="1:7" ht="15.6" thickTop="1" thickBot="1" x14ac:dyDescent="0.35">
      <c r="A138" s="71">
        <v>2</v>
      </c>
      <c r="B138" s="244" t="s">
        <v>25</v>
      </c>
      <c r="C138" s="245"/>
      <c r="D138" s="245"/>
      <c r="E138" s="246"/>
      <c r="F138" s="72">
        <f>SUM(F137:F137)</f>
        <v>2.88</v>
      </c>
      <c r="G138" s="73">
        <f>SUM(F138/F143)</f>
        <v>1.262577552072556E-2</v>
      </c>
    </row>
    <row r="139" spans="1:7" ht="15.6" thickTop="1" thickBot="1" x14ac:dyDescent="0.35">
      <c r="A139" s="78" t="s">
        <v>26</v>
      </c>
      <c r="B139" s="244" t="s">
        <v>27</v>
      </c>
      <c r="C139" s="245"/>
      <c r="D139" s="245"/>
      <c r="E139" s="246"/>
      <c r="F139" s="79">
        <f>SUM(F135,F138)</f>
        <v>180.32</v>
      </c>
      <c r="G139" s="3"/>
    </row>
    <row r="140" spans="1:7" ht="15.6" thickTop="1" thickBot="1" x14ac:dyDescent="0.35">
      <c r="A140" s="80">
        <v>3</v>
      </c>
      <c r="B140" s="264" t="s">
        <v>28</v>
      </c>
      <c r="C140" s="265"/>
      <c r="D140" s="265"/>
      <c r="E140" s="266"/>
      <c r="F140" s="79">
        <f>SUM(F139)*15%</f>
        <v>27.047999999999998</v>
      </c>
      <c r="G140" s="73">
        <f>SUM(F140/F143)</f>
        <v>0.11857707509881421</v>
      </c>
    </row>
    <row r="141" spans="1:7" ht="15.6" thickTop="1" thickBot="1" x14ac:dyDescent="0.35">
      <c r="A141" s="78" t="s">
        <v>29</v>
      </c>
      <c r="B141" s="244" t="s">
        <v>30</v>
      </c>
      <c r="C141" s="245"/>
      <c r="D141" s="245"/>
      <c r="E141" s="246"/>
      <c r="F141" s="81">
        <f>SUM(F139:F140)</f>
        <v>207.36799999999999</v>
      </c>
    </row>
    <row r="142" spans="1:7" ht="15.6" thickTop="1" thickBot="1" x14ac:dyDescent="0.35">
      <c r="A142" s="80">
        <v>4</v>
      </c>
      <c r="B142" s="264" t="s">
        <v>31</v>
      </c>
      <c r="C142" s="265"/>
      <c r="D142" s="265"/>
      <c r="E142" s="266"/>
      <c r="F142" s="79">
        <f>SUM(F141)*10%</f>
        <v>20.736800000000002</v>
      </c>
      <c r="G142" s="73">
        <f>SUM(F142/F143)</f>
        <v>9.0909090909090912E-2</v>
      </c>
    </row>
    <row r="143" spans="1:7" ht="15.6" thickTop="1" thickBot="1" x14ac:dyDescent="0.35">
      <c r="A143" s="78" t="s">
        <v>32</v>
      </c>
      <c r="B143" s="244" t="s">
        <v>33</v>
      </c>
      <c r="C143" s="245"/>
      <c r="D143" s="245"/>
      <c r="E143" s="246"/>
      <c r="F143" s="81">
        <f>SUM(F141:F142)</f>
        <v>228.10480000000001</v>
      </c>
      <c r="G143" s="82">
        <f>SUM(G135,G138,G140,G142)</f>
        <v>0.99999999999999989</v>
      </c>
    </row>
    <row r="144" spans="1:7" ht="15.6" thickTop="1" thickBot="1" x14ac:dyDescent="0.35">
      <c r="A144" s="8"/>
      <c r="B144" s="9"/>
      <c r="C144" s="9"/>
      <c r="D144" s="9"/>
      <c r="E144" s="9"/>
      <c r="F144" s="11"/>
      <c r="G144" s="12"/>
    </row>
    <row r="145" spans="1:7" ht="44.4" thickTop="1" thickBot="1" x14ac:dyDescent="0.35">
      <c r="A145" s="61" t="s">
        <v>2</v>
      </c>
      <c r="B145" s="62" t="s">
        <v>3</v>
      </c>
      <c r="C145" s="63" t="s">
        <v>4</v>
      </c>
      <c r="D145" s="64" t="s">
        <v>5</v>
      </c>
      <c r="E145" s="27"/>
      <c r="F145" s="20"/>
      <c r="G145" s="20"/>
    </row>
    <row r="146" spans="1:7" ht="408.6" customHeight="1" thickTop="1" thickBot="1" x14ac:dyDescent="0.35">
      <c r="A146" s="65" t="s">
        <v>167</v>
      </c>
      <c r="B146" s="222" t="s">
        <v>168</v>
      </c>
      <c r="C146" s="50" t="s">
        <v>8</v>
      </c>
      <c r="D146" s="50">
        <v>1</v>
      </c>
      <c r="E146" s="20"/>
      <c r="F146" s="20"/>
      <c r="G146" s="20"/>
    </row>
    <row r="147" spans="1:7" ht="30" thickTop="1" thickBot="1" x14ac:dyDescent="0.35">
      <c r="A147" s="61" t="s">
        <v>9</v>
      </c>
      <c r="B147" s="62" t="s">
        <v>10</v>
      </c>
      <c r="C147" s="62" t="s">
        <v>4</v>
      </c>
      <c r="D147" s="62" t="s">
        <v>11</v>
      </c>
      <c r="E147" s="62" t="s">
        <v>12</v>
      </c>
      <c r="F147" s="62" t="s">
        <v>13</v>
      </c>
      <c r="G147" s="64" t="s">
        <v>14</v>
      </c>
    </row>
    <row r="148" spans="1:7" ht="15" thickTop="1" x14ac:dyDescent="0.3">
      <c r="A148" s="20"/>
      <c r="B148" s="67" t="s">
        <v>15</v>
      </c>
      <c r="C148" s="68"/>
      <c r="D148" s="68"/>
      <c r="E148" s="68"/>
      <c r="F148" s="68"/>
      <c r="G148" s="7"/>
    </row>
    <row r="149" spans="1:7" x14ac:dyDescent="0.3">
      <c r="A149" s="36" t="s">
        <v>16</v>
      </c>
      <c r="B149" s="4" t="s">
        <v>70</v>
      </c>
      <c r="C149" s="4" t="s">
        <v>18</v>
      </c>
      <c r="D149" s="22">
        <v>3.5</v>
      </c>
      <c r="E149" s="70">
        <v>30.27</v>
      </c>
      <c r="F149" s="6">
        <f>PRODUCT(D149:E149)</f>
        <v>105.94499999999999</v>
      </c>
      <c r="G149" s="7"/>
    </row>
    <row r="150" spans="1:7" ht="15" thickBot="1" x14ac:dyDescent="0.35">
      <c r="A150" s="36" t="s">
        <v>19</v>
      </c>
      <c r="B150" s="4" t="s">
        <v>20</v>
      </c>
      <c r="C150" s="4" t="s">
        <v>18</v>
      </c>
      <c r="D150" s="22">
        <v>4.5</v>
      </c>
      <c r="E150" s="70">
        <v>25.18</v>
      </c>
      <c r="F150" s="6">
        <f>PRODUCT(D150:E150)</f>
        <v>113.31</v>
      </c>
      <c r="G150" s="7"/>
    </row>
    <row r="151" spans="1:7" ht="15.6" thickTop="1" thickBot="1" x14ac:dyDescent="0.35">
      <c r="A151" s="71">
        <v>1</v>
      </c>
      <c r="B151" s="244" t="s">
        <v>21</v>
      </c>
      <c r="C151" s="245"/>
      <c r="D151" s="245"/>
      <c r="E151" s="246"/>
      <c r="F151" s="72">
        <f>SUM(F149:F150)</f>
        <v>219.255</v>
      </c>
      <c r="G151" s="73">
        <f>SUM(F151/F160)</f>
        <v>0.77027802889557029</v>
      </c>
    </row>
    <row r="152" spans="1:7" ht="15" thickTop="1" x14ac:dyDescent="0.3">
      <c r="A152" s="20"/>
      <c r="B152" s="74" t="s">
        <v>22</v>
      </c>
      <c r="C152" s="4"/>
      <c r="D152" s="4"/>
      <c r="E152" s="4"/>
      <c r="F152" s="41"/>
      <c r="G152" s="75"/>
    </row>
    <row r="153" spans="1:7" ht="100.8" x14ac:dyDescent="0.3">
      <c r="A153" s="36" t="s">
        <v>23</v>
      </c>
      <c r="B153" s="4" t="s">
        <v>169</v>
      </c>
      <c r="C153" s="4" t="s">
        <v>18</v>
      </c>
      <c r="D153" s="22">
        <v>0.4</v>
      </c>
      <c r="E153" s="76">
        <v>7.2</v>
      </c>
      <c r="F153" s="23">
        <f>PRODUCT(D153:E153)</f>
        <v>2.8800000000000003</v>
      </c>
      <c r="G153" s="7"/>
    </row>
    <row r="154" spans="1:7" ht="58.2" thickBot="1" x14ac:dyDescent="0.35">
      <c r="A154" s="36" t="s">
        <v>47</v>
      </c>
      <c r="B154" s="4" t="s">
        <v>170</v>
      </c>
      <c r="C154" s="4" t="s">
        <v>18</v>
      </c>
      <c r="D154" s="4">
        <v>0.04</v>
      </c>
      <c r="E154" s="76">
        <v>72</v>
      </c>
      <c r="F154" s="23">
        <f>PRODUCT(D154:E154)</f>
        <v>2.88</v>
      </c>
      <c r="G154" s="7"/>
    </row>
    <row r="155" spans="1:7" ht="15.6" thickTop="1" thickBot="1" x14ac:dyDescent="0.35">
      <c r="A155" s="71">
        <v>2</v>
      </c>
      <c r="B155" s="244" t="s">
        <v>25</v>
      </c>
      <c r="C155" s="245"/>
      <c r="D155" s="245"/>
      <c r="E155" s="246"/>
      <c r="F155" s="72">
        <f>SUM(F153:F154)</f>
        <v>5.76</v>
      </c>
      <c r="G155" s="73">
        <f>SUM(F155/F160)</f>
        <v>2.0235805096524524E-2</v>
      </c>
    </row>
    <row r="156" spans="1:7" ht="15.6" thickTop="1" thickBot="1" x14ac:dyDescent="0.35">
      <c r="A156" s="78" t="s">
        <v>26</v>
      </c>
      <c r="B156" s="244" t="s">
        <v>27</v>
      </c>
      <c r="C156" s="245"/>
      <c r="D156" s="245"/>
      <c r="E156" s="246"/>
      <c r="F156" s="79">
        <f>SUM(F151,F155)</f>
        <v>225.01499999999999</v>
      </c>
      <c r="G156" s="3"/>
    </row>
    <row r="157" spans="1:7" ht="15.6" thickTop="1" thickBot="1" x14ac:dyDescent="0.35">
      <c r="A157" s="80">
        <v>3</v>
      </c>
      <c r="B157" s="264" t="s">
        <v>28</v>
      </c>
      <c r="C157" s="265"/>
      <c r="D157" s="265"/>
      <c r="E157" s="266"/>
      <c r="F157" s="79">
        <f>SUM(F156)*15%</f>
        <v>33.752249999999997</v>
      </c>
      <c r="G157" s="73">
        <f>SUM(F157/F160)</f>
        <v>0.11857707509881421</v>
      </c>
    </row>
    <row r="158" spans="1:7" ht="15.6" thickTop="1" thickBot="1" x14ac:dyDescent="0.35">
      <c r="A158" s="78" t="s">
        <v>29</v>
      </c>
      <c r="B158" s="244" t="s">
        <v>30</v>
      </c>
      <c r="C158" s="245"/>
      <c r="D158" s="245"/>
      <c r="E158" s="246"/>
      <c r="F158" s="81">
        <f>SUM(F156:F157)</f>
        <v>258.76724999999999</v>
      </c>
    </row>
    <row r="159" spans="1:7" ht="15.6" thickTop="1" thickBot="1" x14ac:dyDescent="0.35">
      <c r="A159" s="80">
        <v>4</v>
      </c>
      <c r="B159" s="264" t="s">
        <v>31</v>
      </c>
      <c r="C159" s="265"/>
      <c r="D159" s="265"/>
      <c r="E159" s="266"/>
      <c r="F159" s="79">
        <f>SUM(F158)*10%</f>
        <v>25.876725</v>
      </c>
      <c r="G159" s="73">
        <f>SUM(F159/F160)</f>
        <v>9.0909090909090912E-2</v>
      </c>
    </row>
    <row r="160" spans="1:7" ht="15.6" thickTop="1" thickBot="1" x14ac:dyDescent="0.35">
      <c r="A160" s="78" t="s">
        <v>32</v>
      </c>
      <c r="B160" s="244" t="s">
        <v>33</v>
      </c>
      <c r="C160" s="245"/>
      <c r="D160" s="245"/>
      <c r="E160" s="246"/>
      <c r="F160" s="81">
        <f>SUM(F158:F159)</f>
        <v>284.64397500000001</v>
      </c>
      <c r="G160" s="82">
        <f>SUM(G151,G155,G157,G159)</f>
        <v>1</v>
      </c>
    </row>
    <row r="161" spans="1:7" ht="15.6" thickTop="1" thickBot="1" x14ac:dyDescent="0.35">
      <c r="A161" s="8"/>
      <c r="B161" s="9"/>
      <c r="C161" s="9"/>
      <c r="D161" s="9"/>
      <c r="E161" s="9"/>
      <c r="F161" s="11"/>
      <c r="G161" s="12"/>
    </row>
    <row r="162" spans="1:7" ht="44.4" thickTop="1" thickBot="1" x14ac:dyDescent="0.35">
      <c r="A162" s="61" t="s">
        <v>2</v>
      </c>
      <c r="B162" s="62" t="s">
        <v>3</v>
      </c>
      <c r="C162" s="63" t="s">
        <v>4</v>
      </c>
      <c r="D162" s="64" t="s">
        <v>5</v>
      </c>
      <c r="E162" s="27"/>
      <c r="F162" s="20"/>
      <c r="G162" s="20"/>
    </row>
    <row r="163" spans="1:7" ht="231" customHeight="1" thickTop="1" thickBot="1" x14ac:dyDescent="0.35">
      <c r="A163" s="65" t="s">
        <v>171</v>
      </c>
      <c r="B163" s="66" t="s">
        <v>172</v>
      </c>
      <c r="C163" s="50" t="s">
        <v>8</v>
      </c>
      <c r="D163" s="50">
        <v>1</v>
      </c>
      <c r="E163" s="20"/>
      <c r="F163" s="20"/>
      <c r="G163" s="20"/>
    </row>
    <row r="164" spans="1:7" ht="30" thickTop="1" thickBot="1" x14ac:dyDescent="0.35">
      <c r="A164" s="61" t="s">
        <v>9</v>
      </c>
      <c r="B164" s="62" t="s">
        <v>10</v>
      </c>
      <c r="C164" s="62" t="s">
        <v>4</v>
      </c>
      <c r="D164" s="62" t="s">
        <v>11</v>
      </c>
      <c r="E164" s="62" t="s">
        <v>12</v>
      </c>
      <c r="F164" s="62" t="s">
        <v>13</v>
      </c>
      <c r="G164" s="64" t="s">
        <v>14</v>
      </c>
    </row>
    <row r="165" spans="1:7" ht="15" thickTop="1" x14ac:dyDescent="0.3">
      <c r="A165" s="20"/>
      <c r="B165" s="67" t="s">
        <v>15</v>
      </c>
      <c r="C165" s="68"/>
      <c r="D165" s="68"/>
      <c r="E165" s="68"/>
      <c r="F165" s="68"/>
      <c r="G165" s="7"/>
    </row>
    <row r="166" spans="1:7" x14ac:dyDescent="0.3">
      <c r="A166" s="36" t="s">
        <v>16</v>
      </c>
      <c r="B166" s="4" t="s">
        <v>70</v>
      </c>
      <c r="C166" s="4" t="s">
        <v>18</v>
      </c>
      <c r="D166" s="22">
        <v>0.2</v>
      </c>
      <c r="E166" s="70">
        <v>30.27</v>
      </c>
      <c r="F166" s="6">
        <f>PRODUCT(D166:E166)</f>
        <v>6.0540000000000003</v>
      </c>
      <c r="G166" s="7"/>
    </row>
    <row r="167" spans="1:7" ht="15" thickBot="1" x14ac:dyDescent="0.35">
      <c r="A167" s="36" t="s">
        <v>19</v>
      </c>
      <c r="B167" s="4" t="s">
        <v>20</v>
      </c>
      <c r="C167" s="4" t="s">
        <v>18</v>
      </c>
      <c r="D167" s="22">
        <v>0.2</v>
      </c>
      <c r="E167" s="70">
        <v>25.18</v>
      </c>
      <c r="F167" s="6">
        <f>PRODUCT(D167:E167)</f>
        <v>5.0360000000000005</v>
      </c>
      <c r="G167" s="7"/>
    </row>
    <row r="168" spans="1:7" ht="15.6" thickTop="1" thickBot="1" x14ac:dyDescent="0.35">
      <c r="A168" s="71">
        <v>1</v>
      </c>
      <c r="B168" s="244" t="s">
        <v>21</v>
      </c>
      <c r="C168" s="245"/>
      <c r="D168" s="245"/>
      <c r="E168" s="246"/>
      <c r="F168" s="72">
        <f>SUM(F166:F167)</f>
        <v>11.09</v>
      </c>
      <c r="G168" s="73">
        <f>SUM(F168/F176)</f>
        <v>0.62754462555277968</v>
      </c>
    </row>
    <row r="169" spans="1:7" ht="15" thickTop="1" x14ac:dyDescent="0.3">
      <c r="A169" s="20"/>
      <c r="B169" s="74" t="s">
        <v>22</v>
      </c>
      <c r="C169" s="4"/>
      <c r="D169" s="4"/>
      <c r="E169" s="4"/>
      <c r="F169" s="41"/>
      <c r="G169" s="75"/>
    </row>
    <row r="170" spans="1:7" ht="58.2" thickBot="1" x14ac:dyDescent="0.35">
      <c r="A170" s="36" t="s">
        <v>23</v>
      </c>
      <c r="B170" s="4" t="s">
        <v>164</v>
      </c>
      <c r="C170" s="4" t="s">
        <v>18</v>
      </c>
      <c r="D170" s="4">
        <v>0.04</v>
      </c>
      <c r="E170" s="76">
        <v>72</v>
      </c>
      <c r="F170" s="23">
        <f>PRODUCT(D170:E170)</f>
        <v>2.88</v>
      </c>
      <c r="G170" s="7"/>
    </row>
    <row r="171" spans="1:7" ht="15.6" thickTop="1" thickBot="1" x14ac:dyDescent="0.35">
      <c r="A171" s="71">
        <v>2</v>
      </c>
      <c r="B171" s="244" t="s">
        <v>25</v>
      </c>
      <c r="C171" s="245"/>
      <c r="D171" s="245"/>
      <c r="E171" s="246"/>
      <c r="F171" s="72">
        <f>SUM(F170:F170)</f>
        <v>2.88</v>
      </c>
      <c r="G171" s="73">
        <f>SUM(F171/F176)</f>
        <v>0.1629692084393152</v>
      </c>
    </row>
    <row r="172" spans="1:7" ht="15.6" thickTop="1" thickBot="1" x14ac:dyDescent="0.35">
      <c r="A172" s="78" t="s">
        <v>26</v>
      </c>
      <c r="B172" s="244" t="s">
        <v>27</v>
      </c>
      <c r="C172" s="245"/>
      <c r="D172" s="245"/>
      <c r="E172" s="246"/>
      <c r="F172" s="79">
        <f>SUM(F168,F171)</f>
        <v>13.969999999999999</v>
      </c>
      <c r="G172" s="3"/>
    </row>
    <row r="173" spans="1:7" ht="15.6" thickTop="1" thickBot="1" x14ac:dyDescent="0.35">
      <c r="A173" s="80">
        <v>3</v>
      </c>
      <c r="B173" s="264" t="s">
        <v>28</v>
      </c>
      <c r="C173" s="265"/>
      <c r="D173" s="265"/>
      <c r="E173" s="266"/>
      <c r="F173" s="79">
        <f>SUM(F172)*15%</f>
        <v>2.0954999999999999</v>
      </c>
      <c r="G173" s="73">
        <f>SUM(F173/F176)</f>
        <v>0.11857707509881424</v>
      </c>
    </row>
    <row r="174" spans="1:7" ht="15.6" thickTop="1" thickBot="1" x14ac:dyDescent="0.35">
      <c r="A174" s="78" t="s">
        <v>29</v>
      </c>
      <c r="B174" s="244" t="s">
        <v>30</v>
      </c>
      <c r="C174" s="245"/>
      <c r="D174" s="245"/>
      <c r="E174" s="246"/>
      <c r="F174" s="81">
        <f>SUM(F172:F173)</f>
        <v>16.0655</v>
      </c>
    </row>
    <row r="175" spans="1:7" ht="15.6" thickTop="1" thickBot="1" x14ac:dyDescent="0.35">
      <c r="A175" s="80">
        <v>4</v>
      </c>
      <c r="B175" s="264" t="s">
        <v>31</v>
      </c>
      <c r="C175" s="265"/>
      <c r="D175" s="265"/>
      <c r="E175" s="266"/>
      <c r="F175" s="79">
        <f>SUM(F174)*10%</f>
        <v>1.6065500000000001</v>
      </c>
      <c r="G175" s="73">
        <f>SUM(F175/F176)</f>
        <v>9.0909090909090925E-2</v>
      </c>
    </row>
    <row r="176" spans="1:7" ht="15.6" thickTop="1" thickBot="1" x14ac:dyDescent="0.35">
      <c r="A176" s="78" t="s">
        <v>32</v>
      </c>
      <c r="B176" s="244" t="s">
        <v>33</v>
      </c>
      <c r="C176" s="245"/>
      <c r="D176" s="245"/>
      <c r="E176" s="246"/>
      <c r="F176" s="81">
        <f>SUM(F174:F175)</f>
        <v>17.672049999999999</v>
      </c>
      <c r="G176" s="82">
        <f>SUM(G168,G171,G173,G175)</f>
        <v>1</v>
      </c>
    </row>
    <row r="177" spans="1:7" ht="15" thickTop="1" x14ac:dyDescent="0.3">
      <c r="A177" s="8"/>
      <c r="B177" s="9"/>
      <c r="C177" s="9"/>
      <c r="D177" s="9"/>
      <c r="E177" s="9"/>
      <c r="F177" s="11"/>
      <c r="G177" s="12"/>
    </row>
    <row r="178" spans="1:7" x14ac:dyDescent="0.3">
      <c r="A178" s="231" t="s">
        <v>173</v>
      </c>
      <c r="B178" s="231"/>
      <c r="C178" s="231"/>
      <c r="D178" s="231"/>
      <c r="E178" s="231"/>
      <c r="F178" s="231"/>
      <c r="G178" s="231"/>
    </row>
    <row r="179" spans="1:7" ht="15" thickBot="1" x14ac:dyDescent="0.35"/>
    <row r="180" spans="1:7" ht="44.4" thickTop="1" thickBot="1" x14ac:dyDescent="0.35">
      <c r="A180" s="61" t="s">
        <v>2</v>
      </c>
      <c r="B180" s="62" t="s">
        <v>3</v>
      </c>
      <c r="C180" s="63" t="s">
        <v>4</v>
      </c>
      <c r="D180" s="64" t="s">
        <v>5</v>
      </c>
      <c r="E180" s="27"/>
      <c r="F180" s="20"/>
      <c r="G180" s="20"/>
    </row>
    <row r="181" spans="1:7" ht="270" customHeight="1" thickTop="1" thickBot="1" x14ac:dyDescent="0.35">
      <c r="A181" s="65" t="s">
        <v>174</v>
      </c>
      <c r="B181" s="66" t="s">
        <v>175</v>
      </c>
      <c r="C181" s="50" t="s">
        <v>8</v>
      </c>
      <c r="D181" s="50">
        <v>1</v>
      </c>
      <c r="E181" s="20"/>
      <c r="F181" s="20"/>
      <c r="G181" s="20"/>
    </row>
    <row r="182" spans="1:7" ht="30" thickTop="1" thickBot="1" x14ac:dyDescent="0.35">
      <c r="A182" s="61" t="s">
        <v>9</v>
      </c>
      <c r="B182" s="62" t="s">
        <v>10</v>
      </c>
      <c r="C182" s="62" t="s">
        <v>4</v>
      </c>
      <c r="D182" s="62" t="s">
        <v>11</v>
      </c>
      <c r="E182" s="62" t="s">
        <v>12</v>
      </c>
      <c r="F182" s="62" t="s">
        <v>13</v>
      </c>
      <c r="G182" s="64" t="s">
        <v>14</v>
      </c>
    </row>
    <row r="183" spans="1:7" ht="15" thickTop="1" x14ac:dyDescent="0.3">
      <c r="A183" s="20"/>
      <c r="B183" s="67" t="s">
        <v>15</v>
      </c>
      <c r="C183" s="68"/>
      <c r="D183" s="68"/>
      <c r="E183" s="68"/>
      <c r="F183" s="68"/>
      <c r="G183" s="7"/>
    </row>
    <row r="184" spans="1:7" x14ac:dyDescent="0.3">
      <c r="A184" s="36" t="s">
        <v>16</v>
      </c>
      <c r="B184" s="4" t="s">
        <v>70</v>
      </c>
      <c r="C184" s="4" t="s">
        <v>18</v>
      </c>
      <c r="D184" s="4">
        <v>0.54</v>
      </c>
      <c r="E184" s="70">
        <v>30.27</v>
      </c>
      <c r="F184" s="6">
        <f>PRODUCT(D184:E184)</f>
        <v>16.345800000000001</v>
      </c>
      <c r="G184" s="7"/>
    </row>
    <row r="185" spans="1:7" ht="15" thickBot="1" x14ac:dyDescent="0.35">
      <c r="A185" s="36" t="s">
        <v>19</v>
      </c>
      <c r="B185" s="4" t="s">
        <v>20</v>
      </c>
      <c r="C185" s="4" t="s">
        <v>18</v>
      </c>
      <c r="D185" s="4">
        <v>0.54</v>
      </c>
      <c r="E185" s="70">
        <v>25.18</v>
      </c>
      <c r="F185" s="6">
        <f>PRODUCT(D185:E185)</f>
        <v>13.597200000000001</v>
      </c>
      <c r="G185" s="7"/>
    </row>
    <row r="186" spans="1:7" ht="15.6" thickTop="1" thickBot="1" x14ac:dyDescent="0.35">
      <c r="A186" s="71">
        <v>1</v>
      </c>
      <c r="B186" s="244" t="s">
        <v>21</v>
      </c>
      <c r="C186" s="245"/>
      <c r="D186" s="245"/>
      <c r="E186" s="246"/>
      <c r="F186" s="72">
        <f>SUM(F184:F185)</f>
        <v>29.943000000000001</v>
      </c>
      <c r="G186" s="73">
        <f>SUM(F186/F194)</f>
        <v>0.72115150142355344</v>
      </c>
    </row>
    <row r="187" spans="1:7" ht="15" thickTop="1" x14ac:dyDescent="0.3">
      <c r="A187" s="20"/>
      <c r="B187" s="74" t="s">
        <v>22</v>
      </c>
      <c r="C187" s="4"/>
      <c r="D187" s="4"/>
      <c r="E187" s="4"/>
      <c r="F187" s="41"/>
      <c r="G187" s="75"/>
    </row>
    <row r="188" spans="1:7" ht="58.2" thickBot="1" x14ac:dyDescent="0.35">
      <c r="A188" s="36" t="s">
        <v>23</v>
      </c>
      <c r="B188" s="4" t="s">
        <v>164</v>
      </c>
      <c r="C188" s="4" t="s">
        <v>18</v>
      </c>
      <c r="D188" s="4">
        <v>0.04</v>
      </c>
      <c r="E188" s="76">
        <v>72</v>
      </c>
      <c r="F188" s="23">
        <f>PRODUCT(D188:E188)</f>
        <v>2.88</v>
      </c>
      <c r="G188" s="7"/>
    </row>
    <row r="189" spans="1:7" ht="15.6" thickTop="1" thickBot="1" x14ac:dyDescent="0.35">
      <c r="A189" s="71">
        <v>2</v>
      </c>
      <c r="B189" s="244" t="s">
        <v>25</v>
      </c>
      <c r="C189" s="245"/>
      <c r="D189" s="245"/>
      <c r="E189" s="246"/>
      <c r="F189" s="72">
        <f>SUM(F188:F188)</f>
        <v>2.88</v>
      </c>
      <c r="G189" s="73">
        <f>SUM(F189/F194)</f>
        <v>6.9362332568541352E-2</v>
      </c>
    </row>
    <row r="190" spans="1:7" ht="15.6" thickTop="1" thickBot="1" x14ac:dyDescent="0.35">
      <c r="A190" s="78" t="s">
        <v>26</v>
      </c>
      <c r="B190" s="244" t="s">
        <v>27</v>
      </c>
      <c r="C190" s="245"/>
      <c r="D190" s="245"/>
      <c r="E190" s="246"/>
      <c r="F190" s="79">
        <f>SUM(F186,F189)</f>
        <v>32.823</v>
      </c>
      <c r="G190" s="3"/>
    </row>
    <row r="191" spans="1:7" ht="15.6" thickTop="1" thickBot="1" x14ac:dyDescent="0.35">
      <c r="A191" s="80">
        <v>3</v>
      </c>
      <c r="B191" s="264" t="s">
        <v>28</v>
      </c>
      <c r="C191" s="265"/>
      <c r="D191" s="265"/>
      <c r="E191" s="266"/>
      <c r="F191" s="79">
        <f>SUM(F190)*15%</f>
        <v>4.9234499999999999</v>
      </c>
      <c r="G191" s="73">
        <f>SUM(F191/F194)</f>
        <v>0.11857707509881422</v>
      </c>
    </row>
    <row r="192" spans="1:7" ht="15.6" thickTop="1" thickBot="1" x14ac:dyDescent="0.35">
      <c r="A192" s="78" t="s">
        <v>29</v>
      </c>
      <c r="B192" s="244" t="s">
        <v>30</v>
      </c>
      <c r="C192" s="245"/>
      <c r="D192" s="245"/>
      <c r="E192" s="246"/>
      <c r="F192" s="81">
        <f>SUM(F190:F191)</f>
        <v>37.746450000000003</v>
      </c>
    </row>
    <row r="193" spans="1:7" ht="15.6" thickTop="1" thickBot="1" x14ac:dyDescent="0.35">
      <c r="A193" s="80">
        <v>4</v>
      </c>
      <c r="B193" s="264" t="s">
        <v>31</v>
      </c>
      <c r="C193" s="265"/>
      <c r="D193" s="265"/>
      <c r="E193" s="266"/>
      <c r="F193" s="79">
        <f>SUM(F192)*10%</f>
        <v>3.7746450000000005</v>
      </c>
      <c r="G193" s="73">
        <f>SUM(F193/F194)</f>
        <v>9.0909090909090912E-2</v>
      </c>
    </row>
    <row r="194" spans="1:7" ht="15.6" thickTop="1" thickBot="1" x14ac:dyDescent="0.35">
      <c r="A194" s="78" t="s">
        <v>32</v>
      </c>
      <c r="B194" s="244" t="s">
        <v>33</v>
      </c>
      <c r="C194" s="245"/>
      <c r="D194" s="245"/>
      <c r="E194" s="246"/>
      <c r="F194" s="81">
        <f>SUM(F192:F193)</f>
        <v>41.521095000000003</v>
      </c>
      <c r="G194" s="82">
        <f>SUM(G186,G189,G191,G193)</f>
        <v>0.99999999999999989</v>
      </c>
    </row>
    <row r="195" spans="1:7" ht="17.399999999999999" customHeight="1" thickTop="1" thickBot="1" x14ac:dyDescent="0.35">
      <c r="A195" s="8"/>
      <c r="B195" s="9"/>
      <c r="C195" s="9"/>
      <c r="D195" s="9"/>
      <c r="E195" s="9"/>
      <c r="F195" s="11"/>
      <c r="G195" s="12"/>
    </row>
    <row r="196" spans="1:7" ht="44.4" thickTop="1" thickBot="1" x14ac:dyDescent="0.35">
      <c r="A196" s="61" t="s">
        <v>2</v>
      </c>
      <c r="B196" s="62" t="s">
        <v>3</v>
      </c>
      <c r="C196" s="63" t="s">
        <v>4</v>
      </c>
      <c r="D196" s="64" t="s">
        <v>5</v>
      </c>
      <c r="E196" s="27"/>
      <c r="F196" s="20"/>
      <c r="G196" s="20"/>
    </row>
    <row r="197" spans="1:7" ht="274.2" customHeight="1" thickTop="1" thickBot="1" x14ac:dyDescent="0.35">
      <c r="A197" s="65" t="s">
        <v>176</v>
      </c>
      <c r="B197" s="66" t="s">
        <v>177</v>
      </c>
      <c r="C197" s="50" t="s">
        <v>8</v>
      </c>
      <c r="D197" s="50">
        <v>1</v>
      </c>
      <c r="E197" s="20"/>
      <c r="F197" s="20"/>
      <c r="G197" s="20"/>
    </row>
    <row r="198" spans="1:7" ht="30" thickTop="1" thickBot="1" x14ac:dyDescent="0.35">
      <c r="A198" s="61" t="s">
        <v>9</v>
      </c>
      <c r="B198" s="62" t="s">
        <v>10</v>
      </c>
      <c r="C198" s="62" t="s">
        <v>4</v>
      </c>
      <c r="D198" s="62" t="s">
        <v>11</v>
      </c>
      <c r="E198" s="62" t="s">
        <v>12</v>
      </c>
      <c r="F198" s="62" t="s">
        <v>13</v>
      </c>
      <c r="G198" s="64" t="s">
        <v>14</v>
      </c>
    </row>
    <row r="199" spans="1:7" ht="15" thickTop="1" x14ac:dyDescent="0.3">
      <c r="A199" s="20"/>
      <c r="B199" s="67" t="s">
        <v>15</v>
      </c>
      <c r="C199" s="68"/>
      <c r="D199" s="68"/>
      <c r="E199" s="68"/>
      <c r="F199" s="68"/>
      <c r="G199" s="7"/>
    </row>
    <row r="200" spans="1:7" x14ac:dyDescent="0.3">
      <c r="A200" s="36" t="s">
        <v>16</v>
      </c>
      <c r="B200" s="4" t="s">
        <v>70</v>
      </c>
      <c r="C200" s="4" t="s">
        <v>18</v>
      </c>
      <c r="D200" s="22">
        <v>0.6</v>
      </c>
      <c r="E200" s="70">
        <v>30.27</v>
      </c>
      <c r="F200" s="6">
        <f>PRODUCT(D200:E200)</f>
        <v>18.161999999999999</v>
      </c>
      <c r="G200" s="7"/>
    </row>
    <row r="201" spans="1:7" ht="15" thickBot="1" x14ac:dyDescent="0.35">
      <c r="A201" s="36" t="s">
        <v>19</v>
      </c>
      <c r="B201" s="4" t="s">
        <v>20</v>
      </c>
      <c r="C201" s="4" t="s">
        <v>18</v>
      </c>
      <c r="D201" s="22">
        <v>0.6</v>
      </c>
      <c r="E201" s="70">
        <v>25.18</v>
      </c>
      <c r="F201" s="6">
        <f>PRODUCT(D201:E201)</f>
        <v>15.107999999999999</v>
      </c>
      <c r="G201" s="7"/>
    </row>
    <row r="202" spans="1:7" ht="15.6" thickTop="1" thickBot="1" x14ac:dyDescent="0.35">
      <c r="A202" s="71">
        <v>1</v>
      </c>
      <c r="B202" s="244" t="s">
        <v>21</v>
      </c>
      <c r="C202" s="245"/>
      <c r="D202" s="245"/>
      <c r="E202" s="246"/>
      <c r="F202" s="72">
        <f>SUM(F200:F201)</f>
        <v>33.269999999999996</v>
      </c>
      <c r="G202" s="73">
        <f>SUM(F202/F210)</f>
        <v>0.72753513850392793</v>
      </c>
    </row>
    <row r="203" spans="1:7" ht="15" thickTop="1" x14ac:dyDescent="0.3">
      <c r="A203" s="20"/>
      <c r="B203" s="74" t="s">
        <v>22</v>
      </c>
      <c r="C203" s="4"/>
      <c r="D203" s="4"/>
      <c r="E203" s="4"/>
      <c r="F203" s="41"/>
      <c r="G203" s="75"/>
    </row>
    <row r="204" spans="1:7" ht="58.2" thickBot="1" x14ac:dyDescent="0.35">
      <c r="A204" s="36" t="s">
        <v>23</v>
      </c>
      <c r="B204" s="4" t="s">
        <v>164</v>
      </c>
      <c r="C204" s="4" t="s">
        <v>18</v>
      </c>
      <c r="D204" s="4">
        <v>0.04</v>
      </c>
      <c r="E204" s="76">
        <v>72</v>
      </c>
      <c r="F204" s="23">
        <f>PRODUCT(D204:E204)</f>
        <v>2.88</v>
      </c>
      <c r="G204" s="7"/>
    </row>
    <row r="205" spans="1:7" ht="15.6" thickTop="1" thickBot="1" x14ac:dyDescent="0.35">
      <c r="A205" s="71">
        <v>2</v>
      </c>
      <c r="B205" s="244" t="s">
        <v>25</v>
      </c>
      <c r="C205" s="245"/>
      <c r="D205" s="245"/>
      <c r="E205" s="246"/>
      <c r="F205" s="72">
        <f>SUM(F204:F204)</f>
        <v>2.88</v>
      </c>
      <c r="G205" s="73">
        <f>SUM(F205/F210)</f>
        <v>6.2978695488166897E-2</v>
      </c>
    </row>
    <row r="206" spans="1:7" ht="15.6" thickTop="1" thickBot="1" x14ac:dyDescent="0.35">
      <c r="A206" s="78" t="s">
        <v>26</v>
      </c>
      <c r="B206" s="244" t="s">
        <v>27</v>
      </c>
      <c r="C206" s="245"/>
      <c r="D206" s="245"/>
      <c r="E206" s="246"/>
      <c r="F206" s="79">
        <f>SUM(F202,F205)</f>
        <v>36.15</v>
      </c>
      <c r="G206" s="3"/>
    </row>
    <row r="207" spans="1:7" ht="15.6" thickTop="1" thickBot="1" x14ac:dyDescent="0.35">
      <c r="A207" s="80">
        <v>3</v>
      </c>
      <c r="B207" s="264" t="s">
        <v>28</v>
      </c>
      <c r="C207" s="265"/>
      <c r="D207" s="265"/>
      <c r="E207" s="266"/>
      <c r="F207" s="79">
        <f>SUM(F206)*15%</f>
        <v>5.4224999999999994</v>
      </c>
      <c r="G207" s="73">
        <f>SUM(F207/F210)</f>
        <v>0.11857707509881422</v>
      </c>
    </row>
    <row r="208" spans="1:7" ht="15.6" thickTop="1" thickBot="1" x14ac:dyDescent="0.35">
      <c r="A208" s="78" t="s">
        <v>29</v>
      </c>
      <c r="B208" s="244" t="s">
        <v>30</v>
      </c>
      <c r="C208" s="245"/>
      <c r="D208" s="245"/>
      <c r="E208" s="246"/>
      <c r="F208" s="81">
        <f>SUM(F206:F207)</f>
        <v>41.572499999999998</v>
      </c>
    </row>
    <row r="209" spans="1:7" ht="15.6" thickTop="1" thickBot="1" x14ac:dyDescent="0.35">
      <c r="A209" s="80">
        <v>4</v>
      </c>
      <c r="B209" s="264" t="s">
        <v>31</v>
      </c>
      <c r="C209" s="265"/>
      <c r="D209" s="265"/>
      <c r="E209" s="266"/>
      <c r="F209" s="79">
        <f>SUM(F208)*10%</f>
        <v>4.1572500000000003</v>
      </c>
      <c r="G209" s="73">
        <f>SUM(F209/F210)</f>
        <v>9.0909090909090925E-2</v>
      </c>
    </row>
    <row r="210" spans="1:7" ht="15.6" thickTop="1" thickBot="1" x14ac:dyDescent="0.35">
      <c r="A210" s="78" t="s">
        <v>32</v>
      </c>
      <c r="B210" s="244" t="s">
        <v>33</v>
      </c>
      <c r="C210" s="245"/>
      <c r="D210" s="245"/>
      <c r="E210" s="246"/>
      <c r="F210" s="81">
        <f>SUM(F208:F209)</f>
        <v>45.729749999999996</v>
      </c>
      <c r="G210" s="82">
        <f>SUM(G202,G205,G207,G209)</f>
        <v>1</v>
      </c>
    </row>
    <row r="211" spans="1:7" ht="14.4" customHeight="1" thickTop="1" thickBot="1" x14ac:dyDescent="0.35">
      <c r="A211" s="8"/>
      <c r="B211" s="9"/>
      <c r="C211" s="9"/>
      <c r="D211" s="9"/>
      <c r="E211" s="9"/>
      <c r="F211" s="11"/>
      <c r="G211" s="12"/>
    </row>
    <row r="212" spans="1:7" ht="44.4" thickTop="1" thickBot="1" x14ac:dyDescent="0.35">
      <c r="A212" s="61" t="s">
        <v>2</v>
      </c>
      <c r="B212" s="62" t="s">
        <v>3</v>
      </c>
      <c r="C212" s="63" t="s">
        <v>4</v>
      </c>
      <c r="D212" s="64" t="s">
        <v>5</v>
      </c>
      <c r="E212" s="27"/>
      <c r="F212" s="20"/>
      <c r="G212" s="20"/>
    </row>
    <row r="213" spans="1:7" ht="286.8" customHeight="1" thickTop="1" thickBot="1" x14ac:dyDescent="0.35">
      <c r="A213" s="65" t="s">
        <v>178</v>
      </c>
      <c r="B213" s="66" t="s">
        <v>179</v>
      </c>
      <c r="C213" s="50" t="s">
        <v>130</v>
      </c>
      <c r="D213" s="50">
        <v>1</v>
      </c>
      <c r="E213" s="20"/>
      <c r="F213" s="20"/>
      <c r="G213" s="20"/>
    </row>
    <row r="214" spans="1:7" ht="30" thickTop="1" thickBot="1" x14ac:dyDescent="0.35">
      <c r="A214" s="61" t="s">
        <v>9</v>
      </c>
      <c r="B214" s="62" t="s">
        <v>10</v>
      </c>
      <c r="C214" s="62" t="s">
        <v>4</v>
      </c>
      <c r="D214" s="62" t="s">
        <v>11</v>
      </c>
      <c r="E214" s="62" t="s">
        <v>12</v>
      </c>
      <c r="F214" s="62" t="s">
        <v>13</v>
      </c>
      <c r="G214" s="64" t="s">
        <v>14</v>
      </c>
    </row>
    <row r="215" spans="1:7" ht="15" thickTop="1" x14ac:dyDescent="0.3">
      <c r="A215" s="20"/>
      <c r="B215" s="67" t="s">
        <v>15</v>
      </c>
      <c r="C215" s="68"/>
      <c r="D215" s="68"/>
      <c r="E215" s="68"/>
      <c r="F215" s="68"/>
      <c r="G215" s="7"/>
    </row>
    <row r="216" spans="1:7" x14ac:dyDescent="0.3">
      <c r="A216" s="36" t="s">
        <v>16</v>
      </c>
      <c r="B216" s="4" t="s">
        <v>70</v>
      </c>
      <c r="C216" s="4" t="s">
        <v>18</v>
      </c>
      <c r="D216" s="4">
        <v>0.06</v>
      </c>
      <c r="E216" s="70">
        <v>30.27</v>
      </c>
      <c r="F216" s="6">
        <f>PRODUCT(D216:E216)</f>
        <v>1.8161999999999998</v>
      </c>
      <c r="G216" s="7"/>
    </row>
    <row r="217" spans="1:7" ht="15" thickBot="1" x14ac:dyDescent="0.35">
      <c r="A217" s="36" t="s">
        <v>19</v>
      </c>
      <c r="B217" s="4" t="s">
        <v>20</v>
      </c>
      <c r="C217" s="4" t="s">
        <v>18</v>
      </c>
      <c r="D217" s="4">
        <v>0.06</v>
      </c>
      <c r="E217" s="70">
        <v>25.18</v>
      </c>
      <c r="F217" s="6">
        <f>PRODUCT(D217:E217)</f>
        <v>1.5107999999999999</v>
      </c>
      <c r="G217" s="7"/>
    </row>
    <row r="218" spans="1:7" ht="15.6" thickTop="1" thickBot="1" x14ac:dyDescent="0.35">
      <c r="A218" s="71">
        <v>1</v>
      </c>
      <c r="B218" s="244" t="s">
        <v>21</v>
      </c>
      <c r="C218" s="245"/>
      <c r="D218" s="245"/>
      <c r="E218" s="246"/>
      <c r="F218" s="72">
        <f>SUM(F216:F217)</f>
        <v>3.327</v>
      </c>
      <c r="G218" s="73">
        <f>SUM(F218/F228)</f>
        <v>0.37967944646913526</v>
      </c>
    </row>
    <row r="219" spans="1:7" ht="15" thickTop="1" x14ac:dyDescent="0.3">
      <c r="A219" s="20"/>
      <c r="B219" s="74" t="s">
        <v>22</v>
      </c>
      <c r="C219" s="4"/>
      <c r="D219" s="4"/>
      <c r="E219" s="4"/>
      <c r="F219" s="41"/>
      <c r="G219" s="75"/>
    </row>
    <row r="220" spans="1:7" ht="28.8" x14ac:dyDescent="0.3">
      <c r="A220" s="36" t="s">
        <v>23</v>
      </c>
      <c r="B220" s="4" t="s">
        <v>180</v>
      </c>
      <c r="C220" s="4" t="s">
        <v>18</v>
      </c>
      <c r="D220" s="4">
        <v>0.06</v>
      </c>
      <c r="E220" s="76">
        <v>4.8</v>
      </c>
      <c r="F220" s="77">
        <f>PRODUCT(D220:E220)</f>
        <v>0.28799999999999998</v>
      </c>
      <c r="G220" s="7"/>
    </row>
    <row r="221" spans="1:7" ht="100.8" x14ac:dyDescent="0.3">
      <c r="A221" s="36" t="s">
        <v>47</v>
      </c>
      <c r="B221" s="4" t="s">
        <v>181</v>
      </c>
      <c r="C221" s="4" t="s">
        <v>18</v>
      </c>
      <c r="D221" s="4">
        <v>0.06</v>
      </c>
      <c r="E221" s="76">
        <v>7.2</v>
      </c>
      <c r="F221" s="23">
        <f>PRODUCT(D221:E221)</f>
        <v>0.432</v>
      </c>
      <c r="G221" s="7"/>
    </row>
    <row r="222" spans="1:7" ht="58.2" thickBot="1" x14ac:dyDescent="0.35">
      <c r="A222" s="36" t="s">
        <v>78</v>
      </c>
      <c r="B222" s="4" t="s">
        <v>182</v>
      </c>
      <c r="C222" s="4" t="s">
        <v>18</v>
      </c>
      <c r="D222" s="4">
        <v>0.04</v>
      </c>
      <c r="E222" s="76">
        <v>72</v>
      </c>
      <c r="F222" s="23">
        <f>PRODUCT(D222:E222)</f>
        <v>2.88</v>
      </c>
      <c r="G222" s="7"/>
    </row>
    <row r="223" spans="1:7" ht="15.6" thickTop="1" thickBot="1" x14ac:dyDescent="0.35">
      <c r="A223" s="71">
        <v>2</v>
      </c>
      <c r="B223" s="244" t="s">
        <v>25</v>
      </c>
      <c r="C223" s="245"/>
      <c r="D223" s="245"/>
      <c r="E223" s="246"/>
      <c r="F223" s="72">
        <f>SUM(F220:F222)</f>
        <v>3.5999999999999996</v>
      </c>
      <c r="G223" s="73">
        <f>SUM(F223/F228)</f>
        <v>0.41083438752295964</v>
      </c>
    </row>
    <row r="224" spans="1:7" ht="15.6" thickTop="1" thickBot="1" x14ac:dyDescent="0.35">
      <c r="A224" s="78" t="s">
        <v>26</v>
      </c>
      <c r="B224" s="244" t="s">
        <v>27</v>
      </c>
      <c r="C224" s="245"/>
      <c r="D224" s="245"/>
      <c r="E224" s="246"/>
      <c r="F224" s="79">
        <f>SUM(F218,F223)</f>
        <v>6.9269999999999996</v>
      </c>
      <c r="G224" s="3"/>
    </row>
    <row r="225" spans="1:7" ht="15.6" thickTop="1" thickBot="1" x14ac:dyDescent="0.35">
      <c r="A225" s="80">
        <v>3</v>
      </c>
      <c r="B225" s="264" t="s">
        <v>28</v>
      </c>
      <c r="C225" s="265"/>
      <c r="D225" s="265"/>
      <c r="E225" s="266"/>
      <c r="F225" s="79">
        <f>SUM(F224)*15%</f>
        <v>1.0390499999999998</v>
      </c>
      <c r="G225" s="73">
        <f>SUM(F225/F228)</f>
        <v>0.11857707509881422</v>
      </c>
    </row>
    <row r="226" spans="1:7" ht="15.6" thickTop="1" thickBot="1" x14ac:dyDescent="0.35">
      <c r="A226" s="78" t="s">
        <v>29</v>
      </c>
      <c r="B226" s="244" t="s">
        <v>30</v>
      </c>
      <c r="C226" s="245"/>
      <c r="D226" s="245"/>
      <c r="E226" s="246"/>
      <c r="F226" s="81">
        <f>SUM(F224:F225)</f>
        <v>7.9660499999999992</v>
      </c>
    </row>
    <row r="227" spans="1:7" ht="15.6" thickTop="1" thickBot="1" x14ac:dyDescent="0.35">
      <c r="A227" s="80">
        <v>4</v>
      </c>
      <c r="B227" s="264" t="s">
        <v>31</v>
      </c>
      <c r="C227" s="265"/>
      <c r="D227" s="265"/>
      <c r="E227" s="266"/>
      <c r="F227" s="79">
        <f>SUM(F226)*10%</f>
        <v>0.79660500000000001</v>
      </c>
      <c r="G227" s="73">
        <f>SUM(F227/F228)</f>
        <v>9.0909090909090925E-2</v>
      </c>
    </row>
    <row r="228" spans="1:7" ht="15.6" thickTop="1" thickBot="1" x14ac:dyDescent="0.35">
      <c r="A228" s="78" t="s">
        <v>32</v>
      </c>
      <c r="B228" s="244" t="s">
        <v>33</v>
      </c>
      <c r="C228" s="245"/>
      <c r="D228" s="245"/>
      <c r="E228" s="246"/>
      <c r="F228" s="81">
        <f>SUM(F226:F227)</f>
        <v>8.7626549999999988</v>
      </c>
      <c r="G228" s="82">
        <f>SUM(G218,G223,G225,G227)</f>
        <v>1</v>
      </c>
    </row>
    <row r="229" spans="1:7" ht="15" thickTop="1" x14ac:dyDescent="0.3">
      <c r="A229" s="8"/>
      <c r="B229" s="9"/>
      <c r="C229" s="9"/>
      <c r="D229" s="9"/>
      <c r="E229" s="9"/>
      <c r="F229" s="11"/>
      <c r="G229" s="12"/>
    </row>
    <row r="230" spans="1:7" x14ac:dyDescent="0.3">
      <c r="A230" s="231" t="s">
        <v>183</v>
      </c>
      <c r="B230" s="231"/>
      <c r="C230" s="231"/>
      <c r="D230" s="231"/>
      <c r="E230" s="231"/>
      <c r="F230" s="231"/>
      <c r="G230" s="231"/>
    </row>
    <row r="231" spans="1:7" ht="15" thickBot="1" x14ac:dyDescent="0.35"/>
    <row r="232" spans="1:7" ht="44.4" thickTop="1" thickBot="1" x14ac:dyDescent="0.35">
      <c r="A232" s="61" t="s">
        <v>2</v>
      </c>
      <c r="B232" s="62" t="s">
        <v>3</v>
      </c>
      <c r="C232" s="63" t="s">
        <v>4</v>
      </c>
      <c r="D232" s="64" t="s">
        <v>5</v>
      </c>
      <c r="E232" s="27"/>
      <c r="F232" s="20"/>
      <c r="G232" s="20"/>
    </row>
    <row r="233" spans="1:7" ht="409.2" customHeight="1" thickTop="1" x14ac:dyDescent="0.3">
      <c r="A233" s="13" t="s">
        <v>184</v>
      </c>
      <c r="B233" s="223" t="s">
        <v>185</v>
      </c>
      <c r="C233" s="15"/>
      <c r="D233" s="15"/>
      <c r="E233" s="19"/>
      <c r="F233" s="20"/>
      <c r="G233" s="20"/>
    </row>
    <row r="234" spans="1:7" ht="43.8" customHeight="1" thickBot="1" x14ac:dyDescent="0.35">
      <c r="A234" s="16" t="s">
        <v>186</v>
      </c>
      <c r="B234" s="97" t="s">
        <v>187</v>
      </c>
      <c r="C234" s="16" t="s">
        <v>130</v>
      </c>
      <c r="D234" s="16">
        <v>1</v>
      </c>
      <c r="E234" s="20"/>
      <c r="F234" s="20"/>
      <c r="G234" s="20"/>
    </row>
    <row r="235" spans="1:7" ht="30" thickTop="1" thickBot="1" x14ac:dyDescent="0.35">
      <c r="A235" s="61" t="s">
        <v>9</v>
      </c>
      <c r="B235" s="62" t="s">
        <v>10</v>
      </c>
      <c r="C235" s="62" t="s">
        <v>4</v>
      </c>
      <c r="D235" s="62" t="s">
        <v>11</v>
      </c>
      <c r="E235" s="62" t="s">
        <v>12</v>
      </c>
      <c r="F235" s="62" t="s">
        <v>13</v>
      </c>
      <c r="G235" s="64" t="s">
        <v>14</v>
      </c>
    </row>
    <row r="236" spans="1:7" ht="15" thickTop="1" x14ac:dyDescent="0.3">
      <c r="A236" s="20"/>
      <c r="B236" s="67" t="s">
        <v>15</v>
      </c>
      <c r="C236" s="68"/>
      <c r="D236" s="68"/>
      <c r="E236" s="68"/>
      <c r="F236" s="68"/>
      <c r="G236" s="7"/>
    </row>
    <row r="237" spans="1:7" x14ac:dyDescent="0.3">
      <c r="A237" s="36" t="s">
        <v>16</v>
      </c>
      <c r="B237" s="4" t="s">
        <v>70</v>
      </c>
      <c r="C237" s="4" t="s">
        <v>18</v>
      </c>
      <c r="D237" s="22">
        <v>0.36149999999999999</v>
      </c>
      <c r="E237" s="70">
        <v>30.27</v>
      </c>
      <c r="F237" s="6">
        <f>PRODUCT(D237:E237)</f>
        <v>10.942605</v>
      </c>
      <c r="G237" s="7"/>
    </row>
    <row r="238" spans="1:7" ht="15" thickBot="1" x14ac:dyDescent="0.35">
      <c r="A238" s="36" t="s">
        <v>19</v>
      </c>
      <c r="B238" s="4" t="s">
        <v>20</v>
      </c>
      <c r="C238" s="4" t="s">
        <v>18</v>
      </c>
      <c r="D238" s="22">
        <v>0.36149999999999999</v>
      </c>
      <c r="E238" s="70">
        <v>25.18</v>
      </c>
      <c r="F238" s="6">
        <f>PRODUCT(D238:E238)</f>
        <v>9.1025700000000001</v>
      </c>
      <c r="G238" s="7"/>
    </row>
    <row r="239" spans="1:7" ht="15.6" thickTop="1" thickBot="1" x14ac:dyDescent="0.35">
      <c r="A239" s="71">
        <v>1</v>
      </c>
      <c r="B239" s="244" t="s">
        <v>21</v>
      </c>
      <c r="C239" s="245"/>
      <c r="D239" s="245"/>
      <c r="E239" s="246"/>
      <c r="F239" s="72">
        <f>SUM(F237:F238)</f>
        <v>20.045175</v>
      </c>
      <c r="G239" s="73">
        <f>SUM(F239/F247)</f>
        <v>0.45112908739365687</v>
      </c>
    </row>
    <row r="240" spans="1:7" ht="29.4" thickTop="1" x14ac:dyDescent="0.3">
      <c r="A240" s="20"/>
      <c r="B240" s="74" t="s">
        <v>188</v>
      </c>
      <c r="C240" s="4"/>
      <c r="D240" s="4"/>
      <c r="E240" s="4"/>
      <c r="F240" s="41"/>
      <c r="G240" s="75"/>
    </row>
    <row r="241" spans="1:12" ht="29.4" thickBot="1" x14ac:dyDescent="0.35">
      <c r="A241" s="36" t="s">
        <v>23</v>
      </c>
      <c r="B241" s="4" t="s">
        <v>189</v>
      </c>
      <c r="C241" s="4" t="s">
        <v>190</v>
      </c>
      <c r="D241" s="22">
        <v>1</v>
      </c>
      <c r="E241" s="76">
        <v>15.08</v>
      </c>
      <c r="F241" s="6">
        <f>D241*E241</f>
        <v>15.08</v>
      </c>
      <c r="G241" s="7"/>
      <c r="J241" s="30"/>
      <c r="K241" s="31"/>
      <c r="L241" s="31"/>
    </row>
    <row r="242" spans="1:12" ht="15.6" thickTop="1" thickBot="1" x14ac:dyDescent="0.35">
      <c r="A242" s="71">
        <v>2</v>
      </c>
      <c r="B242" s="244" t="s">
        <v>134</v>
      </c>
      <c r="C242" s="245"/>
      <c r="D242" s="245"/>
      <c r="E242" s="246"/>
      <c r="F242" s="72">
        <f>SUM(F241)</f>
        <v>15.08</v>
      </c>
      <c r="G242" s="73">
        <f>SUM(F242/F247)</f>
        <v>0.33938474659843804</v>
      </c>
    </row>
    <row r="243" spans="1:12" ht="15.6" thickTop="1" thickBot="1" x14ac:dyDescent="0.35">
      <c r="A243" s="78" t="s">
        <v>26</v>
      </c>
      <c r="B243" s="244" t="s">
        <v>27</v>
      </c>
      <c r="C243" s="245"/>
      <c r="D243" s="245"/>
      <c r="E243" s="246"/>
      <c r="F243" s="79">
        <f>SUM(F239,F242)</f>
        <v>35.125174999999999</v>
      </c>
      <c r="G243" s="3"/>
    </row>
    <row r="244" spans="1:12" ht="15.6" thickTop="1" thickBot="1" x14ac:dyDescent="0.35">
      <c r="A244" s="80">
        <v>3</v>
      </c>
      <c r="B244" s="264" t="s">
        <v>28</v>
      </c>
      <c r="C244" s="265"/>
      <c r="D244" s="265"/>
      <c r="E244" s="266"/>
      <c r="F244" s="79">
        <f>SUM(F243)*15%</f>
        <v>5.2687762499999993</v>
      </c>
      <c r="G244" s="73">
        <f>SUM(F244/F247)</f>
        <v>0.11857707509881421</v>
      </c>
    </row>
    <row r="245" spans="1:12" ht="15.6" thickTop="1" thickBot="1" x14ac:dyDescent="0.35">
      <c r="A245" s="78" t="s">
        <v>29</v>
      </c>
      <c r="B245" s="244" t="s">
        <v>30</v>
      </c>
      <c r="C245" s="245"/>
      <c r="D245" s="245"/>
      <c r="E245" s="246"/>
      <c r="F245" s="81">
        <f>SUM(F243:F244)</f>
        <v>40.393951250000001</v>
      </c>
    </row>
    <row r="246" spans="1:12" ht="15.6" thickTop="1" thickBot="1" x14ac:dyDescent="0.35">
      <c r="A246" s="80">
        <v>4</v>
      </c>
      <c r="B246" s="264" t="s">
        <v>31</v>
      </c>
      <c r="C246" s="265"/>
      <c r="D246" s="265"/>
      <c r="E246" s="266"/>
      <c r="F246" s="79">
        <f>SUM(F245)*10%</f>
        <v>4.0393951250000004</v>
      </c>
      <c r="G246" s="73">
        <f>SUM(F246/F247)</f>
        <v>9.0909090909090925E-2</v>
      </c>
    </row>
    <row r="247" spans="1:12" ht="15.6" thickTop="1" thickBot="1" x14ac:dyDescent="0.35">
      <c r="A247" s="78" t="s">
        <v>32</v>
      </c>
      <c r="B247" s="244" t="s">
        <v>33</v>
      </c>
      <c r="C247" s="245"/>
      <c r="D247" s="245"/>
      <c r="E247" s="246"/>
      <c r="F247" s="81">
        <f>SUM(F245:F246)</f>
        <v>44.433346374999999</v>
      </c>
      <c r="G247" s="82">
        <f>SUM(G239,G242,G244,G246)</f>
        <v>1</v>
      </c>
      <c r="I247" s="31"/>
      <c r="J247" s="30"/>
      <c r="K247" s="31"/>
      <c r="L247" s="31"/>
    </row>
    <row r="248" spans="1:12" ht="12" customHeight="1" thickTop="1" thickBot="1" x14ac:dyDescent="0.35">
      <c r="A248" s="9"/>
      <c r="B248" s="9"/>
      <c r="C248" s="9"/>
      <c r="D248" s="9"/>
      <c r="E248" s="9"/>
    </row>
    <row r="249" spans="1:12" ht="44.4" thickTop="1" thickBot="1" x14ac:dyDescent="0.35">
      <c r="A249" s="61" t="s">
        <v>2</v>
      </c>
      <c r="B249" s="62" t="s">
        <v>3</v>
      </c>
      <c r="C249" s="63" t="s">
        <v>4</v>
      </c>
      <c r="D249" s="64" t="s">
        <v>5</v>
      </c>
      <c r="E249" s="27"/>
      <c r="F249" s="20"/>
      <c r="G249" s="20"/>
    </row>
    <row r="250" spans="1:12" ht="389.4" thickTop="1" x14ac:dyDescent="0.3">
      <c r="A250" s="13" t="s">
        <v>184</v>
      </c>
      <c r="B250" s="14" t="s">
        <v>185</v>
      </c>
      <c r="C250" s="15"/>
      <c r="D250" s="15"/>
      <c r="E250" s="19"/>
      <c r="F250" s="20"/>
      <c r="G250" s="20"/>
    </row>
    <row r="251" spans="1:12" ht="58.2" thickBot="1" x14ac:dyDescent="0.35">
      <c r="A251" s="16" t="s">
        <v>191</v>
      </c>
      <c r="B251" s="97" t="s">
        <v>192</v>
      </c>
      <c r="C251" s="16" t="s">
        <v>130</v>
      </c>
      <c r="D251" s="16">
        <v>1</v>
      </c>
      <c r="E251" s="20"/>
      <c r="F251" s="20"/>
      <c r="G251" s="20"/>
    </row>
    <row r="252" spans="1:12" ht="30" thickTop="1" thickBot="1" x14ac:dyDescent="0.35">
      <c r="A252" s="61" t="s">
        <v>9</v>
      </c>
      <c r="B252" s="62" t="s">
        <v>10</v>
      </c>
      <c r="C252" s="62" t="s">
        <v>4</v>
      </c>
      <c r="D252" s="62" t="s">
        <v>11</v>
      </c>
      <c r="E252" s="62" t="s">
        <v>12</v>
      </c>
      <c r="F252" s="62" t="s">
        <v>13</v>
      </c>
      <c r="G252" s="64" t="s">
        <v>14</v>
      </c>
    </row>
    <row r="253" spans="1:12" ht="15" thickTop="1" x14ac:dyDescent="0.3">
      <c r="A253" s="20"/>
      <c r="B253" s="67" t="s">
        <v>15</v>
      </c>
      <c r="C253" s="68"/>
      <c r="D253" s="68"/>
      <c r="E253" s="68"/>
      <c r="F253" s="68"/>
      <c r="G253" s="7"/>
    </row>
    <row r="254" spans="1:12" x14ac:dyDescent="0.3">
      <c r="A254" s="36" t="s">
        <v>16</v>
      </c>
      <c r="B254" s="4" t="s">
        <v>70</v>
      </c>
      <c r="C254" s="4" t="s">
        <v>18</v>
      </c>
      <c r="D254" s="22">
        <v>0.36849999999999999</v>
      </c>
      <c r="E254" s="70">
        <v>30.27</v>
      </c>
      <c r="F254" s="6">
        <f>PRODUCT(D254:E254)</f>
        <v>11.154494999999999</v>
      </c>
      <c r="G254" s="7"/>
    </row>
    <row r="255" spans="1:12" ht="15" thickBot="1" x14ac:dyDescent="0.35">
      <c r="A255" s="36" t="s">
        <v>19</v>
      </c>
      <c r="B255" s="4" t="s">
        <v>20</v>
      </c>
      <c r="C255" s="4" t="s">
        <v>18</v>
      </c>
      <c r="D255" s="22">
        <v>0.36849999999999999</v>
      </c>
      <c r="E255" s="70">
        <v>25.18</v>
      </c>
      <c r="F255" s="6">
        <f>PRODUCT(D255:E255)</f>
        <v>9.2788299999999992</v>
      </c>
      <c r="G255" s="7"/>
    </row>
    <row r="256" spans="1:12" ht="15.6" thickTop="1" thickBot="1" x14ac:dyDescent="0.35">
      <c r="A256" s="71">
        <v>1</v>
      </c>
      <c r="B256" s="244" t="s">
        <v>21</v>
      </c>
      <c r="C256" s="245"/>
      <c r="D256" s="245"/>
      <c r="E256" s="246"/>
      <c r="F256" s="72">
        <f>SUM(F254:F255)</f>
        <v>20.433324999999996</v>
      </c>
      <c r="G256" s="73">
        <f>SUM(F256/F264)</f>
        <v>0.35451376928607647</v>
      </c>
    </row>
    <row r="257" spans="1:12" ht="29.4" thickTop="1" x14ac:dyDescent="0.3">
      <c r="A257" s="20"/>
      <c r="B257" s="74" t="s">
        <v>188</v>
      </c>
      <c r="C257" s="4"/>
      <c r="D257" s="4"/>
      <c r="E257" s="4"/>
      <c r="F257" s="41"/>
      <c r="G257" s="75"/>
    </row>
    <row r="258" spans="1:12" ht="29.4" thickBot="1" x14ac:dyDescent="0.35">
      <c r="A258" s="36" t="s">
        <v>23</v>
      </c>
      <c r="B258" s="4" t="s">
        <v>189</v>
      </c>
      <c r="C258" s="4" t="s">
        <v>190</v>
      </c>
      <c r="D258" s="22">
        <v>1</v>
      </c>
      <c r="E258" s="76">
        <v>25.13</v>
      </c>
      <c r="F258" s="6">
        <f>D258*E258</f>
        <v>25.13</v>
      </c>
      <c r="G258" s="7"/>
      <c r="J258" s="30"/>
      <c r="K258" s="31"/>
      <c r="L258" s="31"/>
    </row>
    <row r="259" spans="1:12" ht="15.6" thickTop="1" thickBot="1" x14ac:dyDescent="0.35">
      <c r="A259" s="71">
        <v>2</v>
      </c>
      <c r="B259" s="244" t="s">
        <v>134</v>
      </c>
      <c r="C259" s="245"/>
      <c r="D259" s="245"/>
      <c r="E259" s="246"/>
      <c r="F259" s="72">
        <f>SUM(F258)</f>
        <v>25.13</v>
      </c>
      <c r="G259" s="73">
        <f>SUM(F259/F264)</f>
        <v>0.43600006470601843</v>
      </c>
    </row>
    <row r="260" spans="1:12" ht="15.6" thickTop="1" thickBot="1" x14ac:dyDescent="0.35">
      <c r="A260" s="78" t="s">
        <v>26</v>
      </c>
      <c r="B260" s="244" t="s">
        <v>27</v>
      </c>
      <c r="C260" s="245"/>
      <c r="D260" s="245"/>
      <c r="E260" s="246"/>
      <c r="F260" s="79">
        <f>SUM(F256,F259)</f>
        <v>45.563324999999992</v>
      </c>
      <c r="G260" s="3"/>
    </row>
    <row r="261" spans="1:12" ht="15.6" thickTop="1" thickBot="1" x14ac:dyDescent="0.35">
      <c r="A261" s="80">
        <v>3</v>
      </c>
      <c r="B261" s="264" t="s">
        <v>28</v>
      </c>
      <c r="C261" s="265"/>
      <c r="D261" s="265"/>
      <c r="E261" s="266"/>
      <c r="F261" s="79">
        <f>SUM(F260)*15%</f>
        <v>6.834498749999999</v>
      </c>
      <c r="G261" s="73">
        <f>SUM(F261/F264)</f>
        <v>0.11857707509881422</v>
      </c>
    </row>
    <row r="262" spans="1:12" ht="15.6" thickTop="1" thickBot="1" x14ac:dyDescent="0.35">
      <c r="A262" s="78" t="s">
        <v>29</v>
      </c>
      <c r="B262" s="244" t="s">
        <v>30</v>
      </c>
      <c r="C262" s="245"/>
      <c r="D262" s="245"/>
      <c r="E262" s="246"/>
      <c r="F262" s="81">
        <f>SUM(F260:F261)</f>
        <v>52.397823749999993</v>
      </c>
    </row>
    <row r="263" spans="1:12" ht="15.6" thickTop="1" thickBot="1" x14ac:dyDescent="0.35">
      <c r="A263" s="80">
        <v>4</v>
      </c>
      <c r="B263" s="264" t="s">
        <v>31</v>
      </c>
      <c r="C263" s="265"/>
      <c r="D263" s="265"/>
      <c r="E263" s="266"/>
      <c r="F263" s="79">
        <f>SUM(F262)*10%</f>
        <v>5.2397823749999999</v>
      </c>
      <c r="G263" s="73">
        <f>SUM(F263/F264)</f>
        <v>9.0909090909090925E-2</v>
      </c>
    </row>
    <row r="264" spans="1:12" ht="15.6" thickTop="1" thickBot="1" x14ac:dyDescent="0.35">
      <c r="A264" s="78" t="s">
        <v>32</v>
      </c>
      <c r="B264" s="244" t="s">
        <v>33</v>
      </c>
      <c r="C264" s="245"/>
      <c r="D264" s="245"/>
      <c r="E264" s="246"/>
      <c r="F264" s="81">
        <f>SUM(F262:F263)</f>
        <v>57.637606124999991</v>
      </c>
      <c r="G264" s="82">
        <f>SUM(G256,G259,G261,G263)</f>
        <v>1</v>
      </c>
      <c r="I264" s="31"/>
      <c r="J264" s="30"/>
      <c r="K264" s="31"/>
      <c r="L264" s="31"/>
    </row>
    <row r="265" spans="1:12" ht="15.6" thickTop="1" thickBot="1" x14ac:dyDescent="0.35"/>
    <row r="266" spans="1:12" ht="44.4" thickTop="1" thickBot="1" x14ac:dyDescent="0.35">
      <c r="A266" s="61" t="s">
        <v>2</v>
      </c>
      <c r="B266" s="62" t="s">
        <v>3</v>
      </c>
      <c r="C266" s="63" t="s">
        <v>4</v>
      </c>
      <c r="D266" s="64" t="s">
        <v>5</v>
      </c>
      <c r="E266" s="27"/>
      <c r="F266" s="20"/>
      <c r="G266" s="20"/>
    </row>
    <row r="267" spans="1:12" ht="174" thickTop="1" thickBot="1" x14ac:dyDescent="0.35">
      <c r="A267" s="18" t="s">
        <v>193</v>
      </c>
      <c r="B267" s="66" t="s">
        <v>194</v>
      </c>
      <c r="C267" s="50" t="s">
        <v>130</v>
      </c>
      <c r="D267" s="50">
        <v>1</v>
      </c>
      <c r="E267" s="20"/>
      <c r="F267" s="20"/>
      <c r="G267" s="20"/>
    </row>
    <row r="268" spans="1:12" ht="30" thickTop="1" thickBot="1" x14ac:dyDescent="0.35">
      <c r="A268" s="61" t="s">
        <v>9</v>
      </c>
      <c r="B268" s="62" t="s">
        <v>10</v>
      </c>
      <c r="C268" s="62" t="s">
        <v>4</v>
      </c>
      <c r="D268" s="62" t="s">
        <v>11</v>
      </c>
      <c r="E268" s="62" t="s">
        <v>12</v>
      </c>
      <c r="F268" s="62" t="s">
        <v>13</v>
      </c>
      <c r="G268" s="64" t="s">
        <v>14</v>
      </c>
    </row>
    <row r="269" spans="1:12" ht="15" thickTop="1" x14ac:dyDescent="0.3">
      <c r="A269" s="20"/>
      <c r="B269" s="67" t="s">
        <v>15</v>
      </c>
      <c r="C269" s="68"/>
      <c r="D269" s="68"/>
      <c r="E269" s="68"/>
      <c r="F269" s="68"/>
      <c r="G269" s="7"/>
    </row>
    <row r="270" spans="1:12" x14ac:dyDescent="0.3">
      <c r="A270" s="36" t="s">
        <v>16</v>
      </c>
      <c r="B270" s="4" t="s">
        <v>70</v>
      </c>
      <c r="C270" s="4" t="s">
        <v>18</v>
      </c>
      <c r="D270" s="4">
        <v>0.05</v>
      </c>
      <c r="E270" s="70">
        <v>30.27</v>
      </c>
      <c r="F270" s="6">
        <f>PRODUCT(D270:E270)</f>
        <v>1.5135000000000001</v>
      </c>
      <c r="G270" s="7"/>
    </row>
    <row r="271" spans="1:12" ht="15" thickBot="1" x14ac:dyDescent="0.35">
      <c r="A271" s="36" t="s">
        <v>19</v>
      </c>
      <c r="B271" s="4" t="s">
        <v>20</v>
      </c>
      <c r="C271" s="4" t="s">
        <v>18</v>
      </c>
      <c r="D271" s="4">
        <v>0.05</v>
      </c>
      <c r="E271" s="70">
        <v>25.18</v>
      </c>
      <c r="F271" s="6">
        <f>PRODUCT(D271:E271)</f>
        <v>1.2590000000000001</v>
      </c>
      <c r="G271" s="7"/>
    </row>
    <row r="272" spans="1:12" ht="15.6" thickTop="1" thickBot="1" x14ac:dyDescent="0.35">
      <c r="A272" s="71">
        <v>1</v>
      </c>
      <c r="B272" s="244" t="s">
        <v>21</v>
      </c>
      <c r="C272" s="245"/>
      <c r="D272" s="245"/>
      <c r="E272" s="246"/>
      <c r="F272" s="72">
        <f>SUM(F270:F271)</f>
        <v>2.7725</v>
      </c>
      <c r="G272" s="73">
        <f>SUM(F272/F284)</f>
        <v>0.36625996068567562</v>
      </c>
    </row>
    <row r="273" spans="1:7" ht="15" thickTop="1" x14ac:dyDescent="0.3">
      <c r="A273" s="20"/>
      <c r="B273" s="74" t="s">
        <v>45</v>
      </c>
      <c r="C273" s="4"/>
      <c r="D273" s="4"/>
      <c r="E273" s="4"/>
      <c r="F273" s="41"/>
      <c r="G273" s="75"/>
    </row>
    <row r="274" spans="1:7" ht="43.8" thickBot="1" x14ac:dyDescent="0.35">
      <c r="A274" s="36" t="s">
        <v>23</v>
      </c>
      <c r="B274" s="4" t="s">
        <v>148</v>
      </c>
      <c r="C274" s="4" t="s">
        <v>8</v>
      </c>
      <c r="D274" s="4">
        <v>5.0000000000000001E-4</v>
      </c>
      <c r="E274" s="6">
        <v>375</v>
      </c>
      <c r="F274" s="6">
        <f>PRODUCT(D274:E274)</f>
        <v>0.1875</v>
      </c>
      <c r="G274" s="7"/>
    </row>
    <row r="275" spans="1:7" ht="15.6" thickTop="1" thickBot="1" x14ac:dyDescent="0.35">
      <c r="A275" s="71">
        <v>2</v>
      </c>
      <c r="B275" s="244" t="s">
        <v>49</v>
      </c>
      <c r="C275" s="245"/>
      <c r="D275" s="245"/>
      <c r="E275" s="246"/>
      <c r="F275" s="72">
        <f>SUM(F274)</f>
        <v>0.1875</v>
      </c>
      <c r="G275" s="73">
        <f>SUM(F275/F284)</f>
        <v>2.4769609604531718E-2</v>
      </c>
    </row>
    <row r="276" spans="1:7" ht="15" thickTop="1" x14ac:dyDescent="0.3">
      <c r="A276" s="20"/>
      <c r="B276" s="74" t="s">
        <v>22</v>
      </c>
      <c r="C276" s="4"/>
      <c r="D276" s="4"/>
      <c r="E276" s="4"/>
      <c r="F276" s="41"/>
      <c r="G276" s="75"/>
    </row>
    <row r="277" spans="1:7" ht="100.8" x14ac:dyDescent="0.3">
      <c r="A277" s="36" t="s">
        <v>50</v>
      </c>
      <c r="B277" s="4" t="s">
        <v>169</v>
      </c>
      <c r="C277" s="4" t="s">
        <v>18</v>
      </c>
      <c r="D277" s="4">
        <v>0.02</v>
      </c>
      <c r="E277" s="76">
        <v>7.2</v>
      </c>
      <c r="F277" s="6">
        <f>PRODUCT(D277:E277)</f>
        <v>0.14400000000000002</v>
      </c>
      <c r="G277" s="7"/>
    </row>
    <row r="278" spans="1:7" ht="58.2" thickBot="1" x14ac:dyDescent="0.35">
      <c r="A278" s="36" t="s">
        <v>52</v>
      </c>
      <c r="B278" s="4" t="s">
        <v>170</v>
      </c>
      <c r="C278" s="4" t="s">
        <v>18</v>
      </c>
      <c r="D278" s="4">
        <v>0.04</v>
      </c>
      <c r="E278" s="76">
        <v>72</v>
      </c>
      <c r="F278" s="23">
        <f>PRODUCT(D278:E278)</f>
        <v>2.88</v>
      </c>
      <c r="G278" s="7"/>
    </row>
    <row r="279" spans="1:7" ht="15.6" thickTop="1" thickBot="1" x14ac:dyDescent="0.35">
      <c r="A279" s="71">
        <v>3</v>
      </c>
      <c r="B279" s="244" t="s">
        <v>25</v>
      </c>
      <c r="C279" s="245"/>
      <c r="D279" s="245"/>
      <c r="E279" s="246"/>
      <c r="F279" s="72">
        <f>SUM(F277:F278)</f>
        <v>3.024</v>
      </c>
      <c r="G279" s="73">
        <f>SUM(F279/F284)</f>
        <v>0.39948426370188755</v>
      </c>
    </row>
    <row r="280" spans="1:7" ht="15.6" thickTop="1" thickBot="1" x14ac:dyDescent="0.35">
      <c r="A280" s="78" t="s">
        <v>26</v>
      </c>
      <c r="B280" s="244" t="s">
        <v>54</v>
      </c>
      <c r="C280" s="245"/>
      <c r="D280" s="245"/>
      <c r="E280" s="246"/>
      <c r="F280" s="79">
        <f>SUM(F272,F275,F279)</f>
        <v>5.984</v>
      </c>
      <c r="G280" s="3"/>
    </row>
    <row r="281" spans="1:7" ht="15.6" thickTop="1" thickBot="1" x14ac:dyDescent="0.35">
      <c r="A281" s="80">
        <v>4</v>
      </c>
      <c r="B281" s="264" t="s">
        <v>28</v>
      </c>
      <c r="C281" s="265"/>
      <c r="D281" s="265"/>
      <c r="E281" s="266"/>
      <c r="F281" s="79">
        <f>SUM(F280)*15%</f>
        <v>0.89759999999999995</v>
      </c>
      <c r="G281" s="73">
        <f>SUM(F281/F284)</f>
        <v>0.11857707509881422</v>
      </c>
    </row>
    <row r="282" spans="1:7" ht="15.6" thickTop="1" thickBot="1" x14ac:dyDescent="0.35">
      <c r="A282" s="78" t="s">
        <v>29</v>
      </c>
      <c r="B282" s="244" t="s">
        <v>55</v>
      </c>
      <c r="C282" s="245"/>
      <c r="D282" s="245"/>
      <c r="E282" s="246"/>
      <c r="F282" s="81">
        <f>SUM(F280:F281)</f>
        <v>6.8815999999999997</v>
      </c>
    </row>
    <row r="283" spans="1:7" ht="15.6" thickTop="1" thickBot="1" x14ac:dyDescent="0.35">
      <c r="A283" s="80">
        <v>5</v>
      </c>
      <c r="B283" s="264" t="s">
        <v>31</v>
      </c>
      <c r="C283" s="265"/>
      <c r="D283" s="265"/>
      <c r="E283" s="266"/>
      <c r="F283" s="79">
        <f>SUM(F282)*10%</f>
        <v>0.68815999999999999</v>
      </c>
      <c r="G283" s="73">
        <f>SUM(F283/F284)</f>
        <v>9.0909090909090912E-2</v>
      </c>
    </row>
    <row r="284" spans="1:7" ht="15.6" thickTop="1" thickBot="1" x14ac:dyDescent="0.35">
      <c r="A284" s="78" t="s">
        <v>32</v>
      </c>
      <c r="B284" s="244" t="s">
        <v>33</v>
      </c>
      <c r="C284" s="245"/>
      <c r="D284" s="245"/>
      <c r="E284" s="246"/>
      <c r="F284" s="81">
        <f>SUM(F282:F283)</f>
        <v>7.5697599999999996</v>
      </c>
      <c r="G284" s="82">
        <f>SUM(G272,G275,G279,G281,G283)</f>
        <v>1</v>
      </c>
    </row>
    <row r="285" spans="1:7" ht="15.6" thickTop="1" thickBot="1" x14ac:dyDescent="0.35"/>
    <row r="286" spans="1:7" ht="44.4" thickTop="1" thickBot="1" x14ac:dyDescent="0.35">
      <c r="A286" s="61" t="s">
        <v>2</v>
      </c>
      <c r="B286" s="62" t="s">
        <v>3</v>
      </c>
      <c r="C286" s="63" t="s">
        <v>4</v>
      </c>
      <c r="D286" s="64" t="s">
        <v>5</v>
      </c>
      <c r="E286" s="27"/>
      <c r="F286" s="20"/>
      <c r="G286" s="20"/>
    </row>
    <row r="287" spans="1:7" ht="200.4" customHeight="1" thickTop="1" thickBot="1" x14ac:dyDescent="0.35">
      <c r="A287" s="18" t="s">
        <v>195</v>
      </c>
      <c r="B287" s="66" t="s">
        <v>196</v>
      </c>
      <c r="C287" s="50" t="s">
        <v>130</v>
      </c>
      <c r="D287" s="50">
        <v>1</v>
      </c>
      <c r="E287" s="20"/>
      <c r="F287" s="20"/>
      <c r="G287" s="20"/>
    </row>
    <row r="288" spans="1:7" ht="30" thickTop="1" thickBot="1" x14ac:dyDescent="0.35">
      <c r="A288" s="61" t="s">
        <v>9</v>
      </c>
      <c r="B288" s="62" t="s">
        <v>10</v>
      </c>
      <c r="C288" s="62" t="s">
        <v>4</v>
      </c>
      <c r="D288" s="62" t="s">
        <v>11</v>
      </c>
      <c r="E288" s="62" t="s">
        <v>12</v>
      </c>
      <c r="F288" s="62" t="s">
        <v>13</v>
      </c>
      <c r="G288" s="64" t="s">
        <v>14</v>
      </c>
    </row>
    <row r="289" spans="1:11" ht="15" thickTop="1" x14ac:dyDescent="0.3">
      <c r="A289" s="20"/>
      <c r="B289" s="67" t="s">
        <v>15</v>
      </c>
      <c r="C289" s="68"/>
      <c r="D289" s="68"/>
      <c r="E289" s="68"/>
      <c r="F289" s="68"/>
      <c r="G289" s="7"/>
    </row>
    <row r="290" spans="1:11" x14ac:dyDescent="0.3">
      <c r="A290" s="36" t="s">
        <v>16</v>
      </c>
      <c r="B290" s="4" t="s">
        <v>70</v>
      </c>
      <c r="C290" s="4" t="s">
        <v>18</v>
      </c>
      <c r="D290" s="22">
        <v>0.1</v>
      </c>
      <c r="E290" s="70">
        <v>30.27</v>
      </c>
      <c r="F290" s="6">
        <f>PRODUCT(D290:E290)</f>
        <v>3.0270000000000001</v>
      </c>
      <c r="G290" s="7"/>
    </row>
    <row r="291" spans="1:11" ht="15" thickBot="1" x14ac:dyDescent="0.35">
      <c r="A291" s="36" t="s">
        <v>19</v>
      </c>
      <c r="B291" s="4" t="s">
        <v>20</v>
      </c>
      <c r="C291" s="4" t="s">
        <v>18</v>
      </c>
      <c r="D291" s="22">
        <v>0.1</v>
      </c>
      <c r="E291" s="70">
        <v>25.18</v>
      </c>
      <c r="F291" s="6">
        <f>PRODUCT(D291:E291)</f>
        <v>2.5180000000000002</v>
      </c>
      <c r="G291" s="7"/>
    </row>
    <row r="292" spans="1:11" ht="15.6" thickTop="1" thickBot="1" x14ac:dyDescent="0.35">
      <c r="A292" s="71">
        <v>1</v>
      </c>
      <c r="B292" s="244" t="s">
        <v>21</v>
      </c>
      <c r="C292" s="245"/>
      <c r="D292" s="245"/>
      <c r="E292" s="246"/>
      <c r="F292" s="72">
        <f>SUM(F290:F291)</f>
        <v>5.5449999999999999</v>
      </c>
      <c r="G292" s="73">
        <f>SUM(F292/F304)</f>
        <v>0.50058804425126091</v>
      </c>
    </row>
    <row r="293" spans="1:11" ht="15" thickTop="1" x14ac:dyDescent="0.3">
      <c r="A293" s="20"/>
      <c r="B293" s="74" t="s">
        <v>45</v>
      </c>
      <c r="C293" s="4"/>
      <c r="D293" s="4"/>
      <c r="E293" s="4"/>
      <c r="F293" s="41"/>
      <c r="G293" s="75"/>
    </row>
    <row r="294" spans="1:11" ht="43.8" thickBot="1" x14ac:dyDescent="0.35">
      <c r="A294" s="36" t="s">
        <v>23</v>
      </c>
      <c r="B294" s="4" t="s">
        <v>148</v>
      </c>
      <c r="C294" s="4" t="s">
        <v>8</v>
      </c>
      <c r="D294" s="4">
        <v>5.0000000000000001E-4</v>
      </c>
      <c r="E294" s="6">
        <v>375</v>
      </c>
      <c r="F294" s="6">
        <f>PRODUCT(D294:E294)</f>
        <v>0.1875</v>
      </c>
      <c r="G294" s="7"/>
    </row>
    <row r="295" spans="1:11" ht="15.6" thickTop="1" thickBot="1" x14ac:dyDescent="0.35">
      <c r="A295" s="71">
        <v>2</v>
      </c>
      <c r="B295" s="244" t="s">
        <v>49</v>
      </c>
      <c r="C295" s="245"/>
      <c r="D295" s="245"/>
      <c r="E295" s="246"/>
      <c r="F295" s="72">
        <f>SUM(F294)</f>
        <v>0.1875</v>
      </c>
      <c r="G295" s="73">
        <f>SUM(F295/F304)</f>
        <v>1.6927007808315856E-2</v>
      </c>
      <c r="K295" s="24"/>
    </row>
    <row r="296" spans="1:11" ht="15" thickTop="1" x14ac:dyDescent="0.3">
      <c r="A296" s="20"/>
      <c r="B296" s="74" t="s">
        <v>22</v>
      </c>
      <c r="C296" s="4"/>
      <c r="D296" s="4"/>
      <c r="E296" s="4"/>
      <c r="F296" s="41"/>
      <c r="G296" s="75"/>
      <c r="I296" s="17"/>
    </row>
    <row r="297" spans="1:11" ht="100.8" x14ac:dyDescent="0.3">
      <c r="A297" s="36" t="s">
        <v>50</v>
      </c>
      <c r="B297" s="4" t="s">
        <v>169</v>
      </c>
      <c r="C297" s="4" t="s">
        <v>18</v>
      </c>
      <c r="D297" s="4">
        <v>0.02</v>
      </c>
      <c r="E297" s="76">
        <v>7.2</v>
      </c>
      <c r="F297" s="6">
        <f>PRODUCT(D297:E297)</f>
        <v>0.14400000000000002</v>
      </c>
      <c r="G297" s="7"/>
      <c r="I297" s="17"/>
    </row>
    <row r="298" spans="1:11" ht="58.2" thickBot="1" x14ac:dyDescent="0.35">
      <c r="A298" s="36" t="s">
        <v>52</v>
      </c>
      <c r="B298" s="4" t="s">
        <v>170</v>
      </c>
      <c r="C298" s="4" t="s">
        <v>18</v>
      </c>
      <c r="D298" s="4">
        <v>0.04</v>
      </c>
      <c r="E298" s="76">
        <v>72</v>
      </c>
      <c r="F298" s="23">
        <f>PRODUCT(D298:E298)</f>
        <v>2.88</v>
      </c>
      <c r="G298" s="7"/>
    </row>
    <row r="299" spans="1:11" ht="15.6" thickTop="1" thickBot="1" x14ac:dyDescent="0.35">
      <c r="A299" s="71">
        <v>3</v>
      </c>
      <c r="B299" s="244" t="s">
        <v>25</v>
      </c>
      <c r="C299" s="245"/>
      <c r="D299" s="245"/>
      <c r="E299" s="246"/>
      <c r="F299" s="72">
        <f>SUM(F297:F298)</f>
        <v>3.024</v>
      </c>
      <c r="G299" s="73">
        <f>SUM(F299/F304)</f>
        <v>0.27299878193251809</v>
      </c>
    </row>
    <row r="300" spans="1:11" ht="15.6" thickTop="1" thickBot="1" x14ac:dyDescent="0.35">
      <c r="A300" s="78" t="s">
        <v>26</v>
      </c>
      <c r="B300" s="244" t="s">
        <v>54</v>
      </c>
      <c r="C300" s="245"/>
      <c r="D300" s="245"/>
      <c r="E300" s="246"/>
      <c r="F300" s="79">
        <f>SUM(F292,F295,F299)</f>
        <v>8.7564999999999991</v>
      </c>
      <c r="G300" s="3"/>
    </row>
    <row r="301" spans="1:11" ht="15.6" thickTop="1" thickBot="1" x14ac:dyDescent="0.35">
      <c r="A301" s="80">
        <v>4</v>
      </c>
      <c r="B301" s="264" t="s">
        <v>28</v>
      </c>
      <c r="C301" s="265"/>
      <c r="D301" s="265"/>
      <c r="E301" s="266"/>
      <c r="F301" s="79">
        <f>SUM(F300)*15%</f>
        <v>1.3134749999999997</v>
      </c>
      <c r="G301" s="73">
        <f>SUM(F301/F304)</f>
        <v>0.1185770750988142</v>
      </c>
    </row>
    <row r="302" spans="1:11" ht="15.6" thickTop="1" thickBot="1" x14ac:dyDescent="0.35">
      <c r="A302" s="78" t="s">
        <v>29</v>
      </c>
      <c r="B302" s="244" t="s">
        <v>55</v>
      </c>
      <c r="C302" s="245"/>
      <c r="D302" s="245"/>
      <c r="E302" s="246"/>
      <c r="F302" s="81">
        <f>SUM(F300:F301)</f>
        <v>10.069974999999999</v>
      </c>
    </row>
    <row r="303" spans="1:11" ht="15.6" thickTop="1" thickBot="1" x14ac:dyDescent="0.35">
      <c r="A303" s="80">
        <v>5</v>
      </c>
      <c r="B303" s="264" t="s">
        <v>31</v>
      </c>
      <c r="C303" s="265"/>
      <c r="D303" s="265"/>
      <c r="E303" s="266"/>
      <c r="F303" s="79">
        <f>SUM(F302)*10%</f>
        <v>1.0069975</v>
      </c>
      <c r="G303" s="73">
        <f>SUM(F303/F304)</f>
        <v>9.0909090909090912E-2</v>
      </c>
    </row>
    <row r="304" spans="1:11" ht="15.6" thickTop="1" thickBot="1" x14ac:dyDescent="0.35">
      <c r="A304" s="78" t="s">
        <v>32</v>
      </c>
      <c r="B304" s="244" t="s">
        <v>33</v>
      </c>
      <c r="C304" s="245"/>
      <c r="D304" s="245"/>
      <c r="E304" s="246"/>
      <c r="F304" s="81">
        <f>SUM(F302:F303)</f>
        <v>11.0769725</v>
      </c>
      <c r="G304" s="82">
        <f>SUM(G292,G295,G299,G301,G303)</f>
        <v>1</v>
      </c>
    </row>
    <row r="305" spans="1:11" ht="15.6" thickTop="1" thickBot="1" x14ac:dyDescent="0.35"/>
    <row r="306" spans="1:11" ht="44.4" thickTop="1" thickBot="1" x14ac:dyDescent="0.35">
      <c r="A306" s="61" t="s">
        <v>2</v>
      </c>
      <c r="B306" s="62" t="s">
        <v>3</v>
      </c>
      <c r="C306" s="63" t="s">
        <v>4</v>
      </c>
      <c r="D306" s="64" t="s">
        <v>5</v>
      </c>
      <c r="E306" s="27"/>
      <c r="F306" s="20"/>
      <c r="G306" s="20"/>
    </row>
    <row r="307" spans="1:11" ht="197.4" customHeight="1" thickTop="1" thickBot="1" x14ac:dyDescent="0.35">
      <c r="A307" s="18" t="s">
        <v>197</v>
      </c>
      <c r="B307" s="66" t="s">
        <v>198</v>
      </c>
      <c r="C307" s="50" t="s">
        <v>130</v>
      </c>
      <c r="D307" s="50">
        <v>1</v>
      </c>
      <c r="E307" s="20"/>
      <c r="F307" s="20"/>
      <c r="G307" s="20"/>
    </row>
    <row r="308" spans="1:11" ht="30" thickTop="1" thickBot="1" x14ac:dyDescent="0.35">
      <c r="A308" s="61" t="s">
        <v>9</v>
      </c>
      <c r="B308" s="62" t="s">
        <v>10</v>
      </c>
      <c r="C308" s="62" t="s">
        <v>4</v>
      </c>
      <c r="D308" s="62" t="s">
        <v>11</v>
      </c>
      <c r="E308" s="62" t="s">
        <v>12</v>
      </c>
      <c r="F308" s="62" t="s">
        <v>13</v>
      </c>
      <c r="G308" s="64" t="s">
        <v>14</v>
      </c>
    </row>
    <row r="309" spans="1:11" ht="15" thickTop="1" x14ac:dyDescent="0.3">
      <c r="A309" s="20"/>
      <c r="B309" s="67" t="s">
        <v>15</v>
      </c>
      <c r="C309" s="68"/>
      <c r="D309" s="68"/>
      <c r="E309" s="68"/>
      <c r="F309" s="68"/>
      <c r="G309" s="7"/>
    </row>
    <row r="310" spans="1:11" x14ac:dyDescent="0.3">
      <c r="A310" s="36" t="s">
        <v>16</v>
      </c>
      <c r="B310" s="4" t="s">
        <v>70</v>
      </c>
      <c r="C310" s="4" t="s">
        <v>18</v>
      </c>
      <c r="D310" s="4">
        <v>0.14000000000000001</v>
      </c>
      <c r="E310" s="70">
        <v>30.27</v>
      </c>
      <c r="F310" s="6">
        <f>PRODUCT(D310:E310)</f>
        <v>4.2378</v>
      </c>
      <c r="G310" s="7"/>
    </row>
    <row r="311" spans="1:11" ht="15" thickBot="1" x14ac:dyDescent="0.35">
      <c r="A311" s="36" t="s">
        <v>19</v>
      </c>
      <c r="B311" s="4" t="s">
        <v>20</v>
      </c>
      <c r="C311" s="4" t="s">
        <v>18</v>
      </c>
      <c r="D311" s="4">
        <v>0.14000000000000001</v>
      </c>
      <c r="E311" s="70">
        <v>25.18</v>
      </c>
      <c r="F311" s="6">
        <f>PRODUCT(D311:E311)</f>
        <v>3.5252000000000003</v>
      </c>
      <c r="G311" s="7"/>
    </row>
    <row r="312" spans="1:11" ht="15.6" thickTop="1" thickBot="1" x14ac:dyDescent="0.35">
      <c r="A312" s="71">
        <v>1</v>
      </c>
      <c r="B312" s="244" t="s">
        <v>21</v>
      </c>
      <c r="C312" s="245"/>
      <c r="D312" s="245"/>
      <c r="E312" s="246"/>
      <c r="F312" s="72">
        <f>SUM(F310:F311)</f>
        <v>7.7629999999999999</v>
      </c>
      <c r="G312" s="73">
        <f>SUM(F312/F324)</f>
        <v>0.55918346104885264</v>
      </c>
    </row>
    <row r="313" spans="1:11" ht="15" thickTop="1" x14ac:dyDescent="0.3">
      <c r="A313" s="20"/>
      <c r="B313" s="74" t="s">
        <v>45</v>
      </c>
      <c r="C313" s="4"/>
      <c r="D313" s="4"/>
      <c r="E313" s="4"/>
      <c r="F313" s="41"/>
      <c r="G313" s="75"/>
      <c r="K313" s="24"/>
    </row>
    <row r="314" spans="1:11" ht="43.8" thickBot="1" x14ac:dyDescent="0.35">
      <c r="A314" s="36" t="s">
        <v>23</v>
      </c>
      <c r="B314" s="4" t="s">
        <v>148</v>
      </c>
      <c r="C314" s="4" t="s">
        <v>8</v>
      </c>
      <c r="D314" s="4">
        <v>5.0000000000000001E-4</v>
      </c>
      <c r="E314" s="6">
        <v>375</v>
      </c>
      <c r="F314" s="6">
        <f>PRODUCT(D314:E314)</f>
        <v>0.1875</v>
      </c>
      <c r="G314" s="7"/>
      <c r="I314" s="17"/>
    </row>
    <row r="315" spans="1:11" ht="15.6" thickTop="1" thickBot="1" x14ac:dyDescent="0.35">
      <c r="A315" s="71">
        <v>2</v>
      </c>
      <c r="B315" s="244" t="s">
        <v>49</v>
      </c>
      <c r="C315" s="245"/>
      <c r="D315" s="245"/>
      <c r="E315" s="246"/>
      <c r="F315" s="72">
        <f>SUM(F314)</f>
        <v>0.1875</v>
      </c>
      <c r="G315" s="73">
        <f>SUM(F315/F324)</f>
        <v>1.350597693503283E-2</v>
      </c>
    </row>
    <row r="316" spans="1:11" ht="15" thickTop="1" x14ac:dyDescent="0.3">
      <c r="A316" s="20"/>
      <c r="B316" s="74" t="s">
        <v>22</v>
      </c>
      <c r="C316" s="4"/>
      <c r="D316" s="4"/>
      <c r="E316" s="4"/>
      <c r="F316" s="41"/>
      <c r="G316" s="75"/>
    </row>
    <row r="317" spans="1:11" ht="100.8" x14ac:dyDescent="0.3">
      <c r="A317" s="36" t="s">
        <v>50</v>
      </c>
      <c r="B317" s="4" t="s">
        <v>169</v>
      </c>
      <c r="C317" s="4" t="s">
        <v>18</v>
      </c>
      <c r="D317" s="4">
        <v>0.02</v>
      </c>
      <c r="E317" s="76">
        <v>7.2</v>
      </c>
      <c r="F317" s="6">
        <f>PRODUCT(D317:E317)</f>
        <v>0.14400000000000002</v>
      </c>
      <c r="G317" s="7"/>
    </row>
    <row r="318" spans="1:11" ht="58.2" thickBot="1" x14ac:dyDescent="0.35">
      <c r="A318" s="36" t="s">
        <v>52</v>
      </c>
      <c r="B318" s="4" t="s">
        <v>170</v>
      </c>
      <c r="C318" s="4" t="s">
        <v>18</v>
      </c>
      <c r="D318" s="4">
        <v>0.04</v>
      </c>
      <c r="E318" s="76">
        <v>72</v>
      </c>
      <c r="F318" s="23">
        <f>PRODUCT(D318:E318)</f>
        <v>2.88</v>
      </c>
      <c r="G318" s="7"/>
    </row>
    <row r="319" spans="1:11" ht="15.6" thickTop="1" thickBot="1" x14ac:dyDescent="0.35">
      <c r="A319" s="71">
        <v>3</v>
      </c>
      <c r="B319" s="244" t="s">
        <v>25</v>
      </c>
      <c r="C319" s="245"/>
      <c r="D319" s="245"/>
      <c r="E319" s="246"/>
      <c r="F319" s="72">
        <f>SUM(F317:F318)</f>
        <v>3.024</v>
      </c>
      <c r="G319" s="73">
        <f>SUM(F319/F324)</f>
        <v>0.21782439600820949</v>
      </c>
    </row>
    <row r="320" spans="1:11" ht="15.6" thickTop="1" thickBot="1" x14ac:dyDescent="0.35">
      <c r="A320" s="78" t="s">
        <v>26</v>
      </c>
      <c r="B320" s="244" t="s">
        <v>54</v>
      </c>
      <c r="C320" s="245"/>
      <c r="D320" s="245"/>
      <c r="E320" s="246"/>
      <c r="F320" s="79">
        <f>SUM(F312,F315,F319)</f>
        <v>10.974499999999999</v>
      </c>
      <c r="G320" s="3"/>
    </row>
    <row r="321" spans="1:11" ht="15.6" thickTop="1" thickBot="1" x14ac:dyDescent="0.35">
      <c r="A321" s="80">
        <v>4</v>
      </c>
      <c r="B321" s="264" t="s">
        <v>28</v>
      </c>
      <c r="C321" s="265"/>
      <c r="D321" s="265"/>
      <c r="E321" s="266"/>
      <c r="F321" s="79">
        <f>SUM(F320)*15%</f>
        <v>1.6461749999999997</v>
      </c>
      <c r="G321" s="73">
        <f>SUM(F321/F324)</f>
        <v>0.11857707509881421</v>
      </c>
    </row>
    <row r="322" spans="1:11" ht="15.6" thickTop="1" thickBot="1" x14ac:dyDescent="0.35">
      <c r="A322" s="78" t="s">
        <v>29</v>
      </c>
      <c r="B322" s="244" t="s">
        <v>55</v>
      </c>
      <c r="C322" s="245"/>
      <c r="D322" s="245"/>
      <c r="E322" s="246"/>
      <c r="F322" s="81">
        <f>SUM(F320:F321)</f>
        <v>12.620674999999999</v>
      </c>
    </row>
    <row r="323" spans="1:11" ht="15.6" thickTop="1" thickBot="1" x14ac:dyDescent="0.35">
      <c r="A323" s="80">
        <v>5</v>
      </c>
      <c r="B323" s="264" t="s">
        <v>31</v>
      </c>
      <c r="C323" s="265"/>
      <c r="D323" s="265"/>
      <c r="E323" s="266"/>
      <c r="F323" s="79">
        <f>SUM(F322)*10%</f>
        <v>1.2620674999999999</v>
      </c>
      <c r="G323" s="73">
        <f>SUM(F323/F324)</f>
        <v>9.0909090909090912E-2</v>
      </c>
    </row>
    <row r="324" spans="1:11" ht="15.6" thickTop="1" thickBot="1" x14ac:dyDescent="0.35">
      <c r="A324" s="78" t="s">
        <v>32</v>
      </c>
      <c r="B324" s="244" t="s">
        <v>33</v>
      </c>
      <c r="C324" s="245"/>
      <c r="D324" s="245"/>
      <c r="E324" s="246"/>
      <c r="F324" s="81">
        <f>SUM(F322:F323)</f>
        <v>13.882742499999999</v>
      </c>
      <c r="G324" s="82">
        <f>SUM(G312,G315,G319,G321,G323)</f>
        <v>1</v>
      </c>
    </row>
    <row r="325" spans="1:11" ht="15.6" thickTop="1" thickBot="1" x14ac:dyDescent="0.35"/>
    <row r="326" spans="1:11" ht="44.4" thickTop="1" thickBot="1" x14ac:dyDescent="0.35">
      <c r="A326" s="61" t="s">
        <v>2</v>
      </c>
      <c r="B326" s="62" t="s">
        <v>3</v>
      </c>
      <c r="C326" s="63" t="s">
        <v>4</v>
      </c>
      <c r="D326" s="64" t="s">
        <v>5</v>
      </c>
      <c r="E326" s="27"/>
      <c r="F326" s="20"/>
      <c r="G326" s="20"/>
    </row>
    <row r="327" spans="1:11" ht="225" customHeight="1" thickTop="1" thickBot="1" x14ac:dyDescent="0.35">
      <c r="A327" s="18" t="s">
        <v>199</v>
      </c>
      <c r="B327" s="66" t="s">
        <v>200</v>
      </c>
      <c r="C327" s="50" t="s">
        <v>130</v>
      </c>
      <c r="D327" s="50">
        <v>1</v>
      </c>
      <c r="E327" s="20"/>
      <c r="F327" s="20"/>
      <c r="G327" s="20"/>
    </row>
    <row r="328" spans="1:11" ht="30" thickTop="1" thickBot="1" x14ac:dyDescent="0.35">
      <c r="A328" s="61" t="s">
        <v>9</v>
      </c>
      <c r="B328" s="62" t="s">
        <v>10</v>
      </c>
      <c r="C328" s="62" t="s">
        <v>4</v>
      </c>
      <c r="D328" s="62" t="s">
        <v>11</v>
      </c>
      <c r="E328" s="62" t="s">
        <v>12</v>
      </c>
      <c r="F328" s="62" t="s">
        <v>13</v>
      </c>
      <c r="G328" s="64" t="s">
        <v>14</v>
      </c>
    </row>
    <row r="329" spans="1:11" ht="15" thickTop="1" x14ac:dyDescent="0.3">
      <c r="A329" s="20"/>
      <c r="B329" s="67" t="s">
        <v>15</v>
      </c>
      <c r="C329" s="68"/>
      <c r="D329" s="68"/>
      <c r="E329" s="68"/>
      <c r="F329" s="68"/>
      <c r="G329" s="7"/>
    </row>
    <row r="330" spans="1:11" x14ac:dyDescent="0.3">
      <c r="A330" s="36" t="s">
        <v>16</v>
      </c>
      <c r="B330" s="4" t="s">
        <v>70</v>
      </c>
      <c r="C330" s="4" t="s">
        <v>18</v>
      </c>
      <c r="D330" s="4">
        <v>0.16</v>
      </c>
      <c r="E330" s="70">
        <v>30.27</v>
      </c>
      <c r="F330" s="6">
        <f>PRODUCT(D330:E330)</f>
        <v>4.8432000000000004</v>
      </c>
      <c r="G330" s="7"/>
    </row>
    <row r="331" spans="1:11" ht="15" thickBot="1" x14ac:dyDescent="0.35">
      <c r="A331" s="36" t="s">
        <v>19</v>
      </c>
      <c r="B331" s="4" t="s">
        <v>20</v>
      </c>
      <c r="C331" s="4" t="s">
        <v>18</v>
      </c>
      <c r="D331" s="4">
        <v>0.16</v>
      </c>
      <c r="E331" s="70">
        <v>25.18</v>
      </c>
      <c r="F331" s="6">
        <f>PRODUCT(D331:E331)</f>
        <v>4.0288000000000004</v>
      </c>
      <c r="G331" s="7"/>
      <c r="K331" s="24"/>
    </row>
    <row r="332" spans="1:11" ht="15.6" thickTop="1" thickBot="1" x14ac:dyDescent="0.35">
      <c r="A332" s="71">
        <v>1</v>
      </c>
      <c r="B332" s="244" t="s">
        <v>21</v>
      </c>
      <c r="C332" s="245"/>
      <c r="D332" s="245"/>
      <c r="E332" s="246"/>
      <c r="F332" s="72">
        <f>SUM(F330:F331)</f>
        <v>8.8719999999999999</v>
      </c>
      <c r="G332" s="73">
        <f>SUM(F332/F344)</f>
        <v>0.58041451029733637</v>
      </c>
    </row>
    <row r="333" spans="1:11" ht="15" thickTop="1" x14ac:dyDescent="0.3">
      <c r="A333" s="20"/>
      <c r="B333" s="74" t="s">
        <v>45</v>
      </c>
      <c r="C333" s="4"/>
      <c r="D333" s="4"/>
      <c r="E333" s="4"/>
      <c r="F333" s="41"/>
      <c r="G333" s="75"/>
    </row>
    <row r="334" spans="1:11" ht="43.8" thickBot="1" x14ac:dyDescent="0.35">
      <c r="A334" s="36" t="s">
        <v>23</v>
      </c>
      <c r="B334" s="4" t="s">
        <v>148</v>
      </c>
      <c r="C334" s="4" t="s">
        <v>8</v>
      </c>
      <c r="D334" s="4">
        <v>5.0000000000000001E-4</v>
      </c>
      <c r="E334" s="6">
        <v>375</v>
      </c>
      <c r="F334" s="6">
        <f>PRODUCT(D334:E334)</f>
        <v>0.1875</v>
      </c>
      <c r="G334" s="7"/>
    </row>
    <row r="335" spans="1:11" ht="15.6" thickTop="1" thickBot="1" x14ac:dyDescent="0.35">
      <c r="A335" s="71">
        <v>2</v>
      </c>
      <c r="B335" s="244" t="s">
        <v>49</v>
      </c>
      <c r="C335" s="245"/>
      <c r="D335" s="245"/>
      <c r="E335" s="246"/>
      <c r="F335" s="72">
        <f>SUM(F334)</f>
        <v>0.1875</v>
      </c>
      <c r="G335" s="73">
        <f>SUM(F335/F344)</f>
        <v>1.2266424783673419E-2</v>
      </c>
    </row>
    <row r="336" spans="1:11" ht="15" thickTop="1" x14ac:dyDescent="0.3">
      <c r="A336" s="20"/>
      <c r="B336" s="74" t="s">
        <v>22</v>
      </c>
      <c r="C336" s="4"/>
      <c r="D336" s="4"/>
      <c r="E336" s="4"/>
      <c r="F336" s="41"/>
      <c r="G336" s="75"/>
    </row>
    <row r="337" spans="1:7" ht="100.8" x14ac:dyDescent="0.3">
      <c r="A337" s="36" t="s">
        <v>50</v>
      </c>
      <c r="B337" s="4" t="s">
        <v>169</v>
      </c>
      <c r="C337" s="4" t="s">
        <v>18</v>
      </c>
      <c r="D337" s="4">
        <v>0.02</v>
      </c>
      <c r="E337" s="76">
        <v>7.2</v>
      </c>
      <c r="F337" s="6">
        <f>PRODUCT(D337:E337)</f>
        <v>0.14400000000000002</v>
      </c>
      <c r="G337" s="7"/>
    </row>
    <row r="338" spans="1:7" ht="58.2" thickBot="1" x14ac:dyDescent="0.35">
      <c r="A338" s="36" t="s">
        <v>52</v>
      </c>
      <c r="B338" s="4" t="s">
        <v>170</v>
      </c>
      <c r="C338" s="4" t="s">
        <v>18</v>
      </c>
      <c r="D338" s="4">
        <v>0.04</v>
      </c>
      <c r="E338" s="76">
        <v>72</v>
      </c>
      <c r="F338" s="23">
        <f>PRODUCT(D338:E338)</f>
        <v>2.88</v>
      </c>
      <c r="G338" s="7"/>
    </row>
    <row r="339" spans="1:7" ht="15.6" thickTop="1" thickBot="1" x14ac:dyDescent="0.35">
      <c r="A339" s="71">
        <v>3</v>
      </c>
      <c r="B339" s="244" t="s">
        <v>25</v>
      </c>
      <c r="C339" s="245"/>
      <c r="D339" s="245"/>
      <c r="E339" s="246"/>
      <c r="F339" s="72">
        <f>SUM(F337:F338)</f>
        <v>3.024</v>
      </c>
      <c r="G339" s="73">
        <f>SUM(F339/F344)</f>
        <v>0.19783289891108491</v>
      </c>
    </row>
    <row r="340" spans="1:7" ht="15.6" thickTop="1" thickBot="1" x14ac:dyDescent="0.35">
      <c r="A340" s="78" t="s">
        <v>26</v>
      </c>
      <c r="B340" s="244" t="s">
        <v>54</v>
      </c>
      <c r="C340" s="245"/>
      <c r="D340" s="245"/>
      <c r="E340" s="246"/>
      <c r="F340" s="79">
        <f>SUM(F332,F335,F339)</f>
        <v>12.083500000000001</v>
      </c>
      <c r="G340" s="3"/>
    </row>
    <row r="341" spans="1:7" ht="15.6" thickTop="1" thickBot="1" x14ac:dyDescent="0.35">
      <c r="A341" s="80">
        <v>4</v>
      </c>
      <c r="B341" s="264" t="s">
        <v>28</v>
      </c>
      <c r="C341" s="265"/>
      <c r="D341" s="265"/>
      <c r="E341" s="266"/>
      <c r="F341" s="79">
        <f>SUM(F340)*15%</f>
        <v>1.8125249999999999</v>
      </c>
      <c r="G341" s="73">
        <f>SUM(F341/F344)</f>
        <v>0.11857707509881421</v>
      </c>
    </row>
    <row r="342" spans="1:7" ht="15.6" thickTop="1" thickBot="1" x14ac:dyDescent="0.35">
      <c r="A342" s="78" t="s">
        <v>29</v>
      </c>
      <c r="B342" s="244" t="s">
        <v>55</v>
      </c>
      <c r="C342" s="245"/>
      <c r="D342" s="245"/>
      <c r="E342" s="246"/>
      <c r="F342" s="81">
        <f>SUM(F340:F341)</f>
        <v>13.896025000000002</v>
      </c>
    </row>
    <row r="343" spans="1:7" ht="15.6" thickTop="1" thickBot="1" x14ac:dyDescent="0.35">
      <c r="A343" s="80">
        <v>5</v>
      </c>
      <c r="B343" s="264" t="s">
        <v>31</v>
      </c>
      <c r="C343" s="265"/>
      <c r="D343" s="265"/>
      <c r="E343" s="266"/>
      <c r="F343" s="79">
        <f>SUM(F342)*10%</f>
        <v>1.3896025000000003</v>
      </c>
      <c r="G343" s="73">
        <f>SUM(F343/F344)</f>
        <v>9.0909090909090912E-2</v>
      </c>
    </row>
    <row r="344" spans="1:7" ht="15.6" thickTop="1" thickBot="1" x14ac:dyDescent="0.35">
      <c r="A344" s="78" t="s">
        <v>32</v>
      </c>
      <c r="B344" s="244" t="s">
        <v>33</v>
      </c>
      <c r="C344" s="245"/>
      <c r="D344" s="245"/>
      <c r="E344" s="246"/>
      <c r="F344" s="81">
        <f>SUM(F342:F343)</f>
        <v>15.285627500000002</v>
      </c>
      <c r="G344" s="82">
        <f>SUM(G332,G335,G339,G341,G343)</f>
        <v>0.99999999999999989</v>
      </c>
    </row>
    <row r="345" spans="1:7" ht="15.6" thickTop="1" thickBot="1" x14ac:dyDescent="0.35"/>
    <row r="346" spans="1:7" ht="44.4" thickTop="1" thickBot="1" x14ac:dyDescent="0.35">
      <c r="A346" s="61" t="s">
        <v>2</v>
      </c>
      <c r="B346" s="62" t="s">
        <v>3</v>
      </c>
      <c r="C346" s="63" t="s">
        <v>4</v>
      </c>
      <c r="D346" s="64" t="s">
        <v>5</v>
      </c>
      <c r="E346" s="27"/>
      <c r="F346" s="20"/>
      <c r="G346" s="20"/>
    </row>
    <row r="347" spans="1:7" ht="241.8" customHeight="1" thickTop="1" thickBot="1" x14ac:dyDescent="0.35">
      <c r="A347" s="18" t="s">
        <v>201</v>
      </c>
      <c r="B347" s="66" t="s">
        <v>202</v>
      </c>
      <c r="C347" s="50" t="s">
        <v>203</v>
      </c>
      <c r="D347" s="50">
        <v>1</v>
      </c>
      <c r="E347" s="20"/>
      <c r="F347" s="20"/>
      <c r="G347" s="20"/>
    </row>
    <row r="348" spans="1:7" ht="30" thickTop="1" thickBot="1" x14ac:dyDescent="0.35">
      <c r="A348" s="61" t="s">
        <v>9</v>
      </c>
      <c r="B348" s="62" t="s">
        <v>10</v>
      </c>
      <c r="C348" s="62" t="s">
        <v>4</v>
      </c>
      <c r="D348" s="62" t="s">
        <v>11</v>
      </c>
      <c r="E348" s="62" t="s">
        <v>12</v>
      </c>
      <c r="F348" s="62" t="s">
        <v>13</v>
      </c>
      <c r="G348" s="64" t="s">
        <v>14</v>
      </c>
    </row>
    <row r="349" spans="1:7" ht="15" thickTop="1" x14ac:dyDescent="0.3">
      <c r="A349" s="20"/>
      <c r="B349" s="67" t="s">
        <v>15</v>
      </c>
      <c r="C349" s="68"/>
      <c r="D349" s="68"/>
      <c r="E349" s="68"/>
      <c r="F349" s="68"/>
      <c r="G349" s="7"/>
    </row>
    <row r="350" spans="1:7" x14ac:dyDescent="0.3">
      <c r="A350" s="36" t="s">
        <v>16</v>
      </c>
      <c r="B350" s="4" t="s">
        <v>70</v>
      </c>
      <c r="C350" s="4" t="s">
        <v>18</v>
      </c>
      <c r="D350" s="4">
        <v>0.08</v>
      </c>
      <c r="E350" s="70">
        <v>30.27</v>
      </c>
      <c r="F350" s="6">
        <f>PRODUCT(D350:E350)</f>
        <v>2.4216000000000002</v>
      </c>
      <c r="G350" s="7"/>
    </row>
    <row r="351" spans="1:7" ht="15" thickBot="1" x14ac:dyDescent="0.35">
      <c r="A351" s="36" t="s">
        <v>19</v>
      </c>
      <c r="B351" s="4" t="s">
        <v>20</v>
      </c>
      <c r="C351" s="4" t="s">
        <v>18</v>
      </c>
      <c r="D351" s="4">
        <v>0.08</v>
      </c>
      <c r="E351" s="70">
        <v>25.18</v>
      </c>
      <c r="F351" s="6">
        <f>PRODUCT(D351:E351)</f>
        <v>2.0144000000000002</v>
      </c>
      <c r="G351" s="7"/>
    </row>
    <row r="352" spans="1:7" ht="15.6" thickTop="1" thickBot="1" x14ac:dyDescent="0.35">
      <c r="A352" s="71">
        <v>1</v>
      </c>
      <c r="B352" s="244" t="s">
        <v>21</v>
      </c>
      <c r="C352" s="245"/>
      <c r="D352" s="245"/>
      <c r="E352" s="246"/>
      <c r="F352" s="72">
        <f>SUM(F350:F351)</f>
        <v>4.4359999999999999</v>
      </c>
      <c r="G352" s="73">
        <f>SUM(F352/F360)</f>
        <v>0.47932194745611439</v>
      </c>
    </row>
    <row r="353" spans="1:11" ht="15" thickTop="1" x14ac:dyDescent="0.3">
      <c r="A353" s="20"/>
      <c r="B353" s="74" t="s">
        <v>22</v>
      </c>
      <c r="C353" s="4"/>
      <c r="D353" s="4"/>
      <c r="E353" s="4"/>
      <c r="F353" s="41"/>
      <c r="G353" s="75"/>
    </row>
    <row r="354" spans="1:11" ht="58.2" thickBot="1" x14ac:dyDescent="0.35">
      <c r="A354" s="36" t="s">
        <v>23</v>
      </c>
      <c r="B354" s="4" t="s">
        <v>164</v>
      </c>
      <c r="C354" s="4" t="s">
        <v>18</v>
      </c>
      <c r="D354" s="4">
        <v>0.04</v>
      </c>
      <c r="E354" s="76">
        <v>72</v>
      </c>
      <c r="F354" s="23">
        <f>PRODUCT(D354:E354)</f>
        <v>2.88</v>
      </c>
      <c r="G354" s="7"/>
    </row>
    <row r="355" spans="1:11" ht="15.6" thickTop="1" thickBot="1" x14ac:dyDescent="0.35">
      <c r="A355" s="71">
        <v>2</v>
      </c>
      <c r="B355" s="244" t="s">
        <v>25</v>
      </c>
      <c r="C355" s="245"/>
      <c r="D355" s="245"/>
      <c r="E355" s="246"/>
      <c r="F355" s="72">
        <f>SUM(F354:F354)</f>
        <v>2.88</v>
      </c>
      <c r="G355" s="73">
        <f>SUM(F355/F360)</f>
        <v>0.31119188653598046</v>
      </c>
    </row>
    <row r="356" spans="1:11" ht="15.6" thickTop="1" thickBot="1" x14ac:dyDescent="0.35">
      <c r="A356" s="78" t="s">
        <v>26</v>
      </c>
      <c r="B356" s="244" t="s">
        <v>27</v>
      </c>
      <c r="C356" s="245"/>
      <c r="D356" s="245"/>
      <c r="E356" s="246"/>
      <c r="F356" s="79">
        <f>SUM(F352,F355)</f>
        <v>7.3159999999999998</v>
      </c>
      <c r="G356" s="3"/>
    </row>
    <row r="357" spans="1:11" ht="15.6" thickTop="1" thickBot="1" x14ac:dyDescent="0.35">
      <c r="A357" s="80">
        <v>3</v>
      </c>
      <c r="B357" s="264" t="s">
        <v>28</v>
      </c>
      <c r="C357" s="265"/>
      <c r="D357" s="265"/>
      <c r="E357" s="266"/>
      <c r="F357" s="79">
        <f>SUM(F356)*15%</f>
        <v>1.0973999999999999</v>
      </c>
      <c r="G357" s="73">
        <f>SUM(F357/F360)</f>
        <v>0.11857707509881422</v>
      </c>
      <c r="K357" s="24"/>
    </row>
    <row r="358" spans="1:11" ht="15.6" thickTop="1" thickBot="1" x14ac:dyDescent="0.35">
      <c r="A358" s="78" t="s">
        <v>29</v>
      </c>
      <c r="B358" s="244" t="s">
        <v>30</v>
      </c>
      <c r="C358" s="245"/>
      <c r="D358" s="245"/>
      <c r="E358" s="246"/>
      <c r="F358" s="81">
        <f>SUM(F356:F357)</f>
        <v>8.4133999999999993</v>
      </c>
    </row>
    <row r="359" spans="1:11" ht="15.6" thickTop="1" thickBot="1" x14ac:dyDescent="0.35">
      <c r="A359" s="80">
        <v>4</v>
      </c>
      <c r="B359" s="264" t="s">
        <v>31</v>
      </c>
      <c r="C359" s="265"/>
      <c r="D359" s="265"/>
      <c r="E359" s="266"/>
      <c r="F359" s="79">
        <f>SUM(F358)*10%</f>
        <v>0.84133999999999998</v>
      </c>
      <c r="G359" s="73">
        <f>SUM(F359/F360)</f>
        <v>9.0909090909090912E-2</v>
      </c>
    </row>
    <row r="360" spans="1:11" ht="15.6" thickTop="1" thickBot="1" x14ac:dyDescent="0.35">
      <c r="A360" s="78" t="s">
        <v>32</v>
      </c>
      <c r="B360" s="244" t="s">
        <v>33</v>
      </c>
      <c r="C360" s="245"/>
      <c r="D360" s="245"/>
      <c r="E360" s="246"/>
      <c r="F360" s="81">
        <f>SUM(F358:F359)</f>
        <v>9.25474</v>
      </c>
      <c r="G360" s="82">
        <f>SUM(G352,G355,G357,G359)</f>
        <v>1</v>
      </c>
    </row>
    <row r="361" spans="1:11" ht="15" thickTop="1" x14ac:dyDescent="0.3"/>
    <row r="362" spans="1:11" x14ac:dyDescent="0.3">
      <c r="A362" s="231" t="s">
        <v>204</v>
      </c>
      <c r="B362" s="231"/>
      <c r="C362" s="231"/>
      <c r="D362" s="231"/>
      <c r="E362" s="231"/>
      <c r="F362" s="231"/>
      <c r="G362" s="231"/>
    </row>
    <row r="363" spans="1:11" ht="15" thickBot="1" x14ac:dyDescent="0.35"/>
    <row r="364" spans="1:11" ht="44.4" thickTop="1" thickBot="1" x14ac:dyDescent="0.35">
      <c r="A364" s="61" t="s">
        <v>2</v>
      </c>
      <c r="B364" s="62" t="s">
        <v>3</v>
      </c>
      <c r="C364" s="63" t="s">
        <v>4</v>
      </c>
      <c r="D364" s="64" t="s">
        <v>5</v>
      </c>
      <c r="E364" s="27"/>
      <c r="F364" s="20"/>
      <c r="G364" s="20"/>
    </row>
    <row r="365" spans="1:11" ht="303.60000000000002" customHeight="1" thickTop="1" thickBot="1" x14ac:dyDescent="0.35">
      <c r="A365" s="65" t="s">
        <v>205</v>
      </c>
      <c r="B365" s="66" t="s">
        <v>206</v>
      </c>
      <c r="C365" s="50" t="s">
        <v>130</v>
      </c>
      <c r="D365" s="50">
        <v>1</v>
      </c>
      <c r="E365" s="20"/>
      <c r="F365" s="20"/>
      <c r="G365" s="20"/>
    </row>
    <row r="366" spans="1:11" ht="30" thickTop="1" thickBot="1" x14ac:dyDescent="0.35">
      <c r="A366" s="61" t="s">
        <v>9</v>
      </c>
      <c r="B366" s="62" t="s">
        <v>10</v>
      </c>
      <c r="C366" s="62" t="s">
        <v>4</v>
      </c>
      <c r="D366" s="62" t="s">
        <v>11</v>
      </c>
      <c r="E366" s="62" t="s">
        <v>12</v>
      </c>
      <c r="F366" s="62" t="s">
        <v>13</v>
      </c>
      <c r="G366" s="64" t="s">
        <v>14</v>
      </c>
    </row>
    <row r="367" spans="1:11" ht="15" thickTop="1" x14ac:dyDescent="0.3">
      <c r="A367" s="20"/>
      <c r="B367" s="67" t="s">
        <v>15</v>
      </c>
      <c r="C367" s="68"/>
      <c r="D367" s="68"/>
      <c r="E367" s="68"/>
      <c r="F367" s="68"/>
      <c r="G367" s="7"/>
    </row>
    <row r="368" spans="1:11" ht="15" thickBot="1" x14ac:dyDescent="0.35">
      <c r="A368" s="36" t="s">
        <v>16</v>
      </c>
      <c r="B368" s="4" t="s">
        <v>36</v>
      </c>
      <c r="C368" s="4" t="s">
        <v>18</v>
      </c>
      <c r="D368" s="22">
        <v>0.375</v>
      </c>
      <c r="E368" s="91">
        <v>25.18</v>
      </c>
      <c r="F368" s="6">
        <f>PRODUCT(D368:E368)</f>
        <v>9.442499999999999</v>
      </c>
      <c r="G368" s="7"/>
    </row>
    <row r="369" spans="1:11" ht="15.6" thickTop="1" thickBot="1" x14ac:dyDescent="0.35">
      <c r="A369" s="71">
        <v>1</v>
      </c>
      <c r="B369" s="244" t="s">
        <v>21</v>
      </c>
      <c r="C369" s="245"/>
      <c r="D369" s="245"/>
      <c r="E369" s="246"/>
      <c r="F369" s="72">
        <f>SUM(F368:F368)</f>
        <v>9.442499999999999</v>
      </c>
      <c r="G369" s="73">
        <f>SUM(F369/F377)</f>
        <v>0.60575588374683353</v>
      </c>
    </row>
    <row r="370" spans="1:11" ht="15" thickTop="1" x14ac:dyDescent="0.3">
      <c r="A370" s="20"/>
      <c r="B370" s="74" t="s">
        <v>22</v>
      </c>
      <c r="C370" s="4"/>
      <c r="D370" s="4"/>
      <c r="E370" s="4"/>
      <c r="F370" s="41"/>
      <c r="G370" s="75"/>
    </row>
    <row r="371" spans="1:11" ht="58.2" thickBot="1" x14ac:dyDescent="0.35">
      <c r="A371" s="36" t="s">
        <v>23</v>
      </c>
      <c r="B371" s="4" t="s">
        <v>164</v>
      </c>
      <c r="C371" s="4" t="s">
        <v>18</v>
      </c>
      <c r="D371" s="4">
        <v>0.04</v>
      </c>
      <c r="E371" s="76">
        <v>72</v>
      </c>
      <c r="F371" s="23">
        <f>PRODUCT(D371:E371)</f>
        <v>2.88</v>
      </c>
      <c r="G371" s="7"/>
    </row>
    <row r="372" spans="1:11" ht="15.6" thickTop="1" thickBot="1" x14ac:dyDescent="0.35">
      <c r="A372" s="71">
        <v>2</v>
      </c>
      <c r="B372" s="244" t="s">
        <v>25</v>
      </c>
      <c r="C372" s="245"/>
      <c r="D372" s="245"/>
      <c r="E372" s="246"/>
      <c r="F372" s="72">
        <f>SUM(F371:F371)</f>
        <v>2.88</v>
      </c>
      <c r="G372" s="73">
        <f>SUM(F372/F377)</f>
        <v>0.1847579502452614</v>
      </c>
    </row>
    <row r="373" spans="1:11" ht="15.6" thickTop="1" thickBot="1" x14ac:dyDescent="0.35">
      <c r="A373" s="78" t="s">
        <v>26</v>
      </c>
      <c r="B373" s="244" t="s">
        <v>27</v>
      </c>
      <c r="C373" s="245"/>
      <c r="D373" s="245"/>
      <c r="E373" s="246"/>
      <c r="F373" s="79">
        <f>SUM(F369,F372)</f>
        <v>12.322499999999998</v>
      </c>
      <c r="G373" s="3"/>
    </row>
    <row r="374" spans="1:11" ht="15.6" thickTop="1" thickBot="1" x14ac:dyDescent="0.35">
      <c r="A374" s="80">
        <v>3</v>
      </c>
      <c r="B374" s="264" t="s">
        <v>28</v>
      </c>
      <c r="C374" s="265"/>
      <c r="D374" s="265"/>
      <c r="E374" s="266"/>
      <c r="F374" s="79">
        <f>SUM(F373)*15%</f>
        <v>1.8483749999999997</v>
      </c>
      <c r="G374" s="73">
        <f>SUM(F374/F377)</f>
        <v>0.11857707509881424</v>
      </c>
    </row>
    <row r="375" spans="1:11" ht="15.6" thickTop="1" thickBot="1" x14ac:dyDescent="0.35">
      <c r="A375" s="78" t="s">
        <v>29</v>
      </c>
      <c r="B375" s="244" t="s">
        <v>30</v>
      </c>
      <c r="C375" s="245"/>
      <c r="D375" s="245"/>
      <c r="E375" s="246"/>
      <c r="F375" s="81">
        <f>SUM(F373:F374)</f>
        <v>14.170874999999997</v>
      </c>
      <c r="K375" s="24"/>
    </row>
    <row r="376" spans="1:11" ht="15.6" thickTop="1" thickBot="1" x14ac:dyDescent="0.35">
      <c r="A376" s="80">
        <v>4</v>
      </c>
      <c r="B376" s="264" t="s">
        <v>31</v>
      </c>
      <c r="C376" s="265"/>
      <c r="D376" s="265"/>
      <c r="E376" s="266"/>
      <c r="F376" s="79">
        <f>SUM(F375)*10%</f>
        <v>1.4170874999999998</v>
      </c>
      <c r="G376" s="73">
        <f>SUM(F376/F377)</f>
        <v>9.0909090909090925E-2</v>
      </c>
    </row>
    <row r="377" spans="1:11" ht="15.6" thickTop="1" thickBot="1" x14ac:dyDescent="0.35">
      <c r="A377" s="78" t="s">
        <v>32</v>
      </c>
      <c r="B377" s="244" t="s">
        <v>33</v>
      </c>
      <c r="C377" s="245"/>
      <c r="D377" s="245"/>
      <c r="E377" s="246"/>
      <c r="F377" s="81">
        <f>SUM(F375:F376)</f>
        <v>15.587962499999996</v>
      </c>
      <c r="G377" s="82">
        <f>SUM(G369,G372,G374,G376)</f>
        <v>1</v>
      </c>
    </row>
    <row r="378" spans="1:11" ht="15.6" thickTop="1" thickBot="1" x14ac:dyDescent="0.35">
      <c r="A378" s="8"/>
      <c r="B378" s="9"/>
      <c r="C378" s="9"/>
      <c r="D378" s="9"/>
      <c r="E378" s="9"/>
      <c r="F378" s="11"/>
      <c r="G378" s="12"/>
    </row>
    <row r="379" spans="1:11" ht="44.4" thickTop="1" thickBot="1" x14ac:dyDescent="0.35">
      <c r="A379" s="61" t="s">
        <v>2</v>
      </c>
      <c r="B379" s="62" t="s">
        <v>3</v>
      </c>
      <c r="C379" s="63" t="s">
        <v>4</v>
      </c>
      <c r="D379" s="64" t="s">
        <v>5</v>
      </c>
      <c r="E379" s="27"/>
      <c r="F379" s="20"/>
      <c r="G379" s="20"/>
    </row>
    <row r="380" spans="1:11" ht="408.6" customHeight="1" thickTop="1" thickBot="1" x14ac:dyDescent="0.35">
      <c r="A380" s="65" t="s">
        <v>207</v>
      </c>
      <c r="B380" s="222" t="s">
        <v>208</v>
      </c>
      <c r="C380" s="50" t="s">
        <v>130</v>
      </c>
      <c r="D380" s="50">
        <v>1</v>
      </c>
      <c r="E380" s="20"/>
      <c r="F380" s="20"/>
      <c r="G380" s="20"/>
    </row>
    <row r="381" spans="1:11" ht="30" thickTop="1" thickBot="1" x14ac:dyDescent="0.35">
      <c r="A381" s="61" t="s">
        <v>9</v>
      </c>
      <c r="B381" s="62" t="s">
        <v>10</v>
      </c>
      <c r="C381" s="62" t="s">
        <v>4</v>
      </c>
      <c r="D381" s="62" t="s">
        <v>11</v>
      </c>
      <c r="E381" s="62" t="s">
        <v>12</v>
      </c>
      <c r="F381" s="62" t="s">
        <v>13</v>
      </c>
      <c r="G381" s="64" t="s">
        <v>14</v>
      </c>
    </row>
    <row r="382" spans="1:11" ht="15" thickTop="1" x14ac:dyDescent="0.3">
      <c r="A382" s="20"/>
      <c r="B382" s="67" t="s">
        <v>15</v>
      </c>
      <c r="C382" s="68"/>
      <c r="D382" s="68"/>
      <c r="E382" s="68"/>
      <c r="F382" s="68"/>
      <c r="G382" s="7"/>
    </row>
    <row r="383" spans="1:11" x14ac:dyDescent="0.3">
      <c r="A383" s="36" t="s">
        <v>16</v>
      </c>
      <c r="B383" s="4" t="s">
        <v>17</v>
      </c>
      <c r="C383" s="4" t="s">
        <v>18</v>
      </c>
      <c r="D383" s="22">
        <v>0.3125</v>
      </c>
      <c r="E383" s="70">
        <v>28.09</v>
      </c>
      <c r="F383" s="6">
        <f>PRODUCT(D383:E383)</f>
        <v>8.7781249999999993</v>
      </c>
      <c r="G383" s="7"/>
    </row>
    <row r="384" spans="1:11" ht="15" thickBot="1" x14ac:dyDescent="0.35">
      <c r="A384" s="36" t="s">
        <v>19</v>
      </c>
      <c r="B384" s="4" t="s">
        <v>20</v>
      </c>
      <c r="C384" s="4" t="s">
        <v>18</v>
      </c>
      <c r="D384" s="22">
        <v>0.3125</v>
      </c>
      <c r="E384" s="70">
        <v>25.18</v>
      </c>
      <c r="F384" s="6">
        <f>PRODUCT(D384:E384)</f>
        <v>7.8687500000000004</v>
      </c>
      <c r="G384" s="7"/>
    </row>
    <row r="385" spans="1:11" ht="15.6" thickTop="1" thickBot="1" x14ac:dyDescent="0.35">
      <c r="A385" s="71">
        <v>1</v>
      </c>
      <c r="B385" s="244" t="s">
        <v>21</v>
      </c>
      <c r="C385" s="245"/>
      <c r="D385" s="245"/>
      <c r="E385" s="246"/>
      <c r="F385" s="72">
        <f>SUM(F383:F384)</f>
        <v>16.646875000000001</v>
      </c>
      <c r="G385" s="73">
        <f>SUM(F385/F393)</f>
        <v>0.67392170945105934</v>
      </c>
    </row>
    <row r="386" spans="1:11" ht="15" thickTop="1" x14ac:dyDescent="0.3">
      <c r="A386" s="20"/>
      <c r="B386" s="74" t="s">
        <v>22</v>
      </c>
      <c r="C386" s="4"/>
      <c r="D386" s="4"/>
      <c r="E386" s="4"/>
      <c r="F386" s="41"/>
      <c r="G386" s="75"/>
    </row>
    <row r="387" spans="1:11" ht="58.2" thickBot="1" x14ac:dyDescent="0.35">
      <c r="A387" s="36" t="s">
        <v>23</v>
      </c>
      <c r="B387" s="4" t="s">
        <v>164</v>
      </c>
      <c r="C387" s="4" t="s">
        <v>18</v>
      </c>
      <c r="D387" s="4">
        <v>0.04</v>
      </c>
      <c r="E387" s="76">
        <v>72</v>
      </c>
      <c r="F387" s="23">
        <f>PRODUCT(D387:E387)</f>
        <v>2.88</v>
      </c>
      <c r="G387" s="7"/>
    </row>
    <row r="388" spans="1:11" ht="15.6" thickTop="1" thickBot="1" x14ac:dyDescent="0.35">
      <c r="A388" s="71">
        <v>2</v>
      </c>
      <c r="B388" s="244" t="s">
        <v>25</v>
      </c>
      <c r="C388" s="245"/>
      <c r="D388" s="245"/>
      <c r="E388" s="246"/>
      <c r="F388" s="72">
        <f>SUM(F387:F387)</f>
        <v>2.88</v>
      </c>
      <c r="G388" s="73">
        <f>SUM(F388/F393)</f>
        <v>0.11659212454103551</v>
      </c>
    </row>
    <row r="389" spans="1:11" ht="15.6" thickTop="1" thickBot="1" x14ac:dyDescent="0.35">
      <c r="A389" s="78" t="s">
        <v>26</v>
      </c>
      <c r="B389" s="244" t="s">
        <v>27</v>
      </c>
      <c r="C389" s="245"/>
      <c r="D389" s="245"/>
      <c r="E389" s="246"/>
      <c r="F389" s="79">
        <f>SUM(F385,F388)</f>
        <v>19.526875</v>
      </c>
      <c r="G389" s="3"/>
    </row>
    <row r="390" spans="1:11" ht="15.6" thickTop="1" thickBot="1" x14ac:dyDescent="0.35">
      <c r="A390" s="80">
        <v>3</v>
      </c>
      <c r="B390" s="264" t="s">
        <v>28</v>
      </c>
      <c r="C390" s="265"/>
      <c r="D390" s="265"/>
      <c r="E390" s="266"/>
      <c r="F390" s="79">
        <f>SUM(F389)*15%</f>
        <v>2.92903125</v>
      </c>
      <c r="G390" s="73">
        <f>SUM(F390/F393)</f>
        <v>0.11857707509881421</v>
      </c>
    </row>
    <row r="391" spans="1:11" ht="15.6" thickTop="1" thickBot="1" x14ac:dyDescent="0.35">
      <c r="A391" s="78" t="s">
        <v>29</v>
      </c>
      <c r="B391" s="244" t="s">
        <v>30</v>
      </c>
      <c r="C391" s="245"/>
      <c r="D391" s="245"/>
      <c r="E391" s="246"/>
      <c r="F391" s="81">
        <f>SUM(F389:F390)</f>
        <v>22.455906250000002</v>
      </c>
    </row>
    <row r="392" spans="1:11" ht="15.6" thickTop="1" thickBot="1" x14ac:dyDescent="0.35">
      <c r="A392" s="80">
        <v>4</v>
      </c>
      <c r="B392" s="264" t="s">
        <v>31</v>
      </c>
      <c r="C392" s="265"/>
      <c r="D392" s="265"/>
      <c r="E392" s="266"/>
      <c r="F392" s="79">
        <f>SUM(F391)*10%</f>
        <v>2.2455906250000002</v>
      </c>
      <c r="G392" s="73">
        <f>SUM(F392/F393)</f>
        <v>9.0909090909090898E-2</v>
      </c>
    </row>
    <row r="393" spans="1:11" ht="15.6" thickTop="1" thickBot="1" x14ac:dyDescent="0.35">
      <c r="A393" s="78" t="s">
        <v>32</v>
      </c>
      <c r="B393" s="244" t="s">
        <v>33</v>
      </c>
      <c r="C393" s="245"/>
      <c r="D393" s="245"/>
      <c r="E393" s="246"/>
      <c r="F393" s="81">
        <f>SUM(F391:F392)</f>
        <v>24.701496875000004</v>
      </c>
      <c r="G393" s="82">
        <f>SUM(G385,G388,G390,G392)</f>
        <v>1</v>
      </c>
    </row>
    <row r="394" spans="1:11" ht="15.6" thickTop="1" thickBot="1" x14ac:dyDescent="0.35">
      <c r="A394" s="8"/>
      <c r="B394" s="9"/>
      <c r="C394" s="9"/>
      <c r="D394" s="9"/>
      <c r="E394" s="9"/>
      <c r="F394" s="11"/>
      <c r="G394" s="12"/>
      <c r="K394" s="24"/>
    </row>
    <row r="395" spans="1:11" ht="44.4" thickTop="1" thickBot="1" x14ac:dyDescent="0.35">
      <c r="A395" s="61" t="s">
        <v>2</v>
      </c>
      <c r="B395" s="62" t="s">
        <v>3</v>
      </c>
      <c r="C395" s="63" t="s">
        <v>4</v>
      </c>
      <c r="D395" s="64" t="s">
        <v>5</v>
      </c>
      <c r="E395" s="27"/>
      <c r="F395" s="20"/>
      <c r="G395" s="20"/>
    </row>
    <row r="396" spans="1:11" ht="289.2" thickTop="1" thickBot="1" x14ac:dyDescent="0.35">
      <c r="A396" s="65" t="s">
        <v>209</v>
      </c>
      <c r="B396" s="222" t="s">
        <v>210</v>
      </c>
      <c r="C396" s="50" t="s">
        <v>130</v>
      </c>
      <c r="D396" s="50">
        <v>1</v>
      </c>
      <c r="E396" s="20"/>
      <c r="F396" s="20"/>
      <c r="G396" s="20"/>
    </row>
    <row r="397" spans="1:11" ht="30" thickTop="1" thickBot="1" x14ac:dyDescent="0.35">
      <c r="A397" s="61" t="s">
        <v>9</v>
      </c>
      <c r="B397" s="62" t="s">
        <v>10</v>
      </c>
      <c r="C397" s="62" t="s">
        <v>4</v>
      </c>
      <c r="D397" s="62" t="s">
        <v>11</v>
      </c>
      <c r="E397" s="62" t="s">
        <v>12</v>
      </c>
      <c r="F397" s="62" t="s">
        <v>13</v>
      </c>
      <c r="G397" s="64" t="s">
        <v>14</v>
      </c>
    </row>
    <row r="398" spans="1:11" ht="15" thickTop="1" x14ac:dyDescent="0.3">
      <c r="A398" s="20"/>
      <c r="B398" s="67" t="s">
        <v>15</v>
      </c>
      <c r="C398" s="68"/>
      <c r="D398" s="68"/>
      <c r="E398" s="68"/>
      <c r="F398" s="68"/>
      <c r="G398" s="7"/>
    </row>
    <row r="399" spans="1:11" ht="15" thickBot="1" x14ac:dyDescent="0.35">
      <c r="A399" s="36" t="s">
        <v>16</v>
      </c>
      <c r="B399" s="4" t="s">
        <v>36</v>
      </c>
      <c r="C399" s="4" t="s">
        <v>18</v>
      </c>
      <c r="D399" s="22">
        <v>0.5</v>
      </c>
      <c r="E399" s="70">
        <v>25.18</v>
      </c>
      <c r="F399" s="6">
        <f>PRODUCT(D399:E399)</f>
        <v>12.59</v>
      </c>
      <c r="G399" s="7"/>
    </row>
    <row r="400" spans="1:11" ht="15.6" thickTop="1" thickBot="1" x14ac:dyDescent="0.35">
      <c r="A400" s="71">
        <v>1</v>
      </c>
      <c r="B400" s="244" t="s">
        <v>21</v>
      </c>
      <c r="C400" s="245"/>
      <c r="D400" s="245"/>
      <c r="E400" s="246"/>
      <c r="F400" s="72">
        <f>SUM(F399:F399)</f>
        <v>12.59</v>
      </c>
      <c r="G400" s="73">
        <f>SUM(F400/F408)</f>
        <v>0.64334642339757431</v>
      </c>
    </row>
    <row r="401" spans="1:7" ht="15" thickTop="1" x14ac:dyDescent="0.3">
      <c r="A401" s="20"/>
      <c r="B401" s="74" t="s">
        <v>22</v>
      </c>
      <c r="C401" s="4"/>
      <c r="D401" s="4"/>
      <c r="E401" s="4"/>
      <c r="F401" s="41"/>
      <c r="G401" s="75"/>
    </row>
    <row r="402" spans="1:7" ht="58.2" thickBot="1" x14ac:dyDescent="0.35">
      <c r="A402" s="36" t="s">
        <v>23</v>
      </c>
      <c r="B402" s="4" t="s">
        <v>164</v>
      </c>
      <c r="C402" s="4" t="s">
        <v>18</v>
      </c>
      <c r="D402" s="4">
        <v>0.04</v>
      </c>
      <c r="E402" s="76">
        <v>72</v>
      </c>
      <c r="F402" s="23">
        <f>PRODUCT(D402:E402)</f>
        <v>2.88</v>
      </c>
      <c r="G402" s="7"/>
    </row>
    <row r="403" spans="1:7" ht="15.6" thickTop="1" thickBot="1" x14ac:dyDescent="0.35">
      <c r="A403" s="71">
        <v>2</v>
      </c>
      <c r="B403" s="244">
        <v>3</v>
      </c>
      <c r="C403" s="245"/>
      <c r="D403" s="245"/>
      <c r="E403" s="246"/>
      <c r="F403" s="72">
        <f>SUM(F402:F402)</f>
        <v>2.88</v>
      </c>
      <c r="G403" s="73">
        <f>SUM(F403/F408)</f>
        <v>0.14716741059452057</v>
      </c>
    </row>
    <row r="404" spans="1:7" ht="15.6" thickTop="1" thickBot="1" x14ac:dyDescent="0.35">
      <c r="A404" s="78" t="s">
        <v>26</v>
      </c>
      <c r="B404" s="244" t="s">
        <v>27</v>
      </c>
      <c r="C404" s="245"/>
      <c r="D404" s="245"/>
      <c r="E404" s="246"/>
      <c r="F404" s="79">
        <f>SUM(F400,F403)</f>
        <v>15.469999999999999</v>
      </c>
      <c r="G404" s="3"/>
    </row>
    <row r="405" spans="1:7" ht="15.6" thickTop="1" thickBot="1" x14ac:dyDescent="0.35">
      <c r="A405" s="80">
        <v>3</v>
      </c>
      <c r="B405" s="264" t="s">
        <v>28</v>
      </c>
      <c r="C405" s="265"/>
      <c r="D405" s="265"/>
      <c r="E405" s="266"/>
      <c r="F405" s="79">
        <f>SUM(F404)*15%</f>
        <v>2.3204999999999996</v>
      </c>
      <c r="G405" s="73">
        <f>SUM(F405/F408)</f>
        <v>0.11857707509881421</v>
      </c>
    </row>
    <row r="406" spans="1:7" ht="15.6" thickTop="1" thickBot="1" x14ac:dyDescent="0.35">
      <c r="A406" s="78" t="s">
        <v>29</v>
      </c>
      <c r="B406" s="244" t="s">
        <v>30</v>
      </c>
      <c r="C406" s="245"/>
      <c r="D406" s="245"/>
      <c r="E406" s="246"/>
      <c r="F406" s="81">
        <f>SUM(F404:F405)</f>
        <v>17.790499999999998</v>
      </c>
    </row>
    <row r="407" spans="1:7" ht="15.6" thickTop="1" thickBot="1" x14ac:dyDescent="0.35">
      <c r="A407" s="80">
        <v>4</v>
      </c>
      <c r="B407" s="264" t="s">
        <v>31</v>
      </c>
      <c r="C407" s="265"/>
      <c r="D407" s="265"/>
      <c r="E407" s="266"/>
      <c r="F407" s="79">
        <f>SUM(F406)*10%</f>
        <v>1.7790499999999998</v>
      </c>
      <c r="G407" s="73">
        <f>SUM(F407/F408)</f>
        <v>9.0909090909090898E-2</v>
      </c>
    </row>
    <row r="408" spans="1:7" ht="15.6" thickTop="1" thickBot="1" x14ac:dyDescent="0.35">
      <c r="A408" s="78" t="s">
        <v>32</v>
      </c>
      <c r="B408" s="244" t="s">
        <v>33</v>
      </c>
      <c r="C408" s="245"/>
      <c r="D408" s="245"/>
      <c r="E408" s="246"/>
      <c r="F408" s="81">
        <f>SUM(F406:F407)</f>
        <v>19.56955</v>
      </c>
      <c r="G408" s="82">
        <f>SUM(G400,G403,G405,G407)</f>
        <v>1</v>
      </c>
    </row>
    <row r="409" spans="1:7" ht="15.6" thickTop="1" thickBot="1" x14ac:dyDescent="0.35">
      <c r="A409" s="8"/>
      <c r="B409" s="9"/>
      <c r="C409" s="9"/>
      <c r="D409" s="9"/>
      <c r="E409" s="9"/>
      <c r="F409" s="11"/>
      <c r="G409" s="12"/>
    </row>
    <row r="410" spans="1:7" ht="44.4" thickTop="1" thickBot="1" x14ac:dyDescent="0.35">
      <c r="A410" s="61" t="s">
        <v>2</v>
      </c>
      <c r="B410" s="62" t="s">
        <v>3</v>
      </c>
      <c r="C410" s="63" t="s">
        <v>4</v>
      </c>
      <c r="D410" s="64" t="s">
        <v>5</v>
      </c>
      <c r="E410" s="27"/>
      <c r="F410" s="20"/>
      <c r="G410" s="20"/>
    </row>
    <row r="411" spans="1:7" ht="404.4" thickTop="1" thickBot="1" x14ac:dyDescent="0.35">
      <c r="A411" s="65" t="s">
        <v>211</v>
      </c>
      <c r="B411" s="222" t="s">
        <v>212</v>
      </c>
      <c r="C411" s="50" t="s">
        <v>130</v>
      </c>
      <c r="D411" s="50">
        <v>1</v>
      </c>
      <c r="E411" s="20"/>
      <c r="F411" s="20"/>
      <c r="G411" s="20"/>
    </row>
    <row r="412" spans="1:7" ht="30" thickTop="1" thickBot="1" x14ac:dyDescent="0.35">
      <c r="A412" s="61" t="s">
        <v>9</v>
      </c>
      <c r="B412" s="62" t="s">
        <v>10</v>
      </c>
      <c r="C412" s="62" t="s">
        <v>4</v>
      </c>
      <c r="D412" s="62" t="s">
        <v>11</v>
      </c>
      <c r="E412" s="62" t="s">
        <v>12</v>
      </c>
      <c r="F412" s="62" t="s">
        <v>13</v>
      </c>
      <c r="G412" s="64" t="s">
        <v>14</v>
      </c>
    </row>
    <row r="413" spans="1:7" ht="15" thickTop="1" x14ac:dyDescent="0.3">
      <c r="A413" s="20"/>
      <c r="B413" s="67" t="s">
        <v>15</v>
      </c>
      <c r="C413" s="68"/>
      <c r="D413" s="68"/>
      <c r="E413" s="68"/>
      <c r="F413" s="68"/>
      <c r="G413" s="7"/>
    </row>
    <row r="414" spans="1:7" x14ac:dyDescent="0.3">
      <c r="A414" s="36" t="s">
        <v>16</v>
      </c>
      <c r="B414" s="4" t="s">
        <v>17</v>
      </c>
      <c r="C414" s="4" t="s">
        <v>18</v>
      </c>
      <c r="D414" s="22">
        <v>0.5</v>
      </c>
      <c r="E414" s="70">
        <v>28.09</v>
      </c>
      <c r="F414" s="6">
        <f>PRODUCT(D414:E414)</f>
        <v>14.045</v>
      </c>
      <c r="G414" s="7"/>
    </row>
    <row r="415" spans="1:7" ht="15" thickBot="1" x14ac:dyDescent="0.35">
      <c r="A415" s="36" t="s">
        <v>19</v>
      </c>
      <c r="B415" s="4" t="s">
        <v>20</v>
      </c>
      <c r="C415" s="4" t="s">
        <v>18</v>
      </c>
      <c r="D415" s="22">
        <v>0.5</v>
      </c>
      <c r="E415" s="70">
        <v>25.18</v>
      </c>
      <c r="F415" s="6">
        <f>PRODUCT(D415:E415)</f>
        <v>12.59</v>
      </c>
      <c r="G415" s="7"/>
    </row>
    <row r="416" spans="1:7" ht="15.6" thickTop="1" thickBot="1" x14ac:dyDescent="0.35">
      <c r="A416" s="71">
        <v>1</v>
      </c>
      <c r="B416" s="244" t="s">
        <v>21</v>
      </c>
      <c r="C416" s="245"/>
      <c r="D416" s="245"/>
      <c r="E416" s="246"/>
      <c r="F416" s="72">
        <f>SUM(F414:F415)</f>
        <v>26.634999999999998</v>
      </c>
      <c r="G416" s="73">
        <f>SUM(F416/F424)</f>
        <v>0.7133774680121785</v>
      </c>
    </row>
    <row r="417" spans="1:7" ht="15" thickTop="1" x14ac:dyDescent="0.3">
      <c r="A417" s="20"/>
      <c r="B417" s="74" t="s">
        <v>22</v>
      </c>
      <c r="C417" s="4"/>
      <c r="D417" s="4"/>
      <c r="E417" s="4"/>
      <c r="F417" s="41"/>
      <c r="G417" s="75"/>
    </row>
    <row r="418" spans="1:7" ht="58.2" thickBot="1" x14ac:dyDescent="0.35">
      <c r="A418" s="36" t="s">
        <v>23</v>
      </c>
      <c r="B418" s="4" t="s">
        <v>164</v>
      </c>
      <c r="C418" s="4" t="s">
        <v>18</v>
      </c>
      <c r="D418" s="4">
        <v>0.04</v>
      </c>
      <c r="E418" s="76">
        <v>72</v>
      </c>
      <c r="F418" s="23">
        <f>PRODUCT(D418:E418)</f>
        <v>2.88</v>
      </c>
      <c r="G418" s="7"/>
    </row>
    <row r="419" spans="1:7" ht="15.6" thickTop="1" thickBot="1" x14ac:dyDescent="0.35">
      <c r="A419" s="71">
        <v>2</v>
      </c>
      <c r="B419" s="244" t="s">
        <v>25</v>
      </c>
      <c r="C419" s="245"/>
      <c r="D419" s="245"/>
      <c r="E419" s="246"/>
      <c r="F419" s="72">
        <f>SUM(F418:F418)</f>
        <v>2.88</v>
      </c>
      <c r="G419" s="73">
        <f>SUM(F419/F424)</f>
        <v>7.7136365979916438E-2</v>
      </c>
    </row>
    <row r="420" spans="1:7" ht="15.6" thickTop="1" thickBot="1" x14ac:dyDescent="0.35">
      <c r="A420" s="78" t="s">
        <v>26</v>
      </c>
      <c r="B420" s="244" t="s">
        <v>27</v>
      </c>
      <c r="C420" s="245"/>
      <c r="D420" s="245"/>
      <c r="E420" s="246"/>
      <c r="F420" s="79">
        <f>SUM(F416,F419)</f>
        <v>29.514999999999997</v>
      </c>
      <c r="G420" s="3"/>
    </row>
    <row r="421" spans="1:7" ht="15.6" thickTop="1" thickBot="1" x14ac:dyDescent="0.35">
      <c r="A421" s="80">
        <v>3</v>
      </c>
      <c r="B421" s="264" t="s">
        <v>28</v>
      </c>
      <c r="C421" s="265"/>
      <c r="D421" s="265"/>
      <c r="E421" s="266"/>
      <c r="F421" s="79">
        <f>SUM(F420)*15%</f>
        <v>4.427249999999999</v>
      </c>
      <c r="G421" s="73">
        <f>SUM(F421/F424)</f>
        <v>0.11857707509881422</v>
      </c>
    </row>
    <row r="422" spans="1:7" ht="15.6" thickTop="1" thickBot="1" x14ac:dyDescent="0.35">
      <c r="A422" s="78" t="s">
        <v>29</v>
      </c>
      <c r="B422" s="244" t="s">
        <v>30</v>
      </c>
      <c r="C422" s="245"/>
      <c r="D422" s="245"/>
      <c r="E422" s="246"/>
      <c r="F422" s="81">
        <f>SUM(F420:F421)</f>
        <v>33.942249999999994</v>
      </c>
    </row>
    <row r="423" spans="1:7" ht="15.6" thickTop="1" thickBot="1" x14ac:dyDescent="0.35">
      <c r="A423" s="80">
        <v>4</v>
      </c>
      <c r="B423" s="264" t="s">
        <v>31</v>
      </c>
      <c r="C423" s="265"/>
      <c r="D423" s="265"/>
      <c r="E423" s="266"/>
      <c r="F423" s="79">
        <f>SUM(F422)*10%</f>
        <v>3.3942249999999996</v>
      </c>
      <c r="G423" s="73">
        <f>SUM(F423/F424)</f>
        <v>9.0909090909090912E-2</v>
      </c>
    </row>
    <row r="424" spans="1:7" ht="15.6" thickTop="1" thickBot="1" x14ac:dyDescent="0.35">
      <c r="A424" s="78" t="s">
        <v>32</v>
      </c>
      <c r="B424" s="244" t="s">
        <v>33</v>
      </c>
      <c r="C424" s="245"/>
      <c r="D424" s="245"/>
      <c r="E424" s="246"/>
      <c r="F424" s="81">
        <f>SUM(F422:F423)</f>
        <v>37.336474999999993</v>
      </c>
      <c r="G424" s="82">
        <f>SUM(G416,G419,G421,G423)</f>
        <v>1</v>
      </c>
    </row>
    <row r="425" spans="1:7" ht="15.6" thickTop="1" thickBot="1" x14ac:dyDescent="0.35">
      <c r="A425" s="8"/>
      <c r="B425" s="9"/>
      <c r="C425" s="9"/>
      <c r="D425" s="9"/>
      <c r="E425" s="9"/>
      <c r="F425" s="11"/>
      <c r="G425" s="12"/>
    </row>
    <row r="426" spans="1:7" ht="44.4" thickTop="1" thickBot="1" x14ac:dyDescent="0.35">
      <c r="A426" s="61" t="s">
        <v>2</v>
      </c>
      <c r="B426" s="62" t="s">
        <v>3</v>
      </c>
      <c r="C426" s="63" t="s">
        <v>4</v>
      </c>
      <c r="D426" s="64" t="s">
        <v>5</v>
      </c>
      <c r="E426" s="27"/>
      <c r="F426" s="20"/>
      <c r="G426" s="20"/>
    </row>
    <row r="427" spans="1:7" ht="246" thickTop="1" thickBot="1" x14ac:dyDescent="0.35">
      <c r="A427" s="65" t="s">
        <v>213</v>
      </c>
      <c r="B427" s="66" t="s">
        <v>214</v>
      </c>
      <c r="C427" s="50" t="s">
        <v>130</v>
      </c>
      <c r="D427" s="50">
        <v>1</v>
      </c>
      <c r="E427" s="20"/>
      <c r="F427" s="20"/>
      <c r="G427" s="20"/>
    </row>
    <row r="428" spans="1:7" ht="30" thickTop="1" thickBot="1" x14ac:dyDescent="0.35">
      <c r="A428" s="61" t="s">
        <v>9</v>
      </c>
      <c r="B428" s="62" t="s">
        <v>10</v>
      </c>
      <c r="C428" s="62" t="s">
        <v>4</v>
      </c>
      <c r="D428" s="62" t="s">
        <v>11</v>
      </c>
      <c r="E428" s="62" t="s">
        <v>12</v>
      </c>
      <c r="F428" s="62" t="s">
        <v>13</v>
      </c>
      <c r="G428" s="64" t="s">
        <v>14</v>
      </c>
    </row>
    <row r="429" spans="1:7" ht="15" thickTop="1" x14ac:dyDescent="0.3">
      <c r="A429" s="20"/>
      <c r="B429" s="67" t="s">
        <v>15</v>
      </c>
      <c r="C429" s="68"/>
      <c r="D429" s="68"/>
      <c r="E429" s="68"/>
      <c r="F429" s="68"/>
      <c r="G429" s="7"/>
    </row>
    <row r="430" spans="1:7" ht="15" thickBot="1" x14ac:dyDescent="0.35">
      <c r="A430" s="36" t="s">
        <v>16</v>
      </c>
      <c r="B430" s="4" t="s">
        <v>36</v>
      </c>
      <c r="C430" s="4" t="s">
        <v>18</v>
      </c>
      <c r="D430" s="22">
        <v>0.6875</v>
      </c>
      <c r="E430" s="70">
        <v>25.18</v>
      </c>
      <c r="F430" s="6">
        <f>PRODUCT(D430:E430)</f>
        <v>17.311250000000001</v>
      </c>
      <c r="G430" s="7"/>
    </row>
    <row r="431" spans="1:7" ht="15.6" thickTop="1" thickBot="1" x14ac:dyDescent="0.35">
      <c r="A431" s="71">
        <v>1</v>
      </c>
      <c r="B431" s="244" t="s">
        <v>21</v>
      </c>
      <c r="C431" s="245"/>
      <c r="D431" s="245"/>
      <c r="E431" s="246"/>
      <c r="F431" s="72">
        <f>SUM(F430:F430)</f>
        <v>17.311250000000001</v>
      </c>
      <c r="G431" s="73">
        <f>SUM(F431/F439)</f>
        <v>0.67775806890091761</v>
      </c>
    </row>
    <row r="432" spans="1:7" ht="15" thickTop="1" x14ac:dyDescent="0.3">
      <c r="A432" s="20"/>
      <c r="B432" s="74" t="s">
        <v>22</v>
      </c>
      <c r="C432" s="4"/>
      <c r="D432" s="4"/>
      <c r="E432" s="4"/>
      <c r="F432" s="41"/>
      <c r="G432" s="75"/>
    </row>
    <row r="433" spans="1:7" ht="58.2" thickBot="1" x14ac:dyDescent="0.35">
      <c r="A433" s="36" t="s">
        <v>23</v>
      </c>
      <c r="B433" s="4" t="s">
        <v>164</v>
      </c>
      <c r="C433" s="4" t="s">
        <v>18</v>
      </c>
      <c r="D433" s="4">
        <v>0.04</v>
      </c>
      <c r="E433" s="76">
        <v>72</v>
      </c>
      <c r="F433" s="23">
        <f>PRODUCT(D433:E433)</f>
        <v>2.88</v>
      </c>
      <c r="G433" s="7"/>
    </row>
    <row r="434" spans="1:7" ht="15.6" thickTop="1" thickBot="1" x14ac:dyDescent="0.35">
      <c r="A434" s="71">
        <v>2</v>
      </c>
      <c r="B434" s="244" t="s">
        <v>25</v>
      </c>
      <c r="C434" s="245"/>
      <c r="D434" s="245"/>
      <c r="E434" s="246"/>
      <c r="F434" s="72">
        <f>SUM(F433:F433)</f>
        <v>2.88</v>
      </c>
      <c r="G434" s="73">
        <f>SUM(F434/F439)</f>
        <v>0.11275576509117727</v>
      </c>
    </row>
    <row r="435" spans="1:7" ht="15.6" thickTop="1" thickBot="1" x14ac:dyDescent="0.35">
      <c r="A435" s="78" t="s">
        <v>26</v>
      </c>
      <c r="B435" s="244" t="s">
        <v>27</v>
      </c>
      <c r="C435" s="245"/>
      <c r="D435" s="245"/>
      <c r="E435" s="246"/>
      <c r="F435" s="79">
        <f>SUM(F431,F434)</f>
        <v>20.19125</v>
      </c>
      <c r="G435" s="3"/>
    </row>
    <row r="436" spans="1:7" ht="15.6" thickTop="1" thickBot="1" x14ac:dyDescent="0.35">
      <c r="A436" s="80">
        <v>3</v>
      </c>
      <c r="B436" s="264" t="s">
        <v>28</v>
      </c>
      <c r="C436" s="265"/>
      <c r="D436" s="265"/>
      <c r="E436" s="266"/>
      <c r="F436" s="79">
        <f>SUM(F435)*15%</f>
        <v>3.0286874999999998</v>
      </c>
      <c r="G436" s="73">
        <f>SUM(F436/F439)</f>
        <v>0.11857707509881421</v>
      </c>
    </row>
    <row r="437" spans="1:7" ht="15.6" thickTop="1" thickBot="1" x14ac:dyDescent="0.35">
      <c r="A437" s="78" t="s">
        <v>29</v>
      </c>
      <c r="B437" s="244" t="s">
        <v>30</v>
      </c>
      <c r="C437" s="245"/>
      <c r="D437" s="245"/>
      <c r="E437" s="246"/>
      <c r="F437" s="81">
        <f>SUM(F435:F436)</f>
        <v>23.2199375</v>
      </c>
    </row>
    <row r="438" spans="1:7" ht="15.6" thickTop="1" thickBot="1" x14ac:dyDescent="0.35">
      <c r="A438" s="80">
        <v>4</v>
      </c>
      <c r="B438" s="264" t="s">
        <v>31</v>
      </c>
      <c r="C438" s="265"/>
      <c r="D438" s="265"/>
      <c r="E438" s="266"/>
      <c r="F438" s="79">
        <f>SUM(F437)*10%</f>
        <v>2.3219937500000003</v>
      </c>
      <c r="G438" s="73">
        <f>SUM(F438/F439)</f>
        <v>9.0909090909090912E-2</v>
      </c>
    </row>
    <row r="439" spans="1:7" ht="15.6" thickTop="1" thickBot="1" x14ac:dyDescent="0.35">
      <c r="A439" s="78" t="s">
        <v>32</v>
      </c>
      <c r="B439" s="244" t="s">
        <v>33</v>
      </c>
      <c r="C439" s="245"/>
      <c r="D439" s="245"/>
      <c r="E439" s="246"/>
      <c r="F439" s="81">
        <f>SUM(F437:F438)</f>
        <v>25.541931250000001</v>
      </c>
      <c r="G439" s="82">
        <f>SUM(G431,G434,G436,G438)</f>
        <v>1</v>
      </c>
    </row>
    <row r="440" spans="1:7" ht="15.6" thickTop="1" thickBot="1" x14ac:dyDescent="0.35">
      <c r="A440" s="8"/>
      <c r="B440" s="9"/>
      <c r="C440" s="9"/>
      <c r="D440" s="9"/>
      <c r="E440" s="9"/>
      <c r="F440" s="11"/>
      <c r="G440" s="12"/>
    </row>
    <row r="441" spans="1:7" ht="44.4" thickTop="1" thickBot="1" x14ac:dyDescent="0.35">
      <c r="A441" s="61" t="s">
        <v>2</v>
      </c>
      <c r="B441" s="62" t="s">
        <v>3</v>
      </c>
      <c r="C441" s="63" t="s">
        <v>4</v>
      </c>
      <c r="D441" s="64" t="s">
        <v>5</v>
      </c>
      <c r="E441" s="27"/>
      <c r="F441" s="20"/>
      <c r="G441" s="20"/>
    </row>
    <row r="442" spans="1:7" ht="390" thickTop="1" thickBot="1" x14ac:dyDescent="0.35">
      <c r="A442" s="65" t="s">
        <v>215</v>
      </c>
      <c r="B442" s="222" t="s">
        <v>216</v>
      </c>
      <c r="C442" s="50" t="s">
        <v>130</v>
      </c>
      <c r="D442" s="50">
        <v>1</v>
      </c>
      <c r="E442" s="20"/>
      <c r="F442" s="20"/>
      <c r="G442" s="20"/>
    </row>
    <row r="443" spans="1:7" ht="30" thickTop="1" thickBot="1" x14ac:dyDescent="0.35">
      <c r="A443" s="61" t="s">
        <v>9</v>
      </c>
      <c r="B443" s="62" t="s">
        <v>10</v>
      </c>
      <c r="C443" s="62" t="s">
        <v>4</v>
      </c>
      <c r="D443" s="62" t="s">
        <v>11</v>
      </c>
      <c r="E443" s="62" t="s">
        <v>12</v>
      </c>
      <c r="F443" s="62" t="s">
        <v>13</v>
      </c>
      <c r="G443" s="64" t="s">
        <v>14</v>
      </c>
    </row>
    <row r="444" spans="1:7" ht="15" thickTop="1" x14ac:dyDescent="0.3">
      <c r="A444" s="20"/>
      <c r="B444" s="67" t="s">
        <v>15</v>
      </c>
      <c r="C444" s="68"/>
      <c r="D444" s="68"/>
      <c r="E444" s="68"/>
      <c r="F444" s="68"/>
      <c r="G444" s="7"/>
    </row>
    <row r="445" spans="1:7" x14ac:dyDescent="0.3">
      <c r="A445" s="36" t="s">
        <v>16</v>
      </c>
      <c r="B445" s="4" t="s">
        <v>17</v>
      </c>
      <c r="C445" s="4" t="s">
        <v>18</v>
      </c>
      <c r="D445" s="22">
        <v>0.625</v>
      </c>
      <c r="E445" s="70">
        <v>28.09</v>
      </c>
      <c r="F445" s="6">
        <f>PRODUCT(D445:E445)</f>
        <v>17.556249999999999</v>
      </c>
      <c r="G445" s="7"/>
    </row>
    <row r="446" spans="1:7" ht="15" thickBot="1" x14ac:dyDescent="0.35">
      <c r="A446" s="36" t="s">
        <v>19</v>
      </c>
      <c r="B446" s="4" t="s">
        <v>20</v>
      </c>
      <c r="C446" s="4" t="s">
        <v>18</v>
      </c>
      <c r="D446" s="22">
        <v>0.625</v>
      </c>
      <c r="E446" s="70">
        <v>25.18</v>
      </c>
      <c r="F446" s="6">
        <f>PRODUCT(D446:E446)</f>
        <v>15.737500000000001</v>
      </c>
      <c r="G446" s="7"/>
    </row>
    <row r="447" spans="1:7" ht="15.6" thickTop="1" thickBot="1" x14ac:dyDescent="0.35">
      <c r="A447" s="71">
        <v>1</v>
      </c>
      <c r="B447" s="244" t="s">
        <v>21</v>
      </c>
      <c r="C447" s="245"/>
      <c r="D447" s="245"/>
      <c r="E447" s="246"/>
      <c r="F447" s="72">
        <f>SUM(F445:F446)</f>
        <v>33.293750000000003</v>
      </c>
      <c r="G447" s="73">
        <f>SUM(F447/F455)</f>
        <v>0.72757648738309699</v>
      </c>
    </row>
    <row r="448" spans="1:7" ht="15" thickTop="1" x14ac:dyDescent="0.3">
      <c r="A448" s="20"/>
      <c r="B448" s="74" t="s">
        <v>22</v>
      </c>
      <c r="C448" s="4"/>
      <c r="D448" s="4"/>
      <c r="E448" s="4"/>
      <c r="F448" s="41"/>
      <c r="G448" s="75"/>
    </row>
    <row r="449" spans="1:7" ht="58.2" thickBot="1" x14ac:dyDescent="0.35">
      <c r="A449" s="36" t="s">
        <v>23</v>
      </c>
      <c r="B449" s="4" t="s">
        <v>164</v>
      </c>
      <c r="C449" s="4" t="s">
        <v>18</v>
      </c>
      <c r="D449" s="4">
        <v>0.04</v>
      </c>
      <c r="E449" s="76">
        <v>72</v>
      </c>
      <c r="F449" s="23">
        <f>PRODUCT(D449:E449)</f>
        <v>2.88</v>
      </c>
      <c r="G449" s="7"/>
    </row>
    <row r="450" spans="1:7" ht="15.6" thickTop="1" thickBot="1" x14ac:dyDescent="0.35">
      <c r="A450" s="71">
        <v>2</v>
      </c>
      <c r="B450" s="244" t="s">
        <v>25</v>
      </c>
      <c r="C450" s="245"/>
      <c r="D450" s="245"/>
      <c r="E450" s="246"/>
      <c r="F450" s="72">
        <f>SUM(F449:F449)</f>
        <v>2.88</v>
      </c>
      <c r="G450" s="73">
        <f>SUM(F450/F455)</f>
        <v>6.293734660899776E-2</v>
      </c>
    </row>
    <row r="451" spans="1:7" ht="15.6" thickTop="1" thickBot="1" x14ac:dyDescent="0.35">
      <c r="A451" s="78" t="s">
        <v>26</v>
      </c>
      <c r="B451" s="244" t="s">
        <v>27</v>
      </c>
      <c r="C451" s="245"/>
      <c r="D451" s="245"/>
      <c r="E451" s="246"/>
      <c r="F451" s="79">
        <f>SUM(F447,F450)</f>
        <v>36.173750000000005</v>
      </c>
      <c r="G451" s="3"/>
    </row>
    <row r="452" spans="1:7" ht="15.6" thickTop="1" thickBot="1" x14ac:dyDescent="0.35">
      <c r="A452" s="80">
        <v>3</v>
      </c>
      <c r="B452" s="264" t="s">
        <v>28</v>
      </c>
      <c r="C452" s="265"/>
      <c r="D452" s="265"/>
      <c r="E452" s="266"/>
      <c r="F452" s="79">
        <f>SUM(F451)*15%</f>
        <v>5.4260625000000005</v>
      </c>
      <c r="G452" s="73">
        <f>SUM(F452/F455)</f>
        <v>0.11857707509881422</v>
      </c>
    </row>
    <row r="453" spans="1:7" ht="15.6" thickTop="1" thickBot="1" x14ac:dyDescent="0.35">
      <c r="A453" s="78" t="s">
        <v>29</v>
      </c>
      <c r="B453" s="244" t="s">
        <v>30</v>
      </c>
      <c r="C453" s="245"/>
      <c r="D453" s="245"/>
      <c r="E453" s="246"/>
      <c r="F453" s="81">
        <f>SUM(F451:F452)</f>
        <v>41.599812500000006</v>
      </c>
    </row>
    <row r="454" spans="1:7" ht="15.6" thickTop="1" thickBot="1" x14ac:dyDescent="0.35">
      <c r="A454" s="80">
        <v>4</v>
      </c>
      <c r="B454" s="264" t="s">
        <v>31</v>
      </c>
      <c r="C454" s="265"/>
      <c r="D454" s="265"/>
      <c r="E454" s="266"/>
      <c r="F454" s="79">
        <f>SUM(F453)*10%</f>
        <v>4.1599812500000004</v>
      </c>
      <c r="G454" s="73">
        <f>SUM(F454/F455)</f>
        <v>9.0909090909090898E-2</v>
      </c>
    </row>
    <row r="455" spans="1:7" ht="15.6" thickTop="1" thickBot="1" x14ac:dyDescent="0.35">
      <c r="A455" s="78" t="s">
        <v>32</v>
      </c>
      <c r="B455" s="244" t="s">
        <v>33</v>
      </c>
      <c r="C455" s="245"/>
      <c r="D455" s="245"/>
      <c r="E455" s="246"/>
      <c r="F455" s="81">
        <f>SUM(F453:F454)</f>
        <v>45.759793750000007</v>
      </c>
      <c r="G455" s="82">
        <f>SUM(G447,G450,G452,G454)</f>
        <v>0.99999999999999989</v>
      </c>
    </row>
    <row r="456" spans="1:7" ht="15.6" thickTop="1" thickBot="1" x14ac:dyDescent="0.35">
      <c r="A456" s="8"/>
      <c r="B456" s="9"/>
      <c r="C456" s="9"/>
      <c r="D456" s="9"/>
      <c r="E456" s="9"/>
      <c r="F456" s="11"/>
      <c r="G456" s="12"/>
    </row>
    <row r="457" spans="1:7" ht="44.4" thickTop="1" thickBot="1" x14ac:dyDescent="0.35">
      <c r="A457" s="61" t="s">
        <v>2</v>
      </c>
      <c r="B457" s="62" t="s">
        <v>3</v>
      </c>
      <c r="C457" s="63" t="s">
        <v>4</v>
      </c>
      <c r="D457" s="64" t="s">
        <v>5</v>
      </c>
      <c r="E457" s="27"/>
      <c r="F457" s="20"/>
      <c r="G457" s="20"/>
    </row>
    <row r="458" spans="1:7" ht="246" thickTop="1" thickBot="1" x14ac:dyDescent="0.35">
      <c r="A458" s="65" t="s">
        <v>217</v>
      </c>
      <c r="B458" s="66" t="s">
        <v>218</v>
      </c>
      <c r="C458" s="50" t="s">
        <v>130</v>
      </c>
      <c r="D458" s="50">
        <v>1</v>
      </c>
      <c r="E458" s="20"/>
      <c r="F458" s="20"/>
      <c r="G458" s="20"/>
    </row>
    <row r="459" spans="1:7" ht="30" thickTop="1" thickBot="1" x14ac:dyDescent="0.35">
      <c r="A459" s="61" t="s">
        <v>9</v>
      </c>
      <c r="B459" s="62" t="s">
        <v>10</v>
      </c>
      <c r="C459" s="62" t="s">
        <v>4</v>
      </c>
      <c r="D459" s="62" t="s">
        <v>11</v>
      </c>
      <c r="E459" s="62" t="s">
        <v>12</v>
      </c>
      <c r="F459" s="62" t="s">
        <v>13</v>
      </c>
      <c r="G459" s="64" t="s">
        <v>14</v>
      </c>
    </row>
    <row r="460" spans="1:7" ht="15" thickTop="1" x14ac:dyDescent="0.3">
      <c r="A460" s="20"/>
      <c r="B460" s="67" t="s">
        <v>15</v>
      </c>
      <c r="C460" s="68"/>
      <c r="D460" s="68"/>
      <c r="E460" s="68"/>
      <c r="F460" s="68"/>
      <c r="G460" s="7"/>
    </row>
    <row r="461" spans="1:7" ht="15" thickBot="1" x14ac:dyDescent="0.35">
      <c r="A461" s="36" t="s">
        <v>16</v>
      </c>
      <c r="B461" s="4" t="s">
        <v>36</v>
      </c>
      <c r="C461" s="4" t="s">
        <v>18</v>
      </c>
      <c r="D461" s="22">
        <v>0.8125</v>
      </c>
      <c r="E461" s="70">
        <v>25.18</v>
      </c>
      <c r="F461" s="6">
        <f>PRODUCT(D461:E461)</f>
        <v>20.458749999999998</v>
      </c>
      <c r="G461" s="7"/>
    </row>
    <row r="462" spans="1:7" ht="15.6" thickTop="1" thickBot="1" x14ac:dyDescent="0.35">
      <c r="A462" s="71">
        <v>1</v>
      </c>
      <c r="B462" s="244" t="s">
        <v>21</v>
      </c>
      <c r="C462" s="245"/>
      <c r="D462" s="245"/>
      <c r="E462" s="246"/>
      <c r="F462" s="72">
        <f>SUM(F461:F461)</f>
        <v>20.458749999999998</v>
      </c>
      <c r="G462" s="73">
        <f>SUM(F462/F470)</f>
        <v>0.69296448615224782</v>
      </c>
    </row>
    <row r="463" spans="1:7" ht="15" thickTop="1" x14ac:dyDescent="0.3">
      <c r="A463" s="20"/>
      <c r="B463" s="74" t="s">
        <v>22</v>
      </c>
      <c r="C463" s="4"/>
      <c r="D463" s="4"/>
      <c r="E463" s="4"/>
      <c r="F463" s="41"/>
      <c r="G463" s="75"/>
    </row>
    <row r="464" spans="1:7" ht="58.2" thickBot="1" x14ac:dyDescent="0.35">
      <c r="A464" s="36" t="s">
        <v>23</v>
      </c>
      <c r="B464" s="4" t="s">
        <v>164</v>
      </c>
      <c r="C464" s="4" t="s">
        <v>18</v>
      </c>
      <c r="D464" s="4">
        <v>0.04</v>
      </c>
      <c r="E464" s="76">
        <v>72</v>
      </c>
      <c r="F464" s="23">
        <f>PRODUCT(D464:E464)</f>
        <v>2.88</v>
      </c>
      <c r="G464" s="7"/>
    </row>
    <row r="465" spans="1:7" ht="15.6" thickTop="1" thickBot="1" x14ac:dyDescent="0.35">
      <c r="A465" s="71">
        <v>2</v>
      </c>
      <c r="B465" s="244" t="s">
        <v>25</v>
      </c>
      <c r="C465" s="245"/>
      <c r="D465" s="245"/>
      <c r="E465" s="246"/>
      <c r="F465" s="72">
        <f>SUM(F464:F464)</f>
        <v>2.88</v>
      </c>
      <c r="G465" s="73">
        <f>SUM(F465/F470)</f>
        <v>9.7549347839847186E-2</v>
      </c>
    </row>
    <row r="466" spans="1:7" ht="15.6" thickTop="1" thickBot="1" x14ac:dyDescent="0.35">
      <c r="A466" s="78" t="s">
        <v>26</v>
      </c>
      <c r="B466" s="244" t="s">
        <v>27</v>
      </c>
      <c r="C466" s="245"/>
      <c r="D466" s="245"/>
      <c r="E466" s="246"/>
      <c r="F466" s="79">
        <f>SUM(F462,F465)</f>
        <v>23.338749999999997</v>
      </c>
      <c r="G466" s="3"/>
    </row>
    <row r="467" spans="1:7" ht="15.6" thickTop="1" thickBot="1" x14ac:dyDescent="0.35">
      <c r="A467" s="80">
        <v>3</v>
      </c>
      <c r="B467" s="264" t="s">
        <v>28</v>
      </c>
      <c r="C467" s="265"/>
      <c r="D467" s="265"/>
      <c r="E467" s="266"/>
      <c r="F467" s="79">
        <f>SUM(F466)*15%</f>
        <v>3.5008124999999994</v>
      </c>
      <c r="G467" s="73">
        <f>SUM(F467/F470)</f>
        <v>0.11857707509881424</v>
      </c>
    </row>
    <row r="468" spans="1:7" ht="15.6" thickTop="1" thickBot="1" x14ac:dyDescent="0.35">
      <c r="A468" s="78" t="s">
        <v>29</v>
      </c>
      <c r="B468" s="244" t="s">
        <v>30</v>
      </c>
      <c r="C468" s="245"/>
      <c r="D468" s="245"/>
      <c r="E468" s="246"/>
      <c r="F468" s="81">
        <f>SUM(F466:F467)</f>
        <v>26.839562499999996</v>
      </c>
    </row>
    <row r="469" spans="1:7" ht="15.6" thickTop="1" thickBot="1" x14ac:dyDescent="0.35">
      <c r="A469" s="80">
        <v>4</v>
      </c>
      <c r="B469" s="264" t="s">
        <v>31</v>
      </c>
      <c r="C469" s="265"/>
      <c r="D469" s="265"/>
      <c r="E469" s="266"/>
      <c r="F469" s="79">
        <f>SUM(F468)*10%</f>
        <v>2.6839562499999996</v>
      </c>
      <c r="G469" s="73">
        <f>SUM(F469/F470)</f>
        <v>9.0909090909090912E-2</v>
      </c>
    </row>
    <row r="470" spans="1:7" ht="15.6" thickTop="1" thickBot="1" x14ac:dyDescent="0.35">
      <c r="A470" s="78" t="s">
        <v>32</v>
      </c>
      <c r="B470" s="244" t="s">
        <v>33</v>
      </c>
      <c r="C470" s="245"/>
      <c r="D470" s="245"/>
      <c r="E470" s="246"/>
      <c r="F470" s="81">
        <f>SUM(F468:F469)</f>
        <v>29.523518749999994</v>
      </c>
      <c r="G470" s="82">
        <f>SUM(G462,G465,G467,G469)</f>
        <v>1</v>
      </c>
    </row>
    <row r="471" spans="1:7" ht="15.6" thickTop="1" thickBot="1" x14ac:dyDescent="0.35">
      <c r="A471" s="8"/>
      <c r="B471" s="9"/>
      <c r="C471" s="9"/>
      <c r="D471" s="9"/>
      <c r="E471" s="9"/>
      <c r="F471" s="11"/>
      <c r="G471" s="12"/>
    </row>
    <row r="472" spans="1:7" ht="44.4" thickTop="1" thickBot="1" x14ac:dyDescent="0.35">
      <c r="A472" s="61" t="s">
        <v>2</v>
      </c>
      <c r="B472" s="62" t="s">
        <v>3</v>
      </c>
      <c r="C472" s="63" t="s">
        <v>4</v>
      </c>
      <c r="D472" s="64" t="s">
        <v>5</v>
      </c>
      <c r="E472" s="27"/>
      <c r="F472" s="20"/>
      <c r="G472" s="20"/>
    </row>
    <row r="473" spans="1:7" ht="390" thickTop="1" thickBot="1" x14ac:dyDescent="0.35">
      <c r="A473" s="65" t="s">
        <v>219</v>
      </c>
      <c r="B473" s="222" t="s">
        <v>220</v>
      </c>
      <c r="C473" s="50" t="s">
        <v>130</v>
      </c>
      <c r="D473" s="50">
        <v>1</v>
      </c>
      <c r="E473" s="20"/>
      <c r="F473" s="20"/>
      <c r="G473" s="20"/>
    </row>
    <row r="474" spans="1:7" ht="30" thickTop="1" thickBot="1" x14ac:dyDescent="0.35">
      <c r="A474" s="61" t="s">
        <v>9</v>
      </c>
      <c r="B474" s="62" t="s">
        <v>10</v>
      </c>
      <c r="C474" s="62" t="s">
        <v>4</v>
      </c>
      <c r="D474" s="62" t="s">
        <v>11</v>
      </c>
      <c r="E474" s="62" t="s">
        <v>12</v>
      </c>
      <c r="F474" s="62" t="s">
        <v>13</v>
      </c>
      <c r="G474" s="64" t="s">
        <v>14</v>
      </c>
    </row>
    <row r="475" spans="1:7" ht="15" thickTop="1" x14ac:dyDescent="0.3">
      <c r="A475" s="20"/>
      <c r="B475" s="67" t="s">
        <v>15</v>
      </c>
      <c r="C475" s="68"/>
      <c r="D475" s="68"/>
      <c r="E475" s="68"/>
      <c r="F475" s="68"/>
      <c r="G475" s="7"/>
    </row>
    <row r="476" spans="1:7" x14ac:dyDescent="0.3">
      <c r="A476" s="36" t="s">
        <v>16</v>
      </c>
      <c r="B476" s="4" t="s">
        <v>17</v>
      </c>
      <c r="C476" s="4" t="s">
        <v>18</v>
      </c>
      <c r="D476" s="22">
        <v>0.78129999999999999</v>
      </c>
      <c r="E476" s="70">
        <v>28.09</v>
      </c>
      <c r="F476" s="6">
        <f>PRODUCT(D476:E476)</f>
        <v>21.946717</v>
      </c>
      <c r="G476" s="7"/>
    </row>
    <row r="477" spans="1:7" ht="15" thickBot="1" x14ac:dyDescent="0.35">
      <c r="A477" s="36" t="s">
        <v>19</v>
      </c>
      <c r="B477" s="4" t="s">
        <v>20</v>
      </c>
      <c r="C477" s="4" t="s">
        <v>18</v>
      </c>
      <c r="D477" s="22">
        <v>0.78129999999999999</v>
      </c>
      <c r="E477" s="70">
        <v>25.18</v>
      </c>
      <c r="F477" s="6">
        <f>PRODUCT(D477:E477)</f>
        <v>19.673134000000001</v>
      </c>
      <c r="G477" s="7"/>
    </row>
    <row r="478" spans="1:7" ht="15.6" thickTop="1" thickBot="1" x14ac:dyDescent="0.35">
      <c r="A478" s="71">
        <v>1</v>
      </c>
      <c r="B478" s="244" t="s">
        <v>21</v>
      </c>
      <c r="C478" s="245"/>
      <c r="D478" s="245"/>
      <c r="E478" s="246"/>
      <c r="F478" s="72">
        <f>SUM(F476:F477)</f>
        <v>41.619850999999997</v>
      </c>
      <c r="G478" s="73">
        <f>SUM(F478/F486)</f>
        <v>0.73935231792550771</v>
      </c>
    </row>
    <row r="479" spans="1:7" ht="15" thickTop="1" x14ac:dyDescent="0.3">
      <c r="A479" s="20"/>
      <c r="B479" s="74" t="s">
        <v>22</v>
      </c>
      <c r="C479" s="4"/>
      <c r="D479" s="4"/>
      <c r="E479" s="4"/>
      <c r="F479" s="41"/>
      <c r="G479" s="75"/>
    </row>
    <row r="480" spans="1:7" ht="58.2" thickBot="1" x14ac:dyDescent="0.35">
      <c r="A480" s="36" t="s">
        <v>23</v>
      </c>
      <c r="B480" s="4" t="s">
        <v>164</v>
      </c>
      <c r="C480" s="4" t="s">
        <v>18</v>
      </c>
      <c r="D480" s="4">
        <v>0.04</v>
      </c>
      <c r="E480" s="76">
        <v>72</v>
      </c>
      <c r="F480" s="23">
        <f>PRODUCT(D480:E480)</f>
        <v>2.88</v>
      </c>
      <c r="G480" s="7"/>
    </row>
    <row r="481" spans="1:7" ht="15.6" thickTop="1" thickBot="1" x14ac:dyDescent="0.35">
      <c r="A481" s="71">
        <v>2</v>
      </c>
      <c r="B481" s="244" t="s">
        <v>25</v>
      </c>
      <c r="C481" s="245"/>
      <c r="D481" s="245"/>
      <c r="E481" s="246"/>
      <c r="F481" s="72">
        <f>SUM(F480:F480)</f>
        <v>2.88</v>
      </c>
      <c r="G481" s="73">
        <f>SUM(F481/F486)</f>
        <v>5.1161516066587122E-2</v>
      </c>
    </row>
    <row r="482" spans="1:7" ht="15.6" thickTop="1" thickBot="1" x14ac:dyDescent="0.35">
      <c r="A482" s="78" t="s">
        <v>26</v>
      </c>
      <c r="B482" s="244" t="s">
        <v>27</v>
      </c>
      <c r="C482" s="245"/>
      <c r="D482" s="245"/>
      <c r="E482" s="246"/>
      <c r="F482" s="79">
        <f>SUM(F478,F481)</f>
        <v>44.499851</v>
      </c>
      <c r="G482" s="3"/>
    </row>
    <row r="483" spans="1:7" ht="15.6" thickTop="1" thickBot="1" x14ac:dyDescent="0.35">
      <c r="A483" s="80">
        <v>3</v>
      </c>
      <c r="B483" s="264" t="s">
        <v>28</v>
      </c>
      <c r="C483" s="265"/>
      <c r="D483" s="265"/>
      <c r="E483" s="266"/>
      <c r="F483" s="79">
        <f>SUM(F482)*15%</f>
        <v>6.6749776499999998</v>
      </c>
      <c r="G483" s="73">
        <f>SUM(F483/F486)</f>
        <v>0.11857707509881422</v>
      </c>
    </row>
    <row r="484" spans="1:7" ht="15.6" thickTop="1" thickBot="1" x14ac:dyDescent="0.35">
      <c r="A484" s="78" t="s">
        <v>29</v>
      </c>
      <c r="B484" s="244" t="s">
        <v>30</v>
      </c>
      <c r="C484" s="245"/>
      <c r="D484" s="245"/>
      <c r="E484" s="246"/>
      <c r="F484" s="81">
        <f>SUM(F482:F483)</f>
        <v>51.174828650000002</v>
      </c>
    </row>
    <row r="485" spans="1:7" ht="15.6" thickTop="1" thickBot="1" x14ac:dyDescent="0.35">
      <c r="A485" s="80">
        <v>4</v>
      </c>
      <c r="B485" s="264" t="s">
        <v>31</v>
      </c>
      <c r="C485" s="265"/>
      <c r="D485" s="265"/>
      <c r="E485" s="266"/>
      <c r="F485" s="79">
        <f>SUM(F484)*10%</f>
        <v>5.1174828650000004</v>
      </c>
      <c r="G485" s="73">
        <f>SUM(F485/F486)</f>
        <v>9.0909090909090912E-2</v>
      </c>
    </row>
    <row r="486" spans="1:7" ht="15.6" thickTop="1" thickBot="1" x14ac:dyDescent="0.35">
      <c r="A486" s="78" t="s">
        <v>32</v>
      </c>
      <c r="B486" s="244" t="s">
        <v>33</v>
      </c>
      <c r="C486" s="245"/>
      <c r="D486" s="245"/>
      <c r="E486" s="246"/>
      <c r="F486" s="81">
        <f>SUM(F484:F485)</f>
        <v>56.292311515000002</v>
      </c>
      <c r="G486" s="82">
        <f>SUM(G478,G481,G483,G485)</f>
        <v>1</v>
      </c>
    </row>
    <row r="487" spans="1:7" ht="15.6" thickTop="1" thickBot="1" x14ac:dyDescent="0.35">
      <c r="A487" s="8"/>
      <c r="B487" s="9"/>
      <c r="C487" s="9"/>
      <c r="D487" s="9"/>
      <c r="E487" s="9"/>
      <c r="F487" s="11"/>
      <c r="G487" s="12"/>
    </row>
    <row r="488" spans="1:7" ht="44.4" thickTop="1" thickBot="1" x14ac:dyDescent="0.35">
      <c r="A488" s="61" t="s">
        <v>2</v>
      </c>
      <c r="B488" s="62" t="s">
        <v>3</v>
      </c>
      <c r="C488" s="63" t="s">
        <v>4</v>
      </c>
      <c r="D488" s="64" t="s">
        <v>5</v>
      </c>
      <c r="E488" s="27"/>
      <c r="F488" s="20"/>
      <c r="G488" s="20"/>
    </row>
    <row r="489" spans="1:7" ht="231.6" thickTop="1" thickBot="1" x14ac:dyDescent="0.35">
      <c r="A489" s="65" t="s">
        <v>221</v>
      </c>
      <c r="B489" s="66" t="s">
        <v>222</v>
      </c>
      <c r="C489" s="50" t="s">
        <v>130</v>
      </c>
      <c r="D489" s="50">
        <v>1</v>
      </c>
      <c r="E489" s="20"/>
      <c r="F489" s="20"/>
      <c r="G489" s="20"/>
    </row>
    <row r="490" spans="1:7" ht="30" thickTop="1" thickBot="1" x14ac:dyDescent="0.35">
      <c r="A490" s="61" t="s">
        <v>9</v>
      </c>
      <c r="B490" s="62" t="s">
        <v>10</v>
      </c>
      <c r="C490" s="62" t="s">
        <v>4</v>
      </c>
      <c r="D490" s="62" t="s">
        <v>11</v>
      </c>
      <c r="E490" s="62" t="s">
        <v>12</v>
      </c>
      <c r="F490" s="62" t="s">
        <v>13</v>
      </c>
      <c r="G490" s="64" t="s">
        <v>14</v>
      </c>
    </row>
    <row r="491" spans="1:7" ht="15" thickTop="1" x14ac:dyDescent="0.3">
      <c r="A491" s="20"/>
      <c r="B491" s="67" t="s">
        <v>15</v>
      </c>
      <c r="C491" s="68"/>
      <c r="D491" s="68"/>
      <c r="E491" s="68"/>
      <c r="F491" s="68"/>
      <c r="G491" s="7"/>
    </row>
    <row r="492" spans="1:7" ht="15" thickBot="1" x14ac:dyDescent="0.35">
      <c r="A492" s="36" t="s">
        <v>16</v>
      </c>
      <c r="B492" s="4" t="s">
        <v>36</v>
      </c>
      <c r="C492" s="4" t="s">
        <v>18</v>
      </c>
      <c r="D492" s="22">
        <v>0.875</v>
      </c>
      <c r="E492" s="70">
        <v>25.18</v>
      </c>
      <c r="F492" s="6">
        <f>PRODUCT(D492:E492)</f>
        <v>22.032499999999999</v>
      </c>
      <c r="G492" s="7"/>
    </row>
    <row r="493" spans="1:7" ht="15.6" thickTop="1" thickBot="1" x14ac:dyDescent="0.35">
      <c r="A493" s="71">
        <v>1</v>
      </c>
      <c r="B493" s="244" t="s">
        <v>21</v>
      </c>
      <c r="C493" s="245"/>
      <c r="D493" s="245"/>
      <c r="E493" s="246"/>
      <c r="F493" s="72">
        <f>SUM(F492:F492)</f>
        <v>22.032499999999999</v>
      </c>
      <c r="G493" s="73">
        <f>SUM(F493/F501)</f>
        <v>0.69912678564699771</v>
      </c>
    </row>
    <row r="494" spans="1:7" ht="15" thickTop="1" x14ac:dyDescent="0.3">
      <c r="A494" s="20"/>
      <c r="B494" s="74" t="s">
        <v>22</v>
      </c>
      <c r="C494" s="4"/>
      <c r="D494" s="4"/>
      <c r="E494" s="4"/>
      <c r="F494" s="41"/>
      <c r="G494" s="75"/>
    </row>
    <row r="495" spans="1:7" ht="58.2" thickBot="1" x14ac:dyDescent="0.35">
      <c r="A495" s="36" t="s">
        <v>23</v>
      </c>
      <c r="B495" s="4" t="s">
        <v>164</v>
      </c>
      <c r="C495" s="4" t="s">
        <v>18</v>
      </c>
      <c r="D495" s="4">
        <v>0.04</v>
      </c>
      <c r="E495" s="76">
        <v>72</v>
      </c>
      <c r="F495" s="23">
        <f>PRODUCT(D495:E495)</f>
        <v>2.88</v>
      </c>
      <c r="G495" s="7"/>
    </row>
    <row r="496" spans="1:7" ht="15.6" thickTop="1" thickBot="1" x14ac:dyDescent="0.35">
      <c r="A496" s="71">
        <v>2</v>
      </c>
      <c r="B496" s="244" t="s">
        <v>25</v>
      </c>
      <c r="C496" s="245"/>
      <c r="D496" s="245"/>
      <c r="E496" s="246"/>
      <c r="F496" s="72">
        <f>SUM(F495:F495)</f>
        <v>2.88</v>
      </c>
      <c r="G496" s="73">
        <f>SUM(F496/F501)</f>
        <v>9.1387048345097172E-2</v>
      </c>
    </row>
    <row r="497" spans="1:7" ht="15.6" thickTop="1" thickBot="1" x14ac:dyDescent="0.35">
      <c r="A497" s="78" t="s">
        <v>26</v>
      </c>
      <c r="B497" s="244" t="s">
        <v>27</v>
      </c>
      <c r="C497" s="245"/>
      <c r="D497" s="245"/>
      <c r="E497" s="246"/>
      <c r="F497" s="79">
        <f>SUM(F493,F496)</f>
        <v>24.912499999999998</v>
      </c>
      <c r="G497" s="3"/>
    </row>
    <row r="498" spans="1:7" ht="15.6" thickTop="1" thickBot="1" x14ac:dyDescent="0.35">
      <c r="A498" s="80">
        <v>3</v>
      </c>
      <c r="B498" s="264" t="s">
        <v>28</v>
      </c>
      <c r="C498" s="265"/>
      <c r="D498" s="265"/>
      <c r="E498" s="266"/>
      <c r="F498" s="79">
        <f>SUM(F497)*15%</f>
        <v>3.7368749999999995</v>
      </c>
      <c r="G498" s="73">
        <f>SUM(F498/F501)</f>
        <v>0.11857707509881421</v>
      </c>
    </row>
    <row r="499" spans="1:7" ht="15.6" thickTop="1" thickBot="1" x14ac:dyDescent="0.35">
      <c r="A499" s="78" t="s">
        <v>29</v>
      </c>
      <c r="B499" s="244" t="s">
        <v>30</v>
      </c>
      <c r="C499" s="245"/>
      <c r="D499" s="245"/>
      <c r="E499" s="246"/>
      <c r="F499" s="81">
        <f>SUM(F497:F498)</f>
        <v>28.649374999999999</v>
      </c>
    </row>
    <row r="500" spans="1:7" ht="15.6" thickTop="1" thickBot="1" x14ac:dyDescent="0.35">
      <c r="A500" s="80">
        <v>4</v>
      </c>
      <c r="B500" s="264" t="s">
        <v>31</v>
      </c>
      <c r="C500" s="265"/>
      <c r="D500" s="265"/>
      <c r="E500" s="266"/>
      <c r="F500" s="79">
        <f>SUM(F499)*10%</f>
        <v>2.8649374999999999</v>
      </c>
      <c r="G500" s="73">
        <f>SUM(F500/F501)</f>
        <v>9.0909090909090912E-2</v>
      </c>
    </row>
    <row r="501" spans="1:7" ht="15.6" thickTop="1" thickBot="1" x14ac:dyDescent="0.35">
      <c r="A501" s="78" t="s">
        <v>32</v>
      </c>
      <c r="B501" s="244" t="s">
        <v>33</v>
      </c>
      <c r="C501" s="245"/>
      <c r="D501" s="245"/>
      <c r="E501" s="246"/>
      <c r="F501" s="81">
        <f>SUM(F499:F500)</f>
        <v>31.514312499999999</v>
      </c>
      <c r="G501" s="82">
        <f>SUM(G493,G496,G498,G500)</f>
        <v>1</v>
      </c>
    </row>
    <row r="502" spans="1:7" ht="15.6" thickTop="1" thickBot="1" x14ac:dyDescent="0.35">
      <c r="A502" s="8"/>
      <c r="B502" s="9"/>
      <c r="C502" s="9"/>
      <c r="D502" s="9"/>
      <c r="E502" s="9"/>
      <c r="F502" s="11"/>
      <c r="G502" s="12"/>
    </row>
    <row r="503" spans="1:7" ht="44.4" thickTop="1" thickBot="1" x14ac:dyDescent="0.35">
      <c r="A503" s="61" t="s">
        <v>2</v>
      </c>
      <c r="B503" s="62" t="s">
        <v>3</v>
      </c>
      <c r="C503" s="63" t="s">
        <v>4</v>
      </c>
      <c r="D503" s="64" t="s">
        <v>5</v>
      </c>
      <c r="E503" s="27"/>
      <c r="F503" s="20"/>
      <c r="G503" s="20"/>
    </row>
    <row r="504" spans="1:7" ht="396" customHeight="1" thickTop="1" thickBot="1" x14ac:dyDescent="0.35">
      <c r="A504" s="65" t="s">
        <v>223</v>
      </c>
      <c r="B504" s="66" t="s">
        <v>224</v>
      </c>
      <c r="C504" s="50" t="s">
        <v>130</v>
      </c>
      <c r="D504" s="50">
        <v>1</v>
      </c>
      <c r="E504" s="20"/>
      <c r="F504" s="20"/>
      <c r="G504" s="20"/>
    </row>
    <row r="505" spans="1:7" ht="30" thickTop="1" thickBot="1" x14ac:dyDescent="0.35">
      <c r="A505" s="61" t="s">
        <v>9</v>
      </c>
      <c r="B505" s="62" t="s">
        <v>10</v>
      </c>
      <c r="C505" s="62" t="s">
        <v>4</v>
      </c>
      <c r="D505" s="62" t="s">
        <v>11</v>
      </c>
      <c r="E505" s="62" t="s">
        <v>12</v>
      </c>
      <c r="F505" s="62" t="s">
        <v>13</v>
      </c>
      <c r="G505" s="64" t="s">
        <v>14</v>
      </c>
    </row>
    <row r="506" spans="1:7" ht="15" thickTop="1" x14ac:dyDescent="0.3">
      <c r="A506" s="20"/>
      <c r="B506" s="67" t="s">
        <v>15</v>
      </c>
      <c r="C506" s="68"/>
      <c r="D506" s="68"/>
      <c r="E506" s="68"/>
      <c r="F506" s="68"/>
      <c r="G506" s="7"/>
    </row>
    <row r="507" spans="1:7" x14ac:dyDescent="0.3">
      <c r="A507" s="36" t="s">
        <v>16</v>
      </c>
      <c r="B507" s="4" t="s">
        <v>17</v>
      </c>
      <c r="C507" s="4" t="s">
        <v>18</v>
      </c>
      <c r="D507" s="22">
        <v>0.90629999999999999</v>
      </c>
      <c r="E507" s="70">
        <v>28.09</v>
      </c>
      <c r="F507" s="6">
        <f>PRODUCT(D507:E507)</f>
        <v>25.457967</v>
      </c>
      <c r="G507" s="7"/>
    </row>
    <row r="508" spans="1:7" ht="15" thickBot="1" x14ac:dyDescent="0.35">
      <c r="A508" s="36" t="s">
        <v>19</v>
      </c>
      <c r="B508" s="4" t="s">
        <v>20</v>
      </c>
      <c r="C508" s="4" t="s">
        <v>18</v>
      </c>
      <c r="D508" s="22">
        <v>0.90629999999999999</v>
      </c>
      <c r="E508" s="70">
        <v>25.18</v>
      </c>
      <c r="F508" s="6">
        <f>PRODUCT(D508:E508)</f>
        <v>22.820633999999998</v>
      </c>
      <c r="G508" s="7"/>
    </row>
    <row r="509" spans="1:7" ht="15.6" thickTop="1" thickBot="1" x14ac:dyDescent="0.35">
      <c r="A509" s="71">
        <v>1</v>
      </c>
      <c r="B509" s="244" t="s">
        <v>21</v>
      </c>
      <c r="C509" s="245"/>
      <c r="D509" s="245"/>
      <c r="E509" s="246"/>
      <c r="F509" s="72">
        <f>SUM(F507:F508)</f>
        <v>48.278600999999995</v>
      </c>
      <c r="G509" s="73">
        <f>SUM(F509/F517)</f>
        <v>0.74601144734752578</v>
      </c>
    </row>
    <row r="510" spans="1:7" ht="15" thickTop="1" x14ac:dyDescent="0.3">
      <c r="A510" s="20"/>
      <c r="B510" s="74" t="s">
        <v>22</v>
      </c>
      <c r="C510" s="4"/>
      <c r="D510" s="4"/>
      <c r="E510" s="4"/>
      <c r="F510" s="41"/>
      <c r="G510" s="75"/>
    </row>
    <row r="511" spans="1:7" ht="58.2" thickBot="1" x14ac:dyDescent="0.35">
      <c r="A511" s="36" t="s">
        <v>23</v>
      </c>
      <c r="B511" s="4" t="s">
        <v>164</v>
      </c>
      <c r="C511" s="4" t="s">
        <v>18</v>
      </c>
      <c r="D511" s="4">
        <v>0.04</v>
      </c>
      <c r="E511" s="76">
        <v>72</v>
      </c>
      <c r="F511" s="23">
        <f>PRODUCT(D511:E511)</f>
        <v>2.88</v>
      </c>
      <c r="G511" s="7"/>
    </row>
    <row r="512" spans="1:7" ht="15.6" thickTop="1" thickBot="1" x14ac:dyDescent="0.35">
      <c r="A512" s="71">
        <v>2</v>
      </c>
      <c r="B512" s="244" t="s">
        <v>25</v>
      </c>
      <c r="C512" s="245"/>
      <c r="D512" s="245"/>
      <c r="E512" s="246"/>
      <c r="F512" s="72">
        <f>SUM(F511:F511)</f>
        <v>2.88</v>
      </c>
      <c r="G512" s="73">
        <f>SUM(F512/F517)</f>
        <v>4.4502386644568979E-2</v>
      </c>
    </row>
    <row r="513" spans="1:7" ht="15.6" thickTop="1" thickBot="1" x14ac:dyDescent="0.35">
      <c r="A513" s="78" t="s">
        <v>26</v>
      </c>
      <c r="B513" s="244" t="s">
        <v>27</v>
      </c>
      <c r="C513" s="245"/>
      <c r="D513" s="245"/>
      <c r="E513" s="246"/>
      <c r="F513" s="79">
        <f>SUM(F509,F512)</f>
        <v>51.158600999999997</v>
      </c>
      <c r="G513" s="3"/>
    </row>
    <row r="514" spans="1:7" ht="15.6" thickTop="1" thickBot="1" x14ac:dyDescent="0.35">
      <c r="A514" s="80">
        <v>3</v>
      </c>
      <c r="B514" s="264" t="s">
        <v>28</v>
      </c>
      <c r="C514" s="265"/>
      <c r="D514" s="265"/>
      <c r="E514" s="266"/>
      <c r="F514" s="79">
        <f>SUM(F513)*15%</f>
        <v>7.6737901499999994</v>
      </c>
      <c r="G514" s="73">
        <f>SUM(F514/F517)</f>
        <v>0.11857707509881421</v>
      </c>
    </row>
    <row r="515" spans="1:7" ht="15.6" thickTop="1" thickBot="1" x14ac:dyDescent="0.35">
      <c r="A515" s="78" t="s">
        <v>29</v>
      </c>
      <c r="B515" s="244" t="s">
        <v>30</v>
      </c>
      <c r="C515" s="245"/>
      <c r="D515" s="245"/>
      <c r="E515" s="246"/>
      <c r="F515" s="81">
        <f>SUM(F513:F514)</f>
        <v>58.832391149999999</v>
      </c>
    </row>
    <row r="516" spans="1:7" ht="15.6" thickTop="1" thickBot="1" x14ac:dyDescent="0.35">
      <c r="A516" s="80">
        <v>4</v>
      </c>
      <c r="B516" s="264" t="s">
        <v>31</v>
      </c>
      <c r="C516" s="265"/>
      <c r="D516" s="265"/>
      <c r="E516" s="266"/>
      <c r="F516" s="79">
        <f>SUM(F515)*10%</f>
        <v>5.8832391150000003</v>
      </c>
      <c r="G516" s="73">
        <f>SUM(F516/F517)</f>
        <v>9.0909090909090912E-2</v>
      </c>
    </row>
    <row r="517" spans="1:7" ht="15.6" thickTop="1" thickBot="1" x14ac:dyDescent="0.35">
      <c r="A517" s="78" t="s">
        <v>32</v>
      </c>
      <c r="B517" s="244" t="s">
        <v>33</v>
      </c>
      <c r="C517" s="245"/>
      <c r="D517" s="245"/>
      <c r="E517" s="246"/>
      <c r="F517" s="81">
        <f>SUM(F515:F516)</f>
        <v>64.715630265000001</v>
      </c>
      <c r="G517" s="82">
        <f>SUM(G509,G512,G514,G516)</f>
        <v>0.99999999999999989</v>
      </c>
    </row>
    <row r="518" spans="1:7" ht="15.6" thickTop="1" thickBot="1" x14ac:dyDescent="0.35">
      <c r="A518" s="8"/>
      <c r="B518" s="9"/>
      <c r="C518" s="9"/>
      <c r="D518" s="9"/>
      <c r="E518" s="9"/>
      <c r="F518" s="11"/>
      <c r="G518" s="12"/>
    </row>
    <row r="519" spans="1:7" ht="44.4" thickTop="1" thickBot="1" x14ac:dyDescent="0.35">
      <c r="A519" s="61" t="s">
        <v>2</v>
      </c>
      <c r="B519" s="62" t="s">
        <v>3</v>
      </c>
      <c r="C519" s="63" t="s">
        <v>4</v>
      </c>
      <c r="D519" s="64" t="s">
        <v>5</v>
      </c>
      <c r="E519" s="27"/>
      <c r="F519" s="20"/>
      <c r="G519" s="20"/>
    </row>
    <row r="520" spans="1:7" ht="217.2" customHeight="1" thickTop="1" thickBot="1" x14ac:dyDescent="0.35">
      <c r="A520" s="65" t="s">
        <v>225</v>
      </c>
      <c r="B520" s="66" t="s">
        <v>226</v>
      </c>
      <c r="C520" s="50" t="s">
        <v>130</v>
      </c>
      <c r="D520" s="50">
        <v>1</v>
      </c>
      <c r="E520" s="20"/>
      <c r="F520" s="20"/>
      <c r="G520" s="20"/>
    </row>
    <row r="521" spans="1:7" ht="30" thickTop="1" thickBot="1" x14ac:dyDescent="0.35">
      <c r="A521" s="61" t="s">
        <v>9</v>
      </c>
      <c r="B521" s="62" t="s">
        <v>10</v>
      </c>
      <c r="C521" s="62" t="s">
        <v>4</v>
      </c>
      <c r="D521" s="62" t="s">
        <v>11</v>
      </c>
      <c r="E521" s="62" t="s">
        <v>12</v>
      </c>
      <c r="F521" s="62" t="s">
        <v>13</v>
      </c>
      <c r="G521" s="64" t="s">
        <v>14</v>
      </c>
    </row>
    <row r="522" spans="1:7" ht="15" thickTop="1" x14ac:dyDescent="0.3">
      <c r="A522" s="20"/>
      <c r="B522" s="67" t="s">
        <v>15</v>
      </c>
      <c r="C522" s="68"/>
      <c r="D522" s="68"/>
      <c r="E522" s="68"/>
      <c r="F522" s="68"/>
      <c r="G522" s="7"/>
    </row>
    <row r="523" spans="1:7" x14ac:dyDescent="0.3">
      <c r="A523" s="36" t="s">
        <v>16</v>
      </c>
      <c r="B523" s="4" t="s">
        <v>17</v>
      </c>
      <c r="C523" s="4" t="s">
        <v>18</v>
      </c>
      <c r="D523" s="4">
        <v>0.25</v>
      </c>
      <c r="E523" s="70">
        <v>28.09</v>
      </c>
      <c r="F523" s="6">
        <f>PRODUCT(D523:E523)</f>
        <v>7.0225</v>
      </c>
      <c r="G523" s="7"/>
    </row>
    <row r="524" spans="1:7" ht="15" thickBot="1" x14ac:dyDescent="0.35">
      <c r="A524" s="36" t="s">
        <v>19</v>
      </c>
      <c r="B524" s="4" t="s">
        <v>20</v>
      </c>
      <c r="C524" s="4" t="s">
        <v>18</v>
      </c>
      <c r="D524" s="4">
        <v>0.25</v>
      </c>
      <c r="E524" s="70">
        <v>25.18</v>
      </c>
      <c r="F524" s="6">
        <f>PRODUCT(D524:E524)</f>
        <v>6.2949999999999999</v>
      </c>
      <c r="G524" s="7"/>
    </row>
    <row r="525" spans="1:7" ht="15.6" thickTop="1" thickBot="1" x14ac:dyDescent="0.35">
      <c r="A525" s="71">
        <v>1</v>
      </c>
      <c r="B525" s="244" t="s">
        <v>21</v>
      </c>
      <c r="C525" s="245"/>
      <c r="D525" s="245"/>
      <c r="E525" s="246"/>
      <c r="F525" s="72">
        <f>SUM(F523:F524)</f>
        <v>13.317499999999999</v>
      </c>
      <c r="G525" s="73">
        <f>SUM(F525/F533)</f>
        <v>0.64995635031268539</v>
      </c>
    </row>
    <row r="526" spans="1:7" ht="15" thickTop="1" x14ac:dyDescent="0.3">
      <c r="A526" s="20"/>
      <c r="B526" s="74" t="s">
        <v>22</v>
      </c>
      <c r="C526" s="4"/>
      <c r="D526" s="4"/>
      <c r="E526" s="4"/>
      <c r="F526" s="41"/>
      <c r="G526" s="75"/>
    </row>
    <row r="527" spans="1:7" ht="58.2" thickBot="1" x14ac:dyDescent="0.35">
      <c r="A527" s="36" t="s">
        <v>23</v>
      </c>
      <c r="B527" s="4" t="s">
        <v>164</v>
      </c>
      <c r="C527" s="4" t="s">
        <v>18</v>
      </c>
      <c r="D527" s="4">
        <v>0.04</v>
      </c>
      <c r="E527" s="76">
        <v>72</v>
      </c>
      <c r="F527" s="23">
        <f>PRODUCT(D527:E527)</f>
        <v>2.88</v>
      </c>
      <c r="G527" s="7"/>
    </row>
    <row r="528" spans="1:7" ht="15.6" thickTop="1" thickBot="1" x14ac:dyDescent="0.35">
      <c r="A528" s="71">
        <v>2</v>
      </c>
      <c r="B528" s="244" t="s">
        <v>25</v>
      </c>
      <c r="C528" s="245"/>
      <c r="D528" s="245"/>
      <c r="E528" s="246"/>
      <c r="F528" s="72">
        <f>SUM(F527:F527)</f>
        <v>2.88</v>
      </c>
      <c r="G528" s="73">
        <f>SUM(F528/F533)</f>
        <v>0.14055748367940937</v>
      </c>
    </row>
    <row r="529" spans="1:7" ht="15.6" thickTop="1" thickBot="1" x14ac:dyDescent="0.35">
      <c r="A529" s="78" t="s">
        <v>26</v>
      </c>
      <c r="B529" s="244" t="s">
        <v>27</v>
      </c>
      <c r="C529" s="245"/>
      <c r="D529" s="245"/>
      <c r="E529" s="246"/>
      <c r="F529" s="79">
        <f>SUM(F525,F528)</f>
        <v>16.197499999999998</v>
      </c>
      <c r="G529" s="3"/>
    </row>
    <row r="530" spans="1:7" ht="15.6" thickTop="1" thickBot="1" x14ac:dyDescent="0.35">
      <c r="A530" s="80">
        <v>3</v>
      </c>
      <c r="B530" s="264" t="s">
        <v>28</v>
      </c>
      <c r="C530" s="265"/>
      <c r="D530" s="265"/>
      <c r="E530" s="266"/>
      <c r="F530" s="79">
        <f>SUM(F529)*15%</f>
        <v>2.4296249999999997</v>
      </c>
      <c r="G530" s="73">
        <f>SUM(F530/F533)</f>
        <v>0.11857707509881421</v>
      </c>
    </row>
    <row r="531" spans="1:7" ht="15.6" thickTop="1" thickBot="1" x14ac:dyDescent="0.35">
      <c r="A531" s="78" t="s">
        <v>29</v>
      </c>
      <c r="B531" s="244" t="s">
        <v>30</v>
      </c>
      <c r="C531" s="245"/>
      <c r="D531" s="245"/>
      <c r="E531" s="246"/>
      <c r="F531" s="81">
        <f>SUM(F529:F530)</f>
        <v>18.627124999999999</v>
      </c>
    </row>
    <row r="532" spans="1:7" ht="15.6" thickTop="1" thickBot="1" x14ac:dyDescent="0.35">
      <c r="A532" s="80">
        <v>4</v>
      </c>
      <c r="B532" s="264" t="s">
        <v>31</v>
      </c>
      <c r="C532" s="265"/>
      <c r="D532" s="265"/>
      <c r="E532" s="266"/>
      <c r="F532" s="79">
        <f>SUM(F531)*10%</f>
        <v>1.8627125</v>
      </c>
      <c r="G532" s="73">
        <f>SUM(F532/F533)</f>
        <v>9.0909090909090912E-2</v>
      </c>
    </row>
    <row r="533" spans="1:7" ht="15.6" thickTop="1" thickBot="1" x14ac:dyDescent="0.35">
      <c r="A533" s="78" t="s">
        <v>32</v>
      </c>
      <c r="B533" s="244" t="s">
        <v>33</v>
      </c>
      <c r="C533" s="245"/>
      <c r="D533" s="245"/>
      <c r="E533" s="246"/>
      <c r="F533" s="81">
        <f>SUM(F531:F532)</f>
        <v>20.4898375</v>
      </c>
      <c r="G533" s="82">
        <f>SUM(G525,G528,G530,G532)</f>
        <v>0.99999999999999989</v>
      </c>
    </row>
    <row r="534" spans="1:7" ht="15.6" thickTop="1" thickBot="1" x14ac:dyDescent="0.35">
      <c r="A534" s="8"/>
      <c r="B534" s="9"/>
      <c r="C534" s="9"/>
      <c r="D534" s="9"/>
      <c r="E534" s="9"/>
      <c r="F534" s="11"/>
      <c r="G534" s="12"/>
    </row>
    <row r="535" spans="1:7" ht="44.4" thickTop="1" thickBot="1" x14ac:dyDescent="0.35">
      <c r="A535" s="61" t="s">
        <v>2</v>
      </c>
      <c r="B535" s="62" t="s">
        <v>3</v>
      </c>
      <c r="C535" s="63" t="s">
        <v>4</v>
      </c>
      <c r="D535" s="64" t="s">
        <v>5</v>
      </c>
      <c r="E535" s="27"/>
      <c r="F535" s="20"/>
      <c r="G535" s="20"/>
    </row>
    <row r="536" spans="1:7" ht="202.8" thickTop="1" thickBot="1" x14ac:dyDescent="0.35">
      <c r="A536" s="65" t="s">
        <v>227</v>
      </c>
      <c r="B536" s="66" t="s">
        <v>228</v>
      </c>
      <c r="C536" s="50" t="s">
        <v>130</v>
      </c>
      <c r="D536" s="50">
        <v>1</v>
      </c>
      <c r="E536" s="20"/>
      <c r="F536" s="20"/>
      <c r="G536" s="20"/>
    </row>
    <row r="537" spans="1:7" ht="30" thickTop="1" thickBot="1" x14ac:dyDescent="0.35">
      <c r="A537" s="61" t="s">
        <v>9</v>
      </c>
      <c r="B537" s="62" t="s">
        <v>10</v>
      </c>
      <c r="C537" s="62" t="s">
        <v>4</v>
      </c>
      <c r="D537" s="62" t="s">
        <v>11</v>
      </c>
      <c r="E537" s="62" t="s">
        <v>12</v>
      </c>
      <c r="F537" s="62" t="s">
        <v>13</v>
      </c>
      <c r="G537" s="64" t="s">
        <v>14</v>
      </c>
    </row>
    <row r="538" spans="1:7" ht="15" thickTop="1" x14ac:dyDescent="0.3">
      <c r="A538" s="20"/>
      <c r="B538" s="67" t="s">
        <v>15</v>
      </c>
      <c r="C538" s="68"/>
      <c r="D538" s="68"/>
      <c r="E538" s="68"/>
      <c r="F538" s="68"/>
      <c r="G538" s="7"/>
    </row>
    <row r="539" spans="1:7" x14ac:dyDescent="0.3">
      <c r="A539" s="36" t="s">
        <v>16</v>
      </c>
      <c r="B539" s="4" t="s">
        <v>17</v>
      </c>
      <c r="C539" s="4" t="s">
        <v>18</v>
      </c>
      <c r="D539" s="22">
        <v>0.3125</v>
      </c>
      <c r="E539" s="70">
        <v>28.09</v>
      </c>
      <c r="F539" s="6">
        <f>PRODUCT(D539:E539)</f>
        <v>8.7781249999999993</v>
      </c>
      <c r="G539" s="7"/>
    </row>
    <row r="540" spans="1:7" ht="15" thickBot="1" x14ac:dyDescent="0.35">
      <c r="A540" s="36" t="s">
        <v>19</v>
      </c>
      <c r="B540" s="4" t="s">
        <v>20</v>
      </c>
      <c r="C540" s="4" t="s">
        <v>18</v>
      </c>
      <c r="D540" s="22">
        <v>0.3125</v>
      </c>
      <c r="E540" s="70">
        <v>25.18</v>
      </c>
      <c r="F540" s="6">
        <f>PRODUCT(D540:E540)</f>
        <v>7.8687500000000004</v>
      </c>
      <c r="G540" s="7"/>
    </row>
    <row r="541" spans="1:7" ht="15.6" thickTop="1" thickBot="1" x14ac:dyDescent="0.35">
      <c r="A541" s="71">
        <v>1</v>
      </c>
      <c r="B541" s="244" t="s">
        <v>21</v>
      </c>
      <c r="C541" s="245"/>
      <c r="D541" s="245"/>
      <c r="E541" s="246"/>
      <c r="F541" s="72">
        <f>SUM(F539:F540)</f>
        <v>16.646875000000001</v>
      </c>
      <c r="G541" s="73">
        <f>SUM(F541/F549)</f>
        <v>0.67392170945105934</v>
      </c>
    </row>
    <row r="542" spans="1:7" ht="15" thickTop="1" x14ac:dyDescent="0.3">
      <c r="A542" s="20"/>
      <c r="B542" s="74" t="s">
        <v>22</v>
      </c>
      <c r="C542" s="4"/>
      <c r="D542" s="4"/>
      <c r="E542" s="4"/>
      <c r="F542" s="41"/>
      <c r="G542" s="75"/>
    </row>
    <row r="543" spans="1:7" ht="58.2" thickBot="1" x14ac:dyDescent="0.35">
      <c r="A543" s="36" t="s">
        <v>23</v>
      </c>
      <c r="B543" s="4" t="s">
        <v>164</v>
      </c>
      <c r="C543" s="4" t="s">
        <v>18</v>
      </c>
      <c r="D543" s="4">
        <v>0.04</v>
      </c>
      <c r="E543" s="76">
        <v>72</v>
      </c>
      <c r="F543" s="23">
        <f>PRODUCT(D543:E543)</f>
        <v>2.88</v>
      </c>
      <c r="G543" s="7"/>
    </row>
    <row r="544" spans="1:7" ht="15.6" thickTop="1" thickBot="1" x14ac:dyDescent="0.35">
      <c r="A544" s="71">
        <v>2</v>
      </c>
      <c r="B544" s="244" t="s">
        <v>25</v>
      </c>
      <c r="C544" s="245"/>
      <c r="D544" s="245"/>
      <c r="E544" s="246"/>
      <c r="F544" s="72">
        <f>SUM(F543:F543)</f>
        <v>2.88</v>
      </c>
      <c r="G544" s="73">
        <f>SUM(F544/F549)</f>
        <v>0.11659212454103551</v>
      </c>
    </row>
    <row r="545" spans="1:7" ht="15.6" thickTop="1" thickBot="1" x14ac:dyDescent="0.35">
      <c r="A545" s="78" t="s">
        <v>26</v>
      </c>
      <c r="B545" s="244" t="s">
        <v>27</v>
      </c>
      <c r="C545" s="245"/>
      <c r="D545" s="245"/>
      <c r="E545" s="246"/>
      <c r="F545" s="79">
        <f>SUM(F541,F544)</f>
        <v>19.526875</v>
      </c>
      <c r="G545" s="3"/>
    </row>
    <row r="546" spans="1:7" ht="15.6" thickTop="1" thickBot="1" x14ac:dyDescent="0.35">
      <c r="A546" s="80">
        <v>3</v>
      </c>
      <c r="B546" s="264" t="s">
        <v>28</v>
      </c>
      <c r="C546" s="265"/>
      <c r="D546" s="265"/>
      <c r="E546" s="266"/>
      <c r="F546" s="79">
        <f>SUM(F545)*15%</f>
        <v>2.92903125</v>
      </c>
      <c r="G546" s="73">
        <f>SUM(F546/F549)</f>
        <v>0.11857707509881421</v>
      </c>
    </row>
    <row r="547" spans="1:7" ht="15.6" thickTop="1" thickBot="1" x14ac:dyDescent="0.35">
      <c r="A547" s="78" t="s">
        <v>29</v>
      </c>
      <c r="B547" s="244" t="s">
        <v>30</v>
      </c>
      <c r="C547" s="245"/>
      <c r="D547" s="245"/>
      <c r="E547" s="246"/>
      <c r="F547" s="81">
        <f>SUM(F545:F546)</f>
        <v>22.455906250000002</v>
      </c>
    </row>
    <row r="548" spans="1:7" ht="15.6" thickTop="1" thickBot="1" x14ac:dyDescent="0.35">
      <c r="A548" s="80">
        <v>4</v>
      </c>
      <c r="B548" s="264" t="s">
        <v>31</v>
      </c>
      <c r="C548" s="265"/>
      <c r="D548" s="265"/>
      <c r="E548" s="266"/>
      <c r="F548" s="79">
        <f>SUM(F547)*10%</f>
        <v>2.2455906250000002</v>
      </c>
      <c r="G548" s="73">
        <f>SUM(F548/F549)</f>
        <v>9.0909090909090898E-2</v>
      </c>
    </row>
    <row r="549" spans="1:7" ht="15.6" thickTop="1" thickBot="1" x14ac:dyDescent="0.35">
      <c r="A549" s="78" t="s">
        <v>32</v>
      </c>
      <c r="B549" s="244" t="s">
        <v>33</v>
      </c>
      <c r="C549" s="245"/>
      <c r="D549" s="245"/>
      <c r="E549" s="246"/>
      <c r="F549" s="81">
        <f>SUM(F547:F548)</f>
        <v>24.701496875000004</v>
      </c>
      <c r="G549" s="82">
        <f>SUM(G541,G544,G546,G548)</f>
        <v>1</v>
      </c>
    </row>
    <row r="550" spans="1:7" ht="15.6" thickTop="1" thickBot="1" x14ac:dyDescent="0.35"/>
    <row r="551" spans="1:7" ht="44.4" thickTop="1" thickBot="1" x14ac:dyDescent="0.35">
      <c r="A551" s="61" t="s">
        <v>2</v>
      </c>
      <c r="B551" s="62" t="s">
        <v>3</v>
      </c>
      <c r="C551" s="63" t="s">
        <v>4</v>
      </c>
      <c r="D551" s="64" t="s">
        <v>5</v>
      </c>
      <c r="E551" s="27"/>
      <c r="F551" s="20"/>
      <c r="G551" s="20"/>
    </row>
    <row r="552" spans="1:7" ht="260.39999999999998" thickTop="1" thickBot="1" x14ac:dyDescent="0.35">
      <c r="A552" s="65" t="s">
        <v>229</v>
      </c>
      <c r="B552" s="66" t="s">
        <v>230</v>
      </c>
      <c r="C552" s="50" t="s">
        <v>130</v>
      </c>
      <c r="D552" s="50">
        <v>1</v>
      </c>
      <c r="E552" s="20"/>
      <c r="F552" s="20"/>
      <c r="G552" s="20"/>
    </row>
    <row r="553" spans="1:7" ht="30" thickTop="1" thickBot="1" x14ac:dyDescent="0.35">
      <c r="A553" s="61" t="s">
        <v>9</v>
      </c>
      <c r="B553" s="62" t="s">
        <v>10</v>
      </c>
      <c r="C553" s="62" t="s">
        <v>4</v>
      </c>
      <c r="D553" s="62" t="s">
        <v>11</v>
      </c>
      <c r="E553" s="62" t="s">
        <v>12</v>
      </c>
      <c r="F553" s="62" t="s">
        <v>13</v>
      </c>
      <c r="G553" s="64" t="s">
        <v>14</v>
      </c>
    </row>
    <row r="554" spans="1:7" ht="15" thickTop="1" x14ac:dyDescent="0.3">
      <c r="A554" s="20"/>
      <c r="B554" s="67" t="s">
        <v>15</v>
      </c>
      <c r="C554" s="68"/>
      <c r="D554" s="68"/>
      <c r="E554" s="68"/>
      <c r="F554" s="68"/>
      <c r="G554" s="7"/>
    </row>
    <row r="555" spans="1:7" ht="15" thickBot="1" x14ac:dyDescent="0.35">
      <c r="A555" s="36" t="s">
        <v>16</v>
      </c>
      <c r="B555" s="4" t="s">
        <v>36</v>
      </c>
      <c r="C555" s="4" t="s">
        <v>18</v>
      </c>
      <c r="D555" s="22">
        <v>0.3125</v>
      </c>
      <c r="E555" s="70">
        <v>25.18</v>
      </c>
      <c r="F555" s="6">
        <f>PRODUCT(D555:E555)</f>
        <v>7.8687500000000004</v>
      </c>
      <c r="G555" s="7"/>
    </row>
    <row r="556" spans="1:7" ht="15.6" thickTop="1" thickBot="1" x14ac:dyDescent="0.35">
      <c r="A556" s="71">
        <v>1</v>
      </c>
      <c r="B556" s="244" t="s">
        <v>21</v>
      </c>
      <c r="C556" s="245"/>
      <c r="D556" s="245"/>
      <c r="E556" s="246"/>
      <c r="F556" s="72">
        <f>SUM(F555:F555)</f>
        <v>7.8687500000000004</v>
      </c>
      <c r="G556" s="73">
        <f>SUM(F556/F564)</f>
        <v>0.57870503372255344</v>
      </c>
    </row>
    <row r="557" spans="1:7" ht="15" thickTop="1" x14ac:dyDescent="0.3">
      <c r="A557" s="20"/>
      <c r="B557" s="74" t="s">
        <v>22</v>
      </c>
      <c r="C557" s="4"/>
      <c r="D557" s="4"/>
      <c r="E557" s="4"/>
      <c r="F557" s="41"/>
      <c r="G557" s="75"/>
    </row>
    <row r="558" spans="1:7" ht="58.2" thickBot="1" x14ac:dyDescent="0.35">
      <c r="A558" s="36" t="s">
        <v>23</v>
      </c>
      <c r="B558" s="4" t="s">
        <v>164</v>
      </c>
      <c r="C558" s="4" t="s">
        <v>18</v>
      </c>
      <c r="D558" s="4">
        <v>0.04</v>
      </c>
      <c r="E558" s="76">
        <v>72</v>
      </c>
      <c r="F558" s="23">
        <f>PRODUCT(D558:E558)</f>
        <v>2.88</v>
      </c>
      <c r="G558" s="7"/>
    </row>
    <row r="559" spans="1:7" ht="15.6" thickTop="1" thickBot="1" x14ac:dyDescent="0.35">
      <c r="A559" s="71">
        <v>2</v>
      </c>
      <c r="B559" s="244" t="s">
        <v>25</v>
      </c>
      <c r="C559" s="245"/>
      <c r="D559" s="245"/>
      <c r="E559" s="246"/>
      <c r="F559" s="72">
        <f>SUM(F558:F558)</f>
        <v>2.88</v>
      </c>
      <c r="G559" s="73">
        <f>SUM(F559/F564)</f>
        <v>0.21180880026954138</v>
      </c>
    </row>
    <row r="560" spans="1:7" ht="15.6" thickTop="1" thickBot="1" x14ac:dyDescent="0.35">
      <c r="A560" s="78" t="s">
        <v>26</v>
      </c>
      <c r="B560" s="244" t="s">
        <v>27</v>
      </c>
      <c r="C560" s="245"/>
      <c r="D560" s="245"/>
      <c r="E560" s="246"/>
      <c r="F560" s="79">
        <f>SUM(F556,F559)</f>
        <v>10.748750000000001</v>
      </c>
      <c r="G560" s="3"/>
    </row>
    <row r="561" spans="1:7" ht="15.6" thickTop="1" thickBot="1" x14ac:dyDescent="0.35">
      <c r="A561" s="80">
        <v>3</v>
      </c>
      <c r="B561" s="264" t="s">
        <v>28</v>
      </c>
      <c r="C561" s="265"/>
      <c r="D561" s="265"/>
      <c r="E561" s="266"/>
      <c r="F561" s="79">
        <f>SUM(F560)*15%</f>
        <v>1.6123125</v>
      </c>
      <c r="G561" s="73">
        <f>SUM(F561/F564)</f>
        <v>0.11857707509881422</v>
      </c>
    </row>
    <row r="562" spans="1:7" ht="15.6" thickTop="1" thickBot="1" x14ac:dyDescent="0.35">
      <c r="A562" s="78" t="s">
        <v>29</v>
      </c>
      <c r="B562" s="244" t="s">
        <v>30</v>
      </c>
      <c r="C562" s="245"/>
      <c r="D562" s="245"/>
      <c r="E562" s="246"/>
      <c r="F562" s="81">
        <f>SUM(F560:F561)</f>
        <v>12.361062500000001</v>
      </c>
    </row>
    <row r="563" spans="1:7" ht="15.6" thickTop="1" thickBot="1" x14ac:dyDescent="0.35">
      <c r="A563" s="80">
        <v>4</v>
      </c>
      <c r="B563" s="264" t="s">
        <v>31</v>
      </c>
      <c r="C563" s="265"/>
      <c r="D563" s="265"/>
      <c r="E563" s="266"/>
      <c r="F563" s="79">
        <f>SUM(F562)*10%</f>
        <v>1.2361062500000002</v>
      </c>
      <c r="G563" s="73">
        <f>SUM(F563/F564)</f>
        <v>9.0909090909090912E-2</v>
      </c>
    </row>
    <row r="564" spans="1:7" ht="15.6" thickTop="1" thickBot="1" x14ac:dyDescent="0.35">
      <c r="A564" s="78" t="s">
        <v>32</v>
      </c>
      <c r="B564" s="244" t="s">
        <v>33</v>
      </c>
      <c r="C564" s="245"/>
      <c r="D564" s="245"/>
      <c r="E564" s="246"/>
      <c r="F564" s="81">
        <f>SUM(F562:F563)</f>
        <v>13.597168750000002</v>
      </c>
      <c r="G564" s="82">
        <f>SUM(G556,G559,G561,G563)</f>
        <v>1</v>
      </c>
    </row>
    <row r="565" spans="1:7" ht="15.6" thickTop="1" thickBot="1" x14ac:dyDescent="0.35"/>
    <row r="566" spans="1:7" ht="44.4" thickTop="1" thickBot="1" x14ac:dyDescent="0.35">
      <c r="A566" s="61" t="s">
        <v>2</v>
      </c>
      <c r="B566" s="62" t="s">
        <v>3</v>
      </c>
      <c r="C566" s="63" t="s">
        <v>4</v>
      </c>
      <c r="D566" s="64" t="s">
        <v>5</v>
      </c>
      <c r="E566" s="27"/>
      <c r="F566" s="20"/>
      <c r="G566" s="20"/>
    </row>
    <row r="567" spans="1:7" ht="246" thickTop="1" thickBot="1" x14ac:dyDescent="0.35">
      <c r="A567" s="65" t="s">
        <v>231</v>
      </c>
      <c r="B567" s="66" t="s">
        <v>232</v>
      </c>
      <c r="C567" s="50" t="s">
        <v>130</v>
      </c>
      <c r="D567" s="50">
        <v>1</v>
      </c>
      <c r="E567" s="20"/>
      <c r="F567" s="20"/>
      <c r="G567" s="20"/>
    </row>
    <row r="568" spans="1:7" ht="30" thickTop="1" thickBot="1" x14ac:dyDescent="0.35">
      <c r="A568" s="61" t="s">
        <v>9</v>
      </c>
      <c r="B568" s="62" t="s">
        <v>10</v>
      </c>
      <c r="C568" s="62" t="s">
        <v>4</v>
      </c>
      <c r="D568" s="62" t="s">
        <v>11</v>
      </c>
      <c r="E568" s="62" t="s">
        <v>12</v>
      </c>
      <c r="F568" s="62" t="s">
        <v>13</v>
      </c>
      <c r="G568" s="64" t="s">
        <v>14</v>
      </c>
    </row>
    <row r="569" spans="1:7" ht="15" thickTop="1" x14ac:dyDescent="0.3">
      <c r="A569" s="20"/>
      <c r="B569" s="67" t="s">
        <v>15</v>
      </c>
      <c r="C569" s="68"/>
      <c r="D569" s="68"/>
      <c r="E569" s="68"/>
      <c r="F569" s="68"/>
      <c r="G569" s="7"/>
    </row>
    <row r="570" spans="1:7" ht="15" thickBot="1" x14ac:dyDescent="0.35">
      <c r="A570" s="36" t="s">
        <v>16</v>
      </c>
      <c r="B570" s="4" t="s">
        <v>36</v>
      </c>
      <c r="C570" s="4" t="s">
        <v>18</v>
      </c>
      <c r="D570" s="22">
        <v>0.1875</v>
      </c>
      <c r="E570" s="70">
        <v>25.18</v>
      </c>
      <c r="F570" s="6">
        <f>PRODUCT(D570:E570)</f>
        <v>4.7212499999999995</v>
      </c>
      <c r="G570" s="7"/>
    </row>
    <row r="571" spans="1:7" ht="15.6" thickTop="1" thickBot="1" x14ac:dyDescent="0.35">
      <c r="A571" s="71">
        <v>1</v>
      </c>
      <c r="B571" s="244" t="s">
        <v>21</v>
      </c>
      <c r="C571" s="245"/>
      <c r="D571" s="245"/>
      <c r="E571" s="246"/>
      <c r="F571" s="72">
        <f>SUM(F570:F570)</f>
        <v>4.7212499999999995</v>
      </c>
      <c r="G571" s="73">
        <f>SUM(F571/F579)</f>
        <v>0.49099995905083738</v>
      </c>
    </row>
    <row r="572" spans="1:7" ht="15" thickTop="1" x14ac:dyDescent="0.3">
      <c r="A572" s="20"/>
      <c r="B572" s="74" t="s">
        <v>22</v>
      </c>
      <c r="C572" s="4"/>
      <c r="D572" s="4"/>
      <c r="E572" s="4"/>
      <c r="F572" s="41"/>
      <c r="G572" s="75"/>
    </row>
    <row r="573" spans="1:7" ht="58.2" thickBot="1" x14ac:dyDescent="0.35">
      <c r="A573" s="36" t="s">
        <v>23</v>
      </c>
      <c r="B573" s="4" t="s">
        <v>164</v>
      </c>
      <c r="C573" s="4" t="s">
        <v>18</v>
      </c>
      <c r="D573" s="4">
        <v>0.04</v>
      </c>
      <c r="E573" s="76">
        <v>72</v>
      </c>
      <c r="F573" s="23">
        <f>PRODUCT(D573:E573)</f>
        <v>2.88</v>
      </c>
      <c r="G573" s="7"/>
    </row>
    <row r="574" spans="1:7" ht="15.6" thickTop="1" thickBot="1" x14ac:dyDescent="0.35">
      <c r="A574" s="71">
        <v>2</v>
      </c>
      <c r="B574" s="244" t="s">
        <v>25</v>
      </c>
      <c r="C574" s="245"/>
      <c r="D574" s="245"/>
      <c r="E574" s="246"/>
      <c r="F574" s="72">
        <f>SUM(F573:F573)</f>
        <v>2.88</v>
      </c>
      <c r="G574" s="73">
        <f>SUM(F574/F579)</f>
        <v>0.29951387494125742</v>
      </c>
    </row>
    <row r="575" spans="1:7" ht="15.6" thickTop="1" thickBot="1" x14ac:dyDescent="0.35">
      <c r="A575" s="78" t="s">
        <v>26</v>
      </c>
      <c r="B575" s="244" t="s">
        <v>27</v>
      </c>
      <c r="C575" s="245"/>
      <c r="D575" s="245"/>
      <c r="E575" s="246"/>
      <c r="F575" s="79">
        <f>SUM(F571,F574)</f>
        <v>7.6012499999999994</v>
      </c>
      <c r="G575" s="3"/>
    </row>
    <row r="576" spans="1:7" ht="15.6" thickTop="1" thickBot="1" x14ac:dyDescent="0.35">
      <c r="A576" s="80">
        <v>3</v>
      </c>
      <c r="B576" s="264" t="s">
        <v>28</v>
      </c>
      <c r="C576" s="265"/>
      <c r="D576" s="265"/>
      <c r="E576" s="266"/>
      <c r="F576" s="79">
        <f>SUM(F575)*15%</f>
        <v>1.1401874999999999</v>
      </c>
      <c r="G576" s="73">
        <f>SUM(F576/F579)</f>
        <v>0.11857707509881422</v>
      </c>
    </row>
    <row r="577" spans="1:7" ht="15.6" thickTop="1" thickBot="1" x14ac:dyDescent="0.35">
      <c r="A577" s="78" t="s">
        <v>29</v>
      </c>
      <c r="B577" s="244" t="s">
        <v>30</v>
      </c>
      <c r="C577" s="245"/>
      <c r="D577" s="245"/>
      <c r="E577" s="246"/>
      <c r="F577" s="81">
        <f>SUM(F575:F576)</f>
        <v>8.7414375</v>
      </c>
    </row>
    <row r="578" spans="1:7" ht="15.6" thickTop="1" thickBot="1" x14ac:dyDescent="0.35">
      <c r="A578" s="80">
        <v>4</v>
      </c>
      <c r="B578" s="264" t="s">
        <v>31</v>
      </c>
      <c r="C578" s="265"/>
      <c r="D578" s="265"/>
      <c r="E578" s="266"/>
      <c r="F578" s="79">
        <f>SUM(F577)*10%</f>
        <v>0.87414375</v>
      </c>
      <c r="G578" s="73">
        <f>SUM(F578/F579)</f>
        <v>9.0909090909090912E-2</v>
      </c>
    </row>
    <row r="579" spans="1:7" ht="15.6" thickTop="1" thickBot="1" x14ac:dyDescent="0.35">
      <c r="A579" s="78" t="s">
        <v>32</v>
      </c>
      <c r="B579" s="244" t="s">
        <v>33</v>
      </c>
      <c r="C579" s="245"/>
      <c r="D579" s="245"/>
      <c r="E579" s="246"/>
      <c r="F579" s="81">
        <f>SUM(F577:F578)</f>
        <v>9.61558125</v>
      </c>
      <c r="G579" s="82">
        <f>SUM(G571,G574,G576,G578)</f>
        <v>0.99999999999999989</v>
      </c>
    </row>
    <row r="580" spans="1:7" ht="15.6" thickTop="1" thickBot="1" x14ac:dyDescent="0.35"/>
    <row r="581" spans="1:7" ht="44.4" thickTop="1" thickBot="1" x14ac:dyDescent="0.35">
      <c r="A581" s="61" t="s">
        <v>2</v>
      </c>
      <c r="B581" s="62" t="s">
        <v>3</v>
      </c>
      <c r="C581" s="63" t="s">
        <v>4</v>
      </c>
      <c r="D581" s="64" t="s">
        <v>5</v>
      </c>
      <c r="E581" s="27"/>
      <c r="F581" s="20"/>
      <c r="G581" s="20"/>
    </row>
    <row r="582" spans="1:7" ht="145.19999999999999" thickTop="1" thickBot="1" x14ac:dyDescent="0.35">
      <c r="A582" s="65" t="s">
        <v>233</v>
      </c>
      <c r="B582" s="66" t="s">
        <v>234</v>
      </c>
      <c r="C582" s="50" t="s">
        <v>130</v>
      </c>
      <c r="D582" s="50">
        <v>1</v>
      </c>
      <c r="E582" s="20"/>
      <c r="F582" s="20"/>
      <c r="G582" s="20"/>
    </row>
    <row r="583" spans="1:7" ht="30" thickTop="1" thickBot="1" x14ac:dyDescent="0.35">
      <c r="A583" s="61" t="s">
        <v>9</v>
      </c>
      <c r="B583" s="62" t="s">
        <v>10</v>
      </c>
      <c r="C583" s="62" t="s">
        <v>4</v>
      </c>
      <c r="D583" s="62" t="s">
        <v>11</v>
      </c>
      <c r="E583" s="62" t="s">
        <v>12</v>
      </c>
      <c r="F583" s="62" t="s">
        <v>13</v>
      </c>
      <c r="G583" s="64" t="s">
        <v>14</v>
      </c>
    </row>
    <row r="584" spans="1:7" ht="15" thickTop="1" x14ac:dyDescent="0.3">
      <c r="A584" s="20"/>
      <c r="B584" s="67" t="s">
        <v>15</v>
      </c>
      <c r="C584" s="68"/>
      <c r="D584" s="68"/>
      <c r="E584" s="68"/>
      <c r="F584" s="68"/>
      <c r="G584" s="7"/>
    </row>
    <row r="585" spans="1:7" ht="15" thickBot="1" x14ac:dyDescent="0.35">
      <c r="A585" s="36" t="s">
        <v>16</v>
      </c>
      <c r="B585" s="4" t="s">
        <v>36</v>
      </c>
      <c r="C585" s="4" t="s">
        <v>18</v>
      </c>
      <c r="D585" s="4">
        <v>0.25</v>
      </c>
      <c r="E585" s="70">
        <v>25.18</v>
      </c>
      <c r="F585" s="6">
        <f>PRODUCT(D585:E585)</f>
        <v>6.2949999999999999</v>
      </c>
      <c r="G585" s="7"/>
    </row>
    <row r="586" spans="1:7" ht="15.6" thickTop="1" thickBot="1" x14ac:dyDescent="0.35">
      <c r="A586" s="71">
        <v>1</v>
      </c>
      <c r="B586" s="244" t="s">
        <v>21</v>
      </c>
      <c r="C586" s="245"/>
      <c r="D586" s="245"/>
      <c r="E586" s="246"/>
      <c r="F586" s="72">
        <f>SUM(F585)</f>
        <v>6.2949999999999999</v>
      </c>
      <c r="G586" s="73">
        <f>SUM(F586/F591)</f>
        <v>0.79051383399209485</v>
      </c>
    </row>
    <row r="587" spans="1:7" ht="15.6" thickTop="1" thickBot="1" x14ac:dyDescent="0.35">
      <c r="A587" s="78" t="s">
        <v>26</v>
      </c>
      <c r="B587" s="244" t="s">
        <v>84</v>
      </c>
      <c r="C587" s="245"/>
      <c r="D587" s="245"/>
      <c r="E587" s="246"/>
      <c r="F587" s="79">
        <f>SUM(F586)</f>
        <v>6.2949999999999999</v>
      </c>
      <c r="G587" s="3"/>
    </row>
    <row r="588" spans="1:7" ht="15.6" thickTop="1" thickBot="1" x14ac:dyDescent="0.35">
      <c r="A588" s="80">
        <v>2</v>
      </c>
      <c r="B588" s="264" t="s">
        <v>28</v>
      </c>
      <c r="C588" s="265"/>
      <c r="D588" s="265"/>
      <c r="E588" s="266"/>
      <c r="F588" s="79">
        <f>SUM(F587)*15%</f>
        <v>0.94424999999999992</v>
      </c>
      <c r="G588" s="73">
        <f>SUM(F588/F591)</f>
        <v>0.11857707509881421</v>
      </c>
    </row>
    <row r="589" spans="1:7" ht="15.6" thickTop="1" thickBot="1" x14ac:dyDescent="0.35">
      <c r="A589" s="78" t="s">
        <v>29</v>
      </c>
      <c r="B589" s="244" t="s">
        <v>85</v>
      </c>
      <c r="C589" s="245"/>
      <c r="D589" s="245"/>
      <c r="E589" s="246"/>
      <c r="F589" s="81">
        <f>SUM(F587:F588)</f>
        <v>7.2392500000000002</v>
      </c>
    </row>
    <row r="590" spans="1:7" ht="15.6" thickTop="1" thickBot="1" x14ac:dyDescent="0.35">
      <c r="A590" s="80">
        <v>3</v>
      </c>
      <c r="B590" s="264" t="s">
        <v>31</v>
      </c>
      <c r="C590" s="265"/>
      <c r="D590" s="265"/>
      <c r="E590" s="266"/>
      <c r="F590" s="79">
        <f>SUM(F589)*10%</f>
        <v>0.72392500000000004</v>
      </c>
      <c r="G590" s="73">
        <f>SUM(F590/F591)</f>
        <v>9.0909090909090912E-2</v>
      </c>
    </row>
    <row r="591" spans="1:7" ht="15.6" thickTop="1" thickBot="1" x14ac:dyDescent="0.35">
      <c r="A591" s="78" t="s">
        <v>32</v>
      </c>
      <c r="B591" s="244" t="s">
        <v>33</v>
      </c>
      <c r="C591" s="245"/>
      <c r="D591" s="245"/>
      <c r="E591" s="246"/>
      <c r="F591" s="81">
        <f>SUM(F589:F590)</f>
        <v>7.9631750000000006</v>
      </c>
      <c r="G591" s="82">
        <f>SUM(G586,G588,G590)</f>
        <v>1</v>
      </c>
    </row>
    <row r="592" spans="1:7" ht="15.6" thickTop="1" thickBot="1" x14ac:dyDescent="0.35">
      <c r="A592" s="8"/>
      <c r="B592" s="9"/>
      <c r="C592" s="9"/>
      <c r="D592" s="9"/>
      <c r="E592" s="9"/>
      <c r="F592" s="11"/>
      <c r="G592" s="12"/>
    </row>
    <row r="593" spans="1:7" ht="44.4" thickTop="1" thickBot="1" x14ac:dyDescent="0.35">
      <c r="A593" s="61" t="s">
        <v>2</v>
      </c>
      <c r="B593" s="62" t="s">
        <v>3</v>
      </c>
      <c r="C593" s="63" t="s">
        <v>4</v>
      </c>
      <c r="D593" s="64" t="s">
        <v>5</v>
      </c>
      <c r="E593" s="27"/>
      <c r="F593" s="20"/>
      <c r="G593" s="20"/>
    </row>
    <row r="594" spans="1:7" ht="217.2" thickTop="1" thickBot="1" x14ac:dyDescent="0.35">
      <c r="A594" s="65" t="s">
        <v>235</v>
      </c>
      <c r="B594" s="66" t="s">
        <v>236</v>
      </c>
      <c r="C594" s="50" t="s">
        <v>8</v>
      </c>
      <c r="D594" s="50">
        <v>1</v>
      </c>
      <c r="E594" s="20"/>
      <c r="F594" s="20"/>
      <c r="G594" s="20"/>
    </row>
    <row r="595" spans="1:7" ht="30" thickTop="1" thickBot="1" x14ac:dyDescent="0.35">
      <c r="A595" s="61" t="s">
        <v>9</v>
      </c>
      <c r="B595" s="62" t="s">
        <v>10</v>
      </c>
      <c r="C595" s="62" t="s">
        <v>4</v>
      </c>
      <c r="D595" s="62" t="s">
        <v>11</v>
      </c>
      <c r="E595" s="62" t="s">
        <v>12</v>
      </c>
      <c r="F595" s="62" t="s">
        <v>13</v>
      </c>
      <c r="G595" s="64" t="s">
        <v>14</v>
      </c>
    </row>
    <row r="596" spans="1:7" ht="15" thickTop="1" x14ac:dyDescent="0.3">
      <c r="A596" s="20"/>
      <c r="B596" s="67" t="s">
        <v>15</v>
      </c>
      <c r="C596" s="68"/>
      <c r="D596" s="68"/>
      <c r="E596" s="68"/>
      <c r="F596" s="68"/>
      <c r="G596" s="7"/>
    </row>
    <row r="597" spans="1:7" ht="15" thickBot="1" x14ac:dyDescent="0.35">
      <c r="A597" s="36" t="s">
        <v>16</v>
      </c>
      <c r="B597" s="4" t="s">
        <v>36</v>
      </c>
      <c r="C597" s="4" t="s">
        <v>18</v>
      </c>
      <c r="D597" s="22">
        <v>0.1875</v>
      </c>
      <c r="E597" s="70">
        <v>25.18</v>
      </c>
      <c r="F597" s="6">
        <f>PRODUCT(D597:E597)</f>
        <v>4.7212499999999995</v>
      </c>
      <c r="G597" s="7"/>
    </row>
    <row r="598" spans="1:7" ht="15.6" thickTop="1" thickBot="1" x14ac:dyDescent="0.35">
      <c r="A598" s="71">
        <v>1</v>
      </c>
      <c r="B598" s="244" t="s">
        <v>21</v>
      </c>
      <c r="C598" s="245"/>
      <c r="D598" s="245"/>
      <c r="E598" s="246"/>
      <c r="F598" s="72">
        <f>SUM(F597:F597)</f>
        <v>4.7212499999999995</v>
      </c>
      <c r="G598" s="73">
        <f>SUM(F598/F607)</f>
        <v>0.1904069096988803</v>
      </c>
    </row>
    <row r="599" spans="1:7" ht="15" thickTop="1" x14ac:dyDescent="0.3">
      <c r="A599" s="20"/>
      <c r="B599" s="74" t="s">
        <v>22</v>
      </c>
      <c r="C599" s="4"/>
      <c r="D599" s="4"/>
      <c r="E599" s="4"/>
      <c r="F599" s="41"/>
      <c r="G599" s="75"/>
    </row>
    <row r="600" spans="1:7" ht="144" x14ac:dyDescent="0.3">
      <c r="A600" s="36" t="s">
        <v>23</v>
      </c>
      <c r="B600" s="4" t="s">
        <v>237</v>
      </c>
      <c r="C600" s="4" t="s">
        <v>18</v>
      </c>
      <c r="D600" s="4">
        <v>0.1875</v>
      </c>
      <c r="E600" s="76">
        <v>64</v>
      </c>
      <c r="F600" s="23">
        <f>PRODUCT(D600:E600)</f>
        <v>12</v>
      </c>
      <c r="G600" s="7"/>
    </row>
    <row r="601" spans="1:7" ht="58.2" thickBot="1" x14ac:dyDescent="0.35">
      <c r="A601" s="36" t="s">
        <v>47</v>
      </c>
      <c r="B601" s="4" t="s">
        <v>170</v>
      </c>
      <c r="C601" s="4" t="s">
        <v>18</v>
      </c>
      <c r="D601" s="4">
        <v>0.04</v>
      </c>
      <c r="E601" s="76">
        <v>72</v>
      </c>
      <c r="F601" s="23">
        <f>PRODUCT(D601:E601)</f>
        <v>2.88</v>
      </c>
      <c r="G601" s="7"/>
    </row>
    <row r="602" spans="1:7" ht="15.6" thickTop="1" thickBot="1" x14ac:dyDescent="0.35">
      <c r="A602" s="71">
        <v>2</v>
      </c>
      <c r="B602" s="244" t="s">
        <v>25</v>
      </c>
      <c r="C602" s="245"/>
      <c r="D602" s="245"/>
      <c r="E602" s="246"/>
      <c r="F602" s="72">
        <f>SUM(F600:F601)</f>
        <v>14.879999999999999</v>
      </c>
      <c r="G602" s="73">
        <f>SUM(F602/F607)</f>
        <v>0.60010692429321444</v>
      </c>
    </row>
    <row r="603" spans="1:7" ht="15.6" thickTop="1" thickBot="1" x14ac:dyDescent="0.35">
      <c r="A603" s="78" t="s">
        <v>26</v>
      </c>
      <c r="B603" s="244" t="s">
        <v>27</v>
      </c>
      <c r="C603" s="245"/>
      <c r="D603" s="245"/>
      <c r="E603" s="246"/>
      <c r="F603" s="79">
        <f>SUM(F598,F602)</f>
        <v>19.60125</v>
      </c>
      <c r="G603" s="3"/>
    </row>
    <row r="604" spans="1:7" ht="15.6" thickTop="1" thickBot="1" x14ac:dyDescent="0.35">
      <c r="A604" s="80">
        <v>3</v>
      </c>
      <c r="B604" s="264" t="s">
        <v>28</v>
      </c>
      <c r="C604" s="265"/>
      <c r="D604" s="265"/>
      <c r="E604" s="266"/>
      <c r="F604" s="79">
        <f>SUM(F603)*15%</f>
        <v>2.9401875</v>
      </c>
      <c r="G604" s="73">
        <f>SUM(F604/F607)</f>
        <v>0.11857707509881422</v>
      </c>
    </row>
    <row r="605" spans="1:7" ht="15.6" thickTop="1" thickBot="1" x14ac:dyDescent="0.35">
      <c r="A605" s="78" t="s">
        <v>29</v>
      </c>
      <c r="B605" s="244" t="s">
        <v>30</v>
      </c>
      <c r="C605" s="245"/>
      <c r="D605" s="245"/>
      <c r="E605" s="246"/>
      <c r="F605" s="81">
        <f>SUM(F603:F604)</f>
        <v>22.541437500000001</v>
      </c>
    </row>
    <row r="606" spans="1:7" ht="15.6" thickTop="1" thickBot="1" x14ac:dyDescent="0.35">
      <c r="A606" s="80">
        <v>4</v>
      </c>
      <c r="B606" s="264" t="s">
        <v>31</v>
      </c>
      <c r="C606" s="265"/>
      <c r="D606" s="265"/>
      <c r="E606" s="266"/>
      <c r="F606" s="79">
        <f>SUM(F605)*10%</f>
        <v>2.2541437500000003</v>
      </c>
      <c r="G606" s="73">
        <f>SUM(F606/F607)</f>
        <v>9.0909090909090912E-2</v>
      </c>
    </row>
    <row r="607" spans="1:7" ht="15.6" thickTop="1" thickBot="1" x14ac:dyDescent="0.35">
      <c r="A607" s="78" t="s">
        <v>32</v>
      </c>
      <c r="B607" s="244" t="s">
        <v>33</v>
      </c>
      <c r="C607" s="245"/>
      <c r="D607" s="245"/>
      <c r="E607" s="246"/>
      <c r="F607" s="81">
        <f>SUM(F605:F606)</f>
        <v>24.795581250000001</v>
      </c>
      <c r="G607" s="82">
        <f>SUM(G598,G602,G604,G606)</f>
        <v>0.99999999999999989</v>
      </c>
    </row>
    <row r="608" spans="1:7" ht="15.6" thickTop="1" thickBot="1" x14ac:dyDescent="0.35">
      <c r="A608" s="8"/>
      <c r="B608" s="9"/>
      <c r="C608" s="9"/>
      <c r="D608" s="9"/>
      <c r="E608" s="9"/>
      <c r="F608" s="11"/>
      <c r="G608" s="12"/>
    </row>
    <row r="609" spans="1:7" ht="44.4" thickTop="1" thickBot="1" x14ac:dyDescent="0.35">
      <c r="A609" s="61" t="s">
        <v>2</v>
      </c>
      <c r="B609" s="62" t="s">
        <v>3</v>
      </c>
      <c r="C609" s="63" t="s">
        <v>4</v>
      </c>
      <c r="D609" s="64" t="s">
        <v>5</v>
      </c>
      <c r="E609" s="27"/>
      <c r="F609" s="20"/>
      <c r="G609" s="20"/>
    </row>
    <row r="610" spans="1:7" ht="246" thickTop="1" thickBot="1" x14ac:dyDescent="0.35">
      <c r="A610" s="65" t="s">
        <v>238</v>
      </c>
      <c r="B610" s="66" t="s">
        <v>239</v>
      </c>
      <c r="C610" s="50" t="s">
        <v>8</v>
      </c>
      <c r="D610" s="50">
        <v>1</v>
      </c>
      <c r="E610" s="20"/>
      <c r="F610" s="20"/>
      <c r="G610" s="20"/>
    </row>
    <row r="611" spans="1:7" ht="30" thickTop="1" thickBot="1" x14ac:dyDescent="0.35">
      <c r="A611" s="61" t="s">
        <v>9</v>
      </c>
      <c r="B611" s="62" t="s">
        <v>10</v>
      </c>
      <c r="C611" s="62" t="s">
        <v>4</v>
      </c>
      <c r="D611" s="62" t="s">
        <v>11</v>
      </c>
      <c r="E611" s="62" t="s">
        <v>12</v>
      </c>
      <c r="F611" s="62" t="s">
        <v>13</v>
      </c>
      <c r="G611" s="64" t="s">
        <v>14</v>
      </c>
    </row>
    <row r="612" spans="1:7" ht="15" thickTop="1" x14ac:dyDescent="0.3">
      <c r="A612" s="20"/>
      <c r="B612" s="67" t="s">
        <v>15</v>
      </c>
      <c r="C612" s="68"/>
      <c r="D612" s="68"/>
      <c r="E612" s="68"/>
      <c r="F612" s="68"/>
      <c r="G612" s="7"/>
    </row>
    <row r="613" spans="1:7" x14ac:dyDescent="0.3">
      <c r="A613" s="36" t="s">
        <v>16</v>
      </c>
      <c r="B613" s="4" t="s">
        <v>70</v>
      </c>
      <c r="C613" s="4" t="s">
        <v>18</v>
      </c>
      <c r="D613" s="4">
        <v>0.38</v>
      </c>
      <c r="E613" s="91">
        <v>30.27</v>
      </c>
      <c r="F613" s="6">
        <f>PRODUCT(D613:E613)</f>
        <v>11.502599999999999</v>
      </c>
      <c r="G613" s="7"/>
    </row>
    <row r="614" spans="1:7" ht="15" thickBot="1" x14ac:dyDescent="0.35">
      <c r="A614" s="36" t="s">
        <v>19</v>
      </c>
      <c r="B614" s="4" t="s">
        <v>20</v>
      </c>
      <c r="C614" s="4" t="s">
        <v>18</v>
      </c>
      <c r="D614" s="4">
        <v>0.38</v>
      </c>
      <c r="E614" s="70">
        <v>25.18</v>
      </c>
      <c r="F614" s="6">
        <f>PRODUCT(D614:E614)</f>
        <v>9.5684000000000005</v>
      </c>
      <c r="G614" s="7"/>
    </row>
    <row r="615" spans="1:7" ht="15.6" thickTop="1" thickBot="1" x14ac:dyDescent="0.35">
      <c r="A615" s="71">
        <v>1</v>
      </c>
      <c r="B615" s="244" t="s">
        <v>21</v>
      </c>
      <c r="C615" s="245"/>
      <c r="D615" s="245"/>
      <c r="E615" s="246"/>
      <c r="F615" s="72">
        <f>SUM(F613:F614)</f>
        <v>21.070999999999998</v>
      </c>
      <c r="G615" s="73">
        <f>SUM(F615/F623)</f>
        <v>0.69545810179313727</v>
      </c>
    </row>
    <row r="616" spans="1:7" ht="15" thickTop="1" x14ac:dyDescent="0.3">
      <c r="A616" s="20"/>
      <c r="B616" s="74" t="s">
        <v>22</v>
      </c>
      <c r="C616" s="4"/>
      <c r="D616" s="4"/>
      <c r="E616" s="4"/>
      <c r="F616" s="41"/>
      <c r="G616" s="75"/>
    </row>
    <row r="617" spans="1:7" ht="58.2" thickBot="1" x14ac:dyDescent="0.35">
      <c r="A617" s="36" t="s">
        <v>23</v>
      </c>
      <c r="B617" s="4" t="s">
        <v>164</v>
      </c>
      <c r="C617" s="4" t="s">
        <v>18</v>
      </c>
      <c r="D617" s="4">
        <v>0.04</v>
      </c>
      <c r="E617" s="76">
        <v>72</v>
      </c>
      <c r="F617" s="23">
        <f>PRODUCT(D617:E617)</f>
        <v>2.88</v>
      </c>
      <c r="G617" s="7"/>
    </row>
    <row r="618" spans="1:7" ht="15.6" thickTop="1" thickBot="1" x14ac:dyDescent="0.35">
      <c r="A618" s="71">
        <v>2</v>
      </c>
      <c r="B618" s="244" t="s">
        <v>25</v>
      </c>
      <c r="C618" s="245"/>
      <c r="D618" s="245"/>
      <c r="E618" s="246"/>
      <c r="F618" s="72">
        <f>SUM(F617:F617)</f>
        <v>2.88</v>
      </c>
      <c r="G618" s="73">
        <f>SUM(F618/F623)</f>
        <v>9.5055732198957604E-2</v>
      </c>
    </row>
    <row r="619" spans="1:7" ht="15.6" thickTop="1" thickBot="1" x14ac:dyDescent="0.35">
      <c r="A619" s="78" t="s">
        <v>26</v>
      </c>
      <c r="B619" s="244" t="s">
        <v>27</v>
      </c>
      <c r="C619" s="245"/>
      <c r="D619" s="245"/>
      <c r="E619" s="246"/>
      <c r="F619" s="79">
        <f>SUM(F615,F618)</f>
        <v>23.950999999999997</v>
      </c>
      <c r="G619" s="3"/>
    </row>
    <row r="620" spans="1:7" ht="15.6" thickTop="1" thickBot="1" x14ac:dyDescent="0.35">
      <c r="A620" s="80">
        <v>3</v>
      </c>
      <c r="B620" s="264" t="s">
        <v>28</v>
      </c>
      <c r="C620" s="265"/>
      <c r="D620" s="265"/>
      <c r="E620" s="266"/>
      <c r="F620" s="79">
        <f>SUM(F619)*15%</f>
        <v>3.5926499999999995</v>
      </c>
      <c r="G620" s="73">
        <f>SUM(F620/F623)</f>
        <v>0.11857707509881422</v>
      </c>
    </row>
    <row r="621" spans="1:7" ht="15.6" thickTop="1" thickBot="1" x14ac:dyDescent="0.35">
      <c r="A621" s="78" t="s">
        <v>29</v>
      </c>
      <c r="B621" s="244" t="s">
        <v>30</v>
      </c>
      <c r="C621" s="245"/>
      <c r="D621" s="245"/>
      <c r="E621" s="246"/>
      <c r="F621" s="81">
        <f>SUM(F619:F620)</f>
        <v>27.543649999999996</v>
      </c>
    </row>
    <row r="622" spans="1:7" ht="15.6" thickTop="1" thickBot="1" x14ac:dyDescent="0.35">
      <c r="A622" s="80">
        <v>4</v>
      </c>
      <c r="B622" s="264" t="s">
        <v>31</v>
      </c>
      <c r="C622" s="265"/>
      <c r="D622" s="265"/>
      <c r="E622" s="266"/>
      <c r="F622" s="79">
        <f>SUM(F621)*10%</f>
        <v>2.754365</v>
      </c>
      <c r="G622" s="73">
        <f>SUM(F622/F623)</f>
        <v>9.0909090909090925E-2</v>
      </c>
    </row>
    <row r="623" spans="1:7" ht="15.6" thickTop="1" thickBot="1" x14ac:dyDescent="0.35">
      <c r="A623" s="78" t="s">
        <v>32</v>
      </c>
      <c r="B623" s="244" t="s">
        <v>33</v>
      </c>
      <c r="C623" s="245"/>
      <c r="D623" s="245"/>
      <c r="E623" s="246"/>
      <c r="F623" s="81">
        <f>SUM(F621:F622)</f>
        <v>30.298014999999996</v>
      </c>
      <c r="G623" s="82">
        <f>SUM(G615,G618,G620,G622)</f>
        <v>1</v>
      </c>
    </row>
    <row r="624" spans="1:7" ht="15.6" thickTop="1" thickBot="1" x14ac:dyDescent="0.35">
      <c r="A624" s="8"/>
      <c r="B624" s="9"/>
      <c r="C624" s="9"/>
      <c r="D624" s="9"/>
      <c r="E624" s="9"/>
      <c r="F624" s="11"/>
      <c r="G624" s="12"/>
    </row>
    <row r="625" spans="1:7" ht="44.4" thickTop="1" thickBot="1" x14ac:dyDescent="0.35">
      <c r="A625" s="61" t="s">
        <v>2</v>
      </c>
      <c r="B625" s="62" t="s">
        <v>3</v>
      </c>
      <c r="C625" s="63" t="s">
        <v>4</v>
      </c>
      <c r="D625" s="64" t="s">
        <v>5</v>
      </c>
      <c r="E625" s="27"/>
      <c r="F625" s="20"/>
      <c r="G625" s="20"/>
    </row>
    <row r="626" spans="1:7" ht="246" thickTop="1" thickBot="1" x14ac:dyDescent="0.35">
      <c r="A626" s="65" t="s">
        <v>240</v>
      </c>
      <c r="B626" s="66" t="s">
        <v>241</v>
      </c>
      <c r="C626" s="50" t="s">
        <v>8</v>
      </c>
      <c r="D626" s="50">
        <v>1</v>
      </c>
      <c r="E626" s="20"/>
      <c r="F626" s="20"/>
      <c r="G626" s="20"/>
    </row>
    <row r="627" spans="1:7" ht="30" thickTop="1" thickBot="1" x14ac:dyDescent="0.35">
      <c r="A627" s="61" t="s">
        <v>9</v>
      </c>
      <c r="B627" s="62" t="s">
        <v>10</v>
      </c>
      <c r="C627" s="62" t="s">
        <v>4</v>
      </c>
      <c r="D627" s="62" t="s">
        <v>11</v>
      </c>
      <c r="E627" s="62" t="s">
        <v>12</v>
      </c>
      <c r="F627" s="62" t="s">
        <v>13</v>
      </c>
      <c r="G627" s="64" t="s">
        <v>14</v>
      </c>
    </row>
    <row r="628" spans="1:7" ht="15" thickTop="1" x14ac:dyDescent="0.3">
      <c r="A628" s="20"/>
      <c r="B628" s="67" t="s">
        <v>15</v>
      </c>
      <c r="C628" s="68"/>
      <c r="D628" s="68"/>
      <c r="E628" s="68"/>
      <c r="F628" s="68"/>
      <c r="G628" s="7"/>
    </row>
    <row r="629" spans="1:7" x14ac:dyDescent="0.3">
      <c r="A629" s="36" t="s">
        <v>16</v>
      </c>
      <c r="B629" s="4" t="s">
        <v>70</v>
      </c>
      <c r="C629" s="4" t="s">
        <v>18</v>
      </c>
      <c r="D629" s="22">
        <v>0.2</v>
      </c>
      <c r="E629" s="91">
        <v>30.27</v>
      </c>
      <c r="F629" s="6">
        <f>PRODUCT(D629:E629)</f>
        <v>6.0540000000000003</v>
      </c>
      <c r="G629" s="7"/>
    </row>
    <row r="630" spans="1:7" ht="15" thickBot="1" x14ac:dyDescent="0.35">
      <c r="A630" s="36" t="s">
        <v>19</v>
      </c>
      <c r="B630" s="4" t="s">
        <v>20</v>
      </c>
      <c r="C630" s="4" t="s">
        <v>18</v>
      </c>
      <c r="D630" s="22">
        <v>0.2</v>
      </c>
      <c r="E630" s="70">
        <v>25.18</v>
      </c>
      <c r="F630" s="6">
        <f>PRODUCT(D630:E630)</f>
        <v>5.0360000000000005</v>
      </c>
      <c r="G630" s="7"/>
    </row>
    <row r="631" spans="1:7" ht="15.6" thickTop="1" thickBot="1" x14ac:dyDescent="0.35">
      <c r="A631" s="71">
        <v>1</v>
      </c>
      <c r="B631" s="244" t="s">
        <v>21</v>
      </c>
      <c r="C631" s="245"/>
      <c r="D631" s="245"/>
      <c r="E631" s="246"/>
      <c r="F631" s="72">
        <f>SUM(F629:F630)</f>
        <v>11.09</v>
      </c>
      <c r="G631" s="73">
        <f>SUM(F631/F639)</f>
        <v>0.62754462555277968</v>
      </c>
    </row>
    <row r="632" spans="1:7" ht="15" thickTop="1" x14ac:dyDescent="0.3">
      <c r="A632" s="20"/>
      <c r="B632" s="74" t="s">
        <v>22</v>
      </c>
      <c r="C632" s="4"/>
      <c r="D632" s="4"/>
      <c r="E632" s="4"/>
      <c r="F632" s="41"/>
      <c r="G632" s="75"/>
    </row>
    <row r="633" spans="1:7" ht="58.2" thickBot="1" x14ac:dyDescent="0.35">
      <c r="A633" s="36" t="s">
        <v>23</v>
      </c>
      <c r="B633" s="4" t="s">
        <v>164</v>
      </c>
      <c r="C633" s="4" t="s">
        <v>18</v>
      </c>
      <c r="D633" s="4">
        <v>0.04</v>
      </c>
      <c r="E633" s="76">
        <v>72</v>
      </c>
      <c r="F633" s="23">
        <f>PRODUCT(D633:E633)</f>
        <v>2.88</v>
      </c>
      <c r="G633" s="7"/>
    </row>
    <row r="634" spans="1:7" ht="15.6" thickTop="1" thickBot="1" x14ac:dyDescent="0.35">
      <c r="A634" s="71">
        <v>2</v>
      </c>
      <c r="B634" s="244" t="s">
        <v>25</v>
      </c>
      <c r="C634" s="245"/>
      <c r="D634" s="245"/>
      <c r="E634" s="246"/>
      <c r="F634" s="72">
        <f>SUM(F633:F633)</f>
        <v>2.88</v>
      </c>
      <c r="G634" s="73">
        <f>SUM(F634/F639)</f>
        <v>0.1629692084393152</v>
      </c>
    </row>
    <row r="635" spans="1:7" ht="15.6" thickTop="1" thickBot="1" x14ac:dyDescent="0.35">
      <c r="A635" s="78" t="s">
        <v>26</v>
      </c>
      <c r="B635" s="244" t="s">
        <v>27</v>
      </c>
      <c r="C635" s="245"/>
      <c r="D635" s="245"/>
      <c r="E635" s="246"/>
      <c r="F635" s="79">
        <f>SUM(F631,F634)</f>
        <v>13.969999999999999</v>
      </c>
      <c r="G635" s="3"/>
    </row>
    <row r="636" spans="1:7" ht="15.6" thickTop="1" thickBot="1" x14ac:dyDescent="0.35">
      <c r="A636" s="80">
        <v>3</v>
      </c>
      <c r="B636" s="264" t="s">
        <v>28</v>
      </c>
      <c r="C636" s="265"/>
      <c r="D636" s="265"/>
      <c r="E636" s="266"/>
      <c r="F636" s="79">
        <f>SUM(F635)*15%</f>
        <v>2.0954999999999999</v>
      </c>
      <c r="G636" s="73">
        <f>SUM(F636/F639)</f>
        <v>0.11857707509881424</v>
      </c>
    </row>
    <row r="637" spans="1:7" ht="15.6" thickTop="1" thickBot="1" x14ac:dyDescent="0.35">
      <c r="A637" s="78" t="s">
        <v>29</v>
      </c>
      <c r="B637" s="244" t="s">
        <v>30</v>
      </c>
      <c r="C637" s="245"/>
      <c r="D637" s="245"/>
      <c r="E637" s="246"/>
      <c r="F637" s="81">
        <f>SUM(F635:F636)</f>
        <v>16.0655</v>
      </c>
    </row>
    <row r="638" spans="1:7" ht="15.6" thickTop="1" thickBot="1" x14ac:dyDescent="0.35">
      <c r="A638" s="80">
        <v>4</v>
      </c>
      <c r="B638" s="264" t="s">
        <v>31</v>
      </c>
      <c r="C638" s="265"/>
      <c r="D638" s="265"/>
      <c r="E638" s="266"/>
      <c r="F638" s="79">
        <f>SUM(F637)*10%</f>
        <v>1.6065500000000001</v>
      </c>
      <c r="G638" s="73">
        <f>SUM(F638/F639)</f>
        <v>9.0909090909090925E-2</v>
      </c>
    </row>
    <row r="639" spans="1:7" ht="15.6" thickTop="1" thickBot="1" x14ac:dyDescent="0.35">
      <c r="A639" s="78" t="s">
        <v>32</v>
      </c>
      <c r="B639" s="244" t="s">
        <v>33</v>
      </c>
      <c r="C639" s="245"/>
      <c r="D639" s="245"/>
      <c r="E639" s="246"/>
      <c r="F639" s="81">
        <f>SUM(F637:F638)</f>
        <v>17.672049999999999</v>
      </c>
      <c r="G639" s="82">
        <f>SUM(G631,G634,G636,G638)</f>
        <v>1</v>
      </c>
    </row>
    <row r="640" spans="1:7" ht="15.6" thickTop="1" thickBot="1" x14ac:dyDescent="0.35">
      <c r="A640" s="8"/>
      <c r="B640" s="9"/>
      <c r="C640" s="9"/>
      <c r="D640" s="9"/>
      <c r="E640" s="9"/>
      <c r="F640" s="11"/>
      <c r="G640" s="12"/>
    </row>
    <row r="641" spans="1:7" ht="44.4" thickTop="1" thickBot="1" x14ac:dyDescent="0.35">
      <c r="A641" s="61" t="s">
        <v>2</v>
      </c>
      <c r="B641" s="62" t="s">
        <v>3</v>
      </c>
      <c r="C641" s="63" t="s">
        <v>4</v>
      </c>
      <c r="D641" s="64" t="s">
        <v>5</v>
      </c>
      <c r="E641" s="27"/>
      <c r="F641" s="20"/>
      <c r="G641" s="20"/>
    </row>
    <row r="642" spans="1:7" ht="318" thickTop="1" thickBot="1" x14ac:dyDescent="0.35">
      <c r="A642" s="65" t="s">
        <v>242</v>
      </c>
      <c r="B642" s="66" t="s">
        <v>243</v>
      </c>
      <c r="C642" s="50" t="s">
        <v>130</v>
      </c>
      <c r="D642" s="50">
        <v>1</v>
      </c>
      <c r="E642" s="20"/>
      <c r="F642" s="20"/>
      <c r="G642" s="20"/>
    </row>
    <row r="643" spans="1:7" ht="30" thickTop="1" thickBot="1" x14ac:dyDescent="0.35">
      <c r="A643" s="61" t="s">
        <v>9</v>
      </c>
      <c r="B643" s="62" t="s">
        <v>10</v>
      </c>
      <c r="C643" s="62" t="s">
        <v>4</v>
      </c>
      <c r="D643" s="62" t="s">
        <v>11</v>
      </c>
      <c r="E643" s="62" t="s">
        <v>12</v>
      </c>
      <c r="F643" s="62" t="s">
        <v>13</v>
      </c>
      <c r="G643" s="64" t="s">
        <v>14</v>
      </c>
    </row>
    <row r="644" spans="1:7" ht="15" thickTop="1" x14ac:dyDescent="0.3">
      <c r="A644" s="20"/>
      <c r="B644" s="67" t="s">
        <v>15</v>
      </c>
      <c r="C644" s="68"/>
      <c r="D644" s="68"/>
      <c r="E644" s="68"/>
      <c r="F644" s="68"/>
      <c r="G644" s="7"/>
    </row>
    <row r="645" spans="1:7" x14ac:dyDescent="0.3">
      <c r="A645" s="36" t="s">
        <v>16</v>
      </c>
      <c r="B645" s="4" t="s">
        <v>70</v>
      </c>
      <c r="C645" s="4" t="s">
        <v>18</v>
      </c>
      <c r="D645" s="4">
        <v>0.09</v>
      </c>
      <c r="E645" s="91">
        <v>30.27</v>
      </c>
      <c r="F645" s="6">
        <f>PRODUCT(D645:E645)</f>
        <v>2.7242999999999999</v>
      </c>
      <c r="G645" s="7"/>
    </row>
    <row r="646" spans="1:7" ht="15" thickBot="1" x14ac:dyDescent="0.35">
      <c r="A646" s="36" t="s">
        <v>19</v>
      </c>
      <c r="B646" s="4" t="s">
        <v>20</v>
      </c>
      <c r="C646" s="4" t="s">
        <v>18</v>
      </c>
      <c r="D646" s="4">
        <v>0.09</v>
      </c>
      <c r="E646" s="70">
        <v>25.18</v>
      </c>
      <c r="F646" s="6">
        <f>PRODUCT(D646:E646)</f>
        <v>2.2662</v>
      </c>
      <c r="G646" s="7"/>
    </row>
    <row r="647" spans="1:7" ht="15.6" thickTop="1" thickBot="1" x14ac:dyDescent="0.35">
      <c r="A647" s="71">
        <v>1</v>
      </c>
      <c r="B647" s="244" t="s">
        <v>21</v>
      </c>
      <c r="C647" s="245"/>
      <c r="D647" s="245"/>
      <c r="E647" s="246"/>
      <c r="F647" s="72">
        <f>SUM(F645:F646)</f>
        <v>4.9904999999999999</v>
      </c>
      <c r="G647" s="73">
        <f>SUM(F647/F655)</f>
        <v>0.50124633613335234</v>
      </c>
    </row>
    <row r="648" spans="1:7" ht="15" thickTop="1" x14ac:dyDescent="0.3">
      <c r="A648" s="20"/>
      <c r="B648" s="74" t="s">
        <v>22</v>
      </c>
      <c r="C648" s="4"/>
      <c r="D648" s="4"/>
      <c r="E648" s="4"/>
      <c r="F648" s="41"/>
      <c r="G648" s="75"/>
    </row>
    <row r="649" spans="1:7" ht="58.2" thickBot="1" x14ac:dyDescent="0.35">
      <c r="A649" s="36" t="s">
        <v>23</v>
      </c>
      <c r="B649" s="4" t="s">
        <v>164</v>
      </c>
      <c r="C649" s="4" t="s">
        <v>18</v>
      </c>
      <c r="D649" s="4">
        <v>0.04</v>
      </c>
      <c r="E649" s="76">
        <v>72</v>
      </c>
      <c r="F649" s="23">
        <f>PRODUCT(D649:E649)</f>
        <v>2.88</v>
      </c>
      <c r="G649" s="7"/>
    </row>
    <row r="650" spans="1:7" ht="15.6" thickTop="1" thickBot="1" x14ac:dyDescent="0.35">
      <c r="A650" s="71">
        <v>2</v>
      </c>
      <c r="B650" s="244" t="s">
        <v>25</v>
      </c>
      <c r="C650" s="245"/>
      <c r="D650" s="245"/>
      <c r="E650" s="246"/>
      <c r="F650" s="72">
        <f>SUM(F649:F649)</f>
        <v>2.88</v>
      </c>
      <c r="G650" s="73">
        <f>SUM(F650/F655)</f>
        <v>0.28926749785874256</v>
      </c>
    </row>
    <row r="651" spans="1:7" ht="15.6" thickTop="1" thickBot="1" x14ac:dyDescent="0.35">
      <c r="A651" s="78" t="s">
        <v>26</v>
      </c>
      <c r="B651" s="244" t="s">
        <v>27</v>
      </c>
      <c r="C651" s="245"/>
      <c r="D651" s="245"/>
      <c r="E651" s="246"/>
      <c r="F651" s="79">
        <f>SUM(F647,F650)</f>
        <v>7.8704999999999998</v>
      </c>
      <c r="G651" s="3"/>
    </row>
    <row r="652" spans="1:7" ht="15.6" thickTop="1" thickBot="1" x14ac:dyDescent="0.35">
      <c r="A652" s="80">
        <v>3</v>
      </c>
      <c r="B652" s="264" t="s">
        <v>28</v>
      </c>
      <c r="C652" s="265"/>
      <c r="D652" s="265"/>
      <c r="E652" s="266"/>
      <c r="F652" s="79">
        <f>SUM(F651)*15%</f>
        <v>1.1805749999999999</v>
      </c>
      <c r="G652" s="73">
        <f>SUM(F652/F655)</f>
        <v>0.11857707509881424</v>
      </c>
    </row>
    <row r="653" spans="1:7" ht="15.6" thickTop="1" thickBot="1" x14ac:dyDescent="0.35">
      <c r="A653" s="78" t="s">
        <v>29</v>
      </c>
      <c r="B653" s="244" t="s">
        <v>30</v>
      </c>
      <c r="C653" s="245"/>
      <c r="D653" s="245"/>
      <c r="E653" s="246"/>
      <c r="F653" s="81">
        <f>SUM(F651:F652)</f>
        <v>9.0510749999999991</v>
      </c>
    </row>
    <row r="654" spans="1:7" ht="15.6" thickTop="1" thickBot="1" x14ac:dyDescent="0.35">
      <c r="A654" s="80">
        <v>4</v>
      </c>
      <c r="B654" s="264" t="s">
        <v>31</v>
      </c>
      <c r="C654" s="265"/>
      <c r="D654" s="265"/>
      <c r="E654" s="266"/>
      <c r="F654" s="79">
        <f>SUM(F653)*10%</f>
        <v>0.90510749999999995</v>
      </c>
      <c r="G654" s="73">
        <f>SUM(F654/F655)</f>
        <v>9.0909090909090912E-2</v>
      </c>
    </row>
    <row r="655" spans="1:7" ht="15.6" thickTop="1" thickBot="1" x14ac:dyDescent="0.35">
      <c r="A655" s="78" t="s">
        <v>32</v>
      </c>
      <c r="B655" s="244" t="s">
        <v>33</v>
      </c>
      <c r="C655" s="245"/>
      <c r="D655" s="245"/>
      <c r="E655" s="246"/>
      <c r="F655" s="81">
        <f>SUM(F653:F654)</f>
        <v>9.9561824999999988</v>
      </c>
      <c r="G655" s="82">
        <f>SUM(G647,G650,G652,G654)</f>
        <v>1</v>
      </c>
    </row>
    <row r="656" spans="1:7" ht="15.6" thickTop="1" thickBot="1" x14ac:dyDescent="0.35">
      <c r="A656" s="8"/>
      <c r="B656" s="9"/>
      <c r="C656" s="9"/>
      <c r="D656" s="9"/>
      <c r="E656" s="9"/>
      <c r="F656" s="11"/>
      <c r="G656" s="12"/>
    </row>
    <row r="657" spans="1:7" ht="44.4" thickTop="1" thickBot="1" x14ac:dyDescent="0.35">
      <c r="A657" s="61" t="s">
        <v>2</v>
      </c>
      <c r="B657" s="62" t="s">
        <v>3</v>
      </c>
      <c r="C657" s="63" t="s">
        <v>4</v>
      </c>
      <c r="D657" s="64" t="s">
        <v>5</v>
      </c>
      <c r="E657" s="27"/>
      <c r="F657" s="20"/>
      <c r="G657" s="20"/>
    </row>
    <row r="658" spans="1:7" ht="260.39999999999998" thickTop="1" thickBot="1" x14ac:dyDescent="0.35">
      <c r="A658" s="65" t="s">
        <v>244</v>
      </c>
      <c r="B658" s="66" t="s">
        <v>245</v>
      </c>
      <c r="C658" s="50" t="s">
        <v>130</v>
      </c>
      <c r="D658" s="50">
        <v>1</v>
      </c>
      <c r="E658" s="20"/>
      <c r="F658" s="20"/>
      <c r="G658" s="20"/>
    </row>
    <row r="659" spans="1:7" ht="30" thickTop="1" thickBot="1" x14ac:dyDescent="0.35">
      <c r="A659" s="61" t="s">
        <v>9</v>
      </c>
      <c r="B659" s="62" t="s">
        <v>10</v>
      </c>
      <c r="C659" s="62" t="s">
        <v>4</v>
      </c>
      <c r="D659" s="62" t="s">
        <v>11</v>
      </c>
      <c r="E659" s="62" t="s">
        <v>12</v>
      </c>
      <c r="F659" s="62" t="s">
        <v>13</v>
      </c>
      <c r="G659" s="64" t="s">
        <v>14</v>
      </c>
    </row>
    <row r="660" spans="1:7" ht="15" thickTop="1" x14ac:dyDescent="0.3">
      <c r="A660" s="20"/>
      <c r="B660" s="67" t="s">
        <v>15</v>
      </c>
      <c r="C660" s="68"/>
      <c r="D660" s="68"/>
      <c r="E660" s="68"/>
      <c r="F660" s="68"/>
      <c r="G660" s="7"/>
    </row>
    <row r="661" spans="1:7" x14ac:dyDescent="0.3">
      <c r="A661" s="36" t="s">
        <v>16</v>
      </c>
      <c r="B661" s="4" t="s">
        <v>70</v>
      </c>
      <c r="C661" s="4" t="s">
        <v>18</v>
      </c>
      <c r="D661" s="22">
        <v>0.1</v>
      </c>
      <c r="E661" s="91">
        <v>30.27</v>
      </c>
      <c r="F661" s="6">
        <f>PRODUCT(D661:E661)</f>
        <v>3.0270000000000001</v>
      </c>
      <c r="G661" s="7"/>
    </row>
    <row r="662" spans="1:7" ht="15" thickBot="1" x14ac:dyDescent="0.35">
      <c r="A662" s="36" t="s">
        <v>19</v>
      </c>
      <c r="B662" s="4" t="s">
        <v>20</v>
      </c>
      <c r="C662" s="4" t="s">
        <v>18</v>
      </c>
      <c r="D662" s="22">
        <v>0.1</v>
      </c>
      <c r="E662" s="70">
        <v>25.18</v>
      </c>
      <c r="F662" s="6">
        <f>PRODUCT(D662:E662)</f>
        <v>2.5180000000000002</v>
      </c>
      <c r="G662" s="7"/>
    </row>
    <row r="663" spans="1:7" ht="15.6" thickTop="1" thickBot="1" x14ac:dyDescent="0.35">
      <c r="A663" s="71">
        <v>1</v>
      </c>
      <c r="B663" s="244" t="s">
        <v>21</v>
      </c>
      <c r="C663" s="245"/>
      <c r="D663" s="245"/>
      <c r="E663" s="246"/>
      <c r="F663" s="72">
        <f>SUM(F661:F662)</f>
        <v>5.5449999999999999</v>
      </c>
      <c r="G663" s="73">
        <f>SUM(F663/F671)</f>
        <v>0.5202847726393075</v>
      </c>
    </row>
    <row r="664" spans="1:7" ht="15" thickTop="1" x14ac:dyDescent="0.3">
      <c r="A664" s="20"/>
      <c r="B664" s="74" t="s">
        <v>22</v>
      </c>
      <c r="C664" s="4"/>
      <c r="D664" s="4"/>
      <c r="E664" s="4"/>
      <c r="F664" s="41"/>
      <c r="G664" s="75"/>
    </row>
    <row r="665" spans="1:7" ht="58.2" thickBot="1" x14ac:dyDescent="0.35">
      <c r="A665" s="36" t="s">
        <v>23</v>
      </c>
      <c r="B665" s="4" t="s">
        <v>164</v>
      </c>
      <c r="C665" s="4" t="s">
        <v>18</v>
      </c>
      <c r="D665" s="4">
        <v>0.04</v>
      </c>
      <c r="E665" s="76">
        <v>72</v>
      </c>
      <c r="F665" s="23">
        <f>PRODUCT(D665:E665)</f>
        <v>2.88</v>
      </c>
      <c r="G665" s="7"/>
    </row>
    <row r="666" spans="1:7" ht="15.6" thickTop="1" thickBot="1" x14ac:dyDescent="0.35">
      <c r="A666" s="71">
        <v>2</v>
      </c>
      <c r="B666" s="244" t="s">
        <v>25</v>
      </c>
      <c r="C666" s="245"/>
      <c r="D666" s="245"/>
      <c r="E666" s="246"/>
      <c r="F666" s="72">
        <f>SUM(F665:F665)</f>
        <v>2.88</v>
      </c>
      <c r="G666" s="73">
        <f>SUM(F666/F671)</f>
        <v>0.27022906135278729</v>
      </c>
    </row>
    <row r="667" spans="1:7" ht="15.6" thickTop="1" thickBot="1" x14ac:dyDescent="0.35">
      <c r="A667" s="78" t="s">
        <v>26</v>
      </c>
      <c r="B667" s="244" t="s">
        <v>27</v>
      </c>
      <c r="C667" s="245"/>
      <c r="D667" s="245"/>
      <c r="E667" s="246"/>
      <c r="F667" s="79">
        <f>SUM(F663,F666)</f>
        <v>8.4250000000000007</v>
      </c>
      <c r="G667" s="3"/>
    </row>
    <row r="668" spans="1:7" ht="15.6" thickTop="1" thickBot="1" x14ac:dyDescent="0.35">
      <c r="A668" s="80">
        <v>3</v>
      </c>
      <c r="B668" s="264" t="s">
        <v>28</v>
      </c>
      <c r="C668" s="265"/>
      <c r="D668" s="265"/>
      <c r="E668" s="266"/>
      <c r="F668" s="79">
        <f>SUM(F667)*15%</f>
        <v>1.2637500000000002</v>
      </c>
      <c r="G668" s="73">
        <f>SUM(F668/F671)</f>
        <v>0.11857707509881422</v>
      </c>
    </row>
    <row r="669" spans="1:7" ht="15.6" thickTop="1" thickBot="1" x14ac:dyDescent="0.35">
      <c r="A669" s="78" t="s">
        <v>29</v>
      </c>
      <c r="B669" s="244" t="s">
        <v>30</v>
      </c>
      <c r="C669" s="245"/>
      <c r="D669" s="245"/>
      <c r="E669" s="246"/>
      <c r="F669" s="81">
        <f>SUM(F667:F668)</f>
        <v>9.6887500000000006</v>
      </c>
    </row>
    <row r="670" spans="1:7" ht="15.6" thickTop="1" thickBot="1" x14ac:dyDescent="0.35">
      <c r="A670" s="80">
        <v>4</v>
      </c>
      <c r="B670" s="264" t="s">
        <v>31</v>
      </c>
      <c r="C670" s="265"/>
      <c r="D670" s="265"/>
      <c r="E670" s="266"/>
      <c r="F670" s="79">
        <f>SUM(F669)*10%</f>
        <v>0.96887500000000015</v>
      </c>
      <c r="G670" s="73">
        <f>SUM(F670/F671)</f>
        <v>9.0909090909090912E-2</v>
      </c>
    </row>
    <row r="671" spans="1:7" ht="15.6" thickTop="1" thickBot="1" x14ac:dyDescent="0.35">
      <c r="A671" s="78" t="s">
        <v>32</v>
      </c>
      <c r="B671" s="244" t="s">
        <v>33</v>
      </c>
      <c r="C671" s="245"/>
      <c r="D671" s="245"/>
      <c r="E671" s="246"/>
      <c r="F671" s="81">
        <f>SUM(F669:F670)</f>
        <v>10.657625000000001</v>
      </c>
      <c r="G671" s="82">
        <f>SUM(G663,G666,G668,G670)</f>
        <v>0.99999999999999989</v>
      </c>
    </row>
    <row r="672" spans="1:7" ht="15.6" thickTop="1" thickBot="1" x14ac:dyDescent="0.35">
      <c r="A672" s="8"/>
      <c r="B672" s="9"/>
      <c r="C672" s="9"/>
      <c r="D672" s="9"/>
      <c r="E672" s="9"/>
      <c r="F672" s="11"/>
      <c r="G672" s="12"/>
    </row>
    <row r="673" spans="1:7" ht="44.4" thickTop="1" thickBot="1" x14ac:dyDescent="0.35">
      <c r="A673" s="61" t="s">
        <v>2</v>
      </c>
      <c r="B673" s="62" t="s">
        <v>3</v>
      </c>
      <c r="C673" s="63" t="s">
        <v>4</v>
      </c>
      <c r="D673" s="64" t="s">
        <v>5</v>
      </c>
      <c r="E673" s="27"/>
      <c r="F673" s="20"/>
      <c r="G673" s="20"/>
    </row>
    <row r="674" spans="1:7" ht="274.8" thickTop="1" thickBot="1" x14ac:dyDescent="0.35">
      <c r="A674" s="65" t="s">
        <v>246</v>
      </c>
      <c r="B674" s="66" t="s">
        <v>247</v>
      </c>
      <c r="C674" s="50" t="s">
        <v>130</v>
      </c>
      <c r="D674" s="50">
        <v>1</v>
      </c>
      <c r="E674" s="20"/>
      <c r="F674" s="20"/>
      <c r="G674" s="20"/>
    </row>
    <row r="675" spans="1:7" ht="30" thickTop="1" thickBot="1" x14ac:dyDescent="0.35">
      <c r="A675" s="61" t="s">
        <v>9</v>
      </c>
      <c r="B675" s="62" t="s">
        <v>10</v>
      </c>
      <c r="C675" s="62" t="s">
        <v>4</v>
      </c>
      <c r="D675" s="62" t="s">
        <v>11</v>
      </c>
      <c r="E675" s="62" t="s">
        <v>12</v>
      </c>
      <c r="F675" s="62" t="s">
        <v>13</v>
      </c>
      <c r="G675" s="64" t="s">
        <v>14</v>
      </c>
    </row>
    <row r="676" spans="1:7" ht="15" thickTop="1" x14ac:dyDescent="0.3">
      <c r="A676" s="20"/>
      <c r="B676" s="67" t="s">
        <v>15</v>
      </c>
      <c r="C676" s="68"/>
      <c r="D676" s="68"/>
      <c r="E676" s="68"/>
      <c r="F676" s="68"/>
      <c r="G676" s="7"/>
    </row>
    <row r="677" spans="1:7" ht="15" thickBot="1" x14ac:dyDescent="0.35">
      <c r="A677" s="36" t="s">
        <v>16</v>
      </c>
      <c r="B677" s="4" t="s">
        <v>36</v>
      </c>
      <c r="C677" s="4" t="s">
        <v>18</v>
      </c>
      <c r="D677" s="22">
        <v>5.5599999999999997E-2</v>
      </c>
      <c r="E677" s="70">
        <v>25.18</v>
      </c>
      <c r="F677" s="6">
        <f>PRODUCT(D677:E677)</f>
        <v>1.4000079999999999</v>
      </c>
      <c r="G677" s="7"/>
    </row>
    <row r="678" spans="1:7" ht="15.6" thickTop="1" thickBot="1" x14ac:dyDescent="0.35">
      <c r="A678" s="71">
        <v>1</v>
      </c>
      <c r="B678" s="244" t="s">
        <v>21</v>
      </c>
      <c r="C678" s="245"/>
      <c r="D678" s="245"/>
      <c r="E678" s="246"/>
      <c r="F678" s="72">
        <f>SUM(F677:F677)</f>
        <v>1.4000079999999999</v>
      </c>
      <c r="G678" s="73">
        <f>SUM(F678/F686)</f>
        <v>0.25858028576105574</v>
      </c>
    </row>
    <row r="679" spans="1:7" ht="15" thickTop="1" x14ac:dyDescent="0.3">
      <c r="A679" s="20"/>
      <c r="B679" s="74" t="s">
        <v>22</v>
      </c>
      <c r="C679" s="4"/>
      <c r="D679" s="4"/>
      <c r="E679" s="4"/>
      <c r="F679" s="41"/>
      <c r="G679" s="75"/>
    </row>
    <row r="680" spans="1:7" ht="58.2" thickBot="1" x14ac:dyDescent="0.35">
      <c r="A680" s="36" t="s">
        <v>23</v>
      </c>
      <c r="B680" s="4" t="s">
        <v>164</v>
      </c>
      <c r="C680" s="4" t="s">
        <v>18</v>
      </c>
      <c r="D680" s="4">
        <v>0.04</v>
      </c>
      <c r="E680" s="76">
        <v>72</v>
      </c>
      <c r="F680" s="23">
        <f>PRODUCT(D680:E680)</f>
        <v>2.88</v>
      </c>
      <c r="G680" s="7"/>
    </row>
    <row r="681" spans="1:7" ht="15.6" thickTop="1" thickBot="1" x14ac:dyDescent="0.35">
      <c r="A681" s="71">
        <v>2</v>
      </c>
      <c r="B681" s="244" t="s">
        <v>25</v>
      </c>
      <c r="C681" s="245"/>
      <c r="D681" s="245"/>
      <c r="E681" s="246"/>
      <c r="F681" s="72">
        <f>SUM(F680:F680)</f>
        <v>2.88</v>
      </c>
      <c r="G681" s="73">
        <f>SUM(F681/F686)</f>
        <v>0.53193354823103911</v>
      </c>
    </row>
    <row r="682" spans="1:7" ht="15.6" thickTop="1" thickBot="1" x14ac:dyDescent="0.35">
      <c r="A682" s="78" t="s">
        <v>26</v>
      </c>
      <c r="B682" s="244" t="s">
        <v>27</v>
      </c>
      <c r="C682" s="245"/>
      <c r="D682" s="245"/>
      <c r="E682" s="246"/>
      <c r="F682" s="79">
        <f>SUM(F678,F681)</f>
        <v>4.2800079999999996</v>
      </c>
      <c r="G682" s="3"/>
    </row>
    <row r="683" spans="1:7" ht="15.6" thickTop="1" thickBot="1" x14ac:dyDescent="0.35">
      <c r="A683" s="80">
        <v>3</v>
      </c>
      <c r="B683" s="264" t="s">
        <v>28</v>
      </c>
      <c r="C683" s="265"/>
      <c r="D683" s="265"/>
      <c r="E683" s="266"/>
      <c r="F683" s="79">
        <f>SUM(F682)*15%</f>
        <v>0.64200119999999994</v>
      </c>
      <c r="G683" s="73">
        <f>SUM(F683/F686)</f>
        <v>0.11857707509881422</v>
      </c>
    </row>
    <row r="684" spans="1:7" ht="15.6" thickTop="1" thickBot="1" x14ac:dyDescent="0.35">
      <c r="A684" s="78" t="s">
        <v>29</v>
      </c>
      <c r="B684" s="244" t="s">
        <v>30</v>
      </c>
      <c r="C684" s="245"/>
      <c r="D684" s="245"/>
      <c r="E684" s="246"/>
      <c r="F684" s="81">
        <f>SUM(F682:F683)</f>
        <v>4.9220091999999998</v>
      </c>
    </row>
    <row r="685" spans="1:7" ht="15.6" thickTop="1" thickBot="1" x14ac:dyDescent="0.35">
      <c r="A685" s="80">
        <v>4</v>
      </c>
      <c r="B685" s="264" t="s">
        <v>31</v>
      </c>
      <c r="C685" s="265"/>
      <c r="D685" s="265"/>
      <c r="E685" s="266"/>
      <c r="F685" s="79">
        <f>SUM(F684)*10%</f>
        <v>0.49220091999999999</v>
      </c>
      <c r="G685" s="73">
        <f>SUM(F685/F686)</f>
        <v>9.0909090909090912E-2</v>
      </c>
    </row>
    <row r="686" spans="1:7" ht="15.6" thickTop="1" thickBot="1" x14ac:dyDescent="0.35">
      <c r="A686" s="78" t="s">
        <v>32</v>
      </c>
      <c r="B686" s="244" t="s">
        <v>33</v>
      </c>
      <c r="C686" s="245"/>
      <c r="D686" s="245"/>
      <c r="E686" s="246"/>
      <c r="F686" s="81">
        <f>SUM(F684:F685)</f>
        <v>5.4142101199999999</v>
      </c>
      <c r="G686" s="82">
        <f>SUM(G678,G681,G683,G685)</f>
        <v>1</v>
      </c>
    </row>
    <row r="687" spans="1:7" ht="15.6" thickTop="1" thickBot="1" x14ac:dyDescent="0.35">
      <c r="A687" s="8"/>
      <c r="B687" s="9"/>
      <c r="C687" s="9"/>
      <c r="D687" s="9"/>
      <c r="E687" s="9"/>
      <c r="F687" s="11"/>
      <c r="G687" s="12"/>
    </row>
    <row r="688" spans="1:7" ht="44.4" thickTop="1" thickBot="1" x14ac:dyDescent="0.35">
      <c r="A688" s="61" t="s">
        <v>2</v>
      </c>
      <c r="B688" s="62" t="s">
        <v>3</v>
      </c>
      <c r="C688" s="63" t="s">
        <v>4</v>
      </c>
      <c r="D688" s="64" t="s">
        <v>5</v>
      </c>
      <c r="E688" s="27"/>
      <c r="F688" s="20"/>
      <c r="G688" s="20"/>
    </row>
    <row r="689" spans="1:7" ht="246" thickTop="1" thickBot="1" x14ac:dyDescent="0.35">
      <c r="A689" s="65" t="s">
        <v>248</v>
      </c>
      <c r="B689" s="66" t="s">
        <v>249</v>
      </c>
      <c r="C689" s="50" t="s">
        <v>130</v>
      </c>
      <c r="D689" s="50">
        <v>1</v>
      </c>
      <c r="E689" s="20"/>
      <c r="F689" s="20"/>
      <c r="G689" s="20"/>
    </row>
    <row r="690" spans="1:7" ht="30" thickTop="1" thickBot="1" x14ac:dyDescent="0.35">
      <c r="A690" s="61" t="s">
        <v>9</v>
      </c>
      <c r="B690" s="62" t="s">
        <v>10</v>
      </c>
      <c r="C690" s="62" t="s">
        <v>4</v>
      </c>
      <c r="D690" s="62" t="s">
        <v>11</v>
      </c>
      <c r="E690" s="62" t="s">
        <v>12</v>
      </c>
      <c r="F690" s="62" t="s">
        <v>13</v>
      </c>
      <c r="G690" s="64" t="s">
        <v>14</v>
      </c>
    </row>
    <row r="691" spans="1:7" ht="15" thickTop="1" x14ac:dyDescent="0.3">
      <c r="A691" s="20"/>
      <c r="B691" s="67" t="s">
        <v>15</v>
      </c>
      <c r="C691" s="68"/>
      <c r="D691" s="68"/>
      <c r="E691" s="68"/>
      <c r="F691" s="68"/>
      <c r="G691" s="7"/>
    </row>
    <row r="692" spans="1:7" x14ac:dyDescent="0.3">
      <c r="A692" s="36" t="s">
        <v>16</v>
      </c>
      <c r="B692" s="4" t="s">
        <v>70</v>
      </c>
      <c r="C692" s="4" t="s">
        <v>18</v>
      </c>
      <c r="D692" s="4">
        <v>0.17</v>
      </c>
      <c r="E692" s="91">
        <v>30.27</v>
      </c>
      <c r="F692" s="6">
        <f>PRODUCT(D692:E692)</f>
        <v>5.1459000000000001</v>
      </c>
      <c r="G692" s="7"/>
    </row>
    <row r="693" spans="1:7" ht="15" thickBot="1" x14ac:dyDescent="0.35">
      <c r="A693" s="36" t="s">
        <v>19</v>
      </c>
      <c r="B693" s="4" t="s">
        <v>20</v>
      </c>
      <c r="C693" s="4" t="s">
        <v>18</v>
      </c>
      <c r="D693" s="4">
        <v>0.17</v>
      </c>
      <c r="E693" s="70">
        <v>25.18</v>
      </c>
      <c r="F693" s="6">
        <f>PRODUCT(D693:E693)</f>
        <v>4.2806000000000006</v>
      </c>
      <c r="G693" s="7"/>
    </row>
    <row r="694" spans="1:7" ht="15.6" thickTop="1" thickBot="1" x14ac:dyDescent="0.35">
      <c r="A694" s="71">
        <v>1</v>
      </c>
      <c r="B694" s="244" t="s">
        <v>21</v>
      </c>
      <c r="C694" s="245"/>
      <c r="D694" s="245"/>
      <c r="E694" s="246"/>
      <c r="F694" s="72">
        <f>SUM(F692:F693)</f>
        <v>9.4265000000000008</v>
      </c>
      <c r="G694" s="73">
        <f>SUM(F694/F702)</f>
        <v>0.60551567514130611</v>
      </c>
    </row>
    <row r="695" spans="1:7" ht="15" thickTop="1" x14ac:dyDescent="0.3">
      <c r="A695" s="20"/>
      <c r="B695" s="74" t="s">
        <v>22</v>
      </c>
      <c r="C695" s="4"/>
      <c r="D695" s="4"/>
      <c r="E695" s="4"/>
      <c r="F695" s="41"/>
      <c r="G695" s="75"/>
    </row>
    <row r="696" spans="1:7" ht="58.2" thickBot="1" x14ac:dyDescent="0.35">
      <c r="A696" s="36" t="s">
        <v>23</v>
      </c>
      <c r="B696" s="4" t="s">
        <v>164</v>
      </c>
      <c r="C696" s="4" t="s">
        <v>18</v>
      </c>
      <c r="D696" s="4">
        <v>0.04</v>
      </c>
      <c r="E696" s="76">
        <v>72</v>
      </c>
      <c r="F696" s="23">
        <f>PRODUCT(D696:E696)</f>
        <v>2.88</v>
      </c>
      <c r="G696" s="7"/>
    </row>
    <row r="697" spans="1:7" ht="15.6" thickTop="1" thickBot="1" x14ac:dyDescent="0.35">
      <c r="A697" s="71">
        <v>2</v>
      </c>
      <c r="B697" s="244" t="s">
        <v>25</v>
      </c>
      <c r="C697" s="245"/>
      <c r="D697" s="245"/>
      <c r="E697" s="246"/>
      <c r="F697" s="72">
        <f>SUM(F696:F696)</f>
        <v>2.88</v>
      </c>
      <c r="G697" s="73">
        <f>SUM(F697/F702)</f>
        <v>0.18499815885078888</v>
      </c>
    </row>
    <row r="698" spans="1:7" ht="15.6" thickTop="1" thickBot="1" x14ac:dyDescent="0.35">
      <c r="A698" s="78" t="s">
        <v>26</v>
      </c>
      <c r="B698" s="244" t="s">
        <v>27</v>
      </c>
      <c r="C698" s="245"/>
      <c r="D698" s="245"/>
      <c r="E698" s="246"/>
      <c r="F698" s="79">
        <f>SUM(F694,F697)</f>
        <v>12.3065</v>
      </c>
      <c r="G698" s="3"/>
    </row>
    <row r="699" spans="1:7" ht="15.6" thickTop="1" thickBot="1" x14ac:dyDescent="0.35">
      <c r="A699" s="80">
        <v>3</v>
      </c>
      <c r="B699" s="264" t="s">
        <v>28</v>
      </c>
      <c r="C699" s="265"/>
      <c r="D699" s="265"/>
      <c r="E699" s="266"/>
      <c r="F699" s="79">
        <f>SUM(F698)*15%</f>
        <v>1.8459749999999999</v>
      </c>
      <c r="G699" s="73">
        <f>SUM(F699/F702)</f>
        <v>0.11857707509881424</v>
      </c>
    </row>
    <row r="700" spans="1:7" ht="15.6" thickTop="1" thickBot="1" x14ac:dyDescent="0.35">
      <c r="A700" s="78" t="s">
        <v>29</v>
      </c>
      <c r="B700" s="244" t="s">
        <v>30</v>
      </c>
      <c r="C700" s="245"/>
      <c r="D700" s="245"/>
      <c r="E700" s="246"/>
      <c r="F700" s="81">
        <f>SUM(F698:F699)</f>
        <v>14.152474999999999</v>
      </c>
    </row>
    <row r="701" spans="1:7" ht="15.6" thickTop="1" thickBot="1" x14ac:dyDescent="0.35">
      <c r="A701" s="80">
        <v>4</v>
      </c>
      <c r="B701" s="264" t="s">
        <v>31</v>
      </c>
      <c r="C701" s="265"/>
      <c r="D701" s="265"/>
      <c r="E701" s="266"/>
      <c r="F701" s="79">
        <f>SUM(F700)*10%</f>
        <v>1.4152475</v>
      </c>
      <c r="G701" s="73">
        <f>SUM(F701/F702)</f>
        <v>9.0909090909090912E-2</v>
      </c>
    </row>
    <row r="702" spans="1:7" ht="15.6" thickTop="1" thickBot="1" x14ac:dyDescent="0.35">
      <c r="A702" s="78" t="s">
        <v>32</v>
      </c>
      <c r="B702" s="244" t="s">
        <v>33</v>
      </c>
      <c r="C702" s="245"/>
      <c r="D702" s="245"/>
      <c r="E702" s="246"/>
      <c r="F702" s="81">
        <f>SUM(F700:F701)</f>
        <v>15.567722499999999</v>
      </c>
      <c r="G702" s="82">
        <f>SUM(G694,G697,G699,G701)</f>
        <v>1</v>
      </c>
    </row>
    <row r="703" spans="1:7" ht="15.6" thickTop="1" thickBot="1" x14ac:dyDescent="0.35">
      <c r="A703" s="8"/>
      <c r="B703" s="9"/>
      <c r="C703" s="9"/>
      <c r="D703" s="9"/>
      <c r="E703" s="9"/>
      <c r="F703" s="11"/>
      <c r="G703" s="12"/>
    </row>
    <row r="704" spans="1:7" ht="44.4" thickTop="1" thickBot="1" x14ac:dyDescent="0.35">
      <c r="A704" s="61" t="s">
        <v>2</v>
      </c>
      <c r="B704" s="62" t="s">
        <v>3</v>
      </c>
      <c r="C704" s="63" t="s">
        <v>4</v>
      </c>
      <c r="D704" s="64" t="s">
        <v>5</v>
      </c>
      <c r="E704" s="27"/>
      <c r="F704" s="20"/>
      <c r="G704" s="20"/>
    </row>
    <row r="705" spans="1:7" ht="303.60000000000002" thickTop="1" thickBot="1" x14ac:dyDescent="0.35">
      <c r="A705" s="65" t="s">
        <v>250</v>
      </c>
      <c r="B705" s="66" t="s">
        <v>251</v>
      </c>
      <c r="C705" s="50" t="s">
        <v>130</v>
      </c>
      <c r="D705" s="50">
        <v>1</v>
      </c>
      <c r="E705" s="20"/>
      <c r="F705" s="20"/>
      <c r="G705" s="20"/>
    </row>
    <row r="706" spans="1:7" ht="30" thickTop="1" thickBot="1" x14ac:dyDescent="0.35">
      <c r="A706" s="61" t="s">
        <v>9</v>
      </c>
      <c r="B706" s="62" t="s">
        <v>10</v>
      </c>
      <c r="C706" s="62" t="s">
        <v>4</v>
      </c>
      <c r="D706" s="62" t="s">
        <v>11</v>
      </c>
      <c r="E706" s="62" t="s">
        <v>12</v>
      </c>
      <c r="F706" s="62" t="s">
        <v>13</v>
      </c>
      <c r="G706" s="64" t="s">
        <v>14</v>
      </c>
    </row>
    <row r="707" spans="1:7" ht="15" thickTop="1" x14ac:dyDescent="0.3">
      <c r="A707" s="20"/>
      <c r="B707" s="67" t="s">
        <v>15</v>
      </c>
      <c r="C707" s="68"/>
      <c r="D707" s="68"/>
      <c r="E707" s="68"/>
      <c r="F707" s="68"/>
      <c r="G707" s="7"/>
    </row>
    <row r="708" spans="1:7" x14ac:dyDescent="0.3">
      <c r="A708" s="36" t="s">
        <v>16</v>
      </c>
      <c r="B708" s="4" t="s">
        <v>70</v>
      </c>
      <c r="C708" s="4" t="s">
        <v>18</v>
      </c>
      <c r="D708" s="4">
        <v>0.25</v>
      </c>
      <c r="E708" s="91">
        <v>30.27</v>
      </c>
      <c r="F708" s="6">
        <f>PRODUCT(D708:E708)</f>
        <v>7.5674999999999999</v>
      </c>
      <c r="G708" s="7"/>
    </row>
    <row r="709" spans="1:7" ht="15" thickBot="1" x14ac:dyDescent="0.35">
      <c r="A709" s="36" t="s">
        <v>19</v>
      </c>
      <c r="B709" s="4" t="s">
        <v>20</v>
      </c>
      <c r="C709" s="4" t="s">
        <v>18</v>
      </c>
      <c r="D709" s="4">
        <v>0.25</v>
      </c>
      <c r="E709" s="70">
        <v>25.18</v>
      </c>
      <c r="F709" s="6">
        <f>PRODUCT(D709:E709)</f>
        <v>6.2949999999999999</v>
      </c>
      <c r="G709" s="7"/>
    </row>
    <row r="710" spans="1:7" ht="15.6" thickTop="1" thickBot="1" x14ac:dyDescent="0.35">
      <c r="A710" s="71">
        <v>1</v>
      </c>
      <c r="B710" s="244" t="s">
        <v>21</v>
      </c>
      <c r="C710" s="245"/>
      <c r="D710" s="245"/>
      <c r="E710" s="246"/>
      <c r="F710" s="72">
        <f>SUM(F708:F709)</f>
        <v>13.862500000000001</v>
      </c>
      <c r="G710" s="73">
        <f>SUM(F710/F718)</f>
        <v>0.65453176190625151</v>
      </c>
    </row>
    <row r="711" spans="1:7" ht="15" thickTop="1" x14ac:dyDescent="0.3">
      <c r="A711" s="20"/>
      <c r="B711" s="74" t="s">
        <v>22</v>
      </c>
      <c r="C711" s="4"/>
      <c r="D711" s="4"/>
      <c r="E711" s="4"/>
      <c r="F711" s="41"/>
      <c r="G711" s="75"/>
    </row>
    <row r="712" spans="1:7" ht="58.2" thickBot="1" x14ac:dyDescent="0.35">
      <c r="A712" s="36" t="s">
        <v>23</v>
      </c>
      <c r="B712" s="4" t="s">
        <v>164</v>
      </c>
      <c r="C712" s="4" t="s">
        <v>18</v>
      </c>
      <c r="D712" s="4">
        <v>0.04</v>
      </c>
      <c r="E712" s="76">
        <v>72</v>
      </c>
      <c r="F712" s="23">
        <f>PRODUCT(D712:E712)</f>
        <v>2.88</v>
      </c>
      <c r="G712" s="7"/>
    </row>
    <row r="713" spans="1:7" ht="15.6" thickTop="1" thickBot="1" x14ac:dyDescent="0.35">
      <c r="A713" s="71">
        <v>2</v>
      </c>
      <c r="B713" s="244" t="s">
        <v>25</v>
      </c>
      <c r="C713" s="245"/>
      <c r="D713" s="245"/>
      <c r="E713" s="246"/>
      <c r="F713" s="72">
        <f>SUM(F712:F712)</f>
        <v>2.88</v>
      </c>
      <c r="G713" s="73">
        <f>SUM(F713/F718)</f>
        <v>0.1359820720858434</v>
      </c>
    </row>
    <row r="714" spans="1:7" ht="15.6" thickTop="1" thickBot="1" x14ac:dyDescent="0.35">
      <c r="A714" s="78" t="s">
        <v>26</v>
      </c>
      <c r="B714" s="244" t="s">
        <v>27</v>
      </c>
      <c r="C714" s="245"/>
      <c r="D714" s="245"/>
      <c r="E714" s="246"/>
      <c r="F714" s="79">
        <f>SUM(F710,F713)</f>
        <v>16.7425</v>
      </c>
      <c r="G714" s="3"/>
    </row>
    <row r="715" spans="1:7" ht="15.6" thickTop="1" thickBot="1" x14ac:dyDescent="0.35">
      <c r="A715" s="80">
        <v>3</v>
      </c>
      <c r="B715" s="264" t="s">
        <v>28</v>
      </c>
      <c r="C715" s="265"/>
      <c r="D715" s="265"/>
      <c r="E715" s="266"/>
      <c r="F715" s="79">
        <f>SUM(F714)*15%</f>
        <v>2.5113749999999997</v>
      </c>
      <c r="G715" s="73">
        <f>SUM(F715/F718)</f>
        <v>0.11857707509881421</v>
      </c>
    </row>
    <row r="716" spans="1:7" ht="15.6" thickTop="1" thickBot="1" x14ac:dyDescent="0.35">
      <c r="A716" s="78" t="s">
        <v>29</v>
      </c>
      <c r="B716" s="244" t="s">
        <v>30</v>
      </c>
      <c r="C716" s="245"/>
      <c r="D716" s="245"/>
      <c r="E716" s="246"/>
      <c r="F716" s="81">
        <f>SUM(F714:F715)</f>
        <v>19.253875000000001</v>
      </c>
    </row>
    <row r="717" spans="1:7" ht="15.6" thickTop="1" thickBot="1" x14ac:dyDescent="0.35">
      <c r="A717" s="80">
        <v>4</v>
      </c>
      <c r="B717" s="264" t="s">
        <v>31</v>
      </c>
      <c r="C717" s="265"/>
      <c r="D717" s="265"/>
      <c r="E717" s="266"/>
      <c r="F717" s="79">
        <f>SUM(F716)*10%</f>
        <v>1.9253875000000003</v>
      </c>
      <c r="G717" s="73">
        <f>SUM(F717/F718)</f>
        <v>9.0909090909090925E-2</v>
      </c>
    </row>
    <row r="718" spans="1:7" ht="15.6" thickTop="1" thickBot="1" x14ac:dyDescent="0.35">
      <c r="A718" s="78" t="s">
        <v>32</v>
      </c>
      <c r="B718" s="244" t="s">
        <v>33</v>
      </c>
      <c r="C718" s="245"/>
      <c r="D718" s="245"/>
      <c r="E718" s="246"/>
      <c r="F718" s="81">
        <f>SUM(F716:F717)</f>
        <v>21.1792625</v>
      </c>
      <c r="G718" s="82">
        <f>SUM(G710,G713,G715,G717)</f>
        <v>1</v>
      </c>
    </row>
    <row r="719" spans="1:7" ht="15.6" thickTop="1" thickBot="1" x14ac:dyDescent="0.35">
      <c r="A719" s="8"/>
      <c r="B719" s="9"/>
      <c r="C719" s="9"/>
      <c r="D719" s="9"/>
      <c r="E719" s="9"/>
      <c r="F719" s="11"/>
      <c r="G719" s="12"/>
    </row>
    <row r="720" spans="1:7" ht="44.4" thickTop="1" thickBot="1" x14ac:dyDescent="0.35">
      <c r="A720" s="61" t="s">
        <v>2</v>
      </c>
      <c r="B720" s="62" t="s">
        <v>3</v>
      </c>
      <c r="C720" s="63" t="s">
        <v>4</v>
      </c>
      <c r="D720" s="64" t="s">
        <v>5</v>
      </c>
      <c r="E720" s="27"/>
      <c r="F720" s="20"/>
      <c r="G720" s="20"/>
    </row>
    <row r="721" spans="1:7" ht="260.39999999999998" thickTop="1" thickBot="1" x14ac:dyDescent="0.35">
      <c r="A721" s="65" t="s">
        <v>252</v>
      </c>
      <c r="B721" s="66" t="s">
        <v>253</v>
      </c>
      <c r="C721" s="50" t="s">
        <v>130</v>
      </c>
      <c r="D721" s="50">
        <v>1</v>
      </c>
      <c r="E721" s="20"/>
      <c r="F721" s="20"/>
      <c r="G721" s="20"/>
    </row>
    <row r="722" spans="1:7" ht="30" thickTop="1" thickBot="1" x14ac:dyDescent="0.35">
      <c r="A722" s="61" t="s">
        <v>9</v>
      </c>
      <c r="B722" s="62" t="s">
        <v>10</v>
      </c>
      <c r="C722" s="62" t="s">
        <v>4</v>
      </c>
      <c r="D722" s="62" t="s">
        <v>11</v>
      </c>
      <c r="E722" s="62" t="s">
        <v>12</v>
      </c>
      <c r="F722" s="62" t="s">
        <v>13</v>
      </c>
      <c r="G722" s="64" t="s">
        <v>14</v>
      </c>
    </row>
    <row r="723" spans="1:7" ht="15" thickTop="1" x14ac:dyDescent="0.3">
      <c r="A723" s="20"/>
      <c r="B723" s="67" t="s">
        <v>15</v>
      </c>
      <c r="C723" s="68"/>
      <c r="D723" s="68"/>
      <c r="E723" s="68"/>
      <c r="F723" s="68"/>
      <c r="G723" s="7"/>
    </row>
    <row r="724" spans="1:7" x14ac:dyDescent="0.3">
      <c r="A724" s="36" t="s">
        <v>16</v>
      </c>
      <c r="B724" s="4" t="s">
        <v>70</v>
      </c>
      <c r="C724" s="4" t="s">
        <v>18</v>
      </c>
      <c r="D724" s="4">
        <v>0.09</v>
      </c>
      <c r="E724" s="91">
        <v>30.27</v>
      </c>
      <c r="F724" s="6">
        <f>PRODUCT(D724:E724)</f>
        <v>2.7242999999999999</v>
      </c>
      <c r="G724" s="7"/>
    </row>
    <row r="725" spans="1:7" ht="15" thickBot="1" x14ac:dyDescent="0.35">
      <c r="A725" s="36" t="s">
        <v>19</v>
      </c>
      <c r="B725" s="4" t="s">
        <v>20</v>
      </c>
      <c r="C725" s="4" t="s">
        <v>18</v>
      </c>
      <c r="D725" s="4">
        <v>0.09</v>
      </c>
      <c r="E725" s="70">
        <v>25.18</v>
      </c>
      <c r="F725" s="6">
        <f>PRODUCT(D725:E725)</f>
        <v>2.2662</v>
      </c>
      <c r="G725" s="7"/>
    </row>
    <row r="726" spans="1:7" ht="15.6" thickTop="1" thickBot="1" x14ac:dyDescent="0.35">
      <c r="A726" s="71">
        <v>1</v>
      </c>
      <c r="B726" s="244" t="s">
        <v>21</v>
      </c>
      <c r="C726" s="245"/>
      <c r="D726" s="245"/>
      <c r="E726" s="246"/>
      <c r="F726" s="72">
        <f>SUM(F724:F725)</f>
        <v>4.9904999999999999</v>
      </c>
      <c r="G726" s="73">
        <f>SUM(F726/F734)</f>
        <v>0.50124633613335234</v>
      </c>
    </row>
    <row r="727" spans="1:7" ht="15" thickTop="1" x14ac:dyDescent="0.3">
      <c r="A727" s="20"/>
      <c r="B727" s="74" t="s">
        <v>22</v>
      </c>
      <c r="C727" s="4"/>
      <c r="D727" s="4"/>
      <c r="E727" s="4"/>
      <c r="F727" s="41"/>
      <c r="G727" s="75"/>
    </row>
    <row r="728" spans="1:7" ht="58.2" thickBot="1" x14ac:dyDescent="0.35">
      <c r="A728" s="36" t="s">
        <v>23</v>
      </c>
      <c r="B728" s="4" t="s">
        <v>164</v>
      </c>
      <c r="C728" s="4" t="s">
        <v>18</v>
      </c>
      <c r="D728" s="4">
        <v>0.04</v>
      </c>
      <c r="E728" s="76">
        <v>72</v>
      </c>
      <c r="F728" s="23">
        <f>PRODUCT(D728:E728)</f>
        <v>2.88</v>
      </c>
      <c r="G728" s="7"/>
    </row>
    <row r="729" spans="1:7" ht="15.6" thickTop="1" thickBot="1" x14ac:dyDescent="0.35">
      <c r="A729" s="71">
        <v>2</v>
      </c>
      <c r="B729" s="244" t="s">
        <v>25</v>
      </c>
      <c r="C729" s="245"/>
      <c r="D729" s="245"/>
      <c r="E729" s="246"/>
      <c r="F729" s="72">
        <f>SUM(F728:F728)</f>
        <v>2.88</v>
      </c>
      <c r="G729" s="73">
        <f>SUM(F729/F734)</f>
        <v>0.28926749785874256</v>
      </c>
    </row>
    <row r="730" spans="1:7" ht="15.6" thickTop="1" thickBot="1" x14ac:dyDescent="0.35">
      <c r="A730" s="78" t="s">
        <v>26</v>
      </c>
      <c r="B730" s="244" t="s">
        <v>27</v>
      </c>
      <c r="C730" s="245"/>
      <c r="D730" s="245"/>
      <c r="E730" s="246"/>
      <c r="F730" s="79">
        <f>SUM(F726,F729)</f>
        <v>7.8704999999999998</v>
      </c>
      <c r="G730" s="3"/>
    </row>
    <row r="731" spans="1:7" ht="15.6" thickTop="1" thickBot="1" x14ac:dyDescent="0.35">
      <c r="A731" s="80">
        <v>3</v>
      </c>
      <c r="B731" s="264" t="s">
        <v>28</v>
      </c>
      <c r="C731" s="265"/>
      <c r="D731" s="265"/>
      <c r="E731" s="266"/>
      <c r="F731" s="79">
        <f>SUM(F730)*15%</f>
        <v>1.1805749999999999</v>
      </c>
      <c r="G731" s="73">
        <f>SUM(F731/F734)</f>
        <v>0.11857707509881424</v>
      </c>
    </row>
    <row r="732" spans="1:7" ht="15.6" thickTop="1" thickBot="1" x14ac:dyDescent="0.35">
      <c r="A732" s="78" t="s">
        <v>29</v>
      </c>
      <c r="B732" s="244" t="s">
        <v>30</v>
      </c>
      <c r="C732" s="245"/>
      <c r="D732" s="245"/>
      <c r="E732" s="246"/>
      <c r="F732" s="81">
        <f>SUM(F730:F731)</f>
        <v>9.0510749999999991</v>
      </c>
    </row>
    <row r="733" spans="1:7" ht="15.6" thickTop="1" thickBot="1" x14ac:dyDescent="0.35">
      <c r="A733" s="80">
        <v>4</v>
      </c>
      <c r="B733" s="264" t="s">
        <v>31</v>
      </c>
      <c r="C733" s="265"/>
      <c r="D733" s="265"/>
      <c r="E733" s="266"/>
      <c r="F733" s="79">
        <f>SUM(F732)*10%</f>
        <v>0.90510749999999995</v>
      </c>
      <c r="G733" s="73">
        <f>SUM(F733/F734)</f>
        <v>9.0909090909090912E-2</v>
      </c>
    </row>
    <row r="734" spans="1:7" ht="15.6" thickTop="1" thickBot="1" x14ac:dyDescent="0.35">
      <c r="A734" s="78" t="s">
        <v>32</v>
      </c>
      <c r="B734" s="244" t="s">
        <v>33</v>
      </c>
      <c r="C734" s="245"/>
      <c r="D734" s="245"/>
      <c r="E734" s="246"/>
      <c r="F734" s="81">
        <f>SUM(F732:F733)</f>
        <v>9.9561824999999988</v>
      </c>
      <c r="G734" s="82">
        <f>SUM(G726,G729,G731,G733)</f>
        <v>1</v>
      </c>
    </row>
    <row r="735" spans="1:7" ht="15.6" thickTop="1" thickBot="1" x14ac:dyDescent="0.35">
      <c r="A735" s="8"/>
      <c r="B735" s="9"/>
      <c r="C735" s="9"/>
      <c r="D735" s="9"/>
      <c r="E735" s="9"/>
      <c r="F735" s="11"/>
      <c r="G735" s="12"/>
    </row>
    <row r="736" spans="1:7" ht="44.4" thickTop="1" thickBot="1" x14ac:dyDescent="0.35">
      <c r="A736" s="61" t="s">
        <v>2</v>
      </c>
      <c r="B736" s="62" t="s">
        <v>3</v>
      </c>
      <c r="C736" s="63" t="s">
        <v>4</v>
      </c>
      <c r="D736" s="64" t="s">
        <v>5</v>
      </c>
      <c r="E736" s="27"/>
      <c r="F736" s="20"/>
      <c r="G736" s="20"/>
    </row>
    <row r="737" spans="1:7" ht="188.4" thickTop="1" thickBot="1" x14ac:dyDescent="0.35">
      <c r="A737" s="65" t="s">
        <v>254</v>
      </c>
      <c r="B737" s="66" t="s">
        <v>255</v>
      </c>
      <c r="C737" s="50" t="s">
        <v>203</v>
      </c>
      <c r="D737" s="50">
        <v>1</v>
      </c>
      <c r="E737" s="20"/>
      <c r="F737" s="20"/>
      <c r="G737" s="20"/>
    </row>
    <row r="738" spans="1:7" ht="30" thickTop="1" thickBot="1" x14ac:dyDescent="0.35">
      <c r="A738" s="61" t="s">
        <v>9</v>
      </c>
      <c r="B738" s="62" t="s">
        <v>10</v>
      </c>
      <c r="C738" s="62" t="s">
        <v>4</v>
      </c>
      <c r="D738" s="62" t="s">
        <v>11</v>
      </c>
      <c r="E738" s="62" t="s">
        <v>12</v>
      </c>
      <c r="F738" s="62" t="s">
        <v>13</v>
      </c>
      <c r="G738" s="64" t="s">
        <v>14</v>
      </c>
    </row>
    <row r="739" spans="1:7" ht="15" thickTop="1" x14ac:dyDescent="0.3">
      <c r="A739" s="20"/>
      <c r="B739" s="67" t="s">
        <v>15</v>
      </c>
      <c r="C739" s="68"/>
      <c r="D739" s="68"/>
      <c r="E739" s="68"/>
      <c r="F739" s="68"/>
      <c r="G739" s="7"/>
    </row>
    <row r="740" spans="1:7" x14ac:dyDescent="0.3">
      <c r="A740" s="36" t="s">
        <v>16</v>
      </c>
      <c r="B740" s="4" t="s">
        <v>70</v>
      </c>
      <c r="C740" s="4" t="s">
        <v>18</v>
      </c>
      <c r="D740" s="4">
        <v>0.02</v>
      </c>
      <c r="E740" s="91">
        <v>30.27</v>
      </c>
      <c r="F740" s="6">
        <f>PRODUCT(D740:E740)</f>
        <v>0.60540000000000005</v>
      </c>
      <c r="G740" s="7"/>
    </row>
    <row r="741" spans="1:7" ht="15" thickBot="1" x14ac:dyDescent="0.35">
      <c r="A741" s="36" t="s">
        <v>19</v>
      </c>
      <c r="B741" s="4" t="s">
        <v>20</v>
      </c>
      <c r="C741" s="4" t="s">
        <v>18</v>
      </c>
      <c r="D741" s="4">
        <v>0.02</v>
      </c>
      <c r="E741" s="70">
        <v>25.18</v>
      </c>
      <c r="F741" s="6">
        <f>PRODUCT(D741:E741)</f>
        <v>0.50360000000000005</v>
      </c>
      <c r="G741" s="7"/>
    </row>
    <row r="742" spans="1:7" ht="15.6" thickTop="1" thickBot="1" x14ac:dyDescent="0.35">
      <c r="A742" s="71">
        <v>1</v>
      </c>
      <c r="B742" s="244" t="s">
        <v>21</v>
      </c>
      <c r="C742" s="245"/>
      <c r="D742" s="245"/>
      <c r="E742" s="246"/>
      <c r="F742" s="72">
        <f>SUM(F740:F741)</f>
        <v>1.109</v>
      </c>
      <c r="G742" s="73">
        <f>SUM(F742/F750)</f>
        <v>0.21977433990905823</v>
      </c>
    </row>
    <row r="743" spans="1:7" ht="15" thickTop="1" x14ac:dyDescent="0.3">
      <c r="A743" s="20"/>
      <c r="B743" s="74" t="s">
        <v>22</v>
      </c>
      <c r="C743" s="4"/>
      <c r="D743" s="4"/>
      <c r="E743" s="4"/>
      <c r="F743" s="41"/>
      <c r="G743" s="75"/>
    </row>
    <row r="744" spans="1:7" ht="58.2" thickBot="1" x14ac:dyDescent="0.35">
      <c r="A744" s="36" t="s">
        <v>23</v>
      </c>
      <c r="B744" s="4" t="s">
        <v>164</v>
      </c>
      <c r="C744" s="4" t="s">
        <v>18</v>
      </c>
      <c r="D744" s="4">
        <v>0.04</v>
      </c>
      <c r="E744" s="76">
        <v>72</v>
      </c>
      <c r="F744" s="23">
        <f>PRODUCT(D744:E744)</f>
        <v>2.88</v>
      </c>
      <c r="G744" s="7"/>
    </row>
    <row r="745" spans="1:7" ht="15.6" thickTop="1" thickBot="1" x14ac:dyDescent="0.35">
      <c r="A745" s="71">
        <v>2</v>
      </c>
      <c r="B745" s="244" t="s">
        <v>25</v>
      </c>
      <c r="C745" s="245"/>
      <c r="D745" s="245"/>
      <c r="E745" s="246"/>
      <c r="F745" s="72">
        <f>SUM(F744:F744)</f>
        <v>2.88</v>
      </c>
      <c r="G745" s="73">
        <f>SUM(F745/F750)</f>
        <v>0.5707394940830367</v>
      </c>
    </row>
    <row r="746" spans="1:7" ht="15.6" thickTop="1" thickBot="1" x14ac:dyDescent="0.35">
      <c r="A746" s="78" t="s">
        <v>26</v>
      </c>
      <c r="B746" s="244" t="s">
        <v>27</v>
      </c>
      <c r="C746" s="245"/>
      <c r="D746" s="245"/>
      <c r="E746" s="246"/>
      <c r="F746" s="79">
        <f>SUM(F742,F745)</f>
        <v>3.9889999999999999</v>
      </c>
      <c r="G746" s="3"/>
    </row>
    <row r="747" spans="1:7" ht="15.6" thickTop="1" thickBot="1" x14ac:dyDescent="0.35">
      <c r="A747" s="80">
        <v>3</v>
      </c>
      <c r="B747" s="264" t="s">
        <v>28</v>
      </c>
      <c r="C747" s="265"/>
      <c r="D747" s="265"/>
      <c r="E747" s="266"/>
      <c r="F747" s="79">
        <f>SUM(F746)*15%</f>
        <v>0.59834999999999994</v>
      </c>
      <c r="G747" s="73">
        <f>SUM(F747/F750)</f>
        <v>0.11857707509881422</v>
      </c>
    </row>
    <row r="748" spans="1:7" ht="15.6" thickTop="1" thickBot="1" x14ac:dyDescent="0.35">
      <c r="A748" s="78" t="s">
        <v>29</v>
      </c>
      <c r="B748" s="244" t="s">
        <v>30</v>
      </c>
      <c r="C748" s="245"/>
      <c r="D748" s="245"/>
      <c r="E748" s="246"/>
      <c r="F748" s="81">
        <f>SUM(F746:F747)</f>
        <v>4.5873499999999998</v>
      </c>
    </row>
    <row r="749" spans="1:7" ht="15.6" thickTop="1" thickBot="1" x14ac:dyDescent="0.35">
      <c r="A749" s="80">
        <v>4</v>
      </c>
      <c r="B749" s="264" t="s">
        <v>31</v>
      </c>
      <c r="C749" s="265"/>
      <c r="D749" s="265"/>
      <c r="E749" s="266"/>
      <c r="F749" s="79">
        <f>SUM(F748)*10%</f>
        <v>0.458735</v>
      </c>
      <c r="G749" s="73">
        <f>SUM(F749/F750)</f>
        <v>9.0909090909090912E-2</v>
      </c>
    </row>
    <row r="750" spans="1:7" ht="15.6" thickTop="1" thickBot="1" x14ac:dyDescent="0.35">
      <c r="A750" s="78" t="s">
        <v>32</v>
      </c>
      <c r="B750" s="244" t="s">
        <v>33</v>
      </c>
      <c r="C750" s="245"/>
      <c r="D750" s="245"/>
      <c r="E750" s="246"/>
      <c r="F750" s="81">
        <f>SUM(F748:F749)</f>
        <v>5.0460849999999997</v>
      </c>
      <c r="G750" s="82">
        <f>SUM(G742,G745,G747,G749)</f>
        <v>1</v>
      </c>
    </row>
    <row r="751" spans="1:7" ht="15.6" thickTop="1" thickBot="1" x14ac:dyDescent="0.35">
      <c r="A751" s="8"/>
      <c r="B751" s="9"/>
      <c r="C751" s="9"/>
      <c r="D751" s="9"/>
      <c r="E751" s="9"/>
      <c r="F751" s="11"/>
      <c r="G751" s="12"/>
    </row>
    <row r="752" spans="1:7" ht="44.4" thickTop="1" thickBot="1" x14ac:dyDescent="0.35">
      <c r="A752" s="61" t="s">
        <v>2</v>
      </c>
      <c r="B752" s="62" t="s">
        <v>3</v>
      </c>
      <c r="C752" s="63" t="s">
        <v>4</v>
      </c>
      <c r="D752" s="64" t="s">
        <v>5</v>
      </c>
      <c r="E752" s="27"/>
      <c r="F752" s="20"/>
      <c r="G752" s="20"/>
    </row>
    <row r="753" spans="1:7" ht="188.4" thickTop="1" thickBot="1" x14ac:dyDescent="0.35">
      <c r="A753" s="65" t="s">
        <v>256</v>
      </c>
      <c r="B753" s="66" t="s">
        <v>257</v>
      </c>
      <c r="C753" s="50" t="s">
        <v>203</v>
      </c>
      <c r="D753" s="50">
        <v>1</v>
      </c>
      <c r="E753" s="20"/>
      <c r="F753" s="20"/>
      <c r="G753" s="20"/>
    </row>
    <row r="754" spans="1:7" ht="30" thickTop="1" thickBot="1" x14ac:dyDescent="0.35">
      <c r="A754" s="61" t="s">
        <v>9</v>
      </c>
      <c r="B754" s="62" t="s">
        <v>10</v>
      </c>
      <c r="C754" s="62" t="s">
        <v>4</v>
      </c>
      <c r="D754" s="62" t="s">
        <v>11</v>
      </c>
      <c r="E754" s="62" t="s">
        <v>12</v>
      </c>
      <c r="F754" s="62" t="s">
        <v>13</v>
      </c>
      <c r="G754" s="64" t="s">
        <v>14</v>
      </c>
    </row>
    <row r="755" spans="1:7" ht="15" thickTop="1" x14ac:dyDescent="0.3">
      <c r="A755" s="20"/>
      <c r="B755" s="67" t="s">
        <v>15</v>
      </c>
      <c r="C755" s="68"/>
      <c r="D755" s="68"/>
      <c r="E755" s="68"/>
      <c r="F755" s="68"/>
      <c r="G755" s="7"/>
    </row>
    <row r="756" spans="1:7" ht="15" thickBot="1" x14ac:dyDescent="0.35">
      <c r="A756" s="36" t="s">
        <v>16</v>
      </c>
      <c r="B756" s="4" t="s">
        <v>36</v>
      </c>
      <c r="C756" s="4" t="s">
        <v>18</v>
      </c>
      <c r="D756" s="22">
        <v>0.1389</v>
      </c>
      <c r="E756" s="70">
        <v>25.18</v>
      </c>
      <c r="F756" s="6">
        <f>PRODUCT(D756:E756)</f>
        <v>3.4975019999999999</v>
      </c>
      <c r="G756" s="7"/>
    </row>
    <row r="757" spans="1:7" ht="15.6" thickTop="1" thickBot="1" x14ac:dyDescent="0.35">
      <c r="A757" s="71">
        <v>1</v>
      </c>
      <c r="B757" s="244" t="s">
        <v>21</v>
      </c>
      <c r="C757" s="245"/>
      <c r="D757" s="245"/>
      <c r="E757" s="246"/>
      <c r="F757" s="72">
        <f>SUM(F756:F756)</f>
        <v>3.4975019999999999</v>
      </c>
      <c r="G757" s="73">
        <f>SUM(F757/F765)</f>
        <v>0.43352769084431797</v>
      </c>
    </row>
    <row r="758" spans="1:7" ht="15" thickTop="1" x14ac:dyDescent="0.3">
      <c r="A758" s="20"/>
      <c r="B758" s="74" t="s">
        <v>22</v>
      </c>
      <c r="C758" s="4"/>
      <c r="D758" s="4"/>
      <c r="E758" s="4"/>
      <c r="F758" s="41"/>
      <c r="G758" s="75"/>
    </row>
    <row r="759" spans="1:7" ht="58.2" thickBot="1" x14ac:dyDescent="0.35">
      <c r="A759" s="36" t="s">
        <v>23</v>
      </c>
      <c r="B759" s="4" t="s">
        <v>164</v>
      </c>
      <c r="C759" s="4" t="s">
        <v>18</v>
      </c>
      <c r="D759" s="4">
        <v>0.04</v>
      </c>
      <c r="E759" s="76">
        <v>72</v>
      </c>
      <c r="F759" s="23">
        <f>PRODUCT(D759:E759)</f>
        <v>2.88</v>
      </c>
      <c r="G759" s="7"/>
    </row>
    <row r="760" spans="1:7" ht="15.6" thickTop="1" thickBot="1" x14ac:dyDescent="0.35">
      <c r="A760" s="71">
        <v>2</v>
      </c>
      <c r="B760" s="244" t="s">
        <v>25</v>
      </c>
      <c r="C760" s="245"/>
      <c r="D760" s="245"/>
      <c r="E760" s="246"/>
      <c r="F760" s="72">
        <f>SUM(F759:F759)</f>
        <v>2.88</v>
      </c>
      <c r="G760" s="73">
        <f>SUM(F760/F765)</f>
        <v>0.35698614314777682</v>
      </c>
    </row>
    <row r="761" spans="1:7" ht="15.6" thickTop="1" thickBot="1" x14ac:dyDescent="0.35">
      <c r="A761" s="78" t="s">
        <v>26</v>
      </c>
      <c r="B761" s="244" t="s">
        <v>27</v>
      </c>
      <c r="C761" s="245"/>
      <c r="D761" s="245"/>
      <c r="E761" s="246"/>
      <c r="F761" s="79">
        <f>SUM(F757,F760)</f>
        <v>6.3775019999999998</v>
      </c>
      <c r="G761" s="3"/>
    </row>
    <row r="762" spans="1:7" ht="15.6" thickTop="1" thickBot="1" x14ac:dyDescent="0.35">
      <c r="A762" s="80">
        <v>3</v>
      </c>
      <c r="B762" s="264" t="s">
        <v>28</v>
      </c>
      <c r="C762" s="265"/>
      <c r="D762" s="265"/>
      <c r="E762" s="266"/>
      <c r="F762" s="79">
        <f>SUM(F761)*15%</f>
        <v>0.9566252999999999</v>
      </c>
      <c r="G762" s="73">
        <f>SUM(F762/F765)</f>
        <v>0.11857707509881421</v>
      </c>
    </row>
    <row r="763" spans="1:7" ht="15.6" thickTop="1" thickBot="1" x14ac:dyDescent="0.35">
      <c r="A763" s="78" t="s">
        <v>29</v>
      </c>
      <c r="B763" s="244" t="s">
        <v>30</v>
      </c>
      <c r="C763" s="245"/>
      <c r="D763" s="245"/>
      <c r="E763" s="246"/>
      <c r="F763" s="81">
        <f>SUM(F761:F762)</f>
        <v>7.3341272999999996</v>
      </c>
    </row>
    <row r="764" spans="1:7" ht="15.6" thickTop="1" thickBot="1" x14ac:dyDescent="0.35">
      <c r="A764" s="80">
        <v>4</v>
      </c>
      <c r="B764" s="264" t="s">
        <v>31</v>
      </c>
      <c r="C764" s="265"/>
      <c r="D764" s="265"/>
      <c r="E764" s="266"/>
      <c r="F764" s="79">
        <f>SUM(F763)*10%</f>
        <v>0.73341272999999996</v>
      </c>
      <c r="G764" s="73">
        <f>SUM(F764/F765)</f>
        <v>9.0909090909090898E-2</v>
      </c>
    </row>
    <row r="765" spans="1:7" ht="15.6" thickTop="1" thickBot="1" x14ac:dyDescent="0.35">
      <c r="A765" s="78" t="s">
        <v>32</v>
      </c>
      <c r="B765" s="244" t="s">
        <v>33</v>
      </c>
      <c r="C765" s="245"/>
      <c r="D765" s="245"/>
      <c r="E765" s="246"/>
      <c r="F765" s="81">
        <f>SUM(F763:F764)</f>
        <v>8.06754003</v>
      </c>
      <c r="G765" s="82">
        <f>SUM(G757,G760,G762,G764)</f>
        <v>0.99999999999999989</v>
      </c>
    </row>
    <row r="766" spans="1:7" ht="15.6" thickTop="1" thickBot="1" x14ac:dyDescent="0.35">
      <c r="A766" s="8"/>
      <c r="B766" s="9"/>
      <c r="C766" s="9"/>
      <c r="D766" s="9"/>
      <c r="E766" s="9"/>
      <c r="F766" s="11"/>
      <c r="G766" s="12"/>
    </row>
    <row r="767" spans="1:7" ht="44.4" thickTop="1" thickBot="1" x14ac:dyDescent="0.35">
      <c r="A767" s="61" t="s">
        <v>2</v>
      </c>
      <c r="B767" s="62" t="s">
        <v>3</v>
      </c>
      <c r="C767" s="63" t="s">
        <v>4</v>
      </c>
      <c r="D767" s="64" t="s">
        <v>5</v>
      </c>
      <c r="E767" s="27"/>
      <c r="F767" s="20"/>
      <c r="G767" s="20"/>
    </row>
    <row r="768" spans="1:7" ht="202.8" thickTop="1" thickBot="1" x14ac:dyDescent="0.35">
      <c r="A768" s="65" t="s">
        <v>258</v>
      </c>
      <c r="B768" s="66" t="s">
        <v>259</v>
      </c>
      <c r="C768" s="50" t="s">
        <v>203</v>
      </c>
      <c r="D768" s="50">
        <v>1</v>
      </c>
      <c r="E768" s="20"/>
      <c r="F768" s="20"/>
      <c r="G768" s="20"/>
    </row>
    <row r="769" spans="1:7" ht="30" thickTop="1" thickBot="1" x14ac:dyDescent="0.35">
      <c r="A769" s="61" t="s">
        <v>9</v>
      </c>
      <c r="B769" s="62" t="s">
        <v>10</v>
      </c>
      <c r="C769" s="62" t="s">
        <v>4</v>
      </c>
      <c r="D769" s="62" t="s">
        <v>11</v>
      </c>
      <c r="E769" s="62" t="s">
        <v>12</v>
      </c>
      <c r="F769" s="62" t="s">
        <v>13</v>
      </c>
      <c r="G769" s="64" t="s">
        <v>14</v>
      </c>
    </row>
    <row r="770" spans="1:7" ht="15" thickTop="1" x14ac:dyDescent="0.3">
      <c r="A770" s="20"/>
      <c r="B770" s="67" t="s">
        <v>15</v>
      </c>
      <c r="C770" s="68"/>
      <c r="D770" s="68"/>
      <c r="E770" s="68"/>
      <c r="F770" s="68"/>
      <c r="G770" s="7"/>
    </row>
    <row r="771" spans="1:7" ht="15" thickBot="1" x14ac:dyDescent="0.35">
      <c r="A771" s="36" t="s">
        <v>16</v>
      </c>
      <c r="B771" s="4" t="s">
        <v>36</v>
      </c>
      <c r="C771" s="4" t="s">
        <v>18</v>
      </c>
      <c r="D771" s="22">
        <v>8.3299999999999999E-2</v>
      </c>
      <c r="E771" s="70">
        <v>25.18</v>
      </c>
      <c r="F771" s="6">
        <f>PRODUCT(D771:E771)</f>
        <v>2.0974939999999997</v>
      </c>
      <c r="G771" s="7"/>
    </row>
    <row r="772" spans="1:7" ht="15.6" thickTop="1" thickBot="1" x14ac:dyDescent="0.35">
      <c r="A772" s="71">
        <v>1</v>
      </c>
      <c r="B772" s="244" t="s">
        <v>21</v>
      </c>
      <c r="C772" s="245"/>
      <c r="D772" s="245"/>
      <c r="E772" s="246"/>
      <c r="F772" s="72">
        <f>SUM(F771:F771)</f>
        <v>2.0974939999999997</v>
      </c>
      <c r="G772" s="73">
        <f>SUM(F772/F780)</f>
        <v>0.3331190401666812</v>
      </c>
    </row>
    <row r="773" spans="1:7" ht="15" thickTop="1" x14ac:dyDescent="0.3">
      <c r="A773" s="20"/>
      <c r="B773" s="74" t="s">
        <v>22</v>
      </c>
      <c r="C773" s="4"/>
      <c r="D773" s="4"/>
      <c r="E773" s="4"/>
      <c r="F773" s="41"/>
      <c r="G773" s="75"/>
    </row>
    <row r="774" spans="1:7" ht="58.2" thickBot="1" x14ac:dyDescent="0.35">
      <c r="A774" s="36" t="s">
        <v>23</v>
      </c>
      <c r="B774" s="4" t="s">
        <v>164</v>
      </c>
      <c r="C774" s="4" t="s">
        <v>18</v>
      </c>
      <c r="D774" s="4">
        <v>0.04</v>
      </c>
      <c r="E774" s="76">
        <v>72</v>
      </c>
      <c r="F774" s="23">
        <f>PRODUCT(D774:E774)</f>
        <v>2.88</v>
      </c>
      <c r="G774" s="7"/>
    </row>
    <row r="775" spans="1:7" ht="15.6" thickTop="1" thickBot="1" x14ac:dyDescent="0.35">
      <c r="A775" s="71">
        <v>2</v>
      </c>
      <c r="B775" s="244" t="s">
        <v>25</v>
      </c>
      <c r="C775" s="245"/>
      <c r="D775" s="245"/>
      <c r="E775" s="246"/>
      <c r="F775" s="72">
        <f>SUM(F774:F774)</f>
        <v>2.88</v>
      </c>
      <c r="G775" s="73">
        <f>SUM(F775/F780)</f>
        <v>0.45739479382541354</v>
      </c>
    </row>
    <row r="776" spans="1:7" ht="15.6" thickTop="1" thickBot="1" x14ac:dyDescent="0.35">
      <c r="A776" s="78" t="s">
        <v>26</v>
      </c>
      <c r="B776" s="244" t="s">
        <v>27</v>
      </c>
      <c r="C776" s="245"/>
      <c r="D776" s="245"/>
      <c r="E776" s="246"/>
      <c r="F776" s="79">
        <f>SUM(F772,F775)</f>
        <v>4.9774940000000001</v>
      </c>
      <c r="G776" s="3"/>
    </row>
    <row r="777" spans="1:7" ht="15.6" thickTop="1" thickBot="1" x14ac:dyDescent="0.35">
      <c r="A777" s="80">
        <v>3</v>
      </c>
      <c r="B777" s="264" t="s">
        <v>28</v>
      </c>
      <c r="C777" s="265"/>
      <c r="D777" s="265"/>
      <c r="E777" s="266"/>
      <c r="F777" s="79">
        <f>SUM(F776)*15%</f>
        <v>0.74662410000000001</v>
      </c>
      <c r="G777" s="73">
        <f>SUM(F777/F780)</f>
        <v>0.11857707509881422</v>
      </c>
    </row>
    <row r="778" spans="1:7" ht="15.6" thickTop="1" thickBot="1" x14ac:dyDescent="0.35">
      <c r="A778" s="78" t="s">
        <v>29</v>
      </c>
      <c r="B778" s="244" t="s">
        <v>30</v>
      </c>
      <c r="C778" s="245"/>
      <c r="D778" s="245"/>
      <c r="E778" s="246"/>
      <c r="F778" s="81">
        <f>SUM(F776:F777)</f>
        <v>5.7241181000000001</v>
      </c>
    </row>
    <row r="779" spans="1:7" ht="15.6" thickTop="1" thickBot="1" x14ac:dyDescent="0.35">
      <c r="A779" s="80">
        <v>4</v>
      </c>
      <c r="B779" s="264" t="s">
        <v>31</v>
      </c>
      <c r="C779" s="265"/>
      <c r="D779" s="265"/>
      <c r="E779" s="266"/>
      <c r="F779" s="79">
        <f>SUM(F778)*10%</f>
        <v>0.57241181000000008</v>
      </c>
      <c r="G779" s="73">
        <f>SUM(F779/F780)</f>
        <v>9.0909090909090912E-2</v>
      </c>
    </row>
    <row r="780" spans="1:7" ht="15.6" thickTop="1" thickBot="1" x14ac:dyDescent="0.35">
      <c r="A780" s="78" t="s">
        <v>32</v>
      </c>
      <c r="B780" s="244" t="s">
        <v>33</v>
      </c>
      <c r="C780" s="245"/>
      <c r="D780" s="245"/>
      <c r="E780" s="246"/>
      <c r="F780" s="81">
        <f>SUM(F778:F779)</f>
        <v>6.2965299100000003</v>
      </c>
      <c r="G780" s="82">
        <f>SUM(G772,G775,G777,G779)</f>
        <v>0.99999999999999989</v>
      </c>
    </row>
    <row r="781" spans="1:7" ht="15.6" thickTop="1" thickBot="1" x14ac:dyDescent="0.35"/>
    <row r="782" spans="1:7" ht="44.4" thickTop="1" thickBot="1" x14ac:dyDescent="0.35">
      <c r="A782" s="61" t="s">
        <v>2</v>
      </c>
      <c r="B782" s="62" t="s">
        <v>3</v>
      </c>
      <c r="C782" s="63" t="s">
        <v>4</v>
      </c>
      <c r="D782" s="64" t="s">
        <v>5</v>
      </c>
      <c r="E782" s="27"/>
      <c r="F782" s="20"/>
      <c r="G782" s="20"/>
    </row>
    <row r="783" spans="1:7" ht="222.6" customHeight="1" thickTop="1" thickBot="1" x14ac:dyDescent="0.35">
      <c r="A783" s="65" t="s">
        <v>260</v>
      </c>
      <c r="B783" s="222" t="s">
        <v>261</v>
      </c>
      <c r="C783" s="50" t="s">
        <v>203</v>
      </c>
      <c r="D783" s="50">
        <v>1</v>
      </c>
      <c r="E783" s="20"/>
      <c r="F783" s="20"/>
      <c r="G783" s="20"/>
    </row>
    <row r="784" spans="1:7" ht="30" thickTop="1" thickBot="1" x14ac:dyDescent="0.35">
      <c r="A784" s="61" t="s">
        <v>9</v>
      </c>
      <c r="B784" s="62" t="s">
        <v>10</v>
      </c>
      <c r="C784" s="62" t="s">
        <v>4</v>
      </c>
      <c r="D784" s="62" t="s">
        <v>11</v>
      </c>
      <c r="E784" s="62" t="s">
        <v>12</v>
      </c>
      <c r="F784" s="62" t="s">
        <v>13</v>
      </c>
      <c r="G784" s="64" t="s">
        <v>14</v>
      </c>
    </row>
    <row r="785" spans="1:7" ht="15" thickTop="1" x14ac:dyDescent="0.3">
      <c r="A785" s="20"/>
      <c r="B785" s="67" t="s">
        <v>15</v>
      </c>
      <c r="C785" s="68"/>
      <c r="D785" s="68"/>
      <c r="E785" s="68"/>
      <c r="F785" s="68"/>
      <c r="G785" s="7"/>
    </row>
    <row r="786" spans="1:7" x14ac:dyDescent="0.3">
      <c r="A786" s="36" t="s">
        <v>16</v>
      </c>
      <c r="B786" s="4" t="s">
        <v>70</v>
      </c>
      <c r="C786" s="4" t="s">
        <v>18</v>
      </c>
      <c r="D786" s="4">
        <v>0.08</v>
      </c>
      <c r="E786" s="91">
        <v>30.27</v>
      </c>
      <c r="F786" s="6">
        <f>PRODUCT(D786:E786)</f>
        <v>2.4216000000000002</v>
      </c>
      <c r="G786" s="7"/>
    </row>
    <row r="787" spans="1:7" ht="15" thickBot="1" x14ac:dyDescent="0.35">
      <c r="A787" s="36" t="s">
        <v>19</v>
      </c>
      <c r="B787" s="4" t="s">
        <v>20</v>
      </c>
      <c r="C787" s="4" t="s">
        <v>18</v>
      </c>
      <c r="D787" s="4">
        <v>0.08</v>
      </c>
      <c r="E787" s="70">
        <v>25.18</v>
      </c>
      <c r="F787" s="6">
        <f>PRODUCT(D787:E787)</f>
        <v>2.0144000000000002</v>
      </c>
      <c r="G787" s="7"/>
    </row>
    <row r="788" spans="1:7" ht="15.6" thickTop="1" thickBot="1" x14ac:dyDescent="0.35">
      <c r="A788" s="71">
        <v>1</v>
      </c>
      <c r="B788" s="244" t="s">
        <v>21</v>
      </c>
      <c r="C788" s="245"/>
      <c r="D788" s="245"/>
      <c r="E788" s="246"/>
      <c r="F788" s="72">
        <f>SUM(F786:F787)</f>
        <v>4.4359999999999999</v>
      </c>
      <c r="G788" s="73">
        <f>SUM(F788/F796)</f>
        <v>0.47932194745611439</v>
      </c>
    </row>
    <row r="789" spans="1:7" ht="15" thickTop="1" x14ac:dyDescent="0.3">
      <c r="A789" s="20"/>
      <c r="B789" s="74" t="s">
        <v>22</v>
      </c>
      <c r="C789" s="4"/>
      <c r="D789" s="4"/>
      <c r="E789" s="4"/>
      <c r="F789" s="41"/>
      <c r="G789" s="75"/>
    </row>
    <row r="790" spans="1:7" ht="58.2" thickBot="1" x14ac:dyDescent="0.35">
      <c r="A790" s="36" t="s">
        <v>23</v>
      </c>
      <c r="B790" s="4" t="s">
        <v>164</v>
      </c>
      <c r="C790" s="4" t="s">
        <v>18</v>
      </c>
      <c r="D790" s="4">
        <v>0.04</v>
      </c>
      <c r="E790" s="76">
        <v>72</v>
      </c>
      <c r="F790" s="23">
        <f>PRODUCT(D790:E790)</f>
        <v>2.88</v>
      </c>
      <c r="G790" s="7"/>
    </row>
    <row r="791" spans="1:7" ht="15.6" thickTop="1" thickBot="1" x14ac:dyDescent="0.35">
      <c r="A791" s="71">
        <v>2</v>
      </c>
      <c r="B791" s="244" t="s">
        <v>25</v>
      </c>
      <c r="C791" s="245"/>
      <c r="D791" s="245"/>
      <c r="E791" s="246"/>
      <c r="F791" s="72">
        <f>SUM(F790:F790)</f>
        <v>2.88</v>
      </c>
      <c r="G791" s="73">
        <f>SUM(F791/F796)</f>
        <v>0.31119188653598046</v>
      </c>
    </row>
    <row r="792" spans="1:7" ht="15.6" thickTop="1" thickBot="1" x14ac:dyDescent="0.35">
      <c r="A792" s="78" t="s">
        <v>26</v>
      </c>
      <c r="B792" s="244" t="s">
        <v>27</v>
      </c>
      <c r="C792" s="245"/>
      <c r="D792" s="245"/>
      <c r="E792" s="246"/>
      <c r="F792" s="79">
        <f>SUM(F788,F791)</f>
        <v>7.3159999999999998</v>
      </c>
      <c r="G792" s="3"/>
    </row>
    <row r="793" spans="1:7" ht="15.6" thickTop="1" thickBot="1" x14ac:dyDescent="0.35">
      <c r="A793" s="80">
        <v>3</v>
      </c>
      <c r="B793" s="264" t="s">
        <v>28</v>
      </c>
      <c r="C793" s="265"/>
      <c r="D793" s="265"/>
      <c r="E793" s="266"/>
      <c r="F793" s="79">
        <f>SUM(F792)*15%</f>
        <v>1.0973999999999999</v>
      </c>
      <c r="G793" s="73">
        <f>SUM(F793/F796)</f>
        <v>0.11857707509881422</v>
      </c>
    </row>
    <row r="794" spans="1:7" ht="15.6" thickTop="1" thickBot="1" x14ac:dyDescent="0.35">
      <c r="A794" s="78" t="s">
        <v>29</v>
      </c>
      <c r="B794" s="244" t="s">
        <v>30</v>
      </c>
      <c r="C794" s="245"/>
      <c r="D794" s="245"/>
      <c r="E794" s="246"/>
      <c r="F794" s="81">
        <f>SUM(F792:F793)</f>
        <v>8.4133999999999993</v>
      </c>
    </row>
    <row r="795" spans="1:7" ht="15.6" thickTop="1" thickBot="1" x14ac:dyDescent="0.35">
      <c r="A795" s="80">
        <v>4</v>
      </c>
      <c r="B795" s="264" t="s">
        <v>31</v>
      </c>
      <c r="C795" s="265"/>
      <c r="D795" s="265"/>
      <c r="E795" s="266"/>
      <c r="F795" s="79">
        <f>SUM(F794)*10%</f>
        <v>0.84133999999999998</v>
      </c>
      <c r="G795" s="73">
        <f>SUM(F795/F796)</f>
        <v>9.0909090909090912E-2</v>
      </c>
    </row>
    <row r="796" spans="1:7" ht="15.6" thickTop="1" thickBot="1" x14ac:dyDescent="0.35">
      <c r="A796" s="78" t="s">
        <v>32</v>
      </c>
      <c r="B796" s="244" t="s">
        <v>33</v>
      </c>
      <c r="C796" s="245"/>
      <c r="D796" s="245"/>
      <c r="E796" s="246"/>
      <c r="F796" s="81">
        <f>SUM(F794:F795)</f>
        <v>9.25474</v>
      </c>
      <c r="G796" s="82">
        <f>SUM(G788,G791,G793,G795)</f>
        <v>1</v>
      </c>
    </row>
    <row r="797" spans="1:7" ht="15.6" thickTop="1" thickBot="1" x14ac:dyDescent="0.35"/>
    <row r="798" spans="1:7" ht="44.4" thickTop="1" thickBot="1" x14ac:dyDescent="0.35">
      <c r="A798" s="61" t="s">
        <v>2</v>
      </c>
      <c r="B798" s="62" t="s">
        <v>3</v>
      </c>
      <c r="C798" s="63" t="s">
        <v>4</v>
      </c>
      <c r="D798" s="64" t="s">
        <v>5</v>
      </c>
      <c r="E798" s="27"/>
      <c r="F798" s="20"/>
      <c r="G798" s="20"/>
    </row>
    <row r="799" spans="1:7" ht="260.39999999999998" thickTop="1" thickBot="1" x14ac:dyDescent="0.35">
      <c r="A799" s="65" t="s">
        <v>262</v>
      </c>
      <c r="B799" s="222" t="s">
        <v>263</v>
      </c>
      <c r="C799" s="50" t="s">
        <v>203</v>
      </c>
      <c r="D799" s="50">
        <v>1</v>
      </c>
      <c r="E799" s="20"/>
      <c r="F799" s="20"/>
      <c r="G799" s="20"/>
    </row>
    <row r="800" spans="1:7" ht="30" thickTop="1" thickBot="1" x14ac:dyDescent="0.35">
      <c r="A800" s="61" t="s">
        <v>9</v>
      </c>
      <c r="B800" s="62" t="s">
        <v>10</v>
      </c>
      <c r="C800" s="62" t="s">
        <v>4</v>
      </c>
      <c r="D800" s="62" t="s">
        <v>11</v>
      </c>
      <c r="E800" s="62" t="s">
        <v>12</v>
      </c>
      <c r="F800" s="62" t="s">
        <v>13</v>
      </c>
      <c r="G800" s="64" t="s">
        <v>14</v>
      </c>
    </row>
    <row r="801" spans="1:7" ht="15" thickTop="1" x14ac:dyDescent="0.3">
      <c r="A801" s="20"/>
      <c r="B801" s="67" t="s">
        <v>15</v>
      </c>
      <c r="C801" s="68"/>
      <c r="D801" s="68"/>
      <c r="E801" s="68"/>
      <c r="F801" s="68"/>
      <c r="G801" s="7"/>
    </row>
    <row r="802" spans="1:7" x14ac:dyDescent="0.3">
      <c r="A802" s="36" t="s">
        <v>16</v>
      </c>
      <c r="B802" s="4" t="s">
        <v>70</v>
      </c>
      <c r="C802" s="4" t="s">
        <v>18</v>
      </c>
      <c r="D802" s="4">
        <v>0.12</v>
      </c>
      <c r="E802" s="91">
        <v>30.27</v>
      </c>
      <c r="F802" s="6">
        <f>PRODUCT(D802:E802)</f>
        <v>3.6323999999999996</v>
      </c>
      <c r="G802" s="7"/>
    </row>
    <row r="803" spans="1:7" ht="15" thickBot="1" x14ac:dyDescent="0.35">
      <c r="A803" s="36" t="s">
        <v>19</v>
      </c>
      <c r="B803" s="4" t="s">
        <v>20</v>
      </c>
      <c r="C803" s="4" t="s">
        <v>18</v>
      </c>
      <c r="D803" s="4">
        <v>0.12</v>
      </c>
      <c r="E803" s="70">
        <v>25.18</v>
      </c>
      <c r="F803" s="6">
        <f>PRODUCT(D803:E803)</f>
        <v>3.0215999999999998</v>
      </c>
      <c r="G803" s="7"/>
    </row>
    <row r="804" spans="1:7" ht="15.6" thickTop="1" thickBot="1" x14ac:dyDescent="0.35">
      <c r="A804" s="71">
        <v>1</v>
      </c>
      <c r="B804" s="244" t="s">
        <v>21</v>
      </c>
      <c r="C804" s="245"/>
      <c r="D804" s="245"/>
      <c r="E804" s="246"/>
      <c r="F804" s="72">
        <f>SUM(F802:F803)</f>
        <v>6.6539999999999999</v>
      </c>
      <c r="G804" s="73">
        <f>SUM(F804/F812)</f>
        <v>0.55171796217572888</v>
      </c>
    </row>
    <row r="805" spans="1:7" ht="15" thickTop="1" x14ac:dyDescent="0.3">
      <c r="A805" s="20"/>
      <c r="B805" s="74" t="s">
        <v>22</v>
      </c>
      <c r="C805" s="4"/>
      <c r="D805" s="4"/>
      <c r="E805" s="4"/>
      <c r="F805" s="41"/>
      <c r="G805" s="75"/>
    </row>
    <row r="806" spans="1:7" ht="58.2" thickBot="1" x14ac:dyDescent="0.35">
      <c r="A806" s="36" t="s">
        <v>23</v>
      </c>
      <c r="B806" s="4" t="s">
        <v>164</v>
      </c>
      <c r="C806" s="4" t="s">
        <v>18</v>
      </c>
      <c r="D806" s="4">
        <v>0.04</v>
      </c>
      <c r="E806" s="76">
        <v>72</v>
      </c>
      <c r="F806" s="23">
        <f>PRODUCT(D806:E806)</f>
        <v>2.88</v>
      </c>
      <c r="G806" s="7"/>
    </row>
    <row r="807" spans="1:7" ht="15.6" thickTop="1" thickBot="1" x14ac:dyDescent="0.35">
      <c r="A807" s="71">
        <v>2</v>
      </c>
      <c r="B807" s="244" t="s">
        <v>25</v>
      </c>
      <c r="C807" s="245"/>
      <c r="D807" s="245"/>
      <c r="E807" s="246"/>
      <c r="F807" s="72">
        <f>SUM(F806:F806)</f>
        <v>2.88</v>
      </c>
      <c r="G807" s="73">
        <f>SUM(F807/F812)</f>
        <v>0.238795871816366</v>
      </c>
    </row>
    <row r="808" spans="1:7" ht="15.6" thickTop="1" thickBot="1" x14ac:dyDescent="0.35">
      <c r="A808" s="78" t="s">
        <v>26</v>
      </c>
      <c r="B808" s="244" t="s">
        <v>27</v>
      </c>
      <c r="C808" s="245"/>
      <c r="D808" s="245"/>
      <c r="E808" s="246"/>
      <c r="F808" s="79">
        <f>SUM(F804,F807)</f>
        <v>9.5339999999999989</v>
      </c>
      <c r="G808" s="3"/>
    </row>
    <row r="809" spans="1:7" ht="15.6" thickTop="1" thickBot="1" x14ac:dyDescent="0.35">
      <c r="A809" s="80">
        <v>3</v>
      </c>
      <c r="B809" s="264" t="s">
        <v>28</v>
      </c>
      <c r="C809" s="265"/>
      <c r="D809" s="265"/>
      <c r="E809" s="266"/>
      <c r="F809" s="79">
        <f>SUM(F808)*15%</f>
        <v>1.4300999999999997</v>
      </c>
      <c r="G809" s="73">
        <f>SUM(F809/F812)</f>
        <v>0.11857707509881421</v>
      </c>
    </row>
    <row r="810" spans="1:7" ht="15.6" thickTop="1" thickBot="1" x14ac:dyDescent="0.35">
      <c r="A810" s="78" t="s">
        <v>29</v>
      </c>
      <c r="B810" s="244" t="s">
        <v>30</v>
      </c>
      <c r="C810" s="245"/>
      <c r="D810" s="245"/>
      <c r="E810" s="246"/>
      <c r="F810" s="81">
        <f>SUM(F808:F809)</f>
        <v>10.964099999999998</v>
      </c>
    </row>
    <row r="811" spans="1:7" ht="15.6" thickTop="1" thickBot="1" x14ac:dyDescent="0.35">
      <c r="A811" s="80">
        <v>4</v>
      </c>
      <c r="B811" s="264" t="s">
        <v>31</v>
      </c>
      <c r="C811" s="265"/>
      <c r="D811" s="265"/>
      <c r="E811" s="266"/>
      <c r="F811" s="79">
        <f>SUM(F810)*10%</f>
        <v>1.0964099999999999</v>
      </c>
      <c r="G811" s="73">
        <f>SUM(F811/F812)</f>
        <v>9.0909090909090912E-2</v>
      </c>
    </row>
    <row r="812" spans="1:7" ht="15.6" thickTop="1" thickBot="1" x14ac:dyDescent="0.35">
      <c r="A812" s="78" t="s">
        <v>32</v>
      </c>
      <c r="B812" s="244" t="s">
        <v>33</v>
      </c>
      <c r="C812" s="245"/>
      <c r="D812" s="245"/>
      <c r="E812" s="246"/>
      <c r="F812" s="81">
        <f>SUM(F810:F811)</f>
        <v>12.060509999999999</v>
      </c>
      <c r="G812" s="82">
        <f>SUM(G804,G807,G809,G811)</f>
        <v>1</v>
      </c>
    </row>
    <row r="813" spans="1:7" ht="15.6" thickTop="1" thickBot="1" x14ac:dyDescent="0.35"/>
    <row r="814" spans="1:7" ht="44.4" thickTop="1" thickBot="1" x14ac:dyDescent="0.35">
      <c r="A814" s="61" t="s">
        <v>2</v>
      </c>
      <c r="B814" s="62" t="s">
        <v>3</v>
      </c>
      <c r="C814" s="63" t="s">
        <v>4</v>
      </c>
      <c r="D814" s="64" t="s">
        <v>5</v>
      </c>
      <c r="E814" s="27"/>
      <c r="F814" s="20"/>
      <c r="G814" s="20"/>
    </row>
    <row r="815" spans="1:7" ht="217.2" thickTop="1" thickBot="1" x14ac:dyDescent="0.35">
      <c r="A815" s="65" t="s">
        <v>264</v>
      </c>
      <c r="B815" s="222" t="s">
        <v>265</v>
      </c>
      <c r="C815" s="50" t="s">
        <v>203</v>
      </c>
      <c r="D815" s="50">
        <v>1</v>
      </c>
      <c r="E815" s="20"/>
      <c r="F815" s="20"/>
      <c r="G815" s="20"/>
    </row>
    <row r="816" spans="1:7" ht="30" thickTop="1" thickBot="1" x14ac:dyDescent="0.35">
      <c r="A816" s="61" t="s">
        <v>9</v>
      </c>
      <c r="B816" s="62" t="s">
        <v>10</v>
      </c>
      <c r="C816" s="62" t="s">
        <v>4</v>
      </c>
      <c r="D816" s="62" t="s">
        <v>11</v>
      </c>
      <c r="E816" s="62" t="s">
        <v>12</v>
      </c>
      <c r="F816" s="62" t="s">
        <v>13</v>
      </c>
      <c r="G816" s="64" t="s">
        <v>14</v>
      </c>
    </row>
    <row r="817" spans="1:7" ht="15" thickTop="1" x14ac:dyDescent="0.3">
      <c r="A817" s="20"/>
      <c r="B817" s="67" t="s">
        <v>15</v>
      </c>
      <c r="C817" s="68"/>
      <c r="D817" s="68"/>
      <c r="E817" s="68"/>
      <c r="F817" s="68"/>
      <c r="G817" s="7"/>
    </row>
    <row r="818" spans="1:7" x14ac:dyDescent="0.3">
      <c r="A818" s="36" t="s">
        <v>16</v>
      </c>
      <c r="B818" s="4" t="s">
        <v>70</v>
      </c>
      <c r="C818" s="4" t="s">
        <v>18</v>
      </c>
      <c r="D818" s="4">
        <v>7.0000000000000007E-2</v>
      </c>
      <c r="E818" s="91">
        <v>30.27</v>
      </c>
      <c r="F818" s="6">
        <f>PRODUCT(D818:E818)</f>
        <v>2.1189</v>
      </c>
      <c r="G818" s="7"/>
    </row>
    <row r="819" spans="1:7" ht="15" thickBot="1" x14ac:dyDescent="0.35">
      <c r="A819" s="36" t="s">
        <v>131</v>
      </c>
      <c r="B819" s="4" t="s">
        <v>20</v>
      </c>
      <c r="C819" s="4" t="s">
        <v>18</v>
      </c>
      <c r="D819" s="4">
        <v>7.0000000000000007E-2</v>
      </c>
      <c r="E819" s="70">
        <v>25.18</v>
      </c>
      <c r="F819" s="6">
        <f>PRODUCT(D819:E819)</f>
        <v>1.7626000000000002</v>
      </c>
      <c r="G819" s="7"/>
    </row>
    <row r="820" spans="1:7" ht="15.6" thickTop="1" thickBot="1" x14ac:dyDescent="0.35">
      <c r="A820" s="71">
        <v>1</v>
      </c>
      <c r="B820" s="244" t="s">
        <v>21</v>
      </c>
      <c r="C820" s="245"/>
      <c r="D820" s="245"/>
      <c r="E820" s="246"/>
      <c r="F820" s="72">
        <f>SUM(F818:F819)</f>
        <v>3.8815</v>
      </c>
      <c r="G820" s="73">
        <f>SUM(F820/F828)</f>
        <v>0.45380158938701715</v>
      </c>
    </row>
    <row r="821" spans="1:7" ht="15" thickTop="1" x14ac:dyDescent="0.3">
      <c r="A821" s="20"/>
      <c r="B821" s="74" t="s">
        <v>22</v>
      </c>
      <c r="C821" s="4"/>
      <c r="D821" s="4"/>
      <c r="E821" s="4"/>
      <c r="F821" s="41"/>
      <c r="G821" s="75"/>
    </row>
    <row r="822" spans="1:7" ht="58.2" thickBot="1" x14ac:dyDescent="0.35">
      <c r="A822" s="36" t="s">
        <v>23</v>
      </c>
      <c r="B822" s="4" t="s">
        <v>164</v>
      </c>
      <c r="C822" s="4" t="s">
        <v>18</v>
      </c>
      <c r="D822" s="4">
        <v>0.04</v>
      </c>
      <c r="E822" s="76">
        <v>72</v>
      </c>
      <c r="F822" s="23">
        <f>PRODUCT(D822:E822)</f>
        <v>2.88</v>
      </c>
      <c r="G822" s="7"/>
    </row>
    <row r="823" spans="1:7" ht="15.6" thickTop="1" thickBot="1" x14ac:dyDescent="0.35">
      <c r="A823" s="71">
        <v>2</v>
      </c>
      <c r="B823" s="244" t="s">
        <v>25</v>
      </c>
      <c r="C823" s="245"/>
      <c r="D823" s="245"/>
      <c r="E823" s="246"/>
      <c r="F823" s="72">
        <f>SUM(F822:F822)</f>
        <v>2.88</v>
      </c>
      <c r="G823" s="73">
        <f>SUM(F823/F828)</f>
        <v>0.33671224460507776</v>
      </c>
    </row>
    <row r="824" spans="1:7" ht="15.6" thickTop="1" thickBot="1" x14ac:dyDescent="0.35">
      <c r="A824" s="78" t="s">
        <v>26</v>
      </c>
      <c r="B824" s="244" t="s">
        <v>27</v>
      </c>
      <c r="C824" s="245"/>
      <c r="D824" s="245"/>
      <c r="E824" s="246"/>
      <c r="F824" s="79">
        <f>SUM(F820,F823)</f>
        <v>6.7614999999999998</v>
      </c>
      <c r="G824" s="3"/>
    </row>
    <row r="825" spans="1:7" ht="15.6" thickTop="1" thickBot="1" x14ac:dyDescent="0.35">
      <c r="A825" s="80">
        <v>3</v>
      </c>
      <c r="B825" s="264" t="s">
        <v>28</v>
      </c>
      <c r="C825" s="265"/>
      <c r="D825" s="265"/>
      <c r="E825" s="266"/>
      <c r="F825" s="79">
        <f>SUM(F824)*15%</f>
        <v>1.0142249999999999</v>
      </c>
      <c r="G825" s="73">
        <f>SUM(F825/F828)</f>
        <v>0.11857707509881422</v>
      </c>
    </row>
    <row r="826" spans="1:7" ht="15.6" thickTop="1" thickBot="1" x14ac:dyDescent="0.35">
      <c r="A826" s="78" t="s">
        <v>29</v>
      </c>
      <c r="B826" s="244" t="s">
        <v>30</v>
      </c>
      <c r="C826" s="245"/>
      <c r="D826" s="245"/>
      <c r="E826" s="246"/>
      <c r="F826" s="81">
        <f>SUM(F824:F825)</f>
        <v>7.7757249999999996</v>
      </c>
    </row>
    <row r="827" spans="1:7" ht="15.6" thickTop="1" thickBot="1" x14ac:dyDescent="0.35">
      <c r="A827" s="80">
        <v>4</v>
      </c>
      <c r="B827" s="264" t="s">
        <v>31</v>
      </c>
      <c r="C827" s="265"/>
      <c r="D827" s="265"/>
      <c r="E827" s="266"/>
      <c r="F827" s="79">
        <f>SUM(F826)*10%</f>
        <v>0.7775725</v>
      </c>
      <c r="G827" s="73">
        <f>SUM(F827/F828)</f>
        <v>9.0909090909090912E-2</v>
      </c>
    </row>
    <row r="828" spans="1:7" ht="15.6" thickTop="1" thickBot="1" x14ac:dyDescent="0.35">
      <c r="A828" s="78" t="s">
        <v>32</v>
      </c>
      <c r="B828" s="244" t="s">
        <v>33</v>
      </c>
      <c r="C828" s="245"/>
      <c r="D828" s="245"/>
      <c r="E828" s="246"/>
      <c r="F828" s="81">
        <f>SUM(F826:F827)</f>
        <v>8.5532974999999993</v>
      </c>
      <c r="G828" s="82">
        <f>SUM(G820,G823,G825,G827)</f>
        <v>1</v>
      </c>
    </row>
    <row r="829" spans="1:7" ht="15.6" thickTop="1" thickBot="1" x14ac:dyDescent="0.35"/>
    <row r="830" spans="1:7" ht="44.4" thickTop="1" thickBot="1" x14ac:dyDescent="0.35">
      <c r="A830" s="61" t="s">
        <v>2</v>
      </c>
      <c r="B830" s="62" t="s">
        <v>3</v>
      </c>
      <c r="C830" s="63" t="s">
        <v>4</v>
      </c>
      <c r="D830" s="64" t="s">
        <v>5</v>
      </c>
      <c r="E830" s="27"/>
      <c r="F830" s="20"/>
      <c r="G830" s="20"/>
    </row>
    <row r="831" spans="1:7" ht="260.39999999999998" thickTop="1" thickBot="1" x14ac:dyDescent="0.35">
      <c r="A831" s="65" t="s">
        <v>266</v>
      </c>
      <c r="B831" s="222" t="s">
        <v>267</v>
      </c>
      <c r="C831" s="50" t="s">
        <v>203</v>
      </c>
      <c r="D831" s="50">
        <v>1</v>
      </c>
      <c r="E831" s="20"/>
      <c r="F831" s="20"/>
      <c r="G831" s="20"/>
    </row>
    <row r="832" spans="1:7" ht="30" thickTop="1" thickBot="1" x14ac:dyDescent="0.35">
      <c r="A832" s="61" t="s">
        <v>9</v>
      </c>
      <c r="B832" s="62" t="s">
        <v>10</v>
      </c>
      <c r="C832" s="62" t="s">
        <v>4</v>
      </c>
      <c r="D832" s="62" t="s">
        <v>11</v>
      </c>
      <c r="E832" s="62" t="s">
        <v>12</v>
      </c>
      <c r="F832" s="62" t="s">
        <v>13</v>
      </c>
      <c r="G832" s="64" t="s">
        <v>14</v>
      </c>
    </row>
    <row r="833" spans="1:7" ht="15" thickTop="1" x14ac:dyDescent="0.3">
      <c r="A833" s="20"/>
      <c r="B833" s="67" t="s">
        <v>15</v>
      </c>
      <c r="C833" s="68"/>
      <c r="D833" s="68"/>
      <c r="E833" s="68"/>
      <c r="F833" s="68"/>
      <c r="G833" s="7"/>
    </row>
    <row r="834" spans="1:7" x14ac:dyDescent="0.3">
      <c r="A834" s="36" t="s">
        <v>16</v>
      </c>
      <c r="B834" s="4" t="s">
        <v>70</v>
      </c>
      <c r="C834" s="4" t="s">
        <v>18</v>
      </c>
      <c r="D834" s="22">
        <v>0.1</v>
      </c>
      <c r="E834" s="91">
        <v>30.27</v>
      </c>
      <c r="F834" s="6">
        <f>PRODUCT(D834:E834)</f>
        <v>3.0270000000000001</v>
      </c>
      <c r="G834" s="7"/>
    </row>
    <row r="835" spans="1:7" ht="15" thickBot="1" x14ac:dyDescent="0.35">
      <c r="A835" s="36" t="s">
        <v>19</v>
      </c>
      <c r="B835" s="4" t="s">
        <v>20</v>
      </c>
      <c r="C835" s="4" t="s">
        <v>18</v>
      </c>
      <c r="D835" s="22">
        <v>0.1</v>
      </c>
      <c r="E835" s="70">
        <v>25.18</v>
      </c>
      <c r="F835" s="6">
        <f>PRODUCT(D835:E835)</f>
        <v>2.5180000000000002</v>
      </c>
      <c r="G835" s="7"/>
    </row>
    <row r="836" spans="1:7" ht="15.6" thickTop="1" thickBot="1" x14ac:dyDescent="0.35">
      <c r="A836" s="71">
        <v>1</v>
      </c>
      <c r="B836" s="244" t="s">
        <v>21</v>
      </c>
      <c r="C836" s="245"/>
      <c r="D836" s="245"/>
      <c r="E836" s="246"/>
      <c r="F836" s="72">
        <f>SUM(F834:F835)</f>
        <v>5.5449999999999999</v>
      </c>
      <c r="G836" s="73">
        <f>SUM(F836/F844)</f>
        <v>0.5202847726393075</v>
      </c>
    </row>
    <row r="837" spans="1:7" ht="15" thickTop="1" x14ac:dyDescent="0.3">
      <c r="A837" s="20"/>
      <c r="B837" s="74" t="s">
        <v>22</v>
      </c>
      <c r="C837" s="4"/>
      <c r="D837" s="4"/>
      <c r="E837" s="4"/>
      <c r="F837" s="41"/>
      <c r="G837" s="75"/>
    </row>
    <row r="838" spans="1:7" ht="58.2" thickBot="1" x14ac:dyDescent="0.35">
      <c r="A838" s="36" t="s">
        <v>23</v>
      </c>
      <c r="B838" s="4" t="s">
        <v>164</v>
      </c>
      <c r="C838" s="4" t="s">
        <v>18</v>
      </c>
      <c r="D838" s="4">
        <v>0.04</v>
      </c>
      <c r="E838" s="76">
        <v>72</v>
      </c>
      <c r="F838" s="23">
        <f>PRODUCT(D838:E838)</f>
        <v>2.88</v>
      </c>
      <c r="G838" s="7"/>
    </row>
    <row r="839" spans="1:7" ht="15.6" thickTop="1" thickBot="1" x14ac:dyDescent="0.35">
      <c r="A839" s="71">
        <v>2</v>
      </c>
      <c r="B839" s="244" t="s">
        <v>25</v>
      </c>
      <c r="C839" s="245"/>
      <c r="D839" s="245"/>
      <c r="E839" s="246"/>
      <c r="F839" s="72">
        <f>SUM(F838:F838)</f>
        <v>2.88</v>
      </c>
      <c r="G839" s="73">
        <f>SUM(F839/F844)</f>
        <v>0.27022906135278729</v>
      </c>
    </row>
    <row r="840" spans="1:7" ht="15.6" thickTop="1" thickBot="1" x14ac:dyDescent="0.35">
      <c r="A840" s="78" t="s">
        <v>26</v>
      </c>
      <c r="B840" s="244" t="s">
        <v>27</v>
      </c>
      <c r="C840" s="245"/>
      <c r="D840" s="245"/>
      <c r="E840" s="246"/>
      <c r="F840" s="79">
        <f>SUM(F836,F839)</f>
        <v>8.4250000000000007</v>
      </c>
      <c r="G840" s="3"/>
    </row>
    <row r="841" spans="1:7" ht="15.6" thickTop="1" thickBot="1" x14ac:dyDescent="0.35">
      <c r="A841" s="80">
        <v>3</v>
      </c>
      <c r="B841" s="264" t="s">
        <v>28</v>
      </c>
      <c r="C841" s="265"/>
      <c r="D841" s="265"/>
      <c r="E841" s="266"/>
      <c r="F841" s="79">
        <f>SUM(F840)*15%</f>
        <v>1.2637500000000002</v>
      </c>
      <c r="G841" s="73">
        <f>SUM(F841/F844)</f>
        <v>0.11857707509881422</v>
      </c>
    </row>
    <row r="842" spans="1:7" ht="15.6" thickTop="1" thickBot="1" x14ac:dyDescent="0.35">
      <c r="A842" s="78" t="s">
        <v>29</v>
      </c>
      <c r="B842" s="244" t="s">
        <v>30</v>
      </c>
      <c r="C842" s="245"/>
      <c r="D842" s="245"/>
      <c r="E842" s="246"/>
      <c r="F842" s="81">
        <f>SUM(F840:F841)</f>
        <v>9.6887500000000006</v>
      </c>
    </row>
    <row r="843" spans="1:7" ht="15.6" thickTop="1" thickBot="1" x14ac:dyDescent="0.35">
      <c r="A843" s="80">
        <v>4</v>
      </c>
      <c r="B843" s="264" t="s">
        <v>31</v>
      </c>
      <c r="C843" s="265"/>
      <c r="D843" s="265"/>
      <c r="E843" s="266"/>
      <c r="F843" s="79">
        <f>SUM(F842)*10%</f>
        <v>0.96887500000000015</v>
      </c>
      <c r="G843" s="73">
        <f>SUM(F843/F844)</f>
        <v>9.0909090909090912E-2</v>
      </c>
    </row>
    <row r="844" spans="1:7" ht="15.6" thickTop="1" thickBot="1" x14ac:dyDescent="0.35">
      <c r="A844" s="78" t="s">
        <v>32</v>
      </c>
      <c r="B844" s="244" t="s">
        <v>33</v>
      </c>
      <c r="C844" s="245"/>
      <c r="D844" s="245"/>
      <c r="E844" s="246"/>
      <c r="F844" s="81">
        <f>SUM(F842:F843)</f>
        <v>10.657625000000001</v>
      </c>
      <c r="G844" s="82">
        <f>SUM(G836,G839,G841,G843)</f>
        <v>0.99999999999999989</v>
      </c>
    </row>
    <row r="845" spans="1:7" ht="15" thickTop="1" x14ac:dyDescent="0.3"/>
    <row r="846" spans="1:7" x14ac:dyDescent="0.3">
      <c r="A846" s="231" t="s">
        <v>268</v>
      </c>
      <c r="B846" s="231"/>
      <c r="C846" s="231"/>
      <c r="D846" s="231"/>
      <c r="E846" s="231"/>
      <c r="F846" s="231"/>
      <c r="G846" s="231"/>
    </row>
    <row r="847" spans="1:7" ht="15" thickBot="1" x14ac:dyDescent="0.35">
      <c r="A847" s="60"/>
      <c r="B847" s="60"/>
      <c r="C847" s="60"/>
      <c r="D847" s="60"/>
      <c r="E847" s="60"/>
      <c r="F847" s="60"/>
      <c r="G847" s="60"/>
    </row>
    <row r="848" spans="1:7" ht="44.4" thickTop="1" thickBot="1" x14ac:dyDescent="0.35">
      <c r="A848" s="61" t="s">
        <v>2</v>
      </c>
      <c r="B848" s="62" t="s">
        <v>3</v>
      </c>
      <c r="C848" s="63" t="s">
        <v>4</v>
      </c>
      <c r="D848" s="64" t="s">
        <v>5</v>
      </c>
      <c r="E848" s="27"/>
      <c r="F848" s="20"/>
      <c r="G848" s="20"/>
    </row>
    <row r="849" spans="1:7" ht="231.6" thickTop="1" thickBot="1" x14ac:dyDescent="0.35">
      <c r="A849" s="65" t="s">
        <v>269</v>
      </c>
      <c r="B849" s="222" t="s">
        <v>270</v>
      </c>
      <c r="C849" s="50" t="s">
        <v>130</v>
      </c>
      <c r="D849" s="50">
        <v>1</v>
      </c>
      <c r="E849" s="20"/>
      <c r="F849" s="20"/>
      <c r="G849" s="20"/>
    </row>
    <row r="850" spans="1:7" ht="30" thickTop="1" thickBot="1" x14ac:dyDescent="0.35">
      <c r="A850" s="61" t="s">
        <v>9</v>
      </c>
      <c r="B850" s="62" t="s">
        <v>10</v>
      </c>
      <c r="C850" s="62" t="s">
        <v>4</v>
      </c>
      <c r="D850" s="62" t="s">
        <v>11</v>
      </c>
      <c r="E850" s="62" t="s">
        <v>12</v>
      </c>
      <c r="F850" s="62" t="s">
        <v>13</v>
      </c>
      <c r="G850" s="64" t="s">
        <v>14</v>
      </c>
    </row>
    <row r="851" spans="1:7" ht="15" thickTop="1" x14ac:dyDescent="0.3">
      <c r="A851" s="20"/>
      <c r="B851" s="67" t="s">
        <v>15</v>
      </c>
      <c r="C851" s="68"/>
      <c r="D851" s="68"/>
      <c r="E851" s="68"/>
      <c r="F851" s="68"/>
      <c r="G851" s="7"/>
    </row>
    <row r="852" spans="1:7" x14ac:dyDescent="0.3">
      <c r="A852" s="36" t="s">
        <v>16</v>
      </c>
      <c r="B852" s="4" t="s">
        <v>17</v>
      </c>
      <c r="C852" s="4" t="s">
        <v>18</v>
      </c>
      <c r="D852" s="22">
        <v>0.2364</v>
      </c>
      <c r="E852" s="70">
        <v>28.09</v>
      </c>
      <c r="F852" s="6">
        <f>PRODUCT(D852:E852)</f>
        <v>6.6404759999999996</v>
      </c>
      <c r="G852" s="7"/>
    </row>
    <row r="853" spans="1:7" ht="15" thickBot="1" x14ac:dyDescent="0.35">
      <c r="A853" s="36" t="s">
        <v>19</v>
      </c>
      <c r="B853" s="4" t="s">
        <v>20</v>
      </c>
      <c r="C853" s="4" t="s">
        <v>18</v>
      </c>
      <c r="D853" s="22">
        <v>0.2364</v>
      </c>
      <c r="E853" s="70">
        <v>25.18</v>
      </c>
      <c r="F853" s="6">
        <f>PRODUCT(D853:E853)</f>
        <v>5.9525519999999998</v>
      </c>
      <c r="G853" s="7"/>
    </row>
    <row r="854" spans="1:7" ht="15.6" thickTop="1" thickBot="1" x14ac:dyDescent="0.35">
      <c r="A854" s="71">
        <v>1</v>
      </c>
      <c r="B854" s="244" t="s">
        <v>21</v>
      </c>
      <c r="C854" s="245"/>
      <c r="D854" s="245"/>
      <c r="E854" s="246"/>
      <c r="F854" s="72">
        <f>SUM(F852:F853)</f>
        <v>12.593028</v>
      </c>
      <c r="G854" s="73">
        <f>SUM(F854/F863)</f>
        <v>0.32529764587047238</v>
      </c>
    </row>
    <row r="855" spans="1:7" ht="15" thickTop="1" x14ac:dyDescent="0.3">
      <c r="A855" s="20"/>
      <c r="B855" s="74" t="s">
        <v>22</v>
      </c>
      <c r="C855" s="4"/>
      <c r="D855" s="4"/>
      <c r="E855" s="4"/>
      <c r="F855" s="41"/>
      <c r="G855" s="75"/>
    </row>
    <row r="856" spans="1:7" ht="144" x14ac:dyDescent="0.3">
      <c r="A856" s="36" t="s">
        <v>23</v>
      </c>
      <c r="B856" s="20" t="s">
        <v>271</v>
      </c>
      <c r="C856" s="4" t="s">
        <v>18</v>
      </c>
      <c r="D856" s="4">
        <v>0.2364</v>
      </c>
      <c r="E856" s="98">
        <v>64</v>
      </c>
      <c r="F856" s="6">
        <f>PRODUCT(D856:E856)</f>
        <v>15.1296</v>
      </c>
      <c r="G856" s="7"/>
    </row>
    <row r="857" spans="1:7" ht="58.2" thickBot="1" x14ac:dyDescent="0.35">
      <c r="A857" s="36" t="s">
        <v>47</v>
      </c>
      <c r="B857" s="4" t="s">
        <v>170</v>
      </c>
      <c r="C857" s="4" t="s">
        <v>18</v>
      </c>
      <c r="D857" s="4">
        <v>0.04</v>
      </c>
      <c r="E857" s="76">
        <v>72</v>
      </c>
      <c r="F857" s="23">
        <f>PRODUCT(D857:E857)</f>
        <v>2.88</v>
      </c>
      <c r="G857" s="7"/>
    </row>
    <row r="858" spans="1:7" ht="15.6" thickTop="1" thickBot="1" x14ac:dyDescent="0.35">
      <c r="A858" s="71">
        <v>2</v>
      </c>
      <c r="B858" s="244" t="s">
        <v>25</v>
      </c>
      <c r="C858" s="245"/>
      <c r="D858" s="245"/>
      <c r="E858" s="246"/>
      <c r="F858" s="72">
        <f>SUM(F856:F857)</f>
        <v>18.009599999999999</v>
      </c>
      <c r="G858" s="73">
        <f>SUM(F858/F863)</f>
        <v>0.46521618812162241</v>
      </c>
    </row>
    <row r="859" spans="1:7" ht="15.6" thickTop="1" thickBot="1" x14ac:dyDescent="0.35">
      <c r="A859" s="78" t="s">
        <v>26</v>
      </c>
      <c r="B859" s="244" t="s">
        <v>27</v>
      </c>
      <c r="C859" s="245"/>
      <c r="D859" s="245"/>
      <c r="E859" s="246"/>
      <c r="F859" s="79">
        <f>SUM(F854,F858)</f>
        <v>30.602627999999999</v>
      </c>
      <c r="G859" s="3"/>
    </row>
    <row r="860" spans="1:7" ht="15.6" thickTop="1" thickBot="1" x14ac:dyDescent="0.35">
      <c r="A860" s="80">
        <v>3</v>
      </c>
      <c r="B860" s="264" t="s">
        <v>28</v>
      </c>
      <c r="C860" s="265"/>
      <c r="D860" s="265"/>
      <c r="E860" s="266"/>
      <c r="F860" s="79">
        <f>SUM(F859)*15%</f>
        <v>4.5903941999999995</v>
      </c>
      <c r="G860" s="73">
        <f>SUM(F860/F863)</f>
        <v>0.11857707509881421</v>
      </c>
    </row>
    <row r="861" spans="1:7" ht="15.6" thickTop="1" thickBot="1" x14ac:dyDescent="0.35">
      <c r="A861" s="78" t="s">
        <v>29</v>
      </c>
      <c r="B861" s="244" t="s">
        <v>30</v>
      </c>
      <c r="C861" s="245"/>
      <c r="D861" s="245"/>
      <c r="E861" s="246"/>
      <c r="F861" s="81">
        <f>SUM(F859:F860)</f>
        <v>35.193022200000001</v>
      </c>
    </row>
    <row r="862" spans="1:7" ht="15.6" thickTop="1" thickBot="1" x14ac:dyDescent="0.35">
      <c r="A862" s="80">
        <v>4</v>
      </c>
      <c r="B862" s="264" t="s">
        <v>31</v>
      </c>
      <c r="C862" s="265"/>
      <c r="D862" s="265"/>
      <c r="E862" s="266"/>
      <c r="F862" s="79">
        <f>SUM(F861)*10%</f>
        <v>3.5193022200000001</v>
      </c>
      <c r="G862" s="73">
        <f>SUM(F862/F863)</f>
        <v>9.0909090909090912E-2</v>
      </c>
    </row>
    <row r="863" spans="1:7" ht="15.6" thickTop="1" thickBot="1" x14ac:dyDescent="0.35">
      <c r="A863" s="78" t="s">
        <v>32</v>
      </c>
      <c r="B863" s="244" t="s">
        <v>33</v>
      </c>
      <c r="C863" s="245"/>
      <c r="D863" s="245"/>
      <c r="E863" s="246"/>
      <c r="F863" s="81">
        <f>SUM(F861:F862)</f>
        <v>38.712324420000002</v>
      </c>
      <c r="G863" s="99">
        <f>SUM(G854,G858,G860,G862)</f>
        <v>0.99999999999999989</v>
      </c>
    </row>
    <row r="864" spans="1:7" ht="15.6" thickTop="1" thickBot="1" x14ac:dyDescent="0.35">
      <c r="A864" s="60"/>
      <c r="B864" s="60"/>
      <c r="C864" s="60"/>
      <c r="D864" s="60"/>
      <c r="E864" s="60"/>
      <c r="F864" s="60"/>
      <c r="G864" s="60"/>
    </row>
    <row r="865" spans="1:7" ht="44.4" thickTop="1" thickBot="1" x14ac:dyDescent="0.35">
      <c r="A865" s="61" t="s">
        <v>2</v>
      </c>
      <c r="B865" s="62" t="s">
        <v>3</v>
      </c>
      <c r="C865" s="63" t="s">
        <v>4</v>
      </c>
      <c r="D865" s="64" t="s">
        <v>5</v>
      </c>
      <c r="E865" s="27"/>
      <c r="F865" s="20"/>
      <c r="G865" s="20"/>
    </row>
    <row r="866" spans="1:7" ht="404.4" thickTop="1" thickBot="1" x14ac:dyDescent="0.35">
      <c r="A866" s="65" t="s">
        <v>272</v>
      </c>
      <c r="B866" s="222" t="s">
        <v>273</v>
      </c>
      <c r="C866" s="50" t="s">
        <v>8</v>
      </c>
      <c r="D866" s="50">
        <v>1</v>
      </c>
      <c r="E866" s="20"/>
      <c r="F866" s="20"/>
      <c r="G866" s="20"/>
    </row>
    <row r="867" spans="1:7" ht="30" thickTop="1" thickBot="1" x14ac:dyDescent="0.35">
      <c r="A867" s="61" t="s">
        <v>9</v>
      </c>
      <c r="B867" s="62" t="s">
        <v>10</v>
      </c>
      <c r="C867" s="62" t="s">
        <v>4</v>
      </c>
      <c r="D867" s="62" t="s">
        <v>11</v>
      </c>
      <c r="E867" s="62" t="s">
        <v>12</v>
      </c>
      <c r="F867" s="62" t="s">
        <v>13</v>
      </c>
      <c r="G867" s="64" t="s">
        <v>14</v>
      </c>
    </row>
    <row r="868" spans="1:7" ht="15" thickTop="1" x14ac:dyDescent="0.3">
      <c r="A868" s="20"/>
      <c r="B868" s="67" t="s">
        <v>15</v>
      </c>
      <c r="C868" s="68"/>
      <c r="D868" s="68"/>
      <c r="E868" s="68"/>
      <c r="F868" s="68"/>
      <c r="G868" s="7"/>
    </row>
    <row r="869" spans="1:7" x14ac:dyDescent="0.3">
      <c r="A869" s="36" t="s">
        <v>16</v>
      </c>
      <c r="B869" s="4" t="s">
        <v>17</v>
      </c>
      <c r="C869" s="4" t="s">
        <v>18</v>
      </c>
      <c r="D869" s="22">
        <v>0.92500000000000004</v>
      </c>
      <c r="E869" s="70">
        <v>28.09</v>
      </c>
      <c r="F869" s="6">
        <f>PRODUCT(D869:E869)</f>
        <v>25.983250000000002</v>
      </c>
      <c r="G869" s="7"/>
    </row>
    <row r="870" spans="1:7" ht="15" thickBot="1" x14ac:dyDescent="0.35">
      <c r="A870" s="36" t="s">
        <v>19</v>
      </c>
      <c r="B870" s="4" t="s">
        <v>20</v>
      </c>
      <c r="C870" s="4" t="s">
        <v>18</v>
      </c>
      <c r="D870" s="4">
        <v>1.85</v>
      </c>
      <c r="E870" s="70">
        <v>25.18</v>
      </c>
      <c r="F870" s="6">
        <f>PRODUCT(D870:E870)</f>
        <v>46.582999999999998</v>
      </c>
      <c r="G870" s="7"/>
    </row>
    <row r="871" spans="1:7" ht="15.6" thickTop="1" thickBot="1" x14ac:dyDescent="0.35">
      <c r="A871" s="71">
        <v>1</v>
      </c>
      <c r="B871" s="244" t="s">
        <v>21</v>
      </c>
      <c r="C871" s="245"/>
      <c r="D871" s="245"/>
      <c r="E871" s="246"/>
      <c r="F871" s="72">
        <f>SUM(F869:F870)</f>
        <v>72.566249999999997</v>
      </c>
      <c r="G871" s="73">
        <f>SUM(F871/F880)</f>
        <v>0.42603952583847565</v>
      </c>
    </row>
    <row r="872" spans="1:7" ht="15" thickTop="1" x14ac:dyDescent="0.3">
      <c r="A872" s="20"/>
      <c r="B872" s="74" t="s">
        <v>22</v>
      </c>
      <c r="C872" s="4"/>
      <c r="D872" s="4"/>
      <c r="E872" s="4"/>
      <c r="F872" s="41"/>
      <c r="G872" s="75"/>
    </row>
    <row r="873" spans="1:7" ht="144" x14ac:dyDescent="0.3">
      <c r="A873" s="36" t="s">
        <v>23</v>
      </c>
      <c r="B873" s="20" t="s">
        <v>271</v>
      </c>
      <c r="C873" s="4" t="s">
        <v>18</v>
      </c>
      <c r="D873" s="4">
        <v>0.92500000000000004</v>
      </c>
      <c r="E873" s="98">
        <v>64</v>
      </c>
      <c r="F873" s="6">
        <f>PRODUCT(D873:E873)</f>
        <v>59.2</v>
      </c>
      <c r="G873" s="7"/>
    </row>
    <row r="874" spans="1:7" ht="58.2" thickBot="1" x14ac:dyDescent="0.35">
      <c r="A874" s="36" t="s">
        <v>47</v>
      </c>
      <c r="B874" s="4" t="s">
        <v>170</v>
      </c>
      <c r="C874" s="4" t="s">
        <v>18</v>
      </c>
      <c r="D874" s="4">
        <v>0.04</v>
      </c>
      <c r="E874" s="76">
        <v>72</v>
      </c>
      <c r="F874" s="23">
        <f>PRODUCT(D874:E874)</f>
        <v>2.88</v>
      </c>
      <c r="G874" s="7"/>
    </row>
    <row r="875" spans="1:7" ht="15.6" thickTop="1" thickBot="1" x14ac:dyDescent="0.35">
      <c r="A875" s="71">
        <v>2</v>
      </c>
      <c r="B875" s="244" t="s">
        <v>25</v>
      </c>
      <c r="C875" s="245"/>
      <c r="D875" s="245"/>
      <c r="E875" s="246"/>
      <c r="F875" s="72">
        <f>SUM(F873:F874)</f>
        <v>62.080000000000005</v>
      </c>
      <c r="G875" s="73">
        <f>SUM(F875/F880)</f>
        <v>0.36447430815361925</v>
      </c>
    </row>
    <row r="876" spans="1:7" ht="15.6" thickTop="1" thickBot="1" x14ac:dyDescent="0.35">
      <c r="A876" s="78" t="s">
        <v>26</v>
      </c>
      <c r="B876" s="244" t="s">
        <v>27</v>
      </c>
      <c r="C876" s="245"/>
      <c r="D876" s="245"/>
      <c r="E876" s="246"/>
      <c r="F876" s="79">
        <f>SUM(F871,F875)</f>
        <v>134.64625000000001</v>
      </c>
      <c r="G876" s="3"/>
    </row>
    <row r="877" spans="1:7" ht="15.6" thickTop="1" thickBot="1" x14ac:dyDescent="0.35">
      <c r="A877" s="80">
        <v>3</v>
      </c>
      <c r="B877" s="264" t="s">
        <v>28</v>
      </c>
      <c r="C877" s="265"/>
      <c r="D877" s="265"/>
      <c r="E877" s="266"/>
      <c r="F877" s="79">
        <f>SUM(F876)*15%</f>
        <v>20.196937500000001</v>
      </c>
      <c r="G877" s="73">
        <f>SUM(F877/F880)</f>
        <v>0.11857707509881424</v>
      </c>
    </row>
    <row r="878" spans="1:7" ht="15.6" thickTop="1" thickBot="1" x14ac:dyDescent="0.35">
      <c r="A878" s="78" t="s">
        <v>29</v>
      </c>
      <c r="B878" s="244" t="s">
        <v>30</v>
      </c>
      <c r="C878" s="245"/>
      <c r="D878" s="245"/>
      <c r="E878" s="246"/>
      <c r="F878" s="81">
        <f>SUM(F876:F877)</f>
        <v>154.8431875</v>
      </c>
    </row>
    <row r="879" spans="1:7" ht="15.6" thickTop="1" thickBot="1" x14ac:dyDescent="0.35">
      <c r="A879" s="80">
        <v>4</v>
      </c>
      <c r="B879" s="264" t="s">
        <v>31</v>
      </c>
      <c r="C879" s="265"/>
      <c r="D879" s="265"/>
      <c r="E879" s="266"/>
      <c r="F879" s="79">
        <f>SUM(F878)*10%</f>
        <v>15.48431875</v>
      </c>
      <c r="G879" s="73">
        <f>SUM(F879/F880)</f>
        <v>9.0909090909090912E-2</v>
      </c>
    </row>
    <row r="880" spans="1:7" ht="15.6" thickTop="1" thickBot="1" x14ac:dyDescent="0.35">
      <c r="A880" s="78" t="s">
        <v>32</v>
      </c>
      <c r="B880" s="244" t="s">
        <v>33</v>
      </c>
      <c r="C880" s="245"/>
      <c r="D880" s="245"/>
      <c r="E880" s="246"/>
      <c r="F880" s="81">
        <f>SUM(F878:F879)</f>
        <v>170.32750625</v>
      </c>
      <c r="G880" s="82">
        <f>SUM(G871,G875,G877,G879)</f>
        <v>1</v>
      </c>
    </row>
    <row r="881" spans="1:12" ht="15.6" thickTop="1" thickBot="1" x14ac:dyDescent="0.35">
      <c r="A881" s="60"/>
      <c r="B881" s="60"/>
      <c r="C881" s="60"/>
      <c r="D881" s="60"/>
      <c r="E881" s="60"/>
      <c r="F881" s="60"/>
      <c r="G881" s="60"/>
    </row>
    <row r="882" spans="1:12" ht="44.4" thickTop="1" thickBot="1" x14ac:dyDescent="0.35">
      <c r="A882" s="61" t="s">
        <v>2</v>
      </c>
      <c r="B882" s="62" t="s">
        <v>3</v>
      </c>
      <c r="C882" s="63" t="s">
        <v>4</v>
      </c>
      <c r="D882" s="64" t="s">
        <v>5</v>
      </c>
      <c r="E882" s="27"/>
      <c r="F882" s="20"/>
      <c r="G882" s="20"/>
    </row>
    <row r="883" spans="1:12" ht="297" customHeight="1" thickTop="1" x14ac:dyDescent="0.3">
      <c r="A883" s="234" t="s">
        <v>274</v>
      </c>
      <c r="B883" s="278" t="s">
        <v>275</v>
      </c>
      <c r="C883" s="268" t="s">
        <v>130</v>
      </c>
      <c r="D883" s="268">
        <v>1</v>
      </c>
      <c r="E883" s="27"/>
      <c r="F883" s="20"/>
      <c r="G883" s="20"/>
    </row>
    <row r="884" spans="1:12" ht="142.80000000000001" customHeight="1" thickBot="1" x14ac:dyDescent="0.35">
      <c r="A884" s="235"/>
      <c r="B884" s="279"/>
      <c r="C884" s="269"/>
      <c r="D884" s="269"/>
      <c r="E884" s="20"/>
      <c r="F884" s="20"/>
      <c r="G884" s="20"/>
    </row>
    <row r="885" spans="1:12" ht="30" thickTop="1" thickBot="1" x14ac:dyDescent="0.35">
      <c r="A885" s="61" t="s">
        <v>9</v>
      </c>
      <c r="B885" s="62" t="s">
        <v>10</v>
      </c>
      <c r="C885" s="62" t="s">
        <v>4</v>
      </c>
      <c r="D885" s="62" t="s">
        <v>11</v>
      </c>
      <c r="E885" s="62" t="s">
        <v>12</v>
      </c>
      <c r="F885" s="62" t="s">
        <v>13</v>
      </c>
      <c r="G885" s="64" t="s">
        <v>14</v>
      </c>
    </row>
    <row r="886" spans="1:12" ht="15" thickTop="1" x14ac:dyDescent="0.3">
      <c r="A886" s="20"/>
      <c r="B886" s="67" t="s">
        <v>15</v>
      </c>
      <c r="C886" s="68"/>
      <c r="D886" s="68"/>
      <c r="E886" s="68"/>
      <c r="F886" s="68"/>
      <c r="G886" s="7"/>
    </row>
    <row r="887" spans="1:12" x14ac:dyDescent="0.3">
      <c r="A887" s="36" t="s">
        <v>16</v>
      </c>
      <c r="B887" s="4" t="s">
        <v>70</v>
      </c>
      <c r="C887" s="4" t="s">
        <v>18</v>
      </c>
      <c r="D887" s="22">
        <v>0.10100000000000001</v>
      </c>
      <c r="E887" s="70">
        <v>30.27</v>
      </c>
      <c r="F887" s="6">
        <f>PRODUCT(D887:E887)</f>
        <v>3.0572699999999999</v>
      </c>
      <c r="G887" s="7"/>
    </row>
    <row r="888" spans="1:12" ht="15" thickBot="1" x14ac:dyDescent="0.35">
      <c r="A888" s="36" t="s">
        <v>19</v>
      </c>
      <c r="B888" s="4" t="s">
        <v>20</v>
      </c>
      <c r="C888" s="4" t="s">
        <v>18</v>
      </c>
      <c r="D888" s="22">
        <v>0.10100000000000001</v>
      </c>
      <c r="E888" s="70">
        <v>25.18</v>
      </c>
      <c r="F888" s="6">
        <f>PRODUCT(D888:E888)</f>
        <v>2.54318</v>
      </c>
      <c r="G888" s="7"/>
    </row>
    <row r="889" spans="1:12" ht="15.6" thickTop="1" thickBot="1" x14ac:dyDescent="0.35">
      <c r="A889" s="71">
        <v>1</v>
      </c>
      <c r="B889" s="244" t="s">
        <v>21</v>
      </c>
      <c r="C889" s="245"/>
      <c r="D889" s="245"/>
      <c r="E889" s="246"/>
      <c r="F889" s="72">
        <f>SUM(F887:F888)</f>
        <v>5.6004500000000004</v>
      </c>
      <c r="G889" s="73">
        <f>SUM(F889/F897)</f>
        <v>0.54119678032150154</v>
      </c>
    </row>
    <row r="890" spans="1:12" ht="29.4" thickTop="1" x14ac:dyDescent="0.3">
      <c r="A890" s="20"/>
      <c r="B890" s="74" t="s">
        <v>188</v>
      </c>
      <c r="C890" s="4"/>
      <c r="D890" s="4"/>
      <c r="E890" s="4"/>
      <c r="F890" s="41"/>
      <c r="G890" s="75"/>
    </row>
    <row r="891" spans="1:12" ht="29.4" thickBot="1" x14ac:dyDescent="0.35">
      <c r="A891" s="36" t="s">
        <v>23</v>
      </c>
      <c r="B891" s="4" t="s">
        <v>189</v>
      </c>
      <c r="C891" s="4" t="s">
        <v>190</v>
      </c>
      <c r="D891" s="4">
        <v>1</v>
      </c>
      <c r="E891" s="76">
        <v>2.58</v>
      </c>
      <c r="F891" s="6">
        <f>D891*E891</f>
        <v>2.58</v>
      </c>
      <c r="G891" s="7"/>
      <c r="J891" s="30"/>
      <c r="K891" s="31"/>
      <c r="L891" s="31"/>
    </row>
    <row r="892" spans="1:12" ht="15.6" thickTop="1" thickBot="1" x14ac:dyDescent="0.35">
      <c r="A892" s="71">
        <v>2</v>
      </c>
      <c r="B892" s="244" t="s">
        <v>134</v>
      </c>
      <c r="C892" s="245"/>
      <c r="D892" s="245"/>
      <c r="E892" s="246"/>
      <c r="F892" s="72">
        <f>SUM(F891)</f>
        <v>2.58</v>
      </c>
      <c r="G892" s="73">
        <f>SUM(F892/F897)</f>
        <v>0.24931705367059326</v>
      </c>
    </row>
    <row r="893" spans="1:12" ht="15.6" thickTop="1" thickBot="1" x14ac:dyDescent="0.35">
      <c r="A893" s="78" t="s">
        <v>26</v>
      </c>
      <c r="B893" s="244" t="s">
        <v>27</v>
      </c>
      <c r="C893" s="245"/>
      <c r="D893" s="245"/>
      <c r="E893" s="246"/>
      <c r="F893" s="79">
        <f>SUM(F889,F892)</f>
        <v>8.1804500000000004</v>
      </c>
      <c r="G893" s="3"/>
    </row>
    <row r="894" spans="1:12" ht="15.6" thickTop="1" thickBot="1" x14ac:dyDescent="0.35">
      <c r="A894" s="80">
        <v>3</v>
      </c>
      <c r="B894" s="264" t="s">
        <v>28</v>
      </c>
      <c r="C894" s="265"/>
      <c r="D894" s="265"/>
      <c r="E894" s="266"/>
      <c r="F894" s="79">
        <f>SUM(F893)*15%</f>
        <v>1.2270675</v>
      </c>
      <c r="G894" s="73">
        <f>SUM(F894/F897)</f>
        <v>0.11857707509881421</v>
      </c>
    </row>
    <row r="895" spans="1:12" ht="15.6" thickTop="1" thickBot="1" x14ac:dyDescent="0.35">
      <c r="A895" s="78" t="s">
        <v>29</v>
      </c>
      <c r="B895" s="244" t="s">
        <v>30</v>
      </c>
      <c r="C895" s="245"/>
      <c r="D895" s="245"/>
      <c r="E895" s="246"/>
      <c r="F895" s="81">
        <f>SUM(F893:F894)</f>
        <v>9.4075175000000009</v>
      </c>
    </row>
    <row r="896" spans="1:12" ht="15.6" thickTop="1" thickBot="1" x14ac:dyDescent="0.35">
      <c r="A896" s="80">
        <v>4</v>
      </c>
      <c r="B896" s="264" t="s">
        <v>31</v>
      </c>
      <c r="C896" s="265"/>
      <c r="D896" s="265"/>
      <c r="E896" s="266"/>
      <c r="F896" s="79">
        <f>SUM(F895)*10%</f>
        <v>0.94075175000000011</v>
      </c>
      <c r="G896" s="73">
        <f>SUM(F896/F897)</f>
        <v>9.0909090909090912E-2</v>
      </c>
    </row>
    <row r="897" spans="1:7" ht="15.6" thickTop="1" thickBot="1" x14ac:dyDescent="0.35">
      <c r="A897" s="78" t="s">
        <v>32</v>
      </c>
      <c r="B897" s="244" t="s">
        <v>33</v>
      </c>
      <c r="C897" s="245"/>
      <c r="D897" s="245"/>
      <c r="E897" s="246"/>
      <c r="F897" s="81">
        <f>SUM(F895:F896)</f>
        <v>10.348269250000001</v>
      </c>
      <c r="G897" s="82">
        <f>SUM(G889,G892,G894,G896)</f>
        <v>0.99999999999999989</v>
      </c>
    </row>
    <row r="898" spans="1:7" ht="15" thickTop="1" x14ac:dyDescent="0.3"/>
    <row r="899" spans="1:7" ht="15" thickBot="1" x14ac:dyDescent="0.35">
      <c r="A899" s="231" t="s">
        <v>276</v>
      </c>
      <c r="B899" s="231"/>
      <c r="C899" s="231"/>
      <c r="D899" s="231"/>
      <c r="E899" s="231"/>
      <c r="F899" s="231"/>
      <c r="G899" s="231"/>
    </row>
    <row r="900" spans="1:7" ht="44.4" thickTop="1" thickBot="1" x14ac:dyDescent="0.35">
      <c r="A900" s="61" t="s">
        <v>2</v>
      </c>
      <c r="B900" s="62" t="s">
        <v>3</v>
      </c>
      <c r="C900" s="63" t="s">
        <v>4</v>
      </c>
      <c r="D900" s="64" t="s">
        <v>5</v>
      </c>
      <c r="E900" s="27"/>
      <c r="F900" s="20"/>
      <c r="G900" s="20"/>
    </row>
    <row r="901" spans="1:7" ht="250.2" customHeight="1" thickTop="1" x14ac:dyDescent="0.3">
      <c r="A901" s="234" t="s">
        <v>277</v>
      </c>
      <c r="B901" s="278" t="s">
        <v>278</v>
      </c>
      <c r="C901" s="268" t="s">
        <v>8</v>
      </c>
      <c r="D901" s="268">
        <v>1</v>
      </c>
      <c r="E901" s="27"/>
      <c r="F901" s="20"/>
      <c r="G901" s="20"/>
    </row>
    <row r="902" spans="1:7" ht="232.8" customHeight="1" thickBot="1" x14ac:dyDescent="0.35">
      <c r="A902" s="235"/>
      <c r="B902" s="279"/>
      <c r="C902" s="269"/>
      <c r="D902" s="269"/>
      <c r="E902" s="20"/>
      <c r="F902" s="20"/>
      <c r="G902" s="20"/>
    </row>
    <row r="903" spans="1:7" ht="30" thickTop="1" thickBot="1" x14ac:dyDescent="0.35">
      <c r="A903" s="61" t="s">
        <v>9</v>
      </c>
      <c r="B903" s="62" t="s">
        <v>10</v>
      </c>
      <c r="C903" s="62" t="s">
        <v>4</v>
      </c>
      <c r="D903" s="62" t="s">
        <v>11</v>
      </c>
      <c r="E903" s="62" t="s">
        <v>12</v>
      </c>
      <c r="F903" s="62" t="s">
        <v>13</v>
      </c>
      <c r="G903" s="64" t="s">
        <v>14</v>
      </c>
    </row>
    <row r="904" spans="1:7" ht="15" thickTop="1" x14ac:dyDescent="0.3">
      <c r="A904" s="20"/>
      <c r="B904" s="67" t="s">
        <v>15</v>
      </c>
      <c r="C904" s="68"/>
      <c r="D904" s="68"/>
      <c r="E904" s="68"/>
      <c r="F904" s="68"/>
      <c r="G904" s="7"/>
    </row>
    <row r="905" spans="1:7" x14ac:dyDescent="0.3">
      <c r="A905" s="36" t="s">
        <v>16</v>
      </c>
      <c r="B905" s="4" t="s">
        <v>70</v>
      </c>
      <c r="C905" s="4" t="s">
        <v>18</v>
      </c>
      <c r="D905" s="4">
        <v>0.01</v>
      </c>
      <c r="E905" s="70">
        <v>30.27</v>
      </c>
      <c r="F905" s="6">
        <f>PRODUCT(D905:E905)</f>
        <v>0.30270000000000002</v>
      </c>
      <c r="G905" s="7"/>
    </row>
    <row r="906" spans="1:7" x14ac:dyDescent="0.3">
      <c r="A906" s="36" t="s">
        <v>19</v>
      </c>
      <c r="B906" s="4" t="s">
        <v>140</v>
      </c>
      <c r="C906" s="4" t="s">
        <v>18</v>
      </c>
      <c r="D906" s="22">
        <v>2.8</v>
      </c>
      <c r="E906" s="70">
        <v>28.09</v>
      </c>
      <c r="F906" s="6">
        <f>PRODUCT(D906:E906)</f>
        <v>78.652000000000001</v>
      </c>
      <c r="G906" s="7"/>
    </row>
    <row r="907" spans="1:7" ht="15" thickBot="1" x14ac:dyDescent="0.35">
      <c r="A907" s="36" t="s">
        <v>131</v>
      </c>
      <c r="B907" s="4" t="s">
        <v>141</v>
      </c>
      <c r="C907" s="4" t="s">
        <v>18</v>
      </c>
      <c r="D907" s="22">
        <v>8.4</v>
      </c>
      <c r="E907" s="70">
        <v>25.18</v>
      </c>
      <c r="F907" s="6">
        <f>PRODUCT(D907:E907)</f>
        <v>211.512</v>
      </c>
      <c r="G907" s="7"/>
    </row>
    <row r="908" spans="1:7" ht="15.6" thickTop="1" thickBot="1" x14ac:dyDescent="0.35">
      <c r="A908" s="71">
        <v>1</v>
      </c>
      <c r="B908" s="244" t="s">
        <v>21</v>
      </c>
      <c r="C908" s="245"/>
      <c r="D908" s="245"/>
      <c r="E908" s="246"/>
      <c r="F908" s="72">
        <f>SUM(F905:F907)</f>
        <v>290.4667</v>
      </c>
      <c r="G908" s="73">
        <f>SUM(F908/F921)</f>
        <v>0.75717976754825356</v>
      </c>
    </row>
    <row r="909" spans="1:7" ht="15" thickTop="1" x14ac:dyDescent="0.3">
      <c r="A909" s="20"/>
      <c r="B909" s="74" t="s">
        <v>45</v>
      </c>
      <c r="C909" s="4"/>
      <c r="D909" s="4"/>
      <c r="E909" s="4"/>
      <c r="F909" s="41"/>
      <c r="G909" s="75"/>
    </row>
    <row r="910" spans="1:7" ht="43.2" x14ac:dyDescent="0.3">
      <c r="A910" s="36" t="s">
        <v>23</v>
      </c>
      <c r="B910" s="4" t="s">
        <v>279</v>
      </c>
      <c r="C910" s="4" t="s">
        <v>8</v>
      </c>
      <c r="D910" s="4">
        <v>5.0000000000000001E-4</v>
      </c>
      <c r="E910" s="6">
        <v>390</v>
      </c>
      <c r="F910" s="6">
        <f>PRODUCT(D910:E910)</f>
        <v>0.19500000000000001</v>
      </c>
      <c r="G910" s="7"/>
    </row>
    <row r="911" spans="1:7" ht="43.8" thickBot="1" x14ac:dyDescent="0.35">
      <c r="A911" s="36" t="s">
        <v>47</v>
      </c>
      <c r="B911" s="4" t="s">
        <v>280</v>
      </c>
      <c r="C911" s="4" t="s">
        <v>8</v>
      </c>
      <c r="D911" s="4">
        <v>2.9999999999999997E-4</v>
      </c>
      <c r="E911" s="6">
        <v>375</v>
      </c>
      <c r="F911" s="23">
        <f>PRODUCT(D911:E911)</f>
        <v>0.11249999999999999</v>
      </c>
      <c r="G911" s="93"/>
    </row>
    <row r="912" spans="1:7" ht="15.6" thickTop="1" thickBot="1" x14ac:dyDescent="0.35">
      <c r="A912" s="71">
        <v>2</v>
      </c>
      <c r="B912" s="244" t="s">
        <v>49</v>
      </c>
      <c r="C912" s="245"/>
      <c r="D912" s="245"/>
      <c r="E912" s="246"/>
      <c r="F912" s="72">
        <f>SUM(F910:F911)</f>
        <v>0.3075</v>
      </c>
      <c r="G912" s="73">
        <f>SUM(F912/F921)</f>
        <v>8.0158165642081505E-4</v>
      </c>
    </row>
    <row r="913" spans="1:7" ht="15" thickTop="1" x14ac:dyDescent="0.3">
      <c r="A913" s="20"/>
      <c r="B913" s="74" t="s">
        <v>22</v>
      </c>
      <c r="C913" s="4"/>
      <c r="D913" s="4"/>
      <c r="E913" s="4"/>
      <c r="F913" s="41"/>
      <c r="G913" s="75"/>
    </row>
    <row r="914" spans="1:7" ht="129.6" x14ac:dyDescent="0.3">
      <c r="A914" s="36" t="s">
        <v>50</v>
      </c>
      <c r="B914" s="4" t="s">
        <v>281</v>
      </c>
      <c r="C914" s="4" t="s">
        <v>18</v>
      </c>
      <c r="D914" s="4">
        <v>0.12</v>
      </c>
      <c r="E914" s="76">
        <v>80</v>
      </c>
      <c r="F914" s="23">
        <f>PRODUCT(D914:E914)</f>
        <v>9.6</v>
      </c>
      <c r="G914" s="7"/>
    </row>
    <row r="915" spans="1:7" ht="58.2" thickBot="1" x14ac:dyDescent="0.35">
      <c r="A915" s="36" t="s">
        <v>52</v>
      </c>
      <c r="B915" s="4" t="s">
        <v>170</v>
      </c>
      <c r="C915" s="4" t="s">
        <v>18</v>
      </c>
      <c r="D915" s="4">
        <v>0.04</v>
      </c>
      <c r="E915" s="76">
        <v>72</v>
      </c>
      <c r="F915" s="23">
        <f>PRODUCT(D915:E915)</f>
        <v>2.88</v>
      </c>
      <c r="G915" s="7"/>
    </row>
    <row r="916" spans="1:7" ht="15.6" thickTop="1" thickBot="1" x14ac:dyDescent="0.35">
      <c r="A916" s="71">
        <v>3</v>
      </c>
      <c r="B916" s="244" t="s">
        <v>25</v>
      </c>
      <c r="C916" s="245"/>
      <c r="D916" s="245"/>
      <c r="E916" s="246"/>
      <c r="F916" s="72">
        <f>SUM(F914:F915)</f>
        <v>12.48</v>
      </c>
      <c r="G916" s="73">
        <f>SUM(F916/F921)</f>
        <v>3.25324847874204E-2</v>
      </c>
    </row>
    <row r="917" spans="1:7" ht="15.6" thickTop="1" thickBot="1" x14ac:dyDescent="0.35">
      <c r="A917" s="78" t="s">
        <v>26</v>
      </c>
      <c r="B917" s="244" t="s">
        <v>54</v>
      </c>
      <c r="C917" s="245"/>
      <c r="D917" s="245"/>
      <c r="E917" s="246"/>
      <c r="F917" s="79">
        <f>SUM(F908,F912,F916)</f>
        <v>303.25420000000003</v>
      </c>
      <c r="G917" s="3"/>
    </row>
    <row r="918" spans="1:7" ht="15.6" thickTop="1" thickBot="1" x14ac:dyDescent="0.35">
      <c r="A918" s="80">
        <v>4</v>
      </c>
      <c r="B918" s="264" t="s">
        <v>28</v>
      </c>
      <c r="C918" s="265"/>
      <c r="D918" s="265"/>
      <c r="E918" s="266"/>
      <c r="F918" s="79">
        <f>SUM(F917)*15%</f>
        <v>45.488130000000005</v>
      </c>
      <c r="G918" s="73">
        <f>SUM(F918/F921)</f>
        <v>0.11857707509881422</v>
      </c>
    </row>
    <row r="919" spans="1:7" ht="15.6" thickTop="1" thickBot="1" x14ac:dyDescent="0.35">
      <c r="A919" s="78" t="s">
        <v>29</v>
      </c>
      <c r="B919" s="244" t="s">
        <v>55</v>
      </c>
      <c r="C919" s="245"/>
      <c r="D919" s="245"/>
      <c r="E919" s="246"/>
      <c r="F919" s="81">
        <f>SUM(F917:F918)</f>
        <v>348.74233000000004</v>
      </c>
    </row>
    <row r="920" spans="1:7" ht="15.6" thickTop="1" thickBot="1" x14ac:dyDescent="0.35">
      <c r="A920" s="80">
        <v>5</v>
      </c>
      <c r="B920" s="264" t="s">
        <v>31</v>
      </c>
      <c r="C920" s="265"/>
      <c r="D920" s="265"/>
      <c r="E920" s="266"/>
      <c r="F920" s="79">
        <f>SUM(F919)*10%</f>
        <v>34.874233000000004</v>
      </c>
      <c r="G920" s="73">
        <f>SUM(F920/F921)</f>
        <v>9.0909090909090912E-2</v>
      </c>
    </row>
    <row r="921" spans="1:7" ht="15.6" thickTop="1" thickBot="1" x14ac:dyDescent="0.35">
      <c r="A921" s="78" t="s">
        <v>32</v>
      </c>
      <c r="B921" s="244" t="s">
        <v>33</v>
      </c>
      <c r="C921" s="245"/>
      <c r="D921" s="245"/>
      <c r="E921" s="246"/>
      <c r="F921" s="81">
        <f>SUM(F919:F920)</f>
        <v>383.61656300000004</v>
      </c>
      <c r="G921" s="82">
        <f>SUM(G908,G912,G916,G918,G920)</f>
        <v>1</v>
      </c>
    </row>
    <row r="922" spans="1:7" ht="15.6" thickTop="1" thickBot="1" x14ac:dyDescent="0.35"/>
    <row r="923" spans="1:7" ht="44.4" thickTop="1" thickBot="1" x14ac:dyDescent="0.35">
      <c r="A923" s="61" t="s">
        <v>2</v>
      </c>
      <c r="B923" s="62" t="s">
        <v>3</v>
      </c>
      <c r="C923" s="63" t="s">
        <v>4</v>
      </c>
      <c r="D923" s="64" t="s">
        <v>5</v>
      </c>
      <c r="E923" s="27"/>
      <c r="F923" s="20"/>
      <c r="G923" s="20"/>
    </row>
    <row r="924" spans="1:7" ht="403.2" customHeight="1" thickTop="1" x14ac:dyDescent="0.3">
      <c r="A924" s="234" t="s">
        <v>282</v>
      </c>
      <c r="B924" s="268" t="s">
        <v>283</v>
      </c>
      <c r="C924" s="268" t="s">
        <v>8</v>
      </c>
      <c r="D924" s="268">
        <v>1</v>
      </c>
      <c r="E924" s="27"/>
      <c r="F924" s="20"/>
      <c r="G924" s="20"/>
    </row>
    <row r="925" spans="1:7" ht="88.8" customHeight="1" thickBot="1" x14ac:dyDescent="0.35">
      <c r="A925" s="235"/>
      <c r="B925" s="269"/>
      <c r="C925" s="269"/>
      <c r="D925" s="269"/>
      <c r="E925" s="20"/>
      <c r="F925" s="20"/>
      <c r="G925" s="20"/>
    </row>
    <row r="926" spans="1:7" ht="30" thickTop="1" thickBot="1" x14ac:dyDescent="0.35">
      <c r="A926" s="61" t="s">
        <v>9</v>
      </c>
      <c r="B926" s="62" t="s">
        <v>10</v>
      </c>
      <c r="C926" s="62" t="s">
        <v>4</v>
      </c>
      <c r="D926" s="62" t="s">
        <v>11</v>
      </c>
      <c r="E926" s="62" t="s">
        <v>12</v>
      </c>
      <c r="F926" s="62" t="s">
        <v>13</v>
      </c>
      <c r="G926" s="64" t="s">
        <v>14</v>
      </c>
    </row>
    <row r="927" spans="1:7" ht="15" thickTop="1" x14ac:dyDescent="0.3">
      <c r="A927" s="20"/>
      <c r="B927" s="67" t="s">
        <v>15</v>
      </c>
      <c r="C927" s="68"/>
      <c r="D927" s="68"/>
      <c r="E927" s="68"/>
      <c r="F927" s="68"/>
      <c r="G927" s="7"/>
    </row>
    <row r="928" spans="1:7" x14ac:dyDescent="0.3">
      <c r="A928" s="36" t="s">
        <v>16</v>
      </c>
      <c r="B928" s="4" t="s">
        <v>70</v>
      </c>
      <c r="C928" s="4" t="s">
        <v>18</v>
      </c>
      <c r="D928" s="4">
        <v>0.01</v>
      </c>
      <c r="E928" s="70">
        <v>30.27</v>
      </c>
      <c r="F928" s="6">
        <f>PRODUCT(D928:E928)</f>
        <v>0.30270000000000002</v>
      </c>
      <c r="G928" s="7"/>
    </row>
    <row r="929" spans="1:7" x14ac:dyDescent="0.3">
      <c r="A929" s="36" t="s">
        <v>19</v>
      </c>
      <c r="B929" s="4" t="s">
        <v>140</v>
      </c>
      <c r="C929" s="4" t="s">
        <v>18</v>
      </c>
      <c r="D929" s="22">
        <v>2.5</v>
      </c>
      <c r="E929" s="70">
        <v>28.09</v>
      </c>
      <c r="F929" s="6">
        <f>PRODUCT(D929:E929)</f>
        <v>70.224999999999994</v>
      </c>
      <c r="G929" s="7"/>
    </row>
    <row r="930" spans="1:7" ht="15" thickBot="1" x14ac:dyDescent="0.35">
      <c r="A930" s="36" t="s">
        <v>131</v>
      </c>
      <c r="B930" s="4" t="s">
        <v>141</v>
      </c>
      <c r="C930" s="4" t="s">
        <v>18</v>
      </c>
      <c r="D930" s="22">
        <v>7.5</v>
      </c>
      <c r="E930" s="70">
        <v>25.18</v>
      </c>
      <c r="F930" s="6">
        <f>PRODUCT(D930:E930)</f>
        <v>188.85</v>
      </c>
      <c r="G930" s="7"/>
    </row>
    <row r="931" spans="1:7" ht="15.6" thickTop="1" thickBot="1" x14ac:dyDescent="0.35">
      <c r="A931" s="71">
        <v>1</v>
      </c>
      <c r="B931" s="244" t="s">
        <v>21</v>
      </c>
      <c r="C931" s="245"/>
      <c r="D931" s="245"/>
      <c r="E931" s="246"/>
      <c r="F931" s="72">
        <f>SUM(F928:F930)</f>
        <v>259.3777</v>
      </c>
      <c r="G931" s="73">
        <f>SUM(F931/F944)</f>
        <v>0.75337123948131335</v>
      </c>
    </row>
    <row r="932" spans="1:7" ht="15" thickTop="1" x14ac:dyDescent="0.3">
      <c r="A932" s="20"/>
      <c r="B932" s="74" t="s">
        <v>45</v>
      </c>
      <c r="C932" s="4"/>
      <c r="D932" s="4"/>
      <c r="E932" s="4"/>
      <c r="F932" s="41"/>
      <c r="G932" s="75"/>
    </row>
    <row r="933" spans="1:7" ht="43.2" x14ac:dyDescent="0.3">
      <c r="A933" s="36" t="s">
        <v>23</v>
      </c>
      <c r="B933" s="4" t="s">
        <v>279</v>
      </c>
      <c r="C933" s="4" t="s">
        <v>8</v>
      </c>
      <c r="D933" s="4">
        <v>5.0000000000000001E-4</v>
      </c>
      <c r="E933" s="6">
        <v>390.6</v>
      </c>
      <c r="F933" s="6">
        <f>PRODUCT(D933:E933)</f>
        <v>0.19530000000000003</v>
      </c>
      <c r="G933" s="7"/>
    </row>
    <row r="934" spans="1:7" ht="43.8" thickBot="1" x14ac:dyDescent="0.35">
      <c r="A934" s="36" t="s">
        <v>47</v>
      </c>
      <c r="B934" s="4" t="s">
        <v>280</v>
      </c>
      <c r="C934" s="4" t="s">
        <v>8</v>
      </c>
      <c r="D934" s="4">
        <v>2.9999999999999997E-4</v>
      </c>
      <c r="E934" s="6">
        <v>375</v>
      </c>
      <c r="F934" s="23">
        <f>PRODUCT(D934:E934)</f>
        <v>0.11249999999999999</v>
      </c>
      <c r="G934" s="93"/>
    </row>
    <row r="935" spans="1:7" ht="15.6" thickTop="1" thickBot="1" x14ac:dyDescent="0.35">
      <c r="A935" s="71">
        <v>2</v>
      </c>
      <c r="B935" s="244" t="s">
        <v>49</v>
      </c>
      <c r="C935" s="245"/>
      <c r="D935" s="245"/>
      <c r="E935" s="246"/>
      <c r="F935" s="72">
        <f>SUM(F933:F934)</f>
        <v>0.30780000000000002</v>
      </c>
      <c r="G935" s="73">
        <f>SUM(F935/F944)</f>
        <v>8.9401543583873344E-4</v>
      </c>
    </row>
    <row r="936" spans="1:7" ht="15" thickTop="1" x14ac:dyDescent="0.3">
      <c r="A936" s="20"/>
      <c r="B936" s="74" t="s">
        <v>22</v>
      </c>
      <c r="C936" s="4"/>
      <c r="D936" s="4"/>
      <c r="E936" s="4"/>
      <c r="F936" s="41"/>
      <c r="G936" s="75"/>
    </row>
    <row r="937" spans="1:7" ht="129.6" x14ac:dyDescent="0.3">
      <c r="A937" s="36" t="s">
        <v>50</v>
      </c>
      <c r="B937" s="4" t="s">
        <v>284</v>
      </c>
      <c r="C937" s="4" t="s">
        <v>18</v>
      </c>
      <c r="D937" s="4">
        <v>0.12</v>
      </c>
      <c r="E937" s="76">
        <v>80</v>
      </c>
      <c r="F937" s="23">
        <f>PRODUCT(D937:E937)</f>
        <v>9.6</v>
      </c>
      <c r="G937" s="7"/>
    </row>
    <row r="938" spans="1:7" ht="58.2" thickBot="1" x14ac:dyDescent="0.35">
      <c r="A938" s="36" t="s">
        <v>52</v>
      </c>
      <c r="B938" s="4" t="s">
        <v>170</v>
      </c>
      <c r="C938" s="4" t="s">
        <v>18</v>
      </c>
      <c r="D938" s="4">
        <v>0.04</v>
      </c>
      <c r="E938" s="76">
        <v>72</v>
      </c>
      <c r="F938" s="23">
        <f>PRODUCT(D938:E938)</f>
        <v>2.88</v>
      </c>
      <c r="G938" s="7"/>
    </row>
    <row r="939" spans="1:7" ht="15.6" thickTop="1" thickBot="1" x14ac:dyDescent="0.35">
      <c r="A939" s="71">
        <v>3</v>
      </c>
      <c r="B939" s="244" t="s">
        <v>25</v>
      </c>
      <c r="C939" s="245"/>
      <c r="D939" s="245"/>
      <c r="E939" s="246"/>
      <c r="F939" s="72">
        <f>SUM(F937:F938)</f>
        <v>12.48</v>
      </c>
      <c r="G939" s="73">
        <f>SUM(F939/F944)</f>
        <v>3.6248579074942798E-2</v>
      </c>
    </row>
    <row r="940" spans="1:7" ht="15.6" thickTop="1" thickBot="1" x14ac:dyDescent="0.35">
      <c r="A940" s="78" t="s">
        <v>26</v>
      </c>
      <c r="B940" s="244" t="s">
        <v>54</v>
      </c>
      <c r="C940" s="245"/>
      <c r="D940" s="245"/>
      <c r="E940" s="246"/>
      <c r="F940" s="79">
        <f>SUM(F931,F935,F939)</f>
        <v>272.16550000000001</v>
      </c>
      <c r="G940" s="3"/>
    </row>
    <row r="941" spans="1:7" ht="15.6" thickTop="1" thickBot="1" x14ac:dyDescent="0.35">
      <c r="A941" s="80">
        <v>4</v>
      </c>
      <c r="B941" s="264" t="s">
        <v>28</v>
      </c>
      <c r="C941" s="265"/>
      <c r="D941" s="265"/>
      <c r="E941" s="266"/>
      <c r="F941" s="79">
        <f>SUM(F940)*15%</f>
        <v>40.824824999999997</v>
      </c>
      <c r="G941" s="73">
        <f>SUM(F941/F944)</f>
        <v>0.11857707509881422</v>
      </c>
    </row>
    <row r="942" spans="1:7" ht="15.6" thickTop="1" thickBot="1" x14ac:dyDescent="0.35">
      <c r="A942" s="78" t="s">
        <v>29</v>
      </c>
      <c r="B942" s="244" t="s">
        <v>55</v>
      </c>
      <c r="C942" s="245"/>
      <c r="D942" s="245"/>
      <c r="E942" s="246"/>
      <c r="F942" s="81">
        <f>SUM(F940:F941)</f>
        <v>312.99032499999998</v>
      </c>
    </row>
    <row r="943" spans="1:7" ht="15.6" thickTop="1" thickBot="1" x14ac:dyDescent="0.35">
      <c r="A943" s="80">
        <v>5</v>
      </c>
      <c r="B943" s="264" t="s">
        <v>31</v>
      </c>
      <c r="C943" s="265"/>
      <c r="D943" s="265"/>
      <c r="E943" s="266"/>
      <c r="F943" s="79">
        <f>SUM(F942)*10%</f>
        <v>31.299032499999999</v>
      </c>
      <c r="G943" s="73">
        <f>SUM(F943/F944)</f>
        <v>9.0909090909090912E-2</v>
      </c>
    </row>
    <row r="944" spans="1:7" ht="15.6" thickTop="1" thickBot="1" x14ac:dyDescent="0.35">
      <c r="A944" s="78" t="s">
        <v>32</v>
      </c>
      <c r="B944" s="244" t="s">
        <v>33</v>
      </c>
      <c r="C944" s="245"/>
      <c r="D944" s="245"/>
      <c r="E944" s="246"/>
      <c r="F944" s="81">
        <f>SUM(F942:F943)</f>
        <v>344.28935749999999</v>
      </c>
      <c r="G944" s="82">
        <f>SUM(G931,G935,G939,G941,G943)</f>
        <v>1</v>
      </c>
    </row>
    <row r="945" spans="1:7" ht="15.6" thickTop="1" thickBot="1" x14ac:dyDescent="0.35"/>
    <row r="946" spans="1:7" ht="44.4" thickTop="1" thickBot="1" x14ac:dyDescent="0.35">
      <c r="A946" s="61" t="s">
        <v>2</v>
      </c>
      <c r="B946" s="62" t="s">
        <v>3</v>
      </c>
      <c r="C946" s="63" t="s">
        <v>4</v>
      </c>
      <c r="D946" s="64" t="s">
        <v>5</v>
      </c>
      <c r="E946" s="27"/>
      <c r="F946" s="20"/>
      <c r="G946" s="20"/>
    </row>
    <row r="947" spans="1:7" ht="409.2" customHeight="1" thickTop="1" x14ac:dyDescent="0.3">
      <c r="A947" s="234" t="s">
        <v>285</v>
      </c>
      <c r="B947" s="268" t="s">
        <v>286</v>
      </c>
      <c r="C947" s="268" t="s">
        <v>8</v>
      </c>
      <c r="D947" s="268">
        <v>1</v>
      </c>
      <c r="E947" s="27"/>
      <c r="F947" s="20"/>
      <c r="G947" s="20"/>
    </row>
    <row r="948" spans="1:7" ht="70.2" customHeight="1" thickBot="1" x14ac:dyDescent="0.35">
      <c r="A948" s="235"/>
      <c r="B948" s="269"/>
      <c r="C948" s="269"/>
      <c r="D948" s="269"/>
      <c r="E948" s="20"/>
      <c r="F948" s="20"/>
      <c r="G948" s="20"/>
    </row>
    <row r="949" spans="1:7" ht="30" thickTop="1" thickBot="1" x14ac:dyDescent="0.35">
      <c r="A949" s="61" t="s">
        <v>9</v>
      </c>
      <c r="B949" s="62" t="s">
        <v>10</v>
      </c>
      <c r="C949" s="62" t="s">
        <v>4</v>
      </c>
      <c r="D949" s="62" t="s">
        <v>11</v>
      </c>
      <c r="E949" s="62" t="s">
        <v>12</v>
      </c>
      <c r="F949" s="62" t="s">
        <v>13</v>
      </c>
      <c r="G949" s="64" t="s">
        <v>14</v>
      </c>
    </row>
    <row r="950" spans="1:7" ht="15" thickTop="1" x14ac:dyDescent="0.3">
      <c r="A950" s="20"/>
      <c r="B950" s="67" t="s">
        <v>15</v>
      </c>
      <c r="C950" s="68"/>
      <c r="D950" s="68"/>
      <c r="E950" s="68"/>
      <c r="F950" s="68"/>
      <c r="G950" s="7"/>
    </row>
    <row r="951" spans="1:7" x14ac:dyDescent="0.3">
      <c r="A951" s="36" t="s">
        <v>16</v>
      </c>
      <c r="B951" s="4" t="s">
        <v>70</v>
      </c>
      <c r="C951" s="4" t="s">
        <v>18</v>
      </c>
      <c r="D951" s="4">
        <v>0.01</v>
      </c>
      <c r="E951" s="70">
        <v>30.27</v>
      </c>
      <c r="F951" s="6">
        <f>PRODUCT(D951:E951)</f>
        <v>0.30270000000000002</v>
      </c>
      <c r="G951" s="7"/>
    </row>
    <row r="952" spans="1:7" x14ac:dyDescent="0.3">
      <c r="A952" s="36" t="s">
        <v>19</v>
      </c>
      <c r="B952" s="4" t="s">
        <v>140</v>
      </c>
      <c r="C952" s="4" t="s">
        <v>18</v>
      </c>
      <c r="D952" s="22">
        <v>2.2000000000000002</v>
      </c>
      <c r="E952" s="70">
        <v>28.09</v>
      </c>
      <c r="F952" s="6">
        <f>PRODUCT(D952:E952)</f>
        <v>61.798000000000002</v>
      </c>
      <c r="G952" s="7"/>
    </row>
    <row r="953" spans="1:7" ht="15" thickBot="1" x14ac:dyDescent="0.35">
      <c r="A953" s="36" t="s">
        <v>131</v>
      </c>
      <c r="B953" s="4" t="s">
        <v>141</v>
      </c>
      <c r="C953" s="4" t="s">
        <v>18</v>
      </c>
      <c r="D953" s="22">
        <v>6.6</v>
      </c>
      <c r="E953" s="70">
        <v>25.18</v>
      </c>
      <c r="F953" s="6">
        <f>PRODUCT(D953:E953)</f>
        <v>166.18799999999999</v>
      </c>
      <c r="G953" s="7"/>
    </row>
    <row r="954" spans="1:7" ht="15.6" thickTop="1" thickBot="1" x14ac:dyDescent="0.35">
      <c r="A954" s="71">
        <v>1</v>
      </c>
      <c r="B954" s="244" t="s">
        <v>21</v>
      </c>
      <c r="C954" s="245"/>
      <c r="D954" s="245"/>
      <c r="E954" s="246"/>
      <c r="F954" s="72">
        <f>SUM(F951:F953)</f>
        <v>228.28870000000001</v>
      </c>
      <c r="G954" s="73">
        <f>SUM(F954/F967)</f>
        <v>0.74858136522668595</v>
      </c>
    </row>
    <row r="955" spans="1:7" ht="15" thickTop="1" x14ac:dyDescent="0.3">
      <c r="A955" s="20"/>
      <c r="B955" s="74" t="s">
        <v>45</v>
      </c>
      <c r="C955" s="4"/>
      <c r="D955" s="4"/>
      <c r="E955" s="4"/>
      <c r="F955" s="41"/>
      <c r="G955" s="75"/>
    </row>
    <row r="956" spans="1:7" ht="43.2" x14ac:dyDescent="0.3">
      <c r="A956" s="36" t="s">
        <v>23</v>
      </c>
      <c r="B956" s="4" t="s">
        <v>279</v>
      </c>
      <c r="C956" s="4" t="s">
        <v>8</v>
      </c>
      <c r="D956" s="4">
        <v>5.0000000000000001E-4</v>
      </c>
      <c r="E956" s="6">
        <v>390.6</v>
      </c>
      <c r="F956" s="6">
        <f>PRODUCT(D956:E956)</f>
        <v>0.19530000000000003</v>
      </c>
      <c r="G956" s="7"/>
    </row>
    <row r="957" spans="1:7" ht="43.8" thickBot="1" x14ac:dyDescent="0.35">
      <c r="A957" s="36" t="s">
        <v>47</v>
      </c>
      <c r="B957" s="4" t="s">
        <v>280</v>
      </c>
      <c r="C957" s="4" t="s">
        <v>8</v>
      </c>
      <c r="D957" s="4">
        <v>2.9999999999999997E-4</v>
      </c>
      <c r="E957" s="6">
        <v>375</v>
      </c>
      <c r="F957" s="23">
        <f>PRODUCT(D957:E957)</f>
        <v>0.11249999999999999</v>
      </c>
      <c r="G957" s="93"/>
    </row>
    <row r="958" spans="1:7" ht="15.6" thickTop="1" thickBot="1" x14ac:dyDescent="0.35">
      <c r="A958" s="71">
        <v>2</v>
      </c>
      <c r="B958" s="244" t="s">
        <v>49</v>
      </c>
      <c r="C958" s="245"/>
      <c r="D958" s="245"/>
      <c r="E958" s="246"/>
      <c r="F958" s="72">
        <f>SUM(F956:F957)</f>
        <v>0.30780000000000002</v>
      </c>
      <c r="G958" s="73">
        <f>SUM(F958/F967)</f>
        <v>1.0093068304159337E-3</v>
      </c>
    </row>
    <row r="959" spans="1:7" ht="15" thickTop="1" x14ac:dyDescent="0.3">
      <c r="A959" s="20"/>
      <c r="B959" s="74" t="s">
        <v>22</v>
      </c>
      <c r="C959" s="4"/>
      <c r="D959" s="4"/>
      <c r="E959" s="4"/>
      <c r="F959" s="41"/>
      <c r="G959" s="75"/>
    </row>
    <row r="960" spans="1:7" ht="129.6" x14ac:dyDescent="0.3">
      <c r="A960" s="36" t="s">
        <v>50</v>
      </c>
      <c r="B960" s="4" t="s">
        <v>284</v>
      </c>
      <c r="C960" s="4" t="s">
        <v>18</v>
      </c>
      <c r="D960" s="4">
        <v>0.12</v>
      </c>
      <c r="E960" s="76">
        <v>80</v>
      </c>
      <c r="F960" s="23">
        <f>PRODUCT(D960:E960)</f>
        <v>9.6</v>
      </c>
      <c r="G960" s="7"/>
    </row>
    <row r="961" spans="1:7" ht="58.2" thickBot="1" x14ac:dyDescent="0.35">
      <c r="A961" s="36" t="s">
        <v>52</v>
      </c>
      <c r="B961" s="4" t="s">
        <v>170</v>
      </c>
      <c r="C961" s="4" t="s">
        <v>18</v>
      </c>
      <c r="D961" s="4">
        <v>0.04</v>
      </c>
      <c r="E961" s="76">
        <v>72</v>
      </c>
      <c r="F961" s="23">
        <f>PRODUCT(D961:E961)</f>
        <v>2.88</v>
      </c>
      <c r="G961" s="7"/>
    </row>
    <row r="962" spans="1:7" ht="15.6" thickTop="1" thickBot="1" x14ac:dyDescent="0.35">
      <c r="A962" s="71">
        <v>3</v>
      </c>
      <c r="B962" s="244" t="s">
        <v>25</v>
      </c>
      <c r="C962" s="245"/>
      <c r="D962" s="245"/>
      <c r="E962" s="246"/>
      <c r="F962" s="72">
        <f>SUM(F960:F961)</f>
        <v>12.48</v>
      </c>
      <c r="G962" s="73">
        <f>SUM(F962/F967)</f>
        <v>4.092316193499302E-2</v>
      </c>
    </row>
    <row r="963" spans="1:7" ht="15.6" thickTop="1" thickBot="1" x14ac:dyDescent="0.35">
      <c r="A963" s="78" t="s">
        <v>26</v>
      </c>
      <c r="B963" s="244" t="s">
        <v>54</v>
      </c>
      <c r="C963" s="245"/>
      <c r="D963" s="245"/>
      <c r="E963" s="246"/>
      <c r="F963" s="79">
        <f>SUM(F954,F958,F962)</f>
        <v>241.07649999999998</v>
      </c>
      <c r="G963" s="3"/>
    </row>
    <row r="964" spans="1:7" ht="15.6" thickTop="1" thickBot="1" x14ac:dyDescent="0.35">
      <c r="A964" s="80">
        <v>4</v>
      </c>
      <c r="B964" s="264" t="s">
        <v>28</v>
      </c>
      <c r="C964" s="265"/>
      <c r="D964" s="265"/>
      <c r="E964" s="266"/>
      <c r="F964" s="79">
        <f>SUM(F963)*15%</f>
        <v>36.161474999999996</v>
      </c>
      <c r="G964" s="73">
        <f>SUM(F964/F967)</f>
        <v>0.11857707509881421</v>
      </c>
    </row>
    <row r="965" spans="1:7" ht="15.6" thickTop="1" thickBot="1" x14ac:dyDescent="0.35">
      <c r="A965" s="78" t="s">
        <v>29</v>
      </c>
      <c r="B965" s="244" t="s">
        <v>55</v>
      </c>
      <c r="C965" s="245"/>
      <c r="D965" s="245"/>
      <c r="E965" s="246"/>
      <c r="F965" s="81">
        <f>SUM(F963:F964)</f>
        <v>277.23797500000001</v>
      </c>
    </row>
    <row r="966" spans="1:7" ht="15.6" thickTop="1" thickBot="1" x14ac:dyDescent="0.35">
      <c r="A966" s="80">
        <v>5</v>
      </c>
      <c r="B966" s="264" t="s">
        <v>31</v>
      </c>
      <c r="C966" s="265"/>
      <c r="D966" s="265"/>
      <c r="E966" s="266"/>
      <c r="F966" s="81">
        <f>SUM(F965)*10%</f>
        <v>27.723797500000003</v>
      </c>
      <c r="G966" s="100">
        <f>SUM(F966/F967)</f>
        <v>9.0909090909090925E-2</v>
      </c>
    </row>
    <row r="967" spans="1:7" ht="15.6" thickTop="1" thickBot="1" x14ac:dyDescent="0.35">
      <c r="A967" s="78" t="s">
        <v>32</v>
      </c>
      <c r="B967" s="244" t="s">
        <v>33</v>
      </c>
      <c r="C967" s="245"/>
      <c r="D967" s="245"/>
      <c r="E967" s="246"/>
      <c r="F967" s="81">
        <f>SUM(F965:F966)</f>
        <v>304.9617725</v>
      </c>
      <c r="G967" s="82">
        <f>SUM(G954,G958,G962,G964,G966)</f>
        <v>1</v>
      </c>
    </row>
    <row r="968" spans="1:7" ht="15.6" thickTop="1" thickBot="1" x14ac:dyDescent="0.35"/>
    <row r="969" spans="1:7" ht="44.4" thickTop="1" thickBot="1" x14ac:dyDescent="0.35">
      <c r="A969" s="61" t="s">
        <v>2</v>
      </c>
      <c r="B969" s="62" t="s">
        <v>3</v>
      </c>
      <c r="C969" s="63" t="s">
        <v>4</v>
      </c>
      <c r="D969" s="64" t="s">
        <v>5</v>
      </c>
      <c r="E969" s="27"/>
      <c r="F969" s="20"/>
      <c r="G969" s="20"/>
    </row>
    <row r="970" spans="1:7" ht="202.8" thickTop="1" thickBot="1" x14ac:dyDescent="0.35">
      <c r="A970" s="65" t="s">
        <v>287</v>
      </c>
      <c r="B970" s="66" t="s">
        <v>288</v>
      </c>
      <c r="C970" s="50" t="s">
        <v>203</v>
      </c>
      <c r="D970" s="50">
        <v>1</v>
      </c>
      <c r="E970" s="20"/>
      <c r="F970" s="20"/>
      <c r="G970" s="20"/>
    </row>
    <row r="971" spans="1:7" ht="30" thickTop="1" thickBot="1" x14ac:dyDescent="0.35">
      <c r="A971" s="61" t="s">
        <v>9</v>
      </c>
      <c r="B971" s="62" t="s">
        <v>10</v>
      </c>
      <c r="C971" s="62" t="s">
        <v>4</v>
      </c>
      <c r="D971" s="62" t="s">
        <v>11</v>
      </c>
      <c r="E971" s="62" t="s">
        <v>12</v>
      </c>
      <c r="F971" s="62" t="s">
        <v>13</v>
      </c>
      <c r="G971" s="64" t="s">
        <v>14</v>
      </c>
    </row>
    <row r="972" spans="1:7" ht="15" thickTop="1" x14ac:dyDescent="0.3">
      <c r="A972" s="20"/>
      <c r="B972" s="67" t="s">
        <v>15</v>
      </c>
      <c r="C972" s="68"/>
      <c r="D972" s="68"/>
      <c r="E972" s="68"/>
      <c r="F972" s="68"/>
      <c r="G972" s="7"/>
    </row>
    <row r="973" spans="1:7" ht="15" thickBot="1" x14ac:dyDescent="0.35">
      <c r="A973" s="36" t="s">
        <v>16</v>
      </c>
      <c r="B973" s="4" t="s">
        <v>70</v>
      </c>
      <c r="C973" s="4" t="s">
        <v>18</v>
      </c>
      <c r="D973" s="22">
        <v>0.2</v>
      </c>
      <c r="E973" s="70">
        <v>30.27</v>
      </c>
      <c r="F973" s="6">
        <f>PRODUCT(D973:E973)</f>
        <v>6.0540000000000003</v>
      </c>
      <c r="G973" s="7"/>
    </row>
    <row r="974" spans="1:7" ht="15.6" thickTop="1" thickBot="1" x14ac:dyDescent="0.35">
      <c r="A974" s="71">
        <v>1</v>
      </c>
      <c r="B974" s="244" t="s">
        <v>21</v>
      </c>
      <c r="C974" s="245"/>
      <c r="D974" s="245"/>
      <c r="E974" s="246"/>
      <c r="F974" s="72">
        <f>SUM(F973)</f>
        <v>6.0540000000000003</v>
      </c>
      <c r="G974" s="73">
        <f>SUM(F974/F983)</f>
        <v>0.45955163731401394</v>
      </c>
    </row>
    <row r="975" spans="1:7" ht="15" thickTop="1" x14ac:dyDescent="0.3">
      <c r="A975" s="20"/>
      <c r="B975" s="74" t="s">
        <v>22</v>
      </c>
      <c r="C975" s="4"/>
      <c r="D975" s="4"/>
      <c r="E975" s="4"/>
      <c r="F975" s="41"/>
      <c r="G975" s="75"/>
    </row>
    <row r="976" spans="1:7" ht="43.2" x14ac:dyDescent="0.3">
      <c r="A976" s="36" t="s">
        <v>23</v>
      </c>
      <c r="B976" s="4" t="s">
        <v>289</v>
      </c>
      <c r="C976" s="4" t="s">
        <v>18</v>
      </c>
      <c r="D976" s="22">
        <v>0.2</v>
      </c>
      <c r="E976" s="76">
        <v>7.4</v>
      </c>
      <c r="F976" s="23">
        <f>PRODUCT(D976:E976)</f>
        <v>1.4800000000000002</v>
      </c>
      <c r="G976" s="7"/>
    </row>
    <row r="977" spans="1:7" ht="58.2" thickBot="1" x14ac:dyDescent="0.35">
      <c r="A977" s="36" t="s">
        <v>47</v>
      </c>
      <c r="B977" s="4" t="s">
        <v>170</v>
      </c>
      <c r="C977" s="4" t="s">
        <v>18</v>
      </c>
      <c r="D977" s="4">
        <v>0.04</v>
      </c>
      <c r="E977" s="76">
        <v>72</v>
      </c>
      <c r="F977" s="23">
        <f>PRODUCT(D977:E977)</f>
        <v>2.88</v>
      </c>
      <c r="G977" s="7"/>
    </row>
    <row r="978" spans="1:7" ht="15.6" thickTop="1" thickBot="1" x14ac:dyDescent="0.35">
      <c r="A978" s="71">
        <v>2</v>
      </c>
      <c r="B978" s="244" t="s">
        <v>25</v>
      </c>
      <c r="C978" s="245"/>
      <c r="D978" s="245"/>
      <c r="E978" s="246"/>
      <c r="F978" s="72">
        <f>SUM(F976:F977)</f>
        <v>4.3600000000000003</v>
      </c>
      <c r="G978" s="73">
        <f>SUM(F978/F983)</f>
        <v>0.33096219667808074</v>
      </c>
    </row>
    <row r="979" spans="1:7" ht="15.6" thickTop="1" thickBot="1" x14ac:dyDescent="0.35">
      <c r="A979" s="78" t="s">
        <v>26</v>
      </c>
      <c r="B979" s="244" t="s">
        <v>27</v>
      </c>
      <c r="C979" s="245"/>
      <c r="D979" s="245"/>
      <c r="E979" s="246"/>
      <c r="F979" s="79">
        <f>SUM(F974,F978)</f>
        <v>10.414000000000001</v>
      </c>
      <c r="G979" s="3"/>
    </row>
    <row r="980" spans="1:7" ht="15.6" thickTop="1" thickBot="1" x14ac:dyDescent="0.35">
      <c r="A980" s="80">
        <v>3</v>
      </c>
      <c r="B980" s="264" t="s">
        <v>28</v>
      </c>
      <c r="C980" s="265"/>
      <c r="D980" s="265"/>
      <c r="E980" s="266"/>
      <c r="F980" s="79">
        <f>SUM(F979)*15%</f>
        <v>1.5621000000000003</v>
      </c>
      <c r="G980" s="73">
        <f>SUM(F980/F983)</f>
        <v>0.11857707509881422</v>
      </c>
    </row>
    <row r="981" spans="1:7" ht="15.6" thickTop="1" thickBot="1" x14ac:dyDescent="0.35">
      <c r="A981" s="78" t="s">
        <v>29</v>
      </c>
      <c r="B981" s="244" t="s">
        <v>30</v>
      </c>
      <c r="C981" s="245"/>
      <c r="D981" s="245"/>
      <c r="E981" s="246"/>
      <c r="F981" s="81">
        <f>SUM(F979:F980)</f>
        <v>11.976100000000002</v>
      </c>
    </row>
    <row r="982" spans="1:7" ht="15.6" thickTop="1" thickBot="1" x14ac:dyDescent="0.35">
      <c r="A982" s="80">
        <v>4</v>
      </c>
      <c r="B982" s="264" t="s">
        <v>31</v>
      </c>
      <c r="C982" s="265"/>
      <c r="D982" s="265"/>
      <c r="E982" s="266"/>
      <c r="F982" s="79">
        <f>SUM(F981)*10%</f>
        <v>1.1976100000000003</v>
      </c>
      <c r="G982" s="73">
        <f>SUM(F982/F983)</f>
        <v>9.0909090909090912E-2</v>
      </c>
    </row>
    <row r="983" spans="1:7" ht="15.6" thickTop="1" thickBot="1" x14ac:dyDescent="0.35">
      <c r="A983" s="78" t="s">
        <v>32</v>
      </c>
      <c r="B983" s="244" t="s">
        <v>33</v>
      </c>
      <c r="C983" s="245"/>
      <c r="D983" s="245"/>
      <c r="E983" s="246"/>
      <c r="F983" s="81">
        <f>SUM(F981:F982)</f>
        <v>13.173710000000003</v>
      </c>
      <c r="G983" s="82">
        <f>SUM(G974,G978,G980,G982)</f>
        <v>0.99999999999999989</v>
      </c>
    </row>
    <row r="984" spans="1:7" ht="15.6" thickTop="1" thickBot="1" x14ac:dyDescent="0.35"/>
    <row r="985" spans="1:7" ht="44.4" thickTop="1" thickBot="1" x14ac:dyDescent="0.35">
      <c r="A985" s="61" t="s">
        <v>2</v>
      </c>
      <c r="B985" s="62" t="s">
        <v>3</v>
      </c>
      <c r="C985" s="63" t="s">
        <v>4</v>
      </c>
      <c r="D985" s="64" t="s">
        <v>5</v>
      </c>
      <c r="E985" s="27"/>
      <c r="F985" s="20"/>
      <c r="G985" s="20"/>
    </row>
    <row r="986" spans="1:7" ht="217.2" thickTop="1" thickBot="1" x14ac:dyDescent="0.35">
      <c r="A986" s="65" t="s">
        <v>290</v>
      </c>
      <c r="B986" s="66" t="s">
        <v>291</v>
      </c>
      <c r="C986" s="50" t="s">
        <v>203</v>
      </c>
      <c r="D986" s="50">
        <v>1</v>
      </c>
      <c r="E986" s="20"/>
      <c r="F986" s="20"/>
      <c r="G986" s="20"/>
    </row>
    <row r="987" spans="1:7" ht="30" thickTop="1" thickBot="1" x14ac:dyDescent="0.35">
      <c r="A987" s="61" t="s">
        <v>9</v>
      </c>
      <c r="B987" s="62" t="s">
        <v>10</v>
      </c>
      <c r="C987" s="62" t="s">
        <v>4</v>
      </c>
      <c r="D987" s="62" t="s">
        <v>11</v>
      </c>
      <c r="E987" s="62" t="s">
        <v>12</v>
      </c>
      <c r="F987" s="62" t="s">
        <v>13</v>
      </c>
      <c r="G987" s="64" t="s">
        <v>14</v>
      </c>
    </row>
    <row r="988" spans="1:7" ht="15" thickTop="1" x14ac:dyDescent="0.3">
      <c r="A988" s="20"/>
      <c r="B988" s="67" t="s">
        <v>15</v>
      </c>
      <c r="C988" s="68"/>
      <c r="D988" s="68"/>
      <c r="E988" s="68"/>
      <c r="F988" s="68"/>
      <c r="G988" s="7"/>
    </row>
    <row r="989" spans="1:7" ht="15" thickBot="1" x14ac:dyDescent="0.35">
      <c r="A989" s="36" t="s">
        <v>16</v>
      </c>
      <c r="B989" s="4" t="s">
        <v>70</v>
      </c>
      <c r="C989" s="4" t="s">
        <v>18</v>
      </c>
      <c r="D989" s="4">
        <v>0.26</v>
      </c>
      <c r="E989" s="70">
        <v>30.27</v>
      </c>
      <c r="F989" s="6">
        <f>PRODUCT(D989:E989)</f>
        <v>7.8702000000000005</v>
      </c>
      <c r="G989" s="7"/>
    </row>
    <row r="990" spans="1:7" ht="15.6" thickTop="1" thickBot="1" x14ac:dyDescent="0.35">
      <c r="A990" s="71">
        <v>1</v>
      </c>
      <c r="B990" s="244" t="s">
        <v>21</v>
      </c>
      <c r="C990" s="245"/>
      <c r="D990" s="245"/>
      <c r="E990" s="246"/>
      <c r="F990" s="72">
        <f>SUM(F989)</f>
        <v>7.8702000000000005</v>
      </c>
      <c r="G990" s="73">
        <f>SUM(F990/F999)</f>
        <v>0.49087926467032117</v>
      </c>
    </row>
    <row r="991" spans="1:7" ht="15" thickTop="1" x14ac:dyDescent="0.3">
      <c r="A991" s="20"/>
      <c r="B991" s="74" t="s">
        <v>22</v>
      </c>
      <c r="C991" s="4"/>
      <c r="D991" s="4"/>
      <c r="E991" s="4"/>
      <c r="F991" s="41"/>
      <c r="G991" s="75"/>
    </row>
    <row r="992" spans="1:7" ht="43.2" x14ac:dyDescent="0.3">
      <c r="A992" s="36" t="s">
        <v>23</v>
      </c>
      <c r="B992" s="4" t="s">
        <v>289</v>
      </c>
      <c r="C992" s="4" t="s">
        <v>18</v>
      </c>
      <c r="D992" s="4">
        <v>0.26</v>
      </c>
      <c r="E992" s="76">
        <v>7.4</v>
      </c>
      <c r="F992" s="23">
        <f>PRODUCT(D992:E992)</f>
        <v>1.9240000000000002</v>
      </c>
      <c r="G992" s="7"/>
    </row>
    <row r="993" spans="1:7" ht="58.2" thickBot="1" x14ac:dyDescent="0.35">
      <c r="A993" s="36" t="s">
        <v>47</v>
      </c>
      <c r="B993" s="4" t="s">
        <v>170</v>
      </c>
      <c r="C993" s="4" t="s">
        <v>18</v>
      </c>
      <c r="D993" s="4">
        <v>0.04</v>
      </c>
      <c r="E993" s="76">
        <v>72</v>
      </c>
      <c r="F993" s="23">
        <f>PRODUCT(D993:E993)</f>
        <v>2.88</v>
      </c>
      <c r="G993" s="7"/>
    </row>
    <row r="994" spans="1:7" ht="15.6" thickTop="1" thickBot="1" x14ac:dyDescent="0.35">
      <c r="A994" s="71">
        <v>2</v>
      </c>
      <c r="B994" s="244" t="s">
        <v>25</v>
      </c>
      <c r="C994" s="245"/>
      <c r="D994" s="245"/>
      <c r="E994" s="246"/>
      <c r="F994" s="72">
        <f>SUM(F992:F993)</f>
        <v>4.8040000000000003</v>
      </c>
      <c r="G994" s="73">
        <f>SUM(F994/F999)</f>
        <v>0.29963456932177363</v>
      </c>
    </row>
    <row r="995" spans="1:7" ht="15.6" thickTop="1" thickBot="1" x14ac:dyDescent="0.35">
      <c r="A995" s="78" t="s">
        <v>26</v>
      </c>
      <c r="B995" s="244" t="s">
        <v>27</v>
      </c>
      <c r="C995" s="245"/>
      <c r="D995" s="245"/>
      <c r="E995" s="246"/>
      <c r="F995" s="79">
        <f>SUM(F990,F994)</f>
        <v>12.674200000000001</v>
      </c>
      <c r="G995" s="3"/>
    </row>
    <row r="996" spans="1:7" ht="15.6" thickTop="1" thickBot="1" x14ac:dyDescent="0.35">
      <c r="A996" s="80">
        <v>3</v>
      </c>
      <c r="B996" s="264" t="s">
        <v>28</v>
      </c>
      <c r="C996" s="265"/>
      <c r="D996" s="265"/>
      <c r="E996" s="266"/>
      <c r="F996" s="79">
        <f>SUM(F995)*15%</f>
        <v>1.90113</v>
      </c>
      <c r="G996" s="73">
        <f>SUM(F996/F999)</f>
        <v>0.11857707509881421</v>
      </c>
    </row>
    <row r="997" spans="1:7" ht="15.6" thickTop="1" thickBot="1" x14ac:dyDescent="0.35">
      <c r="A997" s="78" t="s">
        <v>29</v>
      </c>
      <c r="B997" s="244" t="s">
        <v>30</v>
      </c>
      <c r="C997" s="245"/>
      <c r="D997" s="245"/>
      <c r="E997" s="246"/>
      <c r="F997" s="81">
        <f>SUM(F995:F996)</f>
        <v>14.575330000000001</v>
      </c>
    </row>
    <row r="998" spans="1:7" ht="15.6" thickTop="1" thickBot="1" x14ac:dyDescent="0.35">
      <c r="A998" s="80">
        <v>4</v>
      </c>
      <c r="B998" s="264" t="s">
        <v>31</v>
      </c>
      <c r="C998" s="265"/>
      <c r="D998" s="265"/>
      <c r="E998" s="266"/>
      <c r="F998" s="79">
        <f>SUM(F997)*10%</f>
        <v>1.4575330000000002</v>
      </c>
      <c r="G998" s="73">
        <f>SUM(F998/F999)</f>
        <v>9.0909090909090912E-2</v>
      </c>
    </row>
    <row r="999" spans="1:7" ht="15.6" thickTop="1" thickBot="1" x14ac:dyDescent="0.35">
      <c r="A999" s="78" t="s">
        <v>32</v>
      </c>
      <c r="B999" s="244" t="s">
        <v>33</v>
      </c>
      <c r="C999" s="245"/>
      <c r="D999" s="245"/>
      <c r="E999" s="246"/>
      <c r="F999" s="81">
        <f>SUM(F997:F998)</f>
        <v>16.032863000000003</v>
      </c>
      <c r="G999" s="82">
        <f>SUM(G990,G994,G996,G998)</f>
        <v>0.99999999999999989</v>
      </c>
    </row>
    <row r="1000" spans="1:7" ht="15.6" thickTop="1" thickBot="1" x14ac:dyDescent="0.35"/>
    <row r="1001" spans="1:7" ht="44.4" thickTop="1" thickBot="1" x14ac:dyDescent="0.35">
      <c r="A1001" s="61" t="s">
        <v>2</v>
      </c>
      <c r="B1001" s="62" t="s">
        <v>3</v>
      </c>
      <c r="C1001" s="63" t="s">
        <v>4</v>
      </c>
      <c r="D1001" s="64" t="s">
        <v>5</v>
      </c>
      <c r="E1001" s="27"/>
      <c r="F1001" s="20"/>
      <c r="G1001" s="20"/>
    </row>
    <row r="1002" spans="1:7" ht="217.2" thickTop="1" thickBot="1" x14ac:dyDescent="0.35">
      <c r="A1002" s="65" t="s">
        <v>292</v>
      </c>
      <c r="B1002" s="66" t="s">
        <v>293</v>
      </c>
      <c r="C1002" s="50" t="s">
        <v>203</v>
      </c>
      <c r="D1002" s="50">
        <v>1</v>
      </c>
      <c r="E1002" s="20"/>
      <c r="F1002" s="20"/>
      <c r="G1002" s="20"/>
    </row>
    <row r="1003" spans="1:7" ht="30" thickTop="1" thickBot="1" x14ac:dyDescent="0.35">
      <c r="A1003" s="61" t="s">
        <v>9</v>
      </c>
      <c r="B1003" s="62" t="s">
        <v>10</v>
      </c>
      <c r="C1003" s="62" t="s">
        <v>4</v>
      </c>
      <c r="D1003" s="62" t="s">
        <v>11</v>
      </c>
      <c r="E1003" s="62" t="s">
        <v>12</v>
      </c>
      <c r="F1003" s="62" t="s">
        <v>13</v>
      </c>
      <c r="G1003" s="64" t="s">
        <v>14</v>
      </c>
    </row>
    <row r="1004" spans="1:7" ht="15" thickTop="1" x14ac:dyDescent="0.3">
      <c r="A1004" s="20"/>
      <c r="B1004" s="67" t="s">
        <v>15</v>
      </c>
      <c r="C1004" s="68"/>
      <c r="D1004" s="68"/>
      <c r="E1004" s="68"/>
      <c r="F1004" s="68"/>
      <c r="G1004" s="7"/>
    </row>
    <row r="1005" spans="1:7" ht="15" thickBot="1" x14ac:dyDescent="0.35">
      <c r="A1005" s="36" t="s">
        <v>16</v>
      </c>
      <c r="B1005" s="4" t="s">
        <v>70</v>
      </c>
      <c r="C1005" s="4" t="s">
        <v>18</v>
      </c>
      <c r="D1005" s="4">
        <v>0.44</v>
      </c>
      <c r="E1005" s="70">
        <v>30.27</v>
      </c>
      <c r="F1005" s="6">
        <f>PRODUCT(D1005:E1005)</f>
        <v>13.3188</v>
      </c>
      <c r="G1005" s="7"/>
    </row>
    <row r="1006" spans="1:7" ht="15.6" thickTop="1" thickBot="1" x14ac:dyDescent="0.35">
      <c r="A1006" s="71">
        <v>1</v>
      </c>
      <c r="B1006" s="244" t="s">
        <v>21</v>
      </c>
      <c r="C1006" s="245"/>
      <c r="D1006" s="245"/>
      <c r="E1006" s="246"/>
      <c r="F1006" s="72">
        <f>SUM(F1005)</f>
        <v>13.3188</v>
      </c>
      <c r="G1006" s="73">
        <f>SUM(F1006/F1015)</f>
        <v>0.54118755536802821</v>
      </c>
    </row>
    <row r="1007" spans="1:7" ht="15" thickTop="1" x14ac:dyDescent="0.3">
      <c r="A1007" s="20"/>
      <c r="B1007" s="74" t="s">
        <v>22</v>
      </c>
      <c r="C1007" s="4"/>
      <c r="D1007" s="4"/>
      <c r="E1007" s="4"/>
      <c r="F1007" s="41"/>
      <c r="G1007" s="75"/>
    </row>
    <row r="1008" spans="1:7" ht="43.2" x14ac:dyDescent="0.3">
      <c r="A1008" s="36" t="s">
        <v>23</v>
      </c>
      <c r="B1008" s="4" t="s">
        <v>289</v>
      </c>
      <c r="C1008" s="4" t="s">
        <v>18</v>
      </c>
      <c r="D1008" s="4">
        <v>0.44</v>
      </c>
      <c r="E1008" s="76">
        <v>7.4</v>
      </c>
      <c r="F1008" s="23">
        <f>PRODUCT(D1008:E1008)</f>
        <v>3.2560000000000002</v>
      </c>
      <c r="G1008" s="7"/>
    </row>
    <row r="1009" spans="1:7" ht="58.2" thickBot="1" x14ac:dyDescent="0.35">
      <c r="A1009" s="36" t="s">
        <v>47</v>
      </c>
      <c r="B1009" s="4" t="s">
        <v>170</v>
      </c>
      <c r="C1009" s="4" t="s">
        <v>18</v>
      </c>
      <c r="D1009" s="4">
        <v>0.04</v>
      </c>
      <c r="E1009" s="76">
        <v>72</v>
      </c>
      <c r="F1009" s="23">
        <f>PRODUCT(D1009:E1009)</f>
        <v>2.88</v>
      </c>
      <c r="G1009" s="7"/>
    </row>
    <row r="1010" spans="1:7" ht="15.6" thickTop="1" thickBot="1" x14ac:dyDescent="0.35">
      <c r="A1010" s="71">
        <v>2</v>
      </c>
      <c r="B1010" s="244" t="s">
        <v>25</v>
      </c>
      <c r="C1010" s="245"/>
      <c r="D1010" s="245"/>
      <c r="E1010" s="246"/>
      <c r="F1010" s="72">
        <f>SUM(F1008:F1009)</f>
        <v>6.1360000000000001</v>
      </c>
      <c r="G1010" s="73">
        <f>SUM(F1010/F1015)</f>
        <v>0.24932627862406681</v>
      </c>
    </row>
    <row r="1011" spans="1:7" ht="15.6" thickTop="1" thickBot="1" x14ac:dyDescent="0.35">
      <c r="A1011" s="78" t="s">
        <v>26</v>
      </c>
      <c r="B1011" s="244" t="s">
        <v>27</v>
      </c>
      <c r="C1011" s="245"/>
      <c r="D1011" s="245"/>
      <c r="E1011" s="246"/>
      <c r="F1011" s="79">
        <f>SUM(F1006,F1010)</f>
        <v>19.454799999999999</v>
      </c>
      <c r="G1011" s="3"/>
    </row>
    <row r="1012" spans="1:7" ht="15.6" thickTop="1" thickBot="1" x14ac:dyDescent="0.35">
      <c r="A1012" s="80">
        <v>3</v>
      </c>
      <c r="B1012" s="264" t="s">
        <v>28</v>
      </c>
      <c r="C1012" s="265"/>
      <c r="D1012" s="265"/>
      <c r="E1012" s="266"/>
      <c r="F1012" s="79">
        <f>SUM(F1011)*15%</f>
        <v>2.9182199999999998</v>
      </c>
      <c r="G1012" s="73">
        <f>SUM(F1012/F1015)</f>
        <v>0.11857707509881424</v>
      </c>
    </row>
    <row r="1013" spans="1:7" ht="15.6" thickTop="1" thickBot="1" x14ac:dyDescent="0.35">
      <c r="A1013" s="78" t="s">
        <v>29</v>
      </c>
      <c r="B1013" s="244" t="s">
        <v>30</v>
      </c>
      <c r="C1013" s="245"/>
      <c r="D1013" s="245"/>
      <c r="E1013" s="246"/>
      <c r="F1013" s="81">
        <f>SUM(F1011:F1012)</f>
        <v>22.373019999999997</v>
      </c>
    </row>
    <row r="1014" spans="1:7" ht="15.6" thickTop="1" thickBot="1" x14ac:dyDescent="0.35">
      <c r="A1014" s="80">
        <v>4</v>
      </c>
      <c r="B1014" s="264" t="s">
        <v>31</v>
      </c>
      <c r="C1014" s="265"/>
      <c r="D1014" s="265"/>
      <c r="E1014" s="266"/>
      <c r="F1014" s="79">
        <f>SUM(F1013)*10%</f>
        <v>2.2373019999999997</v>
      </c>
      <c r="G1014" s="73">
        <f>SUM(F1014/F1015)</f>
        <v>9.0909090909090912E-2</v>
      </c>
    </row>
    <row r="1015" spans="1:7" ht="15.6" thickTop="1" thickBot="1" x14ac:dyDescent="0.35">
      <c r="A1015" s="78" t="s">
        <v>32</v>
      </c>
      <c r="B1015" s="244" t="s">
        <v>33</v>
      </c>
      <c r="C1015" s="245"/>
      <c r="D1015" s="245"/>
      <c r="E1015" s="246"/>
      <c r="F1015" s="81">
        <f>SUM(F1013:F1014)</f>
        <v>24.610321999999996</v>
      </c>
      <c r="G1015" s="82">
        <f>SUM(G1006,G1010,G1012,G1014)</f>
        <v>1</v>
      </c>
    </row>
    <row r="1016" spans="1:7" ht="15.6" thickTop="1" thickBot="1" x14ac:dyDescent="0.35"/>
    <row r="1017" spans="1:7" ht="44.4" thickTop="1" thickBot="1" x14ac:dyDescent="0.35">
      <c r="A1017" s="61" t="s">
        <v>2</v>
      </c>
      <c r="B1017" s="62" t="s">
        <v>3</v>
      </c>
      <c r="C1017" s="63" t="s">
        <v>4</v>
      </c>
      <c r="D1017" s="64" t="s">
        <v>5</v>
      </c>
      <c r="E1017" s="27"/>
      <c r="F1017" s="20"/>
      <c r="G1017" s="20"/>
    </row>
    <row r="1018" spans="1:7" ht="217.2" thickTop="1" thickBot="1" x14ac:dyDescent="0.35">
      <c r="A1018" s="65" t="s">
        <v>294</v>
      </c>
      <c r="B1018" s="66" t="s">
        <v>295</v>
      </c>
      <c r="C1018" s="50" t="s">
        <v>203</v>
      </c>
      <c r="D1018" s="50">
        <v>1</v>
      </c>
      <c r="E1018" s="20"/>
      <c r="F1018" s="20"/>
      <c r="G1018" s="20"/>
    </row>
    <row r="1019" spans="1:7" ht="30" thickTop="1" thickBot="1" x14ac:dyDescent="0.35">
      <c r="A1019" s="61" t="s">
        <v>9</v>
      </c>
      <c r="B1019" s="62" t="s">
        <v>10</v>
      </c>
      <c r="C1019" s="62" t="s">
        <v>4</v>
      </c>
      <c r="D1019" s="62" t="s">
        <v>11</v>
      </c>
      <c r="E1019" s="62" t="s">
        <v>12</v>
      </c>
      <c r="F1019" s="62" t="s">
        <v>13</v>
      </c>
      <c r="G1019" s="64" t="s">
        <v>14</v>
      </c>
    </row>
    <row r="1020" spans="1:7" ht="15" thickTop="1" x14ac:dyDescent="0.3">
      <c r="A1020" s="20"/>
      <c r="B1020" s="67" t="s">
        <v>15</v>
      </c>
      <c r="C1020" s="68"/>
      <c r="D1020" s="68"/>
      <c r="E1020" s="68"/>
      <c r="F1020" s="68"/>
      <c r="G1020" s="7"/>
    </row>
    <row r="1021" spans="1:7" ht="15" thickBot="1" x14ac:dyDescent="0.35">
      <c r="A1021" s="36" t="s">
        <v>16</v>
      </c>
      <c r="B1021" s="4" t="s">
        <v>70</v>
      </c>
      <c r="C1021" s="4" t="s">
        <v>18</v>
      </c>
      <c r="D1021" s="4">
        <v>0.64</v>
      </c>
      <c r="E1021" s="70">
        <v>30.27</v>
      </c>
      <c r="F1021" s="6">
        <f>PRODUCT(D1021:E1021)</f>
        <v>19.372800000000002</v>
      </c>
      <c r="G1021" s="7"/>
    </row>
    <row r="1022" spans="1:7" ht="15.6" thickTop="1" thickBot="1" x14ac:dyDescent="0.35">
      <c r="A1022" s="71">
        <v>1</v>
      </c>
      <c r="B1022" s="244" t="s">
        <v>21</v>
      </c>
      <c r="C1022" s="245"/>
      <c r="D1022" s="245"/>
      <c r="E1022" s="246"/>
      <c r="F1022" s="72">
        <f>SUM(F1021)</f>
        <v>19.372800000000002</v>
      </c>
      <c r="G1022" s="73">
        <f>SUM(F1022/F1031)</f>
        <v>0.5674378409993055</v>
      </c>
    </row>
    <row r="1023" spans="1:7" ht="15" thickTop="1" x14ac:dyDescent="0.3">
      <c r="A1023" s="20"/>
      <c r="B1023" s="74" t="s">
        <v>22</v>
      </c>
      <c r="C1023" s="4"/>
      <c r="D1023" s="4"/>
      <c r="E1023" s="4"/>
      <c r="F1023" s="41"/>
      <c r="G1023" s="75"/>
    </row>
    <row r="1024" spans="1:7" ht="43.2" x14ac:dyDescent="0.3">
      <c r="A1024" s="36" t="s">
        <v>23</v>
      </c>
      <c r="B1024" s="4" t="s">
        <v>289</v>
      </c>
      <c r="C1024" s="4" t="s">
        <v>18</v>
      </c>
      <c r="D1024" s="4">
        <v>0.64</v>
      </c>
      <c r="E1024" s="76">
        <v>7.4</v>
      </c>
      <c r="F1024" s="23">
        <f>PRODUCT(D1024:E1024)</f>
        <v>4.7360000000000007</v>
      </c>
      <c r="G1024" s="7"/>
    </row>
    <row r="1025" spans="1:7" ht="58.2" thickBot="1" x14ac:dyDescent="0.35">
      <c r="A1025" s="36" t="s">
        <v>47</v>
      </c>
      <c r="B1025" s="4" t="s">
        <v>170</v>
      </c>
      <c r="C1025" s="4" t="s">
        <v>18</v>
      </c>
      <c r="D1025" s="4">
        <v>0.04</v>
      </c>
      <c r="E1025" s="76">
        <v>72</v>
      </c>
      <c r="F1025" s="23">
        <f>PRODUCT(D1025:E1025)</f>
        <v>2.88</v>
      </c>
      <c r="G1025" s="7"/>
    </row>
    <row r="1026" spans="1:7" ht="15.6" thickTop="1" thickBot="1" x14ac:dyDescent="0.35">
      <c r="A1026" s="71">
        <v>3</v>
      </c>
      <c r="B1026" s="244" t="s">
        <v>25</v>
      </c>
      <c r="C1026" s="245"/>
      <c r="D1026" s="245"/>
      <c r="E1026" s="246"/>
      <c r="F1026" s="72">
        <f>SUM(F1024:F1025)</f>
        <v>7.6160000000000005</v>
      </c>
      <c r="G1026" s="73">
        <f>SUM(F1026/F1031)</f>
        <v>0.22307599299278938</v>
      </c>
    </row>
    <row r="1027" spans="1:7" ht="15.6" thickTop="1" thickBot="1" x14ac:dyDescent="0.35">
      <c r="A1027" s="78" t="s">
        <v>26</v>
      </c>
      <c r="B1027" s="244" t="s">
        <v>54</v>
      </c>
      <c r="C1027" s="245"/>
      <c r="D1027" s="245"/>
      <c r="E1027" s="246"/>
      <c r="F1027" s="79">
        <f>SUM(F1022,F1026)</f>
        <v>26.988800000000001</v>
      </c>
      <c r="G1027" s="3"/>
    </row>
    <row r="1028" spans="1:7" ht="15.6" thickTop="1" thickBot="1" x14ac:dyDescent="0.35">
      <c r="A1028" s="80">
        <v>4</v>
      </c>
      <c r="B1028" s="264" t="s">
        <v>28</v>
      </c>
      <c r="C1028" s="265"/>
      <c r="D1028" s="265"/>
      <c r="E1028" s="266"/>
      <c r="F1028" s="79">
        <f>SUM(F1027)*15%</f>
        <v>4.0483200000000004</v>
      </c>
      <c r="G1028" s="73">
        <f>SUM(F1028/F1031)</f>
        <v>0.11857707509881422</v>
      </c>
    </row>
    <row r="1029" spans="1:7" ht="15.6" thickTop="1" thickBot="1" x14ac:dyDescent="0.35">
      <c r="A1029" s="78" t="s">
        <v>29</v>
      </c>
      <c r="B1029" s="244" t="s">
        <v>55</v>
      </c>
      <c r="C1029" s="245"/>
      <c r="D1029" s="245"/>
      <c r="E1029" s="246"/>
      <c r="F1029" s="81">
        <f>SUM(F1027:F1028)</f>
        <v>31.037120000000002</v>
      </c>
    </row>
    <row r="1030" spans="1:7" ht="15.6" thickTop="1" thickBot="1" x14ac:dyDescent="0.35">
      <c r="A1030" s="80">
        <v>5</v>
      </c>
      <c r="B1030" s="264" t="s">
        <v>31</v>
      </c>
      <c r="C1030" s="265"/>
      <c r="D1030" s="265"/>
      <c r="E1030" s="266"/>
      <c r="F1030" s="79">
        <f>SUM(F1029)*10%</f>
        <v>3.1037120000000002</v>
      </c>
      <c r="G1030" s="73">
        <f>SUM(F1030/F1031)</f>
        <v>9.0909090909090912E-2</v>
      </c>
    </row>
    <row r="1031" spans="1:7" ht="15.6" thickTop="1" thickBot="1" x14ac:dyDescent="0.35">
      <c r="A1031" s="78" t="s">
        <v>32</v>
      </c>
      <c r="B1031" s="244" t="s">
        <v>33</v>
      </c>
      <c r="C1031" s="245"/>
      <c r="D1031" s="245"/>
      <c r="E1031" s="246"/>
      <c r="F1031" s="81">
        <f>SUM(F1029:F1030)</f>
        <v>34.140832000000003</v>
      </c>
      <c r="G1031" s="82">
        <f>SUM(G1022,G1026,G1028,G1030)</f>
        <v>1</v>
      </c>
    </row>
    <row r="1032" spans="1:7" ht="15.6" thickTop="1" thickBot="1" x14ac:dyDescent="0.35"/>
    <row r="1033" spans="1:7" ht="44.4" thickTop="1" thickBot="1" x14ac:dyDescent="0.35">
      <c r="A1033" s="61" t="s">
        <v>2</v>
      </c>
      <c r="B1033" s="62" t="s">
        <v>3</v>
      </c>
      <c r="C1033" s="63" t="s">
        <v>4</v>
      </c>
      <c r="D1033" s="64" t="s">
        <v>5</v>
      </c>
      <c r="E1033" s="27"/>
      <c r="F1033" s="20"/>
      <c r="G1033" s="20"/>
    </row>
    <row r="1034" spans="1:7" ht="274.8" thickTop="1" thickBot="1" x14ac:dyDescent="0.35">
      <c r="A1034" s="65" t="s">
        <v>296</v>
      </c>
      <c r="B1034" s="66" t="s">
        <v>297</v>
      </c>
      <c r="C1034" s="50" t="s">
        <v>203</v>
      </c>
      <c r="D1034" s="50">
        <v>1</v>
      </c>
      <c r="E1034" s="20"/>
      <c r="F1034" s="20"/>
      <c r="G1034" s="20"/>
    </row>
    <row r="1035" spans="1:7" ht="30" thickTop="1" thickBot="1" x14ac:dyDescent="0.35">
      <c r="A1035" s="61" t="s">
        <v>9</v>
      </c>
      <c r="B1035" s="62" t="s">
        <v>10</v>
      </c>
      <c r="C1035" s="62" t="s">
        <v>4</v>
      </c>
      <c r="D1035" s="62" t="s">
        <v>11</v>
      </c>
      <c r="E1035" s="62" t="s">
        <v>12</v>
      </c>
      <c r="F1035" s="62" t="s">
        <v>13</v>
      </c>
      <c r="G1035" s="64" t="s">
        <v>14</v>
      </c>
    </row>
    <row r="1036" spans="1:7" ht="15" thickTop="1" x14ac:dyDescent="0.3">
      <c r="A1036" s="20"/>
      <c r="B1036" s="67" t="s">
        <v>15</v>
      </c>
      <c r="C1036" s="68"/>
      <c r="D1036" s="68"/>
      <c r="E1036" s="68"/>
      <c r="F1036" s="68"/>
      <c r="G1036" s="7"/>
    </row>
    <row r="1037" spans="1:7" ht="15" thickBot="1" x14ac:dyDescent="0.35">
      <c r="A1037" s="36" t="s">
        <v>16</v>
      </c>
      <c r="B1037" s="4" t="s">
        <v>70</v>
      </c>
      <c r="C1037" s="4" t="s">
        <v>18</v>
      </c>
      <c r="D1037" s="4">
        <v>0.32</v>
      </c>
      <c r="E1037" s="70">
        <v>30.27</v>
      </c>
      <c r="F1037" s="6">
        <f>PRODUCT(D1037:E1037)</f>
        <v>9.6864000000000008</v>
      </c>
      <c r="G1037" s="7"/>
    </row>
    <row r="1038" spans="1:7" ht="15.6" thickTop="1" thickBot="1" x14ac:dyDescent="0.35">
      <c r="A1038" s="71">
        <v>1</v>
      </c>
      <c r="B1038" s="244" t="s">
        <v>21</v>
      </c>
      <c r="C1038" s="245"/>
      <c r="D1038" s="245"/>
      <c r="E1038" s="246"/>
      <c r="F1038" s="72">
        <f>SUM(F1037)</f>
        <v>9.6864000000000008</v>
      </c>
      <c r="G1038" s="73">
        <f>SUM(F1038/F1047)</f>
        <v>0.51272452871096452</v>
      </c>
    </row>
    <row r="1039" spans="1:7" ht="15" thickTop="1" x14ac:dyDescent="0.3">
      <c r="A1039" s="20"/>
      <c r="B1039" s="74" t="s">
        <v>22</v>
      </c>
      <c r="C1039" s="4"/>
      <c r="D1039" s="4"/>
      <c r="E1039" s="4"/>
      <c r="F1039" s="41"/>
      <c r="G1039" s="75"/>
    </row>
    <row r="1040" spans="1:7" ht="43.2" x14ac:dyDescent="0.3">
      <c r="A1040" s="36" t="s">
        <v>23</v>
      </c>
      <c r="B1040" s="4" t="s">
        <v>289</v>
      </c>
      <c r="C1040" s="4" t="s">
        <v>18</v>
      </c>
      <c r="D1040" s="4">
        <v>0.32</v>
      </c>
      <c r="E1040" s="76">
        <v>7.4</v>
      </c>
      <c r="F1040" s="23">
        <f>PRODUCT(D1040:E1040)</f>
        <v>2.3680000000000003</v>
      </c>
      <c r="G1040" s="7"/>
    </row>
    <row r="1041" spans="1:7" ht="58.2" thickBot="1" x14ac:dyDescent="0.35">
      <c r="A1041" s="36" t="s">
        <v>47</v>
      </c>
      <c r="B1041" s="4" t="s">
        <v>170</v>
      </c>
      <c r="C1041" s="4" t="s">
        <v>18</v>
      </c>
      <c r="D1041" s="4">
        <v>0.04</v>
      </c>
      <c r="E1041" s="76">
        <v>72</v>
      </c>
      <c r="F1041" s="23">
        <f>PRODUCT(D1041:E1041)</f>
        <v>2.88</v>
      </c>
      <c r="G1041" s="7"/>
    </row>
    <row r="1042" spans="1:7" ht="15.6" thickTop="1" thickBot="1" x14ac:dyDescent="0.35">
      <c r="A1042" s="71">
        <v>2</v>
      </c>
      <c r="B1042" s="244" t="s">
        <v>25</v>
      </c>
      <c r="C1042" s="245"/>
      <c r="D1042" s="245"/>
      <c r="E1042" s="246"/>
      <c r="F1042" s="72">
        <f>SUM(F1040:F1041)</f>
        <v>5.2480000000000002</v>
      </c>
      <c r="G1042" s="73">
        <f>SUM(F1042/F1047)</f>
        <v>0.27778930528113044</v>
      </c>
    </row>
    <row r="1043" spans="1:7" ht="15.6" thickTop="1" thickBot="1" x14ac:dyDescent="0.35">
      <c r="A1043" s="78" t="s">
        <v>26</v>
      </c>
      <c r="B1043" s="244" t="s">
        <v>27</v>
      </c>
      <c r="C1043" s="245"/>
      <c r="D1043" s="245"/>
      <c r="E1043" s="246"/>
      <c r="F1043" s="79">
        <f>SUM(F1038,F1042)</f>
        <v>14.9344</v>
      </c>
      <c r="G1043" s="3"/>
    </row>
    <row r="1044" spans="1:7" ht="15.6" thickTop="1" thickBot="1" x14ac:dyDescent="0.35">
      <c r="A1044" s="80">
        <v>3</v>
      </c>
      <c r="B1044" s="264" t="s">
        <v>28</v>
      </c>
      <c r="C1044" s="265"/>
      <c r="D1044" s="265"/>
      <c r="E1044" s="266"/>
      <c r="F1044" s="79">
        <f>SUM(F1043)*15%</f>
        <v>2.2401599999999999</v>
      </c>
      <c r="G1044" s="73">
        <f>SUM(F1044/F1047)</f>
        <v>0.11857707509881424</v>
      </c>
    </row>
    <row r="1045" spans="1:7" ht="15.6" thickTop="1" thickBot="1" x14ac:dyDescent="0.35">
      <c r="A1045" s="78" t="s">
        <v>29</v>
      </c>
      <c r="B1045" s="244" t="s">
        <v>30</v>
      </c>
      <c r="C1045" s="245"/>
      <c r="D1045" s="245"/>
      <c r="E1045" s="246"/>
      <c r="F1045" s="81">
        <f>SUM(F1043:F1044)</f>
        <v>17.17456</v>
      </c>
    </row>
    <row r="1046" spans="1:7" ht="15.6" thickTop="1" thickBot="1" x14ac:dyDescent="0.35">
      <c r="A1046" s="80">
        <v>4</v>
      </c>
      <c r="B1046" s="264" t="s">
        <v>31</v>
      </c>
      <c r="C1046" s="265"/>
      <c r="D1046" s="265"/>
      <c r="E1046" s="266"/>
      <c r="F1046" s="79">
        <f>SUM(F1045)*10%</f>
        <v>1.7174560000000001</v>
      </c>
      <c r="G1046" s="73">
        <f>SUM(F1046/F1047)</f>
        <v>9.0909090909090925E-2</v>
      </c>
    </row>
    <row r="1047" spans="1:7" ht="15.6" thickTop="1" thickBot="1" x14ac:dyDescent="0.35">
      <c r="A1047" s="78" t="s">
        <v>32</v>
      </c>
      <c r="B1047" s="244" t="s">
        <v>33</v>
      </c>
      <c r="C1047" s="245"/>
      <c r="D1047" s="245"/>
      <c r="E1047" s="246"/>
      <c r="F1047" s="81">
        <f>SUM(F1045:F1046)</f>
        <v>18.892015999999998</v>
      </c>
      <c r="G1047" s="82">
        <f>SUM(G1038,G1042,G1044,G1046)</f>
        <v>1</v>
      </c>
    </row>
    <row r="1048" spans="1:7" ht="15.6" thickTop="1" thickBot="1" x14ac:dyDescent="0.35"/>
    <row r="1049" spans="1:7" ht="44.4" thickTop="1" thickBot="1" x14ac:dyDescent="0.35">
      <c r="A1049" s="61" t="s">
        <v>2</v>
      </c>
      <c r="B1049" s="62" t="s">
        <v>3</v>
      </c>
      <c r="C1049" s="63" t="s">
        <v>4</v>
      </c>
      <c r="D1049" s="64" t="s">
        <v>5</v>
      </c>
      <c r="E1049" s="27"/>
      <c r="F1049" s="20"/>
      <c r="G1049" s="20"/>
    </row>
    <row r="1050" spans="1:7" ht="36" customHeight="1" thickTop="1" thickBot="1" x14ac:dyDescent="0.35">
      <c r="A1050" s="65" t="s">
        <v>298</v>
      </c>
      <c r="B1050" s="84" t="s">
        <v>299</v>
      </c>
      <c r="C1050" s="50" t="s">
        <v>203</v>
      </c>
      <c r="D1050" s="50">
        <v>1</v>
      </c>
      <c r="E1050" s="20"/>
      <c r="F1050" s="20"/>
      <c r="G1050" s="20"/>
    </row>
    <row r="1051" spans="1:7" ht="30" thickTop="1" thickBot="1" x14ac:dyDescent="0.35">
      <c r="A1051" s="61" t="s">
        <v>9</v>
      </c>
      <c r="B1051" s="62" t="s">
        <v>10</v>
      </c>
      <c r="C1051" s="62" t="s">
        <v>4</v>
      </c>
      <c r="D1051" s="62" t="s">
        <v>11</v>
      </c>
      <c r="E1051" s="62" t="s">
        <v>12</v>
      </c>
      <c r="F1051" s="62" t="s">
        <v>13</v>
      </c>
      <c r="G1051" s="64" t="s">
        <v>14</v>
      </c>
    </row>
    <row r="1052" spans="1:7" ht="15" thickTop="1" x14ac:dyDescent="0.3">
      <c r="A1052" s="20"/>
      <c r="B1052" s="67" t="s">
        <v>15</v>
      </c>
      <c r="C1052" s="68"/>
      <c r="D1052" s="68"/>
      <c r="E1052" s="68"/>
      <c r="F1052" s="68"/>
      <c r="G1052" s="7"/>
    </row>
    <row r="1053" spans="1:7" ht="15" thickBot="1" x14ac:dyDescent="0.35">
      <c r="A1053" s="36" t="s">
        <v>16</v>
      </c>
      <c r="B1053" s="4" t="s">
        <v>70</v>
      </c>
      <c r="C1053" s="4" t="s">
        <v>18</v>
      </c>
      <c r="D1053" s="4">
        <v>0.05</v>
      </c>
      <c r="E1053" s="70">
        <v>30.27</v>
      </c>
      <c r="F1053" s="6">
        <f>PRODUCT(D1053:E1053)</f>
        <v>1.5135000000000001</v>
      </c>
      <c r="G1053" s="7"/>
    </row>
    <row r="1054" spans="1:7" ht="15.6" thickTop="1" thickBot="1" x14ac:dyDescent="0.35">
      <c r="A1054" s="71">
        <v>1</v>
      </c>
      <c r="B1054" s="244" t="s">
        <v>21</v>
      </c>
      <c r="C1054" s="245"/>
      <c r="D1054" s="245"/>
      <c r="E1054" s="246"/>
      <c r="F1054" s="72">
        <f>SUM(F1053)</f>
        <v>1.5135000000000001</v>
      </c>
      <c r="G1054" s="73">
        <f>SUM(F1054/F1062)</f>
        <v>0.63522308879587763</v>
      </c>
    </row>
    <row r="1055" spans="1:7" ht="15" thickTop="1" x14ac:dyDescent="0.3">
      <c r="A1055" s="20"/>
      <c r="B1055" s="74" t="s">
        <v>22</v>
      </c>
      <c r="C1055" s="4"/>
      <c r="D1055" s="4"/>
      <c r="E1055" s="4"/>
      <c r="F1055" s="41"/>
      <c r="G1055" s="75"/>
    </row>
    <row r="1056" spans="1:7" ht="43.8" thickBot="1" x14ac:dyDescent="0.35">
      <c r="A1056" s="36" t="s">
        <v>23</v>
      </c>
      <c r="B1056" s="4" t="s">
        <v>289</v>
      </c>
      <c r="C1056" s="4" t="s">
        <v>18</v>
      </c>
      <c r="D1056" s="4">
        <v>0.05</v>
      </c>
      <c r="E1056" s="76">
        <v>7.4</v>
      </c>
      <c r="F1056" s="23">
        <f>PRODUCT(D1056:E1056)</f>
        <v>0.37000000000000005</v>
      </c>
      <c r="G1056" s="7"/>
    </row>
    <row r="1057" spans="1:12" ht="15.6" thickTop="1" thickBot="1" x14ac:dyDescent="0.35">
      <c r="A1057" s="71">
        <v>2</v>
      </c>
      <c r="B1057" s="244" t="s">
        <v>25</v>
      </c>
      <c r="C1057" s="245"/>
      <c r="D1057" s="245"/>
      <c r="E1057" s="246"/>
      <c r="F1057" s="72">
        <f>SUM(F1056)</f>
        <v>0.37000000000000005</v>
      </c>
      <c r="G1057" s="73">
        <f>SUM(F1057/F1062)</f>
        <v>0.15529074519621719</v>
      </c>
    </row>
    <row r="1058" spans="1:12" ht="15.6" thickTop="1" thickBot="1" x14ac:dyDescent="0.35">
      <c r="A1058" s="78" t="s">
        <v>26</v>
      </c>
      <c r="B1058" s="244" t="s">
        <v>27</v>
      </c>
      <c r="C1058" s="245"/>
      <c r="D1058" s="245"/>
      <c r="E1058" s="246"/>
      <c r="F1058" s="79">
        <f>SUM(F1054,F1057)</f>
        <v>1.8835000000000002</v>
      </c>
      <c r="G1058" s="3"/>
    </row>
    <row r="1059" spans="1:12" ht="15.6" thickTop="1" thickBot="1" x14ac:dyDescent="0.35">
      <c r="A1059" s="80">
        <v>3</v>
      </c>
      <c r="B1059" s="264" t="s">
        <v>28</v>
      </c>
      <c r="C1059" s="265"/>
      <c r="D1059" s="265"/>
      <c r="E1059" s="266"/>
      <c r="F1059" s="79">
        <f>SUM(F1058)*15%</f>
        <v>0.28252500000000003</v>
      </c>
      <c r="G1059" s="73">
        <f>SUM(F1059/F1062)</f>
        <v>0.11857707509881422</v>
      </c>
    </row>
    <row r="1060" spans="1:12" ht="15.6" thickTop="1" thickBot="1" x14ac:dyDescent="0.35">
      <c r="A1060" s="78" t="s">
        <v>29</v>
      </c>
      <c r="B1060" s="244" t="s">
        <v>30</v>
      </c>
      <c r="C1060" s="245"/>
      <c r="D1060" s="245"/>
      <c r="E1060" s="246"/>
      <c r="F1060" s="81">
        <f>SUM(F1058:F1059)</f>
        <v>2.1660250000000003</v>
      </c>
    </row>
    <row r="1061" spans="1:12" ht="15.6" thickTop="1" thickBot="1" x14ac:dyDescent="0.35">
      <c r="A1061" s="80">
        <v>4</v>
      </c>
      <c r="B1061" s="264" t="s">
        <v>31</v>
      </c>
      <c r="C1061" s="265"/>
      <c r="D1061" s="265"/>
      <c r="E1061" s="266"/>
      <c r="F1061" s="79">
        <f>SUM(F1060)*10%</f>
        <v>0.21660250000000003</v>
      </c>
      <c r="G1061" s="73">
        <f>SUM(F1061/F1062)</f>
        <v>9.0909090909090912E-2</v>
      </c>
    </row>
    <row r="1062" spans="1:12" ht="15.6" thickTop="1" thickBot="1" x14ac:dyDescent="0.35">
      <c r="A1062" s="78" t="s">
        <v>32</v>
      </c>
      <c r="B1062" s="244" t="s">
        <v>33</v>
      </c>
      <c r="C1062" s="245"/>
      <c r="D1062" s="245"/>
      <c r="E1062" s="246"/>
      <c r="F1062" s="81">
        <f>SUM(F1060:F1061)</f>
        <v>2.3826275000000003</v>
      </c>
      <c r="G1062" s="82">
        <f>SUM(G1054,G1057,G1059,G1061)</f>
        <v>1</v>
      </c>
    </row>
    <row r="1063" spans="1:12" ht="15.6" thickTop="1" thickBot="1" x14ac:dyDescent="0.35"/>
    <row r="1064" spans="1:12" ht="44.4" thickTop="1" thickBot="1" x14ac:dyDescent="0.35">
      <c r="A1064" s="61" t="s">
        <v>2</v>
      </c>
      <c r="B1064" s="62" t="s">
        <v>3</v>
      </c>
      <c r="C1064" s="63" t="s">
        <v>4</v>
      </c>
      <c r="D1064" s="64" t="s">
        <v>5</v>
      </c>
      <c r="E1064" s="27"/>
      <c r="F1064" s="20"/>
      <c r="G1064" s="20"/>
      <c r="H1064" s="2"/>
    </row>
    <row r="1065" spans="1:12" ht="409.2" customHeight="1" thickTop="1" x14ac:dyDescent="0.3">
      <c r="A1065" s="101" t="s">
        <v>300</v>
      </c>
      <c r="B1065" s="102" t="s">
        <v>301</v>
      </c>
      <c r="C1065" s="15"/>
      <c r="D1065" s="15"/>
      <c r="E1065" s="27"/>
      <c r="F1065" s="20"/>
      <c r="G1065" s="20"/>
    </row>
    <row r="1066" spans="1:12" ht="15" thickBot="1" x14ac:dyDescent="0.35">
      <c r="A1066" s="103" t="s">
        <v>302</v>
      </c>
      <c r="B1066" s="95" t="s">
        <v>303</v>
      </c>
      <c r="C1066" s="16" t="s">
        <v>304</v>
      </c>
      <c r="D1066" s="16">
        <v>1</v>
      </c>
      <c r="E1066" s="20"/>
      <c r="F1066" s="20"/>
      <c r="G1066" s="20"/>
    </row>
    <row r="1067" spans="1:12" ht="30" thickTop="1" thickBot="1" x14ac:dyDescent="0.35">
      <c r="A1067" s="61" t="s">
        <v>9</v>
      </c>
      <c r="B1067" s="62" t="s">
        <v>10</v>
      </c>
      <c r="C1067" s="62" t="s">
        <v>4</v>
      </c>
      <c r="D1067" s="62" t="s">
        <v>11</v>
      </c>
      <c r="E1067" s="62" t="s">
        <v>12</v>
      </c>
      <c r="F1067" s="62" t="s">
        <v>13</v>
      </c>
      <c r="G1067" s="64" t="s">
        <v>14</v>
      </c>
    </row>
    <row r="1068" spans="1:12" ht="15" thickTop="1" x14ac:dyDescent="0.3">
      <c r="A1068" s="20"/>
      <c r="B1068" s="67" t="s">
        <v>15</v>
      </c>
      <c r="C1068" s="68"/>
      <c r="D1068" s="68"/>
      <c r="E1068" s="68"/>
      <c r="F1068" s="68"/>
      <c r="G1068" s="7"/>
    </row>
    <row r="1069" spans="1:12" x14ac:dyDescent="0.3">
      <c r="A1069" s="36" t="s">
        <v>16</v>
      </c>
      <c r="B1069" s="4" t="s">
        <v>70</v>
      </c>
      <c r="C1069" s="4" t="s">
        <v>18</v>
      </c>
      <c r="D1069" s="22">
        <v>1</v>
      </c>
      <c r="E1069" s="70">
        <v>30.27</v>
      </c>
      <c r="F1069" s="6">
        <f>PRODUCT(D1069:E1069)</f>
        <v>30.27</v>
      </c>
      <c r="G1069" s="7"/>
    </row>
    <row r="1070" spans="1:12" ht="15" thickBot="1" x14ac:dyDescent="0.35">
      <c r="A1070" s="36" t="s">
        <v>19</v>
      </c>
      <c r="B1070" s="4" t="s">
        <v>20</v>
      </c>
      <c r="C1070" s="4" t="s">
        <v>18</v>
      </c>
      <c r="D1070" s="22">
        <v>1</v>
      </c>
      <c r="E1070" s="70">
        <v>25.18</v>
      </c>
      <c r="F1070" s="6">
        <f>PRODUCT(D1070:E1070)</f>
        <v>25.18</v>
      </c>
      <c r="G1070" s="7"/>
    </row>
    <row r="1071" spans="1:12" ht="15.6" thickTop="1" thickBot="1" x14ac:dyDescent="0.35">
      <c r="A1071" s="71">
        <v>1</v>
      </c>
      <c r="B1071" s="244" t="s">
        <v>21</v>
      </c>
      <c r="C1071" s="245"/>
      <c r="D1071" s="245"/>
      <c r="E1071" s="246"/>
      <c r="F1071" s="72">
        <f>SUM(F1069:F1070)</f>
        <v>55.45</v>
      </c>
      <c r="G1071" s="73">
        <f>SUM(F1071/F1080)</f>
        <v>0.6803351248620465</v>
      </c>
      <c r="J1071" s="30"/>
      <c r="K1071" s="104"/>
      <c r="L1071" s="104"/>
    </row>
    <row r="1072" spans="1:12" ht="15" thickTop="1" x14ac:dyDescent="0.3">
      <c r="A1072" s="20"/>
      <c r="B1072" s="74" t="s">
        <v>45</v>
      </c>
      <c r="C1072" s="4"/>
      <c r="D1072" s="4"/>
      <c r="E1072" s="4"/>
      <c r="F1072" s="41"/>
      <c r="G1072" s="75"/>
    </row>
    <row r="1073" spans="1:12" ht="28.8" x14ac:dyDescent="0.3">
      <c r="A1073" s="36" t="s">
        <v>23</v>
      </c>
      <c r="B1073" s="4" t="s">
        <v>305</v>
      </c>
      <c r="C1073" s="4" t="s">
        <v>110</v>
      </c>
      <c r="D1073" s="22">
        <v>1</v>
      </c>
      <c r="E1073" s="6">
        <v>7.96</v>
      </c>
      <c r="F1073" s="41">
        <f>D1073*E1073</f>
        <v>7.96</v>
      </c>
      <c r="G1073" s="7"/>
      <c r="J1073" s="30"/>
      <c r="K1073" s="104"/>
      <c r="L1073" s="104"/>
    </row>
    <row r="1074" spans="1:12" ht="15" thickBot="1" x14ac:dyDescent="0.35">
      <c r="A1074" s="36" t="s">
        <v>47</v>
      </c>
      <c r="B1074" s="4" t="s">
        <v>306</v>
      </c>
      <c r="C1074" s="4" t="s">
        <v>307</v>
      </c>
      <c r="D1074" s="22">
        <v>1</v>
      </c>
      <c r="E1074" s="76">
        <v>1.02</v>
      </c>
      <c r="F1074" s="6">
        <f>D1074*E1074</f>
        <v>1.02</v>
      </c>
      <c r="G1074" s="7"/>
      <c r="J1074" s="30"/>
      <c r="K1074" s="104"/>
      <c r="L1074" s="104"/>
    </row>
    <row r="1075" spans="1:12" ht="15.6" thickTop="1" thickBot="1" x14ac:dyDescent="0.35">
      <c r="A1075" s="71">
        <v>2</v>
      </c>
      <c r="B1075" s="244" t="s">
        <v>134</v>
      </c>
      <c r="C1075" s="245"/>
      <c r="D1075" s="245"/>
      <c r="E1075" s="246"/>
      <c r="F1075" s="72">
        <f>SUM(F1073:F1074)</f>
        <v>8.98</v>
      </c>
      <c r="G1075" s="73">
        <f>SUM(F1075/F1080)</f>
        <v>0.11017870913004828</v>
      </c>
      <c r="L1075" s="104"/>
    </row>
    <row r="1076" spans="1:12" ht="15.6" thickTop="1" thickBot="1" x14ac:dyDescent="0.35">
      <c r="A1076" s="78" t="s">
        <v>26</v>
      </c>
      <c r="B1076" s="244" t="s">
        <v>27</v>
      </c>
      <c r="C1076" s="245"/>
      <c r="D1076" s="245"/>
      <c r="E1076" s="246"/>
      <c r="F1076" s="79">
        <f>SUM(F1071,F1075)</f>
        <v>64.430000000000007</v>
      </c>
      <c r="G1076" s="3"/>
    </row>
    <row r="1077" spans="1:12" ht="15.6" thickTop="1" thickBot="1" x14ac:dyDescent="0.35">
      <c r="A1077" s="80">
        <v>3</v>
      </c>
      <c r="B1077" s="264" t="s">
        <v>28</v>
      </c>
      <c r="C1077" s="265"/>
      <c r="D1077" s="265"/>
      <c r="E1077" s="266"/>
      <c r="F1077" s="79">
        <f>SUM(F1076)*15%</f>
        <v>9.6645000000000003</v>
      </c>
      <c r="G1077" s="73">
        <f>SUM(F1077/F1080)</f>
        <v>0.11857707509881421</v>
      </c>
    </row>
    <row r="1078" spans="1:12" ht="15.6" thickTop="1" thickBot="1" x14ac:dyDescent="0.35">
      <c r="A1078" s="78" t="s">
        <v>29</v>
      </c>
      <c r="B1078" s="244" t="s">
        <v>30</v>
      </c>
      <c r="C1078" s="245"/>
      <c r="D1078" s="245"/>
      <c r="E1078" s="246"/>
      <c r="F1078" s="81">
        <f>SUM(F1076:F1077)</f>
        <v>74.094500000000011</v>
      </c>
    </row>
    <row r="1079" spans="1:12" ht="15.6" thickTop="1" thickBot="1" x14ac:dyDescent="0.35">
      <c r="A1079" s="80">
        <v>4</v>
      </c>
      <c r="B1079" s="264" t="s">
        <v>31</v>
      </c>
      <c r="C1079" s="265"/>
      <c r="D1079" s="265"/>
      <c r="E1079" s="266"/>
      <c r="F1079" s="79">
        <f>SUM(F1078)*10%</f>
        <v>7.4094500000000014</v>
      </c>
      <c r="G1079" s="73">
        <f>SUM(F1079/F1080)</f>
        <v>9.0909090909090912E-2</v>
      </c>
    </row>
    <row r="1080" spans="1:12" ht="15.6" thickTop="1" thickBot="1" x14ac:dyDescent="0.35">
      <c r="A1080" s="78" t="s">
        <v>32</v>
      </c>
      <c r="B1080" s="244" t="s">
        <v>33</v>
      </c>
      <c r="C1080" s="245"/>
      <c r="D1080" s="245"/>
      <c r="E1080" s="246"/>
      <c r="F1080" s="81">
        <f>SUM(F1078:F1079)</f>
        <v>81.503950000000017</v>
      </c>
      <c r="G1080" s="82">
        <f>SUM(G1071,G1075,G1077,G1079)</f>
        <v>0.99999999999999989</v>
      </c>
    </row>
    <row r="1081" spans="1:12" ht="15.6" thickTop="1" thickBot="1" x14ac:dyDescent="0.35"/>
    <row r="1082" spans="1:12" ht="44.4" thickTop="1" thickBot="1" x14ac:dyDescent="0.35">
      <c r="A1082" s="61" t="s">
        <v>2</v>
      </c>
      <c r="B1082" s="62" t="s">
        <v>3</v>
      </c>
      <c r="C1082" s="63" t="s">
        <v>4</v>
      </c>
      <c r="D1082" s="64" t="s">
        <v>5</v>
      </c>
      <c r="E1082" s="27"/>
      <c r="F1082" s="20"/>
      <c r="G1082" s="20"/>
    </row>
    <row r="1083" spans="1:12" ht="408.6" customHeight="1" thickTop="1" x14ac:dyDescent="0.3">
      <c r="A1083" s="101" t="s">
        <v>300</v>
      </c>
      <c r="B1083" s="102" t="s">
        <v>301</v>
      </c>
      <c r="C1083" s="15"/>
      <c r="D1083" s="15"/>
      <c r="E1083" s="27"/>
      <c r="F1083" s="20"/>
      <c r="G1083" s="20"/>
    </row>
    <row r="1084" spans="1:12" ht="15" thickBot="1" x14ac:dyDescent="0.35">
      <c r="A1084" s="103" t="s">
        <v>308</v>
      </c>
      <c r="B1084" s="95" t="s">
        <v>309</v>
      </c>
      <c r="C1084" s="16" t="s">
        <v>304</v>
      </c>
      <c r="D1084" s="16">
        <v>1</v>
      </c>
      <c r="E1084" s="20"/>
      <c r="F1084" s="20"/>
      <c r="G1084" s="20"/>
    </row>
    <row r="1085" spans="1:12" ht="30" thickTop="1" thickBot="1" x14ac:dyDescent="0.35">
      <c r="A1085" s="61" t="s">
        <v>9</v>
      </c>
      <c r="B1085" s="62" t="s">
        <v>10</v>
      </c>
      <c r="C1085" s="62" t="s">
        <v>4</v>
      </c>
      <c r="D1085" s="62" t="s">
        <v>11</v>
      </c>
      <c r="E1085" s="62" t="s">
        <v>12</v>
      </c>
      <c r="F1085" s="62" t="s">
        <v>13</v>
      </c>
      <c r="G1085" s="64" t="s">
        <v>14</v>
      </c>
    </row>
    <row r="1086" spans="1:12" ht="15" thickTop="1" x14ac:dyDescent="0.3">
      <c r="A1086" s="20"/>
      <c r="B1086" s="67" t="s">
        <v>15</v>
      </c>
      <c r="C1086" s="68"/>
      <c r="D1086" s="68"/>
      <c r="E1086" s="68"/>
      <c r="F1086" s="68"/>
      <c r="G1086" s="7"/>
    </row>
    <row r="1087" spans="1:12" x14ac:dyDescent="0.3">
      <c r="A1087" s="36" t="s">
        <v>16</v>
      </c>
      <c r="B1087" s="4" t="s">
        <v>70</v>
      </c>
      <c r="C1087" s="4" t="s">
        <v>18</v>
      </c>
      <c r="D1087" s="22">
        <v>0.9</v>
      </c>
      <c r="E1087" s="70">
        <v>30.27</v>
      </c>
      <c r="F1087" s="6">
        <f>PRODUCT(D1087:E1087)</f>
        <v>27.242999999999999</v>
      </c>
      <c r="G1087" s="7"/>
    </row>
    <row r="1088" spans="1:12" ht="15" thickBot="1" x14ac:dyDescent="0.35">
      <c r="A1088" s="36" t="s">
        <v>19</v>
      </c>
      <c r="B1088" s="4" t="s">
        <v>20</v>
      </c>
      <c r="C1088" s="4" t="s">
        <v>18</v>
      </c>
      <c r="D1088" s="22">
        <v>0.9</v>
      </c>
      <c r="E1088" s="70">
        <v>25.18</v>
      </c>
      <c r="F1088" s="6">
        <f>PRODUCT(D1088:E1088)</f>
        <v>22.661999999999999</v>
      </c>
      <c r="G1088" s="7"/>
    </row>
    <row r="1089" spans="1:7" ht="15.6" thickTop="1" thickBot="1" x14ac:dyDescent="0.35">
      <c r="A1089" s="71">
        <v>1</v>
      </c>
      <c r="B1089" s="244" t="s">
        <v>21</v>
      </c>
      <c r="C1089" s="245"/>
      <c r="D1089" s="245"/>
      <c r="E1089" s="246"/>
      <c r="F1089" s="72">
        <f>SUM(F1087:F1088)</f>
        <v>49.905000000000001</v>
      </c>
      <c r="G1089" s="73">
        <f>SUM(F1089/F1098)</f>
        <v>0.66995997088181181</v>
      </c>
    </row>
    <row r="1090" spans="1:7" ht="15" thickTop="1" x14ac:dyDescent="0.3">
      <c r="A1090" s="20"/>
      <c r="B1090" s="74" t="s">
        <v>45</v>
      </c>
      <c r="C1090" s="4"/>
      <c r="D1090" s="4"/>
      <c r="E1090" s="4"/>
      <c r="F1090" s="41"/>
      <c r="G1090" s="75"/>
    </row>
    <row r="1091" spans="1:7" ht="28.8" x14ac:dyDescent="0.3">
      <c r="A1091" s="36" t="s">
        <v>23</v>
      </c>
      <c r="B1091" s="4" t="s">
        <v>305</v>
      </c>
      <c r="C1091" s="4" t="s">
        <v>110</v>
      </c>
      <c r="D1091" s="22">
        <v>1</v>
      </c>
      <c r="E1091" s="6">
        <v>7.96</v>
      </c>
      <c r="F1091" s="41">
        <f>D1091*E1091</f>
        <v>7.96</v>
      </c>
      <c r="G1091" s="7"/>
    </row>
    <row r="1092" spans="1:7" ht="15" thickBot="1" x14ac:dyDescent="0.35">
      <c r="A1092" s="36" t="s">
        <v>47</v>
      </c>
      <c r="B1092" s="4" t="s">
        <v>306</v>
      </c>
      <c r="C1092" s="4" t="s">
        <v>307</v>
      </c>
      <c r="D1092" s="22">
        <v>1</v>
      </c>
      <c r="E1092" s="76">
        <v>1.02</v>
      </c>
      <c r="F1092" s="6">
        <f>D1092*E1092</f>
        <v>1.02</v>
      </c>
      <c r="G1092" s="7"/>
    </row>
    <row r="1093" spans="1:7" ht="15.6" thickTop="1" thickBot="1" x14ac:dyDescent="0.35">
      <c r="A1093" s="71">
        <v>2</v>
      </c>
      <c r="B1093" s="244" t="s">
        <v>134</v>
      </c>
      <c r="C1093" s="245"/>
      <c r="D1093" s="245"/>
      <c r="E1093" s="246"/>
      <c r="F1093" s="72">
        <f>SUM(F1091:F1092)</f>
        <v>8.98</v>
      </c>
      <c r="G1093" s="73">
        <f>SUM(F1093/F1098)</f>
        <v>0.12055386311028293</v>
      </c>
    </row>
    <row r="1094" spans="1:7" ht="15.6" thickTop="1" thickBot="1" x14ac:dyDescent="0.35">
      <c r="A1094" s="78" t="s">
        <v>26</v>
      </c>
      <c r="B1094" s="244" t="s">
        <v>27</v>
      </c>
      <c r="C1094" s="245"/>
      <c r="D1094" s="245"/>
      <c r="E1094" s="246"/>
      <c r="F1094" s="79">
        <f>SUM(F1089,F1093)</f>
        <v>58.885000000000005</v>
      </c>
      <c r="G1094" s="3"/>
    </row>
    <row r="1095" spans="1:7" ht="15.6" thickTop="1" thickBot="1" x14ac:dyDescent="0.35">
      <c r="A1095" s="80">
        <v>3</v>
      </c>
      <c r="B1095" s="264" t="s">
        <v>28</v>
      </c>
      <c r="C1095" s="265"/>
      <c r="D1095" s="265"/>
      <c r="E1095" s="266"/>
      <c r="F1095" s="79">
        <f>SUM(F1094)*15%</f>
        <v>8.8327500000000008</v>
      </c>
      <c r="G1095" s="73">
        <f>SUM(F1095/F1098)</f>
        <v>0.11857707509881421</v>
      </c>
    </row>
    <row r="1096" spans="1:7" ht="15.6" thickTop="1" thickBot="1" x14ac:dyDescent="0.35">
      <c r="A1096" s="78" t="s">
        <v>29</v>
      </c>
      <c r="B1096" s="244" t="s">
        <v>30</v>
      </c>
      <c r="C1096" s="245"/>
      <c r="D1096" s="245"/>
      <c r="E1096" s="246"/>
      <c r="F1096" s="81">
        <f>SUM(F1094:F1095)</f>
        <v>67.717750000000009</v>
      </c>
    </row>
    <row r="1097" spans="1:7" ht="15.6" thickTop="1" thickBot="1" x14ac:dyDescent="0.35">
      <c r="A1097" s="80">
        <v>4</v>
      </c>
      <c r="B1097" s="264" t="s">
        <v>31</v>
      </c>
      <c r="C1097" s="265"/>
      <c r="D1097" s="265"/>
      <c r="E1097" s="266"/>
      <c r="F1097" s="79">
        <f>SUM(F1096)*10%</f>
        <v>6.7717750000000017</v>
      </c>
      <c r="G1097" s="73">
        <f>SUM(F1097/F1098)</f>
        <v>9.0909090909090912E-2</v>
      </c>
    </row>
    <row r="1098" spans="1:7" ht="15.6" thickTop="1" thickBot="1" x14ac:dyDescent="0.35">
      <c r="A1098" s="78" t="s">
        <v>32</v>
      </c>
      <c r="B1098" s="244" t="s">
        <v>33</v>
      </c>
      <c r="C1098" s="245"/>
      <c r="D1098" s="245"/>
      <c r="E1098" s="246"/>
      <c r="F1098" s="81">
        <f>SUM(F1096:F1097)</f>
        <v>74.489525000000015</v>
      </c>
      <c r="G1098" s="82">
        <f>SUM(G1089,G1093,G1095,G1097)</f>
        <v>0.99999999999999989</v>
      </c>
    </row>
    <row r="1099" spans="1:7" ht="15.6" thickTop="1" thickBot="1" x14ac:dyDescent="0.35"/>
    <row r="1100" spans="1:7" ht="44.4" thickTop="1" thickBot="1" x14ac:dyDescent="0.35">
      <c r="A1100" s="61" t="s">
        <v>2</v>
      </c>
      <c r="B1100" s="62" t="s">
        <v>3</v>
      </c>
      <c r="C1100" s="63" t="s">
        <v>4</v>
      </c>
      <c r="D1100" s="64" t="s">
        <v>5</v>
      </c>
      <c r="E1100" s="27"/>
      <c r="F1100" s="20"/>
      <c r="G1100" s="20"/>
    </row>
    <row r="1101" spans="1:7" ht="408.6" customHeight="1" thickTop="1" x14ac:dyDescent="0.3">
      <c r="A1101" s="101" t="s">
        <v>300</v>
      </c>
      <c r="B1101" s="102" t="s">
        <v>301</v>
      </c>
      <c r="C1101" s="15"/>
      <c r="D1101" s="15"/>
      <c r="E1101" s="27"/>
      <c r="F1101" s="20"/>
      <c r="G1101" s="20"/>
    </row>
    <row r="1102" spans="1:7" ht="15" thickBot="1" x14ac:dyDescent="0.35">
      <c r="A1102" s="103" t="s">
        <v>310</v>
      </c>
      <c r="B1102" s="95" t="s">
        <v>311</v>
      </c>
      <c r="C1102" s="16" t="s">
        <v>304</v>
      </c>
      <c r="D1102" s="16">
        <v>1</v>
      </c>
      <c r="E1102" s="20"/>
      <c r="F1102" s="20"/>
      <c r="G1102" s="20"/>
    </row>
    <row r="1103" spans="1:7" ht="30" thickTop="1" thickBot="1" x14ac:dyDescent="0.35">
      <c r="A1103" s="61" t="s">
        <v>9</v>
      </c>
      <c r="B1103" s="62" t="s">
        <v>10</v>
      </c>
      <c r="C1103" s="62" t="s">
        <v>4</v>
      </c>
      <c r="D1103" s="62" t="s">
        <v>11</v>
      </c>
      <c r="E1103" s="62" t="s">
        <v>12</v>
      </c>
      <c r="F1103" s="62" t="s">
        <v>13</v>
      </c>
      <c r="G1103" s="64" t="s">
        <v>14</v>
      </c>
    </row>
    <row r="1104" spans="1:7" ht="15" thickTop="1" x14ac:dyDescent="0.3">
      <c r="A1104" s="20"/>
      <c r="B1104" s="67" t="s">
        <v>15</v>
      </c>
      <c r="C1104" s="68"/>
      <c r="D1104" s="68"/>
      <c r="E1104" s="68"/>
      <c r="F1104" s="68"/>
      <c r="G1104" s="7"/>
    </row>
    <row r="1105" spans="1:7" x14ac:dyDescent="0.3">
      <c r="A1105" s="36" t="s">
        <v>16</v>
      </c>
      <c r="B1105" s="4" t="s">
        <v>70</v>
      </c>
      <c r="C1105" s="4" t="s">
        <v>18</v>
      </c>
      <c r="D1105" s="22">
        <v>0.8</v>
      </c>
      <c r="E1105" s="70">
        <v>30.27</v>
      </c>
      <c r="F1105" s="6">
        <f>PRODUCT(D1105:E1105)</f>
        <v>24.216000000000001</v>
      </c>
      <c r="G1105" s="7"/>
    </row>
    <row r="1106" spans="1:7" ht="15" thickBot="1" x14ac:dyDescent="0.35">
      <c r="A1106" s="36" t="s">
        <v>19</v>
      </c>
      <c r="B1106" s="4" t="s">
        <v>20</v>
      </c>
      <c r="C1106" s="4" t="s">
        <v>18</v>
      </c>
      <c r="D1106" s="22">
        <v>0.8</v>
      </c>
      <c r="E1106" s="70">
        <v>25.18</v>
      </c>
      <c r="F1106" s="6">
        <f>PRODUCT(D1106:E1106)</f>
        <v>20.144000000000002</v>
      </c>
      <c r="G1106" s="7"/>
    </row>
    <row r="1107" spans="1:7" ht="15.6" thickTop="1" thickBot="1" x14ac:dyDescent="0.35">
      <c r="A1107" s="71">
        <v>1</v>
      </c>
      <c r="B1107" s="244" t="s">
        <v>21</v>
      </c>
      <c r="C1107" s="245"/>
      <c r="D1107" s="245"/>
      <c r="E1107" s="246"/>
      <c r="F1107" s="72">
        <f>SUM(F1105:F1106)</f>
        <v>44.36</v>
      </c>
      <c r="G1107" s="73">
        <f>SUM(F1107/F1116)</f>
        <v>0.65742770296005493</v>
      </c>
    </row>
    <row r="1108" spans="1:7" ht="15" thickTop="1" x14ac:dyDescent="0.3">
      <c r="A1108" s="20"/>
      <c r="B1108" s="74" t="s">
        <v>45</v>
      </c>
      <c r="C1108" s="4"/>
      <c r="D1108" s="4"/>
      <c r="E1108" s="4"/>
      <c r="F1108" s="41"/>
      <c r="G1108" s="75"/>
    </row>
    <row r="1109" spans="1:7" ht="28.8" x14ac:dyDescent="0.3">
      <c r="A1109" s="36" t="s">
        <v>23</v>
      </c>
      <c r="B1109" s="4" t="s">
        <v>305</v>
      </c>
      <c r="C1109" s="4" t="s">
        <v>110</v>
      </c>
      <c r="D1109" s="22">
        <v>1</v>
      </c>
      <c r="E1109" s="6">
        <v>7.96</v>
      </c>
      <c r="F1109" s="41">
        <f>D1109*E1109</f>
        <v>7.96</v>
      </c>
      <c r="G1109" s="7"/>
    </row>
    <row r="1110" spans="1:7" ht="15" thickBot="1" x14ac:dyDescent="0.35">
      <c r="A1110" s="36" t="s">
        <v>47</v>
      </c>
      <c r="B1110" s="4" t="s">
        <v>306</v>
      </c>
      <c r="C1110" s="4" t="s">
        <v>307</v>
      </c>
      <c r="D1110" s="22">
        <v>1</v>
      </c>
      <c r="E1110" s="76">
        <v>1.02</v>
      </c>
      <c r="F1110" s="6">
        <f>D1110*E1110</f>
        <v>1.02</v>
      </c>
      <c r="G1110" s="7"/>
    </row>
    <row r="1111" spans="1:7" ht="15.6" thickTop="1" thickBot="1" x14ac:dyDescent="0.35">
      <c r="A1111" s="71">
        <v>2</v>
      </c>
      <c r="B1111" s="244" t="s">
        <v>134</v>
      </c>
      <c r="C1111" s="245"/>
      <c r="D1111" s="245"/>
      <c r="E1111" s="246"/>
      <c r="F1111" s="72">
        <f>SUM(F1109:F1110)</f>
        <v>8.98</v>
      </c>
      <c r="G1111" s="73">
        <f>SUM(F1111/F1116)</f>
        <v>0.13308613103203998</v>
      </c>
    </row>
    <row r="1112" spans="1:7" ht="15.6" thickTop="1" thickBot="1" x14ac:dyDescent="0.35">
      <c r="A1112" s="78" t="s">
        <v>26</v>
      </c>
      <c r="B1112" s="244" t="s">
        <v>27</v>
      </c>
      <c r="C1112" s="245"/>
      <c r="D1112" s="245"/>
      <c r="E1112" s="246"/>
      <c r="F1112" s="79">
        <f>SUM(F1107,F1111)</f>
        <v>53.34</v>
      </c>
      <c r="G1112" s="3"/>
    </row>
    <row r="1113" spans="1:7" ht="15.6" thickTop="1" thickBot="1" x14ac:dyDescent="0.35">
      <c r="A1113" s="80">
        <v>3</v>
      </c>
      <c r="B1113" s="264" t="s">
        <v>28</v>
      </c>
      <c r="C1113" s="265"/>
      <c r="D1113" s="265"/>
      <c r="E1113" s="266"/>
      <c r="F1113" s="79">
        <f>SUM(F1112)*15%</f>
        <v>8.0009999999999994</v>
      </c>
      <c r="G1113" s="73">
        <f>SUM(F1113/F1116)</f>
        <v>0.11857707509881422</v>
      </c>
    </row>
    <row r="1114" spans="1:7" ht="15.6" thickTop="1" thickBot="1" x14ac:dyDescent="0.35">
      <c r="A1114" s="78" t="s">
        <v>29</v>
      </c>
      <c r="B1114" s="244" t="s">
        <v>30</v>
      </c>
      <c r="C1114" s="245"/>
      <c r="D1114" s="245"/>
      <c r="E1114" s="246"/>
      <c r="F1114" s="81">
        <f>SUM(F1112:F1113)</f>
        <v>61.341000000000001</v>
      </c>
    </row>
    <row r="1115" spans="1:7" ht="15.6" thickTop="1" thickBot="1" x14ac:dyDescent="0.35">
      <c r="A1115" s="80">
        <v>4</v>
      </c>
      <c r="B1115" s="264" t="s">
        <v>31</v>
      </c>
      <c r="C1115" s="265"/>
      <c r="D1115" s="265"/>
      <c r="E1115" s="266"/>
      <c r="F1115" s="79">
        <f>SUM(F1114)*10%</f>
        <v>6.1341000000000001</v>
      </c>
      <c r="G1115" s="73">
        <f>SUM(F1115/F1116)</f>
        <v>9.0909090909090912E-2</v>
      </c>
    </row>
    <row r="1116" spans="1:7" ht="15.6" thickTop="1" thickBot="1" x14ac:dyDescent="0.35">
      <c r="A1116" s="78" t="s">
        <v>32</v>
      </c>
      <c r="B1116" s="244" t="s">
        <v>33</v>
      </c>
      <c r="C1116" s="245"/>
      <c r="D1116" s="245"/>
      <c r="E1116" s="246"/>
      <c r="F1116" s="81">
        <f>SUM(F1114:F1115)</f>
        <v>67.475099999999998</v>
      </c>
      <c r="G1116" s="82">
        <f>SUM(G1107,G1111,G1113,G1115)</f>
        <v>1</v>
      </c>
    </row>
    <row r="1117" spans="1:7" ht="15" hidden="1" thickTop="1" x14ac:dyDescent="0.3"/>
    <row r="1118" spans="1:7" hidden="1" x14ac:dyDescent="0.3"/>
    <row r="1119" spans="1:7" hidden="1" x14ac:dyDescent="0.3"/>
    <row r="1120" spans="1:7" hidden="1" x14ac:dyDescent="0.3"/>
    <row r="1121" hidden="1" x14ac:dyDescent="0.3"/>
    <row r="1122" hidden="1" x14ac:dyDescent="0.3"/>
    <row r="1123" hidden="1" x14ac:dyDescent="0.3"/>
    <row r="1124" ht="15" thickTop="1" x14ac:dyDescent="0.3"/>
  </sheetData>
  <mergeCells count="506">
    <mergeCell ref="B876:E876"/>
    <mergeCell ref="B877:E877"/>
    <mergeCell ref="B878:E878"/>
    <mergeCell ref="B879:E879"/>
    <mergeCell ref="B880:E880"/>
    <mergeCell ref="B889:E889"/>
    <mergeCell ref="B860:E860"/>
    <mergeCell ref="B861:E861"/>
    <mergeCell ref="B862:E862"/>
    <mergeCell ref="B863:E863"/>
    <mergeCell ref="B871:E871"/>
    <mergeCell ref="B875:E875"/>
    <mergeCell ref="B883:B884"/>
    <mergeCell ref="A883:A884"/>
    <mergeCell ref="C883:C884"/>
    <mergeCell ref="D883:D884"/>
    <mergeCell ref="B901:B902"/>
    <mergeCell ref="A901:A902"/>
    <mergeCell ref="C901:C902"/>
    <mergeCell ref="D901:D902"/>
    <mergeCell ref="A899:G899"/>
    <mergeCell ref="B1113:E1113"/>
    <mergeCell ref="B1079:E1079"/>
    <mergeCell ref="B1080:E1080"/>
    <mergeCell ref="B1089:E1089"/>
    <mergeCell ref="B1093:E1093"/>
    <mergeCell ref="B1094:E1094"/>
    <mergeCell ref="B1095:E1095"/>
    <mergeCell ref="B1062:E1062"/>
    <mergeCell ref="B1071:E1071"/>
    <mergeCell ref="B1075:E1075"/>
    <mergeCell ref="B1076:E1076"/>
    <mergeCell ref="B1077:E1077"/>
    <mergeCell ref="B1078:E1078"/>
    <mergeCell ref="B1054:E1054"/>
    <mergeCell ref="B1057:E1057"/>
    <mergeCell ref="B1058:E1058"/>
    <mergeCell ref="B1114:E1114"/>
    <mergeCell ref="B1115:E1115"/>
    <mergeCell ref="B1116:E1116"/>
    <mergeCell ref="B1096:E1096"/>
    <mergeCell ref="B1097:E1097"/>
    <mergeCell ref="B1098:E1098"/>
    <mergeCell ref="B1107:E1107"/>
    <mergeCell ref="B1111:E1111"/>
    <mergeCell ref="B1112:E1112"/>
    <mergeCell ref="B1059:E1059"/>
    <mergeCell ref="B1060:E1060"/>
    <mergeCell ref="B1061:E1061"/>
    <mergeCell ref="B1042:E1042"/>
    <mergeCell ref="B1043:E1043"/>
    <mergeCell ref="B1044:E1044"/>
    <mergeCell ref="B1045:E1045"/>
    <mergeCell ref="B1046:E1046"/>
    <mergeCell ref="B1047:E1047"/>
    <mergeCell ref="B1027:E1027"/>
    <mergeCell ref="B1028:E1028"/>
    <mergeCell ref="B1029:E1029"/>
    <mergeCell ref="B1030:E1030"/>
    <mergeCell ref="B1031:E1031"/>
    <mergeCell ref="B1038:E1038"/>
    <mergeCell ref="B1012:E1012"/>
    <mergeCell ref="B1013:E1013"/>
    <mergeCell ref="B1014:E1014"/>
    <mergeCell ref="B1015:E1015"/>
    <mergeCell ref="B1022:E1022"/>
    <mergeCell ref="B1026:E1026"/>
    <mergeCell ref="B997:E997"/>
    <mergeCell ref="B998:E998"/>
    <mergeCell ref="B999:E999"/>
    <mergeCell ref="B1006:E1006"/>
    <mergeCell ref="B1010:E1010"/>
    <mergeCell ref="B1011:E1011"/>
    <mergeCell ref="B982:E982"/>
    <mergeCell ref="B983:E983"/>
    <mergeCell ref="B990:E990"/>
    <mergeCell ref="B994:E994"/>
    <mergeCell ref="B995:E995"/>
    <mergeCell ref="B996:E996"/>
    <mergeCell ref="B967:E967"/>
    <mergeCell ref="B974:E974"/>
    <mergeCell ref="B978:E978"/>
    <mergeCell ref="B979:E979"/>
    <mergeCell ref="B980:E980"/>
    <mergeCell ref="B981:E981"/>
    <mergeCell ref="B958:E958"/>
    <mergeCell ref="B962:E962"/>
    <mergeCell ref="B963:E963"/>
    <mergeCell ref="B964:E964"/>
    <mergeCell ref="B965:E965"/>
    <mergeCell ref="B966:E966"/>
    <mergeCell ref="B940:E940"/>
    <mergeCell ref="B941:E941"/>
    <mergeCell ref="B942:E942"/>
    <mergeCell ref="B943:E943"/>
    <mergeCell ref="B944:E944"/>
    <mergeCell ref="B954:E954"/>
    <mergeCell ref="B919:E919"/>
    <mergeCell ref="B920:E920"/>
    <mergeCell ref="B921:E921"/>
    <mergeCell ref="B931:E931"/>
    <mergeCell ref="B935:E935"/>
    <mergeCell ref="B939:E939"/>
    <mergeCell ref="B924:B925"/>
    <mergeCell ref="C924:C925"/>
    <mergeCell ref="D924:D925"/>
    <mergeCell ref="B908:E908"/>
    <mergeCell ref="B912:E912"/>
    <mergeCell ref="B916:E916"/>
    <mergeCell ref="B917:E917"/>
    <mergeCell ref="B918:E918"/>
    <mergeCell ref="B892:E892"/>
    <mergeCell ref="B893:E893"/>
    <mergeCell ref="B894:E894"/>
    <mergeCell ref="B895:E895"/>
    <mergeCell ref="B896:E896"/>
    <mergeCell ref="B897:E897"/>
    <mergeCell ref="A846:G846"/>
    <mergeCell ref="B854:E854"/>
    <mergeCell ref="B858:E858"/>
    <mergeCell ref="B859:E859"/>
    <mergeCell ref="B828:E828"/>
    <mergeCell ref="B836:E836"/>
    <mergeCell ref="B839:E839"/>
    <mergeCell ref="B840:E840"/>
    <mergeCell ref="B841:E841"/>
    <mergeCell ref="B842:E842"/>
    <mergeCell ref="B843:E843"/>
    <mergeCell ref="B844:E844"/>
    <mergeCell ref="B820:E820"/>
    <mergeCell ref="B823:E823"/>
    <mergeCell ref="B824:E824"/>
    <mergeCell ref="B825:E825"/>
    <mergeCell ref="B826:E826"/>
    <mergeCell ref="B827:E827"/>
    <mergeCell ref="B807:E807"/>
    <mergeCell ref="B808:E808"/>
    <mergeCell ref="B809:E809"/>
    <mergeCell ref="B810:E810"/>
    <mergeCell ref="B811:E811"/>
    <mergeCell ref="B812:E812"/>
    <mergeCell ref="B792:E792"/>
    <mergeCell ref="B793:E793"/>
    <mergeCell ref="B794:E794"/>
    <mergeCell ref="B795:E795"/>
    <mergeCell ref="B796:E796"/>
    <mergeCell ref="B804:E804"/>
    <mergeCell ref="B777:E777"/>
    <mergeCell ref="B778:E778"/>
    <mergeCell ref="B779:E779"/>
    <mergeCell ref="B780:E780"/>
    <mergeCell ref="B788:E788"/>
    <mergeCell ref="B791:E791"/>
    <mergeCell ref="B763:E763"/>
    <mergeCell ref="B764:E764"/>
    <mergeCell ref="B765:E765"/>
    <mergeCell ref="B772:E772"/>
    <mergeCell ref="B775:E775"/>
    <mergeCell ref="B776:E776"/>
    <mergeCell ref="B749:E749"/>
    <mergeCell ref="B750:E750"/>
    <mergeCell ref="B757:E757"/>
    <mergeCell ref="B760:E760"/>
    <mergeCell ref="B761:E761"/>
    <mergeCell ref="B762:E762"/>
    <mergeCell ref="B734:E734"/>
    <mergeCell ref="B742:E742"/>
    <mergeCell ref="B745:E745"/>
    <mergeCell ref="B746:E746"/>
    <mergeCell ref="B747:E747"/>
    <mergeCell ref="B748:E748"/>
    <mergeCell ref="B726:E726"/>
    <mergeCell ref="B729:E729"/>
    <mergeCell ref="B730:E730"/>
    <mergeCell ref="B731:E731"/>
    <mergeCell ref="B732:E732"/>
    <mergeCell ref="B733:E733"/>
    <mergeCell ref="B713:E713"/>
    <mergeCell ref="B714:E714"/>
    <mergeCell ref="B715:E715"/>
    <mergeCell ref="B716:E716"/>
    <mergeCell ref="B717:E717"/>
    <mergeCell ref="B718:E718"/>
    <mergeCell ref="B698:E698"/>
    <mergeCell ref="B699:E699"/>
    <mergeCell ref="B700:E700"/>
    <mergeCell ref="B701:E701"/>
    <mergeCell ref="B702:E702"/>
    <mergeCell ref="B710:E710"/>
    <mergeCell ref="B683:E683"/>
    <mergeCell ref="B684:E684"/>
    <mergeCell ref="B685:E685"/>
    <mergeCell ref="B686:E686"/>
    <mergeCell ref="B694:E694"/>
    <mergeCell ref="B697:E697"/>
    <mergeCell ref="B669:E669"/>
    <mergeCell ref="B670:E670"/>
    <mergeCell ref="B671:E671"/>
    <mergeCell ref="B678:E678"/>
    <mergeCell ref="B681:E681"/>
    <mergeCell ref="B682:E682"/>
    <mergeCell ref="B654:E654"/>
    <mergeCell ref="B655:E655"/>
    <mergeCell ref="B663:E663"/>
    <mergeCell ref="B666:E666"/>
    <mergeCell ref="B667:E667"/>
    <mergeCell ref="B668:E668"/>
    <mergeCell ref="B639:E639"/>
    <mergeCell ref="B647:E647"/>
    <mergeCell ref="B650:E650"/>
    <mergeCell ref="B651:E651"/>
    <mergeCell ref="B652:E652"/>
    <mergeCell ref="B653:E653"/>
    <mergeCell ref="B631:E631"/>
    <mergeCell ref="B634:E634"/>
    <mergeCell ref="B635:E635"/>
    <mergeCell ref="B636:E636"/>
    <mergeCell ref="B637:E637"/>
    <mergeCell ref="B638:E638"/>
    <mergeCell ref="B618:E618"/>
    <mergeCell ref="B619:E619"/>
    <mergeCell ref="B620:E620"/>
    <mergeCell ref="B621:E621"/>
    <mergeCell ref="B622:E622"/>
    <mergeCell ref="B623:E623"/>
    <mergeCell ref="B603:E603"/>
    <mergeCell ref="B604:E604"/>
    <mergeCell ref="B605:E605"/>
    <mergeCell ref="B606:E606"/>
    <mergeCell ref="B607:E607"/>
    <mergeCell ref="B615:E615"/>
    <mergeCell ref="B588:E588"/>
    <mergeCell ref="B589:E589"/>
    <mergeCell ref="B590:E590"/>
    <mergeCell ref="B591:E591"/>
    <mergeCell ref="B598:E598"/>
    <mergeCell ref="B602:E602"/>
    <mergeCell ref="B576:E576"/>
    <mergeCell ref="B577:E577"/>
    <mergeCell ref="B578:E578"/>
    <mergeCell ref="B579:E579"/>
    <mergeCell ref="B586:E586"/>
    <mergeCell ref="B587:E587"/>
    <mergeCell ref="B562:E562"/>
    <mergeCell ref="B563:E563"/>
    <mergeCell ref="B564:E564"/>
    <mergeCell ref="B571:E571"/>
    <mergeCell ref="B574:E574"/>
    <mergeCell ref="B575:E575"/>
    <mergeCell ref="B548:E548"/>
    <mergeCell ref="B549:E549"/>
    <mergeCell ref="B556:E556"/>
    <mergeCell ref="B559:E559"/>
    <mergeCell ref="B560:E560"/>
    <mergeCell ref="B561:E561"/>
    <mergeCell ref="B533:E533"/>
    <mergeCell ref="B541:E541"/>
    <mergeCell ref="B544:E544"/>
    <mergeCell ref="B545:E545"/>
    <mergeCell ref="B546:E546"/>
    <mergeCell ref="B547:E547"/>
    <mergeCell ref="B525:E525"/>
    <mergeCell ref="B528:E528"/>
    <mergeCell ref="B529:E529"/>
    <mergeCell ref="B530:E530"/>
    <mergeCell ref="B531:E531"/>
    <mergeCell ref="B532:E532"/>
    <mergeCell ref="B512:E512"/>
    <mergeCell ref="B513:E513"/>
    <mergeCell ref="B514:E514"/>
    <mergeCell ref="B515:E515"/>
    <mergeCell ref="B516:E516"/>
    <mergeCell ref="B517:E517"/>
    <mergeCell ref="B497:E497"/>
    <mergeCell ref="B498:E498"/>
    <mergeCell ref="B499:E499"/>
    <mergeCell ref="B500:E500"/>
    <mergeCell ref="B501:E501"/>
    <mergeCell ref="B509:E509"/>
    <mergeCell ref="B483:E483"/>
    <mergeCell ref="B484:E484"/>
    <mergeCell ref="B485:E485"/>
    <mergeCell ref="B486:E486"/>
    <mergeCell ref="B493:E493"/>
    <mergeCell ref="B496:E496"/>
    <mergeCell ref="B468:E468"/>
    <mergeCell ref="B469:E469"/>
    <mergeCell ref="B470:E470"/>
    <mergeCell ref="B478:E478"/>
    <mergeCell ref="B481:E481"/>
    <mergeCell ref="B482:E482"/>
    <mergeCell ref="B454:E454"/>
    <mergeCell ref="B455:E455"/>
    <mergeCell ref="B462:E462"/>
    <mergeCell ref="B465:E465"/>
    <mergeCell ref="B466:E466"/>
    <mergeCell ref="B467:E467"/>
    <mergeCell ref="B439:E439"/>
    <mergeCell ref="B447:E447"/>
    <mergeCell ref="B450:E450"/>
    <mergeCell ref="B451:E451"/>
    <mergeCell ref="B452:E452"/>
    <mergeCell ref="B453:E453"/>
    <mergeCell ref="B431:E431"/>
    <mergeCell ref="B434:E434"/>
    <mergeCell ref="B435:E435"/>
    <mergeCell ref="B436:E436"/>
    <mergeCell ref="B437:E437"/>
    <mergeCell ref="B438:E438"/>
    <mergeCell ref="B419:E419"/>
    <mergeCell ref="B420:E420"/>
    <mergeCell ref="B421:E421"/>
    <mergeCell ref="B422:E422"/>
    <mergeCell ref="B423:E423"/>
    <mergeCell ref="B424:E424"/>
    <mergeCell ref="B404:E404"/>
    <mergeCell ref="B405:E405"/>
    <mergeCell ref="B406:E406"/>
    <mergeCell ref="B407:E407"/>
    <mergeCell ref="B408:E408"/>
    <mergeCell ref="B416:E416"/>
    <mergeCell ref="B390:E390"/>
    <mergeCell ref="B391:E391"/>
    <mergeCell ref="B392:E392"/>
    <mergeCell ref="B393:E393"/>
    <mergeCell ref="B400:E400"/>
    <mergeCell ref="B403:E403"/>
    <mergeCell ref="B375:E375"/>
    <mergeCell ref="B376:E376"/>
    <mergeCell ref="B377:E377"/>
    <mergeCell ref="B385:E385"/>
    <mergeCell ref="B388:E388"/>
    <mergeCell ref="B389:E389"/>
    <mergeCell ref="B360:E360"/>
    <mergeCell ref="A362:G362"/>
    <mergeCell ref="B369:E369"/>
    <mergeCell ref="B372:E372"/>
    <mergeCell ref="B373:E373"/>
    <mergeCell ref="B374:E374"/>
    <mergeCell ref="B352:E352"/>
    <mergeCell ref="B355:E355"/>
    <mergeCell ref="B356:E356"/>
    <mergeCell ref="B357:E357"/>
    <mergeCell ref="B358:E358"/>
    <mergeCell ref="B359:E359"/>
    <mergeCell ref="B339:E339"/>
    <mergeCell ref="B340:E340"/>
    <mergeCell ref="B341:E341"/>
    <mergeCell ref="B342:E342"/>
    <mergeCell ref="B343:E343"/>
    <mergeCell ref="B344:E344"/>
    <mergeCell ref="B321:E321"/>
    <mergeCell ref="B322:E322"/>
    <mergeCell ref="B323:E323"/>
    <mergeCell ref="B324:E324"/>
    <mergeCell ref="B332:E332"/>
    <mergeCell ref="B335:E335"/>
    <mergeCell ref="B303:E303"/>
    <mergeCell ref="B304:E304"/>
    <mergeCell ref="B312:E312"/>
    <mergeCell ref="B315:E315"/>
    <mergeCell ref="B319:E319"/>
    <mergeCell ref="B320:E320"/>
    <mergeCell ref="B292:E292"/>
    <mergeCell ref="B295:E295"/>
    <mergeCell ref="B299:E299"/>
    <mergeCell ref="B300:E300"/>
    <mergeCell ref="B301:E301"/>
    <mergeCell ref="B302:E302"/>
    <mergeCell ref="B279:E279"/>
    <mergeCell ref="B280:E280"/>
    <mergeCell ref="B281:E281"/>
    <mergeCell ref="B282:E282"/>
    <mergeCell ref="B283:E283"/>
    <mergeCell ref="B284:E284"/>
    <mergeCell ref="B261:E261"/>
    <mergeCell ref="B262:E262"/>
    <mergeCell ref="B263:E263"/>
    <mergeCell ref="B264:E264"/>
    <mergeCell ref="B272:E272"/>
    <mergeCell ref="B275:E275"/>
    <mergeCell ref="B245:E245"/>
    <mergeCell ref="B246:E246"/>
    <mergeCell ref="B247:E247"/>
    <mergeCell ref="B256:E256"/>
    <mergeCell ref="B259:E259"/>
    <mergeCell ref="B260:E260"/>
    <mergeCell ref="B228:E228"/>
    <mergeCell ref="A230:G230"/>
    <mergeCell ref="B239:E239"/>
    <mergeCell ref="B242:E242"/>
    <mergeCell ref="B243:E243"/>
    <mergeCell ref="B244:E244"/>
    <mergeCell ref="B218:E218"/>
    <mergeCell ref="B223:E223"/>
    <mergeCell ref="B224:E224"/>
    <mergeCell ref="B225:E225"/>
    <mergeCell ref="B226:E226"/>
    <mergeCell ref="B227:E227"/>
    <mergeCell ref="B205:E205"/>
    <mergeCell ref="B206:E206"/>
    <mergeCell ref="B207:E207"/>
    <mergeCell ref="B208:E208"/>
    <mergeCell ref="B209:E209"/>
    <mergeCell ref="B210:E210"/>
    <mergeCell ref="B190:E190"/>
    <mergeCell ref="B191:E191"/>
    <mergeCell ref="B192:E192"/>
    <mergeCell ref="B193:E193"/>
    <mergeCell ref="B194:E194"/>
    <mergeCell ref="B202:E202"/>
    <mergeCell ref="B174:E174"/>
    <mergeCell ref="B175:E175"/>
    <mergeCell ref="B176:E176"/>
    <mergeCell ref="A178:G178"/>
    <mergeCell ref="B186:E186"/>
    <mergeCell ref="B189:E189"/>
    <mergeCell ref="B159:E159"/>
    <mergeCell ref="B160:E160"/>
    <mergeCell ref="B168:E168"/>
    <mergeCell ref="B171:E171"/>
    <mergeCell ref="B172:E172"/>
    <mergeCell ref="B173:E173"/>
    <mergeCell ref="B143:E143"/>
    <mergeCell ref="B151:E151"/>
    <mergeCell ref="B155:E155"/>
    <mergeCell ref="B156:E156"/>
    <mergeCell ref="B157:E157"/>
    <mergeCell ref="B158:E158"/>
    <mergeCell ref="B135:E135"/>
    <mergeCell ref="B138:E138"/>
    <mergeCell ref="B139:E139"/>
    <mergeCell ref="B140:E140"/>
    <mergeCell ref="B141:E141"/>
    <mergeCell ref="B142:E142"/>
    <mergeCell ref="B122:E122"/>
    <mergeCell ref="B123:E123"/>
    <mergeCell ref="B124:E124"/>
    <mergeCell ref="B125:E125"/>
    <mergeCell ref="B126:E126"/>
    <mergeCell ref="B127:E127"/>
    <mergeCell ref="B71:E71"/>
    <mergeCell ref="B74:E74"/>
    <mergeCell ref="B81:E81"/>
    <mergeCell ref="B82:E82"/>
    <mergeCell ref="B83:E83"/>
    <mergeCell ref="B84:E84"/>
    <mergeCell ref="B57:E57"/>
    <mergeCell ref="B58:E58"/>
    <mergeCell ref="B59:E59"/>
    <mergeCell ref="B60:E60"/>
    <mergeCell ref="B61:E61"/>
    <mergeCell ref="A63:G63"/>
    <mergeCell ref="B106:E106"/>
    <mergeCell ref="B107:E107"/>
    <mergeCell ref="B108:E108"/>
    <mergeCell ref="B109:E109"/>
    <mergeCell ref="A111:G111"/>
    <mergeCell ref="B119:E119"/>
    <mergeCell ref="B85:E85"/>
    <mergeCell ref="B86:E86"/>
    <mergeCell ref="B94:E94"/>
    <mergeCell ref="B97:E97"/>
    <mergeCell ref="B104:E104"/>
    <mergeCell ref="B105:E105"/>
    <mergeCell ref="F23:F24"/>
    <mergeCell ref="B49:E49"/>
    <mergeCell ref="B53:E53"/>
    <mergeCell ref="B56:E56"/>
    <mergeCell ref="B19:E19"/>
    <mergeCell ref="B20:E20"/>
    <mergeCell ref="B30:E30"/>
    <mergeCell ref="B34:E34"/>
    <mergeCell ref="B35:E35"/>
    <mergeCell ref="B36:E36"/>
    <mergeCell ref="B23:B24"/>
    <mergeCell ref="C23:C24"/>
    <mergeCell ref="D23:D24"/>
    <mergeCell ref="E23:E24"/>
    <mergeCell ref="B42:B43"/>
    <mergeCell ref="C42:C43"/>
    <mergeCell ref="D42:D43"/>
    <mergeCell ref="G23:G24"/>
    <mergeCell ref="A42:A43"/>
    <mergeCell ref="A947:A948"/>
    <mergeCell ref="C947:C948"/>
    <mergeCell ref="D947:D948"/>
    <mergeCell ref="A924:A925"/>
    <mergeCell ref="B947:B948"/>
    <mergeCell ref="A1:G1"/>
    <mergeCell ref="B11:E11"/>
    <mergeCell ref="B15:E15"/>
    <mergeCell ref="B16:E16"/>
    <mergeCell ref="B17:E17"/>
    <mergeCell ref="B18:E18"/>
    <mergeCell ref="B37:E37"/>
    <mergeCell ref="B38:E38"/>
    <mergeCell ref="B39:E39"/>
    <mergeCell ref="B4:B5"/>
    <mergeCell ref="D4:D5"/>
    <mergeCell ref="C4:C5"/>
    <mergeCell ref="A4:A5"/>
    <mergeCell ref="E4:E5"/>
    <mergeCell ref="F4:F5"/>
    <mergeCell ref="G4:G5"/>
    <mergeCell ref="A23:A24"/>
  </mergeCells>
  <printOptions horizontalCentered="1"/>
  <pageMargins left="0.70866141732283472" right="0.70866141732283472" top="0.74803149606299213" bottom="0.74803149606299213" header="0.31496062992125984" footer="0.31496062992125984"/>
  <pageSetup paperSize="9" fitToHeight="0" orientation="portrait" horizontalDpi="1200" verticalDpi="1200" r:id="rId1"/>
  <rowBreaks count="76" manualBreakCount="76">
    <brk id="5" max="6" man="1"/>
    <brk id="20" max="6" man="1"/>
    <brk id="24" max="6" man="1"/>
    <brk id="39" max="6" man="1"/>
    <brk id="43" max="6" man="1"/>
    <brk id="61" max="6" man="1"/>
    <brk id="66" max="6" man="1"/>
    <brk id="86" max="6" man="1"/>
    <brk id="89" max="6" man="1"/>
    <brk id="109" max="6" man="1"/>
    <brk id="127" max="6" man="1"/>
    <brk id="144" max="6" man="1"/>
    <brk id="146" max="6" man="1"/>
    <brk id="161" max="6" man="1"/>
    <brk id="176" max="6" man="1"/>
    <brk id="194" max="6" man="1"/>
    <brk id="210" max="6" man="1"/>
    <brk id="228" max="6" man="1"/>
    <brk id="234" max="6" man="1"/>
    <brk id="247" max="6" man="1"/>
    <brk id="264" max="6" man="1"/>
    <brk id="284" max="6" man="1"/>
    <brk id="304" max="6" man="1"/>
    <brk id="324" max="6" man="1"/>
    <brk id="344" max="6" man="1"/>
    <brk id="360" max="6" man="1"/>
    <brk id="377" max="6" man="1"/>
    <brk id="393" max="6" man="1"/>
    <brk id="408" max="6" man="1"/>
    <brk id="424" max="6" man="1"/>
    <brk id="439" max="6" man="1"/>
    <brk id="455" max="6" man="1"/>
    <brk id="470" max="6" man="1"/>
    <brk id="486" max="6" man="1"/>
    <brk id="501" max="6" man="1"/>
    <brk id="517" max="6" man="1"/>
    <brk id="533" max="6" man="1"/>
    <brk id="549" max="6" man="1"/>
    <brk id="564" max="6" man="1"/>
    <brk id="579" max="6" man="1"/>
    <brk id="591" max="6" man="1"/>
    <brk id="607" max="6" man="1"/>
    <brk id="623" max="6" man="1"/>
    <brk id="639" max="6" man="1"/>
    <brk id="655" max="6" man="1"/>
    <brk id="671" max="16383" man="1"/>
    <brk id="686" max="6" man="1"/>
    <brk id="702" max="6" man="1"/>
    <brk id="718" max="16383" man="1"/>
    <brk id="734" max="6" man="1"/>
    <brk id="750" max="6" man="1"/>
    <brk id="765" max="6" man="1"/>
    <brk id="780" max="6" man="1"/>
    <brk id="796" max="6" man="1"/>
    <brk id="812" max="6" man="1"/>
    <brk id="828" max="6" man="1"/>
    <brk id="844" max="6" man="1"/>
    <brk id="863" max="16383" man="1"/>
    <brk id="867" max="6" man="1"/>
    <brk id="880" max="6" man="1"/>
    <brk id="897" max="6" man="1"/>
    <brk id="903" max="6" man="1"/>
    <brk id="921" max="16383" man="1"/>
    <brk id="926" max="6" man="1"/>
    <brk id="944" max="16383" man="1"/>
    <brk id="948" max="6" man="1"/>
    <brk id="967" max="6" man="1"/>
    <brk id="983" max="6" man="1"/>
    <brk id="999" max="6" man="1"/>
    <brk id="1015" max="6" man="1"/>
    <brk id="1031" max="6" man="1"/>
    <brk id="1047" max="6" man="1"/>
    <brk id="1062" max="6" man="1"/>
    <brk id="1080" max="6" man="1"/>
    <brk id="1098" max="6" man="1"/>
    <brk id="1116" max="6" man="1"/>
  </rowBreaks>
  <ignoredErrors>
    <ignoredError sqref="F19 F38 F60 F85 F108 F126 F142 F159 F175 F193 F209 F227 F246 F263 F283 F303 F323 F343 F359 F376 F392 F407 F423 F438 F454 F469 F485 F500 F516 F532 F548 F563 F578 F590 F606 F622 F638 F654 F670 F685 F701 F717 F733 F749 F764 F779 F795 F811 F827 F843 F862 F879 F896 F920 F943 F966 F982 F998 F1014 F1030 F1046 F1061 F1079 F1097 F1115"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676"/>
  <sheetViews>
    <sheetView view="pageBreakPreview" zoomScale="70" zoomScaleNormal="100" zoomScaleSheetLayoutView="70" workbookViewId="0">
      <selection activeCell="B1502" sqref="B1502"/>
    </sheetView>
  </sheetViews>
  <sheetFormatPr defaultColWidth="9" defaultRowHeight="14.4" x14ac:dyDescent="0.3"/>
  <cols>
    <col min="1" max="1" width="11.6640625" style="17" customWidth="1"/>
    <col min="2" max="2" width="40.5546875" style="17" customWidth="1"/>
    <col min="3" max="3" width="8.109375" style="17" customWidth="1"/>
    <col min="4" max="4" width="11.109375" style="17" customWidth="1"/>
    <col min="5" max="5" width="11.88671875" style="17" customWidth="1"/>
    <col min="6" max="6" width="10.44140625" style="17" customWidth="1"/>
    <col min="7" max="7" width="8.6640625" style="17" customWidth="1"/>
    <col min="8" max="16384" width="9" style="1"/>
  </cols>
  <sheetData>
    <row r="1" spans="1:7" x14ac:dyDescent="0.3">
      <c r="A1" s="231" t="s">
        <v>312</v>
      </c>
      <c r="B1" s="231"/>
      <c r="C1" s="231"/>
      <c r="D1" s="231"/>
      <c r="E1" s="231"/>
      <c r="F1" s="231"/>
      <c r="G1" s="231"/>
    </row>
    <row r="2" spans="1:7" x14ac:dyDescent="0.3">
      <c r="A2" s="60"/>
      <c r="B2" s="60"/>
      <c r="C2" s="60"/>
      <c r="D2" s="60"/>
      <c r="E2" s="60"/>
      <c r="F2" s="60"/>
      <c r="G2" s="60"/>
    </row>
    <row r="3" spans="1:7" x14ac:dyDescent="0.3">
      <c r="A3" s="231" t="s">
        <v>313</v>
      </c>
      <c r="B3" s="231"/>
      <c r="C3" s="231"/>
      <c r="D3" s="231"/>
      <c r="E3" s="231"/>
      <c r="F3" s="231"/>
      <c r="G3" s="231"/>
    </row>
    <row r="4" spans="1:7" ht="15" thickBot="1" x14ac:dyDescent="0.35"/>
    <row r="5" spans="1:7" ht="44.4" thickTop="1" thickBot="1" x14ac:dyDescent="0.35">
      <c r="A5" s="61" t="s">
        <v>2</v>
      </c>
      <c r="B5" s="62" t="s">
        <v>3</v>
      </c>
      <c r="C5" s="63" t="s">
        <v>4</v>
      </c>
      <c r="D5" s="64" t="s">
        <v>5</v>
      </c>
      <c r="E5" s="27"/>
      <c r="F5" s="20"/>
      <c r="G5" s="20"/>
    </row>
    <row r="6" spans="1:7" ht="213.6" customHeight="1" thickTop="1" thickBot="1" x14ac:dyDescent="0.35">
      <c r="A6" s="65" t="s">
        <v>314</v>
      </c>
      <c r="B6" s="66" t="s">
        <v>315</v>
      </c>
      <c r="C6" s="50" t="s">
        <v>130</v>
      </c>
      <c r="D6" s="50">
        <v>1</v>
      </c>
      <c r="E6" s="20"/>
      <c r="F6" s="20"/>
      <c r="G6" s="20"/>
    </row>
    <row r="7" spans="1:7" ht="30" thickTop="1" thickBot="1" x14ac:dyDescent="0.35">
      <c r="A7" s="61" t="s">
        <v>9</v>
      </c>
      <c r="B7" s="62" t="s">
        <v>10</v>
      </c>
      <c r="C7" s="62" t="s">
        <v>4</v>
      </c>
      <c r="D7" s="62" t="s">
        <v>11</v>
      </c>
      <c r="E7" s="62" t="s">
        <v>12</v>
      </c>
      <c r="F7" s="62" t="s">
        <v>13</v>
      </c>
      <c r="G7" s="64" t="s">
        <v>14</v>
      </c>
    </row>
    <row r="8" spans="1:7" ht="15" thickTop="1" x14ac:dyDescent="0.3">
      <c r="A8" s="20"/>
      <c r="B8" s="67" t="s">
        <v>15</v>
      </c>
      <c r="C8" s="68"/>
      <c r="D8" s="68"/>
      <c r="E8" s="68"/>
      <c r="F8" s="68"/>
      <c r="G8" s="7"/>
    </row>
    <row r="9" spans="1:7" x14ac:dyDescent="0.3">
      <c r="A9" s="36" t="s">
        <v>16</v>
      </c>
      <c r="B9" s="4" t="s">
        <v>70</v>
      </c>
      <c r="C9" s="4" t="s">
        <v>18</v>
      </c>
      <c r="D9" s="22">
        <v>0.1429</v>
      </c>
      <c r="E9" s="70">
        <v>30.27</v>
      </c>
      <c r="F9" s="6">
        <f>PRODUCT(D9:E9)</f>
        <v>4.325583</v>
      </c>
      <c r="G9" s="7"/>
    </row>
    <row r="10" spans="1:7" x14ac:dyDescent="0.3">
      <c r="A10" s="36" t="s">
        <v>19</v>
      </c>
      <c r="B10" s="4" t="s">
        <v>140</v>
      </c>
      <c r="C10" s="4" t="s">
        <v>18</v>
      </c>
      <c r="D10" s="22">
        <v>0.2286</v>
      </c>
      <c r="E10" s="70">
        <v>28.09</v>
      </c>
      <c r="F10" s="6">
        <f>PRODUCT(D10:E10)</f>
        <v>6.4213740000000001</v>
      </c>
      <c r="G10" s="7"/>
    </row>
    <row r="11" spans="1:7" ht="15" thickBot="1" x14ac:dyDescent="0.35">
      <c r="A11" s="36" t="s">
        <v>131</v>
      </c>
      <c r="B11" s="4" t="s">
        <v>141</v>
      </c>
      <c r="C11" s="4" t="s">
        <v>18</v>
      </c>
      <c r="D11" s="22">
        <v>0.2286</v>
      </c>
      <c r="E11" s="70">
        <v>25.18</v>
      </c>
      <c r="F11" s="6">
        <f>PRODUCT(D11:E11)</f>
        <v>5.7561479999999996</v>
      </c>
      <c r="G11" s="7"/>
    </row>
    <row r="12" spans="1:7" ht="15.6" thickTop="1" thickBot="1" x14ac:dyDescent="0.35">
      <c r="A12" s="71">
        <v>1</v>
      </c>
      <c r="B12" s="244" t="s">
        <v>21</v>
      </c>
      <c r="C12" s="245"/>
      <c r="D12" s="245"/>
      <c r="E12" s="246"/>
      <c r="F12" s="72">
        <f>SUM(F9:F11)</f>
        <v>16.503104999999998</v>
      </c>
      <c r="G12" s="73">
        <f>SUM(F12/F17)</f>
        <v>0.79051383399209485</v>
      </c>
    </row>
    <row r="13" spans="1:7" ht="15.6" thickTop="1" thickBot="1" x14ac:dyDescent="0.35">
      <c r="A13" s="78" t="s">
        <v>26</v>
      </c>
      <c r="B13" s="244" t="s">
        <v>84</v>
      </c>
      <c r="C13" s="245"/>
      <c r="D13" s="245"/>
      <c r="E13" s="246"/>
      <c r="F13" s="79">
        <f>SUM(F12)</f>
        <v>16.503104999999998</v>
      </c>
      <c r="G13" s="3"/>
    </row>
    <row r="14" spans="1:7" ht="15.6" thickTop="1" thickBot="1" x14ac:dyDescent="0.35">
      <c r="A14" s="80">
        <v>2</v>
      </c>
      <c r="B14" s="264" t="s">
        <v>28</v>
      </c>
      <c r="C14" s="265"/>
      <c r="D14" s="265"/>
      <c r="E14" s="266"/>
      <c r="F14" s="79">
        <f>SUM(F13)*15%</f>
        <v>2.4754657499999997</v>
      </c>
      <c r="G14" s="73">
        <f>SUM(F14/F17)</f>
        <v>0.11857707509881424</v>
      </c>
    </row>
    <row r="15" spans="1:7" ht="15.6" thickTop="1" thickBot="1" x14ac:dyDescent="0.35">
      <c r="A15" s="78" t="s">
        <v>29</v>
      </c>
      <c r="B15" s="244" t="s">
        <v>85</v>
      </c>
      <c r="C15" s="245"/>
      <c r="D15" s="245"/>
      <c r="E15" s="246"/>
      <c r="F15" s="81">
        <f>SUM(F13:F14)</f>
        <v>18.978570749999996</v>
      </c>
    </row>
    <row r="16" spans="1:7" ht="15.6" thickTop="1" thickBot="1" x14ac:dyDescent="0.35">
      <c r="A16" s="80">
        <v>3</v>
      </c>
      <c r="B16" s="264" t="s">
        <v>31</v>
      </c>
      <c r="C16" s="265"/>
      <c r="D16" s="265"/>
      <c r="E16" s="266"/>
      <c r="F16" s="79">
        <f>SUM(F15)*10%</f>
        <v>1.8978570749999997</v>
      </c>
      <c r="G16" s="73">
        <f>SUM(F16/F17)</f>
        <v>9.0909090909090912E-2</v>
      </c>
    </row>
    <row r="17" spans="1:7" ht="15.6" thickTop="1" thickBot="1" x14ac:dyDescent="0.35">
      <c r="A17" s="78" t="s">
        <v>32</v>
      </c>
      <c r="B17" s="244" t="s">
        <v>33</v>
      </c>
      <c r="C17" s="245"/>
      <c r="D17" s="245"/>
      <c r="E17" s="246"/>
      <c r="F17" s="81">
        <f>SUM(F15:F16)</f>
        <v>20.876427824999997</v>
      </c>
      <c r="G17" s="82">
        <f>SUM(G12,G14,G16)</f>
        <v>1</v>
      </c>
    </row>
    <row r="18" spans="1:7" ht="15.6" thickTop="1" thickBot="1" x14ac:dyDescent="0.35"/>
    <row r="19" spans="1:7" ht="44.4" thickTop="1" thickBot="1" x14ac:dyDescent="0.35">
      <c r="A19" s="61" t="s">
        <v>2</v>
      </c>
      <c r="B19" s="62" t="s">
        <v>3</v>
      </c>
      <c r="C19" s="63" t="s">
        <v>4</v>
      </c>
      <c r="D19" s="64" t="s">
        <v>5</v>
      </c>
      <c r="E19" s="27"/>
      <c r="F19" s="20"/>
      <c r="G19" s="20"/>
    </row>
    <row r="20" spans="1:7" ht="211.2" customHeight="1" thickTop="1" thickBot="1" x14ac:dyDescent="0.35">
      <c r="A20" s="65" t="s">
        <v>316</v>
      </c>
      <c r="B20" s="66" t="s">
        <v>317</v>
      </c>
      <c r="C20" s="50" t="s">
        <v>130</v>
      </c>
      <c r="D20" s="50">
        <v>1</v>
      </c>
      <c r="E20" s="20"/>
      <c r="F20" s="20"/>
      <c r="G20" s="20"/>
    </row>
    <row r="21" spans="1:7" ht="30" thickTop="1" thickBot="1" x14ac:dyDescent="0.35">
      <c r="A21" s="61" t="s">
        <v>9</v>
      </c>
      <c r="B21" s="62" t="s">
        <v>10</v>
      </c>
      <c r="C21" s="62" t="s">
        <v>4</v>
      </c>
      <c r="D21" s="62" t="s">
        <v>11</v>
      </c>
      <c r="E21" s="62" t="s">
        <v>12</v>
      </c>
      <c r="F21" s="62" t="s">
        <v>13</v>
      </c>
      <c r="G21" s="64" t="s">
        <v>14</v>
      </c>
    </row>
    <row r="22" spans="1:7" ht="15" thickTop="1" x14ac:dyDescent="0.3">
      <c r="A22" s="20"/>
      <c r="B22" s="67" t="s">
        <v>15</v>
      </c>
      <c r="C22" s="68"/>
      <c r="D22" s="68"/>
      <c r="E22" s="68"/>
      <c r="F22" s="68"/>
      <c r="G22" s="7"/>
    </row>
    <row r="23" spans="1:7" x14ac:dyDescent="0.3">
      <c r="A23" s="36" t="s">
        <v>16</v>
      </c>
      <c r="B23" s="4" t="s">
        <v>70</v>
      </c>
      <c r="C23" s="4" t="s">
        <v>18</v>
      </c>
      <c r="D23" s="22">
        <v>0.1143</v>
      </c>
      <c r="E23" s="70">
        <v>30.27</v>
      </c>
      <c r="F23" s="6">
        <f>PRODUCT(D23:E23)</f>
        <v>3.4598610000000001</v>
      </c>
      <c r="G23" s="7"/>
    </row>
    <row r="24" spans="1:7" x14ac:dyDescent="0.3">
      <c r="A24" s="36" t="s">
        <v>19</v>
      </c>
      <c r="B24" s="4" t="s">
        <v>140</v>
      </c>
      <c r="C24" s="4" t="s">
        <v>18</v>
      </c>
      <c r="D24" s="22">
        <v>0.2</v>
      </c>
      <c r="E24" s="70">
        <v>28.09</v>
      </c>
      <c r="F24" s="6">
        <f>PRODUCT(D24:E24)</f>
        <v>5.6180000000000003</v>
      </c>
      <c r="G24" s="7"/>
    </row>
    <row r="25" spans="1:7" ht="15" thickBot="1" x14ac:dyDescent="0.35">
      <c r="A25" s="36" t="s">
        <v>131</v>
      </c>
      <c r="B25" s="4" t="s">
        <v>141</v>
      </c>
      <c r="C25" s="4" t="s">
        <v>18</v>
      </c>
      <c r="D25" s="22">
        <v>0.2</v>
      </c>
      <c r="E25" s="70">
        <v>25.18</v>
      </c>
      <c r="F25" s="6">
        <f>PRODUCT(D25:E25)</f>
        <v>5.0360000000000005</v>
      </c>
      <c r="G25" s="7"/>
    </row>
    <row r="26" spans="1:7" ht="15.6" thickTop="1" thickBot="1" x14ac:dyDescent="0.35">
      <c r="A26" s="71">
        <v>1</v>
      </c>
      <c r="B26" s="244" t="s">
        <v>21</v>
      </c>
      <c r="C26" s="245"/>
      <c r="D26" s="245"/>
      <c r="E26" s="246"/>
      <c r="F26" s="72">
        <f>SUM(F23:F25)</f>
        <v>14.113861</v>
      </c>
      <c r="G26" s="73">
        <f>SUM(F26/F31)</f>
        <v>0.79051383399209496</v>
      </c>
    </row>
    <row r="27" spans="1:7" ht="15.6" thickTop="1" thickBot="1" x14ac:dyDescent="0.35">
      <c r="A27" s="78" t="s">
        <v>26</v>
      </c>
      <c r="B27" s="244" t="s">
        <v>84</v>
      </c>
      <c r="C27" s="245"/>
      <c r="D27" s="245"/>
      <c r="E27" s="246"/>
      <c r="F27" s="79">
        <f>SUM(F26)</f>
        <v>14.113861</v>
      </c>
      <c r="G27" s="3"/>
    </row>
    <row r="28" spans="1:7" ht="15.6" thickTop="1" thickBot="1" x14ac:dyDescent="0.35">
      <c r="A28" s="80">
        <v>2</v>
      </c>
      <c r="B28" s="264" t="s">
        <v>28</v>
      </c>
      <c r="C28" s="265"/>
      <c r="D28" s="265"/>
      <c r="E28" s="266"/>
      <c r="F28" s="79">
        <f>SUM(F27)*15%</f>
        <v>2.1170791499999999</v>
      </c>
      <c r="G28" s="73">
        <f>SUM(F28/F31)</f>
        <v>0.11857707509881424</v>
      </c>
    </row>
    <row r="29" spans="1:7" ht="15.6" thickTop="1" thickBot="1" x14ac:dyDescent="0.35">
      <c r="A29" s="78" t="s">
        <v>29</v>
      </c>
      <c r="B29" s="244" t="s">
        <v>85</v>
      </c>
      <c r="C29" s="245"/>
      <c r="D29" s="245"/>
      <c r="E29" s="246"/>
      <c r="F29" s="81">
        <f>SUM(F27:F28)</f>
        <v>16.230940149999999</v>
      </c>
    </row>
    <row r="30" spans="1:7" ht="15.6" thickTop="1" thickBot="1" x14ac:dyDescent="0.35">
      <c r="A30" s="80">
        <v>3</v>
      </c>
      <c r="B30" s="264" t="s">
        <v>31</v>
      </c>
      <c r="C30" s="265"/>
      <c r="D30" s="265"/>
      <c r="E30" s="266"/>
      <c r="F30" s="79">
        <f>SUM(F29)*10%</f>
        <v>1.6230940149999999</v>
      </c>
      <c r="G30" s="73">
        <f>SUM(F30/F31)</f>
        <v>9.0909090909090912E-2</v>
      </c>
    </row>
    <row r="31" spans="1:7" ht="15.6" thickTop="1" thickBot="1" x14ac:dyDescent="0.35">
      <c r="A31" s="78" t="s">
        <v>32</v>
      </c>
      <c r="B31" s="244" t="s">
        <v>33</v>
      </c>
      <c r="C31" s="245"/>
      <c r="D31" s="245"/>
      <c r="E31" s="246"/>
      <c r="F31" s="81">
        <f>SUM(F29:F30)</f>
        <v>17.854034164999998</v>
      </c>
      <c r="G31" s="82">
        <f>SUM(G26,G28,G30)</f>
        <v>1</v>
      </c>
    </row>
    <row r="32" spans="1:7" ht="15.6" thickTop="1" thickBot="1" x14ac:dyDescent="0.35"/>
    <row r="33" spans="1:7" ht="44.4" thickTop="1" thickBot="1" x14ac:dyDescent="0.35">
      <c r="A33" s="61" t="s">
        <v>2</v>
      </c>
      <c r="B33" s="62" t="s">
        <v>3</v>
      </c>
      <c r="C33" s="63" t="s">
        <v>4</v>
      </c>
      <c r="D33" s="64" t="s">
        <v>5</v>
      </c>
      <c r="E33" s="27"/>
      <c r="F33" s="20"/>
      <c r="G33" s="20"/>
    </row>
    <row r="34" spans="1:7" ht="166.2" customHeight="1" thickTop="1" thickBot="1" x14ac:dyDescent="0.35">
      <c r="A34" s="65" t="s">
        <v>318</v>
      </c>
      <c r="B34" s="66" t="s">
        <v>319</v>
      </c>
      <c r="C34" s="50" t="s">
        <v>304</v>
      </c>
      <c r="D34" s="50">
        <v>1</v>
      </c>
      <c r="E34" s="20"/>
      <c r="F34" s="20"/>
      <c r="G34" s="20"/>
    </row>
    <row r="35" spans="1:7" ht="30" thickTop="1" thickBot="1" x14ac:dyDescent="0.35">
      <c r="A35" s="61" t="s">
        <v>9</v>
      </c>
      <c r="B35" s="62" t="s">
        <v>10</v>
      </c>
      <c r="C35" s="62" t="s">
        <v>4</v>
      </c>
      <c r="D35" s="62" t="s">
        <v>11</v>
      </c>
      <c r="E35" s="62" t="s">
        <v>12</v>
      </c>
      <c r="F35" s="62" t="s">
        <v>13</v>
      </c>
      <c r="G35" s="64" t="s">
        <v>14</v>
      </c>
    </row>
    <row r="36" spans="1:7" ht="15" thickTop="1" x14ac:dyDescent="0.3">
      <c r="A36" s="20"/>
      <c r="B36" s="67" t="s">
        <v>15</v>
      </c>
      <c r="C36" s="68"/>
      <c r="D36" s="68"/>
      <c r="E36" s="68"/>
      <c r="F36" s="68"/>
      <c r="G36" s="7"/>
    </row>
    <row r="37" spans="1:7" x14ac:dyDescent="0.3">
      <c r="A37" s="36" t="s">
        <v>16</v>
      </c>
      <c r="B37" s="4" t="s">
        <v>70</v>
      </c>
      <c r="C37" s="4" t="s">
        <v>18</v>
      </c>
      <c r="D37" s="22">
        <v>0.26669999999999999</v>
      </c>
      <c r="E37" s="70">
        <v>30.27</v>
      </c>
      <c r="F37" s="6">
        <f>PRODUCT(D37:E37)</f>
        <v>8.073008999999999</v>
      </c>
      <c r="G37" s="7"/>
    </row>
    <row r="38" spans="1:7" x14ac:dyDescent="0.3">
      <c r="A38" s="36" t="s">
        <v>19</v>
      </c>
      <c r="B38" s="4" t="s">
        <v>140</v>
      </c>
      <c r="C38" s="4" t="s">
        <v>18</v>
      </c>
      <c r="D38" s="22">
        <v>0.26669999999999999</v>
      </c>
      <c r="E38" s="70">
        <v>28.09</v>
      </c>
      <c r="F38" s="6">
        <f>PRODUCT(D38:E38)</f>
        <v>7.4916029999999996</v>
      </c>
      <c r="G38" s="7"/>
    </row>
    <row r="39" spans="1:7" ht="15" thickBot="1" x14ac:dyDescent="0.35">
      <c r="A39" s="36" t="s">
        <v>131</v>
      </c>
      <c r="B39" s="4" t="s">
        <v>141</v>
      </c>
      <c r="C39" s="4" t="s">
        <v>18</v>
      </c>
      <c r="D39" s="22">
        <v>0.26669999999999999</v>
      </c>
      <c r="E39" s="70">
        <v>25.18</v>
      </c>
      <c r="F39" s="6">
        <f>PRODUCT(D39:E39)</f>
        <v>6.7155059999999995</v>
      </c>
      <c r="G39" s="7"/>
    </row>
    <row r="40" spans="1:7" ht="15.6" thickTop="1" thickBot="1" x14ac:dyDescent="0.35">
      <c r="A40" s="71">
        <v>1</v>
      </c>
      <c r="B40" s="244" t="s">
        <v>21</v>
      </c>
      <c r="C40" s="245"/>
      <c r="D40" s="245"/>
      <c r="E40" s="246"/>
      <c r="F40" s="72">
        <f>SUM(F37:F39)</f>
        <v>22.280117999999998</v>
      </c>
      <c r="G40" s="73">
        <f>SUM(F40/F45)</f>
        <v>0.79051383399209485</v>
      </c>
    </row>
    <row r="41" spans="1:7" ht="15.6" thickTop="1" thickBot="1" x14ac:dyDescent="0.35">
      <c r="A41" s="78" t="s">
        <v>26</v>
      </c>
      <c r="B41" s="244" t="s">
        <v>84</v>
      </c>
      <c r="C41" s="245"/>
      <c r="D41" s="245"/>
      <c r="E41" s="246"/>
      <c r="F41" s="79">
        <f>SUM(F40)</f>
        <v>22.280117999999998</v>
      </c>
      <c r="G41" s="3"/>
    </row>
    <row r="42" spans="1:7" ht="15.6" thickTop="1" thickBot="1" x14ac:dyDescent="0.35">
      <c r="A42" s="80">
        <v>2</v>
      </c>
      <c r="B42" s="264" t="s">
        <v>28</v>
      </c>
      <c r="C42" s="265"/>
      <c r="D42" s="265"/>
      <c r="E42" s="266"/>
      <c r="F42" s="79">
        <f>SUM(F41)*15%</f>
        <v>3.3420176999999995</v>
      </c>
      <c r="G42" s="73">
        <f>SUM(F42/F45)</f>
        <v>0.11857707509881422</v>
      </c>
    </row>
    <row r="43" spans="1:7" ht="15.6" thickTop="1" thickBot="1" x14ac:dyDescent="0.35">
      <c r="A43" s="78" t="s">
        <v>29</v>
      </c>
      <c r="B43" s="244" t="s">
        <v>85</v>
      </c>
      <c r="C43" s="245"/>
      <c r="D43" s="245"/>
      <c r="E43" s="246"/>
      <c r="F43" s="81">
        <f>SUM(F41:F42)</f>
        <v>25.622135699999998</v>
      </c>
    </row>
    <row r="44" spans="1:7" ht="15.6" thickTop="1" thickBot="1" x14ac:dyDescent="0.35">
      <c r="A44" s="80">
        <v>3</v>
      </c>
      <c r="B44" s="264" t="s">
        <v>31</v>
      </c>
      <c r="C44" s="265"/>
      <c r="D44" s="265"/>
      <c r="E44" s="266"/>
      <c r="F44" s="79">
        <f>SUM(F43)*10%</f>
        <v>2.5622135699999999</v>
      </c>
      <c r="G44" s="73">
        <f>SUM(F44/F45)</f>
        <v>9.0909090909090912E-2</v>
      </c>
    </row>
    <row r="45" spans="1:7" ht="15.6" thickTop="1" thickBot="1" x14ac:dyDescent="0.35">
      <c r="A45" s="78" t="s">
        <v>32</v>
      </c>
      <c r="B45" s="244" t="s">
        <v>33</v>
      </c>
      <c r="C45" s="245"/>
      <c r="D45" s="245"/>
      <c r="E45" s="246"/>
      <c r="F45" s="81">
        <f>SUM(F43:F44)</f>
        <v>28.184349269999998</v>
      </c>
      <c r="G45" s="82">
        <f>SUM(G40,G42,G44)</f>
        <v>1</v>
      </c>
    </row>
    <row r="46" spans="1:7" ht="15.6" thickTop="1" thickBot="1" x14ac:dyDescent="0.35"/>
    <row r="47" spans="1:7" ht="44.4" thickTop="1" thickBot="1" x14ac:dyDescent="0.35">
      <c r="A47" s="61" t="s">
        <v>2</v>
      </c>
      <c r="B47" s="62" t="s">
        <v>3</v>
      </c>
      <c r="C47" s="63" t="s">
        <v>4</v>
      </c>
      <c r="D47" s="64" t="s">
        <v>5</v>
      </c>
      <c r="E47" s="27"/>
      <c r="F47" s="20"/>
      <c r="G47" s="20"/>
    </row>
    <row r="48" spans="1:7" ht="157.80000000000001" customHeight="1" thickTop="1" thickBot="1" x14ac:dyDescent="0.35">
      <c r="A48" s="65" t="s">
        <v>320</v>
      </c>
      <c r="B48" s="66" t="s">
        <v>321</v>
      </c>
      <c r="C48" s="50" t="s">
        <v>304</v>
      </c>
      <c r="D48" s="50">
        <v>1</v>
      </c>
      <c r="E48" s="20"/>
      <c r="F48" s="20"/>
      <c r="G48" s="20"/>
    </row>
    <row r="49" spans="1:7" ht="30" thickTop="1" thickBot="1" x14ac:dyDescent="0.35">
      <c r="A49" s="61" t="s">
        <v>9</v>
      </c>
      <c r="B49" s="62" t="s">
        <v>10</v>
      </c>
      <c r="C49" s="62" t="s">
        <v>4</v>
      </c>
      <c r="D49" s="62" t="s">
        <v>11</v>
      </c>
      <c r="E49" s="62" t="s">
        <v>12</v>
      </c>
      <c r="F49" s="62" t="s">
        <v>13</v>
      </c>
      <c r="G49" s="64" t="s">
        <v>14</v>
      </c>
    </row>
    <row r="50" spans="1:7" ht="15" thickTop="1" x14ac:dyDescent="0.3">
      <c r="A50" s="20"/>
      <c r="B50" s="67" t="s">
        <v>15</v>
      </c>
      <c r="C50" s="68"/>
      <c r="D50" s="68"/>
      <c r="E50" s="68"/>
      <c r="F50" s="68"/>
      <c r="G50" s="7"/>
    </row>
    <row r="51" spans="1:7" x14ac:dyDescent="0.3">
      <c r="A51" s="36" t="s">
        <v>16</v>
      </c>
      <c r="B51" s="4" t="s">
        <v>70</v>
      </c>
      <c r="C51" s="4" t="s">
        <v>18</v>
      </c>
      <c r="D51" s="22">
        <v>0.4667</v>
      </c>
      <c r="E51" s="70">
        <v>30.27</v>
      </c>
      <c r="F51" s="6">
        <f>PRODUCT(D51:E51)</f>
        <v>14.127008999999999</v>
      </c>
      <c r="G51" s="7"/>
    </row>
    <row r="52" spans="1:7" x14ac:dyDescent="0.3">
      <c r="A52" s="36" t="s">
        <v>19</v>
      </c>
      <c r="B52" s="4" t="s">
        <v>140</v>
      </c>
      <c r="C52" s="4" t="s">
        <v>18</v>
      </c>
      <c r="D52" s="22">
        <v>0.4667</v>
      </c>
      <c r="E52" s="70">
        <v>28.09</v>
      </c>
      <c r="F52" s="6">
        <f>PRODUCT(D52:E52)</f>
        <v>13.109603</v>
      </c>
      <c r="G52" s="7"/>
    </row>
    <row r="53" spans="1:7" ht="15" thickBot="1" x14ac:dyDescent="0.35">
      <c r="A53" s="36" t="s">
        <v>131</v>
      </c>
      <c r="B53" s="4" t="s">
        <v>141</v>
      </c>
      <c r="C53" s="4" t="s">
        <v>18</v>
      </c>
      <c r="D53" s="22">
        <v>0.4667</v>
      </c>
      <c r="E53" s="70">
        <v>25.18</v>
      </c>
      <c r="F53" s="6">
        <f>PRODUCT(D53:E53)</f>
        <v>11.751505999999999</v>
      </c>
      <c r="G53" s="7"/>
    </row>
    <row r="54" spans="1:7" ht="15.6" thickTop="1" thickBot="1" x14ac:dyDescent="0.35">
      <c r="A54" s="71">
        <v>1</v>
      </c>
      <c r="B54" s="244" t="s">
        <v>21</v>
      </c>
      <c r="C54" s="245"/>
      <c r="D54" s="245"/>
      <c r="E54" s="246"/>
      <c r="F54" s="72">
        <f>SUM(F51:F53)</f>
        <v>38.988118</v>
      </c>
      <c r="G54" s="73">
        <f>SUM(F54/F59)</f>
        <v>0.79051383399209485</v>
      </c>
    </row>
    <row r="55" spans="1:7" ht="15.6" thickTop="1" thickBot="1" x14ac:dyDescent="0.35">
      <c r="A55" s="78" t="s">
        <v>26</v>
      </c>
      <c r="B55" s="244" t="s">
        <v>84</v>
      </c>
      <c r="C55" s="245"/>
      <c r="D55" s="245"/>
      <c r="E55" s="246"/>
      <c r="F55" s="79">
        <f>SUM(F54)</f>
        <v>38.988118</v>
      </c>
      <c r="G55" s="3"/>
    </row>
    <row r="56" spans="1:7" ht="15.6" thickTop="1" thickBot="1" x14ac:dyDescent="0.35">
      <c r="A56" s="80">
        <v>2</v>
      </c>
      <c r="B56" s="264" t="s">
        <v>28</v>
      </c>
      <c r="C56" s="265"/>
      <c r="D56" s="265"/>
      <c r="E56" s="266"/>
      <c r="F56" s="79">
        <f>SUM(F55)*15%</f>
        <v>5.8482177000000002</v>
      </c>
      <c r="G56" s="73">
        <f>SUM(F56/F59)</f>
        <v>0.11857707509881422</v>
      </c>
    </row>
    <row r="57" spans="1:7" ht="15.6" thickTop="1" thickBot="1" x14ac:dyDescent="0.35">
      <c r="A57" s="78" t="s">
        <v>29</v>
      </c>
      <c r="B57" s="244" t="s">
        <v>85</v>
      </c>
      <c r="C57" s="245"/>
      <c r="D57" s="245"/>
      <c r="E57" s="246"/>
      <c r="F57" s="81">
        <f>SUM(F55:F56)</f>
        <v>44.836335699999999</v>
      </c>
    </row>
    <row r="58" spans="1:7" ht="15.6" thickTop="1" thickBot="1" x14ac:dyDescent="0.35">
      <c r="A58" s="80">
        <v>3</v>
      </c>
      <c r="B58" s="264" t="s">
        <v>31</v>
      </c>
      <c r="C58" s="265"/>
      <c r="D58" s="265"/>
      <c r="E58" s="266"/>
      <c r="F58" s="79">
        <f>SUM(F57)*10%</f>
        <v>4.4836335700000003</v>
      </c>
      <c r="G58" s="73">
        <f>SUM(F58/F59)</f>
        <v>9.0909090909090912E-2</v>
      </c>
    </row>
    <row r="59" spans="1:7" ht="15.6" thickTop="1" thickBot="1" x14ac:dyDescent="0.35">
      <c r="A59" s="78" t="s">
        <v>32</v>
      </c>
      <c r="B59" s="244" t="s">
        <v>33</v>
      </c>
      <c r="C59" s="245"/>
      <c r="D59" s="245"/>
      <c r="E59" s="246"/>
      <c r="F59" s="81">
        <f>SUM(F57:F58)</f>
        <v>49.319969270000001</v>
      </c>
      <c r="G59" s="82">
        <f>SUM(G54,G56,G58)</f>
        <v>1</v>
      </c>
    </row>
    <row r="60" spans="1:7" ht="15.6" thickTop="1" thickBot="1" x14ac:dyDescent="0.35"/>
    <row r="61" spans="1:7" ht="44.4" thickTop="1" thickBot="1" x14ac:dyDescent="0.35">
      <c r="A61" s="61" t="s">
        <v>2</v>
      </c>
      <c r="B61" s="62" t="s">
        <v>3</v>
      </c>
      <c r="C61" s="63" t="s">
        <v>4</v>
      </c>
      <c r="D61" s="64" t="s">
        <v>5</v>
      </c>
      <c r="E61" s="27"/>
      <c r="F61" s="20"/>
      <c r="G61" s="20"/>
    </row>
    <row r="62" spans="1:7" ht="157.80000000000001" customHeight="1" thickTop="1" thickBot="1" x14ac:dyDescent="0.35">
      <c r="A62" s="65" t="s">
        <v>322</v>
      </c>
      <c r="B62" s="66" t="s">
        <v>323</v>
      </c>
      <c r="C62" s="50" t="s">
        <v>203</v>
      </c>
      <c r="D62" s="50">
        <v>1</v>
      </c>
      <c r="E62" s="20"/>
      <c r="F62" s="20"/>
      <c r="G62" s="20"/>
    </row>
    <row r="63" spans="1:7" ht="30" thickTop="1" thickBot="1" x14ac:dyDescent="0.35">
      <c r="A63" s="61" t="s">
        <v>9</v>
      </c>
      <c r="B63" s="62" t="s">
        <v>10</v>
      </c>
      <c r="C63" s="62" t="s">
        <v>4</v>
      </c>
      <c r="D63" s="62" t="s">
        <v>11</v>
      </c>
      <c r="E63" s="62" t="s">
        <v>12</v>
      </c>
      <c r="F63" s="62" t="s">
        <v>13</v>
      </c>
      <c r="G63" s="64" t="s">
        <v>14</v>
      </c>
    </row>
    <row r="64" spans="1:7" ht="15" thickTop="1" x14ac:dyDescent="0.3">
      <c r="A64" s="20"/>
      <c r="B64" s="67" t="s">
        <v>15</v>
      </c>
      <c r="C64" s="68"/>
      <c r="D64" s="68"/>
      <c r="E64" s="68"/>
      <c r="F64" s="68"/>
      <c r="G64" s="7"/>
    </row>
    <row r="65" spans="1:7" x14ac:dyDescent="0.3">
      <c r="A65" s="36" t="s">
        <v>16</v>
      </c>
      <c r="B65" s="4" t="s">
        <v>17</v>
      </c>
      <c r="C65" s="4" t="s">
        <v>18</v>
      </c>
      <c r="D65" s="22">
        <v>0.1</v>
      </c>
      <c r="E65" s="70">
        <v>28.09</v>
      </c>
      <c r="F65" s="6">
        <f>PRODUCT(D65:E65)</f>
        <v>2.8090000000000002</v>
      </c>
      <c r="G65" s="7"/>
    </row>
    <row r="66" spans="1:7" ht="15" thickBot="1" x14ac:dyDescent="0.35">
      <c r="A66" s="36" t="s">
        <v>19</v>
      </c>
      <c r="B66" s="4" t="s">
        <v>20</v>
      </c>
      <c r="C66" s="4" t="s">
        <v>18</v>
      </c>
      <c r="D66" s="22">
        <v>0.1</v>
      </c>
      <c r="E66" s="70">
        <v>25.18</v>
      </c>
      <c r="F66" s="6">
        <f>PRODUCT(D66:E66)</f>
        <v>2.5180000000000002</v>
      </c>
      <c r="G66" s="7"/>
    </row>
    <row r="67" spans="1:7" ht="15.6" thickTop="1" thickBot="1" x14ac:dyDescent="0.35">
      <c r="A67" s="71">
        <v>1</v>
      </c>
      <c r="B67" s="244" t="s">
        <v>21</v>
      </c>
      <c r="C67" s="245"/>
      <c r="D67" s="245"/>
      <c r="E67" s="246"/>
      <c r="F67" s="72">
        <f>SUM(F65:F66)</f>
        <v>5.327</v>
      </c>
      <c r="G67" s="73">
        <f>SUM(F67/F72)</f>
        <v>0.79051383399209485</v>
      </c>
    </row>
    <row r="68" spans="1:7" ht="15.6" thickTop="1" thickBot="1" x14ac:dyDescent="0.35">
      <c r="A68" s="78" t="s">
        <v>26</v>
      </c>
      <c r="B68" s="244" t="s">
        <v>84</v>
      </c>
      <c r="C68" s="245"/>
      <c r="D68" s="245"/>
      <c r="E68" s="246"/>
      <c r="F68" s="79">
        <f>SUM(F67)</f>
        <v>5.327</v>
      </c>
      <c r="G68" s="3"/>
    </row>
    <row r="69" spans="1:7" ht="15.6" thickTop="1" thickBot="1" x14ac:dyDescent="0.35">
      <c r="A69" s="80">
        <v>2</v>
      </c>
      <c r="B69" s="264" t="s">
        <v>28</v>
      </c>
      <c r="C69" s="265"/>
      <c r="D69" s="265"/>
      <c r="E69" s="266"/>
      <c r="F69" s="79">
        <f>SUM(F68)*15%</f>
        <v>0.79904999999999993</v>
      </c>
      <c r="G69" s="73">
        <f>SUM(F69/F72)</f>
        <v>0.11857707509881421</v>
      </c>
    </row>
    <row r="70" spans="1:7" ht="15.6" thickTop="1" thickBot="1" x14ac:dyDescent="0.35">
      <c r="A70" s="78" t="s">
        <v>29</v>
      </c>
      <c r="B70" s="244" t="s">
        <v>85</v>
      </c>
      <c r="C70" s="245"/>
      <c r="D70" s="245"/>
      <c r="E70" s="246"/>
      <c r="F70" s="81">
        <f>SUM(F68:F69)</f>
        <v>6.1260500000000002</v>
      </c>
    </row>
    <row r="71" spans="1:7" ht="15.6" thickTop="1" thickBot="1" x14ac:dyDescent="0.35">
      <c r="A71" s="80">
        <v>3</v>
      </c>
      <c r="B71" s="264" t="s">
        <v>31</v>
      </c>
      <c r="C71" s="265"/>
      <c r="D71" s="265"/>
      <c r="E71" s="266"/>
      <c r="F71" s="79">
        <f>SUM(F70)*10%</f>
        <v>0.61260500000000007</v>
      </c>
      <c r="G71" s="73">
        <f>SUM(F71/F72)</f>
        <v>9.0909090909090912E-2</v>
      </c>
    </row>
    <row r="72" spans="1:7" ht="15.6" thickTop="1" thickBot="1" x14ac:dyDescent="0.35">
      <c r="A72" s="78" t="s">
        <v>32</v>
      </c>
      <c r="B72" s="244" t="s">
        <v>33</v>
      </c>
      <c r="C72" s="245"/>
      <c r="D72" s="245"/>
      <c r="E72" s="246"/>
      <c r="F72" s="81">
        <f>SUM(F70:F71)</f>
        <v>6.7386550000000005</v>
      </c>
      <c r="G72" s="82">
        <f>SUM(G67,G69,G71)</f>
        <v>1</v>
      </c>
    </row>
    <row r="73" spans="1:7" ht="15.6" thickTop="1" thickBot="1" x14ac:dyDescent="0.35"/>
    <row r="74" spans="1:7" ht="44.4" thickTop="1" thickBot="1" x14ac:dyDescent="0.35">
      <c r="A74" s="61" t="s">
        <v>2</v>
      </c>
      <c r="B74" s="62" t="s">
        <v>3</v>
      </c>
      <c r="C74" s="63" t="s">
        <v>4</v>
      </c>
      <c r="D74" s="64" t="s">
        <v>5</v>
      </c>
      <c r="E74" s="27"/>
      <c r="F74" s="20"/>
      <c r="G74" s="20"/>
    </row>
    <row r="75" spans="1:7" ht="102" thickTop="1" thickBot="1" x14ac:dyDescent="0.35">
      <c r="A75" s="65" t="s">
        <v>324</v>
      </c>
      <c r="B75" s="66" t="s">
        <v>325</v>
      </c>
      <c r="C75" s="50" t="s">
        <v>130</v>
      </c>
      <c r="D75" s="50">
        <v>1</v>
      </c>
      <c r="E75" s="20"/>
      <c r="F75" s="20"/>
      <c r="G75" s="20"/>
    </row>
    <row r="76" spans="1:7" ht="30" thickTop="1" thickBot="1" x14ac:dyDescent="0.35">
      <c r="A76" s="61" t="s">
        <v>9</v>
      </c>
      <c r="B76" s="62" t="s">
        <v>10</v>
      </c>
      <c r="C76" s="62" t="s">
        <v>4</v>
      </c>
      <c r="D76" s="62" t="s">
        <v>11</v>
      </c>
      <c r="E76" s="62" t="s">
        <v>12</v>
      </c>
      <c r="F76" s="62" t="s">
        <v>13</v>
      </c>
      <c r="G76" s="64" t="s">
        <v>14</v>
      </c>
    </row>
    <row r="77" spans="1:7" ht="15" thickTop="1" x14ac:dyDescent="0.3">
      <c r="A77" s="20"/>
      <c r="B77" s="67" t="s">
        <v>15</v>
      </c>
      <c r="C77" s="68"/>
      <c r="D77" s="68"/>
      <c r="E77" s="68"/>
      <c r="F77" s="68"/>
      <c r="G77" s="7"/>
    </row>
    <row r="78" spans="1:7" x14ac:dyDescent="0.3">
      <c r="A78" s="36" t="s">
        <v>16</v>
      </c>
      <c r="B78" s="4" t="s">
        <v>70</v>
      </c>
      <c r="C78" s="4" t="s">
        <v>18</v>
      </c>
      <c r="D78" s="22">
        <v>0.2</v>
      </c>
      <c r="E78" s="70">
        <v>30.27</v>
      </c>
      <c r="F78" s="6">
        <f>PRODUCT(D78:E78)</f>
        <v>6.0540000000000003</v>
      </c>
      <c r="G78" s="7"/>
    </row>
    <row r="79" spans="1:7" x14ac:dyDescent="0.3">
      <c r="A79" s="36" t="s">
        <v>19</v>
      </c>
      <c r="B79" s="4" t="s">
        <v>140</v>
      </c>
      <c r="C79" s="4" t="s">
        <v>18</v>
      </c>
      <c r="D79" s="22">
        <v>0.2</v>
      </c>
      <c r="E79" s="70">
        <v>28.09</v>
      </c>
      <c r="F79" s="6">
        <f>PRODUCT(D79:E79)</f>
        <v>5.6180000000000003</v>
      </c>
      <c r="G79" s="7"/>
    </row>
    <row r="80" spans="1:7" ht="15" thickBot="1" x14ac:dyDescent="0.35">
      <c r="A80" s="36" t="s">
        <v>131</v>
      </c>
      <c r="B80" s="4" t="s">
        <v>141</v>
      </c>
      <c r="C80" s="4" t="s">
        <v>18</v>
      </c>
      <c r="D80" s="22">
        <v>0.2</v>
      </c>
      <c r="E80" s="70">
        <v>25.18</v>
      </c>
      <c r="F80" s="6">
        <f>PRODUCT(D80:E80)</f>
        <v>5.0360000000000005</v>
      </c>
      <c r="G80" s="7"/>
    </row>
    <row r="81" spans="1:7" ht="15.6" thickTop="1" thickBot="1" x14ac:dyDescent="0.35">
      <c r="A81" s="71">
        <v>1</v>
      </c>
      <c r="B81" s="244" t="s">
        <v>21</v>
      </c>
      <c r="C81" s="245"/>
      <c r="D81" s="245"/>
      <c r="E81" s="246"/>
      <c r="F81" s="72">
        <f>SUM(F78:F80)</f>
        <v>16.708000000000002</v>
      </c>
      <c r="G81" s="73">
        <f>SUM(F81/F86)</f>
        <v>0.79051383399209485</v>
      </c>
    </row>
    <row r="82" spans="1:7" ht="15.6" thickTop="1" thickBot="1" x14ac:dyDescent="0.35">
      <c r="A82" s="78" t="s">
        <v>26</v>
      </c>
      <c r="B82" s="244" t="s">
        <v>84</v>
      </c>
      <c r="C82" s="245"/>
      <c r="D82" s="245"/>
      <c r="E82" s="246"/>
      <c r="F82" s="79">
        <f>SUM(F81)</f>
        <v>16.708000000000002</v>
      </c>
      <c r="G82" s="3"/>
    </row>
    <row r="83" spans="1:7" ht="15.6" thickTop="1" thickBot="1" x14ac:dyDescent="0.35">
      <c r="A83" s="80">
        <v>2</v>
      </c>
      <c r="B83" s="264" t="s">
        <v>28</v>
      </c>
      <c r="C83" s="265"/>
      <c r="D83" s="265"/>
      <c r="E83" s="266"/>
      <c r="F83" s="79">
        <f>SUM(F82)*15%</f>
        <v>2.5062000000000002</v>
      </c>
      <c r="G83" s="73">
        <f>SUM(F83/F86)</f>
        <v>0.11857707509881422</v>
      </c>
    </row>
    <row r="84" spans="1:7" ht="15.6" thickTop="1" thickBot="1" x14ac:dyDescent="0.35">
      <c r="A84" s="78" t="s">
        <v>29</v>
      </c>
      <c r="B84" s="244" t="s">
        <v>85</v>
      </c>
      <c r="C84" s="245"/>
      <c r="D84" s="245"/>
      <c r="E84" s="246"/>
      <c r="F84" s="81">
        <f>SUM(F82:F83)</f>
        <v>19.214200000000002</v>
      </c>
    </row>
    <row r="85" spans="1:7" ht="15.6" thickTop="1" thickBot="1" x14ac:dyDescent="0.35">
      <c r="A85" s="80">
        <v>3</v>
      </c>
      <c r="B85" s="264" t="s">
        <v>31</v>
      </c>
      <c r="C85" s="265"/>
      <c r="D85" s="265"/>
      <c r="E85" s="266"/>
      <c r="F85" s="79">
        <f>SUM(F84)*10%</f>
        <v>1.9214200000000003</v>
      </c>
      <c r="G85" s="73">
        <f>SUM(F85/F86)</f>
        <v>9.0909090909090912E-2</v>
      </c>
    </row>
    <row r="86" spans="1:7" ht="15.6" thickTop="1" thickBot="1" x14ac:dyDescent="0.35">
      <c r="A86" s="78" t="s">
        <v>32</v>
      </c>
      <c r="B86" s="244" t="s">
        <v>33</v>
      </c>
      <c r="C86" s="245"/>
      <c r="D86" s="245"/>
      <c r="E86" s="246"/>
      <c r="F86" s="81">
        <f>SUM(F84:F85)</f>
        <v>21.135620000000003</v>
      </c>
      <c r="G86" s="82">
        <f>SUM(G81,G83,G85)</f>
        <v>1</v>
      </c>
    </row>
    <row r="87" spans="1:7" ht="15.6" thickTop="1" thickBot="1" x14ac:dyDescent="0.35"/>
    <row r="88" spans="1:7" ht="44.4" thickTop="1" thickBot="1" x14ac:dyDescent="0.35">
      <c r="A88" s="61" t="s">
        <v>2</v>
      </c>
      <c r="B88" s="62" t="s">
        <v>3</v>
      </c>
      <c r="C88" s="63" t="s">
        <v>4</v>
      </c>
      <c r="D88" s="64" t="s">
        <v>5</v>
      </c>
      <c r="E88" s="27"/>
      <c r="F88" s="20"/>
      <c r="G88" s="20"/>
    </row>
    <row r="89" spans="1:7" ht="166.2" customHeight="1" thickTop="1" thickBot="1" x14ac:dyDescent="0.35">
      <c r="A89" s="65" t="s">
        <v>326</v>
      </c>
      <c r="B89" s="66" t="s">
        <v>327</v>
      </c>
      <c r="C89" s="50" t="s">
        <v>203</v>
      </c>
      <c r="D89" s="50">
        <v>1</v>
      </c>
      <c r="E89" s="20"/>
      <c r="F89" s="20"/>
      <c r="G89" s="20"/>
    </row>
    <row r="90" spans="1:7" ht="30" thickTop="1" thickBot="1" x14ac:dyDescent="0.35">
      <c r="A90" s="61" t="s">
        <v>9</v>
      </c>
      <c r="B90" s="62" t="s">
        <v>10</v>
      </c>
      <c r="C90" s="62" t="s">
        <v>4</v>
      </c>
      <c r="D90" s="62" t="s">
        <v>11</v>
      </c>
      <c r="E90" s="62" t="s">
        <v>12</v>
      </c>
      <c r="F90" s="62" t="s">
        <v>13</v>
      </c>
      <c r="G90" s="64" t="s">
        <v>14</v>
      </c>
    </row>
    <row r="91" spans="1:7" ht="15" thickTop="1" x14ac:dyDescent="0.3">
      <c r="A91" s="20"/>
      <c r="B91" s="67" t="s">
        <v>15</v>
      </c>
      <c r="C91" s="68"/>
      <c r="D91" s="68"/>
      <c r="E91" s="68"/>
      <c r="F91" s="68"/>
      <c r="G91" s="7"/>
    </row>
    <row r="92" spans="1:7" x14ac:dyDescent="0.3">
      <c r="A92" s="36" t="s">
        <v>16</v>
      </c>
      <c r="B92" s="4" t="s">
        <v>70</v>
      </c>
      <c r="C92" s="4" t="s">
        <v>18</v>
      </c>
      <c r="D92" s="22">
        <v>0.21429999999999999</v>
      </c>
      <c r="E92" s="70">
        <v>30.27</v>
      </c>
      <c r="F92" s="6">
        <f>PRODUCT(D92:E92)</f>
        <v>6.4868609999999993</v>
      </c>
      <c r="G92" s="7"/>
    </row>
    <row r="93" spans="1:7" x14ac:dyDescent="0.3">
      <c r="A93" s="36" t="s">
        <v>19</v>
      </c>
      <c r="B93" s="4" t="s">
        <v>140</v>
      </c>
      <c r="C93" s="4" t="s">
        <v>18</v>
      </c>
      <c r="D93" s="22">
        <v>0.57140000000000002</v>
      </c>
      <c r="E93" s="70">
        <v>28.09</v>
      </c>
      <c r="F93" s="6">
        <f>PRODUCT(D93:E93)</f>
        <v>16.050626000000001</v>
      </c>
      <c r="G93" s="7"/>
    </row>
    <row r="94" spans="1:7" ht="15" thickBot="1" x14ac:dyDescent="0.35">
      <c r="A94" s="36" t="s">
        <v>131</v>
      </c>
      <c r="B94" s="4" t="s">
        <v>141</v>
      </c>
      <c r="C94" s="4" t="s">
        <v>18</v>
      </c>
      <c r="D94" s="22">
        <v>0.57140000000000002</v>
      </c>
      <c r="E94" s="70">
        <v>25.18</v>
      </c>
      <c r="F94" s="6">
        <f>PRODUCT(D94:E94)</f>
        <v>14.387852000000001</v>
      </c>
      <c r="G94" s="7"/>
    </row>
    <row r="95" spans="1:7" ht="15.6" thickTop="1" thickBot="1" x14ac:dyDescent="0.35">
      <c r="A95" s="71">
        <v>1</v>
      </c>
      <c r="B95" s="244" t="s">
        <v>21</v>
      </c>
      <c r="C95" s="245"/>
      <c r="D95" s="245"/>
      <c r="E95" s="246"/>
      <c r="F95" s="72">
        <f>SUM(F92:F94)</f>
        <v>36.925339000000001</v>
      </c>
      <c r="G95" s="73">
        <f>SUM(F95/F103)</f>
        <v>0.74881346903034129</v>
      </c>
    </row>
    <row r="96" spans="1:7" ht="15" thickTop="1" x14ac:dyDescent="0.3">
      <c r="A96" s="20"/>
      <c r="B96" s="74" t="s">
        <v>22</v>
      </c>
      <c r="C96" s="4"/>
      <c r="D96" s="4"/>
      <c r="E96" s="4"/>
      <c r="F96" s="41"/>
      <c r="G96" s="75"/>
    </row>
    <row r="97" spans="1:13" ht="31.2" customHeight="1" thickBot="1" x14ac:dyDescent="0.35">
      <c r="A97" s="36" t="s">
        <v>23</v>
      </c>
      <c r="B97" s="4" t="s">
        <v>132</v>
      </c>
      <c r="C97" s="4" t="s">
        <v>18</v>
      </c>
      <c r="D97" s="4">
        <v>0.1071</v>
      </c>
      <c r="E97" s="76">
        <v>19.2</v>
      </c>
      <c r="F97" s="23">
        <f>PRODUCT(D97:E97)</f>
        <v>2.0563199999999999</v>
      </c>
      <c r="G97" s="7"/>
      <c r="J97" s="21"/>
      <c r="K97" s="21"/>
      <c r="L97" s="21"/>
      <c r="M97" s="21"/>
    </row>
    <row r="98" spans="1:13" ht="15.6" thickTop="1" thickBot="1" x14ac:dyDescent="0.35">
      <c r="A98" s="71">
        <v>2</v>
      </c>
      <c r="B98" s="244" t="s">
        <v>25</v>
      </c>
      <c r="C98" s="245"/>
      <c r="D98" s="245"/>
      <c r="E98" s="246"/>
      <c r="F98" s="72">
        <f>SUM(F97)</f>
        <v>2.0563199999999999</v>
      </c>
      <c r="G98" s="73">
        <f>SUM(F98/F103)</f>
        <v>4.1700364961753535E-2</v>
      </c>
    </row>
    <row r="99" spans="1:13" ht="15.6" thickTop="1" thickBot="1" x14ac:dyDescent="0.35">
      <c r="A99" s="78" t="s">
        <v>26</v>
      </c>
      <c r="B99" s="244" t="s">
        <v>27</v>
      </c>
      <c r="C99" s="245"/>
      <c r="D99" s="245"/>
      <c r="E99" s="246"/>
      <c r="F99" s="79">
        <f>SUM(F95,F98)</f>
        <v>38.981659000000001</v>
      </c>
      <c r="G99" s="3"/>
    </row>
    <row r="100" spans="1:13" ht="15.6" thickTop="1" thickBot="1" x14ac:dyDescent="0.35">
      <c r="A100" s="80">
        <v>3</v>
      </c>
      <c r="B100" s="264" t="s">
        <v>28</v>
      </c>
      <c r="C100" s="265"/>
      <c r="D100" s="265"/>
      <c r="E100" s="266"/>
      <c r="F100" s="79">
        <f>SUM(F99)*15%</f>
        <v>5.8472488499999997</v>
      </c>
      <c r="G100" s="73">
        <f>SUM(F100/F103)</f>
        <v>0.11857707509881422</v>
      </c>
    </row>
    <row r="101" spans="1:13" ht="15.6" thickTop="1" thickBot="1" x14ac:dyDescent="0.35">
      <c r="A101" s="78" t="s">
        <v>29</v>
      </c>
      <c r="B101" s="244" t="s">
        <v>30</v>
      </c>
      <c r="C101" s="245"/>
      <c r="D101" s="245"/>
      <c r="E101" s="246"/>
      <c r="F101" s="81">
        <f>SUM(F99:F100)</f>
        <v>44.82890785</v>
      </c>
    </row>
    <row r="102" spans="1:13" ht="15.6" thickTop="1" thickBot="1" x14ac:dyDescent="0.35">
      <c r="A102" s="80">
        <v>4</v>
      </c>
      <c r="B102" s="264" t="s">
        <v>31</v>
      </c>
      <c r="C102" s="265"/>
      <c r="D102" s="265"/>
      <c r="E102" s="266"/>
      <c r="F102" s="79">
        <f>SUM(F101)*10%</f>
        <v>4.4828907850000004</v>
      </c>
      <c r="G102" s="73">
        <f>SUM(F102/F103)</f>
        <v>9.0909090909090912E-2</v>
      </c>
    </row>
    <row r="103" spans="1:13" ht="15.6" thickTop="1" thickBot="1" x14ac:dyDescent="0.35">
      <c r="A103" s="78" t="s">
        <v>32</v>
      </c>
      <c r="B103" s="244" t="s">
        <v>33</v>
      </c>
      <c r="C103" s="245"/>
      <c r="D103" s="245"/>
      <c r="E103" s="246"/>
      <c r="F103" s="81">
        <f>SUM(F101:F102)</f>
        <v>49.311798635000002</v>
      </c>
      <c r="G103" s="82">
        <f>SUM(G95,G98,G100,G102)</f>
        <v>1</v>
      </c>
    </row>
    <row r="104" spans="1:13" ht="15.6" thickTop="1" thickBot="1" x14ac:dyDescent="0.35"/>
    <row r="105" spans="1:13" ht="44.4" thickTop="1" thickBot="1" x14ac:dyDescent="0.35">
      <c r="A105" s="61" t="s">
        <v>2</v>
      </c>
      <c r="B105" s="62" t="s">
        <v>3</v>
      </c>
      <c r="C105" s="63" t="s">
        <v>4</v>
      </c>
      <c r="D105" s="64" t="s">
        <v>5</v>
      </c>
      <c r="E105" s="27"/>
      <c r="F105" s="20"/>
      <c r="G105" s="20"/>
    </row>
    <row r="106" spans="1:13" ht="152.4" customHeight="1" thickTop="1" thickBot="1" x14ac:dyDescent="0.35">
      <c r="A106" s="65" t="s">
        <v>328</v>
      </c>
      <c r="B106" s="66" t="s">
        <v>329</v>
      </c>
      <c r="C106" s="50" t="s">
        <v>110</v>
      </c>
      <c r="D106" s="50">
        <v>1</v>
      </c>
      <c r="E106" s="20"/>
      <c r="F106" s="20"/>
      <c r="G106" s="20"/>
    </row>
    <row r="107" spans="1:13" ht="30" thickTop="1" thickBot="1" x14ac:dyDescent="0.35">
      <c r="A107" s="61" t="s">
        <v>9</v>
      </c>
      <c r="B107" s="62" t="s">
        <v>10</v>
      </c>
      <c r="C107" s="62" t="s">
        <v>4</v>
      </c>
      <c r="D107" s="62" t="s">
        <v>11</v>
      </c>
      <c r="E107" s="62" t="s">
        <v>12</v>
      </c>
      <c r="F107" s="62" t="s">
        <v>13</v>
      </c>
      <c r="G107" s="64" t="s">
        <v>14</v>
      </c>
    </row>
    <row r="108" spans="1:13" ht="15" thickTop="1" x14ac:dyDescent="0.3">
      <c r="A108" s="20"/>
      <c r="B108" s="67" t="s">
        <v>15</v>
      </c>
      <c r="C108" s="68"/>
      <c r="D108" s="68"/>
      <c r="E108" s="68"/>
      <c r="F108" s="68"/>
      <c r="G108" s="7"/>
    </row>
    <row r="109" spans="1:13" x14ac:dyDescent="0.3">
      <c r="A109" s="36" t="s">
        <v>16</v>
      </c>
      <c r="B109" s="4" t="s">
        <v>70</v>
      </c>
      <c r="C109" s="4" t="s">
        <v>18</v>
      </c>
      <c r="D109" s="22">
        <v>1.2500000000000001E-2</v>
      </c>
      <c r="E109" s="70">
        <v>30.27</v>
      </c>
      <c r="F109" s="6">
        <f>PRODUCT(D109:E109)</f>
        <v>0.37837500000000002</v>
      </c>
      <c r="G109" s="7"/>
    </row>
    <row r="110" spans="1:13" x14ac:dyDescent="0.3">
      <c r="A110" s="36" t="s">
        <v>19</v>
      </c>
      <c r="B110" s="4" t="s">
        <v>140</v>
      </c>
      <c r="C110" s="4" t="s">
        <v>18</v>
      </c>
      <c r="D110" s="22">
        <v>2.5000000000000001E-2</v>
      </c>
      <c r="E110" s="70">
        <v>28.09</v>
      </c>
      <c r="F110" s="6">
        <f>PRODUCT(D110:E110)</f>
        <v>0.70225000000000004</v>
      </c>
      <c r="G110" s="7"/>
    </row>
    <row r="111" spans="1:13" ht="15" thickBot="1" x14ac:dyDescent="0.35">
      <c r="A111" s="36" t="s">
        <v>131</v>
      </c>
      <c r="B111" s="4" t="s">
        <v>141</v>
      </c>
      <c r="C111" s="4" t="s">
        <v>18</v>
      </c>
      <c r="D111" s="22">
        <v>2.5000000000000001E-2</v>
      </c>
      <c r="E111" s="70">
        <v>25.18</v>
      </c>
      <c r="F111" s="6">
        <f>PRODUCT(D111:E111)</f>
        <v>0.62950000000000006</v>
      </c>
      <c r="G111" s="7"/>
    </row>
    <row r="112" spans="1:13" ht="15.6" thickTop="1" thickBot="1" x14ac:dyDescent="0.35">
      <c r="A112" s="71">
        <v>1</v>
      </c>
      <c r="B112" s="244" t="s">
        <v>21</v>
      </c>
      <c r="C112" s="245"/>
      <c r="D112" s="245"/>
      <c r="E112" s="246"/>
      <c r="F112" s="72">
        <f>SUM(F109:F111)</f>
        <v>1.7101250000000001</v>
      </c>
      <c r="G112" s="73">
        <f>SUM(F112/F120)</f>
        <v>0.76392579887815415</v>
      </c>
    </row>
    <row r="113" spans="1:7" ht="15" thickTop="1" x14ac:dyDescent="0.3">
      <c r="A113" s="20"/>
      <c r="B113" s="74" t="s">
        <v>22</v>
      </c>
      <c r="C113" s="4"/>
      <c r="D113" s="4"/>
      <c r="E113" s="4"/>
      <c r="F113" s="41"/>
      <c r="G113" s="75"/>
    </row>
    <row r="114" spans="1:7" ht="28.5" customHeight="1" thickBot="1" x14ac:dyDescent="0.35">
      <c r="A114" s="36" t="s">
        <v>23</v>
      </c>
      <c r="B114" s="4" t="s">
        <v>132</v>
      </c>
      <c r="C114" s="4" t="s">
        <v>18</v>
      </c>
      <c r="D114" s="4">
        <v>3.0999999999999999E-3</v>
      </c>
      <c r="E114" s="76">
        <v>19.2</v>
      </c>
      <c r="F114" s="23">
        <f>PRODUCT(D114:E114)</f>
        <v>5.9519999999999997E-2</v>
      </c>
      <c r="G114" s="7"/>
    </row>
    <row r="115" spans="1:7" ht="15.6" thickTop="1" thickBot="1" x14ac:dyDescent="0.35">
      <c r="A115" s="71">
        <v>2</v>
      </c>
      <c r="B115" s="244" t="s">
        <v>25</v>
      </c>
      <c r="C115" s="245"/>
      <c r="D115" s="245"/>
      <c r="E115" s="246"/>
      <c r="F115" s="72">
        <f>SUM(F114)</f>
        <v>5.9519999999999997E-2</v>
      </c>
      <c r="G115" s="73">
        <f>SUM(F115/F120)</f>
        <v>2.6588035113940634E-2</v>
      </c>
    </row>
    <row r="116" spans="1:7" ht="15.6" thickTop="1" thickBot="1" x14ac:dyDescent="0.35">
      <c r="A116" s="78" t="s">
        <v>26</v>
      </c>
      <c r="B116" s="244" t="s">
        <v>27</v>
      </c>
      <c r="C116" s="245"/>
      <c r="D116" s="245"/>
      <c r="E116" s="246"/>
      <c r="F116" s="79">
        <f>SUM(F112,F115)</f>
        <v>1.7696450000000001</v>
      </c>
      <c r="G116" s="3"/>
    </row>
    <row r="117" spans="1:7" ht="15.6" thickTop="1" thickBot="1" x14ac:dyDescent="0.35">
      <c r="A117" s="80">
        <v>3</v>
      </c>
      <c r="B117" s="264" t="s">
        <v>28</v>
      </c>
      <c r="C117" s="265"/>
      <c r="D117" s="265"/>
      <c r="E117" s="266"/>
      <c r="F117" s="79">
        <f>SUM(F116)*15%</f>
        <v>0.26544675000000001</v>
      </c>
      <c r="G117" s="73">
        <f>SUM(F117/F120)</f>
        <v>0.11857707509881421</v>
      </c>
    </row>
    <row r="118" spans="1:7" ht="15.6" thickTop="1" thickBot="1" x14ac:dyDescent="0.35">
      <c r="A118" s="78" t="s">
        <v>29</v>
      </c>
      <c r="B118" s="244" t="s">
        <v>55</v>
      </c>
      <c r="C118" s="245"/>
      <c r="D118" s="245"/>
      <c r="E118" s="246"/>
      <c r="F118" s="81">
        <f>SUM(F116:F117)</f>
        <v>2.0350917500000003</v>
      </c>
    </row>
    <row r="119" spans="1:7" ht="15.6" thickTop="1" thickBot="1" x14ac:dyDescent="0.35">
      <c r="A119" s="80">
        <v>4</v>
      </c>
      <c r="B119" s="264" t="s">
        <v>31</v>
      </c>
      <c r="C119" s="265"/>
      <c r="D119" s="265"/>
      <c r="E119" s="266"/>
      <c r="F119" s="79">
        <f>SUM(F118)*10%</f>
        <v>0.20350917500000004</v>
      </c>
      <c r="G119" s="73">
        <f>SUM(F119/F120)</f>
        <v>9.0909090909090912E-2</v>
      </c>
    </row>
    <row r="120" spans="1:7" ht="15.6" thickTop="1" thickBot="1" x14ac:dyDescent="0.35">
      <c r="A120" s="78" t="s">
        <v>32</v>
      </c>
      <c r="B120" s="244" t="s">
        <v>33</v>
      </c>
      <c r="C120" s="245"/>
      <c r="D120" s="245"/>
      <c r="E120" s="246"/>
      <c r="F120" s="81">
        <f>SUM(F118:F119)</f>
        <v>2.2386009250000005</v>
      </c>
      <c r="G120" s="82">
        <f>SUM(G112,G115,G117,G119)</f>
        <v>0.99999999999999989</v>
      </c>
    </row>
    <row r="121" spans="1:7" ht="15.6" thickTop="1" thickBot="1" x14ac:dyDescent="0.35"/>
    <row r="122" spans="1:7" ht="44.4" thickTop="1" thickBot="1" x14ac:dyDescent="0.35">
      <c r="A122" s="61" t="s">
        <v>2</v>
      </c>
      <c r="B122" s="62" t="s">
        <v>3</v>
      </c>
      <c r="C122" s="63" t="s">
        <v>4</v>
      </c>
      <c r="D122" s="64" t="s">
        <v>5</v>
      </c>
      <c r="E122" s="27"/>
      <c r="F122" s="20"/>
      <c r="G122" s="20"/>
    </row>
    <row r="123" spans="1:7" ht="205.2" customHeight="1" thickTop="1" thickBot="1" x14ac:dyDescent="0.35">
      <c r="A123" s="65" t="s">
        <v>330</v>
      </c>
      <c r="B123" s="66" t="s">
        <v>331</v>
      </c>
      <c r="C123" s="50" t="s">
        <v>130</v>
      </c>
      <c r="D123" s="50">
        <v>1</v>
      </c>
      <c r="E123" s="20"/>
      <c r="F123" s="20"/>
      <c r="G123" s="20"/>
    </row>
    <row r="124" spans="1:7" ht="30" thickTop="1" thickBot="1" x14ac:dyDescent="0.35">
      <c r="A124" s="61" t="s">
        <v>9</v>
      </c>
      <c r="B124" s="62" t="s">
        <v>10</v>
      </c>
      <c r="C124" s="62" t="s">
        <v>4</v>
      </c>
      <c r="D124" s="62" t="s">
        <v>11</v>
      </c>
      <c r="E124" s="62" t="s">
        <v>12</v>
      </c>
      <c r="F124" s="62" t="s">
        <v>13</v>
      </c>
      <c r="G124" s="64" t="s">
        <v>14</v>
      </c>
    </row>
    <row r="125" spans="1:7" ht="15" thickTop="1" x14ac:dyDescent="0.3">
      <c r="A125" s="20"/>
      <c r="B125" s="67" t="s">
        <v>15</v>
      </c>
      <c r="C125" s="68"/>
      <c r="D125" s="68"/>
      <c r="E125" s="68"/>
      <c r="F125" s="68"/>
      <c r="G125" s="7"/>
    </row>
    <row r="126" spans="1:7" x14ac:dyDescent="0.3">
      <c r="A126" s="36" t="s">
        <v>16</v>
      </c>
      <c r="B126" s="4" t="s">
        <v>70</v>
      </c>
      <c r="C126" s="4" t="s">
        <v>18</v>
      </c>
      <c r="D126" s="22">
        <v>7.1400000000000005E-2</v>
      </c>
      <c r="E126" s="70">
        <v>30.27</v>
      </c>
      <c r="F126" s="6">
        <f>PRODUCT(D126:E126)</f>
        <v>2.1612780000000003</v>
      </c>
      <c r="G126" s="7"/>
    </row>
    <row r="127" spans="1:7" x14ac:dyDescent="0.3">
      <c r="A127" s="36" t="s">
        <v>19</v>
      </c>
      <c r="B127" s="4" t="s">
        <v>140</v>
      </c>
      <c r="C127" s="4" t="s">
        <v>18</v>
      </c>
      <c r="D127" s="22">
        <v>0.12859999999999999</v>
      </c>
      <c r="E127" s="70">
        <v>28.09</v>
      </c>
      <c r="F127" s="6">
        <f>PRODUCT(D127:E127)</f>
        <v>3.612374</v>
      </c>
      <c r="G127" s="7"/>
    </row>
    <row r="128" spans="1:7" ht="15" thickBot="1" x14ac:dyDescent="0.35">
      <c r="A128" s="36" t="s">
        <v>131</v>
      </c>
      <c r="B128" s="4" t="s">
        <v>141</v>
      </c>
      <c r="C128" s="4" t="s">
        <v>18</v>
      </c>
      <c r="D128" s="22">
        <v>0.12859999999999999</v>
      </c>
      <c r="E128" s="70">
        <v>25.18</v>
      </c>
      <c r="F128" s="6">
        <f>PRODUCT(D128:E128)</f>
        <v>3.2381479999999998</v>
      </c>
      <c r="G128" s="7"/>
    </row>
    <row r="129" spans="1:7" ht="15.6" thickTop="1" thickBot="1" x14ac:dyDescent="0.35">
      <c r="A129" s="71">
        <v>1</v>
      </c>
      <c r="B129" s="244" t="s">
        <v>21</v>
      </c>
      <c r="C129" s="245"/>
      <c r="D129" s="245"/>
      <c r="E129" s="246"/>
      <c r="F129" s="72">
        <f>SUM(F126:F128)</f>
        <v>9.0118000000000009</v>
      </c>
      <c r="G129" s="73">
        <f>SUM(F129/F134)</f>
        <v>0.79051383399209485</v>
      </c>
    </row>
    <row r="130" spans="1:7" ht="15.6" thickTop="1" thickBot="1" x14ac:dyDescent="0.35">
      <c r="A130" s="78" t="s">
        <v>26</v>
      </c>
      <c r="B130" s="244" t="s">
        <v>84</v>
      </c>
      <c r="C130" s="245"/>
      <c r="D130" s="245"/>
      <c r="E130" s="246"/>
      <c r="F130" s="79">
        <f>SUM(F129)</f>
        <v>9.0118000000000009</v>
      </c>
      <c r="G130" s="3"/>
    </row>
    <row r="131" spans="1:7" ht="15.6" thickTop="1" thickBot="1" x14ac:dyDescent="0.35">
      <c r="A131" s="80">
        <v>2</v>
      </c>
      <c r="B131" s="264" t="s">
        <v>28</v>
      </c>
      <c r="C131" s="265"/>
      <c r="D131" s="265"/>
      <c r="E131" s="266"/>
      <c r="F131" s="79">
        <f>SUM(F130)*15%</f>
        <v>1.3517700000000001</v>
      </c>
      <c r="G131" s="73">
        <f>SUM(F131/F134)</f>
        <v>0.11857707509881422</v>
      </c>
    </row>
    <row r="132" spans="1:7" ht="15.6" thickTop="1" thickBot="1" x14ac:dyDescent="0.35">
      <c r="A132" s="78" t="s">
        <v>29</v>
      </c>
      <c r="B132" s="244" t="s">
        <v>85</v>
      </c>
      <c r="C132" s="245"/>
      <c r="D132" s="245"/>
      <c r="E132" s="246"/>
      <c r="F132" s="81">
        <f>SUM(F130:F131)</f>
        <v>10.363570000000001</v>
      </c>
    </row>
    <row r="133" spans="1:7" ht="15.6" thickTop="1" thickBot="1" x14ac:dyDescent="0.35">
      <c r="A133" s="80">
        <v>3</v>
      </c>
      <c r="B133" s="264" t="s">
        <v>31</v>
      </c>
      <c r="C133" s="265"/>
      <c r="D133" s="265"/>
      <c r="E133" s="266"/>
      <c r="F133" s="79">
        <f>SUM(F132)*10%</f>
        <v>1.0363570000000002</v>
      </c>
      <c r="G133" s="73">
        <f>SUM(F133/F134)</f>
        <v>9.0909090909090912E-2</v>
      </c>
    </row>
    <row r="134" spans="1:7" ht="15.6" thickTop="1" thickBot="1" x14ac:dyDescent="0.35">
      <c r="A134" s="78" t="s">
        <v>32</v>
      </c>
      <c r="B134" s="244" t="s">
        <v>33</v>
      </c>
      <c r="C134" s="245"/>
      <c r="D134" s="245"/>
      <c r="E134" s="246"/>
      <c r="F134" s="81">
        <f>SUM(F132:F133)</f>
        <v>11.399927000000002</v>
      </c>
      <c r="G134" s="82">
        <f>SUM(G129,G131,G133)</f>
        <v>1</v>
      </c>
    </row>
    <row r="135" spans="1:7" ht="15.6" thickTop="1" thickBot="1" x14ac:dyDescent="0.35"/>
    <row r="136" spans="1:7" ht="44.4" thickTop="1" thickBot="1" x14ac:dyDescent="0.35">
      <c r="A136" s="61" t="s">
        <v>2</v>
      </c>
      <c r="B136" s="62" t="s">
        <v>3</v>
      </c>
      <c r="C136" s="63" t="s">
        <v>4</v>
      </c>
      <c r="D136" s="64" t="s">
        <v>5</v>
      </c>
      <c r="E136" s="27"/>
      <c r="F136" s="20"/>
      <c r="G136" s="20"/>
    </row>
    <row r="137" spans="1:7" ht="207.6" customHeight="1" thickTop="1" thickBot="1" x14ac:dyDescent="0.35">
      <c r="A137" s="65" t="s">
        <v>332</v>
      </c>
      <c r="B137" s="66" t="s">
        <v>333</v>
      </c>
      <c r="C137" s="50" t="s">
        <v>130</v>
      </c>
      <c r="D137" s="50">
        <v>1</v>
      </c>
      <c r="E137" s="20"/>
      <c r="F137" s="20"/>
      <c r="G137" s="20"/>
    </row>
    <row r="138" spans="1:7" ht="30" thickTop="1" thickBot="1" x14ac:dyDescent="0.35">
      <c r="A138" s="61" t="s">
        <v>9</v>
      </c>
      <c r="B138" s="62" t="s">
        <v>10</v>
      </c>
      <c r="C138" s="62" t="s">
        <v>4</v>
      </c>
      <c r="D138" s="62" t="s">
        <v>11</v>
      </c>
      <c r="E138" s="62" t="s">
        <v>12</v>
      </c>
      <c r="F138" s="62" t="s">
        <v>13</v>
      </c>
      <c r="G138" s="64" t="s">
        <v>14</v>
      </c>
    </row>
    <row r="139" spans="1:7" ht="15" thickTop="1" x14ac:dyDescent="0.3">
      <c r="A139" s="20"/>
      <c r="B139" s="67" t="s">
        <v>15</v>
      </c>
      <c r="C139" s="68"/>
      <c r="D139" s="68"/>
      <c r="E139" s="68"/>
      <c r="F139" s="68"/>
      <c r="G139" s="7"/>
    </row>
    <row r="140" spans="1:7" x14ac:dyDescent="0.3">
      <c r="A140" s="36" t="s">
        <v>16</v>
      </c>
      <c r="B140" s="4" t="s">
        <v>70</v>
      </c>
      <c r="C140" s="4" t="s">
        <v>18</v>
      </c>
      <c r="D140" s="22">
        <v>8.5699999999999998E-2</v>
      </c>
      <c r="E140" s="70">
        <v>30.27</v>
      </c>
      <c r="F140" s="6">
        <f>PRODUCT(D140:E140)</f>
        <v>2.5941389999999998</v>
      </c>
      <c r="G140" s="7"/>
    </row>
    <row r="141" spans="1:7" x14ac:dyDescent="0.3">
      <c r="A141" s="36" t="s">
        <v>19</v>
      </c>
      <c r="B141" s="4" t="s">
        <v>140</v>
      </c>
      <c r="C141" s="4" t="s">
        <v>18</v>
      </c>
      <c r="D141" s="22">
        <v>0.15709999999999999</v>
      </c>
      <c r="E141" s="70">
        <v>28.09</v>
      </c>
      <c r="F141" s="6">
        <f>PRODUCT(D141:E141)</f>
        <v>4.4129389999999997</v>
      </c>
      <c r="G141" s="7"/>
    </row>
    <row r="142" spans="1:7" ht="15" thickBot="1" x14ac:dyDescent="0.35">
      <c r="A142" s="36" t="s">
        <v>131</v>
      </c>
      <c r="B142" s="4" t="s">
        <v>141</v>
      </c>
      <c r="C142" s="4" t="s">
        <v>18</v>
      </c>
      <c r="D142" s="22">
        <v>0.15709999999999999</v>
      </c>
      <c r="E142" s="70">
        <v>25.18</v>
      </c>
      <c r="F142" s="6">
        <f>PRODUCT(D142:E142)</f>
        <v>3.9557779999999996</v>
      </c>
      <c r="G142" s="7"/>
    </row>
    <row r="143" spans="1:7" ht="15.6" thickTop="1" thickBot="1" x14ac:dyDescent="0.35">
      <c r="A143" s="71">
        <v>1</v>
      </c>
      <c r="B143" s="244" t="s">
        <v>21</v>
      </c>
      <c r="C143" s="245"/>
      <c r="D143" s="245"/>
      <c r="E143" s="246"/>
      <c r="F143" s="72">
        <f>SUM(F140:F142)</f>
        <v>10.962855999999999</v>
      </c>
      <c r="G143" s="73">
        <f>SUM(F143/F148)</f>
        <v>0.79051383399209496</v>
      </c>
    </row>
    <row r="144" spans="1:7" ht="15.6" thickTop="1" thickBot="1" x14ac:dyDescent="0.35">
      <c r="A144" s="78" t="s">
        <v>26</v>
      </c>
      <c r="B144" s="244" t="s">
        <v>84</v>
      </c>
      <c r="C144" s="245"/>
      <c r="D144" s="245"/>
      <c r="E144" s="246"/>
      <c r="F144" s="79">
        <f>SUM(F143)</f>
        <v>10.962855999999999</v>
      </c>
      <c r="G144" s="3"/>
    </row>
    <row r="145" spans="1:7" ht="15.6" thickTop="1" thickBot="1" x14ac:dyDescent="0.35">
      <c r="A145" s="80">
        <v>2</v>
      </c>
      <c r="B145" s="264" t="s">
        <v>28</v>
      </c>
      <c r="C145" s="265"/>
      <c r="D145" s="265"/>
      <c r="E145" s="266"/>
      <c r="F145" s="79">
        <f>SUM(F144)*15%</f>
        <v>1.6444283999999998</v>
      </c>
      <c r="G145" s="73">
        <f>SUM(F145/F148)</f>
        <v>0.11857707509881424</v>
      </c>
    </row>
    <row r="146" spans="1:7" ht="15.6" thickTop="1" thickBot="1" x14ac:dyDescent="0.35">
      <c r="A146" s="78" t="s">
        <v>29</v>
      </c>
      <c r="B146" s="244" t="s">
        <v>85</v>
      </c>
      <c r="C146" s="245"/>
      <c r="D146" s="245"/>
      <c r="E146" s="246"/>
      <c r="F146" s="81">
        <f>SUM(F144:F145)</f>
        <v>12.607284399999998</v>
      </c>
    </row>
    <row r="147" spans="1:7" ht="15.6" thickTop="1" thickBot="1" x14ac:dyDescent="0.35">
      <c r="A147" s="80">
        <v>3</v>
      </c>
      <c r="B147" s="264" t="s">
        <v>31</v>
      </c>
      <c r="C147" s="265"/>
      <c r="D147" s="265"/>
      <c r="E147" s="266"/>
      <c r="F147" s="79">
        <f>SUM(F146)*10%</f>
        <v>1.2607284399999998</v>
      </c>
      <c r="G147" s="73">
        <f>SUM(F147/F148)</f>
        <v>9.0909090909090912E-2</v>
      </c>
    </row>
    <row r="148" spans="1:7" ht="15.6" thickTop="1" thickBot="1" x14ac:dyDescent="0.35">
      <c r="A148" s="78" t="s">
        <v>32</v>
      </c>
      <c r="B148" s="244" t="s">
        <v>33</v>
      </c>
      <c r="C148" s="245"/>
      <c r="D148" s="245"/>
      <c r="E148" s="246"/>
      <c r="F148" s="81">
        <f>SUM(F146:F147)</f>
        <v>13.868012839999997</v>
      </c>
      <c r="G148" s="82">
        <f>SUM(G143,G145,G147)</f>
        <v>1</v>
      </c>
    </row>
    <row r="149" spans="1:7" ht="15.6" thickTop="1" thickBot="1" x14ac:dyDescent="0.35"/>
    <row r="150" spans="1:7" ht="44.4" thickTop="1" thickBot="1" x14ac:dyDescent="0.35">
      <c r="A150" s="61" t="s">
        <v>2</v>
      </c>
      <c r="B150" s="62" t="s">
        <v>3</v>
      </c>
      <c r="C150" s="63" t="s">
        <v>4</v>
      </c>
      <c r="D150" s="64" t="s">
        <v>5</v>
      </c>
      <c r="E150" s="27"/>
      <c r="F150" s="20"/>
      <c r="G150" s="20"/>
    </row>
    <row r="151" spans="1:7" ht="210.6" customHeight="1" thickTop="1" thickBot="1" x14ac:dyDescent="0.35">
      <c r="A151" s="65" t="s">
        <v>334</v>
      </c>
      <c r="B151" s="66" t="s">
        <v>335</v>
      </c>
      <c r="C151" s="50" t="s">
        <v>130</v>
      </c>
      <c r="D151" s="50">
        <v>1</v>
      </c>
      <c r="E151" s="20"/>
      <c r="F151" s="20"/>
      <c r="G151" s="20"/>
    </row>
    <row r="152" spans="1:7" ht="30" thickTop="1" thickBot="1" x14ac:dyDescent="0.35">
      <c r="A152" s="61" t="s">
        <v>9</v>
      </c>
      <c r="B152" s="62" t="s">
        <v>10</v>
      </c>
      <c r="C152" s="62" t="s">
        <v>4</v>
      </c>
      <c r="D152" s="62" t="s">
        <v>11</v>
      </c>
      <c r="E152" s="62" t="s">
        <v>12</v>
      </c>
      <c r="F152" s="62" t="s">
        <v>13</v>
      </c>
      <c r="G152" s="64" t="s">
        <v>14</v>
      </c>
    </row>
    <row r="153" spans="1:7" ht="15" thickTop="1" x14ac:dyDescent="0.3">
      <c r="A153" s="20"/>
      <c r="B153" s="67" t="s">
        <v>15</v>
      </c>
      <c r="C153" s="68"/>
      <c r="D153" s="68"/>
      <c r="E153" s="68"/>
      <c r="F153" s="68"/>
      <c r="G153" s="7"/>
    </row>
    <row r="154" spans="1:7" x14ac:dyDescent="0.3">
      <c r="A154" s="36" t="s">
        <v>16</v>
      </c>
      <c r="B154" s="4" t="s">
        <v>70</v>
      </c>
      <c r="C154" s="4" t="s">
        <v>18</v>
      </c>
      <c r="D154" s="22">
        <v>8.5699999999999998E-2</v>
      </c>
      <c r="E154" s="70">
        <v>30.27</v>
      </c>
      <c r="F154" s="6">
        <f>PRODUCT(D154:E154)</f>
        <v>2.5941389999999998</v>
      </c>
      <c r="G154" s="7"/>
    </row>
    <row r="155" spans="1:7" x14ac:dyDescent="0.3">
      <c r="A155" s="36" t="s">
        <v>19</v>
      </c>
      <c r="B155" s="4" t="s">
        <v>140</v>
      </c>
      <c r="C155" s="4" t="s">
        <v>18</v>
      </c>
      <c r="D155" s="22">
        <v>0.1857</v>
      </c>
      <c r="E155" s="70">
        <v>28.09</v>
      </c>
      <c r="F155" s="6">
        <f>PRODUCT(D155:E155)</f>
        <v>5.2163130000000004</v>
      </c>
      <c r="G155" s="7"/>
    </row>
    <row r="156" spans="1:7" ht="15" thickBot="1" x14ac:dyDescent="0.35">
      <c r="A156" s="36" t="s">
        <v>131</v>
      </c>
      <c r="B156" s="4" t="s">
        <v>141</v>
      </c>
      <c r="C156" s="4" t="s">
        <v>18</v>
      </c>
      <c r="D156" s="22">
        <v>0.1857</v>
      </c>
      <c r="E156" s="70">
        <v>25.18</v>
      </c>
      <c r="F156" s="6">
        <f>PRODUCT(D156:E156)</f>
        <v>4.6759260000000005</v>
      </c>
      <c r="G156" s="7"/>
    </row>
    <row r="157" spans="1:7" ht="15.6" thickTop="1" thickBot="1" x14ac:dyDescent="0.35">
      <c r="A157" s="71">
        <v>1</v>
      </c>
      <c r="B157" s="244" t="s">
        <v>21</v>
      </c>
      <c r="C157" s="245"/>
      <c r="D157" s="245"/>
      <c r="E157" s="246"/>
      <c r="F157" s="72">
        <f>SUM(F154:F156)</f>
        <v>12.486378</v>
      </c>
      <c r="G157" s="73">
        <f>SUM(F157/F162)</f>
        <v>0.79051383399209485</v>
      </c>
    </row>
    <row r="158" spans="1:7" ht="15.6" thickTop="1" thickBot="1" x14ac:dyDescent="0.35">
      <c r="A158" s="78" t="s">
        <v>26</v>
      </c>
      <c r="B158" s="244" t="s">
        <v>84</v>
      </c>
      <c r="C158" s="245"/>
      <c r="D158" s="245"/>
      <c r="E158" s="246"/>
      <c r="F158" s="79">
        <f>SUM(F157)</f>
        <v>12.486378</v>
      </c>
      <c r="G158" s="3"/>
    </row>
    <row r="159" spans="1:7" ht="15.6" thickTop="1" thickBot="1" x14ac:dyDescent="0.35">
      <c r="A159" s="80">
        <v>2</v>
      </c>
      <c r="B159" s="264" t="s">
        <v>28</v>
      </c>
      <c r="C159" s="265"/>
      <c r="D159" s="265"/>
      <c r="E159" s="266"/>
      <c r="F159" s="79">
        <f>SUM(F158)*15%</f>
        <v>1.8729567</v>
      </c>
      <c r="G159" s="73">
        <f>SUM(F159/F162)</f>
        <v>0.11857707509881422</v>
      </c>
    </row>
    <row r="160" spans="1:7" ht="15.6" thickTop="1" thickBot="1" x14ac:dyDescent="0.35">
      <c r="A160" s="78" t="s">
        <v>29</v>
      </c>
      <c r="B160" s="244" t="s">
        <v>85</v>
      </c>
      <c r="C160" s="245"/>
      <c r="D160" s="245"/>
      <c r="E160" s="246"/>
      <c r="F160" s="81">
        <f>SUM(F158:F159)</f>
        <v>14.3593347</v>
      </c>
    </row>
    <row r="161" spans="1:7" ht="15.6" thickTop="1" thickBot="1" x14ac:dyDescent="0.35">
      <c r="A161" s="80">
        <v>3</v>
      </c>
      <c r="B161" s="264" t="s">
        <v>31</v>
      </c>
      <c r="C161" s="265"/>
      <c r="D161" s="265"/>
      <c r="E161" s="266"/>
      <c r="F161" s="79">
        <f>SUM(F160)*10%</f>
        <v>1.4359334700000002</v>
      </c>
      <c r="G161" s="73">
        <f>SUM(F161/F162)</f>
        <v>9.0909090909090925E-2</v>
      </c>
    </row>
    <row r="162" spans="1:7" ht="15.6" thickTop="1" thickBot="1" x14ac:dyDescent="0.35">
      <c r="A162" s="78" t="s">
        <v>32</v>
      </c>
      <c r="B162" s="244" t="s">
        <v>33</v>
      </c>
      <c r="C162" s="245"/>
      <c r="D162" s="245"/>
      <c r="E162" s="246"/>
      <c r="F162" s="81">
        <f>SUM(F160:F161)</f>
        <v>15.79526817</v>
      </c>
      <c r="G162" s="82">
        <f>SUM(G157,G159,G161)</f>
        <v>1</v>
      </c>
    </row>
    <row r="163" spans="1:7" ht="15.6" thickTop="1" thickBot="1" x14ac:dyDescent="0.35"/>
    <row r="164" spans="1:7" ht="44.4" thickTop="1" thickBot="1" x14ac:dyDescent="0.35">
      <c r="A164" s="61" t="s">
        <v>2</v>
      </c>
      <c r="B164" s="62" t="s">
        <v>3</v>
      </c>
      <c r="C164" s="63" t="s">
        <v>4</v>
      </c>
      <c r="D164" s="64" t="s">
        <v>5</v>
      </c>
      <c r="E164" s="27"/>
      <c r="F164" s="20"/>
      <c r="G164" s="20"/>
    </row>
    <row r="165" spans="1:7" ht="229.8" customHeight="1" thickTop="1" thickBot="1" x14ac:dyDescent="0.35">
      <c r="A165" s="65" t="s">
        <v>336</v>
      </c>
      <c r="B165" s="66" t="s">
        <v>337</v>
      </c>
      <c r="C165" s="50" t="s">
        <v>130</v>
      </c>
      <c r="D165" s="50">
        <v>1</v>
      </c>
      <c r="E165" s="20"/>
      <c r="F165" s="20"/>
      <c r="G165" s="20"/>
    </row>
    <row r="166" spans="1:7" ht="30" thickTop="1" thickBot="1" x14ac:dyDescent="0.35">
      <c r="A166" s="61" t="s">
        <v>9</v>
      </c>
      <c r="B166" s="62" t="s">
        <v>10</v>
      </c>
      <c r="C166" s="62" t="s">
        <v>4</v>
      </c>
      <c r="D166" s="62" t="s">
        <v>11</v>
      </c>
      <c r="E166" s="62" t="s">
        <v>12</v>
      </c>
      <c r="F166" s="62" t="s">
        <v>13</v>
      </c>
      <c r="G166" s="64" t="s">
        <v>14</v>
      </c>
    </row>
    <row r="167" spans="1:7" ht="15" thickTop="1" x14ac:dyDescent="0.3">
      <c r="A167" s="20"/>
      <c r="B167" s="67" t="s">
        <v>15</v>
      </c>
      <c r="C167" s="68"/>
      <c r="D167" s="68"/>
      <c r="E167" s="68"/>
      <c r="F167" s="68"/>
      <c r="G167" s="7"/>
    </row>
    <row r="168" spans="1:7" x14ac:dyDescent="0.3">
      <c r="A168" s="36" t="s">
        <v>16</v>
      </c>
      <c r="B168" s="4" t="s">
        <v>70</v>
      </c>
      <c r="C168" s="4" t="s">
        <v>18</v>
      </c>
      <c r="D168" s="22">
        <v>3.3300000000000003E-2</v>
      </c>
      <c r="E168" s="70">
        <v>30.27</v>
      </c>
      <c r="F168" s="6">
        <f>PRODUCT(D168:E168)</f>
        <v>1.0079910000000001</v>
      </c>
      <c r="G168" s="7"/>
    </row>
    <row r="169" spans="1:7" x14ac:dyDescent="0.3">
      <c r="A169" s="36" t="s">
        <v>19</v>
      </c>
      <c r="B169" s="4" t="s">
        <v>140</v>
      </c>
      <c r="C169" s="4" t="s">
        <v>18</v>
      </c>
      <c r="D169" s="22">
        <v>6.6699999999999995E-2</v>
      </c>
      <c r="E169" s="70">
        <v>28.09</v>
      </c>
      <c r="F169" s="6">
        <f>PRODUCT(D169:E169)</f>
        <v>1.8736029999999999</v>
      </c>
      <c r="G169" s="7"/>
    </row>
    <row r="170" spans="1:7" ht="15" thickBot="1" x14ac:dyDescent="0.35">
      <c r="A170" s="36" t="s">
        <v>131</v>
      </c>
      <c r="B170" s="4" t="s">
        <v>141</v>
      </c>
      <c r="C170" s="4" t="s">
        <v>18</v>
      </c>
      <c r="D170" s="22">
        <v>6.6699999999999995E-2</v>
      </c>
      <c r="E170" s="70">
        <v>25.18</v>
      </c>
      <c r="F170" s="6">
        <f>PRODUCT(D170:E170)</f>
        <v>1.6795059999999999</v>
      </c>
      <c r="G170" s="7"/>
    </row>
    <row r="171" spans="1:7" ht="15.6" thickTop="1" thickBot="1" x14ac:dyDescent="0.35">
      <c r="A171" s="71">
        <v>1</v>
      </c>
      <c r="B171" s="244" t="s">
        <v>21</v>
      </c>
      <c r="C171" s="245"/>
      <c r="D171" s="245"/>
      <c r="E171" s="246"/>
      <c r="F171" s="72">
        <f>SUM(F168:F170)</f>
        <v>4.5610999999999997</v>
      </c>
      <c r="G171" s="73">
        <f>SUM(F171/F176)</f>
        <v>0.79051383399209474</v>
      </c>
    </row>
    <row r="172" spans="1:7" ht="15.6" thickTop="1" thickBot="1" x14ac:dyDescent="0.35">
      <c r="A172" s="78" t="s">
        <v>26</v>
      </c>
      <c r="B172" s="244" t="s">
        <v>84</v>
      </c>
      <c r="C172" s="245"/>
      <c r="D172" s="245"/>
      <c r="E172" s="246"/>
      <c r="F172" s="79">
        <f>SUM(F171)</f>
        <v>4.5610999999999997</v>
      </c>
      <c r="G172" s="3"/>
    </row>
    <row r="173" spans="1:7" ht="15.6" thickTop="1" thickBot="1" x14ac:dyDescent="0.35">
      <c r="A173" s="80">
        <v>2</v>
      </c>
      <c r="B173" s="264" t="s">
        <v>28</v>
      </c>
      <c r="C173" s="265"/>
      <c r="D173" s="265"/>
      <c r="E173" s="266"/>
      <c r="F173" s="79">
        <f>SUM(F172)*15%</f>
        <v>0.68416499999999991</v>
      </c>
      <c r="G173" s="73">
        <f>SUM(F173/F176)</f>
        <v>0.11857707509881421</v>
      </c>
    </row>
    <row r="174" spans="1:7" ht="15.6" thickTop="1" thickBot="1" x14ac:dyDescent="0.35">
      <c r="A174" s="78" t="s">
        <v>29</v>
      </c>
      <c r="B174" s="244" t="s">
        <v>85</v>
      </c>
      <c r="C174" s="245"/>
      <c r="D174" s="245"/>
      <c r="E174" s="246"/>
      <c r="F174" s="81">
        <f>SUM(F172:F173)</f>
        <v>5.2452649999999998</v>
      </c>
    </row>
    <row r="175" spans="1:7" ht="15.6" thickTop="1" thickBot="1" x14ac:dyDescent="0.35">
      <c r="A175" s="80">
        <v>3</v>
      </c>
      <c r="B175" s="264" t="s">
        <v>31</v>
      </c>
      <c r="C175" s="265"/>
      <c r="D175" s="265"/>
      <c r="E175" s="266"/>
      <c r="F175" s="79">
        <f>SUM(F174)*10%</f>
        <v>0.52452650000000001</v>
      </c>
      <c r="G175" s="73">
        <f>SUM(F175/F176)</f>
        <v>9.0909090909090912E-2</v>
      </c>
    </row>
    <row r="176" spans="1:7" ht="15.6" thickTop="1" thickBot="1" x14ac:dyDescent="0.35">
      <c r="A176" s="78" t="s">
        <v>32</v>
      </c>
      <c r="B176" s="244" t="s">
        <v>33</v>
      </c>
      <c r="C176" s="245"/>
      <c r="D176" s="245"/>
      <c r="E176" s="246"/>
      <c r="F176" s="81">
        <f>SUM(F174:F175)</f>
        <v>5.7697915000000002</v>
      </c>
      <c r="G176" s="82">
        <f>SUM(G171,G173,G175)</f>
        <v>0.99999999999999989</v>
      </c>
    </row>
    <row r="177" spans="1:7" ht="15.6" thickTop="1" thickBot="1" x14ac:dyDescent="0.35"/>
    <row r="178" spans="1:7" ht="44.4" thickTop="1" thickBot="1" x14ac:dyDescent="0.35">
      <c r="A178" s="61" t="s">
        <v>2</v>
      </c>
      <c r="B178" s="62" t="s">
        <v>3</v>
      </c>
      <c r="C178" s="63" t="s">
        <v>4</v>
      </c>
      <c r="D178" s="64" t="s">
        <v>5</v>
      </c>
      <c r="E178" s="27"/>
      <c r="F178" s="20"/>
      <c r="G178" s="20"/>
    </row>
    <row r="179" spans="1:7" ht="183" customHeight="1" thickTop="1" thickBot="1" x14ac:dyDescent="0.35">
      <c r="A179" s="65" t="s">
        <v>338</v>
      </c>
      <c r="B179" s="66" t="s">
        <v>339</v>
      </c>
      <c r="C179" s="50" t="s">
        <v>8</v>
      </c>
      <c r="D179" s="50">
        <v>1</v>
      </c>
      <c r="E179" s="20"/>
      <c r="F179" s="20"/>
      <c r="G179" s="20"/>
    </row>
    <row r="180" spans="1:7" ht="30" thickTop="1" thickBot="1" x14ac:dyDescent="0.35">
      <c r="A180" s="61" t="s">
        <v>9</v>
      </c>
      <c r="B180" s="62" t="s">
        <v>10</v>
      </c>
      <c r="C180" s="62" t="s">
        <v>4</v>
      </c>
      <c r="D180" s="62" t="s">
        <v>11</v>
      </c>
      <c r="E180" s="62" t="s">
        <v>12</v>
      </c>
      <c r="F180" s="62" t="s">
        <v>13</v>
      </c>
      <c r="G180" s="64" t="s">
        <v>14</v>
      </c>
    </row>
    <row r="181" spans="1:7" ht="15" thickTop="1" x14ac:dyDescent="0.3">
      <c r="A181" s="20"/>
      <c r="B181" s="67" t="s">
        <v>15</v>
      </c>
      <c r="C181" s="68"/>
      <c r="D181" s="68"/>
      <c r="E181" s="68"/>
      <c r="F181" s="68"/>
      <c r="G181" s="7"/>
    </row>
    <row r="182" spans="1:7" x14ac:dyDescent="0.3">
      <c r="A182" s="36" t="s">
        <v>16</v>
      </c>
      <c r="B182" s="4" t="s">
        <v>70</v>
      </c>
      <c r="C182" s="4" t="s">
        <v>18</v>
      </c>
      <c r="D182" s="22">
        <v>1.1000000000000001</v>
      </c>
      <c r="E182" s="70">
        <v>30.27</v>
      </c>
      <c r="F182" s="6">
        <f>PRODUCT(D182:E182)</f>
        <v>33.297000000000004</v>
      </c>
      <c r="G182" s="7"/>
    </row>
    <row r="183" spans="1:7" x14ac:dyDescent="0.3">
      <c r="A183" s="36" t="s">
        <v>19</v>
      </c>
      <c r="B183" s="4" t="s">
        <v>140</v>
      </c>
      <c r="C183" s="4" t="s">
        <v>18</v>
      </c>
      <c r="D183" s="22">
        <v>1.1000000000000001</v>
      </c>
      <c r="E183" s="70">
        <v>28.09</v>
      </c>
      <c r="F183" s="6">
        <f>PRODUCT(D183:E183)</f>
        <v>30.899000000000001</v>
      </c>
      <c r="G183" s="7"/>
    </row>
    <row r="184" spans="1:7" ht="15" thickBot="1" x14ac:dyDescent="0.35">
      <c r="A184" s="36" t="s">
        <v>131</v>
      </c>
      <c r="B184" s="4" t="s">
        <v>141</v>
      </c>
      <c r="C184" s="4" t="s">
        <v>18</v>
      </c>
      <c r="D184" s="22">
        <v>1.1000000000000001</v>
      </c>
      <c r="E184" s="70">
        <v>25.18</v>
      </c>
      <c r="F184" s="6">
        <f>PRODUCT(D184:E184)</f>
        <v>27.698</v>
      </c>
      <c r="G184" s="7"/>
    </row>
    <row r="185" spans="1:7" ht="15.6" thickTop="1" thickBot="1" x14ac:dyDescent="0.35">
      <c r="A185" s="71">
        <v>1</v>
      </c>
      <c r="B185" s="244" t="s">
        <v>21</v>
      </c>
      <c r="C185" s="245"/>
      <c r="D185" s="245"/>
      <c r="E185" s="246"/>
      <c r="F185" s="72">
        <f>SUM(F182:F184)</f>
        <v>91.894000000000005</v>
      </c>
      <c r="G185" s="73">
        <f>SUM(F185/F190)</f>
        <v>0.79051383399209485</v>
      </c>
    </row>
    <row r="186" spans="1:7" ht="15.6" thickTop="1" thickBot="1" x14ac:dyDescent="0.35">
      <c r="A186" s="78" t="s">
        <v>26</v>
      </c>
      <c r="B186" s="244" t="s">
        <v>84</v>
      </c>
      <c r="C186" s="245"/>
      <c r="D186" s="245"/>
      <c r="E186" s="246"/>
      <c r="F186" s="79">
        <f>SUM(F185)</f>
        <v>91.894000000000005</v>
      </c>
      <c r="G186" s="3"/>
    </row>
    <row r="187" spans="1:7" ht="15.6" thickTop="1" thickBot="1" x14ac:dyDescent="0.35">
      <c r="A187" s="80">
        <v>2</v>
      </c>
      <c r="B187" s="264" t="s">
        <v>28</v>
      </c>
      <c r="C187" s="265"/>
      <c r="D187" s="265"/>
      <c r="E187" s="266"/>
      <c r="F187" s="79">
        <f>SUM(F186)*15%</f>
        <v>13.7841</v>
      </c>
      <c r="G187" s="73">
        <f>SUM(F187/F190)</f>
        <v>0.11857707509881422</v>
      </c>
    </row>
    <row r="188" spans="1:7" ht="15.6" thickTop="1" thickBot="1" x14ac:dyDescent="0.35">
      <c r="A188" s="78" t="s">
        <v>29</v>
      </c>
      <c r="B188" s="244" t="s">
        <v>85</v>
      </c>
      <c r="C188" s="245"/>
      <c r="D188" s="245"/>
      <c r="E188" s="246"/>
      <c r="F188" s="81">
        <f>SUM(F186:F187)</f>
        <v>105.6781</v>
      </c>
    </row>
    <row r="189" spans="1:7" ht="15.6" thickTop="1" thickBot="1" x14ac:dyDescent="0.35">
      <c r="A189" s="80">
        <v>3</v>
      </c>
      <c r="B189" s="264" t="s">
        <v>31</v>
      </c>
      <c r="C189" s="265"/>
      <c r="D189" s="265"/>
      <c r="E189" s="266"/>
      <c r="F189" s="79">
        <f>SUM(F188)*10%</f>
        <v>10.567810000000001</v>
      </c>
      <c r="G189" s="73">
        <f>SUM(F189/F190)</f>
        <v>9.0909090909090912E-2</v>
      </c>
    </row>
    <row r="190" spans="1:7" ht="15.6" thickTop="1" thickBot="1" x14ac:dyDescent="0.35">
      <c r="A190" s="78" t="s">
        <v>32</v>
      </c>
      <c r="B190" s="244" t="s">
        <v>33</v>
      </c>
      <c r="C190" s="245"/>
      <c r="D190" s="245"/>
      <c r="E190" s="246"/>
      <c r="F190" s="81">
        <f>SUM(F188:F189)</f>
        <v>116.24591000000001</v>
      </c>
      <c r="G190" s="82">
        <f>SUM(G185,G187,G189)</f>
        <v>1</v>
      </c>
    </row>
    <row r="191" spans="1:7" ht="15.6" thickTop="1" thickBot="1" x14ac:dyDescent="0.35"/>
    <row r="192" spans="1:7" ht="44.4" thickTop="1" thickBot="1" x14ac:dyDescent="0.35">
      <c r="A192" s="61" t="s">
        <v>2</v>
      </c>
      <c r="B192" s="62" t="s">
        <v>3</v>
      </c>
      <c r="C192" s="63" t="s">
        <v>4</v>
      </c>
      <c r="D192" s="64" t="s">
        <v>5</v>
      </c>
      <c r="E192" s="27"/>
      <c r="F192" s="20"/>
      <c r="G192" s="20"/>
    </row>
    <row r="193" spans="1:7" ht="174" thickTop="1" thickBot="1" x14ac:dyDescent="0.35">
      <c r="A193" s="65" t="s">
        <v>340</v>
      </c>
      <c r="B193" s="66" t="s">
        <v>341</v>
      </c>
      <c r="C193" s="50" t="s">
        <v>8</v>
      </c>
      <c r="D193" s="50">
        <v>1</v>
      </c>
      <c r="E193" s="20"/>
      <c r="F193" s="20"/>
      <c r="G193" s="20"/>
    </row>
    <row r="194" spans="1:7" ht="30" thickTop="1" thickBot="1" x14ac:dyDescent="0.35">
      <c r="A194" s="61" t="s">
        <v>9</v>
      </c>
      <c r="B194" s="62" t="s">
        <v>10</v>
      </c>
      <c r="C194" s="62" t="s">
        <v>4</v>
      </c>
      <c r="D194" s="62" t="s">
        <v>11</v>
      </c>
      <c r="E194" s="62" t="s">
        <v>12</v>
      </c>
      <c r="F194" s="62" t="s">
        <v>13</v>
      </c>
      <c r="G194" s="64" t="s">
        <v>14</v>
      </c>
    </row>
    <row r="195" spans="1:7" ht="15" thickTop="1" x14ac:dyDescent="0.3">
      <c r="A195" s="20"/>
      <c r="B195" s="67" t="s">
        <v>15</v>
      </c>
      <c r="C195" s="68"/>
      <c r="D195" s="68"/>
      <c r="E195" s="68"/>
      <c r="F195" s="68"/>
      <c r="G195" s="7"/>
    </row>
    <row r="196" spans="1:7" x14ac:dyDescent="0.3">
      <c r="A196" s="36" t="s">
        <v>16</v>
      </c>
      <c r="B196" s="4" t="s">
        <v>17</v>
      </c>
      <c r="C196" s="4" t="s">
        <v>18</v>
      </c>
      <c r="D196" s="4">
        <v>3.25</v>
      </c>
      <c r="E196" s="70">
        <v>28.09</v>
      </c>
      <c r="F196" s="6">
        <f>PRODUCT(D196:E196)</f>
        <v>91.292500000000004</v>
      </c>
      <c r="G196" s="7"/>
    </row>
    <row r="197" spans="1:7" ht="15" thickBot="1" x14ac:dyDescent="0.35">
      <c r="A197" s="36" t="s">
        <v>19</v>
      </c>
      <c r="B197" s="4" t="s">
        <v>20</v>
      </c>
      <c r="C197" s="4" t="s">
        <v>18</v>
      </c>
      <c r="D197" s="4">
        <v>3.25</v>
      </c>
      <c r="E197" s="70">
        <v>25.18</v>
      </c>
      <c r="F197" s="6">
        <f>PRODUCT(D197:E197)</f>
        <v>81.834999999999994</v>
      </c>
      <c r="G197" s="7"/>
    </row>
    <row r="198" spans="1:7" ht="15.6" thickTop="1" thickBot="1" x14ac:dyDescent="0.35">
      <c r="A198" s="71">
        <v>1</v>
      </c>
      <c r="B198" s="244" t="s">
        <v>21</v>
      </c>
      <c r="C198" s="245"/>
      <c r="D198" s="245"/>
      <c r="E198" s="246"/>
      <c r="F198" s="72">
        <f>SUM(F196:F197)</f>
        <v>173.1275</v>
      </c>
      <c r="G198" s="73">
        <f>SUM(F198/F203)</f>
        <v>0.79051383399209496</v>
      </c>
    </row>
    <row r="199" spans="1:7" ht="15.6" thickTop="1" thickBot="1" x14ac:dyDescent="0.35">
      <c r="A199" s="78" t="s">
        <v>26</v>
      </c>
      <c r="B199" s="244" t="s">
        <v>84</v>
      </c>
      <c r="C199" s="245"/>
      <c r="D199" s="245"/>
      <c r="E199" s="246"/>
      <c r="F199" s="79">
        <f>SUM(F198)</f>
        <v>173.1275</v>
      </c>
      <c r="G199" s="3"/>
    </row>
    <row r="200" spans="1:7" ht="15.6" thickTop="1" thickBot="1" x14ac:dyDescent="0.35">
      <c r="A200" s="80">
        <v>2</v>
      </c>
      <c r="B200" s="264" t="s">
        <v>28</v>
      </c>
      <c r="C200" s="265"/>
      <c r="D200" s="265"/>
      <c r="E200" s="266"/>
      <c r="F200" s="79">
        <f>SUM(F199)*15%</f>
        <v>25.969124999999998</v>
      </c>
      <c r="G200" s="73">
        <f>SUM(F200/F203)</f>
        <v>0.11857707509881422</v>
      </c>
    </row>
    <row r="201" spans="1:7" ht="15.6" thickTop="1" thickBot="1" x14ac:dyDescent="0.35">
      <c r="A201" s="78" t="s">
        <v>29</v>
      </c>
      <c r="B201" s="244" t="s">
        <v>85</v>
      </c>
      <c r="C201" s="245"/>
      <c r="D201" s="245"/>
      <c r="E201" s="246"/>
      <c r="F201" s="81">
        <f>SUM(F199:F200)</f>
        <v>199.09662499999999</v>
      </c>
    </row>
    <row r="202" spans="1:7" ht="15.6" thickTop="1" thickBot="1" x14ac:dyDescent="0.35">
      <c r="A202" s="80">
        <v>3</v>
      </c>
      <c r="B202" s="264" t="s">
        <v>31</v>
      </c>
      <c r="C202" s="265"/>
      <c r="D202" s="265"/>
      <c r="E202" s="266"/>
      <c r="F202" s="79">
        <f>SUM(F201)*10%</f>
        <v>19.9096625</v>
      </c>
      <c r="G202" s="73">
        <f>SUM(F202/F203)</f>
        <v>9.0909090909090912E-2</v>
      </c>
    </row>
    <row r="203" spans="1:7" ht="15.6" thickTop="1" thickBot="1" x14ac:dyDescent="0.35">
      <c r="A203" s="78" t="s">
        <v>32</v>
      </c>
      <c r="B203" s="244" t="s">
        <v>33</v>
      </c>
      <c r="C203" s="245"/>
      <c r="D203" s="245"/>
      <c r="E203" s="246"/>
      <c r="F203" s="81">
        <f>SUM(F201:F202)</f>
        <v>219.00628749999998</v>
      </c>
      <c r="G203" s="82">
        <f>SUM(G198,G200,G202)</f>
        <v>1</v>
      </c>
    </row>
    <row r="204" spans="1:7" ht="15.6" thickTop="1" thickBot="1" x14ac:dyDescent="0.35"/>
    <row r="205" spans="1:7" ht="44.4" thickTop="1" thickBot="1" x14ac:dyDescent="0.35">
      <c r="A205" s="61" t="s">
        <v>2</v>
      </c>
      <c r="B205" s="62" t="s">
        <v>3</v>
      </c>
      <c r="C205" s="63" t="s">
        <v>4</v>
      </c>
      <c r="D205" s="64" t="s">
        <v>5</v>
      </c>
      <c r="E205" s="27"/>
      <c r="F205" s="20"/>
      <c r="G205" s="20"/>
    </row>
    <row r="206" spans="1:7" ht="197.4" customHeight="1" thickTop="1" thickBot="1" x14ac:dyDescent="0.35">
      <c r="A206" s="65" t="s">
        <v>342</v>
      </c>
      <c r="B206" s="66" t="s">
        <v>343</v>
      </c>
      <c r="C206" s="50" t="s">
        <v>110</v>
      </c>
      <c r="D206" s="50">
        <v>1</v>
      </c>
      <c r="E206" s="20"/>
      <c r="F206" s="20"/>
      <c r="G206" s="20"/>
    </row>
    <row r="207" spans="1:7" ht="30" thickTop="1" thickBot="1" x14ac:dyDescent="0.35">
      <c r="A207" s="61" t="s">
        <v>9</v>
      </c>
      <c r="B207" s="62" t="s">
        <v>10</v>
      </c>
      <c r="C207" s="62" t="s">
        <v>4</v>
      </c>
      <c r="D207" s="62" t="s">
        <v>11</v>
      </c>
      <c r="E207" s="62" t="s">
        <v>12</v>
      </c>
      <c r="F207" s="62" t="s">
        <v>13</v>
      </c>
      <c r="G207" s="64" t="s">
        <v>14</v>
      </c>
    </row>
    <row r="208" spans="1:7" ht="15" thickTop="1" x14ac:dyDescent="0.3">
      <c r="A208" s="20"/>
      <c r="B208" s="67" t="s">
        <v>15</v>
      </c>
      <c r="C208" s="68"/>
      <c r="D208" s="68"/>
      <c r="E208" s="68"/>
      <c r="F208" s="68"/>
      <c r="G208" s="7"/>
    </row>
    <row r="209" spans="1:7" x14ac:dyDescent="0.3">
      <c r="A209" s="36" t="s">
        <v>16</v>
      </c>
      <c r="B209" s="4" t="s">
        <v>70</v>
      </c>
      <c r="C209" s="4" t="s">
        <v>18</v>
      </c>
      <c r="D209" s="22">
        <v>6.3E-3</v>
      </c>
      <c r="E209" s="70">
        <v>30.27</v>
      </c>
      <c r="F209" s="6">
        <f>PRODUCT(D209:E209)</f>
        <v>0.19070100000000001</v>
      </c>
      <c r="G209" s="7"/>
    </row>
    <row r="210" spans="1:7" x14ac:dyDescent="0.3">
      <c r="A210" s="36" t="s">
        <v>19</v>
      </c>
      <c r="B210" s="4" t="s">
        <v>140</v>
      </c>
      <c r="C210" s="4" t="s">
        <v>18</v>
      </c>
      <c r="D210" s="22">
        <v>1.2500000000000001E-2</v>
      </c>
      <c r="E210" s="70">
        <v>28.09</v>
      </c>
      <c r="F210" s="6">
        <f>PRODUCT(D210:E210)</f>
        <v>0.35112500000000002</v>
      </c>
      <c r="G210" s="7"/>
    </row>
    <row r="211" spans="1:7" ht="15" thickBot="1" x14ac:dyDescent="0.35">
      <c r="A211" s="36" t="s">
        <v>131</v>
      </c>
      <c r="B211" s="4" t="s">
        <v>141</v>
      </c>
      <c r="C211" s="4" t="s">
        <v>18</v>
      </c>
      <c r="D211" s="22">
        <v>1.2500000000000001E-2</v>
      </c>
      <c r="E211" s="70">
        <v>25.18</v>
      </c>
      <c r="F211" s="6">
        <f>PRODUCT(D211:E211)</f>
        <v>0.31475000000000003</v>
      </c>
      <c r="G211" s="7"/>
    </row>
    <row r="212" spans="1:7" ht="15.6" thickTop="1" thickBot="1" x14ac:dyDescent="0.35">
      <c r="A212" s="71">
        <v>1</v>
      </c>
      <c r="B212" s="244" t="s">
        <v>21</v>
      </c>
      <c r="C212" s="245"/>
      <c r="D212" s="245"/>
      <c r="E212" s="246"/>
      <c r="F212" s="72">
        <f>SUM(F209:F211)</f>
        <v>0.856576</v>
      </c>
      <c r="G212" s="73">
        <f>SUM(F212/F220)</f>
        <v>0.73915307769667449</v>
      </c>
    </row>
    <row r="213" spans="1:7" ht="15" thickTop="1" x14ac:dyDescent="0.3">
      <c r="A213" s="20"/>
      <c r="B213" s="74" t="s">
        <v>22</v>
      </c>
      <c r="C213" s="4"/>
      <c r="D213" s="4"/>
      <c r="E213" s="4"/>
      <c r="F213" s="41"/>
      <c r="G213" s="75"/>
    </row>
    <row r="214" spans="1:7" ht="29.4" thickBot="1" x14ac:dyDescent="0.35">
      <c r="A214" s="36" t="s">
        <v>23</v>
      </c>
      <c r="B214" s="4" t="s">
        <v>132</v>
      </c>
      <c r="C214" s="4" t="s">
        <v>18</v>
      </c>
      <c r="D214" s="4">
        <v>3.0999999999999999E-3</v>
      </c>
      <c r="E214" s="76">
        <v>19.2</v>
      </c>
      <c r="F214" s="23">
        <f>PRODUCT(D214:E214)</f>
        <v>5.9519999999999997E-2</v>
      </c>
      <c r="G214" s="7"/>
    </row>
    <row r="215" spans="1:7" ht="15.6" thickTop="1" thickBot="1" x14ac:dyDescent="0.35">
      <c r="A215" s="71">
        <v>2</v>
      </c>
      <c r="B215" s="244" t="s">
        <v>25</v>
      </c>
      <c r="C215" s="245"/>
      <c r="D215" s="245"/>
      <c r="E215" s="246"/>
      <c r="F215" s="72">
        <f>SUM(F214)</f>
        <v>5.9519999999999997E-2</v>
      </c>
      <c r="G215" s="73">
        <f>SUM(F215/F220)</f>
        <v>5.1360756295420446E-2</v>
      </c>
    </row>
    <row r="216" spans="1:7" ht="15.6" thickTop="1" thickBot="1" x14ac:dyDescent="0.35">
      <c r="A216" s="78" t="s">
        <v>26</v>
      </c>
      <c r="B216" s="244" t="s">
        <v>27</v>
      </c>
      <c r="C216" s="245"/>
      <c r="D216" s="245"/>
      <c r="E216" s="246"/>
      <c r="F216" s="79">
        <f>SUM(F212,F215)</f>
        <v>0.91609600000000002</v>
      </c>
      <c r="G216" s="3"/>
    </row>
    <row r="217" spans="1:7" ht="15.6" thickTop="1" thickBot="1" x14ac:dyDescent="0.35">
      <c r="A217" s="80">
        <v>3</v>
      </c>
      <c r="B217" s="264" t="s">
        <v>28</v>
      </c>
      <c r="C217" s="265"/>
      <c r="D217" s="265"/>
      <c r="E217" s="266"/>
      <c r="F217" s="79">
        <f>SUM(F216)*15%</f>
        <v>0.13741439999999999</v>
      </c>
      <c r="G217" s="73">
        <f>SUM(F217/F220)</f>
        <v>0.11857707509881424</v>
      </c>
    </row>
    <row r="218" spans="1:7" ht="15.6" thickTop="1" thickBot="1" x14ac:dyDescent="0.35">
      <c r="A218" s="78" t="s">
        <v>29</v>
      </c>
      <c r="B218" s="244" t="s">
        <v>30</v>
      </c>
      <c r="C218" s="245"/>
      <c r="D218" s="245"/>
      <c r="E218" s="246"/>
      <c r="F218" s="81">
        <f>SUM(F216:F217)</f>
        <v>1.0535104</v>
      </c>
    </row>
    <row r="219" spans="1:7" ht="15.6" thickTop="1" thickBot="1" x14ac:dyDescent="0.35">
      <c r="A219" s="80">
        <v>4</v>
      </c>
      <c r="B219" s="264" t="s">
        <v>31</v>
      </c>
      <c r="C219" s="265"/>
      <c r="D219" s="265"/>
      <c r="E219" s="266"/>
      <c r="F219" s="79">
        <f>SUM(F218)*10%</f>
        <v>0.10535104000000001</v>
      </c>
      <c r="G219" s="73">
        <f>SUM(F219/F220)</f>
        <v>9.0909090909090925E-2</v>
      </c>
    </row>
    <row r="220" spans="1:7" ht="15.6" thickTop="1" thickBot="1" x14ac:dyDescent="0.35">
      <c r="A220" s="78" t="s">
        <v>32</v>
      </c>
      <c r="B220" s="244" t="s">
        <v>33</v>
      </c>
      <c r="C220" s="245"/>
      <c r="D220" s="245"/>
      <c r="E220" s="246"/>
      <c r="F220" s="81">
        <f>SUM(F218:F219)</f>
        <v>1.1588614399999999</v>
      </c>
      <c r="G220" s="82">
        <f>SUM(G212,G215,G217,G219)</f>
        <v>1</v>
      </c>
    </row>
    <row r="221" spans="1:7" ht="15.6" thickTop="1" thickBot="1" x14ac:dyDescent="0.35"/>
    <row r="222" spans="1:7" ht="44.4" thickTop="1" thickBot="1" x14ac:dyDescent="0.35">
      <c r="A222" s="61" t="s">
        <v>2</v>
      </c>
      <c r="B222" s="62" t="s">
        <v>3</v>
      </c>
      <c r="C222" s="63" t="s">
        <v>4</v>
      </c>
      <c r="D222" s="64" t="s">
        <v>5</v>
      </c>
      <c r="E222" s="27"/>
      <c r="F222" s="20"/>
      <c r="G222" s="20"/>
    </row>
    <row r="223" spans="1:7" ht="178.2" customHeight="1" thickTop="1" thickBot="1" x14ac:dyDescent="0.35">
      <c r="A223" s="65" t="s">
        <v>344</v>
      </c>
      <c r="B223" s="66" t="s">
        <v>345</v>
      </c>
      <c r="C223" s="50" t="s">
        <v>110</v>
      </c>
      <c r="D223" s="50">
        <v>1</v>
      </c>
      <c r="E223" s="20"/>
      <c r="F223" s="20"/>
      <c r="G223" s="20"/>
    </row>
    <row r="224" spans="1:7" ht="30" thickTop="1" thickBot="1" x14ac:dyDescent="0.35">
      <c r="A224" s="61" t="s">
        <v>9</v>
      </c>
      <c r="B224" s="62" t="s">
        <v>10</v>
      </c>
      <c r="C224" s="62" t="s">
        <v>4</v>
      </c>
      <c r="D224" s="62" t="s">
        <v>11</v>
      </c>
      <c r="E224" s="62" t="s">
        <v>12</v>
      </c>
      <c r="F224" s="62" t="s">
        <v>13</v>
      </c>
      <c r="G224" s="64" t="s">
        <v>14</v>
      </c>
    </row>
    <row r="225" spans="1:7" ht="15" thickTop="1" x14ac:dyDescent="0.3">
      <c r="A225" s="20"/>
      <c r="B225" s="67" t="s">
        <v>15</v>
      </c>
      <c r="C225" s="68"/>
      <c r="D225" s="68"/>
      <c r="E225" s="68"/>
      <c r="F225" s="68"/>
      <c r="G225" s="7"/>
    </row>
    <row r="226" spans="1:7" x14ac:dyDescent="0.3">
      <c r="A226" s="36" t="s">
        <v>16</v>
      </c>
      <c r="B226" s="4" t="s">
        <v>70</v>
      </c>
      <c r="C226" s="4" t="s">
        <v>18</v>
      </c>
      <c r="D226" s="22">
        <v>1.2500000000000001E-2</v>
      </c>
      <c r="E226" s="70">
        <v>30.27</v>
      </c>
      <c r="F226" s="6">
        <f>PRODUCT(D226:E226)</f>
        <v>0.37837500000000002</v>
      </c>
      <c r="G226" s="7"/>
    </row>
    <row r="227" spans="1:7" x14ac:dyDescent="0.3">
      <c r="A227" s="36" t="s">
        <v>19</v>
      </c>
      <c r="B227" s="4" t="s">
        <v>140</v>
      </c>
      <c r="C227" s="4" t="s">
        <v>18</v>
      </c>
      <c r="D227" s="22">
        <v>2.5000000000000001E-2</v>
      </c>
      <c r="E227" s="70">
        <v>28.09</v>
      </c>
      <c r="F227" s="6">
        <f>PRODUCT(D227:E227)</f>
        <v>0.70225000000000004</v>
      </c>
      <c r="G227" s="7"/>
    </row>
    <row r="228" spans="1:7" ht="15" thickBot="1" x14ac:dyDescent="0.35">
      <c r="A228" s="36" t="s">
        <v>131</v>
      </c>
      <c r="B228" s="4" t="s">
        <v>141</v>
      </c>
      <c r="C228" s="4" t="s">
        <v>18</v>
      </c>
      <c r="D228" s="22">
        <v>2.5000000000000001E-2</v>
      </c>
      <c r="E228" s="70">
        <v>25.18</v>
      </c>
      <c r="F228" s="6">
        <f>PRODUCT(D228:E228)</f>
        <v>0.62950000000000006</v>
      </c>
      <c r="G228" s="7"/>
    </row>
    <row r="229" spans="1:7" ht="15.6" thickTop="1" thickBot="1" x14ac:dyDescent="0.35">
      <c r="A229" s="71">
        <v>1</v>
      </c>
      <c r="B229" s="244" t="s">
        <v>21</v>
      </c>
      <c r="C229" s="245"/>
      <c r="D229" s="245"/>
      <c r="E229" s="246"/>
      <c r="F229" s="72">
        <f>SUM(F226:F228)</f>
        <v>1.7101250000000001</v>
      </c>
      <c r="G229" s="73">
        <f>SUM(F229/F237)</f>
        <v>0.76392579887815415</v>
      </c>
    </row>
    <row r="230" spans="1:7" ht="15" thickTop="1" x14ac:dyDescent="0.3">
      <c r="A230" s="20"/>
      <c r="B230" s="74" t="s">
        <v>22</v>
      </c>
      <c r="C230" s="4"/>
      <c r="D230" s="4"/>
      <c r="E230" s="4"/>
      <c r="F230" s="41"/>
      <c r="G230" s="75"/>
    </row>
    <row r="231" spans="1:7" ht="29.25" customHeight="1" thickBot="1" x14ac:dyDescent="0.35">
      <c r="A231" s="36" t="s">
        <v>23</v>
      </c>
      <c r="B231" s="4" t="s">
        <v>132</v>
      </c>
      <c r="C231" s="4" t="s">
        <v>18</v>
      </c>
      <c r="D231" s="4">
        <v>3.0999999999999999E-3</v>
      </c>
      <c r="E231" s="76">
        <v>19.2</v>
      </c>
      <c r="F231" s="23">
        <f>PRODUCT(D231:E231)</f>
        <v>5.9519999999999997E-2</v>
      </c>
      <c r="G231" s="7"/>
    </row>
    <row r="232" spans="1:7" ht="15.6" thickTop="1" thickBot="1" x14ac:dyDescent="0.35">
      <c r="A232" s="71">
        <v>2</v>
      </c>
      <c r="B232" s="244" t="s">
        <v>25</v>
      </c>
      <c r="C232" s="245"/>
      <c r="D232" s="245"/>
      <c r="E232" s="246"/>
      <c r="F232" s="72">
        <f>SUM(F231)</f>
        <v>5.9519999999999997E-2</v>
      </c>
      <c r="G232" s="73">
        <f>SUM(F232/F237)</f>
        <v>2.6588035113940634E-2</v>
      </c>
    </row>
    <row r="233" spans="1:7" ht="15.6" thickTop="1" thickBot="1" x14ac:dyDescent="0.35">
      <c r="A233" s="78" t="s">
        <v>26</v>
      </c>
      <c r="B233" s="244" t="s">
        <v>27</v>
      </c>
      <c r="C233" s="245"/>
      <c r="D233" s="245"/>
      <c r="E233" s="246"/>
      <c r="F233" s="79">
        <f>SUM(F229,F232)</f>
        <v>1.7696450000000001</v>
      </c>
      <c r="G233" s="3"/>
    </row>
    <row r="234" spans="1:7" ht="15.6" thickTop="1" thickBot="1" x14ac:dyDescent="0.35">
      <c r="A234" s="80">
        <v>3</v>
      </c>
      <c r="B234" s="264" t="s">
        <v>28</v>
      </c>
      <c r="C234" s="265"/>
      <c r="D234" s="265"/>
      <c r="E234" s="266"/>
      <c r="F234" s="79">
        <f>SUM(F233)*15%</f>
        <v>0.26544675000000001</v>
      </c>
      <c r="G234" s="73">
        <f>SUM(F234/F237)</f>
        <v>0.11857707509881421</v>
      </c>
    </row>
    <row r="235" spans="1:7" ht="15.6" thickTop="1" thickBot="1" x14ac:dyDescent="0.35">
      <c r="A235" s="78" t="s">
        <v>29</v>
      </c>
      <c r="B235" s="244" t="s">
        <v>30</v>
      </c>
      <c r="C235" s="245"/>
      <c r="D235" s="245"/>
      <c r="E235" s="246"/>
      <c r="F235" s="81">
        <f>SUM(F233:F234)</f>
        <v>2.0350917500000003</v>
      </c>
    </row>
    <row r="236" spans="1:7" ht="15.6" thickTop="1" thickBot="1" x14ac:dyDescent="0.35">
      <c r="A236" s="80">
        <v>4</v>
      </c>
      <c r="B236" s="264" t="s">
        <v>31</v>
      </c>
      <c r="C236" s="265"/>
      <c r="D236" s="265"/>
      <c r="E236" s="266"/>
      <c r="F236" s="79">
        <f>SUM(F235)*10%</f>
        <v>0.20350917500000004</v>
      </c>
      <c r="G236" s="73">
        <f>SUM(F236/F237)</f>
        <v>9.0909090909090912E-2</v>
      </c>
    </row>
    <row r="237" spans="1:7" ht="15.6" thickTop="1" thickBot="1" x14ac:dyDescent="0.35">
      <c r="A237" s="78" t="s">
        <v>32</v>
      </c>
      <c r="B237" s="244" t="s">
        <v>33</v>
      </c>
      <c r="C237" s="245"/>
      <c r="D237" s="245"/>
      <c r="E237" s="246"/>
      <c r="F237" s="81">
        <f>SUM(F235:F236)</f>
        <v>2.2386009250000005</v>
      </c>
      <c r="G237" s="82">
        <f>SUM(G229,G232,G234,G236)</f>
        <v>0.99999999999999989</v>
      </c>
    </row>
    <row r="238" spans="1:7" ht="15" thickTop="1" x14ac:dyDescent="0.3">
      <c r="A238" s="9"/>
      <c r="B238" s="9"/>
      <c r="C238" s="9"/>
      <c r="D238" s="9"/>
      <c r="E238" s="9"/>
    </row>
    <row r="239" spans="1:7" x14ac:dyDescent="0.3">
      <c r="A239" s="231" t="s">
        <v>346</v>
      </c>
      <c r="B239" s="231"/>
      <c r="C239" s="231"/>
      <c r="D239" s="231"/>
      <c r="E239" s="231"/>
      <c r="F239" s="231"/>
      <c r="G239" s="231"/>
    </row>
    <row r="240" spans="1:7" ht="15" thickBot="1" x14ac:dyDescent="0.35"/>
    <row r="241" spans="1:12" ht="44.4" thickTop="1" thickBot="1" x14ac:dyDescent="0.35">
      <c r="A241" s="61" t="s">
        <v>2</v>
      </c>
      <c r="B241" s="62" t="s">
        <v>3</v>
      </c>
      <c r="C241" s="63" t="s">
        <v>4</v>
      </c>
      <c r="D241" s="64" t="s">
        <v>5</v>
      </c>
      <c r="E241" s="27"/>
      <c r="F241" s="20"/>
      <c r="G241" s="20"/>
    </row>
    <row r="242" spans="1:12" ht="315" customHeight="1" thickTop="1" x14ac:dyDescent="0.3">
      <c r="A242" s="13" t="s">
        <v>347</v>
      </c>
      <c r="B242" s="14" t="s">
        <v>348</v>
      </c>
      <c r="C242" s="15"/>
      <c r="D242" s="15"/>
      <c r="E242" s="27"/>
      <c r="F242" s="20"/>
      <c r="G242" s="20"/>
    </row>
    <row r="243" spans="1:12" ht="15" thickBot="1" x14ac:dyDescent="0.35">
      <c r="A243" s="16" t="s">
        <v>349</v>
      </c>
      <c r="B243" s="95" t="s">
        <v>350</v>
      </c>
      <c r="C243" s="16" t="s">
        <v>130</v>
      </c>
      <c r="D243" s="16">
        <v>1</v>
      </c>
      <c r="E243" s="20"/>
      <c r="F243" s="20"/>
      <c r="G243" s="20"/>
    </row>
    <row r="244" spans="1:12" ht="30" thickTop="1" thickBot="1" x14ac:dyDescent="0.35">
      <c r="A244" s="61" t="s">
        <v>9</v>
      </c>
      <c r="B244" s="62" t="s">
        <v>10</v>
      </c>
      <c r="C244" s="62" t="s">
        <v>4</v>
      </c>
      <c r="D244" s="62" t="s">
        <v>11</v>
      </c>
      <c r="E244" s="62" t="s">
        <v>12</v>
      </c>
      <c r="F244" s="62" t="s">
        <v>13</v>
      </c>
      <c r="G244" s="64" t="s">
        <v>14</v>
      </c>
    </row>
    <row r="245" spans="1:12" ht="15" thickTop="1" x14ac:dyDescent="0.3">
      <c r="A245" s="20"/>
      <c r="B245" s="67" t="s">
        <v>15</v>
      </c>
      <c r="C245" s="68"/>
      <c r="D245" s="68"/>
      <c r="E245" s="68"/>
      <c r="F245" s="68"/>
      <c r="G245" s="7"/>
    </row>
    <row r="246" spans="1:12" x14ac:dyDescent="0.3">
      <c r="A246" s="36" t="s">
        <v>16</v>
      </c>
      <c r="B246" s="4" t="s">
        <v>17</v>
      </c>
      <c r="C246" s="4" t="s">
        <v>18</v>
      </c>
      <c r="D246" s="22">
        <v>0.58750000000000002</v>
      </c>
      <c r="E246" s="70">
        <v>28.09</v>
      </c>
      <c r="F246" s="6">
        <f>PRODUCT(D246:E246)</f>
        <v>16.502875</v>
      </c>
      <c r="G246" s="7"/>
    </row>
    <row r="247" spans="1:12" ht="15" thickBot="1" x14ac:dyDescent="0.35">
      <c r="A247" s="36" t="s">
        <v>19</v>
      </c>
      <c r="B247" s="4" t="s">
        <v>20</v>
      </c>
      <c r="C247" s="4" t="s">
        <v>18</v>
      </c>
      <c r="D247" s="22">
        <v>0.58750000000000002</v>
      </c>
      <c r="E247" s="70">
        <v>25.18</v>
      </c>
      <c r="F247" s="6">
        <f>PRODUCT(D247:E247)</f>
        <v>14.79325</v>
      </c>
      <c r="G247" s="7"/>
    </row>
    <row r="248" spans="1:12" ht="15.6" thickTop="1" thickBot="1" x14ac:dyDescent="0.35">
      <c r="A248" s="71">
        <v>1</v>
      </c>
      <c r="B248" s="244" t="s">
        <v>21</v>
      </c>
      <c r="C248" s="245"/>
      <c r="D248" s="245"/>
      <c r="E248" s="246"/>
      <c r="F248" s="72">
        <f>SUM(F246:F247)</f>
        <v>31.296125</v>
      </c>
      <c r="G248" s="73">
        <f>SUM(F248/F256)</f>
        <v>0.53763805107113749</v>
      </c>
    </row>
    <row r="249" spans="1:12" ht="15" thickTop="1" x14ac:dyDescent="0.3">
      <c r="A249" s="20"/>
      <c r="B249" s="74" t="s">
        <v>188</v>
      </c>
      <c r="C249" s="4"/>
      <c r="D249" s="4"/>
      <c r="E249" s="4"/>
      <c r="F249" s="41"/>
      <c r="G249" s="75"/>
    </row>
    <row r="250" spans="1:12" ht="15" thickBot="1" x14ac:dyDescent="0.35">
      <c r="A250" s="36" t="s">
        <v>23</v>
      </c>
      <c r="B250" s="4" t="s">
        <v>189</v>
      </c>
      <c r="C250" s="4" t="s">
        <v>190</v>
      </c>
      <c r="D250" s="22">
        <v>1</v>
      </c>
      <c r="E250" s="76">
        <v>14.72</v>
      </c>
      <c r="F250" s="6">
        <f>D250*E250</f>
        <v>14.72</v>
      </c>
      <c r="G250" s="7"/>
      <c r="J250" s="30"/>
      <c r="K250" s="31"/>
      <c r="L250" s="31"/>
    </row>
    <row r="251" spans="1:12" ht="15.6" thickTop="1" thickBot="1" x14ac:dyDescent="0.35">
      <c r="A251" s="71">
        <v>2</v>
      </c>
      <c r="B251" s="244" t="s">
        <v>134</v>
      </c>
      <c r="C251" s="245"/>
      <c r="D251" s="245"/>
      <c r="E251" s="246"/>
      <c r="F251" s="72">
        <f>SUM(F250)</f>
        <v>14.72</v>
      </c>
      <c r="G251" s="73">
        <f>SUM(F251/F256)</f>
        <v>0.2528757829209573</v>
      </c>
    </row>
    <row r="252" spans="1:12" ht="15.6" thickTop="1" thickBot="1" x14ac:dyDescent="0.35">
      <c r="A252" s="78" t="s">
        <v>26</v>
      </c>
      <c r="B252" s="244" t="s">
        <v>27</v>
      </c>
      <c r="C252" s="245"/>
      <c r="D252" s="245"/>
      <c r="E252" s="246"/>
      <c r="F252" s="79">
        <f>SUM(F248,F251)</f>
        <v>46.016125000000002</v>
      </c>
      <c r="G252" s="3"/>
    </row>
    <row r="253" spans="1:12" ht="15.6" thickTop="1" thickBot="1" x14ac:dyDescent="0.35">
      <c r="A253" s="80">
        <v>3</v>
      </c>
      <c r="B253" s="264" t="s">
        <v>28</v>
      </c>
      <c r="C253" s="265"/>
      <c r="D253" s="265"/>
      <c r="E253" s="266"/>
      <c r="F253" s="81">
        <f>SUM(F252)*15%</f>
        <v>6.9024187499999998</v>
      </c>
      <c r="G253" s="73">
        <f>SUM(F253/F256)</f>
        <v>0.11857707509881421</v>
      </c>
    </row>
    <row r="254" spans="1:12" ht="15.6" thickTop="1" thickBot="1" x14ac:dyDescent="0.35">
      <c r="A254" s="78" t="s">
        <v>29</v>
      </c>
      <c r="B254" s="244" t="s">
        <v>30</v>
      </c>
      <c r="C254" s="245"/>
      <c r="D254" s="245"/>
      <c r="E254" s="246"/>
      <c r="F254" s="81">
        <f>SUM(F252:F253)</f>
        <v>52.918543750000005</v>
      </c>
    </row>
    <row r="255" spans="1:12" ht="15.6" thickTop="1" thickBot="1" x14ac:dyDescent="0.35">
      <c r="A255" s="80">
        <v>4</v>
      </c>
      <c r="B255" s="264" t="s">
        <v>31</v>
      </c>
      <c r="C255" s="265"/>
      <c r="D255" s="265"/>
      <c r="E255" s="266"/>
      <c r="F255" s="81">
        <f>SUM(F254)*10%</f>
        <v>5.2918543750000007</v>
      </c>
      <c r="G255" s="73">
        <f>SUM(F255/F256)</f>
        <v>9.0909090909090912E-2</v>
      </c>
    </row>
    <row r="256" spans="1:12" ht="15.6" thickTop="1" thickBot="1" x14ac:dyDescent="0.35">
      <c r="A256" s="78" t="s">
        <v>32</v>
      </c>
      <c r="B256" s="244" t="s">
        <v>33</v>
      </c>
      <c r="C256" s="245"/>
      <c r="D256" s="245"/>
      <c r="E256" s="246"/>
      <c r="F256" s="81">
        <f>SUM(F254:F255)</f>
        <v>58.210398125000005</v>
      </c>
      <c r="G256" s="82">
        <f>SUM(G248,G251,G253,G255)</f>
        <v>0.99999999999999989</v>
      </c>
    </row>
    <row r="257" spans="1:12" ht="15.6" thickTop="1" thickBot="1" x14ac:dyDescent="0.35"/>
    <row r="258" spans="1:12" ht="44.4" thickTop="1" thickBot="1" x14ac:dyDescent="0.35">
      <c r="A258" s="61" t="s">
        <v>2</v>
      </c>
      <c r="B258" s="62" t="s">
        <v>3</v>
      </c>
      <c r="C258" s="63" t="s">
        <v>4</v>
      </c>
      <c r="D258" s="64" t="s">
        <v>5</v>
      </c>
      <c r="E258" s="27"/>
      <c r="F258" s="20"/>
      <c r="G258" s="20"/>
    </row>
    <row r="259" spans="1:12" ht="315.60000000000002" customHeight="1" thickTop="1" x14ac:dyDescent="0.3">
      <c r="A259" s="13" t="s">
        <v>347</v>
      </c>
      <c r="B259" s="14" t="s">
        <v>348</v>
      </c>
      <c r="C259" s="15"/>
      <c r="D259" s="15"/>
      <c r="E259" s="27"/>
      <c r="F259" s="20"/>
      <c r="G259" s="20"/>
    </row>
    <row r="260" spans="1:12" ht="15" thickBot="1" x14ac:dyDescent="0.35">
      <c r="A260" s="16" t="s">
        <v>351</v>
      </c>
      <c r="B260" s="97" t="s">
        <v>352</v>
      </c>
      <c r="C260" s="16" t="s">
        <v>130</v>
      </c>
      <c r="D260" s="16">
        <v>1</v>
      </c>
      <c r="E260" s="20"/>
      <c r="F260" s="20"/>
      <c r="G260" s="20"/>
    </row>
    <row r="261" spans="1:12" ht="30" thickTop="1" thickBot="1" x14ac:dyDescent="0.35">
      <c r="A261" s="61" t="s">
        <v>9</v>
      </c>
      <c r="B261" s="62" t="s">
        <v>10</v>
      </c>
      <c r="C261" s="62" t="s">
        <v>4</v>
      </c>
      <c r="D261" s="62" t="s">
        <v>11</v>
      </c>
      <c r="E261" s="62" t="s">
        <v>12</v>
      </c>
      <c r="F261" s="62" t="s">
        <v>13</v>
      </c>
      <c r="G261" s="64" t="s">
        <v>14</v>
      </c>
    </row>
    <row r="262" spans="1:12" ht="15" thickTop="1" x14ac:dyDescent="0.3">
      <c r="A262" s="20"/>
      <c r="B262" s="67" t="s">
        <v>15</v>
      </c>
      <c r="C262" s="68"/>
      <c r="D262" s="68"/>
      <c r="E262" s="68"/>
      <c r="F262" s="68"/>
      <c r="G262" s="7"/>
    </row>
    <row r="263" spans="1:12" x14ac:dyDescent="0.3">
      <c r="A263" s="36" t="s">
        <v>16</v>
      </c>
      <c r="B263" s="4" t="s">
        <v>17</v>
      </c>
      <c r="C263" s="4" t="s">
        <v>18</v>
      </c>
      <c r="D263" s="22">
        <v>1.022</v>
      </c>
      <c r="E263" s="70">
        <v>28.09</v>
      </c>
      <c r="F263" s="6">
        <f>PRODUCT(D263:E263)</f>
        <v>28.707979999999999</v>
      </c>
      <c r="G263" s="7"/>
    </row>
    <row r="264" spans="1:12" ht="15" thickBot="1" x14ac:dyDescent="0.35">
      <c r="A264" s="36" t="s">
        <v>19</v>
      </c>
      <c r="B264" s="4" t="s">
        <v>20</v>
      </c>
      <c r="C264" s="4" t="s">
        <v>18</v>
      </c>
      <c r="D264" s="22">
        <v>1.022</v>
      </c>
      <c r="E264" s="70">
        <v>25.18</v>
      </c>
      <c r="F264" s="6">
        <f>PRODUCT(D264:E264)</f>
        <v>25.73396</v>
      </c>
      <c r="G264" s="7"/>
    </row>
    <row r="265" spans="1:12" ht="15.6" thickTop="1" thickBot="1" x14ac:dyDescent="0.35">
      <c r="A265" s="71">
        <v>1</v>
      </c>
      <c r="B265" s="244" t="s">
        <v>21</v>
      </c>
      <c r="C265" s="245"/>
      <c r="D265" s="245"/>
      <c r="E265" s="246"/>
      <c r="F265" s="72">
        <f>SUM(F263:F264)</f>
        <v>54.441940000000002</v>
      </c>
      <c r="G265" s="73">
        <f>SUM(F265/F273)</f>
        <v>0.55160262253627101</v>
      </c>
    </row>
    <row r="266" spans="1:12" ht="15" thickTop="1" x14ac:dyDescent="0.3">
      <c r="A266" s="20"/>
      <c r="B266" s="74" t="s">
        <v>45</v>
      </c>
      <c r="C266" s="4"/>
      <c r="D266" s="4"/>
      <c r="E266" s="4"/>
      <c r="F266" s="41"/>
      <c r="G266" s="75"/>
    </row>
    <row r="267" spans="1:12" ht="15" thickBot="1" x14ac:dyDescent="0.35">
      <c r="A267" s="36" t="s">
        <v>23</v>
      </c>
      <c r="B267" s="4" t="s">
        <v>189</v>
      </c>
      <c r="C267" s="4" t="s">
        <v>190</v>
      </c>
      <c r="D267" s="22">
        <v>1</v>
      </c>
      <c r="E267" s="76">
        <v>23.58</v>
      </c>
      <c r="F267" s="6">
        <f>D267*E267</f>
        <v>23.58</v>
      </c>
      <c r="G267" s="7"/>
      <c r="J267" s="30"/>
      <c r="K267" s="31"/>
      <c r="L267" s="31"/>
    </row>
    <row r="268" spans="1:12" ht="15.6" thickTop="1" thickBot="1" x14ac:dyDescent="0.35">
      <c r="A268" s="71">
        <v>2</v>
      </c>
      <c r="B268" s="244" t="s">
        <v>134</v>
      </c>
      <c r="C268" s="245"/>
      <c r="D268" s="245"/>
      <c r="E268" s="246"/>
      <c r="F268" s="72">
        <f>SUM(F267)</f>
        <v>23.58</v>
      </c>
      <c r="G268" s="73">
        <f>SUM(F268/F273)</f>
        <v>0.23891121145582375</v>
      </c>
    </row>
    <row r="269" spans="1:12" ht="15.6" thickTop="1" thickBot="1" x14ac:dyDescent="0.35">
      <c r="A269" s="78" t="s">
        <v>26</v>
      </c>
      <c r="B269" s="244" t="s">
        <v>27</v>
      </c>
      <c r="C269" s="245"/>
      <c r="D269" s="245"/>
      <c r="E269" s="246"/>
      <c r="F269" s="79">
        <f>SUM(F265,F268)</f>
        <v>78.021940000000001</v>
      </c>
      <c r="G269" s="3"/>
    </row>
    <row r="270" spans="1:12" ht="15.6" thickTop="1" thickBot="1" x14ac:dyDescent="0.35">
      <c r="A270" s="80">
        <v>3</v>
      </c>
      <c r="B270" s="264" t="s">
        <v>28</v>
      </c>
      <c r="C270" s="265"/>
      <c r="D270" s="265"/>
      <c r="E270" s="266"/>
      <c r="F270" s="79">
        <f>SUM(F269)*15%</f>
        <v>11.703291</v>
      </c>
      <c r="G270" s="73">
        <f>SUM(F270/F273)</f>
        <v>0.11857707509881421</v>
      </c>
    </row>
    <row r="271" spans="1:12" ht="15.6" thickTop="1" thickBot="1" x14ac:dyDescent="0.35">
      <c r="A271" s="78" t="s">
        <v>29</v>
      </c>
      <c r="B271" s="244" t="s">
        <v>30</v>
      </c>
      <c r="C271" s="245"/>
      <c r="D271" s="245"/>
      <c r="E271" s="246"/>
      <c r="F271" s="81">
        <f>SUM(F269:F270)</f>
        <v>89.725231000000008</v>
      </c>
    </row>
    <row r="272" spans="1:12" ht="15.6" thickTop="1" thickBot="1" x14ac:dyDescent="0.35">
      <c r="A272" s="80">
        <v>4</v>
      </c>
      <c r="B272" s="264" t="s">
        <v>31</v>
      </c>
      <c r="C272" s="265"/>
      <c r="D272" s="265"/>
      <c r="E272" s="266"/>
      <c r="F272" s="79">
        <f>SUM(F271)*10%</f>
        <v>8.9725231000000019</v>
      </c>
      <c r="G272" s="73">
        <f>SUM(F272/F273)</f>
        <v>9.0909090909090912E-2</v>
      </c>
    </row>
    <row r="273" spans="1:7" ht="15.6" thickTop="1" thickBot="1" x14ac:dyDescent="0.35">
      <c r="A273" s="78" t="s">
        <v>32</v>
      </c>
      <c r="B273" s="244" t="s">
        <v>33</v>
      </c>
      <c r="C273" s="245"/>
      <c r="D273" s="245"/>
      <c r="E273" s="246"/>
      <c r="F273" s="81">
        <f>SUM(F271:F272)</f>
        <v>98.697754100000012</v>
      </c>
      <c r="G273" s="82">
        <f>SUM(G265,G268,G270,G272)</f>
        <v>0.99999999999999989</v>
      </c>
    </row>
    <row r="274" spans="1:7" ht="15.6" thickTop="1" thickBot="1" x14ac:dyDescent="0.35"/>
    <row r="275" spans="1:7" ht="44.4" thickTop="1" thickBot="1" x14ac:dyDescent="0.35">
      <c r="A275" s="61" t="s">
        <v>2</v>
      </c>
      <c r="B275" s="62" t="s">
        <v>3</v>
      </c>
      <c r="C275" s="63" t="s">
        <v>4</v>
      </c>
      <c r="D275" s="64" t="s">
        <v>5</v>
      </c>
      <c r="E275" s="27"/>
      <c r="F275" s="20"/>
      <c r="G275" s="20"/>
    </row>
    <row r="276" spans="1:7" ht="216" customHeight="1" thickTop="1" thickBot="1" x14ac:dyDescent="0.35">
      <c r="A276" s="18" t="s">
        <v>353</v>
      </c>
      <c r="B276" s="66" t="s">
        <v>354</v>
      </c>
      <c r="C276" s="50" t="s">
        <v>110</v>
      </c>
      <c r="D276" s="50">
        <v>1</v>
      </c>
      <c r="E276" s="20"/>
      <c r="F276" s="20"/>
      <c r="G276" s="20"/>
    </row>
    <row r="277" spans="1:7" ht="30" thickTop="1" thickBot="1" x14ac:dyDescent="0.35">
      <c r="A277" s="61" t="s">
        <v>9</v>
      </c>
      <c r="B277" s="62" t="s">
        <v>10</v>
      </c>
      <c r="C277" s="62" t="s">
        <v>4</v>
      </c>
      <c r="D277" s="62" t="s">
        <v>11</v>
      </c>
      <c r="E277" s="62" t="s">
        <v>12</v>
      </c>
      <c r="F277" s="62" t="s">
        <v>13</v>
      </c>
      <c r="G277" s="64" t="s">
        <v>14</v>
      </c>
    </row>
    <row r="278" spans="1:7" ht="15" thickTop="1" x14ac:dyDescent="0.3">
      <c r="A278" s="20"/>
      <c r="B278" s="67" t="s">
        <v>15</v>
      </c>
      <c r="C278" s="68"/>
      <c r="D278" s="68"/>
      <c r="E278" s="68"/>
      <c r="F278" s="68"/>
      <c r="G278" s="7"/>
    </row>
    <row r="279" spans="1:7" x14ac:dyDescent="0.3">
      <c r="A279" s="36" t="s">
        <v>16</v>
      </c>
      <c r="B279" s="4" t="s">
        <v>17</v>
      </c>
      <c r="C279" s="4" t="s">
        <v>18</v>
      </c>
      <c r="D279" s="22">
        <v>1.3299999999999999E-2</v>
      </c>
      <c r="E279" s="70">
        <v>28.09</v>
      </c>
      <c r="F279" s="6">
        <f>PRODUCT(D279:E279)</f>
        <v>0.37359699999999996</v>
      </c>
      <c r="G279" s="7"/>
    </row>
    <row r="280" spans="1:7" ht="15" thickBot="1" x14ac:dyDescent="0.35">
      <c r="A280" s="36" t="s">
        <v>19</v>
      </c>
      <c r="B280" s="4" t="s">
        <v>20</v>
      </c>
      <c r="C280" s="4" t="s">
        <v>18</v>
      </c>
      <c r="D280" s="22">
        <v>1.3299999999999999E-2</v>
      </c>
      <c r="E280" s="70">
        <v>25.18</v>
      </c>
      <c r="F280" s="6">
        <f>PRODUCT(D280:E280)</f>
        <v>0.33489399999999997</v>
      </c>
      <c r="G280" s="7"/>
    </row>
    <row r="281" spans="1:7" ht="15.6" thickTop="1" thickBot="1" x14ac:dyDescent="0.35">
      <c r="A281" s="71">
        <v>1</v>
      </c>
      <c r="B281" s="244" t="s">
        <v>21</v>
      </c>
      <c r="C281" s="245"/>
      <c r="D281" s="245"/>
      <c r="E281" s="246"/>
      <c r="F281" s="72">
        <f>SUM(F279:F280)</f>
        <v>0.70849099999999998</v>
      </c>
      <c r="G281" s="73">
        <f>SUM(F281/F286)</f>
        <v>0.79051383399209485</v>
      </c>
    </row>
    <row r="282" spans="1:7" ht="15.6" thickTop="1" thickBot="1" x14ac:dyDescent="0.35">
      <c r="A282" s="78" t="s">
        <v>26</v>
      </c>
      <c r="B282" s="244" t="s">
        <v>84</v>
      </c>
      <c r="C282" s="245"/>
      <c r="D282" s="245"/>
      <c r="E282" s="246"/>
      <c r="F282" s="79">
        <f>SUM(F281)</f>
        <v>0.70849099999999998</v>
      </c>
      <c r="G282" s="3"/>
    </row>
    <row r="283" spans="1:7" ht="15.6" thickTop="1" thickBot="1" x14ac:dyDescent="0.35">
      <c r="A283" s="80">
        <v>2</v>
      </c>
      <c r="B283" s="264" t="s">
        <v>28</v>
      </c>
      <c r="C283" s="265"/>
      <c r="D283" s="265"/>
      <c r="E283" s="266"/>
      <c r="F283" s="79">
        <f>SUM(F282)*15%</f>
        <v>0.10627365</v>
      </c>
      <c r="G283" s="73">
        <f>SUM(F283/F286)</f>
        <v>0.11857707509881422</v>
      </c>
    </row>
    <row r="284" spans="1:7" ht="15.6" thickTop="1" thickBot="1" x14ac:dyDescent="0.35">
      <c r="A284" s="78" t="s">
        <v>29</v>
      </c>
      <c r="B284" s="244" t="s">
        <v>85</v>
      </c>
      <c r="C284" s="245"/>
      <c r="D284" s="245"/>
      <c r="E284" s="246"/>
      <c r="F284" s="81">
        <f>SUM(F282:F283)</f>
        <v>0.81476464999999998</v>
      </c>
    </row>
    <row r="285" spans="1:7" ht="15.6" thickTop="1" thickBot="1" x14ac:dyDescent="0.35">
      <c r="A285" s="80">
        <v>3</v>
      </c>
      <c r="B285" s="264" t="s">
        <v>31</v>
      </c>
      <c r="C285" s="265"/>
      <c r="D285" s="265"/>
      <c r="E285" s="266"/>
      <c r="F285" s="79">
        <f>SUM(F284)*10%</f>
        <v>8.1476464999999998E-2</v>
      </c>
      <c r="G285" s="73">
        <f>SUM(F285/F286)</f>
        <v>9.0909090909090898E-2</v>
      </c>
    </row>
    <row r="286" spans="1:7" ht="15.6" thickTop="1" thickBot="1" x14ac:dyDescent="0.35">
      <c r="A286" s="78" t="s">
        <v>32</v>
      </c>
      <c r="B286" s="244" t="s">
        <v>33</v>
      </c>
      <c r="C286" s="245"/>
      <c r="D286" s="245"/>
      <c r="E286" s="246"/>
      <c r="F286" s="81">
        <f>SUM(F284:F285)</f>
        <v>0.89624111500000003</v>
      </c>
      <c r="G286" s="82">
        <f>SUM(G281,G283,G285)</f>
        <v>1</v>
      </c>
    </row>
    <row r="287" spans="1:7" ht="15.6" thickTop="1" thickBot="1" x14ac:dyDescent="0.35"/>
    <row r="288" spans="1:7" ht="44.4" thickTop="1" thickBot="1" x14ac:dyDescent="0.35">
      <c r="A288" s="61" t="s">
        <v>2</v>
      </c>
      <c r="B288" s="62" t="s">
        <v>3</v>
      </c>
      <c r="C288" s="63" t="s">
        <v>4</v>
      </c>
      <c r="D288" s="64" t="s">
        <v>5</v>
      </c>
      <c r="E288" s="27"/>
      <c r="F288" s="20"/>
      <c r="G288" s="20"/>
    </row>
    <row r="289" spans="1:7" ht="214.8" customHeight="1" thickTop="1" thickBot="1" x14ac:dyDescent="0.35">
      <c r="A289" s="18" t="s">
        <v>355</v>
      </c>
      <c r="B289" s="66" t="s">
        <v>356</v>
      </c>
      <c r="C289" s="50" t="s">
        <v>8</v>
      </c>
      <c r="D289" s="50">
        <v>1</v>
      </c>
      <c r="E289" s="20"/>
      <c r="F289" s="20"/>
      <c r="G289" s="20"/>
    </row>
    <row r="290" spans="1:7" ht="30" thickTop="1" thickBot="1" x14ac:dyDescent="0.35">
      <c r="A290" s="61" t="s">
        <v>9</v>
      </c>
      <c r="B290" s="62" t="s">
        <v>10</v>
      </c>
      <c r="C290" s="62" t="s">
        <v>4</v>
      </c>
      <c r="D290" s="62" t="s">
        <v>11</v>
      </c>
      <c r="E290" s="62" t="s">
        <v>12</v>
      </c>
      <c r="F290" s="62" t="s">
        <v>13</v>
      </c>
      <c r="G290" s="64" t="s">
        <v>14</v>
      </c>
    </row>
    <row r="291" spans="1:7" ht="15" thickTop="1" x14ac:dyDescent="0.3">
      <c r="A291" s="20"/>
      <c r="B291" s="67" t="s">
        <v>15</v>
      </c>
      <c r="C291" s="68"/>
      <c r="D291" s="68"/>
      <c r="E291" s="68"/>
      <c r="F291" s="68"/>
      <c r="G291" s="7"/>
    </row>
    <row r="292" spans="1:7" x14ac:dyDescent="0.3">
      <c r="A292" s="36" t="s">
        <v>16</v>
      </c>
      <c r="B292" s="4" t="s">
        <v>17</v>
      </c>
      <c r="C292" s="4" t="s">
        <v>18</v>
      </c>
      <c r="D292" s="22">
        <v>1</v>
      </c>
      <c r="E292" s="70">
        <v>28.09</v>
      </c>
      <c r="F292" s="6">
        <f>PRODUCT(D292:E292)</f>
        <v>28.09</v>
      </c>
      <c r="G292" s="7"/>
    </row>
    <row r="293" spans="1:7" ht="15" thickBot="1" x14ac:dyDescent="0.35">
      <c r="A293" s="36" t="s">
        <v>19</v>
      </c>
      <c r="B293" s="4" t="s">
        <v>20</v>
      </c>
      <c r="C293" s="4" t="s">
        <v>18</v>
      </c>
      <c r="D293" s="22">
        <v>1</v>
      </c>
      <c r="E293" s="70">
        <v>25.18</v>
      </c>
      <c r="F293" s="6">
        <f>PRODUCT(D293:E293)</f>
        <v>25.18</v>
      </c>
      <c r="G293" s="7"/>
    </row>
    <row r="294" spans="1:7" ht="15.6" thickTop="1" thickBot="1" x14ac:dyDescent="0.35">
      <c r="A294" s="71">
        <v>1</v>
      </c>
      <c r="B294" s="244" t="s">
        <v>21</v>
      </c>
      <c r="C294" s="245"/>
      <c r="D294" s="245"/>
      <c r="E294" s="246"/>
      <c r="F294" s="72">
        <f>SUM(F292:F293)</f>
        <v>53.269999999999996</v>
      </c>
      <c r="G294" s="73">
        <f>SUM(F294/F299)</f>
        <v>0.79051383399209485</v>
      </c>
    </row>
    <row r="295" spans="1:7" ht="15.6" thickTop="1" thickBot="1" x14ac:dyDescent="0.35">
      <c r="A295" s="78" t="s">
        <v>26</v>
      </c>
      <c r="B295" s="244" t="s">
        <v>84</v>
      </c>
      <c r="C295" s="245"/>
      <c r="D295" s="245"/>
      <c r="E295" s="246"/>
      <c r="F295" s="79">
        <f>SUM(F294)</f>
        <v>53.269999999999996</v>
      </c>
      <c r="G295" s="3"/>
    </row>
    <row r="296" spans="1:7" ht="15.6" thickTop="1" thickBot="1" x14ac:dyDescent="0.35">
      <c r="A296" s="80">
        <v>2</v>
      </c>
      <c r="B296" s="264" t="s">
        <v>28</v>
      </c>
      <c r="C296" s="265"/>
      <c r="D296" s="265"/>
      <c r="E296" s="266"/>
      <c r="F296" s="79">
        <f>SUM(F295)*15%</f>
        <v>7.990499999999999</v>
      </c>
      <c r="G296" s="73">
        <f>SUM(F296/F299)</f>
        <v>0.11857707509881421</v>
      </c>
    </row>
    <row r="297" spans="1:7" ht="15.6" thickTop="1" thickBot="1" x14ac:dyDescent="0.35">
      <c r="A297" s="78" t="s">
        <v>29</v>
      </c>
      <c r="B297" s="244" t="s">
        <v>85</v>
      </c>
      <c r="C297" s="245"/>
      <c r="D297" s="245"/>
      <c r="E297" s="246"/>
      <c r="F297" s="81">
        <f>SUM(F295:F296)</f>
        <v>61.260499999999993</v>
      </c>
    </row>
    <row r="298" spans="1:7" ht="15.6" thickTop="1" thickBot="1" x14ac:dyDescent="0.35">
      <c r="A298" s="80">
        <v>3</v>
      </c>
      <c r="B298" s="264" t="s">
        <v>31</v>
      </c>
      <c r="C298" s="265"/>
      <c r="D298" s="265"/>
      <c r="E298" s="266"/>
      <c r="F298" s="79">
        <f>SUM(F297)*10%</f>
        <v>6.1260499999999993</v>
      </c>
      <c r="G298" s="73">
        <f>SUM(F298/F299)</f>
        <v>9.0909090909090898E-2</v>
      </c>
    </row>
    <row r="299" spans="1:7" ht="15.6" thickTop="1" thickBot="1" x14ac:dyDescent="0.35">
      <c r="A299" s="78" t="s">
        <v>32</v>
      </c>
      <c r="B299" s="244" t="s">
        <v>33</v>
      </c>
      <c r="C299" s="245"/>
      <c r="D299" s="245"/>
      <c r="E299" s="246"/>
      <c r="F299" s="81">
        <f>SUM(F297:F298)</f>
        <v>67.38655</v>
      </c>
      <c r="G299" s="82">
        <f>SUM(G294,G296,G298)</f>
        <v>1</v>
      </c>
    </row>
    <row r="300" spans="1:7" ht="15.6" thickTop="1" thickBot="1" x14ac:dyDescent="0.35"/>
    <row r="301" spans="1:7" ht="44.4" thickTop="1" thickBot="1" x14ac:dyDescent="0.35">
      <c r="A301" s="61" t="s">
        <v>2</v>
      </c>
      <c r="B301" s="62" t="s">
        <v>3</v>
      </c>
      <c r="C301" s="63" t="s">
        <v>4</v>
      </c>
      <c r="D301" s="64" t="s">
        <v>5</v>
      </c>
      <c r="E301" s="27"/>
      <c r="F301" s="20"/>
      <c r="G301" s="20"/>
    </row>
    <row r="302" spans="1:7" ht="213" customHeight="1" thickTop="1" thickBot="1" x14ac:dyDescent="0.35">
      <c r="A302" s="18" t="s">
        <v>357</v>
      </c>
      <c r="B302" s="66" t="s">
        <v>358</v>
      </c>
      <c r="C302" s="50" t="s">
        <v>8</v>
      </c>
      <c r="D302" s="50">
        <v>1</v>
      </c>
      <c r="E302" s="20"/>
      <c r="F302" s="20"/>
      <c r="G302" s="20"/>
    </row>
    <row r="303" spans="1:7" ht="30" thickTop="1" thickBot="1" x14ac:dyDescent="0.35">
      <c r="A303" s="61" t="s">
        <v>9</v>
      </c>
      <c r="B303" s="62" t="s">
        <v>10</v>
      </c>
      <c r="C303" s="62" t="s">
        <v>4</v>
      </c>
      <c r="D303" s="62" t="s">
        <v>11</v>
      </c>
      <c r="E303" s="62" t="s">
        <v>12</v>
      </c>
      <c r="F303" s="62" t="s">
        <v>13</v>
      </c>
      <c r="G303" s="64" t="s">
        <v>14</v>
      </c>
    </row>
    <row r="304" spans="1:7" ht="15" thickTop="1" x14ac:dyDescent="0.3">
      <c r="A304" s="20"/>
      <c r="B304" s="67" t="s">
        <v>15</v>
      </c>
      <c r="C304" s="68"/>
      <c r="D304" s="68"/>
      <c r="E304" s="68"/>
      <c r="F304" s="68"/>
      <c r="G304" s="7"/>
    </row>
    <row r="305" spans="1:7" x14ac:dyDescent="0.3">
      <c r="A305" s="36" t="s">
        <v>16</v>
      </c>
      <c r="B305" s="4" t="s">
        <v>17</v>
      </c>
      <c r="C305" s="4" t="s">
        <v>18</v>
      </c>
      <c r="D305" s="22">
        <v>0.83330000000000004</v>
      </c>
      <c r="E305" s="70">
        <v>28.09</v>
      </c>
      <c r="F305" s="6">
        <f>PRODUCT(D305:E305)</f>
        <v>23.407397</v>
      </c>
      <c r="G305" s="7"/>
    </row>
    <row r="306" spans="1:7" ht="15" thickBot="1" x14ac:dyDescent="0.35">
      <c r="A306" s="36" t="s">
        <v>19</v>
      </c>
      <c r="B306" s="4" t="s">
        <v>20</v>
      </c>
      <c r="C306" s="4" t="s">
        <v>18</v>
      </c>
      <c r="D306" s="22">
        <v>0.83330000000000004</v>
      </c>
      <c r="E306" s="70">
        <v>25.18</v>
      </c>
      <c r="F306" s="6">
        <f>PRODUCT(D306:E306)</f>
        <v>20.982493999999999</v>
      </c>
      <c r="G306" s="7"/>
    </row>
    <row r="307" spans="1:7" ht="15.6" thickTop="1" thickBot="1" x14ac:dyDescent="0.35">
      <c r="A307" s="71">
        <v>1</v>
      </c>
      <c r="B307" s="244" t="s">
        <v>21</v>
      </c>
      <c r="C307" s="245"/>
      <c r="D307" s="245"/>
      <c r="E307" s="246"/>
      <c r="F307" s="72">
        <f>SUM(F305:F306)</f>
        <v>44.389890999999999</v>
      </c>
      <c r="G307" s="73">
        <f>SUM(F307/F312)</f>
        <v>0.79051383399209485</v>
      </c>
    </row>
    <row r="308" spans="1:7" ht="15.6" thickTop="1" thickBot="1" x14ac:dyDescent="0.35">
      <c r="A308" s="78" t="s">
        <v>26</v>
      </c>
      <c r="B308" s="244" t="s">
        <v>84</v>
      </c>
      <c r="C308" s="245"/>
      <c r="D308" s="245"/>
      <c r="E308" s="246"/>
      <c r="F308" s="79">
        <f>SUM(F307)</f>
        <v>44.389890999999999</v>
      </c>
      <c r="G308" s="3"/>
    </row>
    <row r="309" spans="1:7" ht="15.6" thickTop="1" thickBot="1" x14ac:dyDescent="0.35">
      <c r="A309" s="80">
        <v>2</v>
      </c>
      <c r="B309" s="264" t="s">
        <v>28</v>
      </c>
      <c r="C309" s="265"/>
      <c r="D309" s="265"/>
      <c r="E309" s="266"/>
      <c r="F309" s="79">
        <f>SUM(F308)*15%</f>
        <v>6.65848365</v>
      </c>
      <c r="G309" s="73">
        <f>SUM(F309/F312)</f>
        <v>0.11857707509881422</v>
      </c>
    </row>
    <row r="310" spans="1:7" ht="15.6" thickTop="1" thickBot="1" x14ac:dyDescent="0.35">
      <c r="A310" s="78" t="s">
        <v>29</v>
      </c>
      <c r="B310" s="244" t="s">
        <v>85</v>
      </c>
      <c r="C310" s="245"/>
      <c r="D310" s="245"/>
      <c r="E310" s="246"/>
      <c r="F310" s="81">
        <f>SUM(F308:F309)</f>
        <v>51.04837465</v>
      </c>
    </row>
    <row r="311" spans="1:7" ht="15.6" thickTop="1" thickBot="1" x14ac:dyDescent="0.35">
      <c r="A311" s="80">
        <v>3</v>
      </c>
      <c r="B311" s="264" t="s">
        <v>31</v>
      </c>
      <c r="C311" s="265"/>
      <c r="D311" s="265"/>
      <c r="E311" s="266"/>
      <c r="F311" s="79">
        <f>SUM(F310)*10%</f>
        <v>5.1048374650000001</v>
      </c>
      <c r="G311" s="73">
        <f>SUM(F311/F312)</f>
        <v>9.0909090909090912E-2</v>
      </c>
    </row>
    <row r="312" spans="1:7" ht="15.6" thickTop="1" thickBot="1" x14ac:dyDescent="0.35">
      <c r="A312" s="78" t="s">
        <v>32</v>
      </c>
      <c r="B312" s="244" t="s">
        <v>33</v>
      </c>
      <c r="C312" s="245"/>
      <c r="D312" s="245"/>
      <c r="E312" s="246"/>
      <c r="F312" s="81">
        <f>SUM(F310:F311)</f>
        <v>56.153212115000002</v>
      </c>
      <c r="G312" s="82">
        <f>SUM(G307,G309,G311)</f>
        <v>1</v>
      </c>
    </row>
    <row r="313" spans="1:7" ht="15.6" thickTop="1" thickBot="1" x14ac:dyDescent="0.35"/>
    <row r="314" spans="1:7" ht="44.4" thickTop="1" thickBot="1" x14ac:dyDescent="0.35">
      <c r="A314" s="61" t="s">
        <v>2</v>
      </c>
      <c r="B314" s="62" t="s">
        <v>3</v>
      </c>
      <c r="C314" s="63" t="s">
        <v>4</v>
      </c>
      <c r="D314" s="64" t="s">
        <v>5</v>
      </c>
      <c r="E314" s="27"/>
      <c r="F314" s="20"/>
      <c r="G314" s="20"/>
    </row>
    <row r="315" spans="1:7" ht="157.19999999999999" customHeight="1" thickTop="1" thickBot="1" x14ac:dyDescent="0.35">
      <c r="A315" s="18" t="s">
        <v>359</v>
      </c>
      <c r="B315" s="66" t="s">
        <v>360</v>
      </c>
      <c r="C315" s="50" t="s">
        <v>8</v>
      </c>
      <c r="D315" s="50">
        <v>1</v>
      </c>
      <c r="E315" s="20"/>
      <c r="F315" s="20"/>
      <c r="G315" s="20"/>
    </row>
    <row r="316" spans="1:7" ht="30" thickTop="1" thickBot="1" x14ac:dyDescent="0.35">
      <c r="A316" s="61" t="s">
        <v>9</v>
      </c>
      <c r="B316" s="62" t="s">
        <v>10</v>
      </c>
      <c r="C316" s="62" t="s">
        <v>4</v>
      </c>
      <c r="D316" s="62" t="s">
        <v>11</v>
      </c>
      <c r="E316" s="62" t="s">
        <v>12</v>
      </c>
      <c r="F316" s="62" t="s">
        <v>13</v>
      </c>
      <c r="G316" s="64" t="s">
        <v>14</v>
      </c>
    </row>
    <row r="317" spans="1:7" ht="15" thickTop="1" x14ac:dyDescent="0.3">
      <c r="A317" s="20"/>
      <c r="B317" s="67" t="s">
        <v>15</v>
      </c>
      <c r="C317" s="68"/>
      <c r="D317" s="68"/>
      <c r="E317" s="68"/>
      <c r="F317" s="68"/>
      <c r="G317" s="7"/>
    </row>
    <row r="318" spans="1:7" x14ac:dyDescent="0.3">
      <c r="A318" s="36" t="s">
        <v>16</v>
      </c>
      <c r="B318" s="4" t="s">
        <v>17</v>
      </c>
      <c r="C318" s="4" t="s">
        <v>18</v>
      </c>
      <c r="D318" s="22">
        <v>1.2</v>
      </c>
      <c r="E318" s="70">
        <v>28.09</v>
      </c>
      <c r="F318" s="6">
        <f>PRODUCT(D318:E318)</f>
        <v>33.707999999999998</v>
      </c>
      <c r="G318" s="7"/>
    </row>
    <row r="319" spans="1:7" ht="15" thickBot="1" x14ac:dyDescent="0.35">
      <c r="A319" s="36" t="s">
        <v>19</v>
      </c>
      <c r="B319" s="4" t="s">
        <v>20</v>
      </c>
      <c r="C319" s="4" t="s">
        <v>18</v>
      </c>
      <c r="D319" s="22">
        <v>1.2</v>
      </c>
      <c r="E319" s="70">
        <v>25.18</v>
      </c>
      <c r="F319" s="6">
        <f>PRODUCT(D319:E319)</f>
        <v>30.215999999999998</v>
      </c>
      <c r="G319" s="7"/>
    </row>
    <row r="320" spans="1:7" ht="15.6" thickTop="1" thickBot="1" x14ac:dyDescent="0.35">
      <c r="A320" s="71">
        <v>1</v>
      </c>
      <c r="B320" s="244" t="s">
        <v>21</v>
      </c>
      <c r="C320" s="245"/>
      <c r="D320" s="245"/>
      <c r="E320" s="246"/>
      <c r="F320" s="72">
        <f>SUM(F318:F319)</f>
        <v>63.923999999999992</v>
      </c>
      <c r="G320" s="73">
        <f>SUM(F320/F325)</f>
        <v>0.79051383399209485</v>
      </c>
    </row>
    <row r="321" spans="1:7" ht="15.6" thickTop="1" thickBot="1" x14ac:dyDescent="0.35">
      <c r="A321" s="78" t="s">
        <v>26</v>
      </c>
      <c r="B321" s="244" t="s">
        <v>84</v>
      </c>
      <c r="C321" s="245"/>
      <c r="D321" s="245"/>
      <c r="E321" s="246"/>
      <c r="F321" s="79">
        <f>SUM(F320)</f>
        <v>63.923999999999992</v>
      </c>
      <c r="G321" s="3"/>
    </row>
    <row r="322" spans="1:7" ht="15.6" thickTop="1" thickBot="1" x14ac:dyDescent="0.35">
      <c r="A322" s="80">
        <v>2</v>
      </c>
      <c r="B322" s="264" t="s">
        <v>28</v>
      </c>
      <c r="C322" s="265"/>
      <c r="D322" s="265"/>
      <c r="E322" s="266"/>
      <c r="F322" s="79">
        <f>SUM(F321)*15%</f>
        <v>9.5885999999999978</v>
      </c>
      <c r="G322" s="73">
        <f>SUM(F322/F325)</f>
        <v>0.11857707509881422</v>
      </c>
    </row>
    <row r="323" spans="1:7" ht="15.6" thickTop="1" thickBot="1" x14ac:dyDescent="0.35">
      <c r="A323" s="78" t="s">
        <v>29</v>
      </c>
      <c r="B323" s="244" t="s">
        <v>85</v>
      </c>
      <c r="C323" s="245"/>
      <c r="D323" s="245"/>
      <c r="E323" s="246"/>
      <c r="F323" s="81">
        <f>SUM(F321:F322)</f>
        <v>73.512599999999992</v>
      </c>
    </row>
    <row r="324" spans="1:7" ht="15.6" thickTop="1" thickBot="1" x14ac:dyDescent="0.35">
      <c r="A324" s="80">
        <v>3</v>
      </c>
      <c r="B324" s="264" t="s">
        <v>31</v>
      </c>
      <c r="C324" s="265"/>
      <c r="D324" s="265"/>
      <c r="E324" s="266"/>
      <c r="F324" s="79">
        <f>SUM(F323)*10%</f>
        <v>7.3512599999999999</v>
      </c>
      <c r="G324" s="73">
        <f>SUM(F324/F325)</f>
        <v>9.0909090909090925E-2</v>
      </c>
    </row>
    <row r="325" spans="1:7" ht="15.6" thickTop="1" thickBot="1" x14ac:dyDescent="0.35">
      <c r="A325" s="78" t="s">
        <v>32</v>
      </c>
      <c r="B325" s="244" t="s">
        <v>33</v>
      </c>
      <c r="C325" s="245"/>
      <c r="D325" s="245"/>
      <c r="E325" s="246"/>
      <c r="F325" s="81">
        <f>SUM(F323:F324)</f>
        <v>80.863859999999988</v>
      </c>
      <c r="G325" s="82">
        <f>SUM(G320,G322,G324)</f>
        <v>1</v>
      </c>
    </row>
    <row r="326" spans="1:7" ht="15.6" thickTop="1" thickBot="1" x14ac:dyDescent="0.35"/>
    <row r="327" spans="1:7" ht="44.4" thickTop="1" thickBot="1" x14ac:dyDescent="0.35">
      <c r="A327" s="61" t="s">
        <v>2</v>
      </c>
      <c r="B327" s="62" t="s">
        <v>3</v>
      </c>
      <c r="C327" s="63" t="s">
        <v>4</v>
      </c>
      <c r="D327" s="64" t="s">
        <v>5</v>
      </c>
      <c r="E327" s="27"/>
      <c r="F327" s="20"/>
      <c r="G327" s="20"/>
    </row>
    <row r="328" spans="1:7" ht="186" customHeight="1" thickTop="1" thickBot="1" x14ac:dyDescent="0.35">
      <c r="A328" s="18" t="s">
        <v>361</v>
      </c>
      <c r="B328" s="66" t="s">
        <v>362</v>
      </c>
      <c r="C328" s="50" t="s">
        <v>130</v>
      </c>
      <c r="D328" s="50">
        <v>1</v>
      </c>
      <c r="E328" s="20"/>
      <c r="F328" s="20"/>
      <c r="G328" s="20"/>
    </row>
    <row r="329" spans="1:7" ht="30" thickTop="1" thickBot="1" x14ac:dyDescent="0.35">
      <c r="A329" s="61" t="s">
        <v>9</v>
      </c>
      <c r="B329" s="62" t="s">
        <v>10</v>
      </c>
      <c r="C329" s="62" t="s">
        <v>4</v>
      </c>
      <c r="D329" s="62" t="s">
        <v>11</v>
      </c>
      <c r="E329" s="62" t="s">
        <v>12</v>
      </c>
      <c r="F329" s="62" t="s">
        <v>13</v>
      </c>
      <c r="G329" s="64" t="s">
        <v>14</v>
      </c>
    </row>
    <row r="330" spans="1:7" ht="15" thickTop="1" x14ac:dyDescent="0.3">
      <c r="A330" s="20"/>
      <c r="B330" s="67" t="s">
        <v>15</v>
      </c>
      <c r="C330" s="68"/>
      <c r="D330" s="68"/>
      <c r="E330" s="68"/>
      <c r="F330" s="68"/>
      <c r="G330" s="7"/>
    </row>
    <row r="331" spans="1:7" x14ac:dyDescent="0.3">
      <c r="A331" s="36" t="s">
        <v>16</v>
      </c>
      <c r="B331" s="4" t="s">
        <v>17</v>
      </c>
      <c r="C331" s="4" t="s">
        <v>18</v>
      </c>
      <c r="D331" s="22">
        <v>0.30769999999999997</v>
      </c>
      <c r="E331" s="70">
        <v>28.09</v>
      </c>
      <c r="F331" s="6">
        <f>PRODUCT(D331:E331)</f>
        <v>8.6432929999999999</v>
      </c>
      <c r="G331" s="7"/>
    </row>
    <row r="332" spans="1:7" ht="15" thickBot="1" x14ac:dyDescent="0.35">
      <c r="A332" s="36" t="s">
        <v>19</v>
      </c>
      <c r="B332" s="4" t="s">
        <v>20</v>
      </c>
      <c r="C332" s="4" t="s">
        <v>18</v>
      </c>
      <c r="D332" s="22">
        <v>0.30769999999999997</v>
      </c>
      <c r="E332" s="70">
        <v>25.18</v>
      </c>
      <c r="F332" s="6">
        <f>PRODUCT(D332:E332)</f>
        <v>7.7478859999999994</v>
      </c>
      <c r="G332" s="7"/>
    </row>
    <row r="333" spans="1:7" ht="15.6" thickTop="1" thickBot="1" x14ac:dyDescent="0.35">
      <c r="A333" s="71">
        <v>1</v>
      </c>
      <c r="B333" s="244" t="s">
        <v>21</v>
      </c>
      <c r="C333" s="245"/>
      <c r="D333" s="245"/>
      <c r="E333" s="246"/>
      <c r="F333" s="72">
        <f>SUM(F331:F332)</f>
        <v>16.391179000000001</v>
      </c>
      <c r="G333" s="73">
        <f>SUM(F333/F338)</f>
        <v>0.79051383399209496</v>
      </c>
    </row>
    <row r="334" spans="1:7" ht="15.6" thickTop="1" thickBot="1" x14ac:dyDescent="0.35">
      <c r="A334" s="78" t="s">
        <v>26</v>
      </c>
      <c r="B334" s="244" t="s">
        <v>84</v>
      </c>
      <c r="C334" s="245"/>
      <c r="D334" s="245"/>
      <c r="E334" s="246"/>
      <c r="F334" s="79">
        <f>SUM(F333)</f>
        <v>16.391179000000001</v>
      </c>
      <c r="G334" s="3"/>
    </row>
    <row r="335" spans="1:7" ht="15.6" thickTop="1" thickBot="1" x14ac:dyDescent="0.35">
      <c r="A335" s="80">
        <v>2</v>
      </c>
      <c r="B335" s="264" t="s">
        <v>28</v>
      </c>
      <c r="C335" s="265"/>
      <c r="D335" s="265"/>
      <c r="E335" s="266"/>
      <c r="F335" s="79">
        <f>SUM(F334)*15%</f>
        <v>2.4586768500000002</v>
      </c>
      <c r="G335" s="73">
        <f>SUM(F335/F338)</f>
        <v>0.11857707509881424</v>
      </c>
    </row>
    <row r="336" spans="1:7" ht="15.6" thickTop="1" thickBot="1" x14ac:dyDescent="0.35">
      <c r="A336" s="78" t="s">
        <v>29</v>
      </c>
      <c r="B336" s="244" t="s">
        <v>85</v>
      </c>
      <c r="C336" s="245"/>
      <c r="D336" s="245"/>
      <c r="E336" s="246"/>
      <c r="F336" s="81">
        <f>SUM(F334:F335)</f>
        <v>18.849855850000001</v>
      </c>
    </row>
    <row r="337" spans="1:7" ht="15.6" thickTop="1" thickBot="1" x14ac:dyDescent="0.35">
      <c r="A337" s="80">
        <v>3</v>
      </c>
      <c r="B337" s="264" t="s">
        <v>31</v>
      </c>
      <c r="C337" s="265"/>
      <c r="D337" s="265"/>
      <c r="E337" s="266"/>
      <c r="F337" s="79">
        <f>SUM(F336)*10%</f>
        <v>1.8849855850000001</v>
      </c>
      <c r="G337" s="73">
        <f>SUM(F337/F338)</f>
        <v>9.0909090909090912E-2</v>
      </c>
    </row>
    <row r="338" spans="1:7" ht="15.6" thickTop="1" thickBot="1" x14ac:dyDescent="0.35">
      <c r="A338" s="78" t="s">
        <v>32</v>
      </c>
      <c r="B338" s="244" t="s">
        <v>33</v>
      </c>
      <c r="C338" s="245"/>
      <c r="D338" s="245"/>
      <c r="E338" s="246"/>
      <c r="F338" s="81">
        <f>SUM(F336:F337)</f>
        <v>20.734841435</v>
      </c>
      <c r="G338" s="82">
        <f>SUM(G333,G335,G337)</f>
        <v>1</v>
      </c>
    </row>
    <row r="339" spans="1:7" ht="15" thickTop="1" x14ac:dyDescent="0.3"/>
    <row r="340" spans="1:7" x14ac:dyDescent="0.3">
      <c r="A340" s="231" t="s">
        <v>363</v>
      </c>
      <c r="B340" s="231"/>
      <c r="C340" s="231"/>
      <c r="D340" s="231"/>
      <c r="E340" s="231"/>
      <c r="F340" s="231"/>
      <c r="G340" s="231"/>
    </row>
    <row r="341" spans="1:7" ht="15" thickBot="1" x14ac:dyDescent="0.35">
      <c r="A341" s="60"/>
      <c r="B341" s="60"/>
      <c r="C341" s="60"/>
      <c r="D341" s="60"/>
      <c r="E341" s="60"/>
      <c r="F341" s="60"/>
      <c r="G341" s="60"/>
    </row>
    <row r="342" spans="1:7" ht="44.4" thickTop="1" thickBot="1" x14ac:dyDescent="0.35">
      <c r="A342" s="61" t="s">
        <v>2</v>
      </c>
      <c r="B342" s="62" t="s">
        <v>3</v>
      </c>
      <c r="C342" s="63" t="s">
        <v>4</v>
      </c>
      <c r="D342" s="64" t="s">
        <v>5</v>
      </c>
      <c r="E342" s="27"/>
      <c r="F342" s="20"/>
      <c r="G342" s="20"/>
    </row>
    <row r="343" spans="1:7" ht="183" customHeight="1" thickTop="1" thickBot="1" x14ac:dyDescent="0.35">
      <c r="A343" s="65" t="s">
        <v>364</v>
      </c>
      <c r="B343" s="66" t="s">
        <v>365</v>
      </c>
      <c r="C343" s="50" t="s">
        <v>130</v>
      </c>
      <c r="D343" s="50">
        <v>1</v>
      </c>
      <c r="E343" s="20"/>
      <c r="F343" s="20"/>
      <c r="G343" s="20"/>
    </row>
    <row r="344" spans="1:7" ht="30" thickTop="1" thickBot="1" x14ac:dyDescent="0.35">
      <c r="A344" s="61" t="s">
        <v>9</v>
      </c>
      <c r="B344" s="62" t="s">
        <v>10</v>
      </c>
      <c r="C344" s="62" t="s">
        <v>4</v>
      </c>
      <c r="D344" s="62" t="s">
        <v>11</v>
      </c>
      <c r="E344" s="62" t="s">
        <v>12</v>
      </c>
      <c r="F344" s="62" t="s">
        <v>13</v>
      </c>
      <c r="G344" s="64" t="s">
        <v>14</v>
      </c>
    </row>
    <row r="345" spans="1:7" ht="15" thickTop="1" x14ac:dyDescent="0.3">
      <c r="A345" s="20"/>
      <c r="B345" s="67" t="s">
        <v>15</v>
      </c>
      <c r="C345" s="68"/>
      <c r="D345" s="68"/>
      <c r="E345" s="68"/>
      <c r="F345" s="68"/>
      <c r="G345" s="7"/>
    </row>
    <row r="346" spans="1:7" x14ac:dyDescent="0.3">
      <c r="A346" s="36" t="s">
        <v>16</v>
      </c>
      <c r="B346" s="4" t="s">
        <v>70</v>
      </c>
      <c r="C346" s="4" t="s">
        <v>18</v>
      </c>
      <c r="D346" s="22">
        <v>0.1</v>
      </c>
      <c r="E346" s="70">
        <v>28.09</v>
      </c>
      <c r="F346" s="6">
        <f>PRODUCT(D346:E346)</f>
        <v>2.8090000000000002</v>
      </c>
      <c r="G346" s="7"/>
    </row>
    <row r="347" spans="1:7" ht="15" thickBot="1" x14ac:dyDescent="0.35">
      <c r="A347" s="36" t="s">
        <v>19</v>
      </c>
      <c r="B347" s="4" t="s">
        <v>20</v>
      </c>
      <c r="C347" s="4" t="s">
        <v>18</v>
      </c>
      <c r="D347" s="22">
        <v>0.1</v>
      </c>
      <c r="E347" s="70">
        <v>25.18</v>
      </c>
      <c r="F347" s="6">
        <f>PRODUCT(D347:E347)</f>
        <v>2.5180000000000002</v>
      </c>
      <c r="G347" s="7"/>
    </row>
    <row r="348" spans="1:7" ht="15.6" thickTop="1" thickBot="1" x14ac:dyDescent="0.35">
      <c r="A348" s="71">
        <v>1</v>
      </c>
      <c r="B348" s="244" t="s">
        <v>21</v>
      </c>
      <c r="C348" s="245"/>
      <c r="D348" s="245"/>
      <c r="E348" s="246"/>
      <c r="F348" s="72">
        <f>SUM(F346:F347)</f>
        <v>5.327</v>
      </c>
      <c r="G348" s="73">
        <f>SUM(F348/F353)</f>
        <v>0.79051383399209485</v>
      </c>
    </row>
    <row r="349" spans="1:7" ht="15.6" thickTop="1" thickBot="1" x14ac:dyDescent="0.35">
      <c r="A349" s="78" t="s">
        <v>26</v>
      </c>
      <c r="B349" s="244" t="s">
        <v>84</v>
      </c>
      <c r="C349" s="245"/>
      <c r="D349" s="245"/>
      <c r="E349" s="246"/>
      <c r="F349" s="79">
        <f>SUM(F348)</f>
        <v>5.327</v>
      </c>
      <c r="G349" s="3"/>
    </row>
    <row r="350" spans="1:7" ht="15.6" thickTop="1" thickBot="1" x14ac:dyDescent="0.35">
      <c r="A350" s="80">
        <v>2</v>
      </c>
      <c r="B350" s="264" t="s">
        <v>28</v>
      </c>
      <c r="C350" s="265"/>
      <c r="D350" s="265"/>
      <c r="E350" s="266"/>
      <c r="F350" s="79">
        <f>SUM(F349)*15%</f>
        <v>0.79904999999999993</v>
      </c>
      <c r="G350" s="73">
        <f>SUM(F350/F353)</f>
        <v>0.11857707509881421</v>
      </c>
    </row>
    <row r="351" spans="1:7" ht="15.6" thickTop="1" thickBot="1" x14ac:dyDescent="0.35">
      <c r="A351" s="78" t="s">
        <v>29</v>
      </c>
      <c r="B351" s="244" t="s">
        <v>85</v>
      </c>
      <c r="C351" s="245"/>
      <c r="D351" s="245"/>
      <c r="E351" s="246"/>
      <c r="F351" s="81">
        <f>SUM(F349:F350)</f>
        <v>6.1260500000000002</v>
      </c>
    </row>
    <row r="352" spans="1:7" ht="15.6" thickTop="1" thickBot="1" x14ac:dyDescent="0.35">
      <c r="A352" s="80">
        <v>3</v>
      </c>
      <c r="B352" s="264" t="s">
        <v>31</v>
      </c>
      <c r="C352" s="265"/>
      <c r="D352" s="265"/>
      <c r="E352" s="266"/>
      <c r="F352" s="79">
        <f>SUM(F351)*10%</f>
        <v>0.61260500000000007</v>
      </c>
      <c r="G352" s="73">
        <f>SUM(F352/F353)</f>
        <v>9.0909090909090912E-2</v>
      </c>
    </row>
    <row r="353" spans="1:7" ht="15.6" thickTop="1" thickBot="1" x14ac:dyDescent="0.35">
      <c r="A353" s="78" t="s">
        <v>32</v>
      </c>
      <c r="B353" s="244" t="s">
        <v>33</v>
      </c>
      <c r="C353" s="245"/>
      <c r="D353" s="245"/>
      <c r="E353" s="246"/>
      <c r="F353" s="81">
        <f>SUM(F351:F352)</f>
        <v>6.7386550000000005</v>
      </c>
      <c r="G353" s="82">
        <f>SUM(G348,G350,G352)</f>
        <v>1</v>
      </c>
    </row>
    <row r="354" spans="1:7" ht="15.6" thickTop="1" thickBot="1" x14ac:dyDescent="0.35"/>
    <row r="355" spans="1:7" ht="44.4" thickTop="1" thickBot="1" x14ac:dyDescent="0.35">
      <c r="A355" s="61" t="s">
        <v>2</v>
      </c>
      <c r="B355" s="62" t="s">
        <v>3</v>
      </c>
      <c r="C355" s="63" t="s">
        <v>4</v>
      </c>
      <c r="D355" s="64" t="s">
        <v>5</v>
      </c>
      <c r="E355" s="27"/>
      <c r="F355" s="20"/>
      <c r="G355" s="20"/>
    </row>
    <row r="356" spans="1:7" ht="176.4" customHeight="1" thickTop="1" thickBot="1" x14ac:dyDescent="0.35">
      <c r="A356" s="65" t="s">
        <v>366</v>
      </c>
      <c r="B356" s="66" t="s">
        <v>367</v>
      </c>
      <c r="C356" s="50" t="s">
        <v>130</v>
      </c>
      <c r="D356" s="50">
        <v>1</v>
      </c>
      <c r="E356" s="20"/>
      <c r="F356" s="20"/>
      <c r="G356" s="20"/>
    </row>
    <row r="357" spans="1:7" ht="30" thickTop="1" thickBot="1" x14ac:dyDescent="0.35">
      <c r="A357" s="61" t="s">
        <v>9</v>
      </c>
      <c r="B357" s="62" t="s">
        <v>10</v>
      </c>
      <c r="C357" s="62" t="s">
        <v>4</v>
      </c>
      <c r="D357" s="62" t="s">
        <v>11</v>
      </c>
      <c r="E357" s="62" t="s">
        <v>12</v>
      </c>
      <c r="F357" s="62" t="s">
        <v>13</v>
      </c>
      <c r="G357" s="64" t="s">
        <v>14</v>
      </c>
    </row>
    <row r="358" spans="1:7" ht="15" thickTop="1" x14ac:dyDescent="0.3">
      <c r="A358" s="20"/>
      <c r="B358" s="67" t="s">
        <v>15</v>
      </c>
      <c r="C358" s="68"/>
      <c r="D358" s="68"/>
      <c r="E358" s="68"/>
      <c r="F358" s="68"/>
      <c r="G358" s="7"/>
    </row>
    <row r="359" spans="1:7" x14ac:dyDescent="0.3">
      <c r="A359" s="36" t="s">
        <v>16</v>
      </c>
      <c r="B359" s="4" t="s">
        <v>70</v>
      </c>
      <c r="C359" s="4" t="s">
        <v>18</v>
      </c>
      <c r="D359" s="4">
        <v>0.08</v>
      </c>
      <c r="E359" s="70">
        <v>28.09</v>
      </c>
      <c r="F359" s="6">
        <f>PRODUCT(D359:E359)</f>
        <v>2.2471999999999999</v>
      </c>
      <c r="G359" s="7"/>
    </row>
    <row r="360" spans="1:7" ht="15" thickBot="1" x14ac:dyDescent="0.35">
      <c r="A360" s="36" t="s">
        <v>19</v>
      </c>
      <c r="B360" s="4" t="s">
        <v>20</v>
      </c>
      <c r="C360" s="4" t="s">
        <v>18</v>
      </c>
      <c r="D360" s="4">
        <v>0.08</v>
      </c>
      <c r="E360" s="70">
        <v>25.18</v>
      </c>
      <c r="F360" s="6">
        <f>PRODUCT(D360:E360)</f>
        <v>2.0144000000000002</v>
      </c>
      <c r="G360" s="7"/>
    </row>
    <row r="361" spans="1:7" ht="15.6" thickTop="1" thickBot="1" x14ac:dyDescent="0.35">
      <c r="A361" s="71">
        <v>1</v>
      </c>
      <c r="B361" s="244" t="s">
        <v>21</v>
      </c>
      <c r="C361" s="245"/>
      <c r="D361" s="245"/>
      <c r="E361" s="246"/>
      <c r="F361" s="72">
        <f>SUM(F359:F360)</f>
        <v>4.2615999999999996</v>
      </c>
      <c r="G361" s="73">
        <f>SUM(F361/F366)</f>
        <v>0.79051383399209474</v>
      </c>
    </row>
    <row r="362" spans="1:7" ht="15.6" thickTop="1" thickBot="1" x14ac:dyDescent="0.35">
      <c r="A362" s="78" t="s">
        <v>26</v>
      </c>
      <c r="B362" s="244" t="s">
        <v>84</v>
      </c>
      <c r="C362" s="245"/>
      <c r="D362" s="245"/>
      <c r="E362" s="246"/>
      <c r="F362" s="79">
        <f>SUM(F361)</f>
        <v>4.2615999999999996</v>
      </c>
      <c r="G362" s="3"/>
    </row>
    <row r="363" spans="1:7" ht="15.6" thickTop="1" thickBot="1" x14ac:dyDescent="0.35">
      <c r="A363" s="80">
        <v>2</v>
      </c>
      <c r="B363" s="264" t="s">
        <v>28</v>
      </c>
      <c r="C363" s="265"/>
      <c r="D363" s="265"/>
      <c r="E363" s="266"/>
      <c r="F363" s="79">
        <f>SUM(F362)*15%</f>
        <v>0.63923999999999992</v>
      </c>
      <c r="G363" s="73">
        <f>SUM(F363/F366)</f>
        <v>0.11857707509881421</v>
      </c>
    </row>
    <row r="364" spans="1:7" ht="15.6" thickTop="1" thickBot="1" x14ac:dyDescent="0.35">
      <c r="A364" s="78" t="s">
        <v>29</v>
      </c>
      <c r="B364" s="244" t="s">
        <v>85</v>
      </c>
      <c r="C364" s="245"/>
      <c r="D364" s="245"/>
      <c r="E364" s="246"/>
      <c r="F364" s="81">
        <f>SUM(F362:F363)</f>
        <v>4.9008399999999996</v>
      </c>
    </row>
    <row r="365" spans="1:7" ht="15.6" thickTop="1" thickBot="1" x14ac:dyDescent="0.35">
      <c r="A365" s="80">
        <v>3</v>
      </c>
      <c r="B365" s="264" t="s">
        <v>31</v>
      </c>
      <c r="C365" s="265"/>
      <c r="D365" s="265"/>
      <c r="E365" s="266"/>
      <c r="F365" s="79">
        <f>SUM(F364)*10%</f>
        <v>0.49008399999999996</v>
      </c>
      <c r="G365" s="73">
        <f>SUM(F365/F366)</f>
        <v>9.0909090909090898E-2</v>
      </c>
    </row>
    <row r="366" spans="1:7" ht="15.6" thickTop="1" thickBot="1" x14ac:dyDescent="0.35">
      <c r="A366" s="78" t="s">
        <v>32</v>
      </c>
      <c r="B366" s="244" t="s">
        <v>33</v>
      </c>
      <c r="C366" s="245"/>
      <c r="D366" s="245"/>
      <c r="E366" s="246"/>
      <c r="F366" s="81">
        <f>SUM(F364:F365)</f>
        <v>5.390924</v>
      </c>
      <c r="G366" s="82">
        <f>SUM(G361,G363,G365)</f>
        <v>0.99999999999999989</v>
      </c>
    </row>
    <row r="367" spans="1:7" ht="15.6" thickTop="1" thickBot="1" x14ac:dyDescent="0.35"/>
    <row r="368" spans="1:7" ht="44.4" thickTop="1" thickBot="1" x14ac:dyDescent="0.35">
      <c r="A368" s="61" t="s">
        <v>2</v>
      </c>
      <c r="B368" s="62" t="s">
        <v>3</v>
      </c>
      <c r="C368" s="63" t="s">
        <v>4</v>
      </c>
      <c r="D368" s="64" t="s">
        <v>5</v>
      </c>
      <c r="E368" s="27"/>
      <c r="F368" s="20"/>
      <c r="G368" s="20"/>
    </row>
    <row r="369" spans="1:7" ht="186.6" customHeight="1" thickTop="1" thickBot="1" x14ac:dyDescent="0.35">
      <c r="A369" s="65" t="s">
        <v>368</v>
      </c>
      <c r="B369" s="66" t="s">
        <v>369</v>
      </c>
      <c r="C369" s="50" t="s">
        <v>130</v>
      </c>
      <c r="D369" s="50">
        <v>1</v>
      </c>
      <c r="E369" s="20"/>
      <c r="F369" s="20"/>
      <c r="G369" s="20"/>
    </row>
    <row r="370" spans="1:7" ht="30" thickTop="1" thickBot="1" x14ac:dyDescent="0.35">
      <c r="A370" s="61" t="s">
        <v>9</v>
      </c>
      <c r="B370" s="62" t="s">
        <v>10</v>
      </c>
      <c r="C370" s="62" t="s">
        <v>4</v>
      </c>
      <c r="D370" s="62" t="s">
        <v>11</v>
      </c>
      <c r="E370" s="62" t="s">
        <v>12</v>
      </c>
      <c r="F370" s="62" t="s">
        <v>13</v>
      </c>
      <c r="G370" s="64" t="s">
        <v>14</v>
      </c>
    </row>
    <row r="371" spans="1:7" ht="15" thickTop="1" x14ac:dyDescent="0.3">
      <c r="A371" s="20"/>
      <c r="B371" s="67" t="s">
        <v>15</v>
      </c>
      <c r="C371" s="68"/>
      <c r="D371" s="68"/>
      <c r="E371" s="68"/>
      <c r="F371" s="68"/>
      <c r="G371" s="7"/>
    </row>
    <row r="372" spans="1:7" x14ac:dyDescent="0.3">
      <c r="A372" s="36" t="s">
        <v>16</v>
      </c>
      <c r="B372" s="4" t="s">
        <v>70</v>
      </c>
      <c r="C372" s="4" t="s">
        <v>18</v>
      </c>
      <c r="D372" s="4">
        <v>7.0000000000000007E-2</v>
      </c>
      <c r="E372" s="70">
        <v>28.09</v>
      </c>
      <c r="F372" s="6">
        <f>PRODUCT(D372:E372)</f>
        <v>1.9663000000000002</v>
      </c>
      <c r="G372" s="7"/>
    </row>
    <row r="373" spans="1:7" ht="15" thickBot="1" x14ac:dyDescent="0.35">
      <c r="A373" s="36" t="s">
        <v>19</v>
      </c>
      <c r="B373" s="4" t="s">
        <v>20</v>
      </c>
      <c r="C373" s="4" t="s">
        <v>18</v>
      </c>
      <c r="D373" s="4">
        <v>7.0000000000000007E-2</v>
      </c>
      <c r="E373" s="70">
        <v>25.18</v>
      </c>
      <c r="F373" s="6">
        <f>PRODUCT(D373:E373)</f>
        <v>1.7626000000000002</v>
      </c>
      <c r="G373" s="7"/>
    </row>
    <row r="374" spans="1:7" ht="15.6" thickTop="1" thickBot="1" x14ac:dyDescent="0.35">
      <c r="A374" s="71">
        <v>1</v>
      </c>
      <c r="B374" s="244" t="s">
        <v>21</v>
      </c>
      <c r="C374" s="245"/>
      <c r="D374" s="245"/>
      <c r="E374" s="246"/>
      <c r="F374" s="72">
        <f>SUM(F372:F373)</f>
        <v>3.7289000000000003</v>
      </c>
      <c r="G374" s="73">
        <f>SUM(F374/F379)</f>
        <v>0.79051383399209485</v>
      </c>
    </row>
    <row r="375" spans="1:7" ht="15.6" thickTop="1" thickBot="1" x14ac:dyDescent="0.35">
      <c r="A375" s="78" t="s">
        <v>26</v>
      </c>
      <c r="B375" s="244" t="s">
        <v>84</v>
      </c>
      <c r="C375" s="245"/>
      <c r="D375" s="245"/>
      <c r="E375" s="246"/>
      <c r="F375" s="79">
        <f>SUM(F374)</f>
        <v>3.7289000000000003</v>
      </c>
      <c r="G375" s="3"/>
    </row>
    <row r="376" spans="1:7" ht="15.6" thickTop="1" thickBot="1" x14ac:dyDescent="0.35">
      <c r="A376" s="80">
        <v>2</v>
      </c>
      <c r="B376" s="264" t="s">
        <v>28</v>
      </c>
      <c r="C376" s="265"/>
      <c r="D376" s="265"/>
      <c r="E376" s="266"/>
      <c r="F376" s="79">
        <f>SUM(F375)*15%</f>
        <v>0.55933500000000003</v>
      </c>
      <c r="G376" s="73">
        <f>SUM(F376/F379)</f>
        <v>0.11857707509881422</v>
      </c>
    </row>
    <row r="377" spans="1:7" ht="15.6" thickTop="1" thickBot="1" x14ac:dyDescent="0.35">
      <c r="A377" s="78" t="s">
        <v>29</v>
      </c>
      <c r="B377" s="244" t="s">
        <v>85</v>
      </c>
      <c r="C377" s="245"/>
      <c r="D377" s="245"/>
      <c r="E377" s="246"/>
      <c r="F377" s="81">
        <f>SUM(F375:F376)</f>
        <v>4.2882350000000002</v>
      </c>
    </row>
    <row r="378" spans="1:7" ht="15.6" thickTop="1" thickBot="1" x14ac:dyDescent="0.35">
      <c r="A378" s="80">
        <v>3</v>
      </c>
      <c r="B378" s="264" t="s">
        <v>31</v>
      </c>
      <c r="C378" s="265"/>
      <c r="D378" s="265"/>
      <c r="E378" s="266"/>
      <c r="F378" s="79">
        <f>SUM(F377)*10%</f>
        <v>0.42882350000000002</v>
      </c>
      <c r="G378" s="73">
        <f>SUM(F378/F379)</f>
        <v>9.0909090909090912E-2</v>
      </c>
    </row>
    <row r="379" spans="1:7" ht="15.6" thickTop="1" thickBot="1" x14ac:dyDescent="0.35">
      <c r="A379" s="78" t="s">
        <v>32</v>
      </c>
      <c r="B379" s="244" t="s">
        <v>33</v>
      </c>
      <c r="C379" s="245"/>
      <c r="D379" s="245"/>
      <c r="E379" s="246"/>
      <c r="F379" s="81">
        <f>SUM(F377:F378)</f>
        <v>4.7170585000000003</v>
      </c>
      <c r="G379" s="82">
        <f>SUM(G374,G376,G378)</f>
        <v>1</v>
      </c>
    </row>
    <row r="380" spans="1:7" ht="15.6" thickTop="1" thickBot="1" x14ac:dyDescent="0.35"/>
    <row r="381" spans="1:7" ht="44.4" thickTop="1" thickBot="1" x14ac:dyDescent="0.35">
      <c r="A381" s="61" t="s">
        <v>2</v>
      </c>
      <c r="B381" s="62" t="s">
        <v>3</v>
      </c>
      <c r="C381" s="63" t="s">
        <v>4</v>
      </c>
      <c r="D381" s="64" t="s">
        <v>5</v>
      </c>
      <c r="E381" s="27"/>
      <c r="F381" s="20"/>
      <c r="G381" s="20"/>
    </row>
    <row r="382" spans="1:7" ht="166.2" customHeight="1" thickTop="1" thickBot="1" x14ac:dyDescent="0.35">
      <c r="A382" s="65" t="s">
        <v>370</v>
      </c>
      <c r="B382" s="66" t="s">
        <v>371</v>
      </c>
      <c r="C382" s="50" t="s">
        <v>130</v>
      </c>
      <c r="D382" s="50">
        <v>1</v>
      </c>
      <c r="E382" s="20"/>
      <c r="F382" s="20"/>
      <c r="G382" s="20"/>
    </row>
    <row r="383" spans="1:7" ht="30" thickTop="1" thickBot="1" x14ac:dyDescent="0.35">
      <c r="A383" s="61" t="s">
        <v>9</v>
      </c>
      <c r="B383" s="62" t="s">
        <v>10</v>
      </c>
      <c r="C383" s="62" t="s">
        <v>4</v>
      </c>
      <c r="D383" s="62" t="s">
        <v>11</v>
      </c>
      <c r="E383" s="62" t="s">
        <v>12</v>
      </c>
      <c r="F383" s="62" t="s">
        <v>13</v>
      </c>
      <c r="G383" s="64" t="s">
        <v>14</v>
      </c>
    </row>
    <row r="384" spans="1:7" ht="15" thickTop="1" x14ac:dyDescent="0.3">
      <c r="A384" s="20"/>
      <c r="B384" s="67" t="s">
        <v>15</v>
      </c>
      <c r="C384" s="68"/>
      <c r="D384" s="68"/>
      <c r="E384" s="68"/>
      <c r="F384" s="68"/>
      <c r="G384" s="7"/>
    </row>
    <row r="385" spans="1:7" x14ac:dyDescent="0.3">
      <c r="A385" s="36" t="s">
        <v>16</v>
      </c>
      <c r="B385" s="4" t="s">
        <v>17</v>
      </c>
      <c r="C385" s="4" t="s">
        <v>18</v>
      </c>
      <c r="D385" s="22">
        <v>0.1077</v>
      </c>
      <c r="E385" s="70">
        <v>28.09</v>
      </c>
      <c r="F385" s="6">
        <f>PRODUCT(D385:E385)</f>
        <v>3.025293</v>
      </c>
      <c r="G385" s="7"/>
    </row>
    <row r="386" spans="1:7" ht="15" thickBot="1" x14ac:dyDescent="0.35">
      <c r="A386" s="36" t="s">
        <v>19</v>
      </c>
      <c r="B386" s="4" t="s">
        <v>20</v>
      </c>
      <c r="C386" s="4" t="s">
        <v>18</v>
      </c>
      <c r="D386" s="22">
        <v>0.1077</v>
      </c>
      <c r="E386" s="70">
        <v>25.18</v>
      </c>
      <c r="F386" s="6">
        <f>PRODUCT(D386:E386)</f>
        <v>2.7118860000000002</v>
      </c>
      <c r="G386" s="7"/>
    </row>
    <row r="387" spans="1:7" ht="15.6" thickTop="1" thickBot="1" x14ac:dyDescent="0.35">
      <c r="A387" s="71">
        <v>1</v>
      </c>
      <c r="B387" s="244" t="s">
        <v>21</v>
      </c>
      <c r="C387" s="245"/>
      <c r="D387" s="245"/>
      <c r="E387" s="246"/>
      <c r="F387" s="72">
        <f>SUM(F385:F386)</f>
        <v>5.7371790000000003</v>
      </c>
      <c r="G387" s="73">
        <f>SUM(F387/F392)</f>
        <v>0.79051383399209485</v>
      </c>
    </row>
    <row r="388" spans="1:7" ht="15.6" thickTop="1" thickBot="1" x14ac:dyDescent="0.35">
      <c r="A388" s="78" t="s">
        <v>26</v>
      </c>
      <c r="B388" s="244" t="s">
        <v>84</v>
      </c>
      <c r="C388" s="245"/>
      <c r="D388" s="245"/>
      <c r="E388" s="246"/>
      <c r="F388" s="79">
        <f>SUM(F387)</f>
        <v>5.7371790000000003</v>
      </c>
      <c r="G388" s="3"/>
    </row>
    <row r="389" spans="1:7" ht="15.6" thickTop="1" thickBot="1" x14ac:dyDescent="0.35">
      <c r="A389" s="80">
        <v>2</v>
      </c>
      <c r="B389" s="264" t="s">
        <v>28</v>
      </c>
      <c r="C389" s="265"/>
      <c r="D389" s="265"/>
      <c r="E389" s="266"/>
      <c r="F389" s="79">
        <f>SUM(F388)*15%</f>
        <v>0.86057685000000006</v>
      </c>
      <c r="G389" s="73">
        <f>SUM(F389/F392)</f>
        <v>0.11857707509881422</v>
      </c>
    </row>
    <row r="390" spans="1:7" ht="15.6" thickTop="1" thickBot="1" x14ac:dyDescent="0.35">
      <c r="A390" s="78" t="s">
        <v>29</v>
      </c>
      <c r="B390" s="244" t="s">
        <v>85</v>
      </c>
      <c r="C390" s="245"/>
      <c r="D390" s="245"/>
      <c r="E390" s="246"/>
      <c r="F390" s="81">
        <f>SUM(F388:F389)</f>
        <v>6.5977558500000004</v>
      </c>
    </row>
    <row r="391" spans="1:7" ht="15.6" thickTop="1" thickBot="1" x14ac:dyDescent="0.35">
      <c r="A391" s="80">
        <v>3</v>
      </c>
      <c r="B391" s="264" t="s">
        <v>31</v>
      </c>
      <c r="C391" s="265"/>
      <c r="D391" s="265"/>
      <c r="E391" s="266"/>
      <c r="F391" s="79">
        <f>SUM(F390)*10%</f>
        <v>0.65977558500000011</v>
      </c>
      <c r="G391" s="73">
        <f>SUM(F391/F392)</f>
        <v>9.0909090909090912E-2</v>
      </c>
    </row>
    <row r="392" spans="1:7" ht="15.6" thickTop="1" thickBot="1" x14ac:dyDescent="0.35">
      <c r="A392" s="78" t="s">
        <v>32</v>
      </c>
      <c r="B392" s="244" t="s">
        <v>33</v>
      </c>
      <c r="C392" s="245"/>
      <c r="D392" s="245"/>
      <c r="E392" s="246"/>
      <c r="F392" s="81">
        <f>SUM(F390:F391)</f>
        <v>7.2575314350000006</v>
      </c>
      <c r="G392" s="82">
        <f>SUM(G387,G389,G391)</f>
        <v>1</v>
      </c>
    </row>
    <row r="393" spans="1:7" ht="15.6" thickTop="1" thickBot="1" x14ac:dyDescent="0.35"/>
    <row r="394" spans="1:7" ht="44.4" thickTop="1" thickBot="1" x14ac:dyDescent="0.35">
      <c r="A394" s="61" t="s">
        <v>2</v>
      </c>
      <c r="B394" s="62" t="s">
        <v>3</v>
      </c>
      <c r="C394" s="63" t="s">
        <v>4</v>
      </c>
      <c r="D394" s="64" t="s">
        <v>5</v>
      </c>
      <c r="E394" s="27"/>
      <c r="F394" s="20"/>
      <c r="G394" s="20"/>
    </row>
    <row r="395" spans="1:7" ht="180" customHeight="1" thickTop="1" thickBot="1" x14ac:dyDescent="0.35">
      <c r="A395" s="65" t="s">
        <v>372</v>
      </c>
      <c r="B395" s="66" t="s">
        <v>373</v>
      </c>
      <c r="C395" s="50" t="s">
        <v>130</v>
      </c>
      <c r="D395" s="50">
        <v>1</v>
      </c>
      <c r="E395" s="20"/>
      <c r="F395" s="20"/>
      <c r="G395" s="20"/>
    </row>
    <row r="396" spans="1:7" ht="30" thickTop="1" thickBot="1" x14ac:dyDescent="0.35">
      <c r="A396" s="61" t="s">
        <v>9</v>
      </c>
      <c r="B396" s="62" t="s">
        <v>10</v>
      </c>
      <c r="C396" s="62" t="s">
        <v>4</v>
      </c>
      <c r="D396" s="62" t="s">
        <v>11</v>
      </c>
      <c r="E396" s="62" t="s">
        <v>12</v>
      </c>
      <c r="F396" s="62" t="s">
        <v>13</v>
      </c>
      <c r="G396" s="64" t="s">
        <v>14</v>
      </c>
    </row>
    <row r="397" spans="1:7" ht="15" thickTop="1" x14ac:dyDescent="0.3">
      <c r="A397" s="20"/>
      <c r="B397" s="67" t="s">
        <v>15</v>
      </c>
      <c r="C397" s="68"/>
      <c r="D397" s="68"/>
      <c r="E397" s="68"/>
      <c r="F397" s="68"/>
      <c r="G397" s="7"/>
    </row>
    <row r="398" spans="1:7" x14ac:dyDescent="0.3">
      <c r="A398" s="36" t="s">
        <v>16</v>
      </c>
      <c r="B398" s="4" t="s">
        <v>70</v>
      </c>
      <c r="C398" s="4" t="s">
        <v>18</v>
      </c>
      <c r="D398" s="4">
        <v>0.17</v>
      </c>
      <c r="E398" s="70">
        <v>30.27</v>
      </c>
      <c r="F398" s="6">
        <f>PRODUCT(D398:E398)</f>
        <v>5.1459000000000001</v>
      </c>
      <c r="G398" s="7"/>
    </row>
    <row r="399" spans="1:7" ht="15" thickBot="1" x14ac:dyDescent="0.35">
      <c r="A399" s="36" t="s">
        <v>19</v>
      </c>
      <c r="B399" s="4" t="s">
        <v>20</v>
      </c>
      <c r="C399" s="4" t="s">
        <v>18</v>
      </c>
      <c r="D399" s="4">
        <v>0.17</v>
      </c>
      <c r="E399" s="70">
        <v>25.18</v>
      </c>
      <c r="F399" s="6">
        <f>PRODUCT(D399:E399)</f>
        <v>4.2806000000000006</v>
      </c>
      <c r="G399" s="7"/>
    </row>
    <row r="400" spans="1:7" ht="15.6" thickTop="1" thickBot="1" x14ac:dyDescent="0.35">
      <c r="A400" s="71">
        <v>1</v>
      </c>
      <c r="B400" s="244" t="s">
        <v>21</v>
      </c>
      <c r="C400" s="245"/>
      <c r="D400" s="245"/>
      <c r="E400" s="246"/>
      <c r="F400" s="72">
        <f>SUM(F398:F399)</f>
        <v>9.4265000000000008</v>
      </c>
      <c r="G400" s="73">
        <f>SUM(F400/F405)</f>
        <v>0.79051383399209485</v>
      </c>
    </row>
    <row r="401" spans="1:7" ht="15.6" thickTop="1" thickBot="1" x14ac:dyDescent="0.35">
      <c r="A401" s="78" t="s">
        <v>26</v>
      </c>
      <c r="B401" s="244" t="s">
        <v>84</v>
      </c>
      <c r="C401" s="245"/>
      <c r="D401" s="245"/>
      <c r="E401" s="246"/>
      <c r="F401" s="79">
        <f>SUM(F400)</f>
        <v>9.4265000000000008</v>
      </c>
      <c r="G401" s="3"/>
    </row>
    <row r="402" spans="1:7" ht="15.6" thickTop="1" thickBot="1" x14ac:dyDescent="0.35">
      <c r="A402" s="80">
        <v>2</v>
      </c>
      <c r="B402" s="264" t="s">
        <v>28</v>
      </c>
      <c r="C402" s="265"/>
      <c r="D402" s="265"/>
      <c r="E402" s="266"/>
      <c r="F402" s="79">
        <f>SUM(F401)*15%</f>
        <v>1.413975</v>
      </c>
      <c r="G402" s="73">
        <f>SUM(F402/F405)</f>
        <v>0.11857707509881421</v>
      </c>
    </row>
    <row r="403" spans="1:7" ht="15.6" thickTop="1" thickBot="1" x14ac:dyDescent="0.35">
      <c r="A403" s="78" t="s">
        <v>29</v>
      </c>
      <c r="B403" s="244" t="s">
        <v>85</v>
      </c>
      <c r="C403" s="245"/>
      <c r="D403" s="245"/>
      <c r="E403" s="246"/>
      <c r="F403" s="81">
        <f>SUM(F401:F402)</f>
        <v>10.840475000000001</v>
      </c>
    </row>
    <row r="404" spans="1:7" ht="15.6" thickTop="1" thickBot="1" x14ac:dyDescent="0.35">
      <c r="A404" s="80">
        <v>3</v>
      </c>
      <c r="B404" s="264" t="s">
        <v>31</v>
      </c>
      <c r="C404" s="265"/>
      <c r="D404" s="265"/>
      <c r="E404" s="266"/>
      <c r="F404" s="79">
        <f>SUM(F403)*10%</f>
        <v>1.0840475000000003</v>
      </c>
      <c r="G404" s="73">
        <f>SUM(F404/F405)</f>
        <v>9.0909090909090912E-2</v>
      </c>
    </row>
    <row r="405" spans="1:7" ht="15.6" thickTop="1" thickBot="1" x14ac:dyDescent="0.35">
      <c r="A405" s="78" t="s">
        <v>32</v>
      </c>
      <c r="B405" s="244" t="s">
        <v>33</v>
      </c>
      <c r="C405" s="245"/>
      <c r="D405" s="245"/>
      <c r="E405" s="246"/>
      <c r="F405" s="81">
        <f>SUM(F403:F404)</f>
        <v>11.924522500000002</v>
      </c>
      <c r="G405" s="82">
        <f>SUM(G400,G402,G404)</f>
        <v>1</v>
      </c>
    </row>
    <row r="406" spans="1:7" ht="15.6" thickTop="1" thickBot="1" x14ac:dyDescent="0.35"/>
    <row r="407" spans="1:7" ht="44.4" thickTop="1" thickBot="1" x14ac:dyDescent="0.35">
      <c r="A407" s="61" t="s">
        <v>2</v>
      </c>
      <c r="B407" s="62" t="s">
        <v>3</v>
      </c>
      <c r="C407" s="63" t="s">
        <v>4</v>
      </c>
      <c r="D407" s="64" t="s">
        <v>5</v>
      </c>
      <c r="E407" s="27"/>
      <c r="F407" s="20"/>
      <c r="G407" s="20"/>
    </row>
    <row r="408" spans="1:7" ht="157.80000000000001" customHeight="1" thickTop="1" thickBot="1" x14ac:dyDescent="0.35">
      <c r="A408" s="65" t="s">
        <v>374</v>
      </c>
      <c r="B408" s="66" t="s">
        <v>375</v>
      </c>
      <c r="C408" s="50" t="s">
        <v>130</v>
      </c>
      <c r="D408" s="50">
        <v>1</v>
      </c>
      <c r="E408" s="20"/>
      <c r="F408" s="20"/>
      <c r="G408" s="20"/>
    </row>
    <row r="409" spans="1:7" ht="30" thickTop="1" thickBot="1" x14ac:dyDescent="0.35">
      <c r="A409" s="61" t="s">
        <v>9</v>
      </c>
      <c r="B409" s="62" t="s">
        <v>10</v>
      </c>
      <c r="C409" s="62" t="s">
        <v>4</v>
      </c>
      <c r="D409" s="62" t="s">
        <v>11</v>
      </c>
      <c r="E409" s="62" t="s">
        <v>12</v>
      </c>
      <c r="F409" s="62" t="s">
        <v>13</v>
      </c>
      <c r="G409" s="64" t="s">
        <v>14</v>
      </c>
    </row>
    <row r="410" spans="1:7" ht="15" thickTop="1" x14ac:dyDescent="0.3">
      <c r="A410" s="20"/>
      <c r="B410" s="67" t="s">
        <v>15</v>
      </c>
      <c r="C410" s="68"/>
      <c r="D410" s="68"/>
      <c r="E410" s="68"/>
      <c r="F410" s="68"/>
      <c r="G410" s="7"/>
    </row>
    <row r="411" spans="1:7" x14ac:dyDescent="0.3">
      <c r="A411" s="36" t="s">
        <v>16</v>
      </c>
      <c r="B411" s="4" t="s">
        <v>70</v>
      </c>
      <c r="C411" s="4" t="s">
        <v>18</v>
      </c>
      <c r="D411" s="4">
        <v>0.09</v>
      </c>
      <c r="E411" s="70">
        <v>30.27</v>
      </c>
      <c r="F411" s="6">
        <f>PRODUCT(D411:E411)</f>
        <v>2.7242999999999999</v>
      </c>
      <c r="G411" s="7"/>
    </row>
    <row r="412" spans="1:7" ht="15" thickBot="1" x14ac:dyDescent="0.35">
      <c r="A412" s="36" t="s">
        <v>19</v>
      </c>
      <c r="B412" s="4" t="s">
        <v>20</v>
      </c>
      <c r="C412" s="4" t="s">
        <v>18</v>
      </c>
      <c r="D412" s="4">
        <v>0.09</v>
      </c>
      <c r="E412" s="70">
        <v>25.18</v>
      </c>
      <c r="F412" s="6">
        <f>PRODUCT(D412:E412)</f>
        <v>2.2662</v>
      </c>
      <c r="G412" s="7"/>
    </row>
    <row r="413" spans="1:7" ht="15.6" thickTop="1" thickBot="1" x14ac:dyDescent="0.35">
      <c r="A413" s="71">
        <v>1</v>
      </c>
      <c r="B413" s="244" t="s">
        <v>21</v>
      </c>
      <c r="C413" s="245"/>
      <c r="D413" s="245"/>
      <c r="E413" s="246"/>
      <c r="F413" s="72">
        <f>SUM(F411:F412)</f>
        <v>4.9904999999999999</v>
      </c>
      <c r="G413" s="73">
        <f>SUM(F413/F418)</f>
        <v>0.79051383399209496</v>
      </c>
    </row>
    <row r="414" spans="1:7" ht="15.6" thickTop="1" thickBot="1" x14ac:dyDescent="0.35">
      <c r="A414" s="78" t="s">
        <v>26</v>
      </c>
      <c r="B414" s="244" t="s">
        <v>84</v>
      </c>
      <c r="C414" s="245"/>
      <c r="D414" s="245"/>
      <c r="E414" s="246"/>
      <c r="F414" s="79">
        <f>SUM(F413)</f>
        <v>4.9904999999999999</v>
      </c>
      <c r="G414" s="3"/>
    </row>
    <row r="415" spans="1:7" ht="15.6" thickTop="1" thickBot="1" x14ac:dyDescent="0.35">
      <c r="A415" s="80">
        <v>2</v>
      </c>
      <c r="B415" s="264" t="s">
        <v>28</v>
      </c>
      <c r="C415" s="265"/>
      <c r="D415" s="265"/>
      <c r="E415" s="266"/>
      <c r="F415" s="79">
        <f>SUM(F414)*15%</f>
        <v>0.74857499999999999</v>
      </c>
      <c r="G415" s="73">
        <f>SUM(F415/F418)</f>
        <v>0.11857707509881424</v>
      </c>
    </row>
    <row r="416" spans="1:7" ht="15.6" thickTop="1" thickBot="1" x14ac:dyDescent="0.35">
      <c r="A416" s="78" t="s">
        <v>29</v>
      </c>
      <c r="B416" s="244" t="s">
        <v>85</v>
      </c>
      <c r="C416" s="245"/>
      <c r="D416" s="245"/>
      <c r="E416" s="246"/>
      <c r="F416" s="81">
        <f>SUM(F414:F415)</f>
        <v>5.7390749999999997</v>
      </c>
    </row>
    <row r="417" spans="1:7" ht="15.6" thickTop="1" thickBot="1" x14ac:dyDescent="0.35">
      <c r="A417" s="80">
        <v>3</v>
      </c>
      <c r="B417" s="264" t="s">
        <v>31</v>
      </c>
      <c r="C417" s="265"/>
      <c r="D417" s="265"/>
      <c r="E417" s="266"/>
      <c r="F417" s="79">
        <f>SUM(F416)*10%</f>
        <v>0.57390750000000001</v>
      </c>
      <c r="G417" s="73">
        <f>SUM(F417/F418)</f>
        <v>9.0909090909090925E-2</v>
      </c>
    </row>
    <row r="418" spans="1:7" ht="15.6" thickTop="1" thickBot="1" x14ac:dyDescent="0.35">
      <c r="A418" s="78" t="s">
        <v>32</v>
      </c>
      <c r="B418" s="244" t="s">
        <v>33</v>
      </c>
      <c r="C418" s="245"/>
      <c r="D418" s="245"/>
      <c r="E418" s="246"/>
      <c r="F418" s="81">
        <f>SUM(F416:F417)</f>
        <v>6.3129824999999995</v>
      </c>
      <c r="G418" s="82">
        <f>SUM(G413,G415,G417)</f>
        <v>1</v>
      </c>
    </row>
    <row r="419" spans="1:7" ht="15" thickTop="1" x14ac:dyDescent="0.3"/>
    <row r="420" spans="1:7" x14ac:dyDescent="0.3">
      <c r="A420" s="231" t="s">
        <v>376</v>
      </c>
      <c r="B420" s="231"/>
      <c r="C420" s="231"/>
      <c r="D420" s="231"/>
      <c r="E420" s="231"/>
      <c r="F420" s="231"/>
      <c r="G420" s="231"/>
    </row>
    <row r="421" spans="1:7" ht="15" thickBot="1" x14ac:dyDescent="0.35"/>
    <row r="422" spans="1:7" ht="44.4" thickTop="1" thickBot="1" x14ac:dyDescent="0.35">
      <c r="A422" s="61" t="s">
        <v>2</v>
      </c>
      <c r="B422" s="62" t="s">
        <v>3</v>
      </c>
      <c r="C422" s="63" t="s">
        <v>4</v>
      </c>
      <c r="D422" s="64" t="s">
        <v>5</v>
      </c>
      <c r="E422" s="27"/>
      <c r="F422" s="20"/>
      <c r="G422" s="20"/>
    </row>
    <row r="423" spans="1:7" ht="86.4" customHeight="1" thickTop="1" thickBot="1" x14ac:dyDescent="0.35">
      <c r="A423" s="65" t="s">
        <v>377</v>
      </c>
      <c r="B423" s="66" t="s">
        <v>378</v>
      </c>
      <c r="C423" s="50" t="s">
        <v>130</v>
      </c>
      <c r="D423" s="50">
        <v>1</v>
      </c>
      <c r="E423" s="20"/>
      <c r="F423" s="20"/>
      <c r="G423" s="20"/>
    </row>
    <row r="424" spans="1:7" ht="30" thickTop="1" thickBot="1" x14ac:dyDescent="0.35">
      <c r="A424" s="61" t="s">
        <v>9</v>
      </c>
      <c r="B424" s="62" t="s">
        <v>10</v>
      </c>
      <c r="C424" s="62" t="s">
        <v>4</v>
      </c>
      <c r="D424" s="62" t="s">
        <v>11</v>
      </c>
      <c r="E424" s="62" t="s">
        <v>12</v>
      </c>
      <c r="F424" s="62" t="s">
        <v>13</v>
      </c>
      <c r="G424" s="64" t="s">
        <v>14</v>
      </c>
    </row>
    <row r="425" spans="1:7" ht="15" thickTop="1" x14ac:dyDescent="0.3">
      <c r="A425" s="20"/>
      <c r="B425" s="67" t="s">
        <v>15</v>
      </c>
      <c r="C425" s="68"/>
      <c r="D425" s="68"/>
      <c r="E425" s="68"/>
      <c r="F425" s="68"/>
      <c r="G425" s="7"/>
    </row>
    <row r="426" spans="1:7" x14ac:dyDescent="0.3">
      <c r="A426" s="36" t="s">
        <v>16</v>
      </c>
      <c r="B426" s="4" t="s">
        <v>70</v>
      </c>
      <c r="C426" s="4" t="s">
        <v>18</v>
      </c>
      <c r="D426" s="4">
        <v>7.0000000000000007E-2</v>
      </c>
      <c r="E426" s="70">
        <v>30.27</v>
      </c>
      <c r="F426" s="6">
        <f>PRODUCT(D426:E426)</f>
        <v>2.1189</v>
      </c>
      <c r="G426" s="7"/>
    </row>
    <row r="427" spans="1:7" ht="15" thickBot="1" x14ac:dyDescent="0.35">
      <c r="A427" s="36" t="s">
        <v>19</v>
      </c>
      <c r="B427" s="4" t="s">
        <v>20</v>
      </c>
      <c r="C427" s="4" t="s">
        <v>18</v>
      </c>
      <c r="D427" s="4">
        <v>7.0000000000000007E-2</v>
      </c>
      <c r="E427" s="70">
        <v>25.18</v>
      </c>
      <c r="F427" s="6">
        <f>PRODUCT(D427:E427)</f>
        <v>1.7626000000000002</v>
      </c>
      <c r="G427" s="7"/>
    </row>
    <row r="428" spans="1:7" ht="15.6" thickTop="1" thickBot="1" x14ac:dyDescent="0.35">
      <c r="A428" s="71">
        <v>1</v>
      </c>
      <c r="B428" s="244" t="s">
        <v>21</v>
      </c>
      <c r="C428" s="245"/>
      <c r="D428" s="245"/>
      <c r="E428" s="246"/>
      <c r="F428" s="72">
        <f>SUM(F426:F427)</f>
        <v>3.8815</v>
      </c>
      <c r="G428" s="73">
        <f>SUM(F428/F433)</f>
        <v>0.79051383399209485</v>
      </c>
    </row>
    <row r="429" spans="1:7" ht="15.6" thickTop="1" thickBot="1" x14ac:dyDescent="0.35">
      <c r="A429" s="78" t="s">
        <v>26</v>
      </c>
      <c r="B429" s="244" t="s">
        <v>84</v>
      </c>
      <c r="C429" s="245"/>
      <c r="D429" s="245"/>
      <c r="E429" s="246"/>
      <c r="F429" s="79">
        <f>SUM(F428)</f>
        <v>3.8815</v>
      </c>
      <c r="G429" s="3"/>
    </row>
    <row r="430" spans="1:7" ht="15.6" thickTop="1" thickBot="1" x14ac:dyDescent="0.35">
      <c r="A430" s="80">
        <v>2</v>
      </c>
      <c r="B430" s="264" t="s">
        <v>28</v>
      </c>
      <c r="C430" s="265"/>
      <c r="D430" s="265"/>
      <c r="E430" s="266"/>
      <c r="F430" s="79">
        <f>SUM(F429)*15%</f>
        <v>0.58222499999999999</v>
      </c>
      <c r="G430" s="73">
        <f>SUM(F430/F433)</f>
        <v>0.11857707509881422</v>
      </c>
    </row>
    <row r="431" spans="1:7" ht="15.6" thickTop="1" thickBot="1" x14ac:dyDescent="0.35">
      <c r="A431" s="78" t="s">
        <v>29</v>
      </c>
      <c r="B431" s="244" t="s">
        <v>85</v>
      </c>
      <c r="C431" s="245"/>
      <c r="D431" s="245"/>
      <c r="E431" s="246"/>
      <c r="F431" s="81">
        <f>SUM(F429:F430)</f>
        <v>4.4637250000000002</v>
      </c>
    </row>
    <row r="432" spans="1:7" ht="15.6" thickTop="1" thickBot="1" x14ac:dyDescent="0.35">
      <c r="A432" s="80">
        <v>3</v>
      </c>
      <c r="B432" s="264" t="s">
        <v>31</v>
      </c>
      <c r="C432" s="265"/>
      <c r="D432" s="265"/>
      <c r="E432" s="266"/>
      <c r="F432" s="79">
        <f>SUM(F431)*10%</f>
        <v>0.44637250000000006</v>
      </c>
      <c r="G432" s="73">
        <f>SUM(F432/F433)</f>
        <v>9.0909090909090925E-2</v>
      </c>
    </row>
    <row r="433" spans="1:7" ht="15.6" thickTop="1" thickBot="1" x14ac:dyDescent="0.35">
      <c r="A433" s="78" t="s">
        <v>32</v>
      </c>
      <c r="B433" s="244" t="s">
        <v>33</v>
      </c>
      <c r="C433" s="245"/>
      <c r="D433" s="245"/>
      <c r="E433" s="246"/>
      <c r="F433" s="81">
        <f>SUM(F431:F432)</f>
        <v>4.9100975</v>
      </c>
      <c r="G433" s="82">
        <f>SUM(G428,G430,G432)</f>
        <v>1</v>
      </c>
    </row>
    <row r="434" spans="1:7" ht="15.6" thickTop="1" thickBot="1" x14ac:dyDescent="0.35"/>
    <row r="435" spans="1:7" ht="44.4" thickTop="1" thickBot="1" x14ac:dyDescent="0.35">
      <c r="A435" s="61" t="s">
        <v>2</v>
      </c>
      <c r="B435" s="62" t="s">
        <v>3</v>
      </c>
      <c r="C435" s="63" t="s">
        <v>4</v>
      </c>
      <c r="D435" s="64" t="s">
        <v>5</v>
      </c>
      <c r="E435" s="27"/>
      <c r="F435" s="20"/>
      <c r="G435" s="20"/>
    </row>
    <row r="436" spans="1:7" ht="88.8" customHeight="1" thickTop="1" thickBot="1" x14ac:dyDescent="0.35">
      <c r="A436" s="65" t="s">
        <v>379</v>
      </c>
      <c r="B436" s="66" t="s">
        <v>380</v>
      </c>
      <c r="C436" s="50" t="s">
        <v>130</v>
      </c>
      <c r="D436" s="50">
        <v>1</v>
      </c>
      <c r="E436" s="20"/>
      <c r="F436" s="20"/>
      <c r="G436" s="20"/>
    </row>
    <row r="437" spans="1:7" ht="30" thickTop="1" thickBot="1" x14ac:dyDescent="0.35">
      <c r="A437" s="61" t="s">
        <v>9</v>
      </c>
      <c r="B437" s="62" t="s">
        <v>10</v>
      </c>
      <c r="C437" s="62" t="s">
        <v>4</v>
      </c>
      <c r="D437" s="62" t="s">
        <v>11</v>
      </c>
      <c r="E437" s="62" t="s">
        <v>12</v>
      </c>
      <c r="F437" s="62" t="s">
        <v>13</v>
      </c>
      <c r="G437" s="64" t="s">
        <v>14</v>
      </c>
    </row>
    <row r="438" spans="1:7" ht="15" thickTop="1" x14ac:dyDescent="0.3">
      <c r="A438" s="20"/>
      <c r="B438" s="67" t="s">
        <v>15</v>
      </c>
      <c r="C438" s="68"/>
      <c r="D438" s="68"/>
      <c r="E438" s="68"/>
      <c r="F438" s="68"/>
      <c r="G438" s="7"/>
    </row>
    <row r="439" spans="1:7" x14ac:dyDescent="0.3">
      <c r="A439" s="36" t="s">
        <v>16</v>
      </c>
      <c r="B439" s="4" t="s">
        <v>70</v>
      </c>
      <c r="C439" s="4" t="s">
        <v>18</v>
      </c>
      <c r="D439" s="4">
        <v>0.08</v>
      </c>
      <c r="E439" s="70">
        <v>30.27</v>
      </c>
      <c r="F439" s="6">
        <f>PRODUCT(D439:E439)</f>
        <v>2.4216000000000002</v>
      </c>
      <c r="G439" s="7"/>
    </row>
    <row r="440" spans="1:7" ht="15" thickBot="1" x14ac:dyDescent="0.35">
      <c r="A440" s="36" t="s">
        <v>19</v>
      </c>
      <c r="B440" s="4" t="s">
        <v>20</v>
      </c>
      <c r="C440" s="4" t="s">
        <v>18</v>
      </c>
      <c r="D440" s="4">
        <v>0.08</v>
      </c>
      <c r="E440" s="70">
        <v>25.18</v>
      </c>
      <c r="F440" s="6">
        <f>PRODUCT(D440:E440)</f>
        <v>2.0144000000000002</v>
      </c>
      <c r="G440" s="7"/>
    </row>
    <row r="441" spans="1:7" ht="15.6" thickTop="1" thickBot="1" x14ac:dyDescent="0.35">
      <c r="A441" s="71">
        <v>1</v>
      </c>
      <c r="B441" s="244" t="s">
        <v>21</v>
      </c>
      <c r="C441" s="245"/>
      <c r="D441" s="245"/>
      <c r="E441" s="246"/>
      <c r="F441" s="72">
        <f>SUM(F439:F440)</f>
        <v>4.4359999999999999</v>
      </c>
      <c r="G441" s="73">
        <f>SUM(F441/F446)</f>
        <v>0.79051383399209485</v>
      </c>
    </row>
    <row r="442" spans="1:7" ht="15.6" thickTop="1" thickBot="1" x14ac:dyDescent="0.35">
      <c r="A442" s="78" t="s">
        <v>26</v>
      </c>
      <c r="B442" s="244" t="s">
        <v>84</v>
      </c>
      <c r="C442" s="245"/>
      <c r="D442" s="245"/>
      <c r="E442" s="246"/>
      <c r="F442" s="79">
        <f>SUM(F441)</f>
        <v>4.4359999999999999</v>
      </c>
      <c r="G442" s="3"/>
    </row>
    <row r="443" spans="1:7" ht="15.6" thickTop="1" thickBot="1" x14ac:dyDescent="0.35">
      <c r="A443" s="80">
        <v>2</v>
      </c>
      <c r="B443" s="264" t="s">
        <v>28</v>
      </c>
      <c r="C443" s="265"/>
      <c r="D443" s="265"/>
      <c r="E443" s="266"/>
      <c r="F443" s="79">
        <f>SUM(F442)*15%</f>
        <v>0.66539999999999999</v>
      </c>
      <c r="G443" s="73">
        <f>SUM(F443/F446)</f>
        <v>0.11857707509881424</v>
      </c>
    </row>
    <row r="444" spans="1:7" ht="15.6" thickTop="1" thickBot="1" x14ac:dyDescent="0.35">
      <c r="A444" s="78" t="s">
        <v>29</v>
      </c>
      <c r="B444" s="244" t="s">
        <v>85</v>
      </c>
      <c r="C444" s="245"/>
      <c r="D444" s="245"/>
      <c r="E444" s="246"/>
      <c r="F444" s="81">
        <f>SUM(F442:F443)</f>
        <v>5.1013999999999999</v>
      </c>
    </row>
    <row r="445" spans="1:7" ht="15.6" thickTop="1" thickBot="1" x14ac:dyDescent="0.35">
      <c r="A445" s="80">
        <v>3</v>
      </c>
      <c r="B445" s="264" t="s">
        <v>31</v>
      </c>
      <c r="C445" s="265"/>
      <c r="D445" s="265"/>
      <c r="E445" s="266"/>
      <c r="F445" s="79">
        <f>SUM(F444)*10%</f>
        <v>0.51014000000000004</v>
      </c>
      <c r="G445" s="73">
        <f>SUM(F445/F446)</f>
        <v>9.0909090909090925E-2</v>
      </c>
    </row>
    <row r="446" spans="1:7" ht="15.6" thickTop="1" thickBot="1" x14ac:dyDescent="0.35">
      <c r="A446" s="78" t="s">
        <v>32</v>
      </c>
      <c r="B446" s="244" t="s">
        <v>33</v>
      </c>
      <c r="C446" s="245"/>
      <c r="D446" s="245"/>
      <c r="E446" s="246"/>
      <c r="F446" s="81">
        <f>SUM(F444:F445)</f>
        <v>5.6115399999999998</v>
      </c>
      <c r="G446" s="82">
        <f>SUM(G441,G443,G445)</f>
        <v>1</v>
      </c>
    </row>
    <row r="447" spans="1:7" ht="15.6" thickTop="1" thickBot="1" x14ac:dyDescent="0.35"/>
    <row r="448" spans="1:7" ht="44.4" thickTop="1" thickBot="1" x14ac:dyDescent="0.35">
      <c r="A448" s="61" t="s">
        <v>2</v>
      </c>
      <c r="B448" s="62" t="s">
        <v>3</v>
      </c>
      <c r="C448" s="63" t="s">
        <v>4</v>
      </c>
      <c r="D448" s="64" t="s">
        <v>5</v>
      </c>
      <c r="E448" s="27"/>
      <c r="F448" s="20"/>
      <c r="G448" s="20"/>
    </row>
    <row r="449" spans="1:8" ht="101.4" customHeight="1" thickTop="1" thickBot="1" x14ac:dyDescent="0.35">
      <c r="A449" s="65" t="s">
        <v>381</v>
      </c>
      <c r="B449" s="66" t="s">
        <v>382</v>
      </c>
      <c r="C449" s="50" t="s">
        <v>130</v>
      </c>
      <c r="D449" s="50">
        <v>1</v>
      </c>
      <c r="E449" s="20"/>
      <c r="F449" s="20"/>
      <c r="G449" s="20"/>
    </row>
    <row r="450" spans="1:8" ht="30" thickTop="1" thickBot="1" x14ac:dyDescent="0.35">
      <c r="A450" s="61" t="s">
        <v>9</v>
      </c>
      <c r="B450" s="62" t="s">
        <v>10</v>
      </c>
      <c r="C450" s="62" t="s">
        <v>4</v>
      </c>
      <c r="D450" s="62" t="s">
        <v>11</v>
      </c>
      <c r="E450" s="62" t="s">
        <v>12</v>
      </c>
      <c r="F450" s="62" t="s">
        <v>13</v>
      </c>
      <c r="G450" s="64" t="s">
        <v>14</v>
      </c>
    </row>
    <row r="451" spans="1:8" ht="15" thickTop="1" x14ac:dyDescent="0.3">
      <c r="A451" s="20"/>
      <c r="B451" s="67" t="s">
        <v>15</v>
      </c>
      <c r="C451" s="68"/>
      <c r="D451" s="68"/>
      <c r="E451" s="68"/>
      <c r="F451" s="68"/>
      <c r="G451" s="7"/>
    </row>
    <row r="452" spans="1:8" x14ac:dyDescent="0.3">
      <c r="A452" s="36" t="s">
        <v>16</v>
      </c>
      <c r="B452" s="4" t="s">
        <v>70</v>
      </c>
      <c r="C452" s="4" t="s">
        <v>18</v>
      </c>
      <c r="D452" s="4">
        <v>0.06</v>
      </c>
      <c r="E452" s="70">
        <v>30.27</v>
      </c>
      <c r="F452" s="6">
        <f>PRODUCT(D452:E452)</f>
        <v>1.8161999999999998</v>
      </c>
      <c r="G452" s="7"/>
    </row>
    <row r="453" spans="1:8" ht="15" thickBot="1" x14ac:dyDescent="0.35">
      <c r="A453" s="36" t="s">
        <v>19</v>
      </c>
      <c r="B453" s="4" t="s">
        <v>20</v>
      </c>
      <c r="C453" s="4" t="s">
        <v>18</v>
      </c>
      <c r="D453" s="4">
        <v>0.06</v>
      </c>
      <c r="E453" s="70">
        <v>25.18</v>
      </c>
      <c r="F453" s="6">
        <f>PRODUCT(D453:E453)</f>
        <v>1.5107999999999999</v>
      </c>
      <c r="G453" s="7"/>
    </row>
    <row r="454" spans="1:8" ht="15.6" thickTop="1" thickBot="1" x14ac:dyDescent="0.35">
      <c r="A454" s="71">
        <v>1</v>
      </c>
      <c r="B454" s="244" t="s">
        <v>21</v>
      </c>
      <c r="C454" s="245"/>
      <c r="D454" s="245"/>
      <c r="E454" s="246"/>
      <c r="F454" s="72">
        <f>SUM(F452:F453)</f>
        <v>3.327</v>
      </c>
      <c r="G454" s="73">
        <f>SUM(F454/F459)</f>
        <v>0.79051383399209485</v>
      </c>
    </row>
    <row r="455" spans="1:8" ht="15.6" thickTop="1" thickBot="1" x14ac:dyDescent="0.35">
      <c r="A455" s="78" t="s">
        <v>26</v>
      </c>
      <c r="B455" s="244" t="s">
        <v>84</v>
      </c>
      <c r="C455" s="245"/>
      <c r="D455" s="245"/>
      <c r="E455" s="246"/>
      <c r="F455" s="79">
        <f>SUM(F454)</f>
        <v>3.327</v>
      </c>
      <c r="G455" s="3"/>
    </row>
    <row r="456" spans="1:8" ht="15.6" thickTop="1" thickBot="1" x14ac:dyDescent="0.35">
      <c r="A456" s="80">
        <v>2</v>
      </c>
      <c r="B456" s="264" t="s">
        <v>28</v>
      </c>
      <c r="C456" s="265"/>
      <c r="D456" s="265"/>
      <c r="E456" s="266"/>
      <c r="F456" s="79">
        <f>SUM(F455)*15%</f>
        <v>0.49904999999999999</v>
      </c>
      <c r="G456" s="73">
        <f>SUM(F456/F459)</f>
        <v>0.11857707509881422</v>
      </c>
    </row>
    <row r="457" spans="1:8" ht="15.6" thickTop="1" thickBot="1" x14ac:dyDescent="0.35">
      <c r="A457" s="78" t="s">
        <v>29</v>
      </c>
      <c r="B457" s="244" t="s">
        <v>85</v>
      </c>
      <c r="C457" s="245"/>
      <c r="D457" s="245"/>
      <c r="E457" s="246"/>
      <c r="F457" s="81">
        <f>SUM(F455:F456)</f>
        <v>3.82605</v>
      </c>
    </row>
    <row r="458" spans="1:8" ht="15.6" thickTop="1" thickBot="1" x14ac:dyDescent="0.35">
      <c r="A458" s="80">
        <v>3</v>
      </c>
      <c r="B458" s="264" t="s">
        <v>31</v>
      </c>
      <c r="C458" s="265"/>
      <c r="D458" s="265"/>
      <c r="E458" s="266"/>
      <c r="F458" s="79">
        <f>SUM(F457)*10%</f>
        <v>0.38260500000000003</v>
      </c>
      <c r="G458" s="73">
        <f>SUM(F458/F459)</f>
        <v>9.0909090909090912E-2</v>
      </c>
    </row>
    <row r="459" spans="1:8" ht="15.6" thickTop="1" thickBot="1" x14ac:dyDescent="0.35">
      <c r="A459" s="78" t="s">
        <v>32</v>
      </c>
      <c r="B459" s="244" t="s">
        <v>33</v>
      </c>
      <c r="C459" s="245"/>
      <c r="D459" s="245"/>
      <c r="E459" s="246"/>
      <c r="F459" s="81">
        <f>SUM(F457:F458)</f>
        <v>4.2086550000000003</v>
      </c>
      <c r="G459" s="82">
        <f>SUM(G454,G456,G458)</f>
        <v>1</v>
      </c>
    </row>
    <row r="460" spans="1:8" ht="15" thickTop="1" x14ac:dyDescent="0.3">
      <c r="A460" s="8"/>
      <c r="B460" s="9"/>
      <c r="C460" s="9"/>
      <c r="D460" s="9"/>
      <c r="E460" s="9"/>
      <c r="F460" s="11"/>
      <c r="G460" s="12"/>
    </row>
    <row r="461" spans="1:8" x14ac:dyDescent="0.3">
      <c r="A461" s="231" t="s">
        <v>383</v>
      </c>
      <c r="B461" s="231"/>
      <c r="C461" s="231"/>
      <c r="D461" s="231"/>
      <c r="E461" s="231"/>
      <c r="F461" s="231"/>
      <c r="G461" s="231"/>
    </row>
    <row r="462" spans="1:8" ht="15" thickBot="1" x14ac:dyDescent="0.35">
      <c r="A462" s="8"/>
      <c r="B462" s="9"/>
      <c r="C462" s="9"/>
      <c r="D462" s="9"/>
      <c r="E462" s="9"/>
      <c r="F462" s="11"/>
      <c r="G462" s="12"/>
    </row>
    <row r="463" spans="1:8" ht="44.4" thickTop="1" thickBot="1" x14ac:dyDescent="0.35">
      <c r="A463" s="61" t="s">
        <v>2</v>
      </c>
      <c r="B463" s="62" t="s">
        <v>3</v>
      </c>
      <c r="C463" s="63" t="s">
        <v>4</v>
      </c>
      <c r="D463" s="64" t="s">
        <v>5</v>
      </c>
      <c r="E463" s="27"/>
      <c r="F463" s="20"/>
      <c r="G463" s="20"/>
      <c r="H463" s="2"/>
    </row>
    <row r="464" spans="1:8" ht="201.6" customHeight="1" thickTop="1" thickBot="1" x14ac:dyDescent="0.35">
      <c r="A464" s="65" t="s">
        <v>384</v>
      </c>
      <c r="B464" s="66" t="s">
        <v>385</v>
      </c>
      <c r="C464" s="50" t="s">
        <v>130</v>
      </c>
      <c r="D464" s="50">
        <v>1</v>
      </c>
      <c r="E464" s="20"/>
      <c r="F464" s="20"/>
      <c r="G464" s="20"/>
    </row>
    <row r="465" spans="1:8" ht="30" thickTop="1" thickBot="1" x14ac:dyDescent="0.35">
      <c r="A465" s="61" t="s">
        <v>9</v>
      </c>
      <c r="B465" s="62" t="s">
        <v>10</v>
      </c>
      <c r="C465" s="62" t="s">
        <v>4</v>
      </c>
      <c r="D465" s="62" t="s">
        <v>11</v>
      </c>
      <c r="E465" s="62" t="s">
        <v>12</v>
      </c>
      <c r="F465" s="62" t="s">
        <v>13</v>
      </c>
      <c r="G465" s="64" t="s">
        <v>14</v>
      </c>
    </row>
    <row r="466" spans="1:8" ht="15" thickTop="1" x14ac:dyDescent="0.3">
      <c r="A466" s="20"/>
      <c r="B466" s="67" t="s">
        <v>15</v>
      </c>
      <c r="C466" s="68"/>
      <c r="D466" s="68"/>
      <c r="E466" s="68"/>
      <c r="F466" s="68"/>
      <c r="G466" s="7"/>
    </row>
    <row r="467" spans="1:8" x14ac:dyDescent="0.3">
      <c r="A467" s="36" t="s">
        <v>16</v>
      </c>
      <c r="B467" s="4" t="s">
        <v>70</v>
      </c>
      <c r="C467" s="4" t="s">
        <v>18</v>
      </c>
      <c r="D467" s="22">
        <v>0.5</v>
      </c>
      <c r="E467" s="70">
        <v>30.27</v>
      </c>
      <c r="F467" s="6">
        <f>PRODUCT(D467:E467)</f>
        <v>15.135</v>
      </c>
      <c r="G467" s="7"/>
    </row>
    <row r="468" spans="1:8" ht="15" thickBot="1" x14ac:dyDescent="0.35">
      <c r="A468" s="36" t="s">
        <v>19</v>
      </c>
      <c r="B468" s="4" t="s">
        <v>20</v>
      </c>
      <c r="C468" s="4" t="s">
        <v>18</v>
      </c>
      <c r="D468" s="22">
        <v>0.3</v>
      </c>
      <c r="E468" s="70">
        <v>25.18</v>
      </c>
      <c r="F468" s="6">
        <f>PRODUCT(D468:E468)</f>
        <v>7.5539999999999994</v>
      </c>
      <c r="G468" s="7"/>
    </row>
    <row r="469" spans="1:8" ht="15.6" thickTop="1" thickBot="1" x14ac:dyDescent="0.35">
      <c r="A469" s="71">
        <v>1</v>
      </c>
      <c r="B469" s="244" t="s">
        <v>21</v>
      </c>
      <c r="C469" s="245"/>
      <c r="D469" s="245"/>
      <c r="E469" s="246"/>
      <c r="F469" s="72">
        <f>SUM(F467:F468)</f>
        <v>22.689</v>
      </c>
      <c r="G469" s="73">
        <f>SUM(F469/F474)</f>
        <v>0.79051383399209485</v>
      </c>
    </row>
    <row r="470" spans="1:8" ht="15.6" thickTop="1" thickBot="1" x14ac:dyDescent="0.35">
      <c r="A470" s="78" t="s">
        <v>26</v>
      </c>
      <c r="B470" s="244" t="s">
        <v>84</v>
      </c>
      <c r="C470" s="245"/>
      <c r="D470" s="245"/>
      <c r="E470" s="246"/>
      <c r="F470" s="79">
        <f>SUM(F469)</f>
        <v>22.689</v>
      </c>
      <c r="G470" s="3"/>
    </row>
    <row r="471" spans="1:8" ht="15.6" thickTop="1" thickBot="1" x14ac:dyDescent="0.35">
      <c r="A471" s="80">
        <v>2</v>
      </c>
      <c r="B471" s="264" t="s">
        <v>28</v>
      </c>
      <c r="C471" s="265"/>
      <c r="D471" s="265"/>
      <c r="E471" s="266"/>
      <c r="F471" s="79">
        <f>SUM(F470)*15%</f>
        <v>3.4033500000000001</v>
      </c>
      <c r="G471" s="73">
        <f>SUM(F471/F474)</f>
        <v>0.11857707509881422</v>
      </c>
    </row>
    <row r="472" spans="1:8" ht="15.6" thickTop="1" thickBot="1" x14ac:dyDescent="0.35">
      <c r="A472" s="78" t="s">
        <v>29</v>
      </c>
      <c r="B472" s="244" t="s">
        <v>85</v>
      </c>
      <c r="C472" s="245"/>
      <c r="D472" s="245"/>
      <c r="E472" s="246"/>
      <c r="F472" s="81">
        <f>SUM(F470:F471)</f>
        <v>26.09235</v>
      </c>
    </row>
    <row r="473" spans="1:8" ht="15.6" thickTop="1" thickBot="1" x14ac:dyDescent="0.35">
      <c r="A473" s="80">
        <v>3</v>
      </c>
      <c r="B473" s="264" t="s">
        <v>31</v>
      </c>
      <c r="C473" s="265"/>
      <c r="D473" s="265"/>
      <c r="E473" s="266"/>
      <c r="F473" s="79">
        <f>SUM(F472)*10%</f>
        <v>2.609235</v>
      </c>
      <c r="G473" s="73">
        <f>SUM(F473/F474)</f>
        <v>9.0909090909090898E-2</v>
      </c>
    </row>
    <row r="474" spans="1:8" ht="15.6" thickTop="1" thickBot="1" x14ac:dyDescent="0.35">
      <c r="A474" s="78" t="s">
        <v>32</v>
      </c>
      <c r="B474" s="244" t="s">
        <v>33</v>
      </c>
      <c r="C474" s="245"/>
      <c r="D474" s="245"/>
      <c r="E474" s="246"/>
      <c r="F474" s="81">
        <f>SUM(F472:F473)</f>
        <v>28.701585000000001</v>
      </c>
      <c r="G474" s="82">
        <f>SUM(G469,G471,G473)</f>
        <v>1</v>
      </c>
    </row>
    <row r="475" spans="1:8" ht="15.6" thickTop="1" thickBot="1" x14ac:dyDescent="0.35">
      <c r="A475" s="8"/>
      <c r="B475" s="9"/>
      <c r="C475" s="9"/>
      <c r="D475" s="9"/>
      <c r="E475" s="9"/>
      <c r="F475" s="11"/>
      <c r="G475" s="12"/>
    </row>
    <row r="476" spans="1:8" ht="44.4" thickTop="1" thickBot="1" x14ac:dyDescent="0.35">
      <c r="A476" s="61" t="s">
        <v>2</v>
      </c>
      <c r="B476" s="62" t="s">
        <v>3</v>
      </c>
      <c r="C476" s="63" t="s">
        <v>4</v>
      </c>
      <c r="D476" s="64" t="s">
        <v>5</v>
      </c>
      <c r="E476" s="27"/>
      <c r="F476" s="20"/>
      <c r="G476" s="20"/>
      <c r="H476" s="2"/>
    </row>
    <row r="477" spans="1:8" ht="183" customHeight="1" thickTop="1" thickBot="1" x14ac:dyDescent="0.35">
      <c r="A477" s="65" t="s">
        <v>386</v>
      </c>
      <c r="B477" s="66" t="s">
        <v>387</v>
      </c>
      <c r="C477" s="50" t="s">
        <v>130</v>
      </c>
      <c r="D477" s="50">
        <v>1</v>
      </c>
      <c r="E477" s="20"/>
      <c r="F477" s="20"/>
      <c r="G477" s="20"/>
    </row>
    <row r="478" spans="1:8" ht="30" thickTop="1" thickBot="1" x14ac:dyDescent="0.35">
      <c r="A478" s="61" t="s">
        <v>9</v>
      </c>
      <c r="B478" s="62" t="s">
        <v>10</v>
      </c>
      <c r="C478" s="62" t="s">
        <v>4</v>
      </c>
      <c r="D478" s="62" t="s">
        <v>11</v>
      </c>
      <c r="E478" s="62" t="s">
        <v>12</v>
      </c>
      <c r="F478" s="62" t="s">
        <v>13</v>
      </c>
      <c r="G478" s="64" t="s">
        <v>14</v>
      </c>
    </row>
    <row r="479" spans="1:8" ht="15" thickTop="1" x14ac:dyDescent="0.3">
      <c r="A479" s="20"/>
      <c r="B479" s="67" t="s">
        <v>15</v>
      </c>
      <c r="C479" s="68"/>
      <c r="D479" s="68"/>
      <c r="E479" s="68"/>
      <c r="F479" s="68"/>
      <c r="G479" s="7"/>
    </row>
    <row r="480" spans="1:8" x14ac:dyDescent="0.3">
      <c r="A480" s="36" t="s">
        <v>16</v>
      </c>
      <c r="B480" s="4" t="s">
        <v>70</v>
      </c>
      <c r="C480" s="4" t="s">
        <v>18</v>
      </c>
      <c r="D480" s="22">
        <v>0.8</v>
      </c>
      <c r="E480" s="70">
        <v>30.27</v>
      </c>
      <c r="F480" s="6">
        <f>PRODUCT(D480:E480)</f>
        <v>24.216000000000001</v>
      </c>
      <c r="G480" s="7"/>
    </row>
    <row r="481" spans="1:7" ht="15" thickBot="1" x14ac:dyDescent="0.35">
      <c r="A481" s="36" t="s">
        <v>19</v>
      </c>
      <c r="B481" s="4" t="s">
        <v>20</v>
      </c>
      <c r="C481" s="4" t="s">
        <v>18</v>
      </c>
      <c r="D481" s="22">
        <v>0.6</v>
      </c>
      <c r="E481" s="70">
        <v>25.18</v>
      </c>
      <c r="F481" s="6">
        <f>PRODUCT(D481:E481)</f>
        <v>15.107999999999999</v>
      </c>
      <c r="G481" s="7"/>
    </row>
    <row r="482" spans="1:7" ht="15.6" thickTop="1" thickBot="1" x14ac:dyDescent="0.35">
      <c r="A482" s="71">
        <v>1</v>
      </c>
      <c r="B482" s="244" t="s">
        <v>21</v>
      </c>
      <c r="C482" s="245"/>
      <c r="D482" s="245"/>
      <c r="E482" s="246"/>
      <c r="F482" s="72">
        <f>SUM(F480:F481)</f>
        <v>39.323999999999998</v>
      </c>
      <c r="G482" s="73">
        <f>SUM(F482/F487)</f>
        <v>0.79051383399209474</v>
      </c>
    </row>
    <row r="483" spans="1:7" ht="15.6" thickTop="1" thickBot="1" x14ac:dyDescent="0.35">
      <c r="A483" s="78" t="s">
        <v>26</v>
      </c>
      <c r="B483" s="244" t="s">
        <v>84</v>
      </c>
      <c r="C483" s="245"/>
      <c r="D483" s="245"/>
      <c r="E483" s="246"/>
      <c r="F483" s="79">
        <f>SUM(F482)</f>
        <v>39.323999999999998</v>
      </c>
      <c r="G483" s="3"/>
    </row>
    <row r="484" spans="1:7" ht="15.6" thickTop="1" thickBot="1" x14ac:dyDescent="0.35">
      <c r="A484" s="80">
        <v>2</v>
      </c>
      <c r="B484" s="264" t="s">
        <v>28</v>
      </c>
      <c r="C484" s="265"/>
      <c r="D484" s="265"/>
      <c r="E484" s="266"/>
      <c r="F484" s="79">
        <f>SUM(F483)*15%</f>
        <v>5.8985999999999992</v>
      </c>
      <c r="G484" s="73">
        <f>SUM(F484/F487)</f>
        <v>0.11857707509881421</v>
      </c>
    </row>
    <row r="485" spans="1:7" ht="15.6" thickTop="1" thickBot="1" x14ac:dyDescent="0.35">
      <c r="A485" s="78" t="s">
        <v>29</v>
      </c>
      <c r="B485" s="244" t="s">
        <v>85</v>
      </c>
      <c r="C485" s="245"/>
      <c r="D485" s="245"/>
      <c r="E485" s="246"/>
      <c r="F485" s="81">
        <f>SUM(F483:F484)</f>
        <v>45.2226</v>
      </c>
    </row>
    <row r="486" spans="1:7" ht="15.6" thickTop="1" thickBot="1" x14ac:dyDescent="0.35">
      <c r="A486" s="80">
        <v>3</v>
      </c>
      <c r="B486" s="264" t="s">
        <v>31</v>
      </c>
      <c r="C486" s="265"/>
      <c r="D486" s="265"/>
      <c r="E486" s="266"/>
      <c r="F486" s="79">
        <f>SUM(F485)*10%</f>
        <v>4.5222600000000002</v>
      </c>
      <c r="G486" s="73">
        <f>SUM(F486/F487)</f>
        <v>9.0909090909090912E-2</v>
      </c>
    </row>
    <row r="487" spans="1:7" ht="15.6" thickTop="1" thickBot="1" x14ac:dyDescent="0.35">
      <c r="A487" s="78" t="s">
        <v>32</v>
      </c>
      <c r="B487" s="244" t="s">
        <v>33</v>
      </c>
      <c r="C487" s="245"/>
      <c r="D487" s="245"/>
      <c r="E487" s="246"/>
      <c r="F487" s="81">
        <f>SUM(F485:F486)</f>
        <v>49.744860000000003</v>
      </c>
      <c r="G487" s="82">
        <f>SUM(G482,G484,G486)</f>
        <v>0.99999999999999989</v>
      </c>
    </row>
    <row r="488" spans="1:7" ht="15" thickTop="1" x14ac:dyDescent="0.3">
      <c r="A488" s="8"/>
      <c r="B488" s="9"/>
      <c r="C488" s="9"/>
      <c r="D488" s="9"/>
      <c r="E488" s="9"/>
      <c r="F488" s="11"/>
      <c r="G488" s="12"/>
    </row>
    <row r="489" spans="1:7" x14ac:dyDescent="0.3">
      <c r="A489" s="231" t="s">
        <v>388</v>
      </c>
      <c r="B489" s="231"/>
      <c r="C489" s="231"/>
      <c r="D489" s="231"/>
      <c r="E489" s="231"/>
      <c r="F489" s="231"/>
      <c r="G489" s="231"/>
    </row>
    <row r="490" spans="1:7" ht="15" thickBot="1" x14ac:dyDescent="0.35"/>
    <row r="491" spans="1:7" ht="44.4" thickTop="1" thickBot="1" x14ac:dyDescent="0.35">
      <c r="A491" s="61" t="s">
        <v>2</v>
      </c>
      <c r="B491" s="62" t="s">
        <v>3</v>
      </c>
      <c r="C491" s="63" t="s">
        <v>4</v>
      </c>
      <c r="D491" s="64" t="s">
        <v>5</v>
      </c>
      <c r="E491" s="27"/>
      <c r="F491" s="20"/>
      <c r="G491" s="20"/>
    </row>
    <row r="492" spans="1:7" ht="107.4" customHeight="1" thickTop="1" thickBot="1" x14ac:dyDescent="0.35">
      <c r="A492" s="65" t="s">
        <v>389</v>
      </c>
      <c r="B492" s="66" t="s">
        <v>390</v>
      </c>
      <c r="C492" s="50" t="s">
        <v>130</v>
      </c>
      <c r="D492" s="50">
        <v>1</v>
      </c>
      <c r="E492" s="20"/>
      <c r="F492" s="20"/>
      <c r="G492" s="20"/>
    </row>
    <row r="493" spans="1:7" ht="36.75" customHeight="1" thickTop="1" thickBot="1" x14ac:dyDescent="0.35">
      <c r="A493" s="61" t="s">
        <v>9</v>
      </c>
      <c r="B493" s="62" t="s">
        <v>10</v>
      </c>
      <c r="C493" s="62" t="s">
        <v>4</v>
      </c>
      <c r="D493" s="62" t="s">
        <v>11</v>
      </c>
      <c r="E493" s="62" t="s">
        <v>12</v>
      </c>
      <c r="F493" s="62" t="s">
        <v>13</v>
      </c>
      <c r="G493" s="64" t="s">
        <v>14</v>
      </c>
    </row>
    <row r="494" spans="1:7" ht="15" thickTop="1" x14ac:dyDescent="0.3">
      <c r="A494" s="20"/>
      <c r="B494" s="67" t="s">
        <v>15</v>
      </c>
      <c r="C494" s="68"/>
      <c r="D494" s="68"/>
      <c r="E494" s="68"/>
      <c r="F494" s="68"/>
      <c r="G494" s="7"/>
    </row>
    <row r="495" spans="1:7" x14ac:dyDescent="0.3">
      <c r="A495" s="36" t="s">
        <v>16</v>
      </c>
      <c r="B495" s="4" t="s">
        <v>70</v>
      </c>
      <c r="C495" s="4" t="s">
        <v>18</v>
      </c>
      <c r="D495" s="22">
        <v>1.5</v>
      </c>
      <c r="E495" s="70">
        <v>30.27</v>
      </c>
      <c r="F495" s="6">
        <f>PRODUCT(D495:E495)</f>
        <v>45.405000000000001</v>
      </c>
      <c r="G495" s="7"/>
    </row>
    <row r="496" spans="1:7" ht="15" thickBot="1" x14ac:dyDescent="0.35">
      <c r="A496" s="36" t="s">
        <v>19</v>
      </c>
      <c r="B496" s="4" t="s">
        <v>20</v>
      </c>
      <c r="C496" s="4" t="s">
        <v>18</v>
      </c>
      <c r="D496" s="22">
        <v>1.5</v>
      </c>
      <c r="E496" s="70">
        <v>25.18</v>
      </c>
      <c r="F496" s="6">
        <f>PRODUCT(D496:E496)</f>
        <v>37.769999999999996</v>
      </c>
      <c r="G496" s="7"/>
    </row>
    <row r="497" spans="1:7" ht="15.6" thickTop="1" thickBot="1" x14ac:dyDescent="0.35">
      <c r="A497" s="71">
        <v>1</v>
      </c>
      <c r="B497" s="244" t="s">
        <v>21</v>
      </c>
      <c r="C497" s="245"/>
      <c r="D497" s="245"/>
      <c r="E497" s="246"/>
      <c r="F497" s="72">
        <f>SUM(F495:F496)</f>
        <v>83.174999999999997</v>
      </c>
      <c r="G497" s="73">
        <f>SUM(F497/F505)</f>
        <v>0.77376861597284485</v>
      </c>
    </row>
    <row r="498" spans="1:7" ht="15" thickTop="1" x14ac:dyDescent="0.3">
      <c r="A498" s="20"/>
      <c r="B498" s="74" t="s">
        <v>22</v>
      </c>
      <c r="C498" s="4"/>
      <c r="D498" s="4"/>
      <c r="E498" s="4"/>
      <c r="F498" s="41"/>
      <c r="G498" s="75"/>
    </row>
    <row r="499" spans="1:7" ht="58.2" thickBot="1" x14ac:dyDescent="0.35">
      <c r="A499" s="36" t="s">
        <v>23</v>
      </c>
      <c r="B499" s="4" t="s">
        <v>169</v>
      </c>
      <c r="C499" s="4" t="s">
        <v>18</v>
      </c>
      <c r="D499" s="4">
        <v>0.25</v>
      </c>
      <c r="E499" s="76">
        <v>7.2</v>
      </c>
      <c r="F499" s="23">
        <f>PRODUCT(D499:E499)</f>
        <v>1.8</v>
      </c>
      <c r="G499" s="7"/>
    </row>
    <row r="500" spans="1:7" ht="15.6" thickTop="1" thickBot="1" x14ac:dyDescent="0.35">
      <c r="A500" s="71">
        <v>2</v>
      </c>
      <c r="B500" s="244" t="s">
        <v>25</v>
      </c>
      <c r="C500" s="245"/>
      <c r="D500" s="245"/>
      <c r="E500" s="246"/>
      <c r="F500" s="72">
        <f>SUM(F499)</f>
        <v>1.8</v>
      </c>
      <c r="G500" s="73">
        <f>SUM(F500/F505)</f>
        <v>1.6745218019250024E-2</v>
      </c>
    </row>
    <row r="501" spans="1:7" ht="15.6" thickTop="1" thickBot="1" x14ac:dyDescent="0.35">
      <c r="A501" s="78" t="s">
        <v>26</v>
      </c>
      <c r="B501" s="244" t="s">
        <v>27</v>
      </c>
      <c r="C501" s="245"/>
      <c r="D501" s="245"/>
      <c r="E501" s="246"/>
      <c r="F501" s="79">
        <f>SUM(F497,F500)</f>
        <v>84.974999999999994</v>
      </c>
      <c r="G501" s="3"/>
    </row>
    <row r="502" spans="1:7" ht="15.6" thickTop="1" thickBot="1" x14ac:dyDescent="0.35">
      <c r="A502" s="80">
        <v>3</v>
      </c>
      <c r="B502" s="264" t="s">
        <v>28</v>
      </c>
      <c r="C502" s="265"/>
      <c r="D502" s="265"/>
      <c r="E502" s="266"/>
      <c r="F502" s="79">
        <f>SUM(F501)*15%</f>
        <v>12.746249999999998</v>
      </c>
      <c r="G502" s="73">
        <f>SUM(F502/F505)</f>
        <v>0.11857707509881421</v>
      </c>
    </row>
    <row r="503" spans="1:7" ht="15.6" thickTop="1" thickBot="1" x14ac:dyDescent="0.35">
      <c r="A503" s="78" t="s">
        <v>29</v>
      </c>
      <c r="B503" s="244" t="s">
        <v>30</v>
      </c>
      <c r="C503" s="245"/>
      <c r="D503" s="245"/>
      <c r="E503" s="246"/>
      <c r="F503" s="81">
        <f>SUM(F501:F502)</f>
        <v>97.721249999999998</v>
      </c>
    </row>
    <row r="504" spans="1:7" ht="15.6" thickTop="1" thickBot="1" x14ac:dyDescent="0.35">
      <c r="A504" s="80">
        <v>4</v>
      </c>
      <c r="B504" s="264" t="s">
        <v>31</v>
      </c>
      <c r="C504" s="265"/>
      <c r="D504" s="265"/>
      <c r="E504" s="266"/>
      <c r="F504" s="79">
        <f>SUM(F503)*10%</f>
        <v>9.7721250000000008</v>
      </c>
      <c r="G504" s="73">
        <f>SUM(F504/F505)</f>
        <v>9.0909090909090912E-2</v>
      </c>
    </row>
    <row r="505" spans="1:7" ht="15.6" thickTop="1" thickBot="1" x14ac:dyDescent="0.35">
      <c r="A505" s="78" t="s">
        <v>32</v>
      </c>
      <c r="B505" s="244" t="s">
        <v>33</v>
      </c>
      <c r="C505" s="245"/>
      <c r="D505" s="245"/>
      <c r="E505" s="246"/>
      <c r="F505" s="81">
        <f>SUM(F503:F504)</f>
        <v>107.493375</v>
      </c>
      <c r="G505" s="82">
        <f>SUM(G497,G500,G502,G504)</f>
        <v>1</v>
      </c>
    </row>
    <row r="506" spans="1:7" ht="15.6" thickTop="1" thickBot="1" x14ac:dyDescent="0.35"/>
    <row r="507" spans="1:7" ht="44.4" thickTop="1" thickBot="1" x14ac:dyDescent="0.35">
      <c r="A507" s="61" t="s">
        <v>2</v>
      </c>
      <c r="B507" s="62" t="s">
        <v>3</v>
      </c>
      <c r="C507" s="63" t="s">
        <v>4</v>
      </c>
      <c r="D507" s="64" t="s">
        <v>5</v>
      </c>
      <c r="E507" s="27"/>
      <c r="F507" s="20"/>
      <c r="G507" s="20"/>
    </row>
    <row r="508" spans="1:7" ht="131.4" customHeight="1" thickTop="1" thickBot="1" x14ac:dyDescent="0.35">
      <c r="A508" s="65" t="s">
        <v>391</v>
      </c>
      <c r="B508" s="66" t="s">
        <v>392</v>
      </c>
      <c r="C508" s="50" t="s">
        <v>130</v>
      </c>
      <c r="D508" s="50">
        <v>1</v>
      </c>
      <c r="E508" s="20"/>
      <c r="F508" s="20"/>
      <c r="G508" s="20"/>
    </row>
    <row r="509" spans="1:7" ht="30" thickTop="1" thickBot="1" x14ac:dyDescent="0.35">
      <c r="A509" s="61" t="s">
        <v>9</v>
      </c>
      <c r="B509" s="62" t="s">
        <v>10</v>
      </c>
      <c r="C509" s="62" t="s">
        <v>4</v>
      </c>
      <c r="D509" s="62" t="s">
        <v>11</v>
      </c>
      <c r="E509" s="62" t="s">
        <v>12</v>
      </c>
      <c r="F509" s="62" t="s">
        <v>13</v>
      </c>
      <c r="G509" s="64" t="s">
        <v>14</v>
      </c>
    </row>
    <row r="510" spans="1:7" ht="15" thickTop="1" x14ac:dyDescent="0.3">
      <c r="A510" s="20"/>
      <c r="B510" s="67" t="s">
        <v>15</v>
      </c>
      <c r="C510" s="68"/>
      <c r="D510" s="68"/>
      <c r="E510" s="68"/>
      <c r="F510" s="68"/>
      <c r="G510" s="7"/>
    </row>
    <row r="511" spans="1:7" x14ac:dyDescent="0.3">
      <c r="A511" s="36" t="s">
        <v>16</v>
      </c>
      <c r="B511" s="4" t="s">
        <v>70</v>
      </c>
      <c r="C511" s="4" t="s">
        <v>18</v>
      </c>
      <c r="D511" s="22">
        <v>0.4</v>
      </c>
      <c r="E511" s="70">
        <v>30.27</v>
      </c>
      <c r="F511" s="6">
        <f>PRODUCT(D511:E511)</f>
        <v>12.108000000000001</v>
      </c>
      <c r="G511" s="7"/>
    </row>
    <row r="512" spans="1:7" ht="15" thickBot="1" x14ac:dyDescent="0.35">
      <c r="A512" s="36" t="s">
        <v>19</v>
      </c>
      <c r="B512" s="4" t="s">
        <v>20</v>
      </c>
      <c r="C512" s="4" t="s">
        <v>18</v>
      </c>
      <c r="D512" s="22">
        <v>0.2</v>
      </c>
      <c r="E512" s="70">
        <v>25.18</v>
      </c>
      <c r="F512" s="6">
        <f>PRODUCT(D512:E512)</f>
        <v>5.0360000000000005</v>
      </c>
      <c r="G512" s="7"/>
    </row>
    <row r="513" spans="1:7" ht="15.6" thickTop="1" thickBot="1" x14ac:dyDescent="0.35">
      <c r="A513" s="71">
        <v>1</v>
      </c>
      <c r="B513" s="244" t="s">
        <v>21</v>
      </c>
      <c r="C513" s="245"/>
      <c r="D513" s="245"/>
      <c r="E513" s="246"/>
      <c r="F513" s="72">
        <f>SUM(F511:F512)</f>
        <v>17.144000000000002</v>
      </c>
      <c r="G513" s="73">
        <f>SUM(F513/F521)</f>
        <v>0.77425555130030144</v>
      </c>
    </row>
    <row r="514" spans="1:7" ht="15" thickTop="1" x14ac:dyDescent="0.3">
      <c r="A514" s="20"/>
      <c r="B514" s="74" t="s">
        <v>22</v>
      </c>
      <c r="C514" s="4"/>
      <c r="D514" s="4"/>
      <c r="E514" s="4"/>
      <c r="F514" s="41"/>
      <c r="G514" s="75"/>
    </row>
    <row r="515" spans="1:7" ht="58.2" thickBot="1" x14ac:dyDescent="0.35">
      <c r="A515" s="36" t="s">
        <v>23</v>
      </c>
      <c r="B515" s="4" t="s">
        <v>169</v>
      </c>
      <c r="C515" s="4" t="s">
        <v>18</v>
      </c>
      <c r="D515" s="4">
        <v>0.05</v>
      </c>
      <c r="E515" s="76">
        <v>7.2</v>
      </c>
      <c r="F515" s="23">
        <f>PRODUCT(D515:E515)</f>
        <v>0.36000000000000004</v>
      </c>
      <c r="G515" s="7"/>
    </row>
    <row r="516" spans="1:7" ht="15.6" thickTop="1" thickBot="1" x14ac:dyDescent="0.35">
      <c r="A516" s="71">
        <v>2</v>
      </c>
      <c r="B516" s="244" t="s">
        <v>25</v>
      </c>
      <c r="C516" s="245"/>
      <c r="D516" s="245"/>
      <c r="E516" s="246"/>
      <c r="F516" s="72">
        <f>SUM(F515)</f>
        <v>0.36000000000000004</v>
      </c>
      <c r="G516" s="73">
        <f>SUM(F516/F521)</f>
        <v>1.6258282691793545E-2</v>
      </c>
    </row>
    <row r="517" spans="1:7" ht="15.6" thickTop="1" thickBot="1" x14ac:dyDescent="0.35">
      <c r="A517" s="78" t="s">
        <v>26</v>
      </c>
      <c r="B517" s="244" t="s">
        <v>27</v>
      </c>
      <c r="C517" s="245"/>
      <c r="D517" s="245"/>
      <c r="E517" s="246"/>
      <c r="F517" s="79">
        <f>SUM(F513,F516)</f>
        <v>17.504000000000001</v>
      </c>
      <c r="G517" s="3"/>
    </row>
    <row r="518" spans="1:7" ht="15.6" thickTop="1" thickBot="1" x14ac:dyDescent="0.35">
      <c r="A518" s="80">
        <v>3</v>
      </c>
      <c r="B518" s="264" t="s">
        <v>28</v>
      </c>
      <c r="C518" s="265"/>
      <c r="D518" s="265"/>
      <c r="E518" s="266"/>
      <c r="F518" s="79">
        <f>SUM(F517)*15%</f>
        <v>2.6255999999999999</v>
      </c>
      <c r="G518" s="73">
        <f>SUM(F518/F521)</f>
        <v>0.11857707509881422</v>
      </c>
    </row>
    <row r="519" spans="1:7" ht="15.6" thickTop="1" thickBot="1" x14ac:dyDescent="0.35">
      <c r="A519" s="78" t="s">
        <v>29</v>
      </c>
      <c r="B519" s="244" t="s">
        <v>30</v>
      </c>
      <c r="C519" s="245"/>
      <c r="D519" s="245"/>
      <c r="E519" s="246"/>
      <c r="F519" s="81">
        <f>SUM(F517:F518)</f>
        <v>20.1296</v>
      </c>
    </row>
    <row r="520" spans="1:7" ht="15.6" thickTop="1" thickBot="1" x14ac:dyDescent="0.35">
      <c r="A520" s="80">
        <v>4</v>
      </c>
      <c r="B520" s="264" t="s">
        <v>31</v>
      </c>
      <c r="C520" s="265"/>
      <c r="D520" s="265"/>
      <c r="E520" s="266"/>
      <c r="F520" s="79">
        <f>SUM(F519)*10%</f>
        <v>2.0129600000000001</v>
      </c>
      <c r="G520" s="73">
        <f>SUM(F520/F521)</f>
        <v>9.0909090909090912E-2</v>
      </c>
    </row>
    <row r="521" spans="1:7" ht="15.6" thickTop="1" thickBot="1" x14ac:dyDescent="0.35">
      <c r="A521" s="78" t="s">
        <v>32</v>
      </c>
      <c r="B521" s="244" t="s">
        <v>33</v>
      </c>
      <c r="C521" s="245"/>
      <c r="D521" s="245"/>
      <c r="E521" s="246"/>
      <c r="F521" s="81">
        <f>SUM(F519:F520)</f>
        <v>22.14256</v>
      </c>
      <c r="G521" s="82">
        <f>SUM(G513,G516,G518,G520)</f>
        <v>1</v>
      </c>
    </row>
    <row r="522" spans="1:7" ht="15.6" thickTop="1" thickBot="1" x14ac:dyDescent="0.35"/>
    <row r="523" spans="1:7" ht="44.4" thickTop="1" thickBot="1" x14ac:dyDescent="0.35">
      <c r="A523" s="61" t="s">
        <v>2</v>
      </c>
      <c r="B523" s="62" t="s">
        <v>3</v>
      </c>
      <c r="C523" s="63" t="s">
        <v>4</v>
      </c>
      <c r="D523" s="64" t="s">
        <v>5</v>
      </c>
      <c r="E523" s="27"/>
      <c r="F523" s="20"/>
      <c r="G523" s="20"/>
    </row>
    <row r="524" spans="1:7" ht="136.19999999999999" customHeight="1" thickTop="1" thickBot="1" x14ac:dyDescent="0.35">
      <c r="A524" s="65" t="s">
        <v>393</v>
      </c>
      <c r="B524" s="66" t="s">
        <v>394</v>
      </c>
      <c r="C524" s="50" t="s">
        <v>130</v>
      </c>
      <c r="D524" s="50">
        <v>1</v>
      </c>
      <c r="E524" s="20"/>
      <c r="F524" s="20"/>
      <c r="G524" s="20"/>
    </row>
    <row r="525" spans="1:7" ht="30" thickTop="1" thickBot="1" x14ac:dyDescent="0.35">
      <c r="A525" s="61" t="s">
        <v>9</v>
      </c>
      <c r="B525" s="62" t="s">
        <v>10</v>
      </c>
      <c r="C525" s="62" t="s">
        <v>4</v>
      </c>
      <c r="D525" s="62" t="s">
        <v>11</v>
      </c>
      <c r="E525" s="62" t="s">
        <v>12</v>
      </c>
      <c r="F525" s="62" t="s">
        <v>13</v>
      </c>
      <c r="G525" s="64" t="s">
        <v>14</v>
      </c>
    </row>
    <row r="526" spans="1:7" ht="15" thickTop="1" x14ac:dyDescent="0.3">
      <c r="A526" s="20"/>
      <c r="B526" s="67" t="s">
        <v>15</v>
      </c>
      <c r="C526" s="68"/>
      <c r="D526" s="68"/>
      <c r="E526" s="68"/>
      <c r="F526" s="68"/>
      <c r="G526" s="7"/>
    </row>
    <row r="527" spans="1:7" x14ac:dyDescent="0.3">
      <c r="A527" s="36" t="s">
        <v>16</v>
      </c>
      <c r="B527" s="4" t="s">
        <v>70</v>
      </c>
      <c r="C527" s="4" t="s">
        <v>18</v>
      </c>
      <c r="D527" s="22">
        <v>0.8</v>
      </c>
      <c r="E527" s="70">
        <v>30.27</v>
      </c>
      <c r="F527" s="6">
        <f>PRODUCT(D527:E527)</f>
        <v>24.216000000000001</v>
      </c>
      <c r="G527" s="7"/>
    </row>
    <row r="528" spans="1:7" ht="15" thickBot="1" x14ac:dyDescent="0.35">
      <c r="A528" s="36" t="s">
        <v>19</v>
      </c>
      <c r="B528" s="4" t="s">
        <v>20</v>
      </c>
      <c r="C528" s="4" t="s">
        <v>18</v>
      </c>
      <c r="D528" s="22">
        <v>0.4</v>
      </c>
      <c r="E528" s="70">
        <v>25.18</v>
      </c>
      <c r="F528" s="6">
        <f>PRODUCT(D528:E528)</f>
        <v>10.072000000000001</v>
      </c>
      <c r="G528" s="7"/>
    </row>
    <row r="529" spans="1:7" ht="15.6" thickTop="1" thickBot="1" x14ac:dyDescent="0.35">
      <c r="A529" s="71">
        <v>1</v>
      </c>
      <c r="B529" s="244" t="s">
        <v>21</v>
      </c>
      <c r="C529" s="245"/>
      <c r="D529" s="245"/>
      <c r="E529" s="246"/>
      <c r="F529" s="72">
        <f>SUM(F527:F528)</f>
        <v>34.288000000000004</v>
      </c>
      <c r="G529" s="73">
        <f>SUM(F529/F537)</f>
        <v>0.76637464204707506</v>
      </c>
    </row>
    <row r="530" spans="1:7" ht="15" thickTop="1" x14ac:dyDescent="0.3">
      <c r="A530" s="20"/>
      <c r="B530" s="74" t="s">
        <v>22</v>
      </c>
      <c r="C530" s="4"/>
      <c r="D530" s="4"/>
      <c r="E530" s="4"/>
      <c r="F530" s="41"/>
      <c r="G530" s="75"/>
    </row>
    <row r="531" spans="1:7" ht="58.2" thickBot="1" x14ac:dyDescent="0.35">
      <c r="A531" s="36" t="s">
        <v>23</v>
      </c>
      <c r="B531" s="4" t="s">
        <v>169</v>
      </c>
      <c r="C531" s="4" t="s">
        <v>18</v>
      </c>
      <c r="D531" s="4">
        <v>0.15</v>
      </c>
      <c r="E531" s="76">
        <v>7.2</v>
      </c>
      <c r="F531" s="23">
        <f>PRODUCT(D531:E531)</f>
        <v>1.08</v>
      </c>
      <c r="G531" s="7"/>
    </row>
    <row r="532" spans="1:7" ht="15.6" thickTop="1" thickBot="1" x14ac:dyDescent="0.35">
      <c r="A532" s="71">
        <v>2</v>
      </c>
      <c r="B532" s="244" t="s">
        <v>25</v>
      </c>
      <c r="C532" s="245"/>
      <c r="D532" s="245"/>
      <c r="E532" s="246"/>
      <c r="F532" s="72">
        <f>SUM(F531)</f>
        <v>1.08</v>
      </c>
      <c r="G532" s="73">
        <f>SUM(F532/F537)</f>
        <v>2.4139191945019862E-2</v>
      </c>
    </row>
    <row r="533" spans="1:7" ht="15.6" thickTop="1" thickBot="1" x14ac:dyDescent="0.35">
      <c r="A533" s="78" t="s">
        <v>26</v>
      </c>
      <c r="B533" s="244" t="s">
        <v>27</v>
      </c>
      <c r="C533" s="245"/>
      <c r="D533" s="245"/>
      <c r="E533" s="246"/>
      <c r="F533" s="79">
        <f>SUM(F529,F532)</f>
        <v>35.368000000000002</v>
      </c>
      <c r="G533" s="3"/>
    </row>
    <row r="534" spans="1:7" ht="15.6" thickTop="1" thickBot="1" x14ac:dyDescent="0.35">
      <c r="A534" s="80">
        <v>3</v>
      </c>
      <c r="B534" s="264" t="s">
        <v>28</v>
      </c>
      <c r="C534" s="265"/>
      <c r="D534" s="265"/>
      <c r="E534" s="266"/>
      <c r="F534" s="79">
        <f>SUM(F533)*15%</f>
        <v>5.3052000000000001</v>
      </c>
      <c r="G534" s="73">
        <f>SUM(F534/F537)</f>
        <v>0.11857707509881422</v>
      </c>
    </row>
    <row r="535" spans="1:7" ht="15.6" thickTop="1" thickBot="1" x14ac:dyDescent="0.35">
      <c r="A535" s="78" t="s">
        <v>29</v>
      </c>
      <c r="B535" s="244" t="s">
        <v>30</v>
      </c>
      <c r="C535" s="245"/>
      <c r="D535" s="245"/>
      <c r="E535" s="246"/>
      <c r="F535" s="81">
        <f>SUM(F533:F534)</f>
        <v>40.673200000000001</v>
      </c>
    </row>
    <row r="536" spans="1:7" ht="15.6" thickTop="1" thickBot="1" x14ac:dyDescent="0.35">
      <c r="A536" s="80">
        <v>4</v>
      </c>
      <c r="B536" s="264" t="s">
        <v>31</v>
      </c>
      <c r="C536" s="265"/>
      <c r="D536" s="265"/>
      <c r="E536" s="266"/>
      <c r="F536" s="79">
        <f>SUM(F535)*10%</f>
        <v>4.0673200000000005</v>
      </c>
      <c r="G536" s="73">
        <f>SUM(F536/F537)</f>
        <v>9.0909090909090912E-2</v>
      </c>
    </row>
    <row r="537" spans="1:7" ht="15.6" thickTop="1" thickBot="1" x14ac:dyDescent="0.35">
      <c r="A537" s="78" t="s">
        <v>32</v>
      </c>
      <c r="B537" s="244" t="s">
        <v>33</v>
      </c>
      <c r="C537" s="245"/>
      <c r="D537" s="245"/>
      <c r="E537" s="246"/>
      <c r="F537" s="81">
        <f>SUM(F535:F536)</f>
        <v>44.740520000000004</v>
      </c>
      <c r="G537" s="82">
        <f>SUM(G529,G532,G534,G536)</f>
        <v>1</v>
      </c>
    </row>
    <row r="538" spans="1:7" ht="15.6" thickTop="1" thickBot="1" x14ac:dyDescent="0.35"/>
    <row r="539" spans="1:7" ht="44.4" thickTop="1" thickBot="1" x14ac:dyDescent="0.35">
      <c r="A539" s="61" t="s">
        <v>2</v>
      </c>
      <c r="B539" s="62" t="s">
        <v>3</v>
      </c>
      <c r="C539" s="63" t="s">
        <v>4</v>
      </c>
      <c r="D539" s="64" t="s">
        <v>5</v>
      </c>
      <c r="E539" s="27"/>
      <c r="F539" s="20"/>
      <c r="G539" s="20"/>
    </row>
    <row r="540" spans="1:7" ht="132.6" customHeight="1" thickTop="1" thickBot="1" x14ac:dyDescent="0.35">
      <c r="A540" s="65" t="s">
        <v>395</v>
      </c>
      <c r="B540" s="66" t="s">
        <v>396</v>
      </c>
      <c r="C540" s="50" t="s">
        <v>130</v>
      </c>
      <c r="D540" s="50">
        <v>1</v>
      </c>
      <c r="E540" s="20"/>
      <c r="F540" s="20"/>
      <c r="G540" s="20"/>
    </row>
    <row r="541" spans="1:7" ht="30" thickTop="1" thickBot="1" x14ac:dyDescent="0.35">
      <c r="A541" s="61" t="s">
        <v>9</v>
      </c>
      <c r="B541" s="62" t="s">
        <v>10</v>
      </c>
      <c r="C541" s="62" t="s">
        <v>4</v>
      </c>
      <c r="D541" s="62" t="s">
        <v>11</v>
      </c>
      <c r="E541" s="62" t="s">
        <v>12</v>
      </c>
      <c r="F541" s="62" t="s">
        <v>13</v>
      </c>
      <c r="G541" s="64" t="s">
        <v>14</v>
      </c>
    </row>
    <row r="542" spans="1:7" ht="15" thickTop="1" x14ac:dyDescent="0.3">
      <c r="A542" s="20"/>
      <c r="B542" s="67" t="s">
        <v>15</v>
      </c>
      <c r="C542" s="68"/>
      <c r="D542" s="68"/>
      <c r="E542" s="68"/>
      <c r="F542" s="68"/>
      <c r="G542" s="7"/>
    </row>
    <row r="543" spans="1:7" x14ac:dyDescent="0.3">
      <c r="A543" s="36" t="s">
        <v>16</v>
      </c>
      <c r="B543" s="4" t="s">
        <v>70</v>
      </c>
      <c r="C543" s="4" t="s">
        <v>18</v>
      </c>
      <c r="D543" s="22">
        <v>1.2</v>
      </c>
      <c r="E543" s="70">
        <v>30.27</v>
      </c>
      <c r="F543" s="6">
        <f>PRODUCT(D543:E543)</f>
        <v>36.323999999999998</v>
      </c>
      <c r="G543" s="7"/>
    </row>
    <row r="544" spans="1:7" ht="15" thickBot="1" x14ac:dyDescent="0.35">
      <c r="A544" s="36" t="s">
        <v>19</v>
      </c>
      <c r="B544" s="4" t="s">
        <v>20</v>
      </c>
      <c r="C544" s="4" t="s">
        <v>18</v>
      </c>
      <c r="D544" s="22">
        <v>0.8</v>
      </c>
      <c r="E544" s="70">
        <v>25.18</v>
      </c>
      <c r="F544" s="6">
        <f>PRODUCT(D544:E544)</f>
        <v>20.144000000000002</v>
      </c>
      <c r="G544" s="7"/>
    </row>
    <row r="545" spans="1:7" ht="15.6" thickTop="1" thickBot="1" x14ac:dyDescent="0.35">
      <c r="A545" s="71">
        <v>1</v>
      </c>
      <c r="B545" s="244" t="s">
        <v>21</v>
      </c>
      <c r="C545" s="245"/>
      <c r="D545" s="245"/>
      <c r="E545" s="246"/>
      <c r="F545" s="72">
        <f>SUM(F543:F544)</f>
        <v>56.468000000000004</v>
      </c>
      <c r="G545" s="73">
        <f>SUM(F545/F553)</f>
        <v>0.77567830642012958</v>
      </c>
    </row>
    <row r="546" spans="1:7" ht="15" thickTop="1" x14ac:dyDescent="0.3">
      <c r="A546" s="20"/>
      <c r="B546" s="74" t="s">
        <v>22</v>
      </c>
      <c r="C546" s="4"/>
      <c r="D546" s="4"/>
      <c r="E546" s="4"/>
      <c r="F546" s="41"/>
      <c r="G546" s="75"/>
    </row>
    <row r="547" spans="1:7" ht="58.2" thickBot="1" x14ac:dyDescent="0.35">
      <c r="A547" s="36" t="s">
        <v>23</v>
      </c>
      <c r="B547" s="4" t="s">
        <v>169</v>
      </c>
      <c r="C547" s="4" t="s">
        <v>18</v>
      </c>
      <c r="D547" s="4">
        <v>0.15</v>
      </c>
      <c r="E547" s="76">
        <v>7.2</v>
      </c>
      <c r="F547" s="23">
        <f>PRODUCT(D547:E547)</f>
        <v>1.08</v>
      </c>
      <c r="G547" s="7"/>
    </row>
    <row r="548" spans="1:7" ht="15.6" thickTop="1" thickBot="1" x14ac:dyDescent="0.35">
      <c r="A548" s="71">
        <v>2</v>
      </c>
      <c r="B548" s="244" t="s">
        <v>25</v>
      </c>
      <c r="C548" s="245"/>
      <c r="D548" s="245"/>
      <c r="E548" s="246"/>
      <c r="F548" s="72">
        <f>SUM(F547)</f>
        <v>1.08</v>
      </c>
      <c r="G548" s="73">
        <f>SUM(F548/F553)</f>
        <v>1.483552757196536E-2</v>
      </c>
    </row>
    <row r="549" spans="1:7" ht="15.6" thickTop="1" thickBot="1" x14ac:dyDescent="0.35">
      <c r="A549" s="78" t="s">
        <v>26</v>
      </c>
      <c r="B549" s="244" t="s">
        <v>27</v>
      </c>
      <c r="C549" s="245"/>
      <c r="D549" s="245"/>
      <c r="E549" s="246"/>
      <c r="F549" s="79">
        <f>SUM(F545,F548)</f>
        <v>57.548000000000002</v>
      </c>
      <c r="G549" s="3"/>
    </row>
    <row r="550" spans="1:7" ht="15.6" thickTop="1" thickBot="1" x14ac:dyDescent="0.35">
      <c r="A550" s="80">
        <v>3</v>
      </c>
      <c r="B550" s="264" t="s">
        <v>28</v>
      </c>
      <c r="C550" s="265"/>
      <c r="D550" s="265"/>
      <c r="E550" s="266"/>
      <c r="F550" s="79">
        <f>SUM(F549)*15%</f>
        <v>8.6321999999999992</v>
      </c>
      <c r="G550" s="73">
        <f>SUM(F550/F553)</f>
        <v>0.11857707509881421</v>
      </c>
    </row>
    <row r="551" spans="1:7" ht="15.6" thickTop="1" thickBot="1" x14ac:dyDescent="0.35">
      <c r="A551" s="78" t="s">
        <v>29</v>
      </c>
      <c r="B551" s="244" t="s">
        <v>30</v>
      </c>
      <c r="C551" s="245"/>
      <c r="D551" s="245"/>
      <c r="E551" s="246"/>
      <c r="F551" s="81">
        <f>SUM(F549:F550)</f>
        <v>66.180199999999999</v>
      </c>
    </row>
    <row r="552" spans="1:7" ht="15.6" thickTop="1" thickBot="1" x14ac:dyDescent="0.35">
      <c r="A552" s="80">
        <v>4</v>
      </c>
      <c r="B552" s="264" t="s">
        <v>31</v>
      </c>
      <c r="C552" s="265"/>
      <c r="D552" s="265"/>
      <c r="E552" s="266"/>
      <c r="F552" s="79">
        <f>SUM(F551)*10%</f>
        <v>6.6180200000000005</v>
      </c>
      <c r="G552" s="73">
        <f>SUM(F552/F553)</f>
        <v>9.0909090909090912E-2</v>
      </c>
    </row>
    <row r="553" spans="1:7" ht="15.6" thickTop="1" thickBot="1" x14ac:dyDescent="0.35">
      <c r="A553" s="78" t="s">
        <v>32</v>
      </c>
      <c r="B553" s="244" t="s">
        <v>33</v>
      </c>
      <c r="C553" s="245"/>
      <c r="D553" s="245"/>
      <c r="E553" s="246"/>
      <c r="F553" s="81">
        <f>SUM(F551:F552)</f>
        <v>72.798220000000001</v>
      </c>
      <c r="G553" s="82">
        <f>SUM(G545,G548,G550,G552)</f>
        <v>1</v>
      </c>
    </row>
    <row r="554" spans="1:7" ht="15.6" thickTop="1" thickBot="1" x14ac:dyDescent="0.35"/>
    <row r="555" spans="1:7" ht="44.4" thickTop="1" thickBot="1" x14ac:dyDescent="0.35">
      <c r="A555" s="61" t="s">
        <v>2</v>
      </c>
      <c r="B555" s="62" t="s">
        <v>3</v>
      </c>
      <c r="C555" s="63" t="s">
        <v>4</v>
      </c>
      <c r="D555" s="64" t="s">
        <v>5</v>
      </c>
      <c r="E555" s="27"/>
      <c r="F555" s="20"/>
      <c r="G555" s="20"/>
    </row>
    <row r="556" spans="1:7" ht="121.8" customHeight="1" thickTop="1" thickBot="1" x14ac:dyDescent="0.35">
      <c r="A556" s="65" t="s">
        <v>397</v>
      </c>
      <c r="B556" s="66" t="s">
        <v>398</v>
      </c>
      <c r="C556" s="50" t="s">
        <v>304</v>
      </c>
      <c r="D556" s="50">
        <v>1</v>
      </c>
      <c r="E556" s="20"/>
      <c r="F556" s="20"/>
      <c r="G556" s="20"/>
    </row>
    <row r="557" spans="1:7" ht="30" thickTop="1" thickBot="1" x14ac:dyDescent="0.35">
      <c r="A557" s="61" t="s">
        <v>9</v>
      </c>
      <c r="B557" s="62" t="s">
        <v>10</v>
      </c>
      <c r="C557" s="62" t="s">
        <v>4</v>
      </c>
      <c r="D557" s="62" t="s">
        <v>11</v>
      </c>
      <c r="E557" s="62" t="s">
        <v>12</v>
      </c>
      <c r="F557" s="62" t="s">
        <v>13</v>
      </c>
      <c r="G557" s="64" t="s">
        <v>14</v>
      </c>
    </row>
    <row r="558" spans="1:7" ht="15" thickTop="1" x14ac:dyDescent="0.3">
      <c r="A558" s="20"/>
      <c r="B558" s="67" t="s">
        <v>15</v>
      </c>
      <c r="C558" s="68"/>
      <c r="D558" s="68"/>
      <c r="E558" s="68"/>
      <c r="F558" s="68"/>
      <c r="G558" s="7"/>
    </row>
    <row r="559" spans="1:7" x14ac:dyDescent="0.3">
      <c r="A559" s="36" t="s">
        <v>16</v>
      </c>
      <c r="B559" s="4" t="s">
        <v>17</v>
      </c>
      <c r="C559" s="4" t="s">
        <v>18</v>
      </c>
      <c r="D559" s="22">
        <v>3</v>
      </c>
      <c r="E559" s="70">
        <v>30.27</v>
      </c>
      <c r="F559" s="6">
        <f>PRODUCT(D559:E559)</f>
        <v>90.81</v>
      </c>
      <c r="G559" s="7"/>
    </row>
    <row r="560" spans="1:7" ht="15" thickBot="1" x14ac:dyDescent="0.35">
      <c r="A560" s="36" t="s">
        <v>19</v>
      </c>
      <c r="B560" s="4" t="s">
        <v>20</v>
      </c>
      <c r="C560" s="4" t="s">
        <v>18</v>
      </c>
      <c r="D560" s="22">
        <v>3</v>
      </c>
      <c r="E560" s="70">
        <v>25.18</v>
      </c>
      <c r="F560" s="6">
        <f>PRODUCT(D560:E560)</f>
        <v>75.539999999999992</v>
      </c>
      <c r="G560" s="7"/>
    </row>
    <row r="561" spans="1:7" ht="15.6" thickTop="1" thickBot="1" x14ac:dyDescent="0.35">
      <c r="A561" s="71">
        <v>1</v>
      </c>
      <c r="B561" s="244" t="s">
        <v>21</v>
      </c>
      <c r="C561" s="245"/>
      <c r="D561" s="245"/>
      <c r="E561" s="246"/>
      <c r="F561" s="72">
        <f>SUM(F559:F560)</f>
        <v>166.35</v>
      </c>
      <c r="G561" s="73">
        <f>SUM(F561/F566)</f>
        <v>0.79051383399209496</v>
      </c>
    </row>
    <row r="562" spans="1:7" ht="15.6" thickTop="1" thickBot="1" x14ac:dyDescent="0.35">
      <c r="A562" s="78" t="s">
        <v>26</v>
      </c>
      <c r="B562" s="244" t="s">
        <v>84</v>
      </c>
      <c r="C562" s="245"/>
      <c r="D562" s="245"/>
      <c r="E562" s="246"/>
      <c r="F562" s="79">
        <f>SUM(F561)</f>
        <v>166.35</v>
      </c>
      <c r="G562" s="3"/>
    </row>
    <row r="563" spans="1:7" ht="15.6" thickTop="1" thickBot="1" x14ac:dyDescent="0.35">
      <c r="A563" s="80">
        <v>2</v>
      </c>
      <c r="B563" s="264" t="s">
        <v>28</v>
      </c>
      <c r="C563" s="265"/>
      <c r="D563" s="265"/>
      <c r="E563" s="266"/>
      <c r="F563" s="79">
        <f>SUM(F562)*15%</f>
        <v>24.952499999999997</v>
      </c>
      <c r="G563" s="73">
        <f>SUM(F563/F566)</f>
        <v>0.11857707509881424</v>
      </c>
    </row>
    <row r="564" spans="1:7" ht="15.6" thickTop="1" thickBot="1" x14ac:dyDescent="0.35">
      <c r="A564" s="78" t="s">
        <v>29</v>
      </c>
      <c r="B564" s="244" t="s">
        <v>85</v>
      </c>
      <c r="C564" s="245"/>
      <c r="D564" s="245"/>
      <c r="E564" s="246"/>
      <c r="F564" s="81">
        <f>SUM(F562:F563)</f>
        <v>191.30249999999998</v>
      </c>
    </row>
    <row r="565" spans="1:7" ht="15.6" thickTop="1" thickBot="1" x14ac:dyDescent="0.35">
      <c r="A565" s="80">
        <v>3</v>
      </c>
      <c r="B565" s="264" t="s">
        <v>31</v>
      </c>
      <c r="C565" s="265"/>
      <c r="D565" s="265"/>
      <c r="E565" s="266"/>
      <c r="F565" s="79">
        <f>SUM(F564)*10%</f>
        <v>19.13025</v>
      </c>
      <c r="G565" s="73">
        <f>SUM(F565/F566)</f>
        <v>9.0909090909090925E-2</v>
      </c>
    </row>
    <row r="566" spans="1:7" ht="15.6" thickTop="1" thickBot="1" x14ac:dyDescent="0.35">
      <c r="A566" s="78" t="s">
        <v>32</v>
      </c>
      <c r="B566" s="244" t="s">
        <v>33</v>
      </c>
      <c r="C566" s="245"/>
      <c r="D566" s="245"/>
      <c r="E566" s="246"/>
      <c r="F566" s="81">
        <f>SUM(F564:F565)</f>
        <v>210.43274999999997</v>
      </c>
      <c r="G566" s="82">
        <f>SUM(G561,G563,G565)</f>
        <v>1</v>
      </c>
    </row>
    <row r="567" spans="1:7" ht="15.6" thickTop="1" thickBot="1" x14ac:dyDescent="0.35"/>
    <row r="568" spans="1:7" ht="44.4" thickTop="1" thickBot="1" x14ac:dyDescent="0.35">
      <c r="A568" s="61" t="s">
        <v>2</v>
      </c>
      <c r="B568" s="62" t="s">
        <v>3</v>
      </c>
      <c r="C568" s="63" t="s">
        <v>4</v>
      </c>
      <c r="D568" s="64" t="s">
        <v>5</v>
      </c>
      <c r="E568" s="27"/>
      <c r="F568" s="20"/>
      <c r="G568" s="20"/>
    </row>
    <row r="569" spans="1:7" ht="126" customHeight="1" thickTop="1" thickBot="1" x14ac:dyDescent="0.35">
      <c r="A569" s="65" t="s">
        <v>399</v>
      </c>
      <c r="B569" s="66" t="s">
        <v>400</v>
      </c>
      <c r="C569" s="50" t="s">
        <v>304</v>
      </c>
      <c r="D569" s="50">
        <v>1</v>
      </c>
      <c r="E569" s="20"/>
      <c r="F569" s="20"/>
      <c r="G569" s="20"/>
    </row>
    <row r="570" spans="1:7" ht="30" thickTop="1" thickBot="1" x14ac:dyDescent="0.35">
      <c r="A570" s="61" t="s">
        <v>9</v>
      </c>
      <c r="B570" s="62" t="s">
        <v>10</v>
      </c>
      <c r="C570" s="62" t="s">
        <v>4</v>
      </c>
      <c r="D570" s="62" t="s">
        <v>11</v>
      </c>
      <c r="E570" s="62" t="s">
        <v>12</v>
      </c>
      <c r="F570" s="62" t="s">
        <v>13</v>
      </c>
      <c r="G570" s="64" t="s">
        <v>14</v>
      </c>
    </row>
    <row r="571" spans="1:7" ht="15" thickTop="1" x14ac:dyDescent="0.3">
      <c r="A571" s="20"/>
      <c r="B571" s="67" t="s">
        <v>15</v>
      </c>
      <c r="C571" s="68"/>
      <c r="D571" s="68"/>
      <c r="E571" s="68"/>
      <c r="F571" s="68"/>
      <c r="G571" s="7"/>
    </row>
    <row r="572" spans="1:7" ht="15" thickBot="1" x14ac:dyDescent="0.35">
      <c r="A572" s="36" t="s">
        <v>16</v>
      </c>
      <c r="B572" s="4" t="s">
        <v>36</v>
      </c>
      <c r="C572" s="4" t="s">
        <v>18</v>
      </c>
      <c r="D572" s="22">
        <v>1</v>
      </c>
      <c r="E572" s="70">
        <v>25.18</v>
      </c>
      <c r="F572" s="6">
        <f>PRODUCT(D572:E572)</f>
        <v>25.18</v>
      </c>
      <c r="G572" s="7"/>
    </row>
    <row r="573" spans="1:7" ht="15.6" thickTop="1" thickBot="1" x14ac:dyDescent="0.35">
      <c r="A573" s="71">
        <v>1</v>
      </c>
      <c r="B573" s="244" t="s">
        <v>21</v>
      </c>
      <c r="C573" s="245"/>
      <c r="D573" s="245"/>
      <c r="E573" s="246"/>
      <c r="F573" s="72">
        <f>SUM(F572)</f>
        <v>25.18</v>
      </c>
      <c r="G573" s="73">
        <f>SUM(F573/F578)</f>
        <v>0.79051383399209485</v>
      </c>
    </row>
    <row r="574" spans="1:7" ht="15.6" thickTop="1" thickBot="1" x14ac:dyDescent="0.35">
      <c r="A574" s="78" t="s">
        <v>26</v>
      </c>
      <c r="B574" s="244" t="s">
        <v>84</v>
      </c>
      <c r="C574" s="245"/>
      <c r="D574" s="245"/>
      <c r="E574" s="246"/>
      <c r="F574" s="79">
        <f>SUM(F573)</f>
        <v>25.18</v>
      </c>
      <c r="G574" s="3"/>
    </row>
    <row r="575" spans="1:7" ht="15.6" thickTop="1" thickBot="1" x14ac:dyDescent="0.35">
      <c r="A575" s="80">
        <v>2</v>
      </c>
      <c r="B575" s="264" t="s">
        <v>28</v>
      </c>
      <c r="C575" s="265"/>
      <c r="D575" s="265"/>
      <c r="E575" s="266"/>
      <c r="F575" s="79">
        <f>SUM(F574)*15%</f>
        <v>3.7769999999999997</v>
      </c>
      <c r="G575" s="73">
        <f>SUM(F575/F578)</f>
        <v>0.11857707509881421</v>
      </c>
    </row>
    <row r="576" spans="1:7" ht="15.6" thickTop="1" thickBot="1" x14ac:dyDescent="0.35">
      <c r="A576" s="78" t="s">
        <v>29</v>
      </c>
      <c r="B576" s="244" t="s">
        <v>85</v>
      </c>
      <c r="C576" s="245"/>
      <c r="D576" s="245"/>
      <c r="E576" s="246"/>
      <c r="F576" s="81">
        <f>SUM(F574:F575)</f>
        <v>28.957000000000001</v>
      </c>
    </row>
    <row r="577" spans="1:7" ht="15.6" thickTop="1" thickBot="1" x14ac:dyDescent="0.35">
      <c r="A577" s="80">
        <v>3</v>
      </c>
      <c r="B577" s="264" t="s">
        <v>31</v>
      </c>
      <c r="C577" s="265"/>
      <c r="D577" s="265"/>
      <c r="E577" s="266"/>
      <c r="F577" s="79">
        <f>SUM(F576)*10%</f>
        <v>2.8957000000000002</v>
      </c>
      <c r="G577" s="73">
        <f>SUM(F577/F578)</f>
        <v>9.0909090909090912E-2</v>
      </c>
    </row>
    <row r="578" spans="1:7" ht="15.6" thickTop="1" thickBot="1" x14ac:dyDescent="0.35">
      <c r="A578" s="78" t="s">
        <v>32</v>
      </c>
      <c r="B578" s="244" t="s">
        <v>33</v>
      </c>
      <c r="C578" s="245"/>
      <c r="D578" s="245"/>
      <c r="E578" s="246"/>
      <c r="F578" s="81">
        <f>SUM(F576:F577)</f>
        <v>31.852700000000002</v>
      </c>
      <c r="G578" s="82">
        <f>SUM(G573,G575,G577)</f>
        <v>1</v>
      </c>
    </row>
    <row r="579" spans="1:7" ht="15" thickTop="1" x14ac:dyDescent="0.3"/>
    <row r="580" spans="1:7" x14ac:dyDescent="0.3">
      <c r="A580" s="231" t="s">
        <v>401</v>
      </c>
      <c r="B580" s="231"/>
      <c r="C580" s="231"/>
      <c r="D580" s="231"/>
      <c r="E580" s="231"/>
      <c r="F580" s="231"/>
      <c r="G580" s="231"/>
    </row>
    <row r="581" spans="1:7" ht="15" thickBot="1" x14ac:dyDescent="0.35"/>
    <row r="582" spans="1:7" ht="44.4" thickTop="1" thickBot="1" x14ac:dyDescent="0.35">
      <c r="A582" s="61" t="s">
        <v>2</v>
      </c>
      <c r="B582" s="62" t="s">
        <v>3</v>
      </c>
      <c r="C582" s="63" t="s">
        <v>4</v>
      </c>
      <c r="D582" s="64" t="s">
        <v>5</v>
      </c>
      <c r="E582" s="27"/>
      <c r="F582" s="20"/>
      <c r="G582" s="20"/>
    </row>
    <row r="583" spans="1:7" ht="123" customHeight="1" thickTop="1" thickBot="1" x14ac:dyDescent="0.35">
      <c r="A583" s="65" t="s">
        <v>402</v>
      </c>
      <c r="B583" s="66" t="s">
        <v>403</v>
      </c>
      <c r="C583" s="50" t="s">
        <v>130</v>
      </c>
      <c r="D583" s="50">
        <v>1</v>
      </c>
      <c r="E583" s="20"/>
      <c r="F583" s="20"/>
      <c r="G583" s="20"/>
    </row>
    <row r="584" spans="1:7" ht="30" thickTop="1" thickBot="1" x14ac:dyDescent="0.35">
      <c r="A584" s="61" t="s">
        <v>9</v>
      </c>
      <c r="B584" s="62" t="s">
        <v>10</v>
      </c>
      <c r="C584" s="62" t="s">
        <v>4</v>
      </c>
      <c r="D584" s="62" t="s">
        <v>11</v>
      </c>
      <c r="E584" s="62" t="s">
        <v>12</v>
      </c>
      <c r="F584" s="62" t="s">
        <v>13</v>
      </c>
      <c r="G584" s="64" t="s">
        <v>14</v>
      </c>
    </row>
    <row r="585" spans="1:7" ht="15" thickTop="1" x14ac:dyDescent="0.3">
      <c r="A585" s="20"/>
      <c r="B585" s="67" t="s">
        <v>15</v>
      </c>
      <c r="C585" s="68"/>
      <c r="D585" s="68"/>
      <c r="E585" s="68"/>
      <c r="F585" s="68"/>
      <c r="G585" s="7"/>
    </row>
    <row r="586" spans="1:7" ht="15" thickBot="1" x14ac:dyDescent="0.35">
      <c r="A586" s="36" t="s">
        <v>16</v>
      </c>
      <c r="B586" s="4" t="s">
        <v>36</v>
      </c>
      <c r="C586" s="4" t="s">
        <v>18</v>
      </c>
      <c r="D586" s="22">
        <v>0.17499999999999999</v>
      </c>
      <c r="E586" s="91">
        <v>25.18</v>
      </c>
      <c r="F586" s="6">
        <f>PRODUCT(D586:E586)</f>
        <v>4.4064999999999994</v>
      </c>
      <c r="G586" s="7"/>
    </row>
    <row r="587" spans="1:7" ht="15.6" thickTop="1" thickBot="1" x14ac:dyDescent="0.35">
      <c r="A587" s="71">
        <v>1</v>
      </c>
      <c r="B587" s="244" t="s">
        <v>21</v>
      </c>
      <c r="C587" s="245"/>
      <c r="D587" s="245"/>
      <c r="E587" s="246"/>
      <c r="F587" s="72">
        <f>SUM(F586)</f>
        <v>4.4064999999999994</v>
      </c>
      <c r="G587" s="73">
        <f>SUM(F587/F592)</f>
        <v>0.79051383399209485</v>
      </c>
    </row>
    <row r="588" spans="1:7" ht="15.6" thickTop="1" thickBot="1" x14ac:dyDescent="0.35">
      <c r="A588" s="78" t="s">
        <v>26</v>
      </c>
      <c r="B588" s="244" t="s">
        <v>84</v>
      </c>
      <c r="C588" s="245"/>
      <c r="D588" s="245"/>
      <c r="E588" s="246"/>
      <c r="F588" s="79">
        <f>SUM(F587)</f>
        <v>4.4064999999999994</v>
      </c>
      <c r="G588" s="3"/>
    </row>
    <row r="589" spans="1:7" ht="15.6" thickTop="1" thickBot="1" x14ac:dyDescent="0.35">
      <c r="A589" s="80">
        <v>2</v>
      </c>
      <c r="B589" s="264" t="s">
        <v>28</v>
      </c>
      <c r="C589" s="265"/>
      <c r="D589" s="265"/>
      <c r="E589" s="266"/>
      <c r="F589" s="79">
        <f>SUM(F588)*15%</f>
        <v>0.66097499999999987</v>
      </c>
      <c r="G589" s="73">
        <f>SUM(F589/F592)</f>
        <v>0.11857707509881422</v>
      </c>
    </row>
    <row r="590" spans="1:7" ht="15.6" thickTop="1" thickBot="1" x14ac:dyDescent="0.35">
      <c r="A590" s="78" t="s">
        <v>29</v>
      </c>
      <c r="B590" s="244" t="s">
        <v>85</v>
      </c>
      <c r="C590" s="245"/>
      <c r="D590" s="245"/>
      <c r="E590" s="246"/>
      <c r="F590" s="81">
        <f>SUM(F588:F589)</f>
        <v>5.0674749999999991</v>
      </c>
    </row>
    <row r="591" spans="1:7" ht="15.6" thickTop="1" thickBot="1" x14ac:dyDescent="0.35">
      <c r="A591" s="80">
        <v>3</v>
      </c>
      <c r="B591" s="264" t="s">
        <v>31</v>
      </c>
      <c r="C591" s="265"/>
      <c r="D591" s="265"/>
      <c r="E591" s="266"/>
      <c r="F591" s="79">
        <f>SUM(F590)*10%</f>
        <v>0.50674749999999991</v>
      </c>
      <c r="G591" s="73">
        <f>SUM(F591/F592)</f>
        <v>9.0909090909090898E-2</v>
      </c>
    </row>
    <row r="592" spans="1:7" ht="15.6" thickTop="1" thickBot="1" x14ac:dyDescent="0.35">
      <c r="A592" s="78" t="s">
        <v>32</v>
      </c>
      <c r="B592" s="244" t="s">
        <v>33</v>
      </c>
      <c r="C592" s="245"/>
      <c r="D592" s="245"/>
      <c r="E592" s="246"/>
      <c r="F592" s="81">
        <f>SUM(F590:F591)</f>
        <v>5.5742224999999994</v>
      </c>
      <c r="G592" s="82">
        <f>SUM(G587,G589,G591)</f>
        <v>1</v>
      </c>
    </row>
    <row r="593" spans="1:7" ht="15.6" thickTop="1" thickBot="1" x14ac:dyDescent="0.35"/>
    <row r="594" spans="1:7" ht="44.4" thickTop="1" thickBot="1" x14ac:dyDescent="0.35">
      <c r="A594" s="61" t="s">
        <v>2</v>
      </c>
      <c r="B594" s="62" t="s">
        <v>3</v>
      </c>
      <c r="C594" s="63" t="s">
        <v>4</v>
      </c>
      <c r="D594" s="64" t="s">
        <v>5</v>
      </c>
      <c r="E594" s="27"/>
      <c r="F594" s="20"/>
      <c r="G594" s="20"/>
    </row>
    <row r="595" spans="1:7" ht="135" customHeight="1" thickTop="1" thickBot="1" x14ac:dyDescent="0.35">
      <c r="A595" s="65" t="s">
        <v>404</v>
      </c>
      <c r="B595" s="66" t="s">
        <v>405</v>
      </c>
      <c r="C595" s="50" t="s">
        <v>130</v>
      </c>
      <c r="D595" s="50">
        <v>1</v>
      </c>
      <c r="E595" s="20"/>
      <c r="F595" s="20"/>
      <c r="G595" s="20"/>
    </row>
    <row r="596" spans="1:7" ht="30" thickTop="1" thickBot="1" x14ac:dyDescent="0.35">
      <c r="A596" s="61" t="s">
        <v>9</v>
      </c>
      <c r="B596" s="62" t="s">
        <v>10</v>
      </c>
      <c r="C596" s="62" t="s">
        <v>4</v>
      </c>
      <c r="D596" s="62" t="s">
        <v>11</v>
      </c>
      <c r="E596" s="62" t="s">
        <v>12</v>
      </c>
      <c r="F596" s="62" t="s">
        <v>13</v>
      </c>
      <c r="G596" s="64" t="s">
        <v>14</v>
      </c>
    </row>
    <row r="597" spans="1:7" ht="15" thickTop="1" x14ac:dyDescent="0.3">
      <c r="A597" s="20"/>
      <c r="B597" s="67" t="s">
        <v>15</v>
      </c>
      <c r="C597" s="68"/>
      <c r="D597" s="68"/>
      <c r="E597" s="68"/>
      <c r="F597" s="68"/>
      <c r="G597" s="7"/>
    </row>
    <row r="598" spans="1:7" ht="15" thickBot="1" x14ac:dyDescent="0.35">
      <c r="A598" s="36" t="s">
        <v>16</v>
      </c>
      <c r="B598" s="4" t="s">
        <v>36</v>
      </c>
      <c r="C598" s="4" t="s">
        <v>18</v>
      </c>
      <c r="D598" s="4">
        <v>0.65</v>
      </c>
      <c r="E598" s="91">
        <v>25.18</v>
      </c>
      <c r="F598" s="6">
        <f>PRODUCT(D598:E598)</f>
        <v>16.367000000000001</v>
      </c>
      <c r="G598" s="7"/>
    </row>
    <row r="599" spans="1:7" ht="15.6" thickTop="1" thickBot="1" x14ac:dyDescent="0.35">
      <c r="A599" s="71">
        <v>1</v>
      </c>
      <c r="B599" s="244" t="s">
        <v>21</v>
      </c>
      <c r="C599" s="245"/>
      <c r="D599" s="245"/>
      <c r="E599" s="246"/>
      <c r="F599" s="72">
        <f>SUM(F598)</f>
        <v>16.367000000000001</v>
      </c>
      <c r="G599" s="73">
        <f>SUM(F599/F604)</f>
        <v>0.79051383399209496</v>
      </c>
    </row>
    <row r="600" spans="1:7" ht="15.6" thickTop="1" thickBot="1" x14ac:dyDescent="0.35">
      <c r="A600" s="78" t="s">
        <v>26</v>
      </c>
      <c r="B600" s="244" t="s">
        <v>84</v>
      </c>
      <c r="C600" s="245"/>
      <c r="D600" s="245"/>
      <c r="E600" s="246"/>
      <c r="F600" s="79">
        <f>SUM(F599)</f>
        <v>16.367000000000001</v>
      </c>
      <c r="G600" s="3"/>
    </row>
    <row r="601" spans="1:7" ht="15.6" thickTop="1" thickBot="1" x14ac:dyDescent="0.35">
      <c r="A601" s="80">
        <v>2</v>
      </c>
      <c r="B601" s="264" t="s">
        <v>28</v>
      </c>
      <c r="C601" s="265"/>
      <c r="D601" s="265"/>
      <c r="E601" s="266"/>
      <c r="F601" s="79">
        <f>SUM(F600)*15%</f>
        <v>2.45505</v>
      </c>
      <c r="G601" s="73">
        <f>SUM(F601/F604)</f>
        <v>0.11857707509881422</v>
      </c>
    </row>
    <row r="602" spans="1:7" ht="15.6" thickTop="1" thickBot="1" x14ac:dyDescent="0.35">
      <c r="A602" s="78" t="s">
        <v>29</v>
      </c>
      <c r="B602" s="244" t="s">
        <v>85</v>
      </c>
      <c r="C602" s="245"/>
      <c r="D602" s="245"/>
      <c r="E602" s="246"/>
      <c r="F602" s="81">
        <f>SUM(F600:F601)</f>
        <v>18.822050000000001</v>
      </c>
    </row>
    <row r="603" spans="1:7" ht="15.6" thickTop="1" thickBot="1" x14ac:dyDescent="0.35">
      <c r="A603" s="80">
        <v>3</v>
      </c>
      <c r="B603" s="264" t="s">
        <v>31</v>
      </c>
      <c r="C603" s="265"/>
      <c r="D603" s="265"/>
      <c r="E603" s="266"/>
      <c r="F603" s="79">
        <f>SUM(F602)*10%</f>
        <v>1.8822050000000001</v>
      </c>
      <c r="G603" s="73">
        <f>SUM(F603/F604)</f>
        <v>9.0909090909090912E-2</v>
      </c>
    </row>
    <row r="604" spans="1:7" ht="15.6" thickTop="1" thickBot="1" x14ac:dyDescent="0.35">
      <c r="A604" s="78" t="s">
        <v>32</v>
      </c>
      <c r="B604" s="244" t="s">
        <v>33</v>
      </c>
      <c r="C604" s="245"/>
      <c r="D604" s="245"/>
      <c r="E604" s="246"/>
      <c r="F604" s="81">
        <f>SUM(F602:F603)</f>
        <v>20.704255</v>
      </c>
      <c r="G604" s="82">
        <f>SUM(G599,G601,G603)</f>
        <v>1</v>
      </c>
    </row>
    <row r="605" spans="1:7" ht="15.6" thickTop="1" thickBot="1" x14ac:dyDescent="0.35"/>
    <row r="606" spans="1:7" ht="44.4" thickTop="1" thickBot="1" x14ac:dyDescent="0.35">
      <c r="A606" s="61" t="s">
        <v>2</v>
      </c>
      <c r="B606" s="62" t="s">
        <v>3</v>
      </c>
      <c r="C606" s="63" t="s">
        <v>4</v>
      </c>
      <c r="D606" s="64" t="s">
        <v>5</v>
      </c>
      <c r="E606" s="27"/>
      <c r="F606" s="20"/>
      <c r="G606" s="20"/>
    </row>
    <row r="607" spans="1:7" ht="96.6" customHeight="1" thickTop="1" thickBot="1" x14ac:dyDescent="0.35">
      <c r="A607" s="65" t="s">
        <v>406</v>
      </c>
      <c r="B607" s="66" t="s">
        <v>407</v>
      </c>
      <c r="C607" s="50" t="s">
        <v>130</v>
      </c>
      <c r="D607" s="50">
        <v>1</v>
      </c>
      <c r="E607" s="20"/>
      <c r="F607" s="20"/>
      <c r="G607" s="20"/>
    </row>
    <row r="608" spans="1:7" ht="30" thickTop="1" thickBot="1" x14ac:dyDescent="0.35">
      <c r="A608" s="61" t="s">
        <v>9</v>
      </c>
      <c r="B608" s="62" t="s">
        <v>10</v>
      </c>
      <c r="C608" s="62" t="s">
        <v>4</v>
      </c>
      <c r="D608" s="62" t="s">
        <v>11</v>
      </c>
      <c r="E608" s="62" t="s">
        <v>12</v>
      </c>
      <c r="F608" s="62" t="s">
        <v>13</v>
      </c>
      <c r="G608" s="64" t="s">
        <v>14</v>
      </c>
    </row>
    <row r="609" spans="1:7" ht="15" thickTop="1" x14ac:dyDescent="0.3">
      <c r="A609" s="20"/>
      <c r="B609" s="67" t="s">
        <v>15</v>
      </c>
      <c r="C609" s="68"/>
      <c r="D609" s="68"/>
      <c r="E609" s="68"/>
      <c r="F609" s="68"/>
      <c r="G609" s="7"/>
    </row>
    <row r="610" spans="1:7" x14ac:dyDescent="0.3">
      <c r="A610" s="36" t="s">
        <v>16</v>
      </c>
      <c r="B610" s="4" t="s">
        <v>17</v>
      </c>
      <c r="C610" s="4" t="s">
        <v>18</v>
      </c>
      <c r="D610" s="22">
        <v>1</v>
      </c>
      <c r="E610" s="70">
        <v>28.09</v>
      </c>
      <c r="F610" s="6">
        <f>PRODUCT(D610:E610)</f>
        <v>28.09</v>
      </c>
      <c r="G610" s="7"/>
    </row>
    <row r="611" spans="1:7" ht="15" thickBot="1" x14ac:dyDescent="0.35">
      <c r="A611" s="36" t="s">
        <v>19</v>
      </c>
      <c r="B611" s="4" t="s">
        <v>20</v>
      </c>
      <c r="C611" s="4" t="s">
        <v>18</v>
      </c>
      <c r="D611" s="22">
        <v>0.8</v>
      </c>
      <c r="E611" s="70">
        <v>25.18</v>
      </c>
      <c r="F611" s="6">
        <f>PRODUCT(D611:E611)</f>
        <v>20.144000000000002</v>
      </c>
      <c r="G611" s="7"/>
    </row>
    <row r="612" spans="1:7" ht="15.6" thickTop="1" thickBot="1" x14ac:dyDescent="0.35">
      <c r="A612" s="71">
        <v>1</v>
      </c>
      <c r="B612" s="244" t="s">
        <v>21</v>
      </c>
      <c r="C612" s="245"/>
      <c r="D612" s="245"/>
      <c r="E612" s="246"/>
      <c r="F612" s="72">
        <f>SUM(F610:F611)</f>
        <v>48.234000000000002</v>
      </c>
      <c r="G612" s="73">
        <f>SUM(F612/F617)</f>
        <v>0.79051383399209474</v>
      </c>
    </row>
    <row r="613" spans="1:7" ht="15.6" thickTop="1" thickBot="1" x14ac:dyDescent="0.35">
      <c r="A613" s="78" t="s">
        <v>26</v>
      </c>
      <c r="B613" s="244" t="s">
        <v>84</v>
      </c>
      <c r="C613" s="245"/>
      <c r="D613" s="245"/>
      <c r="E613" s="246"/>
      <c r="F613" s="79">
        <f>SUM(F612)</f>
        <v>48.234000000000002</v>
      </c>
      <c r="G613" s="3"/>
    </row>
    <row r="614" spans="1:7" ht="15.6" thickTop="1" thickBot="1" x14ac:dyDescent="0.35">
      <c r="A614" s="80">
        <v>2</v>
      </c>
      <c r="B614" s="264" t="s">
        <v>28</v>
      </c>
      <c r="C614" s="265"/>
      <c r="D614" s="265"/>
      <c r="E614" s="266"/>
      <c r="F614" s="79">
        <f>SUM(F613)*15%</f>
        <v>7.2351000000000001</v>
      </c>
      <c r="G614" s="73">
        <f>SUM(F614/F617)</f>
        <v>0.11857707509881421</v>
      </c>
    </row>
    <row r="615" spans="1:7" ht="15.6" thickTop="1" thickBot="1" x14ac:dyDescent="0.35">
      <c r="A615" s="78" t="s">
        <v>29</v>
      </c>
      <c r="B615" s="244" t="s">
        <v>85</v>
      </c>
      <c r="C615" s="245"/>
      <c r="D615" s="245"/>
      <c r="E615" s="246"/>
      <c r="F615" s="81">
        <f>SUM(F613:F614)</f>
        <v>55.469100000000005</v>
      </c>
    </row>
    <row r="616" spans="1:7" ht="15.6" thickTop="1" thickBot="1" x14ac:dyDescent="0.35">
      <c r="A616" s="80">
        <v>3</v>
      </c>
      <c r="B616" s="264" t="s">
        <v>31</v>
      </c>
      <c r="C616" s="265"/>
      <c r="D616" s="265"/>
      <c r="E616" s="266"/>
      <c r="F616" s="79">
        <f>SUM(F615)*10%</f>
        <v>5.5469100000000005</v>
      </c>
      <c r="G616" s="73">
        <f>SUM(F616/F617)</f>
        <v>9.0909090909090898E-2</v>
      </c>
    </row>
    <row r="617" spans="1:7" ht="15.6" thickTop="1" thickBot="1" x14ac:dyDescent="0.35">
      <c r="A617" s="78" t="s">
        <v>32</v>
      </c>
      <c r="B617" s="244" t="s">
        <v>33</v>
      </c>
      <c r="C617" s="245"/>
      <c r="D617" s="245"/>
      <c r="E617" s="246"/>
      <c r="F617" s="81">
        <f>SUM(F615:F616)</f>
        <v>61.016010000000009</v>
      </c>
      <c r="G617" s="82">
        <f>SUM(G612,G614,G616)</f>
        <v>0.99999999999999989</v>
      </c>
    </row>
    <row r="618" spans="1:7" ht="15.6" thickTop="1" thickBot="1" x14ac:dyDescent="0.35"/>
    <row r="619" spans="1:7" ht="44.4" thickTop="1" thickBot="1" x14ac:dyDescent="0.35">
      <c r="A619" s="61" t="s">
        <v>2</v>
      </c>
      <c r="B619" s="62" t="s">
        <v>3</v>
      </c>
      <c r="C619" s="63" t="s">
        <v>4</v>
      </c>
      <c r="D619" s="64" t="s">
        <v>5</v>
      </c>
      <c r="E619" s="27"/>
      <c r="F619" s="20"/>
      <c r="G619" s="20"/>
    </row>
    <row r="620" spans="1:7" ht="61.2" customHeight="1" thickTop="1" thickBot="1" x14ac:dyDescent="0.35">
      <c r="A620" s="65" t="s">
        <v>408</v>
      </c>
      <c r="B620" s="66" t="s">
        <v>409</v>
      </c>
      <c r="C620" s="50" t="s">
        <v>130</v>
      </c>
      <c r="D620" s="50">
        <v>1</v>
      </c>
      <c r="E620" s="20"/>
      <c r="F620" s="20"/>
      <c r="G620" s="20"/>
    </row>
    <row r="621" spans="1:7" ht="30" thickTop="1" thickBot="1" x14ac:dyDescent="0.35">
      <c r="A621" s="61" t="s">
        <v>9</v>
      </c>
      <c r="B621" s="62" t="s">
        <v>10</v>
      </c>
      <c r="C621" s="62" t="s">
        <v>4</v>
      </c>
      <c r="D621" s="62" t="s">
        <v>11</v>
      </c>
      <c r="E621" s="62" t="s">
        <v>12</v>
      </c>
      <c r="F621" s="62" t="s">
        <v>13</v>
      </c>
      <c r="G621" s="64" t="s">
        <v>14</v>
      </c>
    </row>
    <row r="622" spans="1:7" ht="15" thickTop="1" x14ac:dyDescent="0.3">
      <c r="A622" s="20"/>
      <c r="B622" s="67" t="s">
        <v>15</v>
      </c>
      <c r="C622" s="68"/>
      <c r="D622" s="68"/>
      <c r="E622" s="68"/>
      <c r="F622" s="68"/>
      <c r="G622" s="7"/>
    </row>
    <row r="623" spans="1:7" x14ac:dyDescent="0.3">
      <c r="A623" s="36" t="s">
        <v>16</v>
      </c>
      <c r="B623" s="4" t="s">
        <v>70</v>
      </c>
      <c r="C623" s="4" t="s">
        <v>18</v>
      </c>
      <c r="D623" s="22">
        <v>0.125</v>
      </c>
      <c r="E623" s="91">
        <v>30.27</v>
      </c>
      <c r="F623" s="6">
        <f>PRODUCT(D623:E623)</f>
        <v>3.7837499999999999</v>
      </c>
      <c r="G623" s="7"/>
    </row>
    <row r="624" spans="1:7" ht="15" thickBot="1" x14ac:dyDescent="0.35">
      <c r="A624" s="36" t="s">
        <v>19</v>
      </c>
      <c r="B624" s="4" t="s">
        <v>20</v>
      </c>
      <c r="C624" s="4" t="s">
        <v>18</v>
      </c>
      <c r="D624" s="22">
        <v>0.125</v>
      </c>
      <c r="E624" s="70">
        <v>25.18</v>
      </c>
      <c r="F624" s="6">
        <f>PRODUCT(D624:E624)</f>
        <v>3.1475</v>
      </c>
      <c r="G624" s="7"/>
    </row>
    <row r="625" spans="1:7" ht="15.6" thickTop="1" thickBot="1" x14ac:dyDescent="0.35">
      <c r="A625" s="71">
        <v>1</v>
      </c>
      <c r="B625" s="244" t="s">
        <v>21</v>
      </c>
      <c r="C625" s="245"/>
      <c r="D625" s="245"/>
      <c r="E625" s="246"/>
      <c r="F625" s="72">
        <f>SUM(F623:F624)</f>
        <v>6.9312500000000004</v>
      </c>
      <c r="G625" s="73">
        <f>SUM(F625/F633)</f>
        <v>0.67385076241140152</v>
      </c>
    </row>
    <row r="626" spans="1:7" ht="15" thickTop="1" x14ac:dyDescent="0.3">
      <c r="A626" s="20"/>
      <c r="B626" s="74" t="s">
        <v>22</v>
      </c>
      <c r="C626" s="4"/>
      <c r="D626" s="4"/>
      <c r="E626" s="4"/>
      <c r="F626" s="41"/>
      <c r="G626" s="75"/>
    </row>
    <row r="627" spans="1:7" ht="75" customHeight="1" thickBot="1" x14ac:dyDescent="0.35">
      <c r="A627" s="36" t="s">
        <v>23</v>
      </c>
      <c r="B627" s="4" t="s">
        <v>410</v>
      </c>
      <c r="C627" s="4" t="s">
        <v>18</v>
      </c>
      <c r="D627" s="4">
        <v>0.125</v>
      </c>
      <c r="E627" s="76">
        <v>9.6</v>
      </c>
      <c r="F627" s="6">
        <f>PRODUCT(D627:E627)</f>
        <v>1.2</v>
      </c>
      <c r="G627" s="7"/>
    </row>
    <row r="628" spans="1:7" ht="15.6" thickTop="1" thickBot="1" x14ac:dyDescent="0.35">
      <c r="A628" s="71">
        <v>2</v>
      </c>
      <c r="B628" s="244" t="s">
        <v>25</v>
      </c>
      <c r="C628" s="245"/>
      <c r="D628" s="245"/>
      <c r="E628" s="246"/>
      <c r="F628" s="72">
        <f>SUM(F627)</f>
        <v>1.2</v>
      </c>
      <c r="G628" s="73">
        <f>SUM(F628/F633)</f>
        <v>0.11666307158069349</v>
      </c>
    </row>
    <row r="629" spans="1:7" ht="15.6" thickTop="1" thickBot="1" x14ac:dyDescent="0.35">
      <c r="A629" s="78" t="s">
        <v>26</v>
      </c>
      <c r="B629" s="244" t="s">
        <v>27</v>
      </c>
      <c r="C629" s="245"/>
      <c r="D629" s="245"/>
      <c r="E629" s="246"/>
      <c r="F629" s="79">
        <f>SUM(F625,F628)</f>
        <v>8.1312499999999996</v>
      </c>
      <c r="G629" s="3"/>
    </row>
    <row r="630" spans="1:7" ht="15.6" thickTop="1" thickBot="1" x14ac:dyDescent="0.35">
      <c r="A630" s="80">
        <v>3</v>
      </c>
      <c r="B630" s="264" t="s">
        <v>28</v>
      </c>
      <c r="C630" s="265"/>
      <c r="D630" s="265"/>
      <c r="E630" s="266"/>
      <c r="F630" s="79">
        <f>SUM(F629)*15%</f>
        <v>1.2196874999999998</v>
      </c>
      <c r="G630" s="73">
        <f>SUM(F630/F633)</f>
        <v>0.11857707509881422</v>
      </c>
    </row>
    <row r="631" spans="1:7" ht="15.6" thickTop="1" thickBot="1" x14ac:dyDescent="0.35">
      <c r="A631" s="78" t="s">
        <v>29</v>
      </c>
      <c r="B631" s="244" t="s">
        <v>30</v>
      </c>
      <c r="C631" s="245"/>
      <c r="D631" s="245"/>
      <c r="E631" s="246"/>
      <c r="F631" s="81">
        <f>SUM(F629:F630)</f>
        <v>9.3509374999999988</v>
      </c>
    </row>
    <row r="632" spans="1:7" ht="15.6" thickTop="1" thickBot="1" x14ac:dyDescent="0.35">
      <c r="A632" s="80">
        <v>4</v>
      </c>
      <c r="B632" s="264" t="s">
        <v>31</v>
      </c>
      <c r="C632" s="265"/>
      <c r="D632" s="265"/>
      <c r="E632" s="266"/>
      <c r="F632" s="79">
        <f>SUM(F631)*10%</f>
        <v>0.93509374999999995</v>
      </c>
      <c r="G632" s="73">
        <f>SUM(F632/F633)</f>
        <v>9.0909090909090912E-2</v>
      </c>
    </row>
    <row r="633" spans="1:7" ht="15.6" thickTop="1" thickBot="1" x14ac:dyDescent="0.35">
      <c r="A633" s="78" t="s">
        <v>32</v>
      </c>
      <c r="B633" s="244" t="s">
        <v>33</v>
      </c>
      <c r="C633" s="245"/>
      <c r="D633" s="245"/>
      <c r="E633" s="246"/>
      <c r="F633" s="81">
        <f>SUM(F631:F632)</f>
        <v>10.286031249999999</v>
      </c>
      <c r="G633" s="82">
        <f>SUM(G625,G628,G630,G632)</f>
        <v>1</v>
      </c>
    </row>
    <row r="634" spans="1:7" ht="15.6" thickTop="1" thickBot="1" x14ac:dyDescent="0.35"/>
    <row r="635" spans="1:7" ht="44.4" thickTop="1" thickBot="1" x14ac:dyDescent="0.35">
      <c r="A635" s="61" t="s">
        <v>2</v>
      </c>
      <c r="B635" s="62" t="s">
        <v>3</v>
      </c>
      <c r="C635" s="63" t="s">
        <v>4</v>
      </c>
      <c r="D635" s="64" t="s">
        <v>5</v>
      </c>
      <c r="E635" s="27"/>
      <c r="F635" s="20"/>
      <c r="G635" s="20"/>
    </row>
    <row r="636" spans="1:7" ht="67.8" customHeight="1" thickTop="1" thickBot="1" x14ac:dyDescent="0.35">
      <c r="A636" s="65" t="s">
        <v>411</v>
      </c>
      <c r="B636" s="66" t="s">
        <v>412</v>
      </c>
      <c r="C636" s="50" t="s">
        <v>130</v>
      </c>
      <c r="D636" s="50">
        <v>1</v>
      </c>
      <c r="E636" s="20"/>
      <c r="F636" s="20"/>
      <c r="G636" s="20"/>
    </row>
    <row r="637" spans="1:7" ht="30" thickTop="1" thickBot="1" x14ac:dyDescent="0.35">
      <c r="A637" s="61" t="s">
        <v>9</v>
      </c>
      <c r="B637" s="62" t="s">
        <v>10</v>
      </c>
      <c r="C637" s="62" t="s">
        <v>4</v>
      </c>
      <c r="D637" s="62" t="s">
        <v>11</v>
      </c>
      <c r="E637" s="62" t="s">
        <v>12</v>
      </c>
      <c r="F637" s="62" t="s">
        <v>13</v>
      </c>
      <c r="G637" s="64" t="s">
        <v>14</v>
      </c>
    </row>
    <row r="638" spans="1:7" ht="15" thickTop="1" x14ac:dyDescent="0.3">
      <c r="A638" s="20"/>
      <c r="B638" s="67" t="s">
        <v>15</v>
      </c>
      <c r="C638" s="68"/>
      <c r="D638" s="68"/>
      <c r="E638" s="68"/>
      <c r="F638" s="68"/>
      <c r="G638" s="7"/>
    </row>
    <row r="639" spans="1:7" x14ac:dyDescent="0.3">
      <c r="A639" s="36" t="s">
        <v>16</v>
      </c>
      <c r="B639" s="4" t="s">
        <v>70</v>
      </c>
      <c r="C639" s="4" t="s">
        <v>18</v>
      </c>
      <c r="D639" s="4">
        <v>0.15</v>
      </c>
      <c r="E639" s="91">
        <v>30.27</v>
      </c>
      <c r="F639" s="6">
        <f>PRODUCT(D639:E639)</f>
        <v>4.5404999999999998</v>
      </c>
      <c r="G639" s="7"/>
    </row>
    <row r="640" spans="1:7" ht="15" thickBot="1" x14ac:dyDescent="0.35">
      <c r="A640" s="36" t="s">
        <v>19</v>
      </c>
      <c r="B640" s="4" t="s">
        <v>20</v>
      </c>
      <c r="C640" s="4" t="s">
        <v>18</v>
      </c>
      <c r="D640" s="4">
        <v>0.15</v>
      </c>
      <c r="E640" s="70">
        <v>25.18</v>
      </c>
      <c r="F640" s="6">
        <f>PRODUCT(D640:E640)</f>
        <v>3.7769999999999997</v>
      </c>
      <c r="G640" s="7"/>
    </row>
    <row r="641" spans="1:7" ht="15.6" thickTop="1" thickBot="1" x14ac:dyDescent="0.35">
      <c r="A641" s="71">
        <v>1</v>
      </c>
      <c r="B641" s="244" t="s">
        <v>21</v>
      </c>
      <c r="C641" s="245"/>
      <c r="D641" s="245"/>
      <c r="E641" s="246"/>
      <c r="F641" s="72">
        <f>SUM(F639:F640)</f>
        <v>8.317499999999999</v>
      </c>
      <c r="G641" s="73">
        <f>SUM(F641/F649)</f>
        <v>0.6738507624114014</v>
      </c>
    </row>
    <row r="642" spans="1:7" ht="15" thickTop="1" x14ac:dyDescent="0.3">
      <c r="A642" s="20"/>
      <c r="B642" s="74" t="s">
        <v>22</v>
      </c>
      <c r="C642" s="4"/>
      <c r="D642" s="4"/>
      <c r="E642" s="4"/>
      <c r="F642" s="41"/>
      <c r="G642" s="75"/>
    </row>
    <row r="643" spans="1:7" ht="58.2" thickBot="1" x14ac:dyDescent="0.35">
      <c r="A643" s="36" t="s">
        <v>23</v>
      </c>
      <c r="B643" s="4" t="s">
        <v>410</v>
      </c>
      <c r="C643" s="4" t="s">
        <v>18</v>
      </c>
      <c r="D643" s="4">
        <v>0.15</v>
      </c>
      <c r="E643" s="76">
        <v>9.6</v>
      </c>
      <c r="F643" s="6">
        <f>PRODUCT(D643:E643)</f>
        <v>1.44</v>
      </c>
      <c r="G643" s="7"/>
    </row>
    <row r="644" spans="1:7" ht="15.6" thickTop="1" thickBot="1" x14ac:dyDescent="0.35">
      <c r="A644" s="71">
        <v>2</v>
      </c>
      <c r="B644" s="244" t="s">
        <v>25</v>
      </c>
      <c r="C644" s="245"/>
      <c r="D644" s="245"/>
      <c r="E644" s="246"/>
      <c r="F644" s="72">
        <f>SUM(F643)</f>
        <v>1.44</v>
      </c>
      <c r="G644" s="73">
        <f>SUM(F644/F649)</f>
        <v>0.11666307158069349</v>
      </c>
    </row>
    <row r="645" spans="1:7" ht="15.6" thickTop="1" thickBot="1" x14ac:dyDescent="0.35">
      <c r="A645" s="78" t="s">
        <v>26</v>
      </c>
      <c r="B645" s="244" t="s">
        <v>27</v>
      </c>
      <c r="C645" s="245"/>
      <c r="D645" s="245"/>
      <c r="E645" s="246"/>
      <c r="F645" s="79">
        <f>SUM(F641,F644)</f>
        <v>9.7574999999999985</v>
      </c>
      <c r="G645" s="3"/>
    </row>
    <row r="646" spans="1:7" ht="15.6" thickTop="1" thickBot="1" x14ac:dyDescent="0.35">
      <c r="A646" s="80">
        <v>3</v>
      </c>
      <c r="B646" s="264" t="s">
        <v>28</v>
      </c>
      <c r="C646" s="265"/>
      <c r="D646" s="265"/>
      <c r="E646" s="266"/>
      <c r="F646" s="79">
        <f>SUM(F645)*15%</f>
        <v>1.4636249999999997</v>
      </c>
      <c r="G646" s="73">
        <f>SUM(F646/F649)</f>
        <v>0.11857707509881421</v>
      </c>
    </row>
    <row r="647" spans="1:7" ht="15.6" thickTop="1" thickBot="1" x14ac:dyDescent="0.35">
      <c r="A647" s="78" t="s">
        <v>29</v>
      </c>
      <c r="B647" s="244" t="s">
        <v>30</v>
      </c>
      <c r="C647" s="245"/>
      <c r="D647" s="245"/>
      <c r="E647" s="246"/>
      <c r="F647" s="81">
        <f>SUM(F645:F646)</f>
        <v>11.221124999999999</v>
      </c>
    </row>
    <row r="648" spans="1:7" ht="15.6" thickTop="1" thickBot="1" x14ac:dyDescent="0.35">
      <c r="A648" s="80">
        <v>4</v>
      </c>
      <c r="B648" s="264" t="s">
        <v>31</v>
      </c>
      <c r="C648" s="265"/>
      <c r="D648" s="265"/>
      <c r="E648" s="266"/>
      <c r="F648" s="79">
        <f>SUM(F647)*10%</f>
        <v>1.1221124999999998</v>
      </c>
      <c r="G648" s="73">
        <f>SUM(F648/F649)</f>
        <v>9.0909090909090898E-2</v>
      </c>
    </row>
    <row r="649" spans="1:7" ht="15.6" thickTop="1" thickBot="1" x14ac:dyDescent="0.35">
      <c r="A649" s="78" t="s">
        <v>32</v>
      </c>
      <c r="B649" s="244" t="s">
        <v>33</v>
      </c>
      <c r="C649" s="245"/>
      <c r="D649" s="245"/>
      <c r="E649" s="246"/>
      <c r="F649" s="81">
        <f>SUM(F647:F648)</f>
        <v>12.343237499999999</v>
      </c>
      <c r="G649" s="82">
        <f>SUM(G641,G644,G646,G648)</f>
        <v>1</v>
      </c>
    </row>
    <row r="650" spans="1:7" ht="15.6" thickTop="1" thickBot="1" x14ac:dyDescent="0.35"/>
    <row r="651" spans="1:7" ht="44.4" thickTop="1" thickBot="1" x14ac:dyDescent="0.35">
      <c r="A651" s="61" t="s">
        <v>2</v>
      </c>
      <c r="B651" s="62" t="s">
        <v>3</v>
      </c>
      <c r="C651" s="63" t="s">
        <v>4</v>
      </c>
      <c r="D651" s="64" t="s">
        <v>5</v>
      </c>
      <c r="E651" s="27"/>
      <c r="F651" s="20"/>
      <c r="G651" s="20"/>
    </row>
    <row r="652" spans="1:7" ht="66" customHeight="1" thickTop="1" thickBot="1" x14ac:dyDescent="0.35">
      <c r="A652" s="65" t="s">
        <v>413</v>
      </c>
      <c r="B652" s="66" t="s">
        <v>414</v>
      </c>
      <c r="C652" s="50" t="s">
        <v>130</v>
      </c>
      <c r="D652" s="50">
        <v>1</v>
      </c>
      <c r="E652" s="20"/>
      <c r="F652" s="20"/>
      <c r="G652" s="20"/>
    </row>
    <row r="653" spans="1:7" ht="30" thickTop="1" thickBot="1" x14ac:dyDescent="0.35">
      <c r="A653" s="61" t="s">
        <v>9</v>
      </c>
      <c r="B653" s="62" t="s">
        <v>10</v>
      </c>
      <c r="C653" s="62" t="s">
        <v>4</v>
      </c>
      <c r="D653" s="62" t="s">
        <v>11</v>
      </c>
      <c r="E653" s="62" t="s">
        <v>12</v>
      </c>
      <c r="F653" s="62" t="s">
        <v>13</v>
      </c>
      <c r="G653" s="64" t="s">
        <v>14</v>
      </c>
    </row>
    <row r="654" spans="1:7" ht="15" thickTop="1" x14ac:dyDescent="0.3">
      <c r="A654" s="20"/>
      <c r="B654" s="67" t="s">
        <v>15</v>
      </c>
      <c r="C654" s="68"/>
      <c r="D654" s="68"/>
      <c r="E654" s="68"/>
      <c r="F654" s="68"/>
      <c r="G654" s="7"/>
    </row>
    <row r="655" spans="1:7" x14ac:dyDescent="0.3">
      <c r="A655" s="36" t="s">
        <v>16</v>
      </c>
      <c r="B655" s="4" t="s">
        <v>70</v>
      </c>
      <c r="C655" s="4" t="s">
        <v>18</v>
      </c>
      <c r="D655" s="4">
        <v>0.18</v>
      </c>
      <c r="E655" s="91">
        <v>30.27</v>
      </c>
      <c r="F655" s="6">
        <f>PRODUCT(D655:E655)</f>
        <v>5.4485999999999999</v>
      </c>
      <c r="G655" s="7"/>
    </row>
    <row r="656" spans="1:7" ht="15" thickBot="1" x14ac:dyDescent="0.35">
      <c r="A656" s="36" t="s">
        <v>19</v>
      </c>
      <c r="B656" s="4" t="s">
        <v>20</v>
      </c>
      <c r="C656" s="4" t="s">
        <v>18</v>
      </c>
      <c r="D656" s="4">
        <v>0.18</v>
      </c>
      <c r="E656" s="70">
        <v>25.18</v>
      </c>
      <c r="F656" s="6">
        <f>PRODUCT(D656:E656)</f>
        <v>4.5324</v>
      </c>
      <c r="G656" s="7"/>
    </row>
    <row r="657" spans="1:10" ht="15.6" thickTop="1" thickBot="1" x14ac:dyDescent="0.35">
      <c r="A657" s="71">
        <v>1</v>
      </c>
      <c r="B657" s="244" t="s">
        <v>21</v>
      </c>
      <c r="C657" s="245"/>
      <c r="D657" s="245"/>
      <c r="E657" s="246"/>
      <c r="F657" s="72">
        <f>SUM(F655:F656)</f>
        <v>9.9809999999999999</v>
      </c>
      <c r="G657" s="73">
        <f>SUM(F657/F665)</f>
        <v>0.6738507624114014</v>
      </c>
    </row>
    <row r="658" spans="1:10" ht="15" thickTop="1" x14ac:dyDescent="0.3">
      <c r="A658" s="20"/>
      <c r="B658" s="74" t="s">
        <v>22</v>
      </c>
      <c r="C658" s="4"/>
      <c r="D658" s="4"/>
      <c r="E658" s="4"/>
      <c r="F658" s="41"/>
      <c r="G658" s="75"/>
    </row>
    <row r="659" spans="1:10" ht="85.2" customHeight="1" thickBot="1" x14ac:dyDescent="0.35">
      <c r="A659" s="36" t="s">
        <v>23</v>
      </c>
      <c r="B659" s="4" t="s">
        <v>410</v>
      </c>
      <c r="C659" s="4" t="s">
        <v>18</v>
      </c>
      <c r="D659" s="4">
        <v>0.18</v>
      </c>
      <c r="E659" s="76">
        <v>9.6</v>
      </c>
      <c r="F659" s="6">
        <f>PRODUCT(D659:E659)</f>
        <v>1.728</v>
      </c>
      <c r="G659" s="7"/>
      <c r="J659" s="30"/>
    </row>
    <row r="660" spans="1:10" ht="15.6" thickTop="1" thickBot="1" x14ac:dyDescent="0.35">
      <c r="A660" s="71">
        <v>2</v>
      </c>
      <c r="B660" s="244" t="s">
        <v>25</v>
      </c>
      <c r="C660" s="245"/>
      <c r="D660" s="245"/>
      <c r="E660" s="246"/>
      <c r="F660" s="72">
        <f>SUM(F659)</f>
        <v>1.728</v>
      </c>
      <c r="G660" s="73">
        <f>SUM(F660/F665)</f>
        <v>0.11666307158069349</v>
      </c>
    </row>
    <row r="661" spans="1:10" ht="15.6" thickTop="1" thickBot="1" x14ac:dyDescent="0.35">
      <c r="A661" s="78" t="s">
        <v>26</v>
      </c>
      <c r="B661" s="244" t="s">
        <v>27</v>
      </c>
      <c r="C661" s="245"/>
      <c r="D661" s="245"/>
      <c r="E661" s="246"/>
      <c r="F661" s="79">
        <f>SUM(F657,F660)</f>
        <v>11.709</v>
      </c>
      <c r="G661" s="3"/>
    </row>
    <row r="662" spans="1:10" ht="15.6" thickTop="1" thickBot="1" x14ac:dyDescent="0.35">
      <c r="A662" s="80">
        <v>3</v>
      </c>
      <c r="B662" s="264" t="s">
        <v>28</v>
      </c>
      <c r="C662" s="265"/>
      <c r="D662" s="265"/>
      <c r="E662" s="266"/>
      <c r="F662" s="79">
        <f>SUM(F661)*15%</f>
        <v>1.7563499999999999</v>
      </c>
      <c r="G662" s="73">
        <f>SUM(F662/F665)</f>
        <v>0.11857707509881424</v>
      </c>
    </row>
    <row r="663" spans="1:10" ht="15.6" thickTop="1" thickBot="1" x14ac:dyDescent="0.35">
      <c r="A663" s="78" t="s">
        <v>29</v>
      </c>
      <c r="B663" s="244" t="s">
        <v>30</v>
      </c>
      <c r="C663" s="245"/>
      <c r="D663" s="245"/>
      <c r="E663" s="246"/>
      <c r="F663" s="81">
        <f>SUM(F661:F662)</f>
        <v>13.465349999999999</v>
      </c>
    </row>
    <row r="664" spans="1:10" ht="15.6" thickTop="1" thickBot="1" x14ac:dyDescent="0.35">
      <c r="A664" s="80">
        <v>4</v>
      </c>
      <c r="B664" s="264" t="s">
        <v>31</v>
      </c>
      <c r="C664" s="265"/>
      <c r="D664" s="265"/>
      <c r="E664" s="266"/>
      <c r="F664" s="79">
        <f>SUM(F663)*10%</f>
        <v>1.346535</v>
      </c>
      <c r="G664" s="73">
        <f>SUM(F664/F665)</f>
        <v>9.0909090909090925E-2</v>
      </c>
    </row>
    <row r="665" spans="1:10" ht="15.6" thickTop="1" thickBot="1" x14ac:dyDescent="0.35">
      <c r="A665" s="78" t="s">
        <v>32</v>
      </c>
      <c r="B665" s="244" t="s">
        <v>33</v>
      </c>
      <c r="C665" s="245"/>
      <c r="D665" s="245"/>
      <c r="E665" s="246"/>
      <c r="F665" s="81">
        <f>SUM(F663:F664)</f>
        <v>14.811884999999998</v>
      </c>
      <c r="G665" s="82">
        <f>SUM(G657,G660,G662,G664)</f>
        <v>1</v>
      </c>
    </row>
    <row r="666" spans="1:10" ht="15.6" thickTop="1" thickBot="1" x14ac:dyDescent="0.35"/>
    <row r="667" spans="1:10" ht="44.4" thickTop="1" thickBot="1" x14ac:dyDescent="0.35">
      <c r="A667" s="61" t="s">
        <v>2</v>
      </c>
      <c r="B667" s="62" t="s">
        <v>3</v>
      </c>
      <c r="C667" s="63" t="s">
        <v>4</v>
      </c>
      <c r="D667" s="64" t="s">
        <v>5</v>
      </c>
      <c r="E667" s="27"/>
      <c r="F667" s="20"/>
      <c r="G667" s="20"/>
    </row>
    <row r="668" spans="1:10" ht="64.2" customHeight="1" thickTop="1" thickBot="1" x14ac:dyDescent="0.35">
      <c r="A668" s="65" t="s">
        <v>415</v>
      </c>
      <c r="B668" s="66" t="s">
        <v>416</v>
      </c>
      <c r="C668" s="50" t="s">
        <v>130</v>
      </c>
      <c r="D668" s="50">
        <v>1</v>
      </c>
      <c r="E668" s="20"/>
      <c r="F668" s="20"/>
      <c r="G668" s="20"/>
    </row>
    <row r="669" spans="1:10" ht="30" thickTop="1" thickBot="1" x14ac:dyDescent="0.35">
      <c r="A669" s="61" t="s">
        <v>9</v>
      </c>
      <c r="B669" s="62" t="s">
        <v>10</v>
      </c>
      <c r="C669" s="62" t="s">
        <v>4</v>
      </c>
      <c r="D669" s="62" t="s">
        <v>11</v>
      </c>
      <c r="E669" s="62" t="s">
        <v>12</v>
      </c>
      <c r="F669" s="62" t="s">
        <v>13</v>
      </c>
      <c r="G669" s="64" t="s">
        <v>14</v>
      </c>
    </row>
    <row r="670" spans="1:10" ht="15" thickTop="1" x14ac:dyDescent="0.3">
      <c r="A670" s="20"/>
      <c r="B670" s="67" t="s">
        <v>15</v>
      </c>
      <c r="C670" s="68"/>
      <c r="D670" s="68"/>
      <c r="E670" s="68"/>
      <c r="F670" s="68"/>
      <c r="G670" s="7"/>
    </row>
    <row r="671" spans="1:10" x14ac:dyDescent="0.3">
      <c r="A671" s="36" t="s">
        <v>16</v>
      </c>
      <c r="B671" s="4" t="s">
        <v>70</v>
      </c>
      <c r="C671" s="4" t="s">
        <v>18</v>
      </c>
      <c r="D671" s="22">
        <v>4.4999999999999998E-2</v>
      </c>
      <c r="E671" s="91">
        <v>30.27</v>
      </c>
      <c r="F671" s="6">
        <f>PRODUCT(D671:E671)</f>
        <v>1.36215</v>
      </c>
      <c r="G671" s="7"/>
    </row>
    <row r="672" spans="1:10" ht="15" thickBot="1" x14ac:dyDescent="0.35">
      <c r="A672" s="36" t="s">
        <v>19</v>
      </c>
      <c r="B672" s="4" t="s">
        <v>20</v>
      </c>
      <c r="C672" s="4" t="s">
        <v>18</v>
      </c>
      <c r="D672" s="22">
        <v>4.4999999999999998E-2</v>
      </c>
      <c r="E672" s="70">
        <v>25.18</v>
      </c>
      <c r="F672" s="6">
        <f>PRODUCT(D672:E672)</f>
        <v>1.1331</v>
      </c>
      <c r="G672" s="7"/>
    </row>
    <row r="673" spans="1:7" ht="15.6" thickTop="1" thickBot="1" x14ac:dyDescent="0.35">
      <c r="A673" s="71">
        <v>1</v>
      </c>
      <c r="B673" s="244" t="s">
        <v>21</v>
      </c>
      <c r="C673" s="245"/>
      <c r="D673" s="245"/>
      <c r="E673" s="246"/>
      <c r="F673" s="72">
        <f>SUM(F671:F672)</f>
        <v>2.49525</v>
      </c>
      <c r="G673" s="73">
        <f>SUM(F673/F681)</f>
        <v>0.6738507624114014</v>
      </c>
    </row>
    <row r="674" spans="1:7" ht="15" thickTop="1" x14ac:dyDescent="0.3">
      <c r="A674" s="20"/>
      <c r="B674" s="74" t="s">
        <v>22</v>
      </c>
      <c r="C674" s="4"/>
      <c r="D674" s="4"/>
      <c r="E674" s="4"/>
      <c r="F674" s="41"/>
      <c r="G674" s="75"/>
    </row>
    <row r="675" spans="1:7" ht="82.2" customHeight="1" thickBot="1" x14ac:dyDescent="0.35">
      <c r="A675" s="36" t="s">
        <v>23</v>
      </c>
      <c r="B675" s="4" t="s">
        <v>410</v>
      </c>
      <c r="C675" s="4" t="s">
        <v>18</v>
      </c>
      <c r="D675" s="4">
        <v>4.4999999999999998E-2</v>
      </c>
      <c r="E675" s="76">
        <v>9.6</v>
      </c>
      <c r="F675" s="6">
        <f>PRODUCT(D675:E675)</f>
        <v>0.432</v>
      </c>
      <c r="G675" s="7"/>
    </row>
    <row r="676" spans="1:7" ht="15.6" thickTop="1" thickBot="1" x14ac:dyDescent="0.35">
      <c r="A676" s="71">
        <v>2</v>
      </c>
      <c r="B676" s="244" t="s">
        <v>25</v>
      </c>
      <c r="C676" s="245"/>
      <c r="D676" s="245"/>
      <c r="E676" s="246"/>
      <c r="F676" s="72">
        <f>SUM(F675)</f>
        <v>0.432</v>
      </c>
      <c r="G676" s="73">
        <f>SUM(F676/F681)</f>
        <v>0.11666307158069349</v>
      </c>
    </row>
    <row r="677" spans="1:7" ht="15.6" thickTop="1" thickBot="1" x14ac:dyDescent="0.35">
      <c r="A677" s="78" t="s">
        <v>26</v>
      </c>
      <c r="B677" s="244" t="s">
        <v>27</v>
      </c>
      <c r="C677" s="245"/>
      <c r="D677" s="245"/>
      <c r="E677" s="246"/>
      <c r="F677" s="79">
        <f>SUM(F673,F676)</f>
        <v>2.9272499999999999</v>
      </c>
      <c r="G677" s="3"/>
    </row>
    <row r="678" spans="1:7" ht="15.6" thickTop="1" thickBot="1" x14ac:dyDescent="0.35">
      <c r="A678" s="80">
        <v>3</v>
      </c>
      <c r="B678" s="264" t="s">
        <v>28</v>
      </c>
      <c r="C678" s="265"/>
      <c r="D678" s="265"/>
      <c r="E678" s="266"/>
      <c r="F678" s="79">
        <f>SUM(F677)*15%</f>
        <v>0.43908749999999996</v>
      </c>
      <c r="G678" s="73">
        <f>SUM(F678/F681)</f>
        <v>0.11857707509881424</v>
      </c>
    </row>
    <row r="679" spans="1:7" ht="15.6" thickTop="1" thickBot="1" x14ac:dyDescent="0.35">
      <c r="A679" s="78" t="s">
        <v>29</v>
      </c>
      <c r="B679" s="244" t="s">
        <v>30</v>
      </c>
      <c r="C679" s="245"/>
      <c r="D679" s="245"/>
      <c r="E679" s="246"/>
      <c r="F679" s="81">
        <f>SUM(F677:F678)</f>
        <v>3.3663374999999998</v>
      </c>
    </row>
    <row r="680" spans="1:7" ht="15.6" thickTop="1" thickBot="1" x14ac:dyDescent="0.35">
      <c r="A680" s="80">
        <v>4</v>
      </c>
      <c r="B680" s="264" t="s">
        <v>31</v>
      </c>
      <c r="C680" s="265"/>
      <c r="D680" s="265"/>
      <c r="E680" s="266"/>
      <c r="F680" s="79">
        <f>SUM(F679)*10%</f>
        <v>0.33663375000000001</v>
      </c>
      <c r="G680" s="73">
        <f>SUM(F680/F681)</f>
        <v>9.0909090909090925E-2</v>
      </c>
    </row>
    <row r="681" spans="1:7" ht="15.6" thickTop="1" thickBot="1" x14ac:dyDescent="0.35">
      <c r="A681" s="78" t="s">
        <v>32</v>
      </c>
      <c r="B681" s="244" t="s">
        <v>33</v>
      </c>
      <c r="C681" s="245"/>
      <c r="D681" s="245"/>
      <c r="E681" s="246"/>
      <c r="F681" s="81">
        <f>SUM(F679:F680)</f>
        <v>3.7029712499999996</v>
      </c>
      <c r="G681" s="82">
        <f>SUM(G673,G676,G678,G680)</f>
        <v>1</v>
      </c>
    </row>
    <row r="682" spans="1:7" ht="15.6" thickTop="1" thickBot="1" x14ac:dyDescent="0.35"/>
    <row r="683" spans="1:7" ht="44.4" thickTop="1" thickBot="1" x14ac:dyDescent="0.35">
      <c r="A683" s="61" t="s">
        <v>2</v>
      </c>
      <c r="B683" s="62" t="s">
        <v>3</v>
      </c>
      <c r="C683" s="63" t="s">
        <v>4</v>
      </c>
      <c r="D683" s="64" t="s">
        <v>5</v>
      </c>
      <c r="E683" s="27"/>
      <c r="F683" s="20"/>
      <c r="G683" s="20"/>
    </row>
    <row r="684" spans="1:7" ht="63" customHeight="1" thickTop="1" thickBot="1" x14ac:dyDescent="0.35">
      <c r="A684" s="65" t="s">
        <v>417</v>
      </c>
      <c r="B684" s="66" t="s">
        <v>418</v>
      </c>
      <c r="C684" s="50" t="s">
        <v>130</v>
      </c>
      <c r="D684" s="50">
        <v>1</v>
      </c>
      <c r="E684" s="20"/>
      <c r="F684" s="20"/>
      <c r="G684" s="20"/>
    </row>
    <row r="685" spans="1:7" ht="30" thickTop="1" thickBot="1" x14ac:dyDescent="0.35">
      <c r="A685" s="61" t="s">
        <v>9</v>
      </c>
      <c r="B685" s="62" t="s">
        <v>10</v>
      </c>
      <c r="C685" s="62" t="s">
        <v>4</v>
      </c>
      <c r="D685" s="62" t="s">
        <v>11</v>
      </c>
      <c r="E685" s="62" t="s">
        <v>12</v>
      </c>
      <c r="F685" s="62" t="s">
        <v>13</v>
      </c>
      <c r="G685" s="64" t="s">
        <v>14</v>
      </c>
    </row>
    <row r="686" spans="1:7" ht="15" thickTop="1" x14ac:dyDescent="0.3">
      <c r="A686" s="20"/>
      <c r="B686" s="67" t="s">
        <v>15</v>
      </c>
      <c r="C686" s="68"/>
      <c r="D686" s="68"/>
      <c r="E686" s="68"/>
      <c r="F686" s="68"/>
      <c r="G686" s="7"/>
    </row>
    <row r="687" spans="1:7" x14ac:dyDescent="0.3">
      <c r="A687" s="36" t="s">
        <v>16</v>
      </c>
      <c r="B687" s="4" t="s">
        <v>70</v>
      </c>
      <c r="C687" s="4" t="s">
        <v>18</v>
      </c>
      <c r="D687" s="4">
        <v>0.06</v>
      </c>
      <c r="E687" s="91">
        <v>30.27</v>
      </c>
      <c r="F687" s="6">
        <f>PRODUCT(D687:E687)</f>
        <v>1.8161999999999998</v>
      </c>
      <c r="G687" s="7"/>
    </row>
    <row r="688" spans="1:7" ht="15" thickBot="1" x14ac:dyDescent="0.35">
      <c r="A688" s="36" t="s">
        <v>19</v>
      </c>
      <c r="B688" s="4" t="s">
        <v>20</v>
      </c>
      <c r="C688" s="4" t="s">
        <v>18</v>
      </c>
      <c r="D688" s="4">
        <v>0.06</v>
      </c>
      <c r="E688" s="70">
        <v>25.18</v>
      </c>
      <c r="F688" s="6">
        <f>PRODUCT(D688:E688)</f>
        <v>1.5107999999999999</v>
      </c>
      <c r="G688" s="7"/>
    </row>
    <row r="689" spans="1:7" ht="15.6" thickTop="1" thickBot="1" x14ac:dyDescent="0.35">
      <c r="A689" s="71">
        <v>1</v>
      </c>
      <c r="B689" s="244" t="s">
        <v>21</v>
      </c>
      <c r="C689" s="245"/>
      <c r="D689" s="245"/>
      <c r="E689" s="246"/>
      <c r="F689" s="72">
        <f>SUM(F687:F688)</f>
        <v>3.327</v>
      </c>
      <c r="G689" s="73">
        <f>SUM(F689/F697)</f>
        <v>0.67385076241140129</v>
      </c>
    </row>
    <row r="690" spans="1:7" ht="15" thickTop="1" x14ac:dyDescent="0.3">
      <c r="A690" s="20"/>
      <c r="B690" s="74" t="s">
        <v>22</v>
      </c>
      <c r="C690" s="4"/>
      <c r="D690" s="4"/>
      <c r="E690" s="4"/>
      <c r="F690" s="41"/>
      <c r="G690" s="75"/>
    </row>
    <row r="691" spans="1:7" ht="80.400000000000006" customHeight="1" thickBot="1" x14ac:dyDescent="0.35">
      <c r="A691" s="36" t="s">
        <v>23</v>
      </c>
      <c r="B691" s="4" t="s">
        <v>410</v>
      </c>
      <c r="C691" s="4" t="s">
        <v>18</v>
      </c>
      <c r="D691" s="4">
        <v>0.06</v>
      </c>
      <c r="E691" s="76">
        <v>9.6</v>
      </c>
      <c r="F691" s="6">
        <f>PRODUCT(D691:E691)</f>
        <v>0.57599999999999996</v>
      </c>
      <c r="G691" s="7"/>
    </row>
    <row r="692" spans="1:7" ht="15.6" thickTop="1" thickBot="1" x14ac:dyDescent="0.35">
      <c r="A692" s="71">
        <v>2</v>
      </c>
      <c r="B692" s="244" t="s">
        <v>25</v>
      </c>
      <c r="C692" s="245"/>
      <c r="D692" s="245"/>
      <c r="E692" s="246"/>
      <c r="F692" s="72">
        <f>SUM(F691)</f>
        <v>0.57599999999999996</v>
      </c>
      <c r="G692" s="73">
        <f>SUM(F692/F697)</f>
        <v>0.11666307158069346</v>
      </c>
    </row>
    <row r="693" spans="1:7" ht="15.6" thickTop="1" thickBot="1" x14ac:dyDescent="0.35">
      <c r="A693" s="78" t="s">
        <v>26</v>
      </c>
      <c r="B693" s="244" t="s">
        <v>27</v>
      </c>
      <c r="C693" s="245"/>
      <c r="D693" s="245"/>
      <c r="E693" s="246"/>
      <c r="F693" s="79">
        <f>SUM(F689,F692)</f>
        <v>3.903</v>
      </c>
      <c r="G693" s="3"/>
    </row>
    <row r="694" spans="1:7" ht="15.6" thickTop="1" thickBot="1" x14ac:dyDescent="0.35">
      <c r="A694" s="80">
        <v>3</v>
      </c>
      <c r="B694" s="264" t="s">
        <v>28</v>
      </c>
      <c r="C694" s="265"/>
      <c r="D694" s="265"/>
      <c r="E694" s="266"/>
      <c r="F694" s="79">
        <f>SUM(F693)*15%</f>
        <v>0.58545000000000003</v>
      </c>
      <c r="G694" s="73">
        <f>SUM(F694/F697)</f>
        <v>0.11857707509881422</v>
      </c>
    </row>
    <row r="695" spans="1:7" ht="15.6" thickTop="1" thickBot="1" x14ac:dyDescent="0.35">
      <c r="A695" s="78" t="s">
        <v>29</v>
      </c>
      <c r="B695" s="244" t="s">
        <v>30</v>
      </c>
      <c r="C695" s="245"/>
      <c r="D695" s="245"/>
      <c r="E695" s="246"/>
      <c r="F695" s="81">
        <f>SUM(F693:F694)</f>
        <v>4.4884500000000003</v>
      </c>
    </row>
    <row r="696" spans="1:7" ht="15.6" thickTop="1" thickBot="1" x14ac:dyDescent="0.35">
      <c r="A696" s="80">
        <v>4</v>
      </c>
      <c r="B696" s="264" t="s">
        <v>31</v>
      </c>
      <c r="C696" s="265"/>
      <c r="D696" s="265"/>
      <c r="E696" s="266"/>
      <c r="F696" s="79">
        <f>SUM(F695)*10%</f>
        <v>0.44884500000000005</v>
      </c>
      <c r="G696" s="73">
        <f>SUM(F696/F697)</f>
        <v>9.0909090909090912E-2</v>
      </c>
    </row>
    <row r="697" spans="1:7" ht="15.6" thickTop="1" thickBot="1" x14ac:dyDescent="0.35">
      <c r="A697" s="78" t="s">
        <v>32</v>
      </c>
      <c r="B697" s="244" t="s">
        <v>33</v>
      </c>
      <c r="C697" s="245"/>
      <c r="D697" s="245"/>
      <c r="E697" s="246"/>
      <c r="F697" s="81">
        <f>SUM(F695:F696)</f>
        <v>4.9372950000000007</v>
      </c>
      <c r="G697" s="82">
        <f>SUM(G689,G692,G694,G696)</f>
        <v>0.99999999999999989</v>
      </c>
    </row>
    <row r="698" spans="1:7" ht="15.6" thickTop="1" thickBot="1" x14ac:dyDescent="0.35"/>
    <row r="699" spans="1:7" ht="44.4" thickTop="1" thickBot="1" x14ac:dyDescent="0.35">
      <c r="A699" s="61" t="s">
        <v>2</v>
      </c>
      <c r="B699" s="62" t="s">
        <v>3</v>
      </c>
      <c r="C699" s="63" t="s">
        <v>4</v>
      </c>
      <c r="D699" s="64" t="s">
        <v>5</v>
      </c>
      <c r="E699" s="27"/>
      <c r="F699" s="20"/>
      <c r="G699" s="20"/>
    </row>
    <row r="700" spans="1:7" ht="66" customHeight="1" thickTop="1" thickBot="1" x14ac:dyDescent="0.35">
      <c r="A700" s="65" t="s">
        <v>419</v>
      </c>
      <c r="B700" s="66" t="s">
        <v>420</v>
      </c>
      <c r="C700" s="50" t="s">
        <v>130</v>
      </c>
      <c r="D700" s="50">
        <v>1</v>
      </c>
      <c r="E700" s="20"/>
      <c r="F700" s="20"/>
      <c r="G700" s="20"/>
    </row>
    <row r="701" spans="1:7" ht="30" thickTop="1" thickBot="1" x14ac:dyDescent="0.35">
      <c r="A701" s="61" t="s">
        <v>9</v>
      </c>
      <c r="B701" s="62" t="s">
        <v>10</v>
      </c>
      <c r="C701" s="62" t="s">
        <v>4</v>
      </c>
      <c r="D701" s="62" t="s">
        <v>11</v>
      </c>
      <c r="E701" s="62" t="s">
        <v>12</v>
      </c>
      <c r="F701" s="62" t="s">
        <v>13</v>
      </c>
      <c r="G701" s="64" t="s">
        <v>14</v>
      </c>
    </row>
    <row r="702" spans="1:7" ht="15" thickTop="1" x14ac:dyDescent="0.3">
      <c r="A702" s="20"/>
      <c r="B702" s="67" t="s">
        <v>15</v>
      </c>
      <c r="C702" s="68"/>
      <c r="D702" s="68"/>
      <c r="E702" s="68"/>
      <c r="F702" s="68"/>
      <c r="G702" s="7"/>
    </row>
    <row r="703" spans="1:7" x14ac:dyDescent="0.3">
      <c r="A703" s="36" t="s">
        <v>16</v>
      </c>
      <c r="B703" s="4" t="s">
        <v>70</v>
      </c>
      <c r="C703" s="4" t="s">
        <v>18</v>
      </c>
      <c r="D703" s="4">
        <v>0.08</v>
      </c>
      <c r="E703" s="91">
        <v>30.27</v>
      </c>
      <c r="F703" s="6">
        <f>PRODUCT(D703:E703)</f>
        <v>2.4216000000000002</v>
      </c>
      <c r="G703" s="7"/>
    </row>
    <row r="704" spans="1:7" ht="15" thickBot="1" x14ac:dyDescent="0.35">
      <c r="A704" s="36" t="s">
        <v>19</v>
      </c>
      <c r="B704" s="4" t="s">
        <v>20</v>
      </c>
      <c r="C704" s="4" t="s">
        <v>18</v>
      </c>
      <c r="D704" s="4">
        <v>0.08</v>
      </c>
      <c r="E704" s="70">
        <v>25.18</v>
      </c>
      <c r="F704" s="6">
        <f>PRODUCT(D704:E704)</f>
        <v>2.0144000000000002</v>
      </c>
      <c r="G704" s="7"/>
    </row>
    <row r="705" spans="1:7" ht="15.6" thickTop="1" thickBot="1" x14ac:dyDescent="0.35">
      <c r="A705" s="71">
        <v>1</v>
      </c>
      <c r="B705" s="244" t="s">
        <v>21</v>
      </c>
      <c r="C705" s="245"/>
      <c r="D705" s="245"/>
      <c r="E705" s="246"/>
      <c r="F705" s="72">
        <f>SUM(F703:F704)</f>
        <v>4.4359999999999999</v>
      </c>
      <c r="G705" s="73">
        <f>SUM(F705/F713)</f>
        <v>0.6738507624114014</v>
      </c>
    </row>
    <row r="706" spans="1:7" ht="15" thickTop="1" x14ac:dyDescent="0.3">
      <c r="A706" s="20"/>
      <c r="B706" s="74" t="s">
        <v>22</v>
      </c>
      <c r="C706" s="4"/>
      <c r="D706" s="4"/>
      <c r="E706" s="4"/>
      <c r="F706" s="41"/>
      <c r="G706" s="75"/>
    </row>
    <row r="707" spans="1:7" ht="79.2" customHeight="1" thickBot="1" x14ac:dyDescent="0.35">
      <c r="A707" s="36" t="s">
        <v>23</v>
      </c>
      <c r="B707" s="4" t="s">
        <v>410</v>
      </c>
      <c r="C707" s="4" t="s">
        <v>18</v>
      </c>
      <c r="D707" s="4">
        <v>0.08</v>
      </c>
      <c r="E707" s="76">
        <v>9.6</v>
      </c>
      <c r="F707" s="6">
        <f>PRODUCT(D707:E707)</f>
        <v>0.76800000000000002</v>
      </c>
      <c r="G707" s="7"/>
    </row>
    <row r="708" spans="1:7" ht="15.6" thickTop="1" thickBot="1" x14ac:dyDescent="0.35">
      <c r="A708" s="71">
        <v>2</v>
      </c>
      <c r="B708" s="244" t="s">
        <v>25</v>
      </c>
      <c r="C708" s="245"/>
      <c r="D708" s="245"/>
      <c r="E708" s="246"/>
      <c r="F708" s="72">
        <f>SUM(F707)</f>
        <v>0.76800000000000002</v>
      </c>
      <c r="G708" s="73">
        <f>SUM(F708/F713)</f>
        <v>0.11666307158069349</v>
      </c>
    </row>
    <row r="709" spans="1:7" ht="15.6" thickTop="1" thickBot="1" x14ac:dyDescent="0.35">
      <c r="A709" s="78" t="s">
        <v>26</v>
      </c>
      <c r="B709" s="244" t="s">
        <v>27</v>
      </c>
      <c r="C709" s="245"/>
      <c r="D709" s="245"/>
      <c r="E709" s="246"/>
      <c r="F709" s="79">
        <f>SUM(F705,F708)</f>
        <v>5.2039999999999997</v>
      </c>
      <c r="G709" s="3"/>
    </row>
    <row r="710" spans="1:7" ht="15.6" thickTop="1" thickBot="1" x14ac:dyDescent="0.35">
      <c r="A710" s="80">
        <v>3</v>
      </c>
      <c r="B710" s="264" t="s">
        <v>28</v>
      </c>
      <c r="C710" s="265"/>
      <c r="D710" s="265"/>
      <c r="E710" s="266"/>
      <c r="F710" s="79">
        <f>SUM(F709)*15%</f>
        <v>0.78059999999999996</v>
      </c>
      <c r="G710" s="73">
        <f>SUM(F710/F713)</f>
        <v>0.11857707509881422</v>
      </c>
    </row>
    <row r="711" spans="1:7" ht="15.6" thickTop="1" thickBot="1" x14ac:dyDescent="0.35">
      <c r="A711" s="78" t="s">
        <v>29</v>
      </c>
      <c r="B711" s="244" t="s">
        <v>30</v>
      </c>
      <c r="C711" s="245"/>
      <c r="D711" s="245"/>
      <c r="E711" s="246"/>
      <c r="F711" s="81">
        <f>SUM(F709:F710)</f>
        <v>5.9845999999999995</v>
      </c>
    </row>
    <row r="712" spans="1:7" ht="15.6" thickTop="1" thickBot="1" x14ac:dyDescent="0.35">
      <c r="A712" s="80">
        <v>4</v>
      </c>
      <c r="B712" s="264" t="s">
        <v>31</v>
      </c>
      <c r="C712" s="265"/>
      <c r="D712" s="265"/>
      <c r="E712" s="266"/>
      <c r="F712" s="79">
        <f>SUM(F711)*10%</f>
        <v>0.59845999999999999</v>
      </c>
      <c r="G712" s="73">
        <f>SUM(F712/F713)</f>
        <v>9.0909090909090912E-2</v>
      </c>
    </row>
    <row r="713" spans="1:7" ht="15.6" thickTop="1" thickBot="1" x14ac:dyDescent="0.35">
      <c r="A713" s="78" t="s">
        <v>32</v>
      </c>
      <c r="B713" s="244" t="s">
        <v>33</v>
      </c>
      <c r="C713" s="245"/>
      <c r="D713" s="245"/>
      <c r="E713" s="246"/>
      <c r="F713" s="81">
        <f>SUM(F711:F712)</f>
        <v>6.5830599999999997</v>
      </c>
      <c r="G713" s="82">
        <f>SUM(G705,G708,G710,G712)</f>
        <v>1</v>
      </c>
    </row>
    <row r="714" spans="1:7" ht="15.6" thickTop="1" thickBot="1" x14ac:dyDescent="0.35"/>
    <row r="715" spans="1:7" ht="44.4" thickTop="1" thickBot="1" x14ac:dyDescent="0.35">
      <c r="A715" s="61" t="s">
        <v>2</v>
      </c>
      <c r="B715" s="62" t="s">
        <v>3</v>
      </c>
      <c r="C715" s="63" t="s">
        <v>4</v>
      </c>
      <c r="D715" s="64" t="s">
        <v>5</v>
      </c>
      <c r="E715" s="27"/>
      <c r="F715" s="20"/>
      <c r="G715" s="20"/>
    </row>
    <row r="716" spans="1:7" ht="91.2" customHeight="1" thickTop="1" thickBot="1" x14ac:dyDescent="0.35">
      <c r="A716" s="65" t="s">
        <v>421</v>
      </c>
      <c r="B716" s="66" t="s">
        <v>422</v>
      </c>
      <c r="C716" s="50" t="s">
        <v>130</v>
      </c>
      <c r="D716" s="50">
        <v>1</v>
      </c>
      <c r="E716" s="20"/>
      <c r="F716" s="20"/>
      <c r="G716" s="20"/>
    </row>
    <row r="717" spans="1:7" ht="30" thickTop="1" thickBot="1" x14ac:dyDescent="0.35">
      <c r="A717" s="61" t="s">
        <v>9</v>
      </c>
      <c r="B717" s="62" t="s">
        <v>10</v>
      </c>
      <c r="C717" s="62" t="s">
        <v>4</v>
      </c>
      <c r="D717" s="62" t="s">
        <v>11</v>
      </c>
      <c r="E717" s="62" t="s">
        <v>12</v>
      </c>
      <c r="F717" s="62" t="s">
        <v>13</v>
      </c>
      <c r="G717" s="64" t="s">
        <v>14</v>
      </c>
    </row>
    <row r="718" spans="1:7" ht="15" thickTop="1" x14ac:dyDescent="0.3">
      <c r="A718" s="20"/>
      <c r="B718" s="67" t="s">
        <v>15</v>
      </c>
      <c r="C718" s="68"/>
      <c r="D718" s="68"/>
      <c r="E718" s="68"/>
      <c r="F718" s="68"/>
      <c r="G718" s="7"/>
    </row>
    <row r="719" spans="1:7" ht="15" thickBot="1" x14ac:dyDescent="0.35">
      <c r="A719" s="36" t="s">
        <v>16</v>
      </c>
      <c r="B719" s="4" t="s">
        <v>36</v>
      </c>
      <c r="C719" s="4" t="s">
        <v>18</v>
      </c>
      <c r="D719" s="22">
        <v>0.27500000000000002</v>
      </c>
      <c r="E719" s="91">
        <v>25.18</v>
      </c>
      <c r="F719" s="6">
        <f>PRODUCT(D719:E719)</f>
        <v>6.9245000000000001</v>
      </c>
      <c r="G719" s="7"/>
    </row>
    <row r="720" spans="1:7" ht="15.6" thickTop="1" thickBot="1" x14ac:dyDescent="0.35">
      <c r="A720" s="71">
        <v>1</v>
      </c>
      <c r="B720" s="244" t="s">
        <v>21</v>
      </c>
      <c r="C720" s="245"/>
      <c r="D720" s="245"/>
      <c r="E720" s="246"/>
      <c r="F720" s="72">
        <f>SUM(F719)</f>
        <v>6.9245000000000001</v>
      </c>
      <c r="G720" s="73">
        <f>SUM(F720/F729)</f>
        <v>0.42552184728531256</v>
      </c>
    </row>
    <row r="721" spans="1:7" ht="15" thickTop="1" x14ac:dyDescent="0.3">
      <c r="A721" s="20"/>
      <c r="B721" s="74" t="s">
        <v>45</v>
      </c>
      <c r="C721" s="4"/>
      <c r="D721" s="4"/>
      <c r="E721" s="4"/>
      <c r="F721" s="41"/>
      <c r="G721" s="75"/>
    </row>
    <row r="722" spans="1:7" ht="28.8" x14ac:dyDescent="0.3">
      <c r="A722" s="36" t="s">
        <v>23</v>
      </c>
      <c r="B722" s="4" t="s">
        <v>423</v>
      </c>
      <c r="C722" s="4" t="s">
        <v>424</v>
      </c>
      <c r="D722" s="22">
        <v>1</v>
      </c>
      <c r="E722" s="76">
        <v>5.5</v>
      </c>
      <c r="F722" s="6">
        <f>PRODUCT(D722:E722)</f>
        <v>5.5</v>
      </c>
      <c r="G722" s="7"/>
    </row>
    <row r="723" spans="1:7" ht="15" thickBot="1" x14ac:dyDescent="0.35">
      <c r="A723" s="36" t="s">
        <v>47</v>
      </c>
      <c r="B723" s="4" t="s">
        <v>425</v>
      </c>
      <c r="C723" s="4" t="s">
        <v>426</v>
      </c>
      <c r="D723" s="4">
        <v>0.15</v>
      </c>
      <c r="E723" s="6">
        <v>2.93</v>
      </c>
      <c r="F723" s="23">
        <f>PRODUCT(D723:E723)</f>
        <v>0.4395</v>
      </c>
      <c r="G723" s="93"/>
    </row>
    <row r="724" spans="1:7" ht="15.6" thickTop="1" thickBot="1" x14ac:dyDescent="0.35">
      <c r="A724" s="71">
        <v>2</v>
      </c>
      <c r="B724" s="244" t="s">
        <v>49</v>
      </c>
      <c r="C724" s="245"/>
      <c r="D724" s="245"/>
      <c r="E724" s="246"/>
      <c r="F724" s="72">
        <f>SUM(F722:F723)</f>
        <v>5.9394999999999998</v>
      </c>
      <c r="G724" s="73">
        <f>SUM(F724/F729)</f>
        <v>0.36499198670678223</v>
      </c>
    </row>
    <row r="725" spans="1:7" ht="15.6" thickTop="1" thickBot="1" x14ac:dyDescent="0.35">
      <c r="A725" s="78" t="s">
        <v>26</v>
      </c>
      <c r="B725" s="244" t="s">
        <v>27</v>
      </c>
      <c r="C725" s="245"/>
      <c r="D725" s="245"/>
      <c r="E725" s="246"/>
      <c r="F725" s="79">
        <f>SUM(F720,F724)</f>
        <v>12.864000000000001</v>
      </c>
      <c r="G725" s="3"/>
    </row>
    <row r="726" spans="1:7" ht="15.6" thickTop="1" thickBot="1" x14ac:dyDescent="0.35">
      <c r="A726" s="80">
        <v>3</v>
      </c>
      <c r="B726" s="264" t="s">
        <v>28</v>
      </c>
      <c r="C726" s="265"/>
      <c r="D726" s="265"/>
      <c r="E726" s="266"/>
      <c r="F726" s="79">
        <f>SUM(F725)*15%</f>
        <v>1.9296</v>
      </c>
      <c r="G726" s="73">
        <f>SUM(F726/F729)</f>
        <v>0.11857707509881422</v>
      </c>
    </row>
    <row r="727" spans="1:7" ht="15.6" thickTop="1" thickBot="1" x14ac:dyDescent="0.35">
      <c r="A727" s="78" t="s">
        <v>29</v>
      </c>
      <c r="B727" s="244" t="s">
        <v>30</v>
      </c>
      <c r="C727" s="245"/>
      <c r="D727" s="245"/>
      <c r="E727" s="246"/>
      <c r="F727" s="81">
        <f>SUM(F725:F726)</f>
        <v>14.793600000000001</v>
      </c>
    </row>
    <row r="728" spans="1:7" ht="15.6" thickTop="1" thickBot="1" x14ac:dyDescent="0.35">
      <c r="A728" s="80">
        <v>4</v>
      </c>
      <c r="B728" s="264" t="s">
        <v>31</v>
      </c>
      <c r="C728" s="265"/>
      <c r="D728" s="265"/>
      <c r="E728" s="266"/>
      <c r="F728" s="79">
        <f>SUM(F727)*10%</f>
        <v>1.4793600000000002</v>
      </c>
      <c r="G728" s="73">
        <f>SUM(F728/F729)</f>
        <v>9.0909090909090912E-2</v>
      </c>
    </row>
    <row r="729" spans="1:7" ht="15.6" thickTop="1" thickBot="1" x14ac:dyDescent="0.35">
      <c r="A729" s="78" t="s">
        <v>32</v>
      </c>
      <c r="B729" s="244" t="s">
        <v>33</v>
      </c>
      <c r="C729" s="245"/>
      <c r="D729" s="245"/>
      <c r="E729" s="246"/>
      <c r="F729" s="81">
        <f>SUM(F727:F728)</f>
        <v>16.272960000000001</v>
      </c>
      <c r="G729" s="82">
        <f>SUM(G720,G724,G726,G728)</f>
        <v>0.99999999999999989</v>
      </c>
    </row>
    <row r="730" spans="1:7" ht="15.6" thickTop="1" thickBot="1" x14ac:dyDescent="0.35"/>
    <row r="731" spans="1:7" ht="44.4" thickTop="1" thickBot="1" x14ac:dyDescent="0.35">
      <c r="A731" s="61" t="s">
        <v>2</v>
      </c>
      <c r="B731" s="62" t="s">
        <v>3</v>
      </c>
      <c r="C731" s="63" t="s">
        <v>4</v>
      </c>
      <c r="D731" s="64" t="s">
        <v>5</v>
      </c>
      <c r="E731" s="27"/>
      <c r="F731" s="20"/>
      <c r="G731" s="20"/>
    </row>
    <row r="732" spans="1:7" ht="88.8" customHeight="1" thickTop="1" thickBot="1" x14ac:dyDescent="0.35">
      <c r="A732" s="65" t="s">
        <v>427</v>
      </c>
      <c r="B732" s="66" t="s">
        <v>428</v>
      </c>
      <c r="C732" s="50" t="s">
        <v>130</v>
      </c>
      <c r="D732" s="50">
        <v>1</v>
      </c>
      <c r="E732" s="20"/>
      <c r="F732" s="20"/>
      <c r="G732" s="20"/>
    </row>
    <row r="733" spans="1:7" ht="30" thickTop="1" thickBot="1" x14ac:dyDescent="0.35">
      <c r="A733" s="61" t="s">
        <v>9</v>
      </c>
      <c r="B733" s="62" t="s">
        <v>10</v>
      </c>
      <c r="C733" s="62" t="s">
        <v>4</v>
      </c>
      <c r="D733" s="62" t="s">
        <v>11</v>
      </c>
      <c r="E733" s="62" t="s">
        <v>12</v>
      </c>
      <c r="F733" s="62" t="s">
        <v>13</v>
      </c>
      <c r="G733" s="64" t="s">
        <v>14</v>
      </c>
    </row>
    <row r="734" spans="1:7" ht="15" thickTop="1" x14ac:dyDescent="0.3">
      <c r="A734" s="20"/>
      <c r="B734" s="67" t="s">
        <v>15</v>
      </c>
      <c r="C734" s="68"/>
      <c r="D734" s="68"/>
      <c r="E734" s="68"/>
      <c r="F734" s="68"/>
      <c r="G734" s="7"/>
    </row>
    <row r="735" spans="1:7" x14ac:dyDescent="0.3">
      <c r="A735" s="36" t="s">
        <v>16</v>
      </c>
      <c r="B735" s="4" t="s">
        <v>17</v>
      </c>
      <c r="C735" s="4" t="s">
        <v>18</v>
      </c>
      <c r="D735" s="22">
        <v>0.4</v>
      </c>
      <c r="E735" s="70">
        <v>28.09</v>
      </c>
      <c r="F735" s="6">
        <f>PRODUCT(D735:E735)</f>
        <v>11.236000000000001</v>
      </c>
      <c r="G735" s="7"/>
    </row>
    <row r="736" spans="1:7" ht="15" thickBot="1" x14ac:dyDescent="0.35">
      <c r="A736" s="36" t="s">
        <v>19</v>
      </c>
      <c r="B736" s="4" t="s">
        <v>20</v>
      </c>
      <c r="C736" s="4" t="s">
        <v>18</v>
      </c>
      <c r="D736" s="22">
        <v>0.3</v>
      </c>
      <c r="E736" s="70">
        <v>25.18</v>
      </c>
      <c r="F736" s="6">
        <f>PRODUCT(D736:E736)</f>
        <v>7.5539999999999994</v>
      </c>
      <c r="G736" s="7"/>
    </row>
    <row r="737" spans="1:7" ht="15.6" thickTop="1" thickBot="1" x14ac:dyDescent="0.35">
      <c r="A737" s="71">
        <v>1</v>
      </c>
      <c r="B737" s="244" t="s">
        <v>21</v>
      </c>
      <c r="C737" s="245"/>
      <c r="D737" s="245"/>
      <c r="E737" s="246"/>
      <c r="F737" s="72">
        <f>SUM(F735:F736)</f>
        <v>18.79</v>
      </c>
      <c r="G737" s="73">
        <f>SUM(F737/F748)</f>
        <v>0.54311875902999973</v>
      </c>
    </row>
    <row r="738" spans="1:7" ht="15" thickTop="1" x14ac:dyDescent="0.3">
      <c r="A738" s="20"/>
      <c r="B738" s="74" t="s">
        <v>45</v>
      </c>
      <c r="C738" s="4"/>
      <c r="D738" s="4"/>
      <c r="E738" s="4"/>
      <c r="F738" s="41"/>
      <c r="G738" s="75"/>
    </row>
    <row r="739" spans="1:7" ht="15" thickBot="1" x14ac:dyDescent="0.35">
      <c r="A739" s="36" t="s">
        <v>23</v>
      </c>
      <c r="B739" s="4" t="s">
        <v>429</v>
      </c>
      <c r="C739" s="4" t="s">
        <v>426</v>
      </c>
      <c r="D739" s="22">
        <v>0.3</v>
      </c>
      <c r="E739" s="6">
        <v>2.93</v>
      </c>
      <c r="F739" s="6">
        <f>PRODUCT(D739:E739)</f>
        <v>0.879</v>
      </c>
      <c r="G739" s="7"/>
    </row>
    <row r="740" spans="1:7" ht="15.6" thickTop="1" thickBot="1" x14ac:dyDescent="0.35">
      <c r="A740" s="71">
        <v>2</v>
      </c>
      <c r="B740" s="244" t="s">
        <v>49</v>
      </c>
      <c r="C740" s="245"/>
      <c r="D740" s="245"/>
      <c r="E740" s="246"/>
      <c r="F740" s="72">
        <f>SUM(F739)</f>
        <v>0.879</v>
      </c>
      <c r="G740" s="73">
        <f>SUM(F740/F748)</f>
        <v>2.5407205385171355E-2</v>
      </c>
    </row>
    <row r="741" spans="1:7" ht="15" thickTop="1" x14ac:dyDescent="0.3">
      <c r="A741" s="20"/>
      <c r="B741" s="74" t="s">
        <v>22</v>
      </c>
      <c r="C741" s="4"/>
      <c r="D741" s="4"/>
      <c r="E741" s="4"/>
      <c r="F741" s="41"/>
      <c r="G741" s="75"/>
    </row>
    <row r="742" spans="1:7" ht="69" customHeight="1" thickBot="1" x14ac:dyDescent="0.35">
      <c r="A742" s="36" t="s">
        <v>50</v>
      </c>
      <c r="B742" s="4" t="s">
        <v>430</v>
      </c>
      <c r="C742" s="4" t="s">
        <v>18</v>
      </c>
      <c r="D742" s="22">
        <v>0.4</v>
      </c>
      <c r="E742" s="76">
        <v>19.2</v>
      </c>
      <c r="F742" s="6">
        <f>PRODUCT(D742:E742)</f>
        <v>7.68</v>
      </c>
      <c r="G742" s="7"/>
    </row>
    <row r="743" spans="1:7" ht="15.6" thickTop="1" thickBot="1" x14ac:dyDescent="0.35">
      <c r="A743" s="71">
        <v>3</v>
      </c>
      <c r="B743" s="244" t="s">
        <v>25</v>
      </c>
      <c r="C743" s="245"/>
      <c r="D743" s="245"/>
      <c r="E743" s="246"/>
      <c r="F743" s="72">
        <f>SUM(F742)</f>
        <v>7.68</v>
      </c>
      <c r="G743" s="73">
        <f>SUM(F743/F748)</f>
        <v>0.22198786957692376</v>
      </c>
    </row>
    <row r="744" spans="1:7" ht="15.6" thickTop="1" thickBot="1" x14ac:dyDescent="0.35">
      <c r="A744" s="78" t="s">
        <v>26</v>
      </c>
      <c r="B744" s="244" t="s">
        <v>54</v>
      </c>
      <c r="C744" s="245"/>
      <c r="D744" s="245"/>
      <c r="E744" s="246"/>
      <c r="F744" s="79">
        <f>SUM(F737,F740,F743,)</f>
        <v>27.349</v>
      </c>
      <c r="G744" s="3"/>
    </row>
    <row r="745" spans="1:7" ht="15.6" thickTop="1" thickBot="1" x14ac:dyDescent="0.35">
      <c r="A745" s="80">
        <v>4</v>
      </c>
      <c r="B745" s="264" t="s">
        <v>28</v>
      </c>
      <c r="C745" s="265"/>
      <c r="D745" s="265"/>
      <c r="E745" s="266"/>
      <c r="F745" s="79">
        <f>SUM(F744)*15%</f>
        <v>4.1023499999999995</v>
      </c>
      <c r="G745" s="73">
        <f>SUM(F745/F748)</f>
        <v>0.11857707509881421</v>
      </c>
    </row>
    <row r="746" spans="1:7" ht="15.6" thickTop="1" thickBot="1" x14ac:dyDescent="0.35">
      <c r="A746" s="78" t="s">
        <v>29</v>
      </c>
      <c r="B746" s="244" t="s">
        <v>55</v>
      </c>
      <c r="C746" s="245"/>
      <c r="D746" s="245"/>
      <c r="E746" s="246"/>
      <c r="F746" s="81">
        <f>SUM(F744:F745)</f>
        <v>31.451349999999998</v>
      </c>
    </row>
    <row r="747" spans="1:7" ht="15.6" thickTop="1" thickBot="1" x14ac:dyDescent="0.35">
      <c r="A747" s="80">
        <v>5</v>
      </c>
      <c r="B747" s="264" t="s">
        <v>31</v>
      </c>
      <c r="C747" s="265"/>
      <c r="D747" s="265"/>
      <c r="E747" s="266"/>
      <c r="F747" s="79">
        <f>SUM(F746)*10%</f>
        <v>3.1451349999999998</v>
      </c>
      <c r="G747" s="73">
        <f>SUM(F747/F748)</f>
        <v>9.0909090909090898E-2</v>
      </c>
    </row>
    <row r="748" spans="1:7" ht="15.6" thickTop="1" thickBot="1" x14ac:dyDescent="0.35">
      <c r="A748" s="78" t="s">
        <v>32</v>
      </c>
      <c r="B748" s="244" t="s">
        <v>33</v>
      </c>
      <c r="C748" s="245"/>
      <c r="D748" s="245"/>
      <c r="E748" s="246"/>
      <c r="F748" s="81">
        <f>SUM(F746:F747)</f>
        <v>34.596485000000001</v>
      </c>
      <c r="G748" s="82">
        <f>SUM(G737,G740,G743,G745,G747)</f>
        <v>1</v>
      </c>
    </row>
    <row r="749" spans="1:7" ht="15.6" thickTop="1" thickBot="1" x14ac:dyDescent="0.35"/>
    <row r="750" spans="1:7" ht="44.4" thickTop="1" thickBot="1" x14ac:dyDescent="0.35">
      <c r="A750" s="61" t="s">
        <v>2</v>
      </c>
      <c r="B750" s="62" t="s">
        <v>3</v>
      </c>
      <c r="C750" s="63" t="s">
        <v>4</v>
      </c>
      <c r="D750" s="64" t="s">
        <v>5</v>
      </c>
      <c r="E750" s="27"/>
      <c r="F750" s="20"/>
      <c r="G750" s="20"/>
    </row>
    <row r="751" spans="1:7" ht="77.400000000000006" customHeight="1" thickTop="1" thickBot="1" x14ac:dyDescent="0.35">
      <c r="A751" s="65" t="s">
        <v>431</v>
      </c>
      <c r="B751" s="66" t="s">
        <v>432</v>
      </c>
      <c r="C751" s="50" t="s">
        <v>130</v>
      </c>
      <c r="D751" s="50">
        <v>1</v>
      </c>
      <c r="E751" s="20"/>
      <c r="F751" s="20"/>
      <c r="G751" s="20"/>
    </row>
    <row r="752" spans="1:7" ht="30" thickTop="1" thickBot="1" x14ac:dyDescent="0.35">
      <c r="A752" s="61" t="s">
        <v>9</v>
      </c>
      <c r="B752" s="62" t="s">
        <v>10</v>
      </c>
      <c r="C752" s="62" t="s">
        <v>4</v>
      </c>
      <c r="D752" s="62" t="s">
        <v>11</v>
      </c>
      <c r="E752" s="62" t="s">
        <v>12</v>
      </c>
      <c r="F752" s="62" t="s">
        <v>13</v>
      </c>
      <c r="G752" s="64" t="s">
        <v>14</v>
      </c>
    </row>
    <row r="753" spans="1:7" ht="15" thickTop="1" x14ac:dyDescent="0.3">
      <c r="A753" s="20"/>
      <c r="B753" s="67" t="s">
        <v>15</v>
      </c>
      <c r="C753" s="68"/>
      <c r="D753" s="68"/>
      <c r="E753" s="68"/>
      <c r="F753" s="68"/>
      <c r="G753" s="7"/>
    </row>
    <row r="754" spans="1:7" x14ac:dyDescent="0.3">
      <c r="A754" s="36" t="s">
        <v>16</v>
      </c>
      <c r="B754" s="4" t="s">
        <v>17</v>
      </c>
      <c r="C754" s="4" t="s">
        <v>18</v>
      </c>
      <c r="D754" s="4">
        <v>0.45</v>
      </c>
      <c r="E754" s="70">
        <v>28.09</v>
      </c>
      <c r="F754" s="6">
        <f>PRODUCT(D754:E754)</f>
        <v>12.640499999999999</v>
      </c>
      <c r="G754" s="7"/>
    </row>
    <row r="755" spans="1:7" ht="15" thickBot="1" x14ac:dyDescent="0.35">
      <c r="A755" s="36" t="s">
        <v>19</v>
      </c>
      <c r="B755" s="4" t="s">
        <v>20</v>
      </c>
      <c r="C755" s="4" t="s">
        <v>18</v>
      </c>
      <c r="D755" s="4">
        <v>0.45</v>
      </c>
      <c r="E755" s="70">
        <v>25.18</v>
      </c>
      <c r="F755" s="6">
        <f>PRODUCT(D755:E755)</f>
        <v>11.331</v>
      </c>
      <c r="G755" s="7"/>
    </row>
    <row r="756" spans="1:7" ht="15.6" thickTop="1" thickBot="1" x14ac:dyDescent="0.35">
      <c r="A756" s="71">
        <v>1</v>
      </c>
      <c r="B756" s="244" t="s">
        <v>21</v>
      </c>
      <c r="C756" s="245"/>
      <c r="D756" s="245"/>
      <c r="E756" s="246"/>
      <c r="F756" s="72">
        <f>SUM(F754:F755)</f>
        <v>23.971499999999999</v>
      </c>
      <c r="G756" s="73">
        <f>SUM(F756/F761)</f>
        <v>0.79051383399209474</v>
      </c>
    </row>
    <row r="757" spans="1:7" ht="15.6" thickTop="1" thickBot="1" x14ac:dyDescent="0.35">
      <c r="A757" s="78" t="s">
        <v>26</v>
      </c>
      <c r="B757" s="244" t="s">
        <v>84</v>
      </c>
      <c r="C757" s="245"/>
      <c r="D757" s="245"/>
      <c r="E757" s="246"/>
      <c r="F757" s="79">
        <f>SUM(F756)</f>
        <v>23.971499999999999</v>
      </c>
      <c r="G757" s="3"/>
    </row>
    <row r="758" spans="1:7" ht="15.6" thickTop="1" thickBot="1" x14ac:dyDescent="0.35">
      <c r="A758" s="80">
        <v>2</v>
      </c>
      <c r="B758" s="264" t="s">
        <v>28</v>
      </c>
      <c r="C758" s="265"/>
      <c r="D758" s="265"/>
      <c r="E758" s="266"/>
      <c r="F758" s="79">
        <f>SUM(F757)*15%</f>
        <v>3.5957249999999998</v>
      </c>
      <c r="G758" s="73">
        <f>SUM(F758/F761)</f>
        <v>0.11857707509881421</v>
      </c>
    </row>
    <row r="759" spans="1:7" ht="15.6" thickTop="1" thickBot="1" x14ac:dyDescent="0.35">
      <c r="A759" s="78" t="s">
        <v>29</v>
      </c>
      <c r="B759" s="244" t="s">
        <v>85</v>
      </c>
      <c r="C759" s="245"/>
      <c r="D759" s="245"/>
      <c r="E759" s="246"/>
      <c r="F759" s="81">
        <f>SUM(F757:F758)</f>
        <v>27.567225000000001</v>
      </c>
    </row>
    <row r="760" spans="1:7" ht="15.6" thickTop="1" thickBot="1" x14ac:dyDescent="0.35">
      <c r="A760" s="80">
        <v>3</v>
      </c>
      <c r="B760" s="264" t="s">
        <v>31</v>
      </c>
      <c r="C760" s="265"/>
      <c r="D760" s="265"/>
      <c r="E760" s="266"/>
      <c r="F760" s="79">
        <f>SUM(F759)*10%</f>
        <v>2.7567225000000004</v>
      </c>
      <c r="G760" s="73">
        <f>SUM(F760/F761)</f>
        <v>9.0909090909090912E-2</v>
      </c>
    </row>
    <row r="761" spans="1:7" ht="15.6" thickTop="1" thickBot="1" x14ac:dyDescent="0.35">
      <c r="A761" s="78" t="s">
        <v>32</v>
      </c>
      <c r="B761" s="244" t="s">
        <v>33</v>
      </c>
      <c r="C761" s="245"/>
      <c r="D761" s="245"/>
      <c r="E761" s="246"/>
      <c r="F761" s="81">
        <f>SUM(F759:F760)</f>
        <v>30.323947500000003</v>
      </c>
      <c r="G761" s="82">
        <f>SUM(G750,G753,G756,G758,G760)</f>
        <v>0.99999999999999989</v>
      </c>
    </row>
    <row r="762" spans="1:7" ht="15.6" thickTop="1" thickBot="1" x14ac:dyDescent="0.35"/>
    <row r="763" spans="1:7" ht="44.4" thickTop="1" thickBot="1" x14ac:dyDescent="0.35">
      <c r="A763" s="61" t="s">
        <v>2</v>
      </c>
      <c r="B763" s="62" t="s">
        <v>3</v>
      </c>
      <c r="C763" s="63" t="s">
        <v>4</v>
      </c>
      <c r="D763" s="64" t="s">
        <v>5</v>
      </c>
      <c r="E763" s="27"/>
      <c r="F763" s="20"/>
      <c r="G763" s="20"/>
    </row>
    <row r="764" spans="1:7" ht="55.2" customHeight="1" thickTop="1" thickBot="1" x14ac:dyDescent="0.35">
      <c r="A764" s="65" t="s">
        <v>433</v>
      </c>
      <c r="B764" s="66" t="s">
        <v>434</v>
      </c>
      <c r="C764" s="50" t="s">
        <v>130</v>
      </c>
      <c r="D764" s="50">
        <v>1</v>
      </c>
      <c r="E764" s="20"/>
      <c r="F764" s="20"/>
      <c r="G764" s="20"/>
    </row>
    <row r="765" spans="1:7" ht="30" thickTop="1" thickBot="1" x14ac:dyDescent="0.35">
      <c r="A765" s="61" t="s">
        <v>9</v>
      </c>
      <c r="B765" s="62" t="s">
        <v>10</v>
      </c>
      <c r="C765" s="62" t="s">
        <v>4</v>
      </c>
      <c r="D765" s="62" t="s">
        <v>11</v>
      </c>
      <c r="E765" s="62" t="s">
        <v>12</v>
      </c>
      <c r="F765" s="62" t="s">
        <v>13</v>
      </c>
      <c r="G765" s="64" t="s">
        <v>14</v>
      </c>
    </row>
    <row r="766" spans="1:7" ht="15" thickTop="1" x14ac:dyDescent="0.3">
      <c r="A766" s="20"/>
      <c r="B766" s="67" t="s">
        <v>15</v>
      </c>
      <c r="C766" s="68"/>
      <c r="D766" s="68"/>
      <c r="E766" s="68"/>
      <c r="F766" s="68"/>
      <c r="G766" s="7"/>
    </row>
    <row r="767" spans="1:7" x14ac:dyDescent="0.3">
      <c r="A767" s="36" t="s">
        <v>16</v>
      </c>
      <c r="B767" s="4" t="s">
        <v>17</v>
      </c>
      <c r="C767" s="4" t="s">
        <v>18</v>
      </c>
      <c r="D767" s="4">
        <v>0.45</v>
      </c>
      <c r="E767" s="70">
        <v>28.09</v>
      </c>
      <c r="F767" s="6">
        <f>PRODUCT(D767:E767)</f>
        <v>12.640499999999999</v>
      </c>
      <c r="G767" s="7"/>
    </row>
    <row r="768" spans="1:7" ht="15" thickBot="1" x14ac:dyDescent="0.35">
      <c r="A768" s="36" t="s">
        <v>19</v>
      </c>
      <c r="B768" s="4" t="s">
        <v>20</v>
      </c>
      <c r="C768" s="4" t="s">
        <v>18</v>
      </c>
      <c r="D768" s="4">
        <v>0.45</v>
      </c>
      <c r="E768" s="70">
        <v>25.18</v>
      </c>
      <c r="F768" s="6">
        <f>PRODUCT(D768:E768)</f>
        <v>11.331</v>
      </c>
      <c r="G768" s="7"/>
    </row>
    <row r="769" spans="1:7" ht="15.6" thickTop="1" thickBot="1" x14ac:dyDescent="0.35">
      <c r="A769" s="71">
        <v>1</v>
      </c>
      <c r="B769" s="244" t="s">
        <v>21</v>
      </c>
      <c r="C769" s="245"/>
      <c r="D769" s="245"/>
      <c r="E769" s="246"/>
      <c r="F769" s="72">
        <f>SUM(F767:F768)</f>
        <v>23.971499999999999</v>
      </c>
      <c r="G769" s="73">
        <f>SUM(F769/F777)</f>
        <v>0.45928337404819503</v>
      </c>
    </row>
    <row r="770" spans="1:7" ht="15" thickTop="1" x14ac:dyDescent="0.3">
      <c r="A770" s="20"/>
      <c r="B770" s="74" t="s">
        <v>45</v>
      </c>
      <c r="C770" s="4"/>
      <c r="D770" s="4"/>
      <c r="E770" s="4"/>
      <c r="F770" s="41"/>
      <c r="G770" s="75"/>
    </row>
    <row r="771" spans="1:7" ht="43.2" customHeight="1" thickBot="1" x14ac:dyDescent="0.35">
      <c r="A771" s="36" t="s">
        <v>23</v>
      </c>
      <c r="B771" s="4" t="s">
        <v>435</v>
      </c>
      <c r="C771" s="4" t="s">
        <v>436</v>
      </c>
      <c r="D771" s="22">
        <v>0.8</v>
      </c>
      <c r="E771" s="76">
        <v>21.61</v>
      </c>
      <c r="F771" s="6">
        <f>PRODUCT(D771:E771)</f>
        <v>17.288</v>
      </c>
      <c r="G771" s="7"/>
    </row>
    <row r="772" spans="1:7" ht="15.6" thickTop="1" thickBot="1" x14ac:dyDescent="0.35">
      <c r="A772" s="71">
        <v>2</v>
      </c>
      <c r="B772" s="244" t="s">
        <v>49</v>
      </c>
      <c r="C772" s="245"/>
      <c r="D772" s="245"/>
      <c r="E772" s="246"/>
      <c r="F772" s="72">
        <f>SUM(F771)</f>
        <v>17.288</v>
      </c>
      <c r="G772" s="73">
        <f>SUM(F772/F777)</f>
        <v>0.33123045994389988</v>
      </c>
    </row>
    <row r="773" spans="1:7" ht="15.6" thickTop="1" thickBot="1" x14ac:dyDescent="0.35">
      <c r="A773" s="78" t="s">
        <v>26</v>
      </c>
      <c r="B773" s="244" t="s">
        <v>27</v>
      </c>
      <c r="C773" s="245"/>
      <c r="D773" s="245"/>
      <c r="E773" s="246"/>
      <c r="F773" s="79">
        <f>SUM(F769,F772)</f>
        <v>41.259500000000003</v>
      </c>
      <c r="G773" s="3"/>
    </row>
    <row r="774" spans="1:7" ht="15.6" thickTop="1" thickBot="1" x14ac:dyDescent="0.35">
      <c r="A774" s="80">
        <v>3</v>
      </c>
      <c r="B774" s="264" t="s">
        <v>28</v>
      </c>
      <c r="C774" s="265"/>
      <c r="D774" s="265"/>
      <c r="E774" s="266"/>
      <c r="F774" s="79">
        <f>SUM(F773)*15%</f>
        <v>6.1889250000000002</v>
      </c>
      <c r="G774" s="73">
        <f>SUM(F774/F777)</f>
        <v>0.11857707509881424</v>
      </c>
    </row>
    <row r="775" spans="1:7" ht="15.6" thickTop="1" thickBot="1" x14ac:dyDescent="0.35">
      <c r="A775" s="78" t="s">
        <v>29</v>
      </c>
      <c r="B775" s="244" t="s">
        <v>30</v>
      </c>
      <c r="C775" s="245"/>
      <c r="D775" s="245"/>
      <c r="E775" s="246"/>
      <c r="F775" s="81">
        <f>SUM(F773:F774)</f>
        <v>47.448425</v>
      </c>
    </row>
    <row r="776" spans="1:7" ht="15.6" thickTop="1" thickBot="1" x14ac:dyDescent="0.35">
      <c r="A776" s="80">
        <v>4</v>
      </c>
      <c r="B776" s="264" t="s">
        <v>31</v>
      </c>
      <c r="C776" s="265"/>
      <c r="D776" s="265"/>
      <c r="E776" s="266"/>
      <c r="F776" s="79">
        <f>SUM(F775)*10%</f>
        <v>4.7448424999999999</v>
      </c>
      <c r="G776" s="73">
        <f>SUM(F776/F777)</f>
        <v>9.0909090909090912E-2</v>
      </c>
    </row>
    <row r="777" spans="1:7" ht="15.6" thickTop="1" thickBot="1" x14ac:dyDescent="0.35">
      <c r="A777" s="78" t="s">
        <v>32</v>
      </c>
      <c r="B777" s="244" t="s">
        <v>33</v>
      </c>
      <c r="C777" s="245"/>
      <c r="D777" s="245"/>
      <c r="E777" s="246"/>
      <c r="F777" s="81">
        <f>SUM(F775:F776)</f>
        <v>52.193267499999997</v>
      </c>
      <c r="G777" s="82">
        <f>SUM(G766,G769,G772,G774,G776)</f>
        <v>1</v>
      </c>
    </row>
    <row r="778" spans="1:7" ht="15.6" thickTop="1" thickBot="1" x14ac:dyDescent="0.35"/>
    <row r="779" spans="1:7" ht="44.4" thickTop="1" thickBot="1" x14ac:dyDescent="0.35">
      <c r="A779" s="61" t="s">
        <v>2</v>
      </c>
      <c r="B779" s="62" t="s">
        <v>3</v>
      </c>
      <c r="C779" s="63" t="s">
        <v>4</v>
      </c>
      <c r="D779" s="64" t="s">
        <v>5</v>
      </c>
      <c r="E779" s="27"/>
      <c r="F779" s="20"/>
      <c r="G779" s="20"/>
    </row>
    <row r="780" spans="1:7" ht="83.4" customHeight="1" thickTop="1" thickBot="1" x14ac:dyDescent="0.35">
      <c r="A780" s="65" t="s">
        <v>437</v>
      </c>
      <c r="B780" s="66" t="s">
        <v>438</v>
      </c>
      <c r="C780" s="50" t="s">
        <v>130</v>
      </c>
      <c r="D780" s="50">
        <v>1</v>
      </c>
      <c r="E780" s="20"/>
      <c r="F780" s="20"/>
      <c r="G780" s="20"/>
    </row>
    <row r="781" spans="1:7" ht="30" thickTop="1" thickBot="1" x14ac:dyDescent="0.35">
      <c r="A781" s="61" t="s">
        <v>9</v>
      </c>
      <c r="B781" s="62" t="s">
        <v>10</v>
      </c>
      <c r="C781" s="62" t="s">
        <v>4</v>
      </c>
      <c r="D781" s="62" t="s">
        <v>11</v>
      </c>
      <c r="E781" s="62" t="s">
        <v>12</v>
      </c>
      <c r="F781" s="62" t="s">
        <v>13</v>
      </c>
      <c r="G781" s="64" t="s">
        <v>14</v>
      </c>
    </row>
    <row r="782" spans="1:7" ht="15" thickTop="1" x14ac:dyDescent="0.3">
      <c r="A782" s="20"/>
      <c r="B782" s="67" t="s">
        <v>15</v>
      </c>
      <c r="C782" s="68"/>
      <c r="D782" s="68"/>
      <c r="E782" s="68"/>
      <c r="F782" s="68"/>
      <c r="G782" s="7"/>
    </row>
    <row r="783" spans="1:7" x14ac:dyDescent="0.3">
      <c r="A783" s="36" t="s">
        <v>16</v>
      </c>
      <c r="B783" s="4" t="s">
        <v>17</v>
      </c>
      <c r="C783" s="4" t="s">
        <v>18</v>
      </c>
      <c r="D783" s="22">
        <v>0.3</v>
      </c>
      <c r="E783" s="70">
        <v>28.09</v>
      </c>
      <c r="F783" s="6">
        <f>PRODUCT(D783:E783)</f>
        <v>8.4269999999999996</v>
      </c>
      <c r="G783" s="7"/>
    </row>
    <row r="784" spans="1:7" ht="15" thickBot="1" x14ac:dyDescent="0.35">
      <c r="A784" s="36" t="s">
        <v>19</v>
      </c>
      <c r="B784" s="4" t="s">
        <v>20</v>
      </c>
      <c r="C784" s="4" t="s">
        <v>18</v>
      </c>
      <c r="D784" s="22">
        <v>0.3</v>
      </c>
      <c r="E784" s="70">
        <v>25.18</v>
      </c>
      <c r="F784" s="6">
        <f>PRODUCT(D784:E784)</f>
        <v>7.5539999999999994</v>
      </c>
      <c r="G784" s="7"/>
    </row>
    <row r="785" spans="1:7" ht="15.6" thickTop="1" thickBot="1" x14ac:dyDescent="0.35">
      <c r="A785" s="71">
        <v>1</v>
      </c>
      <c r="B785" s="244" t="s">
        <v>21</v>
      </c>
      <c r="C785" s="245"/>
      <c r="D785" s="245"/>
      <c r="E785" s="246"/>
      <c r="F785" s="72">
        <f>SUM(F783:F784)</f>
        <v>15.980999999999998</v>
      </c>
      <c r="G785" s="73">
        <f>SUM(F785/F796)</f>
        <v>0.34839639229551495</v>
      </c>
    </row>
    <row r="786" spans="1:7" ht="15" thickTop="1" x14ac:dyDescent="0.3">
      <c r="A786" s="20"/>
      <c r="B786" s="74" t="s">
        <v>45</v>
      </c>
      <c r="C786" s="4"/>
      <c r="D786" s="4"/>
      <c r="E786" s="4"/>
      <c r="F786" s="41"/>
      <c r="G786" s="75"/>
    </row>
    <row r="787" spans="1:7" ht="15" thickBot="1" x14ac:dyDescent="0.35">
      <c r="A787" s="36" t="s">
        <v>23</v>
      </c>
      <c r="B787" s="4" t="s">
        <v>439</v>
      </c>
      <c r="C787" s="4" t="s">
        <v>8</v>
      </c>
      <c r="D787" s="4">
        <v>0.05</v>
      </c>
      <c r="E787" s="76">
        <v>252</v>
      </c>
      <c r="F787" s="6">
        <f>PRODUCT(D787:E787)</f>
        <v>12.600000000000001</v>
      </c>
      <c r="G787" s="7"/>
    </row>
    <row r="788" spans="1:7" ht="15.6" thickTop="1" thickBot="1" x14ac:dyDescent="0.35">
      <c r="A788" s="71">
        <v>2</v>
      </c>
      <c r="B788" s="244" t="s">
        <v>49</v>
      </c>
      <c r="C788" s="245"/>
      <c r="D788" s="245"/>
      <c r="E788" s="246"/>
      <c r="F788" s="72">
        <f>SUM(F787)</f>
        <v>12.600000000000001</v>
      </c>
      <c r="G788" s="73">
        <f>SUM(F788/F796)</f>
        <v>0.27468835134994618</v>
      </c>
    </row>
    <row r="789" spans="1:7" ht="15" thickTop="1" x14ac:dyDescent="0.3">
      <c r="A789" s="20"/>
      <c r="B789" s="74" t="s">
        <v>22</v>
      </c>
      <c r="C789" s="4"/>
      <c r="D789" s="4"/>
      <c r="E789" s="4"/>
      <c r="F789" s="41"/>
      <c r="G789" s="75"/>
    </row>
    <row r="790" spans="1:7" ht="68.400000000000006" customHeight="1" thickBot="1" x14ac:dyDescent="0.35">
      <c r="A790" s="36" t="s">
        <v>50</v>
      </c>
      <c r="B790" s="4" t="s">
        <v>440</v>
      </c>
      <c r="C790" s="4" t="s">
        <v>18</v>
      </c>
      <c r="D790" s="22">
        <v>0.4</v>
      </c>
      <c r="E790" s="76">
        <v>19.2</v>
      </c>
      <c r="F790" s="6">
        <f>PRODUCT(D790:E790)</f>
        <v>7.68</v>
      </c>
      <c r="G790" s="7"/>
    </row>
    <row r="791" spans="1:7" ht="15.6" thickTop="1" thickBot="1" x14ac:dyDescent="0.35">
      <c r="A791" s="71">
        <v>3</v>
      </c>
      <c r="B791" s="244" t="s">
        <v>25</v>
      </c>
      <c r="C791" s="245"/>
      <c r="D791" s="245"/>
      <c r="E791" s="246"/>
      <c r="F791" s="72">
        <f>SUM(F790)</f>
        <v>7.68</v>
      </c>
      <c r="G791" s="73">
        <f>SUM(F791/F796)</f>
        <v>0.16742909034663384</v>
      </c>
    </row>
    <row r="792" spans="1:7" ht="15.6" thickTop="1" thickBot="1" x14ac:dyDescent="0.35">
      <c r="A792" s="78" t="s">
        <v>26</v>
      </c>
      <c r="B792" s="244" t="s">
        <v>54</v>
      </c>
      <c r="C792" s="245"/>
      <c r="D792" s="245"/>
      <c r="E792" s="246"/>
      <c r="F792" s="79">
        <f>SUM(F785,F788,F791)</f>
        <v>36.260999999999996</v>
      </c>
      <c r="G792" s="3"/>
    </row>
    <row r="793" spans="1:7" ht="15.6" thickTop="1" thickBot="1" x14ac:dyDescent="0.35">
      <c r="A793" s="80">
        <v>4</v>
      </c>
      <c r="B793" s="264" t="s">
        <v>28</v>
      </c>
      <c r="C793" s="265"/>
      <c r="D793" s="265"/>
      <c r="E793" s="266"/>
      <c r="F793" s="79">
        <f>SUM(F792)*15%</f>
        <v>5.4391499999999988</v>
      </c>
      <c r="G793" s="73">
        <f>SUM(F793/F796)</f>
        <v>0.11857707509881422</v>
      </c>
    </row>
    <row r="794" spans="1:7" ht="15.6" thickTop="1" thickBot="1" x14ac:dyDescent="0.35">
      <c r="A794" s="78" t="s">
        <v>29</v>
      </c>
      <c r="B794" s="244" t="s">
        <v>55</v>
      </c>
      <c r="C794" s="245"/>
      <c r="D794" s="245"/>
      <c r="E794" s="246"/>
      <c r="F794" s="81">
        <f>SUM(F792:F793)</f>
        <v>41.700149999999994</v>
      </c>
    </row>
    <row r="795" spans="1:7" ht="15.6" thickTop="1" thickBot="1" x14ac:dyDescent="0.35">
      <c r="A795" s="80">
        <v>5</v>
      </c>
      <c r="B795" s="264" t="s">
        <v>31</v>
      </c>
      <c r="C795" s="265"/>
      <c r="D795" s="265"/>
      <c r="E795" s="266"/>
      <c r="F795" s="79">
        <f>SUM(F794)*10%</f>
        <v>4.1700149999999994</v>
      </c>
      <c r="G795" s="73">
        <f>SUM(F795/F796)</f>
        <v>9.0909090909090912E-2</v>
      </c>
    </row>
    <row r="796" spans="1:7" ht="15.6" thickTop="1" thickBot="1" x14ac:dyDescent="0.35">
      <c r="A796" s="78" t="s">
        <v>32</v>
      </c>
      <c r="B796" s="244" t="s">
        <v>33</v>
      </c>
      <c r="C796" s="245"/>
      <c r="D796" s="245"/>
      <c r="E796" s="246"/>
      <c r="F796" s="81">
        <f>SUM(F794:F795)</f>
        <v>45.870164999999993</v>
      </c>
      <c r="G796" s="82">
        <f>SUM(G785,G788,G791,G793,G795)</f>
        <v>1</v>
      </c>
    </row>
    <row r="797" spans="1:7" ht="15.6" thickTop="1" thickBot="1" x14ac:dyDescent="0.35"/>
    <row r="798" spans="1:7" ht="44.4" thickTop="1" thickBot="1" x14ac:dyDescent="0.35">
      <c r="A798" s="61" t="s">
        <v>2</v>
      </c>
      <c r="B798" s="62" t="s">
        <v>3</v>
      </c>
      <c r="C798" s="63" t="s">
        <v>4</v>
      </c>
      <c r="D798" s="64" t="s">
        <v>5</v>
      </c>
      <c r="E798" s="27"/>
      <c r="F798" s="20"/>
      <c r="G798" s="20"/>
    </row>
    <row r="799" spans="1:7" ht="111.6" customHeight="1" thickTop="1" thickBot="1" x14ac:dyDescent="0.35">
      <c r="A799" s="65" t="s">
        <v>441</v>
      </c>
      <c r="B799" s="66" t="s">
        <v>442</v>
      </c>
      <c r="C799" s="50" t="s">
        <v>130</v>
      </c>
      <c r="D799" s="50">
        <v>1</v>
      </c>
      <c r="E799" s="20"/>
      <c r="F799" s="20"/>
      <c r="G799" s="20"/>
    </row>
    <row r="800" spans="1:7" ht="30" thickTop="1" thickBot="1" x14ac:dyDescent="0.35">
      <c r="A800" s="61" t="s">
        <v>9</v>
      </c>
      <c r="B800" s="62" t="s">
        <v>10</v>
      </c>
      <c r="C800" s="62" t="s">
        <v>4</v>
      </c>
      <c r="D800" s="62" t="s">
        <v>11</v>
      </c>
      <c r="E800" s="62" t="s">
        <v>12</v>
      </c>
      <c r="F800" s="62" t="s">
        <v>13</v>
      </c>
      <c r="G800" s="64" t="s">
        <v>14</v>
      </c>
    </row>
    <row r="801" spans="1:7" ht="15" thickTop="1" x14ac:dyDescent="0.3">
      <c r="A801" s="20"/>
      <c r="B801" s="67" t="s">
        <v>15</v>
      </c>
      <c r="C801" s="68"/>
      <c r="D801" s="68"/>
      <c r="E801" s="68"/>
      <c r="F801" s="68"/>
      <c r="G801" s="7"/>
    </row>
    <row r="802" spans="1:7" x14ac:dyDescent="0.3">
      <c r="A802" s="36" t="s">
        <v>16</v>
      </c>
      <c r="B802" s="4" t="s">
        <v>17</v>
      </c>
      <c r="C802" s="4" t="s">
        <v>18</v>
      </c>
      <c r="D802" s="22">
        <v>7.4999999999999997E-2</v>
      </c>
      <c r="E802" s="70">
        <v>28.09</v>
      </c>
      <c r="F802" s="6">
        <f>PRODUCT(D802:E802)</f>
        <v>2.1067499999999999</v>
      </c>
      <c r="G802" s="7"/>
    </row>
    <row r="803" spans="1:7" ht="15" thickBot="1" x14ac:dyDescent="0.35">
      <c r="A803" s="36" t="s">
        <v>19</v>
      </c>
      <c r="B803" s="4" t="s">
        <v>20</v>
      </c>
      <c r="C803" s="4" t="s">
        <v>18</v>
      </c>
      <c r="D803" s="22">
        <v>7.4999999999999997E-2</v>
      </c>
      <c r="E803" s="70">
        <v>25.18</v>
      </c>
      <c r="F803" s="6">
        <f>PRODUCT(D803:E803)</f>
        <v>1.8884999999999998</v>
      </c>
      <c r="G803" s="7"/>
    </row>
    <row r="804" spans="1:7" ht="15.6" thickTop="1" thickBot="1" x14ac:dyDescent="0.35">
      <c r="A804" s="71">
        <v>1</v>
      </c>
      <c r="B804" s="244" t="s">
        <v>21</v>
      </c>
      <c r="C804" s="245"/>
      <c r="D804" s="245"/>
      <c r="E804" s="246"/>
      <c r="F804" s="72">
        <f>SUM(F802:F803)</f>
        <v>3.9952499999999995</v>
      </c>
      <c r="G804" s="73">
        <f>SUM(F804/F813)</f>
        <v>0.31790436551064866</v>
      </c>
    </row>
    <row r="805" spans="1:7" ht="15" thickTop="1" x14ac:dyDescent="0.3">
      <c r="A805" s="20"/>
      <c r="B805" s="74" t="s">
        <v>45</v>
      </c>
      <c r="C805" s="4"/>
      <c r="D805" s="4"/>
      <c r="E805" s="4"/>
      <c r="F805" s="41"/>
      <c r="G805" s="75"/>
    </row>
    <row r="806" spans="1:7" ht="28.8" x14ac:dyDescent="0.3">
      <c r="A806" s="36" t="s">
        <v>23</v>
      </c>
      <c r="B806" s="4" t="s">
        <v>423</v>
      </c>
      <c r="C806" s="4" t="s">
        <v>424</v>
      </c>
      <c r="D806" s="22">
        <v>1</v>
      </c>
      <c r="E806" s="76">
        <v>5.5</v>
      </c>
      <c r="F806" s="6">
        <f>PRODUCT(D806:E806)</f>
        <v>5.5</v>
      </c>
      <c r="G806" s="7"/>
    </row>
    <row r="807" spans="1:7" ht="15" thickBot="1" x14ac:dyDescent="0.35">
      <c r="A807" s="36" t="s">
        <v>47</v>
      </c>
      <c r="B807" s="4" t="s">
        <v>425</v>
      </c>
      <c r="C807" s="4" t="s">
        <v>426</v>
      </c>
      <c r="D807" s="4">
        <v>0.15</v>
      </c>
      <c r="E807" s="6">
        <v>2.93</v>
      </c>
      <c r="F807" s="23">
        <f>PRODUCT(D807:E807)</f>
        <v>0.4395</v>
      </c>
      <c r="G807" s="93"/>
    </row>
    <row r="808" spans="1:7" ht="15.6" thickTop="1" thickBot="1" x14ac:dyDescent="0.35">
      <c r="A808" s="71">
        <v>2</v>
      </c>
      <c r="B808" s="244" t="s">
        <v>49</v>
      </c>
      <c r="C808" s="245"/>
      <c r="D808" s="245"/>
      <c r="E808" s="246"/>
      <c r="F808" s="72">
        <f>SUM(F806:F807)</f>
        <v>5.9394999999999998</v>
      </c>
      <c r="G808" s="73">
        <f>SUM(F808/F813)</f>
        <v>0.47260946848144614</v>
      </c>
    </row>
    <row r="809" spans="1:7" ht="15.6" thickTop="1" thickBot="1" x14ac:dyDescent="0.35">
      <c r="A809" s="78" t="s">
        <v>26</v>
      </c>
      <c r="B809" s="244" t="s">
        <v>27</v>
      </c>
      <c r="C809" s="245"/>
      <c r="D809" s="245"/>
      <c r="E809" s="246"/>
      <c r="F809" s="79">
        <f>SUM(F804,F808)</f>
        <v>9.9347499999999993</v>
      </c>
      <c r="G809" s="3"/>
    </row>
    <row r="810" spans="1:7" ht="15.6" thickTop="1" thickBot="1" x14ac:dyDescent="0.35">
      <c r="A810" s="80">
        <v>3</v>
      </c>
      <c r="B810" s="264" t="s">
        <v>28</v>
      </c>
      <c r="C810" s="265"/>
      <c r="D810" s="265"/>
      <c r="E810" s="266"/>
      <c r="F810" s="79">
        <f>SUM(F809)*15%</f>
        <v>1.4902124999999999</v>
      </c>
      <c r="G810" s="73">
        <f>SUM(F810/F813)</f>
        <v>0.11857707509881422</v>
      </c>
    </row>
    <row r="811" spans="1:7" ht="15.6" thickTop="1" thickBot="1" x14ac:dyDescent="0.35">
      <c r="A811" s="78" t="s">
        <v>29</v>
      </c>
      <c r="B811" s="244" t="s">
        <v>30</v>
      </c>
      <c r="C811" s="245"/>
      <c r="D811" s="245"/>
      <c r="E811" s="246"/>
      <c r="F811" s="81">
        <f>SUM(F809:F810)</f>
        <v>11.424962499999999</v>
      </c>
    </row>
    <row r="812" spans="1:7" ht="15.6" thickTop="1" thickBot="1" x14ac:dyDescent="0.35">
      <c r="A812" s="80">
        <v>4</v>
      </c>
      <c r="B812" s="264" t="s">
        <v>31</v>
      </c>
      <c r="C812" s="265"/>
      <c r="D812" s="265"/>
      <c r="E812" s="266"/>
      <c r="F812" s="79">
        <f>SUM(F811)*10%</f>
        <v>1.14249625</v>
      </c>
      <c r="G812" s="73">
        <f>SUM(F812/F813)</f>
        <v>9.0909090909090912E-2</v>
      </c>
    </row>
    <row r="813" spans="1:7" ht="15.6" thickTop="1" thickBot="1" x14ac:dyDescent="0.35">
      <c r="A813" s="78" t="s">
        <v>32</v>
      </c>
      <c r="B813" s="244" t="s">
        <v>33</v>
      </c>
      <c r="C813" s="245"/>
      <c r="D813" s="245"/>
      <c r="E813" s="246"/>
      <c r="F813" s="81">
        <f>SUM(F811:F812)</f>
        <v>12.56745875</v>
      </c>
      <c r="G813" s="82">
        <f>SUM(G804,G808,G810,G812)</f>
        <v>0.99999999999999989</v>
      </c>
    </row>
    <row r="814" spans="1:7" ht="15.6" thickTop="1" thickBot="1" x14ac:dyDescent="0.35"/>
    <row r="815" spans="1:7" ht="44.4" thickTop="1" thickBot="1" x14ac:dyDescent="0.35">
      <c r="A815" s="61" t="s">
        <v>2</v>
      </c>
      <c r="B815" s="62" t="s">
        <v>3</v>
      </c>
      <c r="C815" s="63" t="s">
        <v>4</v>
      </c>
      <c r="D815" s="64" t="s">
        <v>5</v>
      </c>
      <c r="E815" s="27"/>
      <c r="F815" s="20"/>
      <c r="G815" s="20"/>
    </row>
    <row r="816" spans="1:7" ht="117" customHeight="1" thickTop="1" thickBot="1" x14ac:dyDescent="0.35">
      <c r="A816" s="65" t="s">
        <v>443</v>
      </c>
      <c r="B816" s="66" t="s">
        <v>444</v>
      </c>
      <c r="C816" s="50" t="s">
        <v>130</v>
      </c>
      <c r="D816" s="50">
        <v>1</v>
      </c>
      <c r="E816" s="20"/>
      <c r="F816" s="20"/>
      <c r="G816" s="20"/>
    </row>
    <row r="817" spans="1:7" ht="30" thickTop="1" thickBot="1" x14ac:dyDescent="0.35">
      <c r="A817" s="61" t="s">
        <v>9</v>
      </c>
      <c r="B817" s="62" t="s">
        <v>10</v>
      </c>
      <c r="C817" s="62" t="s">
        <v>4</v>
      </c>
      <c r="D817" s="62" t="s">
        <v>11</v>
      </c>
      <c r="E817" s="62" t="s">
        <v>12</v>
      </c>
      <c r="F817" s="62" t="s">
        <v>13</v>
      </c>
      <c r="G817" s="64" t="s">
        <v>14</v>
      </c>
    </row>
    <row r="818" spans="1:7" ht="15" thickTop="1" x14ac:dyDescent="0.3">
      <c r="A818" s="20"/>
      <c r="B818" s="67" t="s">
        <v>15</v>
      </c>
      <c r="C818" s="68"/>
      <c r="D818" s="68"/>
      <c r="E818" s="68"/>
      <c r="F818" s="68"/>
      <c r="G818" s="7"/>
    </row>
    <row r="819" spans="1:7" x14ac:dyDescent="0.3">
      <c r="A819" s="36" t="s">
        <v>16</v>
      </c>
      <c r="B819" s="4" t="s">
        <v>17</v>
      </c>
      <c r="C819" s="4" t="s">
        <v>18</v>
      </c>
      <c r="D819" s="22">
        <v>0.27500000000000002</v>
      </c>
      <c r="E819" s="70">
        <v>28.09</v>
      </c>
      <c r="F819" s="6">
        <f>PRODUCT(D819:E819)</f>
        <v>7.7247500000000002</v>
      </c>
      <c r="G819" s="7"/>
    </row>
    <row r="820" spans="1:7" ht="15" thickBot="1" x14ac:dyDescent="0.35">
      <c r="A820" s="36" t="s">
        <v>19</v>
      </c>
      <c r="B820" s="4" t="s">
        <v>20</v>
      </c>
      <c r="C820" s="4" t="s">
        <v>18</v>
      </c>
      <c r="D820" s="22">
        <v>0.27500000000000002</v>
      </c>
      <c r="E820" s="70">
        <v>25.18</v>
      </c>
      <c r="F820" s="6">
        <f>PRODUCT(D820:E820)</f>
        <v>6.9245000000000001</v>
      </c>
      <c r="G820" s="7"/>
    </row>
    <row r="821" spans="1:7" ht="15.6" thickTop="1" thickBot="1" x14ac:dyDescent="0.35">
      <c r="A821" s="71">
        <v>1</v>
      </c>
      <c r="B821" s="244" t="s">
        <v>21</v>
      </c>
      <c r="C821" s="245"/>
      <c r="D821" s="245"/>
      <c r="E821" s="246"/>
      <c r="F821" s="72">
        <f>SUM(F819:F820)</f>
        <v>14.64925</v>
      </c>
      <c r="G821" s="73">
        <f>SUM(F821/F826)</f>
        <v>0.79051383399209496</v>
      </c>
    </row>
    <row r="822" spans="1:7" ht="15.6" thickTop="1" thickBot="1" x14ac:dyDescent="0.35">
      <c r="A822" s="78" t="s">
        <v>26</v>
      </c>
      <c r="B822" s="244" t="s">
        <v>84</v>
      </c>
      <c r="C822" s="245"/>
      <c r="D822" s="245"/>
      <c r="E822" s="246"/>
      <c r="F822" s="79">
        <f>SUM(F821)</f>
        <v>14.64925</v>
      </c>
      <c r="G822" s="3"/>
    </row>
    <row r="823" spans="1:7" ht="15.6" thickTop="1" thickBot="1" x14ac:dyDescent="0.35">
      <c r="A823" s="80">
        <v>2</v>
      </c>
      <c r="B823" s="264" t="s">
        <v>28</v>
      </c>
      <c r="C823" s="265"/>
      <c r="D823" s="265"/>
      <c r="E823" s="266"/>
      <c r="F823" s="79">
        <f>SUM(F822)*15%</f>
        <v>2.1973875</v>
      </c>
      <c r="G823" s="73">
        <f>SUM(F823/F826)</f>
        <v>0.11857707509881424</v>
      </c>
    </row>
    <row r="824" spans="1:7" ht="15.6" thickTop="1" thickBot="1" x14ac:dyDescent="0.35">
      <c r="A824" s="78" t="s">
        <v>29</v>
      </c>
      <c r="B824" s="244" t="s">
        <v>85</v>
      </c>
      <c r="C824" s="245"/>
      <c r="D824" s="245"/>
      <c r="E824" s="246"/>
      <c r="F824" s="81">
        <f>SUM(F822:F823)</f>
        <v>16.8466375</v>
      </c>
    </row>
    <row r="825" spans="1:7" ht="15.6" thickTop="1" thickBot="1" x14ac:dyDescent="0.35">
      <c r="A825" s="80">
        <v>3</v>
      </c>
      <c r="B825" s="264" t="s">
        <v>31</v>
      </c>
      <c r="C825" s="265"/>
      <c r="D825" s="265"/>
      <c r="E825" s="266"/>
      <c r="F825" s="79">
        <f>SUM(F824)*10%</f>
        <v>1.6846637500000001</v>
      </c>
      <c r="G825" s="73">
        <f>SUM(F825/F826)</f>
        <v>9.0909090909090925E-2</v>
      </c>
    </row>
    <row r="826" spans="1:7" ht="15.6" thickTop="1" thickBot="1" x14ac:dyDescent="0.35">
      <c r="A826" s="78" t="s">
        <v>32</v>
      </c>
      <c r="B826" s="244" t="s">
        <v>33</v>
      </c>
      <c r="C826" s="245"/>
      <c r="D826" s="245"/>
      <c r="E826" s="246"/>
      <c r="F826" s="81">
        <f>SUM(F824:F825)</f>
        <v>18.531301249999999</v>
      </c>
      <c r="G826" s="82">
        <f>SUM(G817,G821,G823,G825)</f>
        <v>1</v>
      </c>
    </row>
    <row r="827" spans="1:7" ht="15.6" thickTop="1" thickBot="1" x14ac:dyDescent="0.35"/>
    <row r="828" spans="1:7" ht="44.4" thickTop="1" thickBot="1" x14ac:dyDescent="0.35">
      <c r="A828" s="61" t="s">
        <v>2</v>
      </c>
      <c r="B828" s="62" t="s">
        <v>3</v>
      </c>
      <c r="C828" s="63" t="s">
        <v>4</v>
      </c>
      <c r="D828" s="64" t="s">
        <v>5</v>
      </c>
      <c r="E828" s="27"/>
      <c r="F828" s="20"/>
      <c r="G828" s="20"/>
    </row>
    <row r="829" spans="1:7" ht="105" customHeight="1" thickTop="1" thickBot="1" x14ac:dyDescent="0.35">
      <c r="A829" s="65" t="s">
        <v>445</v>
      </c>
      <c r="B829" s="66" t="s">
        <v>446</v>
      </c>
      <c r="C829" s="50" t="s">
        <v>130</v>
      </c>
      <c r="D829" s="50">
        <v>1</v>
      </c>
      <c r="E829" s="20"/>
      <c r="F829" s="20"/>
      <c r="G829" s="20"/>
    </row>
    <row r="830" spans="1:7" ht="30" thickTop="1" thickBot="1" x14ac:dyDescent="0.35">
      <c r="A830" s="61" t="s">
        <v>9</v>
      </c>
      <c r="B830" s="62" t="s">
        <v>10</v>
      </c>
      <c r="C830" s="62" t="s">
        <v>4</v>
      </c>
      <c r="D830" s="62" t="s">
        <v>11</v>
      </c>
      <c r="E830" s="62" t="s">
        <v>12</v>
      </c>
      <c r="F830" s="62" t="s">
        <v>13</v>
      </c>
      <c r="G830" s="64" t="s">
        <v>14</v>
      </c>
    </row>
    <row r="831" spans="1:7" ht="15" thickTop="1" x14ac:dyDescent="0.3">
      <c r="A831" s="20"/>
      <c r="B831" s="67" t="s">
        <v>15</v>
      </c>
      <c r="C831" s="68"/>
      <c r="D831" s="68"/>
      <c r="E831" s="68"/>
      <c r="F831" s="68"/>
      <c r="G831" s="7"/>
    </row>
    <row r="832" spans="1:7" x14ac:dyDescent="0.3">
      <c r="A832" s="36" t="s">
        <v>16</v>
      </c>
      <c r="B832" s="4" t="s">
        <v>17</v>
      </c>
      <c r="C832" s="4" t="s">
        <v>18</v>
      </c>
      <c r="D832" s="22">
        <v>0.27500000000000002</v>
      </c>
      <c r="E832" s="70">
        <v>28.09</v>
      </c>
      <c r="F832" s="6">
        <f>PRODUCT(D832:E832)</f>
        <v>7.7247500000000002</v>
      </c>
      <c r="G832" s="7"/>
    </row>
    <row r="833" spans="1:7" ht="15" thickBot="1" x14ac:dyDescent="0.35">
      <c r="A833" s="36" t="s">
        <v>19</v>
      </c>
      <c r="B833" s="4" t="s">
        <v>20</v>
      </c>
      <c r="C833" s="4" t="s">
        <v>18</v>
      </c>
      <c r="D833" s="22">
        <v>0.27500000000000002</v>
      </c>
      <c r="E833" s="70">
        <v>25.18</v>
      </c>
      <c r="F833" s="6">
        <f>PRODUCT(D833:E833)</f>
        <v>6.9245000000000001</v>
      </c>
      <c r="G833" s="7"/>
    </row>
    <row r="834" spans="1:7" ht="15.6" thickTop="1" thickBot="1" x14ac:dyDescent="0.35">
      <c r="A834" s="71">
        <v>1</v>
      </c>
      <c r="B834" s="244" t="s">
        <v>21</v>
      </c>
      <c r="C834" s="245"/>
      <c r="D834" s="245"/>
      <c r="E834" s="246"/>
      <c r="F834" s="72">
        <f>SUM(F832:F833)</f>
        <v>14.64925</v>
      </c>
      <c r="G834" s="73">
        <f>SUM(F834/F845)</f>
        <v>0.40030193602007297</v>
      </c>
    </row>
    <row r="835" spans="1:7" ht="15" thickTop="1" x14ac:dyDescent="0.3">
      <c r="A835" s="20"/>
      <c r="B835" s="74" t="s">
        <v>45</v>
      </c>
      <c r="C835" s="4"/>
      <c r="D835" s="4"/>
      <c r="E835" s="4"/>
      <c r="F835" s="41"/>
      <c r="G835" s="75"/>
    </row>
    <row r="836" spans="1:7" ht="15" thickBot="1" x14ac:dyDescent="0.35">
      <c r="A836" s="36" t="s">
        <v>23</v>
      </c>
      <c r="B836" s="4" t="s">
        <v>439</v>
      </c>
      <c r="C836" s="4" t="s">
        <v>8</v>
      </c>
      <c r="D836" s="4">
        <v>0.03</v>
      </c>
      <c r="E836" s="76">
        <v>252</v>
      </c>
      <c r="F836" s="6">
        <f>PRODUCT(D836:E836)</f>
        <v>7.56</v>
      </c>
      <c r="G836" s="7"/>
    </row>
    <row r="837" spans="1:7" ht="15.6" thickTop="1" thickBot="1" x14ac:dyDescent="0.35">
      <c r="A837" s="71">
        <v>2</v>
      </c>
      <c r="B837" s="244" t="s">
        <v>49</v>
      </c>
      <c r="C837" s="245"/>
      <c r="D837" s="245"/>
      <c r="E837" s="246"/>
      <c r="F837" s="72">
        <f>SUM(F836)</f>
        <v>7.56</v>
      </c>
      <c r="G837" s="73">
        <f>SUM(F837/F845)</f>
        <v>0.20658276951459983</v>
      </c>
    </row>
    <row r="838" spans="1:7" ht="15" thickTop="1" x14ac:dyDescent="0.3">
      <c r="A838" s="20"/>
      <c r="B838" s="74" t="s">
        <v>22</v>
      </c>
      <c r="C838" s="4"/>
      <c r="D838" s="4"/>
      <c r="E838" s="4"/>
      <c r="F838" s="41"/>
      <c r="G838" s="75"/>
    </row>
    <row r="839" spans="1:7" ht="66.599999999999994" customHeight="1" thickBot="1" x14ac:dyDescent="0.35">
      <c r="A839" s="36" t="s">
        <v>50</v>
      </c>
      <c r="B839" s="4" t="s">
        <v>447</v>
      </c>
      <c r="C839" s="4" t="s">
        <v>18</v>
      </c>
      <c r="D839" s="4">
        <v>0.35</v>
      </c>
      <c r="E839" s="76">
        <v>19.2</v>
      </c>
      <c r="F839" s="6">
        <f>PRODUCT(D839:E839)</f>
        <v>6.72</v>
      </c>
      <c r="G839" s="7"/>
    </row>
    <row r="840" spans="1:7" ht="15.6" thickTop="1" thickBot="1" x14ac:dyDescent="0.35">
      <c r="A840" s="71">
        <v>3</v>
      </c>
      <c r="B840" s="244" t="s">
        <v>25</v>
      </c>
      <c r="C840" s="245"/>
      <c r="D840" s="245"/>
      <c r="E840" s="246"/>
      <c r="F840" s="72">
        <f>SUM(F839)</f>
        <v>6.72</v>
      </c>
      <c r="G840" s="73">
        <f>SUM(F840/F845)</f>
        <v>0.18362912845742208</v>
      </c>
    </row>
    <row r="841" spans="1:7" ht="15.6" thickTop="1" thickBot="1" x14ac:dyDescent="0.35">
      <c r="A841" s="78" t="s">
        <v>26</v>
      </c>
      <c r="B841" s="244" t="s">
        <v>54</v>
      </c>
      <c r="C841" s="245"/>
      <c r="D841" s="245"/>
      <c r="E841" s="246"/>
      <c r="F841" s="79">
        <f>SUM(F834,F837,F840)</f>
        <v>28.92925</v>
      </c>
      <c r="G841" s="3"/>
    </row>
    <row r="842" spans="1:7" ht="15.6" thickTop="1" thickBot="1" x14ac:dyDescent="0.35">
      <c r="A842" s="80">
        <v>4</v>
      </c>
      <c r="B842" s="264" t="s">
        <v>28</v>
      </c>
      <c r="C842" s="265"/>
      <c r="D842" s="265"/>
      <c r="E842" s="266"/>
      <c r="F842" s="79">
        <f>SUM(F841)*15%</f>
        <v>4.3393875</v>
      </c>
      <c r="G842" s="73">
        <f>SUM(F842/F845)</f>
        <v>0.11857707509881424</v>
      </c>
    </row>
    <row r="843" spans="1:7" ht="15.6" thickTop="1" thickBot="1" x14ac:dyDescent="0.35">
      <c r="A843" s="78" t="s">
        <v>29</v>
      </c>
      <c r="B843" s="244" t="s">
        <v>55</v>
      </c>
      <c r="C843" s="245"/>
      <c r="D843" s="245"/>
      <c r="E843" s="246"/>
      <c r="F843" s="81">
        <f>SUM(F841:F842)</f>
        <v>33.268637499999997</v>
      </c>
    </row>
    <row r="844" spans="1:7" ht="15.6" thickTop="1" thickBot="1" x14ac:dyDescent="0.35">
      <c r="A844" s="80">
        <v>5</v>
      </c>
      <c r="B844" s="264" t="s">
        <v>31</v>
      </c>
      <c r="C844" s="265"/>
      <c r="D844" s="265"/>
      <c r="E844" s="266"/>
      <c r="F844" s="79">
        <f>SUM(F843)*10%</f>
        <v>3.3268637499999998</v>
      </c>
      <c r="G844" s="73">
        <f>SUM(F844/F845)</f>
        <v>9.0909090909090912E-2</v>
      </c>
    </row>
    <row r="845" spans="1:7" ht="15.6" thickTop="1" thickBot="1" x14ac:dyDescent="0.35">
      <c r="A845" s="78" t="s">
        <v>32</v>
      </c>
      <c r="B845" s="244" t="s">
        <v>33</v>
      </c>
      <c r="C845" s="245"/>
      <c r="D845" s="245"/>
      <c r="E845" s="246"/>
      <c r="F845" s="81">
        <f>SUM(F843:F844)</f>
        <v>36.595501249999998</v>
      </c>
      <c r="G845" s="82">
        <f>SUM(G834,G837,G840,G842,G844)</f>
        <v>1</v>
      </c>
    </row>
    <row r="846" spans="1:7" ht="15.6" thickTop="1" thickBot="1" x14ac:dyDescent="0.35"/>
    <row r="847" spans="1:7" ht="44.4" thickTop="1" thickBot="1" x14ac:dyDescent="0.35">
      <c r="A847" s="61" t="s">
        <v>2</v>
      </c>
      <c r="B847" s="62" t="s">
        <v>3</v>
      </c>
      <c r="C847" s="63" t="s">
        <v>4</v>
      </c>
      <c r="D847" s="64" t="s">
        <v>5</v>
      </c>
      <c r="E847" s="27"/>
      <c r="F847" s="20"/>
      <c r="G847" s="20"/>
    </row>
    <row r="848" spans="1:7" ht="115.8" customHeight="1" thickTop="1" thickBot="1" x14ac:dyDescent="0.35">
      <c r="A848" s="65" t="s">
        <v>448</v>
      </c>
      <c r="B848" s="66" t="s">
        <v>449</v>
      </c>
      <c r="C848" s="50" t="s">
        <v>130</v>
      </c>
      <c r="D848" s="50">
        <v>1</v>
      </c>
      <c r="E848" s="20"/>
      <c r="F848" s="20"/>
      <c r="G848" s="20"/>
    </row>
    <row r="849" spans="1:7" ht="30" thickTop="1" thickBot="1" x14ac:dyDescent="0.35">
      <c r="A849" s="61" t="s">
        <v>9</v>
      </c>
      <c r="B849" s="62" t="s">
        <v>10</v>
      </c>
      <c r="C849" s="62" t="s">
        <v>4</v>
      </c>
      <c r="D849" s="62" t="s">
        <v>11</v>
      </c>
      <c r="E849" s="62" t="s">
        <v>12</v>
      </c>
      <c r="F849" s="62" t="s">
        <v>13</v>
      </c>
      <c r="G849" s="64" t="s">
        <v>14</v>
      </c>
    </row>
    <row r="850" spans="1:7" ht="15" thickTop="1" x14ac:dyDescent="0.3">
      <c r="A850" s="20"/>
      <c r="B850" s="67" t="s">
        <v>15</v>
      </c>
      <c r="C850" s="68"/>
      <c r="D850" s="68"/>
      <c r="E850" s="68"/>
      <c r="F850" s="68"/>
      <c r="G850" s="7"/>
    </row>
    <row r="851" spans="1:7" x14ac:dyDescent="0.3">
      <c r="A851" s="36" t="s">
        <v>16</v>
      </c>
      <c r="B851" s="4" t="s">
        <v>17</v>
      </c>
      <c r="C851" s="4" t="s">
        <v>18</v>
      </c>
      <c r="D851" s="4">
        <v>0.15</v>
      </c>
      <c r="E851" s="70">
        <v>28.09</v>
      </c>
      <c r="F851" s="6">
        <f>PRODUCT(D851:E851)</f>
        <v>4.2134999999999998</v>
      </c>
      <c r="G851" s="7"/>
    </row>
    <row r="852" spans="1:7" ht="15" thickBot="1" x14ac:dyDescent="0.35">
      <c r="A852" s="36" t="s">
        <v>19</v>
      </c>
      <c r="B852" s="4" t="s">
        <v>20</v>
      </c>
      <c r="C852" s="4" t="s">
        <v>18</v>
      </c>
      <c r="D852" s="4">
        <v>0.15</v>
      </c>
      <c r="E852" s="70">
        <v>25.18</v>
      </c>
      <c r="F852" s="6">
        <f>PRODUCT(D852:E852)</f>
        <v>3.7769999999999997</v>
      </c>
      <c r="G852" s="7"/>
    </row>
    <row r="853" spans="1:7" ht="15.6" thickTop="1" thickBot="1" x14ac:dyDescent="0.35">
      <c r="A853" s="71">
        <v>1</v>
      </c>
      <c r="B853" s="244" t="s">
        <v>21</v>
      </c>
      <c r="C853" s="245"/>
      <c r="D853" s="245"/>
      <c r="E853" s="246"/>
      <c r="F853" s="72">
        <f>SUM(F851:F852)</f>
        <v>7.990499999999999</v>
      </c>
      <c r="G853" s="73">
        <f>SUM(F853/F861)</f>
        <v>0.66803456089195012</v>
      </c>
    </row>
    <row r="854" spans="1:7" ht="15" thickTop="1" x14ac:dyDescent="0.3">
      <c r="A854" s="20"/>
      <c r="B854" s="74" t="s">
        <v>45</v>
      </c>
      <c r="C854" s="4"/>
      <c r="D854" s="4"/>
      <c r="E854" s="4"/>
      <c r="F854" s="41"/>
      <c r="G854" s="75"/>
    </row>
    <row r="855" spans="1:7" ht="15" thickBot="1" x14ac:dyDescent="0.35">
      <c r="A855" s="36" t="s">
        <v>23</v>
      </c>
      <c r="B855" s="4" t="s">
        <v>429</v>
      </c>
      <c r="C855" s="4" t="s">
        <v>426</v>
      </c>
      <c r="D855" s="22">
        <v>0.5</v>
      </c>
      <c r="E855" s="6">
        <v>2.93</v>
      </c>
      <c r="F855" s="6">
        <f>PRODUCT(D855:E855)</f>
        <v>1.4650000000000001</v>
      </c>
      <c r="G855" s="7"/>
    </row>
    <row r="856" spans="1:7" ht="15.6" thickTop="1" thickBot="1" x14ac:dyDescent="0.35">
      <c r="A856" s="71">
        <v>2</v>
      </c>
      <c r="B856" s="244" t="s">
        <v>49</v>
      </c>
      <c r="C856" s="245"/>
      <c r="D856" s="245"/>
      <c r="E856" s="246"/>
      <c r="F856" s="72">
        <f>SUM(F855)</f>
        <v>1.4650000000000001</v>
      </c>
      <c r="G856" s="73">
        <f>SUM(F856/F861)</f>
        <v>0.12247927310014479</v>
      </c>
    </row>
    <row r="857" spans="1:7" ht="15.6" thickTop="1" thickBot="1" x14ac:dyDescent="0.35">
      <c r="A857" s="78" t="s">
        <v>26</v>
      </c>
      <c r="B857" s="244" t="s">
        <v>27</v>
      </c>
      <c r="C857" s="245"/>
      <c r="D857" s="245"/>
      <c r="E857" s="246"/>
      <c r="F857" s="79">
        <f>SUM(F853,F856)</f>
        <v>9.4554999999999989</v>
      </c>
      <c r="G857" s="3"/>
    </row>
    <row r="858" spans="1:7" ht="15.6" thickTop="1" thickBot="1" x14ac:dyDescent="0.35">
      <c r="A858" s="80">
        <v>3</v>
      </c>
      <c r="B858" s="264" t="s">
        <v>28</v>
      </c>
      <c r="C858" s="265"/>
      <c r="D858" s="265"/>
      <c r="E858" s="266"/>
      <c r="F858" s="79">
        <f>SUM(F857)*15%</f>
        <v>1.4183249999999998</v>
      </c>
      <c r="G858" s="73">
        <f>SUM(F858/F861)</f>
        <v>0.11857707509881422</v>
      </c>
    </row>
    <row r="859" spans="1:7" ht="15.6" thickTop="1" thickBot="1" x14ac:dyDescent="0.35">
      <c r="A859" s="78" t="s">
        <v>29</v>
      </c>
      <c r="B859" s="244" t="s">
        <v>30</v>
      </c>
      <c r="C859" s="245"/>
      <c r="D859" s="245"/>
      <c r="E859" s="246"/>
      <c r="F859" s="81">
        <f>SUM(F857:F858)</f>
        <v>10.873824999999998</v>
      </c>
    </row>
    <row r="860" spans="1:7" ht="15.6" thickTop="1" thickBot="1" x14ac:dyDescent="0.35">
      <c r="A860" s="80">
        <v>4</v>
      </c>
      <c r="B860" s="264" t="s">
        <v>31</v>
      </c>
      <c r="C860" s="265"/>
      <c r="D860" s="265"/>
      <c r="E860" s="266"/>
      <c r="F860" s="79">
        <f>SUM(F859)*10%</f>
        <v>1.0873824999999999</v>
      </c>
      <c r="G860" s="73">
        <f>SUM(F860/F861)</f>
        <v>9.0909090909090912E-2</v>
      </c>
    </row>
    <row r="861" spans="1:7" ht="15.6" thickTop="1" thickBot="1" x14ac:dyDescent="0.35">
      <c r="A861" s="78" t="s">
        <v>32</v>
      </c>
      <c r="B861" s="244" t="s">
        <v>33</v>
      </c>
      <c r="C861" s="245"/>
      <c r="D861" s="245"/>
      <c r="E861" s="246"/>
      <c r="F861" s="81">
        <f>SUM(F859:F860)</f>
        <v>11.961207499999999</v>
      </c>
      <c r="G861" s="82">
        <f>SUM(G850,G853,G856,G858,G860)</f>
        <v>1</v>
      </c>
    </row>
    <row r="862" spans="1:7" ht="15.6" thickTop="1" thickBot="1" x14ac:dyDescent="0.35"/>
    <row r="863" spans="1:7" ht="44.4" thickTop="1" thickBot="1" x14ac:dyDescent="0.35">
      <c r="A863" s="61" t="s">
        <v>2</v>
      </c>
      <c r="B863" s="62" t="s">
        <v>3</v>
      </c>
      <c r="C863" s="63" t="s">
        <v>4</v>
      </c>
      <c r="D863" s="64" t="s">
        <v>5</v>
      </c>
      <c r="E863" s="27"/>
      <c r="F863" s="20"/>
      <c r="G863" s="20"/>
    </row>
    <row r="864" spans="1:7" ht="60" customHeight="1" thickTop="1" thickBot="1" x14ac:dyDescent="0.35">
      <c r="A864" s="65" t="s">
        <v>450</v>
      </c>
      <c r="B864" s="66" t="s">
        <v>451</v>
      </c>
      <c r="C864" s="50" t="s">
        <v>130</v>
      </c>
      <c r="D864" s="50">
        <v>1</v>
      </c>
      <c r="E864" s="20"/>
      <c r="F864" s="20"/>
      <c r="G864" s="20"/>
    </row>
    <row r="865" spans="1:7" ht="30" thickTop="1" thickBot="1" x14ac:dyDescent="0.35">
      <c r="A865" s="61" t="s">
        <v>9</v>
      </c>
      <c r="B865" s="62" t="s">
        <v>10</v>
      </c>
      <c r="C865" s="62" t="s">
        <v>4</v>
      </c>
      <c r="D865" s="62" t="s">
        <v>11</v>
      </c>
      <c r="E865" s="62" t="s">
        <v>12</v>
      </c>
      <c r="F865" s="62" t="s">
        <v>13</v>
      </c>
      <c r="G865" s="64" t="s">
        <v>14</v>
      </c>
    </row>
    <row r="866" spans="1:7" ht="15" thickTop="1" x14ac:dyDescent="0.3">
      <c r="A866" s="20"/>
      <c r="B866" s="67" t="s">
        <v>15</v>
      </c>
      <c r="C866" s="68"/>
      <c r="D866" s="68"/>
      <c r="E866" s="68"/>
      <c r="F866" s="68"/>
      <c r="G866" s="7"/>
    </row>
    <row r="867" spans="1:7" x14ac:dyDescent="0.3">
      <c r="A867" s="36" t="s">
        <v>16</v>
      </c>
      <c r="B867" s="4" t="s">
        <v>17</v>
      </c>
      <c r="C867" s="4" t="s">
        <v>18</v>
      </c>
      <c r="D867" s="4">
        <v>0.25</v>
      </c>
      <c r="E867" s="70">
        <v>28.09</v>
      </c>
      <c r="F867" s="6">
        <f>PRODUCT(D867:E867)</f>
        <v>7.0225</v>
      </c>
      <c r="G867" s="7"/>
    </row>
    <row r="868" spans="1:7" ht="15" thickBot="1" x14ac:dyDescent="0.35">
      <c r="A868" s="36" t="s">
        <v>19</v>
      </c>
      <c r="B868" s="4" t="s">
        <v>20</v>
      </c>
      <c r="C868" s="4" t="s">
        <v>18</v>
      </c>
      <c r="D868" s="22">
        <v>0.2</v>
      </c>
      <c r="E868" s="70">
        <v>25.18</v>
      </c>
      <c r="F868" s="6">
        <f>PRODUCT(D868:E868)</f>
        <v>5.0360000000000005</v>
      </c>
      <c r="G868" s="7"/>
    </row>
    <row r="869" spans="1:7" ht="15.6" thickTop="1" thickBot="1" x14ac:dyDescent="0.35">
      <c r="A869" s="71">
        <v>1</v>
      </c>
      <c r="B869" s="244" t="s">
        <v>21</v>
      </c>
      <c r="C869" s="245"/>
      <c r="D869" s="245"/>
      <c r="E869" s="246"/>
      <c r="F869" s="72">
        <f>SUM(F867:F868)</f>
        <v>12.0585</v>
      </c>
      <c r="G869" s="73">
        <f>SUM(F869/F874)</f>
        <v>0.79051383399209474</v>
      </c>
    </row>
    <row r="870" spans="1:7" ht="15.6" thickTop="1" thickBot="1" x14ac:dyDescent="0.35">
      <c r="A870" s="78" t="s">
        <v>26</v>
      </c>
      <c r="B870" s="244" t="s">
        <v>84</v>
      </c>
      <c r="C870" s="245"/>
      <c r="D870" s="245"/>
      <c r="E870" s="246"/>
      <c r="F870" s="79">
        <f>SUM(F869)</f>
        <v>12.0585</v>
      </c>
      <c r="G870" s="3"/>
    </row>
    <row r="871" spans="1:7" ht="15.6" thickTop="1" thickBot="1" x14ac:dyDescent="0.35">
      <c r="A871" s="80">
        <v>2</v>
      </c>
      <c r="B871" s="264" t="s">
        <v>28</v>
      </c>
      <c r="C871" s="265"/>
      <c r="D871" s="265"/>
      <c r="E871" s="266"/>
      <c r="F871" s="79">
        <f>SUM(F870)*15%</f>
        <v>1.808775</v>
      </c>
      <c r="G871" s="73">
        <f>SUM(F871/F874)</f>
        <v>0.11857707509881421</v>
      </c>
    </row>
    <row r="872" spans="1:7" ht="15.6" thickTop="1" thickBot="1" x14ac:dyDescent="0.35">
      <c r="A872" s="78" t="s">
        <v>29</v>
      </c>
      <c r="B872" s="244" t="s">
        <v>85</v>
      </c>
      <c r="C872" s="245"/>
      <c r="D872" s="245"/>
      <c r="E872" s="246"/>
      <c r="F872" s="81">
        <f>SUM(F870:F871)</f>
        <v>13.867275000000001</v>
      </c>
    </row>
    <row r="873" spans="1:7" ht="15.6" thickTop="1" thickBot="1" x14ac:dyDescent="0.35">
      <c r="A873" s="80">
        <v>3</v>
      </c>
      <c r="B873" s="264" t="s">
        <v>31</v>
      </c>
      <c r="C873" s="265"/>
      <c r="D873" s="265"/>
      <c r="E873" s="266"/>
      <c r="F873" s="79">
        <f>SUM(F872)*10%</f>
        <v>1.3867275000000001</v>
      </c>
      <c r="G873" s="73">
        <f>SUM(F873/F874)</f>
        <v>9.0909090909090898E-2</v>
      </c>
    </row>
    <row r="874" spans="1:7" ht="15.6" thickTop="1" thickBot="1" x14ac:dyDescent="0.35">
      <c r="A874" s="78" t="s">
        <v>32</v>
      </c>
      <c r="B874" s="244" t="s">
        <v>33</v>
      </c>
      <c r="C874" s="245"/>
      <c r="D874" s="245"/>
      <c r="E874" s="246"/>
      <c r="F874" s="81">
        <f>SUM(F872:F873)</f>
        <v>15.254002500000002</v>
      </c>
      <c r="G874" s="82">
        <f>SUM(G863,G866,G869,G871,G873)</f>
        <v>0.99999999999999989</v>
      </c>
    </row>
    <row r="875" spans="1:7" ht="15.6" thickTop="1" thickBot="1" x14ac:dyDescent="0.35"/>
    <row r="876" spans="1:7" ht="44.4" thickTop="1" thickBot="1" x14ac:dyDescent="0.35">
      <c r="A876" s="61" t="s">
        <v>2</v>
      </c>
      <c r="B876" s="62" t="s">
        <v>3</v>
      </c>
      <c r="C876" s="63" t="s">
        <v>4</v>
      </c>
      <c r="D876" s="64" t="s">
        <v>5</v>
      </c>
      <c r="E876" s="27"/>
      <c r="F876" s="20"/>
      <c r="G876" s="20"/>
    </row>
    <row r="877" spans="1:7" ht="63.6" customHeight="1" thickTop="1" thickBot="1" x14ac:dyDescent="0.35">
      <c r="A877" s="65" t="s">
        <v>452</v>
      </c>
      <c r="B877" s="66" t="s">
        <v>453</v>
      </c>
      <c r="C877" s="50" t="s">
        <v>130</v>
      </c>
      <c r="D877" s="50">
        <v>1</v>
      </c>
      <c r="E877" s="20"/>
      <c r="F877" s="20"/>
      <c r="G877" s="20"/>
    </row>
    <row r="878" spans="1:7" ht="30" thickTop="1" thickBot="1" x14ac:dyDescent="0.35">
      <c r="A878" s="61" t="s">
        <v>9</v>
      </c>
      <c r="B878" s="62" t="s">
        <v>10</v>
      </c>
      <c r="C878" s="62" t="s">
        <v>4</v>
      </c>
      <c r="D878" s="62" t="s">
        <v>11</v>
      </c>
      <c r="E878" s="62" t="s">
        <v>12</v>
      </c>
      <c r="F878" s="62" t="s">
        <v>13</v>
      </c>
      <c r="G878" s="64" t="s">
        <v>14</v>
      </c>
    </row>
    <row r="879" spans="1:7" ht="15" thickTop="1" x14ac:dyDescent="0.3">
      <c r="A879" s="20"/>
      <c r="B879" s="67" t="s">
        <v>15</v>
      </c>
      <c r="C879" s="68"/>
      <c r="D879" s="68"/>
      <c r="E879" s="68"/>
      <c r="F879" s="68"/>
      <c r="G879" s="7"/>
    </row>
    <row r="880" spans="1:7" x14ac:dyDescent="0.3">
      <c r="A880" s="36" t="s">
        <v>16</v>
      </c>
      <c r="B880" s="4" t="s">
        <v>17</v>
      </c>
      <c r="C880" s="4" t="s">
        <v>18</v>
      </c>
      <c r="D880" s="4">
        <v>0.35</v>
      </c>
      <c r="E880" s="70">
        <v>28.09</v>
      </c>
      <c r="F880" s="6">
        <f>PRODUCT(D880:E880)</f>
        <v>9.8315000000000001</v>
      </c>
      <c r="G880" s="7"/>
    </row>
    <row r="881" spans="1:7" ht="15" thickBot="1" x14ac:dyDescent="0.35">
      <c r="A881" s="36" t="s">
        <v>19</v>
      </c>
      <c r="B881" s="4" t="s">
        <v>20</v>
      </c>
      <c r="C881" s="4" t="s">
        <v>18</v>
      </c>
      <c r="D881" s="22">
        <v>0.32500000000000001</v>
      </c>
      <c r="E881" s="70">
        <v>25.18</v>
      </c>
      <c r="F881" s="6">
        <f>PRODUCT(D881:E881)</f>
        <v>8.1835000000000004</v>
      </c>
      <c r="G881" s="7"/>
    </row>
    <row r="882" spans="1:7" ht="15.6" thickTop="1" thickBot="1" x14ac:dyDescent="0.35">
      <c r="A882" s="71">
        <v>1</v>
      </c>
      <c r="B882" s="244" t="s">
        <v>21</v>
      </c>
      <c r="C882" s="245"/>
      <c r="D882" s="245"/>
      <c r="E882" s="246"/>
      <c r="F882" s="72">
        <f>SUM(F880:F881)</f>
        <v>18.015000000000001</v>
      </c>
      <c r="G882" s="73">
        <f>SUM(F882/F887)</f>
        <v>0.79051383399209485</v>
      </c>
    </row>
    <row r="883" spans="1:7" ht="15.6" thickTop="1" thickBot="1" x14ac:dyDescent="0.35">
      <c r="A883" s="78" t="s">
        <v>26</v>
      </c>
      <c r="B883" s="244" t="s">
        <v>84</v>
      </c>
      <c r="C883" s="245"/>
      <c r="D883" s="245"/>
      <c r="E883" s="246"/>
      <c r="F883" s="79">
        <f>SUM(F882)</f>
        <v>18.015000000000001</v>
      </c>
      <c r="G883" s="3"/>
    </row>
    <row r="884" spans="1:7" ht="15.6" thickTop="1" thickBot="1" x14ac:dyDescent="0.35">
      <c r="A884" s="80">
        <v>2</v>
      </c>
      <c r="B884" s="264" t="s">
        <v>28</v>
      </c>
      <c r="C884" s="265"/>
      <c r="D884" s="265"/>
      <c r="E884" s="266"/>
      <c r="F884" s="79">
        <f>SUM(F883)*15%</f>
        <v>2.7022499999999998</v>
      </c>
      <c r="G884" s="73">
        <f>SUM(F884/F887)</f>
        <v>0.11857707509881422</v>
      </c>
    </row>
    <row r="885" spans="1:7" ht="15.6" thickTop="1" thickBot="1" x14ac:dyDescent="0.35">
      <c r="A885" s="78" t="s">
        <v>29</v>
      </c>
      <c r="B885" s="244" t="s">
        <v>85</v>
      </c>
      <c r="C885" s="245"/>
      <c r="D885" s="245"/>
      <c r="E885" s="246"/>
      <c r="F885" s="81">
        <f>SUM(F883:F884)</f>
        <v>20.71725</v>
      </c>
    </row>
    <row r="886" spans="1:7" ht="15.6" thickTop="1" thickBot="1" x14ac:dyDescent="0.35">
      <c r="A886" s="80">
        <v>3</v>
      </c>
      <c r="B886" s="264" t="s">
        <v>31</v>
      </c>
      <c r="C886" s="265"/>
      <c r="D886" s="265"/>
      <c r="E886" s="266"/>
      <c r="F886" s="79">
        <f>SUM(F885)*10%</f>
        <v>2.0717250000000003</v>
      </c>
      <c r="G886" s="73">
        <f>SUM(F886/F887)</f>
        <v>9.0909090909090912E-2</v>
      </c>
    </row>
    <row r="887" spans="1:7" ht="15.6" thickTop="1" thickBot="1" x14ac:dyDescent="0.35">
      <c r="A887" s="78" t="s">
        <v>32</v>
      </c>
      <c r="B887" s="244" t="s">
        <v>33</v>
      </c>
      <c r="C887" s="245"/>
      <c r="D887" s="245"/>
      <c r="E887" s="246"/>
      <c r="F887" s="81">
        <f>SUM(F885:F886)</f>
        <v>22.788975000000001</v>
      </c>
      <c r="G887" s="82">
        <f>SUM(G876,G879,G882,G884,G886)</f>
        <v>1</v>
      </c>
    </row>
    <row r="888" spans="1:7" ht="15.6" thickTop="1" thickBot="1" x14ac:dyDescent="0.35"/>
    <row r="889" spans="1:7" ht="44.4" thickTop="1" thickBot="1" x14ac:dyDescent="0.35">
      <c r="A889" s="61" t="s">
        <v>2</v>
      </c>
      <c r="B889" s="62" t="s">
        <v>3</v>
      </c>
      <c r="C889" s="63" t="s">
        <v>4</v>
      </c>
      <c r="D889" s="64" t="s">
        <v>5</v>
      </c>
      <c r="E889" s="27"/>
      <c r="F889" s="20"/>
      <c r="G889" s="20"/>
    </row>
    <row r="890" spans="1:7" ht="55.8" customHeight="1" thickTop="1" thickBot="1" x14ac:dyDescent="0.35">
      <c r="A890" s="65" t="s">
        <v>454</v>
      </c>
      <c r="B890" s="66" t="s">
        <v>455</v>
      </c>
      <c r="C890" s="50" t="s">
        <v>130</v>
      </c>
      <c r="D890" s="50">
        <v>1</v>
      </c>
      <c r="E890" s="20"/>
      <c r="F890" s="20"/>
      <c r="G890" s="20"/>
    </row>
    <row r="891" spans="1:7" ht="30" thickTop="1" thickBot="1" x14ac:dyDescent="0.35">
      <c r="A891" s="61" t="s">
        <v>9</v>
      </c>
      <c r="B891" s="62" t="s">
        <v>10</v>
      </c>
      <c r="C891" s="62" t="s">
        <v>4</v>
      </c>
      <c r="D891" s="62" t="s">
        <v>11</v>
      </c>
      <c r="E891" s="62" t="s">
        <v>12</v>
      </c>
      <c r="F891" s="62" t="s">
        <v>13</v>
      </c>
      <c r="G891" s="64" t="s">
        <v>14</v>
      </c>
    </row>
    <row r="892" spans="1:7" ht="15" thickTop="1" x14ac:dyDescent="0.3">
      <c r="A892" s="20"/>
      <c r="B892" s="67" t="s">
        <v>15</v>
      </c>
      <c r="C892" s="68"/>
      <c r="D892" s="68"/>
      <c r="E892" s="68"/>
      <c r="F892" s="68"/>
      <c r="G892" s="7"/>
    </row>
    <row r="893" spans="1:7" x14ac:dyDescent="0.3">
      <c r="A893" s="36" t="s">
        <v>16</v>
      </c>
      <c r="B893" s="4" t="s">
        <v>17</v>
      </c>
      <c r="C893" s="4" t="s">
        <v>18</v>
      </c>
      <c r="D893" s="4">
        <v>0.28000000000000003</v>
      </c>
      <c r="E893" s="70">
        <v>28.09</v>
      </c>
      <c r="F893" s="6">
        <f>PRODUCT(D893:E893)</f>
        <v>7.8652000000000006</v>
      </c>
      <c r="G893" s="7"/>
    </row>
    <row r="894" spans="1:7" ht="15" thickBot="1" x14ac:dyDescent="0.35">
      <c r="A894" s="36" t="s">
        <v>19</v>
      </c>
      <c r="B894" s="4" t="s">
        <v>20</v>
      </c>
      <c r="C894" s="4" t="s">
        <v>18</v>
      </c>
      <c r="D894" s="4">
        <v>0.28000000000000003</v>
      </c>
      <c r="E894" s="70">
        <v>25.18</v>
      </c>
      <c r="F894" s="6">
        <f>PRODUCT(D894:E894)</f>
        <v>7.0504000000000007</v>
      </c>
      <c r="G894" s="7"/>
    </row>
    <row r="895" spans="1:7" ht="15.6" thickTop="1" thickBot="1" x14ac:dyDescent="0.35">
      <c r="A895" s="71">
        <v>1</v>
      </c>
      <c r="B895" s="244" t="s">
        <v>21</v>
      </c>
      <c r="C895" s="245"/>
      <c r="D895" s="245"/>
      <c r="E895" s="246"/>
      <c r="F895" s="72">
        <f>SUM(F893:F894)</f>
        <v>14.915600000000001</v>
      </c>
      <c r="G895" s="73">
        <f>SUM(F895/F903)</f>
        <v>0.31885115421184895</v>
      </c>
    </row>
    <row r="896" spans="1:7" ht="15" thickTop="1" x14ac:dyDescent="0.3">
      <c r="A896" s="20"/>
      <c r="B896" s="74" t="s">
        <v>45</v>
      </c>
      <c r="C896" s="4"/>
      <c r="D896" s="4"/>
      <c r="E896" s="4"/>
      <c r="F896" s="41"/>
      <c r="G896" s="75"/>
    </row>
    <row r="897" spans="1:7" ht="38.4" customHeight="1" thickBot="1" x14ac:dyDescent="0.35">
      <c r="A897" s="36" t="s">
        <v>23</v>
      </c>
      <c r="B897" s="4" t="s">
        <v>435</v>
      </c>
      <c r="C897" s="4" t="s">
        <v>436</v>
      </c>
      <c r="D897" s="22">
        <v>0.8</v>
      </c>
      <c r="E897" s="76">
        <v>27.58</v>
      </c>
      <c r="F897" s="6">
        <f>PRODUCT(D897:E897)</f>
        <v>22.064</v>
      </c>
      <c r="G897" s="7"/>
    </row>
    <row r="898" spans="1:7" ht="15.6" thickTop="1" thickBot="1" x14ac:dyDescent="0.35">
      <c r="A898" s="71">
        <v>2</v>
      </c>
      <c r="B898" s="244" t="s">
        <v>49</v>
      </c>
      <c r="C898" s="245"/>
      <c r="D898" s="245"/>
      <c r="E898" s="246"/>
      <c r="F898" s="72">
        <f>SUM(F897)</f>
        <v>22.064</v>
      </c>
      <c r="G898" s="73">
        <f>SUM(F898/F903)</f>
        <v>0.47166267978024584</v>
      </c>
    </row>
    <row r="899" spans="1:7" ht="15.6" thickTop="1" thickBot="1" x14ac:dyDescent="0.35">
      <c r="A899" s="78" t="s">
        <v>26</v>
      </c>
      <c r="B899" s="244" t="s">
        <v>27</v>
      </c>
      <c r="C899" s="245"/>
      <c r="D899" s="245"/>
      <c r="E899" s="246"/>
      <c r="F899" s="79">
        <f>SUM(F895,F898)</f>
        <v>36.979600000000005</v>
      </c>
      <c r="G899" s="3"/>
    </row>
    <row r="900" spans="1:7" ht="15.6" thickTop="1" thickBot="1" x14ac:dyDescent="0.35">
      <c r="A900" s="80">
        <v>3</v>
      </c>
      <c r="B900" s="264" t="s">
        <v>28</v>
      </c>
      <c r="C900" s="265"/>
      <c r="D900" s="265"/>
      <c r="E900" s="266"/>
      <c r="F900" s="79">
        <f>SUM(F899)*15%</f>
        <v>5.5469400000000002</v>
      </c>
      <c r="G900" s="73">
        <f>SUM(F900/F903)</f>
        <v>0.11857707509881422</v>
      </c>
    </row>
    <row r="901" spans="1:7" ht="15.6" thickTop="1" thickBot="1" x14ac:dyDescent="0.35">
      <c r="A901" s="78" t="s">
        <v>29</v>
      </c>
      <c r="B901" s="244" t="s">
        <v>30</v>
      </c>
      <c r="C901" s="245"/>
      <c r="D901" s="245"/>
      <c r="E901" s="246"/>
      <c r="F901" s="81">
        <f>SUM(F899:F900)</f>
        <v>42.526540000000004</v>
      </c>
    </row>
    <row r="902" spans="1:7" ht="15.6" thickTop="1" thickBot="1" x14ac:dyDescent="0.35">
      <c r="A902" s="80">
        <v>4</v>
      </c>
      <c r="B902" s="264" t="s">
        <v>31</v>
      </c>
      <c r="C902" s="265"/>
      <c r="D902" s="265"/>
      <c r="E902" s="266"/>
      <c r="F902" s="79">
        <f>SUM(F901)*10%</f>
        <v>4.2526540000000006</v>
      </c>
      <c r="G902" s="73">
        <f>SUM(F902/F903)</f>
        <v>9.0909090909090912E-2</v>
      </c>
    </row>
    <row r="903" spans="1:7" ht="15.6" thickTop="1" thickBot="1" x14ac:dyDescent="0.35">
      <c r="A903" s="78" t="s">
        <v>32</v>
      </c>
      <c r="B903" s="244" t="s">
        <v>33</v>
      </c>
      <c r="C903" s="245"/>
      <c r="D903" s="245"/>
      <c r="E903" s="246"/>
      <c r="F903" s="81">
        <f>SUM(F901:F902)</f>
        <v>46.779194000000004</v>
      </c>
      <c r="G903" s="82">
        <f>SUM(G892,G895,G898,G900,G902)</f>
        <v>0.99999999999999989</v>
      </c>
    </row>
    <row r="904" spans="1:7" ht="15.6" thickTop="1" thickBot="1" x14ac:dyDescent="0.35"/>
    <row r="905" spans="1:7" ht="44.4" thickTop="1" thickBot="1" x14ac:dyDescent="0.35">
      <c r="A905" s="61" t="s">
        <v>2</v>
      </c>
      <c r="B905" s="62" t="s">
        <v>3</v>
      </c>
      <c r="C905" s="63" t="s">
        <v>4</v>
      </c>
      <c r="D905" s="64" t="s">
        <v>5</v>
      </c>
      <c r="E905" s="27"/>
      <c r="F905" s="20"/>
      <c r="G905" s="20"/>
    </row>
    <row r="906" spans="1:7" ht="59.4" customHeight="1" thickTop="1" thickBot="1" x14ac:dyDescent="0.35">
      <c r="A906" s="65" t="s">
        <v>456</v>
      </c>
      <c r="B906" s="66" t="s">
        <v>457</v>
      </c>
      <c r="C906" s="50" t="s">
        <v>130</v>
      </c>
      <c r="D906" s="50">
        <v>1</v>
      </c>
      <c r="E906" s="20"/>
      <c r="F906" s="20"/>
      <c r="G906" s="20"/>
    </row>
    <row r="907" spans="1:7" ht="30" thickTop="1" thickBot="1" x14ac:dyDescent="0.35">
      <c r="A907" s="61" t="s">
        <v>9</v>
      </c>
      <c r="B907" s="62" t="s">
        <v>10</v>
      </c>
      <c r="C907" s="62" t="s">
        <v>4</v>
      </c>
      <c r="D907" s="62" t="s">
        <v>11</v>
      </c>
      <c r="E907" s="62" t="s">
        <v>12</v>
      </c>
      <c r="F907" s="62" t="s">
        <v>13</v>
      </c>
      <c r="G907" s="64" t="s">
        <v>14</v>
      </c>
    </row>
    <row r="908" spans="1:7" ht="15" thickTop="1" x14ac:dyDescent="0.3">
      <c r="A908" s="20"/>
      <c r="B908" s="67" t="s">
        <v>15</v>
      </c>
      <c r="C908" s="68"/>
      <c r="D908" s="68"/>
      <c r="E908" s="68"/>
      <c r="F908" s="68"/>
      <c r="G908" s="7"/>
    </row>
    <row r="909" spans="1:7" x14ac:dyDescent="0.3">
      <c r="A909" s="36" t="s">
        <v>16</v>
      </c>
      <c r="B909" s="4" t="s">
        <v>17</v>
      </c>
      <c r="C909" s="4" t="s">
        <v>18</v>
      </c>
      <c r="D909" s="4">
        <v>0.15</v>
      </c>
      <c r="E909" s="70">
        <v>28.09</v>
      </c>
      <c r="F909" s="6">
        <f>PRODUCT(D909:E909)</f>
        <v>4.2134999999999998</v>
      </c>
      <c r="G909" s="7"/>
    </row>
    <row r="910" spans="1:7" ht="15" thickBot="1" x14ac:dyDescent="0.35">
      <c r="A910" s="36" t="s">
        <v>19</v>
      </c>
      <c r="B910" s="4" t="s">
        <v>20</v>
      </c>
      <c r="C910" s="4" t="s">
        <v>18</v>
      </c>
      <c r="D910" s="4">
        <v>0.13</v>
      </c>
      <c r="E910" s="70">
        <v>25.18</v>
      </c>
      <c r="F910" s="6">
        <f>PRODUCT(D910:E910)</f>
        <v>3.2734000000000001</v>
      </c>
      <c r="G910" s="7"/>
    </row>
    <row r="911" spans="1:7" ht="15.6" thickTop="1" thickBot="1" x14ac:dyDescent="0.35">
      <c r="A911" s="71">
        <v>1</v>
      </c>
      <c r="B911" s="244" t="s">
        <v>21</v>
      </c>
      <c r="C911" s="245"/>
      <c r="D911" s="245"/>
      <c r="E911" s="246"/>
      <c r="F911" s="72">
        <f>SUM(F909:F910)</f>
        <v>7.4869000000000003</v>
      </c>
      <c r="G911" s="73">
        <f>SUM(F911/F919)</f>
        <v>0.50118961323369782</v>
      </c>
    </row>
    <row r="912" spans="1:7" ht="15" thickTop="1" x14ac:dyDescent="0.3">
      <c r="A912" s="20"/>
      <c r="B912" s="74" t="s">
        <v>45</v>
      </c>
      <c r="C912" s="4"/>
      <c r="D912" s="4"/>
      <c r="E912" s="4"/>
      <c r="F912" s="41"/>
      <c r="G912" s="75"/>
    </row>
    <row r="913" spans="1:7" ht="38.4" customHeight="1" thickBot="1" x14ac:dyDescent="0.35">
      <c r="A913" s="36" t="s">
        <v>23</v>
      </c>
      <c r="B913" s="4" t="s">
        <v>435</v>
      </c>
      <c r="C913" s="4" t="s">
        <v>436</v>
      </c>
      <c r="D913" s="22">
        <v>0.2</v>
      </c>
      <c r="E913" s="76">
        <v>21.61</v>
      </c>
      <c r="F913" s="6">
        <f>PRODUCT(D913:E913)</f>
        <v>4.3220000000000001</v>
      </c>
      <c r="G913" s="7"/>
    </row>
    <row r="914" spans="1:7" ht="15.6" thickTop="1" thickBot="1" x14ac:dyDescent="0.35">
      <c r="A914" s="71">
        <v>2</v>
      </c>
      <c r="B914" s="244" t="s">
        <v>49</v>
      </c>
      <c r="C914" s="245"/>
      <c r="D914" s="245"/>
      <c r="E914" s="246"/>
      <c r="F914" s="72">
        <f>SUM(F913)</f>
        <v>4.3220000000000001</v>
      </c>
      <c r="G914" s="73">
        <f>SUM(F914/F919)</f>
        <v>0.28932422075839692</v>
      </c>
    </row>
    <row r="915" spans="1:7" ht="15.6" thickTop="1" thickBot="1" x14ac:dyDescent="0.35">
      <c r="A915" s="78" t="s">
        <v>26</v>
      </c>
      <c r="B915" s="244" t="s">
        <v>27</v>
      </c>
      <c r="C915" s="245"/>
      <c r="D915" s="245"/>
      <c r="E915" s="246"/>
      <c r="F915" s="79">
        <f>SUM(F911,F914)</f>
        <v>11.808900000000001</v>
      </c>
      <c r="G915" s="3"/>
    </row>
    <row r="916" spans="1:7" ht="15.6" thickTop="1" thickBot="1" x14ac:dyDescent="0.35">
      <c r="A916" s="80">
        <v>3</v>
      </c>
      <c r="B916" s="264" t="s">
        <v>28</v>
      </c>
      <c r="C916" s="265"/>
      <c r="D916" s="265"/>
      <c r="E916" s="266"/>
      <c r="F916" s="79">
        <f>SUM(F915)*15%</f>
        <v>1.7713350000000001</v>
      </c>
      <c r="G916" s="73">
        <f>SUM(F916/F919)</f>
        <v>0.11857707509881422</v>
      </c>
    </row>
    <row r="917" spans="1:7" ht="15.6" thickTop="1" thickBot="1" x14ac:dyDescent="0.35">
      <c r="A917" s="78" t="s">
        <v>29</v>
      </c>
      <c r="B917" s="244" t="s">
        <v>30</v>
      </c>
      <c r="C917" s="245"/>
      <c r="D917" s="245"/>
      <c r="E917" s="246"/>
      <c r="F917" s="81">
        <f>SUM(F915:F916)</f>
        <v>13.580235000000002</v>
      </c>
    </row>
    <row r="918" spans="1:7" ht="15.6" thickTop="1" thickBot="1" x14ac:dyDescent="0.35">
      <c r="A918" s="80">
        <v>4</v>
      </c>
      <c r="B918" s="264" t="s">
        <v>31</v>
      </c>
      <c r="C918" s="265"/>
      <c r="D918" s="265"/>
      <c r="E918" s="266"/>
      <c r="F918" s="79">
        <f>SUM(F917)*10%</f>
        <v>1.3580235000000003</v>
      </c>
      <c r="G918" s="73">
        <f>SUM(F918/F919)</f>
        <v>9.0909090909090912E-2</v>
      </c>
    </row>
    <row r="919" spans="1:7" ht="15.6" thickTop="1" thickBot="1" x14ac:dyDescent="0.35">
      <c r="A919" s="78" t="s">
        <v>32</v>
      </c>
      <c r="B919" s="244" t="s">
        <v>33</v>
      </c>
      <c r="C919" s="245"/>
      <c r="D919" s="245"/>
      <c r="E919" s="246"/>
      <c r="F919" s="81">
        <f>SUM(F917:F918)</f>
        <v>14.938258500000002</v>
      </c>
      <c r="G919" s="82">
        <f>SUM(G908,G911,G914,G916,G918)</f>
        <v>0.99999999999999989</v>
      </c>
    </row>
    <row r="920" spans="1:7" ht="15.6" thickTop="1" thickBot="1" x14ac:dyDescent="0.35"/>
    <row r="921" spans="1:7" ht="44.4" thickTop="1" thickBot="1" x14ac:dyDescent="0.35">
      <c r="A921" s="61" t="s">
        <v>2</v>
      </c>
      <c r="B921" s="62" t="s">
        <v>3</v>
      </c>
      <c r="C921" s="63" t="s">
        <v>4</v>
      </c>
      <c r="D921" s="64" t="s">
        <v>5</v>
      </c>
      <c r="E921" s="27"/>
      <c r="F921" s="20"/>
      <c r="G921" s="20"/>
    </row>
    <row r="922" spans="1:7" ht="69.599999999999994" customHeight="1" thickTop="1" thickBot="1" x14ac:dyDescent="0.35">
      <c r="A922" s="65" t="s">
        <v>458</v>
      </c>
      <c r="B922" s="66" t="s">
        <v>459</v>
      </c>
      <c r="C922" s="50" t="s">
        <v>130</v>
      </c>
      <c r="D922" s="50">
        <v>1</v>
      </c>
      <c r="E922" s="20"/>
      <c r="F922" s="20"/>
      <c r="G922" s="20"/>
    </row>
    <row r="923" spans="1:7" ht="30" thickTop="1" thickBot="1" x14ac:dyDescent="0.35">
      <c r="A923" s="61" t="s">
        <v>9</v>
      </c>
      <c r="B923" s="62" t="s">
        <v>10</v>
      </c>
      <c r="C923" s="62" t="s">
        <v>4</v>
      </c>
      <c r="D923" s="62" t="s">
        <v>11</v>
      </c>
      <c r="E923" s="62" t="s">
        <v>12</v>
      </c>
      <c r="F923" s="62" t="s">
        <v>13</v>
      </c>
      <c r="G923" s="64" t="s">
        <v>14</v>
      </c>
    </row>
    <row r="924" spans="1:7" ht="15" thickTop="1" x14ac:dyDescent="0.3">
      <c r="A924" s="20"/>
      <c r="B924" s="67" t="s">
        <v>15</v>
      </c>
      <c r="C924" s="68"/>
      <c r="D924" s="68"/>
      <c r="E924" s="68"/>
      <c r="F924" s="68"/>
      <c r="G924" s="7"/>
    </row>
    <row r="925" spans="1:7" x14ac:dyDescent="0.3">
      <c r="A925" s="36" t="s">
        <v>16</v>
      </c>
      <c r="B925" s="4" t="s">
        <v>17</v>
      </c>
      <c r="C925" s="4" t="s">
        <v>18</v>
      </c>
      <c r="D925" s="4">
        <v>0.13</v>
      </c>
      <c r="E925" s="70">
        <v>28.09</v>
      </c>
      <c r="F925" s="6">
        <f>PRODUCT(D925:E925)</f>
        <v>3.6516999999999999</v>
      </c>
      <c r="G925" s="7"/>
    </row>
    <row r="926" spans="1:7" ht="15" thickBot="1" x14ac:dyDescent="0.35">
      <c r="A926" s="36" t="s">
        <v>19</v>
      </c>
      <c r="B926" s="4" t="s">
        <v>20</v>
      </c>
      <c r="C926" s="4" t="s">
        <v>18</v>
      </c>
      <c r="D926" s="4">
        <v>0.11</v>
      </c>
      <c r="E926" s="70">
        <v>25.18</v>
      </c>
      <c r="F926" s="6">
        <f>PRODUCT(D926:E926)</f>
        <v>2.7698</v>
      </c>
      <c r="G926" s="7"/>
    </row>
    <row r="927" spans="1:7" ht="15.6" thickTop="1" thickBot="1" x14ac:dyDescent="0.35">
      <c r="A927" s="71">
        <v>1</v>
      </c>
      <c r="B927" s="244" t="s">
        <v>21</v>
      </c>
      <c r="C927" s="245"/>
      <c r="D927" s="245"/>
      <c r="E927" s="246"/>
      <c r="F927" s="72">
        <f>SUM(F925:F926)</f>
        <v>6.4215</v>
      </c>
      <c r="G927" s="73">
        <f>SUM(F927/F935)</f>
        <v>0.55644236496453781</v>
      </c>
    </row>
    <row r="928" spans="1:7" ht="15" thickTop="1" x14ac:dyDescent="0.3">
      <c r="A928" s="20"/>
      <c r="B928" s="74" t="s">
        <v>45</v>
      </c>
      <c r="C928" s="4"/>
      <c r="D928" s="4"/>
      <c r="E928" s="4"/>
      <c r="F928" s="41"/>
      <c r="G928" s="75"/>
    </row>
    <row r="929" spans="1:7" ht="34.799999999999997" customHeight="1" thickBot="1" x14ac:dyDescent="0.35">
      <c r="A929" s="36" t="s">
        <v>23</v>
      </c>
      <c r="B929" s="4" t="s">
        <v>435</v>
      </c>
      <c r="C929" s="4" t="s">
        <v>436</v>
      </c>
      <c r="D929" s="4">
        <v>0.125</v>
      </c>
      <c r="E929" s="76">
        <v>21.61</v>
      </c>
      <c r="F929" s="6">
        <f>PRODUCT(D929:E929)</f>
        <v>2.7012499999999999</v>
      </c>
      <c r="G929" s="7"/>
    </row>
    <row r="930" spans="1:7" ht="15.6" thickTop="1" thickBot="1" x14ac:dyDescent="0.35">
      <c r="A930" s="71">
        <v>2</v>
      </c>
      <c r="B930" s="244" t="s">
        <v>49</v>
      </c>
      <c r="C930" s="245"/>
      <c r="D930" s="245"/>
      <c r="E930" s="246"/>
      <c r="F930" s="72">
        <f>SUM(F929)</f>
        <v>2.7012499999999999</v>
      </c>
      <c r="G930" s="73">
        <f>SUM(F930/F935)</f>
        <v>0.2340714690275571</v>
      </c>
    </row>
    <row r="931" spans="1:7" ht="15.6" thickTop="1" thickBot="1" x14ac:dyDescent="0.35">
      <c r="A931" s="78" t="s">
        <v>26</v>
      </c>
      <c r="B931" s="244" t="s">
        <v>27</v>
      </c>
      <c r="C931" s="245"/>
      <c r="D931" s="245"/>
      <c r="E931" s="246"/>
      <c r="F931" s="79">
        <f>SUM(F927,F930)</f>
        <v>9.1227499999999999</v>
      </c>
      <c r="G931" s="3"/>
    </row>
    <row r="932" spans="1:7" ht="15.6" thickTop="1" thickBot="1" x14ac:dyDescent="0.35">
      <c r="A932" s="80">
        <v>3</v>
      </c>
      <c r="B932" s="264" t="s">
        <v>28</v>
      </c>
      <c r="C932" s="265"/>
      <c r="D932" s="265"/>
      <c r="E932" s="266"/>
      <c r="F932" s="79">
        <f>SUM(F931)*15%</f>
        <v>1.3684125</v>
      </c>
      <c r="G932" s="73">
        <f>SUM(F932/F935)</f>
        <v>0.11857707509881424</v>
      </c>
    </row>
    <row r="933" spans="1:7" ht="15.6" thickTop="1" thickBot="1" x14ac:dyDescent="0.35">
      <c r="A933" s="78" t="s">
        <v>29</v>
      </c>
      <c r="B933" s="244" t="s">
        <v>30</v>
      </c>
      <c r="C933" s="245"/>
      <c r="D933" s="245"/>
      <c r="E933" s="246"/>
      <c r="F933" s="81">
        <f>SUM(F931:F932)</f>
        <v>10.4911625</v>
      </c>
    </row>
    <row r="934" spans="1:7" ht="15.6" thickTop="1" thickBot="1" x14ac:dyDescent="0.35">
      <c r="A934" s="80">
        <v>4</v>
      </c>
      <c r="B934" s="264" t="s">
        <v>31</v>
      </c>
      <c r="C934" s="265"/>
      <c r="D934" s="265"/>
      <c r="E934" s="266"/>
      <c r="F934" s="79">
        <f>SUM(F933)*10%</f>
        <v>1.04911625</v>
      </c>
      <c r="G934" s="73">
        <f>SUM(F934/F935)</f>
        <v>9.0909090909090912E-2</v>
      </c>
    </row>
    <row r="935" spans="1:7" ht="15.6" thickTop="1" thickBot="1" x14ac:dyDescent="0.35">
      <c r="A935" s="78" t="s">
        <v>32</v>
      </c>
      <c r="B935" s="244" t="s">
        <v>33</v>
      </c>
      <c r="C935" s="245"/>
      <c r="D935" s="245"/>
      <c r="E935" s="246"/>
      <c r="F935" s="81">
        <f>SUM(F933:F934)</f>
        <v>11.540278749999999</v>
      </c>
      <c r="G935" s="82">
        <f>SUM(G924,G927,G930,G932,G934)</f>
        <v>1</v>
      </c>
    </row>
    <row r="936" spans="1:7" ht="15.6" thickTop="1" thickBot="1" x14ac:dyDescent="0.35"/>
    <row r="937" spans="1:7" ht="44.4" thickTop="1" thickBot="1" x14ac:dyDescent="0.35">
      <c r="A937" s="61" t="s">
        <v>2</v>
      </c>
      <c r="B937" s="62" t="s">
        <v>3</v>
      </c>
      <c r="C937" s="63" t="s">
        <v>4</v>
      </c>
      <c r="D937" s="64" t="s">
        <v>5</v>
      </c>
      <c r="E937" s="27"/>
      <c r="F937" s="20"/>
      <c r="G937" s="20"/>
    </row>
    <row r="938" spans="1:7" ht="177.6" customHeight="1" thickTop="1" thickBot="1" x14ac:dyDescent="0.35">
      <c r="A938" s="65" t="s">
        <v>460</v>
      </c>
      <c r="B938" s="66" t="s">
        <v>461</v>
      </c>
      <c r="C938" s="50" t="s">
        <v>130</v>
      </c>
      <c r="D938" s="50">
        <v>1</v>
      </c>
      <c r="E938" s="20"/>
      <c r="F938" s="20"/>
      <c r="G938" s="20"/>
    </row>
    <row r="939" spans="1:7" ht="30" thickTop="1" thickBot="1" x14ac:dyDescent="0.35">
      <c r="A939" s="61" t="s">
        <v>9</v>
      </c>
      <c r="B939" s="62" t="s">
        <v>10</v>
      </c>
      <c r="C939" s="62" t="s">
        <v>4</v>
      </c>
      <c r="D939" s="62" t="s">
        <v>11</v>
      </c>
      <c r="E939" s="62" t="s">
        <v>12</v>
      </c>
      <c r="F939" s="62" t="s">
        <v>13</v>
      </c>
      <c r="G939" s="64" t="s">
        <v>14</v>
      </c>
    </row>
    <row r="940" spans="1:7" ht="15" thickTop="1" x14ac:dyDescent="0.3">
      <c r="A940" s="20"/>
      <c r="B940" s="67" t="s">
        <v>15</v>
      </c>
      <c r="C940" s="68"/>
      <c r="D940" s="68"/>
      <c r="E940" s="68"/>
      <c r="F940" s="68"/>
      <c r="G940" s="7"/>
    </row>
    <row r="941" spans="1:7" ht="15" thickBot="1" x14ac:dyDescent="0.35">
      <c r="A941" s="36" t="s">
        <v>16</v>
      </c>
      <c r="B941" s="4" t="s">
        <v>36</v>
      </c>
      <c r="C941" s="4" t="s">
        <v>18</v>
      </c>
      <c r="D941" s="22">
        <v>0.125</v>
      </c>
      <c r="E941" s="91">
        <v>25.18</v>
      </c>
      <c r="F941" s="6">
        <f>PRODUCT(D941:E941)</f>
        <v>3.1475</v>
      </c>
      <c r="G941" s="7"/>
    </row>
    <row r="942" spans="1:7" ht="15.6" thickTop="1" thickBot="1" x14ac:dyDescent="0.35">
      <c r="A942" s="71">
        <v>1</v>
      </c>
      <c r="B942" s="244" t="s">
        <v>21</v>
      </c>
      <c r="C942" s="245"/>
      <c r="D942" s="245"/>
      <c r="E942" s="246"/>
      <c r="F942" s="72">
        <f>SUM(F941)</f>
        <v>3.1475</v>
      </c>
      <c r="G942" s="73">
        <f>SUM(F942/F947)</f>
        <v>0.79051383399209485</v>
      </c>
    </row>
    <row r="943" spans="1:7" ht="15.6" thickTop="1" thickBot="1" x14ac:dyDescent="0.35">
      <c r="A943" s="78" t="s">
        <v>26</v>
      </c>
      <c r="B943" s="244" t="s">
        <v>84</v>
      </c>
      <c r="C943" s="245"/>
      <c r="D943" s="245"/>
      <c r="E943" s="246"/>
      <c r="F943" s="79">
        <f>SUM(F942)</f>
        <v>3.1475</v>
      </c>
      <c r="G943" s="3"/>
    </row>
    <row r="944" spans="1:7" ht="15.6" thickTop="1" thickBot="1" x14ac:dyDescent="0.35">
      <c r="A944" s="80">
        <v>2</v>
      </c>
      <c r="B944" s="264" t="s">
        <v>28</v>
      </c>
      <c r="C944" s="265"/>
      <c r="D944" s="265"/>
      <c r="E944" s="266"/>
      <c r="F944" s="79">
        <f>SUM(F943)*15%</f>
        <v>0.47212499999999996</v>
      </c>
      <c r="G944" s="73">
        <f>SUM(F944/F947)</f>
        <v>0.11857707509881421</v>
      </c>
    </row>
    <row r="945" spans="1:7" ht="15.6" thickTop="1" thickBot="1" x14ac:dyDescent="0.35">
      <c r="A945" s="78" t="s">
        <v>29</v>
      </c>
      <c r="B945" s="244" t="s">
        <v>85</v>
      </c>
      <c r="C945" s="245"/>
      <c r="D945" s="245"/>
      <c r="E945" s="246"/>
      <c r="F945" s="81">
        <f>SUM(F943:F944)</f>
        <v>3.6196250000000001</v>
      </c>
    </row>
    <row r="946" spans="1:7" ht="15.6" thickTop="1" thickBot="1" x14ac:dyDescent="0.35">
      <c r="A946" s="80">
        <v>3</v>
      </c>
      <c r="B946" s="264" t="s">
        <v>31</v>
      </c>
      <c r="C946" s="265"/>
      <c r="D946" s="265"/>
      <c r="E946" s="266"/>
      <c r="F946" s="79">
        <f>SUM(F945)*10%</f>
        <v>0.36196250000000002</v>
      </c>
      <c r="G946" s="73">
        <f>SUM(F946/F947)</f>
        <v>9.0909090909090912E-2</v>
      </c>
    </row>
    <row r="947" spans="1:7" ht="15.6" thickTop="1" thickBot="1" x14ac:dyDescent="0.35">
      <c r="A947" s="78" t="s">
        <v>32</v>
      </c>
      <c r="B947" s="244" t="s">
        <v>33</v>
      </c>
      <c r="C947" s="245"/>
      <c r="D947" s="245"/>
      <c r="E947" s="246"/>
      <c r="F947" s="81">
        <f>SUM(F945:F946)</f>
        <v>3.9815875000000003</v>
      </c>
      <c r="G947" s="82">
        <f>SUM(G936,G939,G942,G944,G946)</f>
        <v>1</v>
      </c>
    </row>
    <row r="948" spans="1:7" ht="15.6" thickTop="1" thickBot="1" x14ac:dyDescent="0.35"/>
    <row r="949" spans="1:7" ht="44.4" thickTop="1" thickBot="1" x14ac:dyDescent="0.35">
      <c r="A949" s="61" t="s">
        <v>2</v>
      </c>
      <c r="B949" s="62" t="s">
        <v>3</v>
      </c>
      <c r="C949" s="63" t="s">
        <v>4</v>
      </c>
      <c r="D949" s="64" t="s">
        <v>5</v>
      </c>
      <c r="E949" s="27"/>
      <c r="F949" s="20"/>
      <c r="G949" s="20"/>
    </row>
    <row r="950" spans="1:7" ht="175.2" customHeight="1" thickTop="1" thickBot="1" x14ac:dyDescent="0.35">
      <c r="A950" s="65" t="s">
        <v>462</v>
      </c>
      <c r="B950" s="66" t="s">
        <v>463</v>
      </c>
      <c r="C950" s="50" t="s">
        <v>130</v>
      </c>
      <c r="D950" s="50">
        <v>1</v>
      </c>
      <c r="E950" s="20"/>
      <c r="F950" s="20"/>
      <c r="G950" s="20"/>
    </row>
    <row r="951" spans="1:7" ht="30" thickTop="1" thickBot="1" x14ac:dyDescent="0.35">
      <c r="A951" s="61" t="s">
        <v>9</v>
      </c>
      <c r="B951" s="62" t="s">
        <v>10</v>
      </c>
      <c r="C951" s="62" t="s">
        <v>4</v>
      </c>
      <c r="D951" s="62" t="s">
        <v>11</v>
      </c>
      <c r="E951" s="62" t="s">
        <v>12</v>
      </c>
      <c r="F951" s="62" t="s">
        <v>13</v>
      </c>
      <c r="G951" s="64" t="s">
        <v>14</v>
      </c>
    </row>
    <row r="952" spans="1:7" ht="15" thickTop="1" x14ac:dyDescent="0.3">
      <c r="A952" s="20"/>
      <c r="B952" s="67" t="s">
        <v>15</v>
      </c>
      <c r="C952" s="68"/>
      <c r="D952" s="68"/>
      <c r="E952" s="68"/>
      <c r="F952" s="68"/>
      <c r="G952" s="7"/>
    </row>
    <row r="953" spans="1:7" ht="15" thickBot="1" x14ac:dyDescent="0.35">
      <c r="A953" s="36" t="s">
        <v>16</v>
      </c>
      <c r="B953" s="4" t="s">
        <v>36</v>
      </c>
      <c r="C953" s="4" t="s">
        <v>18</v>
      </c>
      <c r="D953" s="22">
        <v>0.22500000000000001</v>
      </c>
      <c r="E953" s="91">
        <v>25.18</v>
      </c>
      <c r="F953" s="6">
        <f>PRODUCT(D953:E953)</f>
        <v>5.6654999999999998</v>
      </c>
      <c r="G953" s="7"/>
    </row>
    <row r="954" spans="1:7" ht="15.6" thickTop="1" thickBot="1" x14ac:dyDescent="0.35">
      <c r="A954" s="71">
        <v>1</v>
      </c>
      <c r="B954" s="244" t="s">
        <v>21</v>
      </c>
      <c r="C954" s="245"/>
      <c r="D954" s="245"/>
      <c r="E954" s="246"/>
      <c r="F954" s="72">
        <f>SUM(F953)</f>
        <v>5.6654999999999998</v>
      </c>
      <c r="G954" s="73">
        <f>SUM(F954/F959)</f>
        <v>0.79051383399209485</v>
      </c>
    </row>
    <row r="955" spans="1:7" ht="15.6" thickTop="1" thickBot="1" x14ac:dyDescent="0.35">
      <c r="A955" s="78" t="s">
        <v>26</v>
      </c>
      <c r="B955" s="244" t="s">
        <v>84</v>
      </c>
      <c r="C955" s="245"/>
      <c r="D955" s="245"/>
      <c r="E955" s="246"/>
      <c r="F955" s="79">
        <f>SUM(F954)</f>
        <v>5.6654999999999998</v>
      </c>
      <c r="G955" s="3"/>
    </row>
    <row r="956" spans="1:7" ht="15.6" thickTop="1" thickBot="1" x14ac:dyDescent="0.35">
      <c r="A956" s="80">
        <v>2</v>
      </c>
      <c r="B956" s="264" t="s">
        <v>28</v>
      </c>
      <c r="C956" s="265"/>
      <c r="D956" s="265"/>
      <c r="E956" s="266"/>
      <c r="F956" s="79">
        <f>SUM(F955)*15%</f>
        <v>0.84982499999999994</v>
      </c>
      <c r="G956" s="73">
        <f>SUM(F956/F959)</f>
        <v>0.11857707509881422</v>
      </c>
    </row>
    <row r="957" spans="1:7" ht="15.6" thickTop="1" thickBot="1" x14ac:dyDescent="0.35">
      <c r="A957" s="78" t="s">
        <v>29</v>
      </c>
      <c r="B957" s="244" t="s">
        <v>85</v>
      </c>
      <c r="C957" s="245"/>
      <c r="D957" s="245"/>
      <c r="E957" s="246"/>
      <c r="F957" s="81">
        <f>SUM(F955:F956)</f>
        <v>6.5153249999999998</v>
      </c>
    </row>
    <row r="958" spans="1:7" ht="15.6" thickTop="1" thickBot="1" x14ac:dyDescent="0.35">
      <c r="A958" s="80">
        <v>3</v>
      </c>
      <c r="B958" s="264" t="s">
        <v>31</v>
      </c>
      <c r="C958" s="265"/>
      <c r="D958" s="265"/>
      <c r="E958" s="266"/>
      <c r="F958" s="79">
        <f>SUM(F957)*10%</f>
        <v>0.65153250000000007</v>
      </c>
      <c r="G958" s="73">
        <f>SUM(F958/F959)</f>
        <v>9.0909090909090925E-2</v>
      </c>
    </row>
    <row r="959" spans="1:7" ht="15.6" thickTop="1" thickBot="1" x14ac:dyDescent="0.35">
      <c r="A959" s="78" t="s">
        <v>32</v>
      </c>
      <c r="B959" s="244" t="s">
        <v>33</v>
      </c>
      <c r="C959" s="245"/>
      <c r="D959" s="245"/>
      <c r="E959" s="246"/>
      <c r="F959" s="81">
        <f>SUM(F957:F958)</f>
        <v>7.1668574999999999</v>
      </c>
      <c r="G959" s="82">
        <f>SUM(G948,G951,G954,G956,G958)</f>
        <v>1</v>
      </c>
    </row>
    <row r="960" spans="1:7" ht="15" thickTop="1" x14ac:dyDescent="0.3"/>
    <row r="961" spans="1:7" x14ac:dyDescent="0.3">
      <c r="A961" s="231" t="s">
        <v>464</v>
      </c>
      <c r="B961" s="231"/>
      <c r="C961" s="231"/>
      <c r="D961" s="231"/>
      <c r="E961" s="231"/>
      <c r="F961" s="231"/>
      <c r="G961" s="231"/>
    </row>
    <row r="962" spans="1:7" ht="15" thickBot="1" x14ac:dyDescent="0.35"/>
    <row r="963" spans="1:7" ht="44.4" thickTop="1" thickBot="1" x14ac:dyDescent="0.35">
      <c r="A963" s="61" t="s">
        <v>2</v>
      </c>
      <c r="B963" s="62" t="s">
        <v>3</v>
      </c>
      <c r="C963" s="63" t="s">
        <v>4</v>
      </c>
      <c r="D963" s="64" t="s">
        <v>5</v>
      </c>
      <c r="E963" s="27"/>
      <c r="F963" s="20"/>
      <c r="G963" s="20"/>
    </row>
    <row r="964" spans="1:7" ht="220.2" customHeight="1" thickTop="1" thickBot="1" x14ac:dyDescent="0.35">
      <c r="A964" s="65" t="s">
        <v>465</v>
      </c>
      <c r="B964" s="66" t="s">
        <v>466</v>
      </c>
      <c r="C964" s="50" t="s">
        <v>130</v>
      </c>
      <c r="D964" s="50">
        <v>1</v>
      </c>
      <c r="E964" s="20"/>
      <c r="F964" s="20"/>
      <c r="G964" s="20"/>
    </row>
    <row r="965" spans="1:7" ht="30" thickTop="1" thickBot="1" x14ac:dyDescent="0.35">
      <c r="A965" s="61" t="s">
        <v>9</v>
      </c>
      <c r="B965" s="62" t="s">
        <v>10</v>
      </c>
      <c r="C965" s="62" t="s">
        <v>4</v>
      </c>
      <c r="D965" s="62" t="s">
        <v>11</v>
      </c>
      <c r="E965" s="62" t="s">
        <v>12</v>
      </c>
      <c r="F965" s="62" t="s">
        <v>13</v>
      </c>
      <c r="G965" s="64" t="s">
        <v>14</v>
      </c>
    </row>
    <row r="966" spans="1:7" ht="15" thickTop="1" x14ac:dyDescent="0.3">
      <c r="A966" s="20"/>
      <c r="B966" s="67" t="s">
        <v>15</v>
      </c>
      <c r="C966" s="68"/>
      <c r="D966" s="68"/>
      <c r="E966" s="68"/>
      <c r="F966" s="68"/>
      <c r="G966" s="7"/>
    </row>
    <row r="967" spans="1:7" ht="15" thickBot="1" x14ac:dyDescent="0.35">
      <c r="A967" s="36" t="s">
        <v>16</v>
      </c>
      <c r="B967" s="4" t="s">
        <v>17</v>
      </c>
      <c r="C967" s="4" t="s">
        <v>18</v>
      </c>
      <c r="D967" s="4">
        <v>0.35</v>
      </c>
      <c r="E967" s="91">
        <v>28.09</v>
      </c>
      <c r="F967" s="6">
        <f>PRODUCT(D967:E967)</f>
        <v>9.8315000000000001</v>
      </c>
      <c r="G967" s="7"/>
    </row>
    <row r="968" spans="1:7" ht="15.6" thickTop="1" thickBot="1" x14ac:dyDescent="0.35">
      <c r="A968" s="71">
        <v>1</v>
      </c>
      <c r="B968" s="244" t="s">
        <v>21</v>
      </c>
      <c r="C968" s="245"/>
      <c r="D968" s="245"/>
      <c r="E968" s="246"/>
      <c r="F968" s="72">
        <f>SUM(F967)</f>
        <v>9.8315000000000001</v>
      </c>
      <c r="G968" s="73">
        <f>SUM(F968/F973)</f>
        <v>0.79051383399209496</v>
      </c>
    </row>
    <row r="969" spans="1:7" ht="15.6" thickTop="1" thickBot="1" x14ac:dyDescent="0.35">
      <c r="A969" s="78" t="s">
        <v>26</v>
      </c>
      <c r="B969" s="244" t="s">
        <v>84</v>
      </c>
      <c r="C969" s="245"/>
      <c r="D969" s="245"/>
      <c r="E969" s="246"/>
      <c r="F969" s="79">
        <f>SUM(F968)</f>
        <v>9.8315000000000001</v>
      </c>
      <c r="G969" s="3"/>
    </row>
    <row r="970" spans="1:7" ht="15.6" thickTop="1" thickBot="1" x14ac:dyDescent="0.35">
      <c r="A970" s="80">
        <v>2</v>
      </c>
      <c r="B970" s="264" t="s">
        <v>28</v>
      </c>
      <c r="C970" s="265"/>
      <c r="D970" s="265"/>
      <c r="E970" s="266"/>
      <c r="F970" s="79">
        <f>SUM(F969)*15%</f>
        <v>1.4747250000000001</v>
      </c>
      <c r="G970" s="73">
        <f>SUM(F970/F973)</f>
        <v>0.11857707509881424</v>
      </c>
    </row>
    <row r="971" spans="1:7" ht="15.6" thickTop="1" thickBot="1" x14ac:dyDescent="0.35">
      <c r="A971" s="78" t="s">
        <v>29</v>
      </c>
      <c r="B971" s="244" t="s">
        <v>85</v>
      </c>
      <c r="C971" s="245"/>
      <c r="D971" s="245"/>
      <c r="E971" s="246"/>
      <c r="F971" s="81">
        <f>SUM(F969:F970)</f>
        <v>11.306225</v>
      </c>
    </row>
    <row r="972" spans="1:7" ht="15.6" thickTop="1" thickBot="1" x14ac:dyDescent="0.35">
      <c r="A972" s="80">
        <v>3</v>
      </c>
      <c r="B972" s="264" t="s">
        <v>31</v>
      </c>
      <c r="C972" s="265"/>
      <c r="D972" s="265"/>
      <c r="E972" s="266"/>
      <c r="F972" s="79">
        <f>SUM(F971)*10%</f>
        <v>1.1306225000000001</v>
      </c>
      <c r="G972" s="73">
        <f>SUM(F972/F973)</f>
        <v>9.0909090909090925E-2</v>
      </c>
    </row>
    <row r="973" spans="1:7" ht="15.6" thickTop="1" thickBot="1" x14ac:dyDescent="0.35">
      <c r="A973" s="78" t="s">
        <v>32</v>
      </c>
      <c r="B973" s="244" t="s">
        <v>33</v>
      </c>
      <c r="C973" s="245"/>
      <c r="D973" s="245"/>
      <c r="E973" s="246"/>
      <c r="F973" s="81">
        <f>SUM(F971:F972)</f>
        <v>12.436847499999999</v>
      </c>
      <c r="G973" s="82">
        <f>SUM(G968,G970,G972)</f>
        <v>1</v>
      </c>
    </row>
    <row r="974" spans="1:7" ht="15.6" thickTop="1" thickBot="1" x14ac:dyDescent="0.35"/>
    <row r="975" spans="1:7" ht="44.4" thickTop="1" thickBot="1" x14ac:dyDescent="0.35">
      <c r="A975" s="61" t="s">
        <v>2</v>
      </c>
      <c r="B975" s="62" t="s">
        <v>3</v>
      </c>
      <c r="C975" s="63" t="s">
        <v>4</v>
      </c>
      <c r="D975" s="64" t="s">
        <v>5</v>
      </c>
      <c r="E975" s="27"/>
      <c r="F975" s="20"/>
      <c r="G975" s="20"/>
    </row>
    <row r="976" spans="1:7" ht="201" customHeight="1" thickTop="1" thickBot="1" x14ac:dyDescent="0.35">
      <c r="A976" s="65" t="s">
        <v>467</v>
      </c>
      <c r="B976" s="66" t="s">
        <v>468</v>
      </c>
      <c r="C976" s="50" t="s">
        <v>130</v>
      </c>
      <c r="D976" s="50">
        <v>1</v>
      </c>
      <c r="E976" s="20"/>
      <c r="F976" s="20"/>
      <c r="G976" s="20"/>
    </row>
    <row r="977" spans="1:7" ht="30" thickTop="1" thickBot="1" x14ac:dyDescent="0.35">
      <c r="A977" s="61" t="s">
        <v>9</v>
      </c>
      <c r="B977" s="62" t="s">
        <v>10</v>
      </c>
      <c r="C977" s="62" t="s">
        <v>4</v>
      </c>
      <c r="D977" s="62" t="s">
        <v>11</v>
      </c>
      <c r="E977" s="62" t="s">
        <v>12</v>
      </c>
      <c r="F977" s="62" t="s">
        <v>13</v>
      </c>
      <c r="G977" s="64" t="s">
        <v>14</v>
      </c>
    </row>
    <row r="978" spans="1:7" ht="15" thickTop="1" x14ac:dyDescent="0.3">
      <c r="A978" s="20"/>
      <c r="B978" s="67" t="s">
        <v>15</v>
      </c>
      <c r="C978" s="68"/>
      <c r="D978" s="68"/>
      <c r="E978" s="68"/>
      <c r="F978" s="68"/>
      <c r="G978" s="7"/>
    </row>
    <row r="979" spans="1:7" ht="15" thickBot="1" x14ac:dyDescent="0.35">
      <c r="A979" s="36" t="s">
        <v>16</v>
      </c>
      <c r="B979" s="4" t="s">
        <v>17</v>
      </c>
      <c r="C979" s="4" t="s">
        <v>18</v>
      </c>
      <c r="D979" s="22">
        <v>0.4</v>
      </c>
      <c r="E979" s="91">
        <v>28.09</v>
      </c>
      <c r="F979" s="6">
        <f>PRODUCT(D979:E979)</f>
        <v>11.236000000000001</v>
      </c>
      <c r="G979" s="7"/>
    </row>
    <row r="980" spans="1:7" ht="15.6" thickTop="1" thickBot="1" x14ac:dyDescent="0.35">
      <c r="A980" s="71">
        <v>1</v>
      </c>
      <c r="B980" s="244" t="s">
        <v>21</v>
      </c>
      <c r="C980" s="245"/>
      <c r="D980" s="245"/>
      <c r="E980" s="246"/>
      <c r="F980" s="72">
        <f>SUM(F979)</f>
        <v>11.236000000000001</v>
      </c>
      <c r="G980" s="73">
        <f>SUM(F980/F985)</f>
        <v>0.79051383399209485</v>
      </c>
    </row>
    <row r="981" spans="1:7" ht="15.6" thickTop="1" thickBot="1" x14ac:dyDescent="0.35">
      <c r="A981" s="78" t="s">
        <v>26</v>
      </c>
      <c r="B981" s="244" t="s">
        <v>84</v>
      </c>
      <c r="C981" s="245"/>
      <c r="D981" s="245"/>
      <c r="E981" s="246"/>
      <c r="F981" s="79">
        <f>SUM(F980)</f>
        <v>11.236000000000001</v>
      </c>
      <c r="G981" s="3"/>
    </row>
    <row r="982" spans="1:7" ht="15.6" thickTop="1" thickBot="1" x14ac:dyDescent="0.35">
      <c r="A982" s="80">
        <v>2</v>
      </c>
      <c r="B982" s="264" t="s">
        <v>28</v>
      </c>
      <c r="C982" s="265"/>
      <c r="D982" s="265"/>
      <c r="E982" s="266"/>
      <c r="F982" s="79">
        <f>SUM(F981)*15%</f>
        <v>1.6854</v>
      </c>
      <c r="G982" s="73">
        <f>SUM(F982/F985)</f>
        <v>0.11857707509881422</v>
      </c>
    </row>
    <row r="983" spans="1:7" ht="15.6" thickTop="1" thickBot="1" x14ac:dyDescent="0.35">
      <c r="A983" s="78" t="s">
        <v>29</v>
      </c>
      <c r="B983" s="244" t="s">
        <v>85</v>
      </c>
      <c r="C983" s="245"/>
      <c r="D983" s="245"/>
      <c r="E983" s="246"/>
      <c r="F983" s="81">
        <f>SUM(F981:F982)</f>
        <v>12.9214</v>
      </c>
    </row>
    <row r="984" spans="1:7" ht="15.6" thickTop="1" thickBot="1" x14ac:dyDescent="0.35">
      <c r="A984" s="80">
        <v>3</v>
      </c>
      <c r="B984" s="264" t="s">
        <v>31</v>
      </c>
      <c r="C984" s="265"/>
      <c r="D984" s="265"/>
      <c r="E984" s="266"/>
      <c r="F984" s="79">
        <f>SUM(F983)*10%</f>
        <v>1.2921400000000001</v>
      </c>
      <c r="G984" s="73">
        <f>SUM(F984/F985)</f>
        <v>9.0909090909090912E-2</v>
      </c>
    </row>
    <row r="985" spans="1:7" ht="15.6" thickTop="1" thickBot="1" x14ac:dyDescent="0.35">
      <c r="A985" s="78" t="s">
        <v>32</v>
      </c>
      <c r="B985" s="244" t="s">
        <v>33</v>
      </c>
      <c r="C985" s="245"/>
      <c r="D985" s="245"/>
      <c r="E985" s="246"/>
      <c r="F985" s="81">
        <f>SUM(F983:F984)</f>
        <v>14.21354</v>
      </c>
      <c r="G985" s="82">
        <f>SUM(G980,G982,G984)</f>
        <v>1</v>
      </c>
    </row>
    <row r="986" spans="1:7" ht="15.6" thickTop="1" thickBot="1" x14ac:dyDescent="0.35"/>
    <row r="987" spans="1:7" ht="44.4" thickTop="1" thickBot="1" x14ac:dyDescent="0.35">
      <c r="A987" s="61" t="s">
        <v>2</v>
      </c>
      <c r="B987" s="62" t="s">
        <v>3</v>
      </c>
      <c r="C987" s="63" t="s">
        <v>4</v>
      </c>
      <c r="D987" s="64" t="s">
        <v>5</v>
      </c>
      <c r="E987" s="27"/>
      <c r="F987" s="20"/>
      <c r="G987" s="20"/>
    </row>
    <row r="988" spans="1:7" ht="64.8" customHeight="1" thickTop="1" thickBot="1" x14ac:dyDescent="0.35">
      <c r="A988" s="65" t="s">
        <v>469</v>
      </c>
      <c r="B988" s="66" t="s">
        <v>470</v>
      </c>
      <c r="C988" s="50" t="s">
        <v>130</v>
      </c>
      <c r="D988" s="50">
        <v>1</v>
      </c>
      <c r="E988" s="20"/>
      <c r="F988" s="20"/>
      <c r="G988" s="20"/>
    </row>
    <row r="989" spans="1:7" ht="30" thickTop="1" thickBot="1" x14ac:dyDescent="0.35">
      <c r="A989" s="61" t="s">
        <v>9</v>
      </c>
      <c r="B989" s="62" t="s">
        <v>10</v>
      </c>
      <c r="C989" s="62" t="s">
        <v>4</v>
      </c>
      <c r="D989" s="62" t="s">
        <v>11</v>
      </c>
      <c r="E989" s="62" t="s">
        <v>12</v>
      </c>
      <c r="F989" s="62" t="s">
        <v>13</v>
      </c>
      <c r="G989" s="64" t="s">
        <v>14</v>
      </c>
    </row>
    <row r="990" spans="1:7" ht="15" thickTop="1" x14ac:dyDescent="0.3">
      <c r="A990" s="20"/>
      <c r="B990" s="67" t="s">
        <v>15</v>
      </c>
      <c r="C990" s="68"/>
      <c r="D990" s="68"/>
      <c r="E990" s="68"/>
      <c r="F990" s="68"/>
      <c r="G990" s="7"/>
    </row>
    <row r="991" spans="1:7" ht="15" thickBot="1" x14ac:dyDescent="0.35">
      <c r="A991" s="36" t="s">
        <v>16</v>
      </c>
      <c r="B991" s="4" t="s">
        <v>17</v>
      </c>
      <c r="C991" s="4" t="s">
        <v>18</v>
      </c>
      <c r="D991" s="22">
        <v>0.2</v>
      </c>
      <c r="E991" s="91">
        <v>28.09</v>
      </c>
      <c r="F991" s="6">
        <f>PRODUCT(D991:E991)</f>
        <v>5.6180000000000003</v>
      </c>
      <c r="G991" s="7"/>
    </row>
    <row r="992" spans="1:7" ht="15.6" thickTop="1" thickBot="1" x14ac:dyDescent="0.35">
      <c r="A992" s="71">
        <v>1</v>
      </c>
      <c r="B992" s="244" t="s">
        <v>21</v>
      </c>
      <c r="C992" s="245"/>
      <c r="D992" s="245"/>
      <c r="E992" s="246"/>
      <c r="F992" s="72">
        <f>SUM(F991)</f>
        <v>5.6180000000000003</v>
      </c>
      <c r="G992" s="73">
        <f>SUM(F992/F997)</f>
        <v>0.79051383399209485</v>
      </c>
    </row>
    <row r="993" spans="1:7" ht="15.6" thickTop="1" thickBot="1" x14ac:dyDescent="0.35">
      <c r="A993" s="78" t="s">
        <v>26</v>
      </c>
      <c r="B993" s="244" t="s">
        <v>84</v>
      </c>
      <c r="C993" s="245"/>
      <c r="D993" s="245"/>
      <c r="E993" s="246"/>
      <c r="F993" s="79">
        <f>SUM(F992)</f>
        <v>5.6180000000000003</v>
      </c>
      <c r="G993" s="3"/>
    </row>
    <row r="994" spans="1:7" ht="15.6" thickTop="1" thickBot="1" x14ac:dyDescent="0.35">
      <c r="A994" s="80">
        <v>2</v>
      </c>
      <c r="B994" s="264" t="s">
        <v>28</v>
      </c>
      <c r="C994" s="265"/>
      <c r="D994" s="265"/>
      <c r="E994" s="266"/>
      <c r="F994" s="79">
        <f>SUM(F993)*15%</f>
        <v>0.8427</v>
      </c>
      <c r="G994" s="73">
        <f>SUM(F994/F997)</f>
        <v>0.11857707509881422</v>
      </c>
    </row>
    <row r="995" spans="1:7" ht="15.6" thickTop="1" thickBot="1" x14ac:dyDescent="0.35">
      <c r="A995" s="78" t="s">
        <v>29</v>
      </c>
      <c r="B995" s="244" t="s">
        <v>85</v>
      </c>
      <c r="C995" s="245"/>
      <c r="D995" s="245"/>
      <c r="E995" s="246"/>
      <c r="F995" s="81">
        <f>SUM(F993:F994)</f>
        <v>6.4607000000000001</v>
      </c>
    </row>
    <row r="996" spans="1:7" ht="15.6" thickTop="1" thickBot="1" x14ac:dyDescent="0.35">
      <c r="A996" s="80">
        <v>3</v>
      </c>
      <c r="B996" s="264" t="s">
        <v>31</v>
      </c>
      <c r="C996" s="265"/>
      <c r="D996" s="265"/>
      <c r="E996" s="266"/>
      <c r="F996" s="79">
        <f>SUM(F995)*10%</f>
        <v>0.64607000000000003</v>
      </c>
      <c r="G996" s="73">
        <f>SUM(F996/F997)</f>
        <v>9.0909090909090912E-2</v>
      </c>
    </row>
    <row r="997" spans="1:7" ht="15.6" thickTop="1" thickBot="1" x14ac:dyDescent="0.35">
      <c r="A997" s="78" t="s">
        <v>32</v>
      </c>
      <c r="B997" s="244" t="s">
        <v>33</v>
      </c>
      <c r="C997" s="245"/>
      <c r="D997" s="245"/>
      <c r="E997" s="246"/>
      <c r="F997" s="81">
        <f>SUM(F995:F996)</f>
        <v>7.10677</v>
      </c>
      <c r="G997" s="82">
        <f>SUM(G992,G994,G996)</f>
        <v>1</v>
      </c>
    </row>
    <row r="998" spans="1:7" ht="15.6" thickTop="1" thickBot="1" x14ac:dyDescent="0.35"/>
    <row r="999" spans="1:7" ht="44.4" thickTop="1" thickBot="1" x14ac:dyDescent="0.35">
      <c r="A999" s="61" t="s">
        <v>2</v>
      </c>
      <c r="B999" s="62" t="s">
        <v>3</v>
      </c>
      <c r="C999" s="63" t="s">
        <v>4</v>
      </c>
      <c r="D999" s="64" t="s">
        <v>5</v>
      </c>
      <c r="E999" s="27"/>
      <c r="F999" s="20"/>
      <c r="G999" s="20"/>
    </row>
    <row r="1000" spans="1:7" ht="215.4" customHeight="1" thickTop="1" thickBot="1" x14ac:dyDescent="0.35">
      <c r="A1000" s="65" t="s">
        <v>471</v>
      </c>
      <c r="B1000" s="66" t="s">
        <v>472</v>
      </c>
      <c r="C1000" s="50" t="s">
        <v>130</v>
      </c>
      <c r="D1000" s="50">
        <v>1</v>
      </c>
      <c r="E1000" s="20"/>
      <c r="F1000" s="20"/>
      <c r="G1000" s="20"/>
    </row>
    <row r="1001" spans="1:7" ht="30" thickTop="1" thickBot="1" x14ac:dyDescent="0.35">
      <c r="A1001" s="61" t="s">
        <v>9</v>
      </c>
      <c r="B1001" s="62" t="s">
        <v>10</v>
      </c>
      <c r="C1001" s="62" t="s">
        <v>4</v>
      </c>
      <c r="D1001" s="62" t="s">
        <v>11</v>
      </c>
      <c r="E1001" s="62" t="s">
        <v>12</v>
      </c>
      <c r="F1001" s="62" t="s">
        <v>13</v>
      </c>
      <c r="G1001" s="64" t="s">
        <v>14</v>
      </c>
    </row>
    <row r="1002" spans="1:7" ht="15" thickTop="1" x14ac:dyDescent="0.3">
      <c r="A1002" s="20"/>
      <c r="B1002" s="67" t="s">
        <v>15</v>
      </c>
      <c r="C1002" s="68"/>
      <c r="D1002" s="68"/>
      <c r="E1002" s="68"/>
      <c r="F1002" s="68"/>
      <c r="G1002" s="7"/>
    </row>
    <row r="1003" spans="1:7" ht="15" thickBot="1" x14ac:dyDescent="0.35">
      <c r="A1003" s="36" t="s">
        <v>16</v>
      </c>
      <c r="B1003" s="4" t="s">
        <v>17</v>
      </c>
      <c r="C1003" s="4" t="s">
        <v>18</v>
      </c>
      <c r="D1003" s="22">
        <v>0.13500000000000001</v>
      </c>
      <c r="E1003" s="91">
        <v>28.09</v>
      </c>
      <c r="F1003" s="6">
        <f>PRODUCT(D1003:E1003)</f>
        <v>3.7921500000000004</v>
      </c>
      <c r="G1003" s="7"/>
    </row>
    <row r="1004" spans="1:7" ht="15.6" thickTop="1" thickBot="1" x14ac:dyDescent="0.35">
      <c r="A1004" s="71">
        <v>1</v>
      </c>
      <c r="B1004" s="244" t="s">
        <v>21</v>
      </c>
      <c r="C1004" s="245"/>
      <c r="D1004" s="245"/>
      <c r="E1004" s="246"/>
      <c r="F1004" s="72">
        <f>SUM(F1003)</f>
        <v>3.7921500000000004</v>
      </c>
      <c r="G1004" s="73">
        <f>SUM(F1004/F1009)</f>
        <v>0.79051383399209474</v>
      </c>
    </row>
    <row r="1005" spans="1:7" ht="15.6" thickTop="1" thickBot="1" x14ac:dyDescent="0.35">
      <c r="A1005" s="78" t="s">
        <v>26</v>
      </c>
      <c r="B1005" s="244" t="s">
        <v>84</v>
      </c>
      <c r="C1005" s="245"/>
      <c r="D1005" s="245"/>
      <c r="E1005" s="246"/>
      <c r="F1005" s="79">
        <f>SUM(F1004)</f>
        <v>3.7921500000000004</v>
      </c>
      <c r="G1005" s="3"/>
    </row>
    <row r="1006" spans="1:7" ht="15.6" thickTop="1" thickBot="1" x14ac:dyDescent="0.35">
      <c r="A1006" s="80">
        <v>2</v>
      </c>
      <c r="B1006" s="264" t="s">
        <v>28</v>
      </c>
      <c r="C1006" s="265"/>
      <c r="D1006" s="265"/>
      <c r="E1006" s="266"/>
      <c r="F1006" s="79">
        <f>SUM(F1005)*15%</f>
        <v>0.56882250000000001</v>
      </c>
      <c r="G1006" s="73">
        <f>SUM(F1006/F1009)</f>
        <v>0.1185770750988142</v>
      </c>
    </row>
    <row r="1007" spans="1:7" ht="15.6" thickTop="1" thickBot="1" x14ac:dyDescent="0.35">
      <c r="A1007" s="78" t="s">
        <v>29</v>
      </c>
      <c r="B1007" s="244" t="s">
        <v>85</v>
      </c>
      <c r="C1007" s="245"/>
      <c r="D1007" s="245"/>
      <c r="E1007" s="246"/>
      <c r="F1007" s="81">
        <f>SUM(F1005:F1006)</f>
        <v>4.3609725000000008</v>
      </c>
    </row>
    <row r="1008" spans="1:7" ht="15.6" thickTop="1" thickBot="1" x14ac:dyDescent="0.35">
      <c r="A1008" s="80">
        <v>3</v>
      </c>
      <c r="B1008" s="264" t="s">
        <v>31</v>
      </c>
      <c r="C1008" s="265"/>
      <c r="D1008" s="265"/>
      <c r="E1008" s="266"/>
      <c r="F1008" s="79">
        <f>SUM(F1007)*10%</f>
        <v>0.4360972500000001</v>
      </c>
      <c r="G1008" s="73">
        <f>SUM(F1008/F1009)</f>
        <v>9.0909090909090912E-2</v>
      </c>
    </row>
    <row r="1009" spans="1:7" ht="15.6" thickTop="1" thickBot="1" x14ac:dyDescent="0.35">
      <c r="A1009" s="78" t="s">
        <v>32</v>
      </c>
      <c r="B1009" s="244" t="s">
        <v>33</v>
      </c>
      <c r="C1009" s="245"/>
      <c r="D1009" s="245"/>
      <c r="E1009" s="246"/>
      <c r="F1009" s="81">
        <f>SUM(F1007:F1008)</f>
        <v>4.7970697500000012</v>
      </c>
      <c r="G1009" s="82">
        <f>SUM(G1004,G1006,G1008)</f>
        <v>0.99999999999999989</v>
      </c>
    </row>
    <row r="1010" spans="1:7" ht="15.6" thickTop="1" thickBot="1" x14ac:dyDescent="0.35"/>
    <row r="1011" spans="1:7" ht="44.4" thickTop="1" thickBot="1" x14ac:dyDescent="0.35">
      <c r="A1011" s="61" t="s">
        <v>2</v>
      </c>
      <c r="B1011" s="62" t="s">
        <v>3</v>
      </c>
      <c r="C1011" s="63" t="s">
        <v>4</v>
      </c>
      <c r="D1011" s="64" t="s">
        <v>5</v>
      </c>
      <c r="E1011" s="27"/>
      <c r="F1011" s="20"/>
      <c r="G1011" s="20"/>
    </row>
    <row r="1012" spans="1:7" ht="212.4" customHeight="1" thickTop="1" thickBot="1" x14ac:dyDescent="0.35">
      <c r="A1012" s="65" t="s">
        <v>473</v>
      </c>
      <c r="B1012" s="66" t="s">
        <v>474</v>
      </c>
      <c r="C1012" s="50" t="s">
        <v>130</v>
      </c>
      <c r="D1012" s="50">
        <v>1</v>
      </c>
      <c r="E1012" s="20"/>
      <c r="F1012" s="20"/>
      <c r="G1012" s="20"/>
    </row>
    <row r="1013" spans="1:7" ht="30" thickTop="1" thickBot="1" x14ac:dyDescent="0.35">
      <c r="A1013" s="61" t="s">
        <v>9</v>
      </c>
      <c r="B1013" s="62" t="s">
        <v>10</v>
      </c>
      <c r="C1013" s="62" t="s">
        <v>4</v>
      </c>
      <c r="D1013" s="62" t="s">
        <v>11</v>
      </c>
      <c r="E1013" s="62" t="s">
        <v>12</v>
      </c>
      <c r="F1013" s="62" t="s">
        <v>13</v>
      </c>
      <c r="G1013" s="64" t="s">
        <v>14</v>
      </c>
    </row>
    <row r="1014" spans="1:7" ht="15" thickTop="1" x14ac:dyDescent="0.3">
      <c r="A1014" s="20"/>
      <c r="B1014" s="67" t="s">
        <v>15</v>
      </c>
      <c r="C1014" s="68"/>
      <c r="D1014" s="68"/>
      <c r="E1014" s="68"/>
      <c r="F1014" s="68"/>
      <c r="G1014" s="7"/>
    </row>
    <row r="1015" spans="1:7" ht="15" thickBot="1" x14ac:dyDescent="0.35">
      <c r="A1015" s="36" t="s">
        <v>16</v>
      </c>
      <c r="B1015" s="4" t="s">
        <v>17</v>
      </c>
      <c r="C1015" s="4" t="s">
        <v>18</v>
      </c>
      <c r="D1015" s="22">
        <v>0.16500000000000001</v>
      </c>
      <c r="E1015" s="91">
        <v>28.09</v>
      </c>
      <c r="F1015" s="6">
        <f>PRODUCT(D1015:E1015)</f>
        <v>4.6348500000000001</v>
      </c>
      <c r="G1015" s="7"/>
    </row>
    <row r="1016" spans="1:7" ht="15.6" thickTop="1" thickBot="1" x14ac:dyDescent="0.35">
      <c r="A1016" s="71">
        <v>1</v>
      </c>
      <c r="B1016" s="244" t="s">
        <v>21</v>
      </c>
      <c r="C1016" s="245"/>
      <c r="D1016" s="245"/>
      <c r="E1016" s="246"/>
      <c r="F1016" s="72">
        <f>SUM(F1015)</f>
        <v>4.6348500000000001</v>
      </c>
      <c r="G1016" s="73">
        <f>SUM(F1016/F1021)</f>
        <v>0.79051383399209485</v>
      </c>
    </row>
    <row r="1017" spans="1:7" ht="15.6" thickTop="1" thickBot="1" x14ac:dyDescent="0.35">
      <c r="A1017" s="78" t="s">
        <v>26</v>
      </c>
      <c r="B1017" s="244" t="s">
        <v>84</v>
      </c>
      <c r="C1017" s="245"/>
      <c r="D1017" s="245"/>
      <c r="E1017" s="246"/>
      <c r="F1017" s="79">
        <f>SUM(F1016)</f>
        <v>4.6348500000000001</v>
      </c>
      <c r="G1017" s="3"/>
    </row>
    <row r="1018" spans="1:7" ht="15.6" thickTop="1" thickBot="1" x14ac:dyDescent="0.35">
      <c r="A1018" s="80">
        <v>2</v>
      </c>
      <c r="B1018" s="264" t="s">
        <v>28</v>
      </c>
      <c r="C1018" s="265"/>
      <c r="D1018" s="265"/>
      <c r="E1018" s="266"/>
      <c r="F1018" s="79">
        <f>SUM(F1017)*15%</f>
        <v>0.6952275</v>
      </c>
      <c r="G1018" s="73">
        <f>SUM(F1018/F1021)</f>
        <v>0.11857707509881422</v>
      </c>
    </row>
    <row r="1019" spans="1:7" ht="15.6" thickTop="1" thickBot="1" x14ac:dyDescent="0.35">
      <c r="A1019" s="78" t="s">
        <v>29</v>
      </c>
      <c r="B1019" s="244" t="s">
        <v>85</v>
      </c>
      <c r="C1019" s="245"/>
      <c r="D1019" s="245"/>
      <c r="E1019" s="246"/>
      <c r="F1019" s="81">
        <f>SUM(F1017:F1018)</f>
        <v>5.3300774999999998</v>
      </c>
    </row>
    <row r="1020" spans="1:7" ht="15.6" thickTop="1" thickBot="1" x14ac:dyDescent="0.35">
      <c r="A1020" s="80">
        <v>3</v>
      </c>
      <c r="B1020" s="264" t="s">
        <v>31</v>
      </c>
      <c r="C1020" s="265"/>
      <c r="D1020" s="265"/>
      <c r="E1020" s="266"/>
      <c r="F1020" s="79">
        <f>SUM(F1019)*10%</f>
        <v>0.53300775</v>
      </c>
      <c r="G1020" s="73">
        <f>SUM(F1020/F1021)</f>
        <v>9.0909090909090912E-2</v>
      </c>
    </row>
    <row r="1021" spans="1:7" ht="15.6" thickTop="1" thickBot="1" x14ac:dyDescent="0.35">
      <c r="A1021" s="78" t="s">
        <v>32</v>
      </c>
      <c r="B1021" s="244" t="s">
        <v>33</v>
      </c>
      <c r="C1021" s="245"/>
      <c r="D1021" s="245"/>
      <c r="E1021" s="246"/>
      <c r="F1021" s="81">
        <f>SUM(F1019:F1020)</f>
        <v>5.8630852500000001</v>
      </c>
      <c r="G1021" s="82">
        <f>SUM(G1016,G1018,G1020)</f>
        <v>1</v>
      </c>
    </row>
    <row r="1022" spans="1:7" ht="15.6" thickTop="1" thickBot="1" x14ac:dyDescent="0.35"/>
    <row r="1023" spans="1:7" ht="44.4" thickTop="1" thickBot="1" x14ac:dyDescent="0.35">
      <c r="A1023" s="61" t="s">
        <v>2</v>
      </c>
      <c r="B1023" s="62" t="s">
        <v>3</v>
      </c>
      <c r="C1023" s="63" t="s">
        <v>4</v>
      </c>
      <c r="D1023" s="64" t="s">
        <v>5</v>
      </c>
      <c r="E1023" s="27"/>
      <c r="F1023" s="20"/>
      <c r="G1023" s="20"/>
    </row>
    <row r="1024" spans="1:7" ht="215.4" customHeight="1" thickTop="1" thickBot="1" x14ac:dyDescent="0.35">
      <c r="A1024" s="65" t="s">
        <v>475</v>
      </c>
      <c r="B1024" s="66" t="s">
        <v>476</v>
      </c>
      <c r="C1024" s="50" t="s">
        <v>130</v>
      </c>
      <c r="D1024" s="50">
        <v>1</v>
      </c>
      <c r="E1024" s="20"/>
      <c r="F1024" s="20"/>
      <c r="G1024" s="20"/>
    </row>
    <row r="1025" spans="1:7" ht="30" thickTop="1" thickBot="1" x14ac:dyDescent="0.35">
      <c r="A1025" s="61" t="s">
        <v>9</v>
      </c>
      <c r="B1025" s="62" t="s">
        <v>10</v>
      </c>
      <c r="C1025" s="62" t="s">
        <v>4</v>
      </c>
      <c r="D1025" s="62" t="s">
        <v>11</v>
      </c>
      <c r="E1025" s="62" t="s">
        <v>12</v>
      </c>
      <c r="F1025" s="62" t="s">
        <v>13</v>
      </c>
      <c r="G1025" s="64" t="s">
        <v>14</v>
      </c>
    </row>
    <row r="1026" spans="1:7" ht="15" thickTop="1" x14ac:dyDescent="0.3">
      <c r="A1026" s="20"/>
      <c r="B1026" s="67" t="s">
        <v>15</v>
      </c>
      <c r="C1026" s="68"/>
      <c r="D1026" s="68"/>
      <c r="E1026" s="68"/>
      <c r="F1026" s="68"/>
      <c r="G1026" s="7"/>
    </row>
    <row r="1027" spans="1:7" ht="15" thickBot="1" x14ac:dyDescent="0.35">
      <c r="A1027" s="36" t="s">
        <v>16</v>
      </c>
      <c r="B1027" s="4" t="s">
        <v>17</v>
      </c>
      <c r="C1027" s="4" t="s">
        <v>18</v>
      </c>
      <c r="D1027" s="4">
        <v>0.19</v>
      </c>
      <c r="E1027" s="91">
        <v>28.09</v>
      </c>
      <c r="F1027" s="6">
        <f>PRODUCT(D1027:E1027)</f>
        <v>5.3371000000000004</v>
      </c>
      <c r="G1027" s="7"/>
    </row>
    <row r="1028" spans="1:7" ht="15.6" thickTop="1" thickBot="1" x14ac:dyDescent="0.35">
      <c r="A1028" s="71">
        <v>1</v>
      </c>
      <c r="B1028" s="244" t="s">
        <v>21</v>
      </c>
      <c r="C1028" s="245"/>
      <c r="D1028" s="245"/>
      <c r="E1028" s="246"/>
      <c r="F1028" s="72">
        <f>SUM(F1027)</f>
        <v>5.3371000000000004</v>
      </c>
      <c r="G1028" s="73">
        <f>SUM(F1028/F1033)</f>
        <v>0.79051383399209485</v>
      </c>
    </row>
    <row r="1029" spans="1:7" ht="15.6" thickTop="1" thickBot="1" x14ac:dyDescent="0.35">
      <c r="A1029" s="78" t="s">
        <v>26</v>
      </c>
      <c r="B1029" s="244" t="s">
        <v>84</v>
      </c>
      <c r="C1029" s="245"/>
      <c r="D1029" s="245"/>
      <c r="E1029" s="246"/>
      <c r="F1029" s="79">
        <f>SUM(F1028)</f>
        <v>5.3371000000000004</v>
      </c>
      <c r="G1029" s="3"/>
    </row>
    <row r="1030" spans="1:7" ht="15.6" thickTop="1" thickBot="1" x14ac:dyDescent="0.35">
      <c r="A1030" s="80">
        <v>2</v>
      </c>
      <c r="B1030" s="264" t="s">
        <v>28</v>
      </c>
      <c r="C1030" s="265"/>
      <c r="D1030" s="265"/>
      <c r="E1030" s="266"/>
      <c r="F1030" s="79">
        <f>SUM(F1029)*15%</f>
        <v>0.80056500000000008</v>
      </c>
      <c r="G1030" s="73">
        <f>SUM(F1030/F1033)</f>
        <v>0.11857707509881422</v>
      </c>
    </row>
    <row r="1031" spans="1:7" ht="15.6" thickTop="1" thickBot="1" x14ac:dyDescent="0.35">
      <c r="A1031" s="78" t="s">
        <v>29</v>
      </c>
      <c r="B1031" s="244" t="s">
        <v>85</v>
      </c>
      <c r="C1031" s="245"/>
      <c r="D1031" s="245"/>
      <c r="E1031" s="246"/>
      <c r="F1031" s="81">
        <f>SUM(F1029:F1030)</f>
        <v>6.1376650000000001</v>
      </c>
    </row>
    <row r="1032" spans="1:7" ht="15.6" thickTop="1" thickBot="1" x14ac:dyDescent="0.35">
      <c r="A1032" s="80">
        <v>3</v>
      </c>
      <c r="B1032" s="264" t="s">
        <v>31</v>
      </c>
      <c r="C1032" s="265"/>
      <c r="D1032" s="265"/>
      <c r="E1032" s="266"/>
      <c r="F1032" s="79">
        <f>SUM(F1031)*10%</f>
        <v>0.6137665000000001</v>
      </c>
      <c r="G1032" s="73">
        <f>SUM(F1032/F1033)</f>
        <v>9.0909090909090912E-2</v>
      </c>
    </row>
    <row r="1033" spans="1:7" ht="15.6" thickTop="1" thickBot="1" x14ac:dyDescent="0.35">
      <c r="A1033" s="78" t="s">
        <v>32</v>
      </c>
      <c r="B1033" s="244" t="s">
        <v>33</v>
      </c>
      <c r="C1033" s="245"/>
      <c r="D1033" s="245"/>
      <c r="E1033" s="246"/>
      <c r="F1033" s="81">
        <f>SUM(F1031:F1032)</f>
        <v>6.7514315000000007</v>
      </c>
      <c r="G1033" s="82">
        <f>SUM(G1028,G1030,G1032)</f>
        <v>1</v>
      </c>
    </row>
    <row r="1034" spans="1:7" ht="15.6" thickTop="1" thickBot="1" x14ac:dyDescent="0.35"/>
    <row r="1035" spans="1:7" ht="44.4" thickTop="1" thickBot="1" x14ac:dyDescent="0.35">
      <c r="A1035" s="61" t="s">
        <v>2</v>
      </c>
      <c r="B1035" s="62" t="s">
        <v>3</v>
      </c>
      <c r="C1035" s="63" t="s">
        <v>4</v>
      </c>
      <c r="D1035" s="64" t="s">
        <v>5</v>
      </c>
      <c r="E1035" s="27"/>
      <c r="F1035" s="20"/>
      <c r="G1035" s="20"/>
    </row>
    <row r="1036" spans="1:7" ht="199.8" customHeight="1" thickTop="1" thickBot="1" x14ac:dyDescent="0.35">
      <c r="A1036" s="65" t="s">
        <v>477</v>
      </c>
      <c r="B1036" s="66" t="s">
        <v>478</v>
      </c>
      <c r="C1036" s="50" t="s">
        <v>130</v>
      </c>
      <c r="D1036" s="50">
        <v>1</v>
      </c>
      <c r="E1036" s="20"/>
      <c r="F1036" s="20"/>
      <c r="G1036" s="20"/>
    </row>
    <row r="1037" spans="1:7" ht="30" thickTop="1" thickBot="1" x14ac:dyDescent="0.35">
      <c r="A1037" s="61" t="s">
        <v>9</v>
      </c>
      <c r="B1037" s="62" t="s">
        <v>10</v>
      </c>
      <c r="C1037" s="62" t="s">
        <v>4</v>
      </c>
      <c r="D1037" s="62" t="s">
        <v>11</v>
      </c>
      <c r="E1037" s="62" t="s">
        <v>12</v>
      </c>
      <c r="F1037" s="62" t="s">
        <v>13</v>
      </c>
      <c r="G1037" s="64" t="s">
        <v>14</v>
      </c>
    </row>
    <row r="1038" spans="1:7" ht="15" thickTop="1" x14ac:dyDescent="0.3">
      <c r="A1038" s="20"/>
      <c r="B1038" s="67" t="s">
        <v>15</v>
      </c>
      <c r="C1038" s="68"/>
      <c r="D1038" s="68"/>
      <c r="E1038" s="68"/>
      <c r="F1038" s="68"/>
      <c r="G1038" s="7"/>
    </row>
    <row r="1039" spans="1:7" ht="15" thickBot="1" x14ac:dyDescent="0.35">
      <c r="A1039" s="36" t="s">
        <v>16</v>
      </c>
      <c r="B1039" s="4" t="s">
        <v>17</v>
      </c>
      <c r="C1039" s="4" t="s">
        <v>18</v>
      </c>
      <c r="D1039" s="22">
        <v>0.17499999999999999</v>
      </c>
      <c r="E1039" s="91">
        <v>28.09</v>
      </c>
      <c r="F1039" s="6">
        <f>PRODUCT(D1039:E1039)</f>
        <v>4.9157500000000001</v>
      </c>
      <c r="G1039" s="7"/>
    </row>
    <row r="1040" spans="1:7" ht="15.6" thickTop="1" thickBot="1" x14ac:dyDescent="0.35">
      <c r="A1040" s="71">
        <v>1</v>
      </c>
      <c r="B1040" s="244" t="s">
        <v>21</v>
      </c>
      <c r="C1040" s="245"/>
      <c r="D1040" s="245"/>
      <c r="E1040" s="246"/>
      <c r="F1040" s="72">
        <f>SUM(F1039)</f>
        <v>4.9157500000000001</v>
      </c>
      <c r="G1040" s="73">
        <f>SUM(F1040/F1045)</f>
        <v>0.79051383399209496</v>
      </c>
    </row>
    <row r="1041" spans="1:12" ht="15.6" thickTop="1" thickBot="1" x14ac:dyDescent="0.35">
      <c r="A1041" s="78" t="s">
        <v>26</v>
      </c>
      <c r="B1041" s="244" t="s">
        <v>84</v>
      </c>
      <c r="C1041" s="245"/>
      <c r="D1041" s="245"/>
      <c r="E1041" s="246"/>
      <c r="F1041" s="79">
        <f>SUM(F1040)</f>
        <v>4.9157500000000001</v>
      </c>
      <c r="G1041" s="3"/>
    </row>
    <row r="1042" spans="1:12" ht="15.6" thickTop="1" thickBot="1" x14ac:dyDescent="0.35">
      <c r="A1042" s="80">
        <v>2</v>
      </c>
      <c r="B1042" s="264" t="s">
        <v>28</v>
      </c>
      <c r="C1042" s="265"/>
      <c r="D1042" s="265"/>
      <c r="E1042" s="266"/>
      <c r="F1042" s="79">
        <f>SUM(F1041)*15%</f>
        <v>0.73736250000000003</v>
      </c>
      <c r="G1042" s="73">
        <f>SUM(F1042/F1045)</f>
        <v>0.11857707509881424</v>
      </c>
    </row>
    <row r="1043" spans="1:12" ht="15.6" thickTop="1" thickBot="1" x14ac:dyDescent="0.35">
      <c r="A1043" s="78" t="s">
        <v>29</v>
      </c>
      <c r="B1043" s="244" t="s">
        <v>85</v>
      </c>
      <c r="C1043" s="245"/>
      <c r="D1043" s="245"/>
      <c r="E1043" s="246"/>
      <c r="F1043" s="81">
        <f>SUM(F1041:F1042)</f>
        <v>5.6531124999999998</v>
      </c>
    </row>
    <row r="1044" spans="1:12" ht="15.6" thickTop="1" thickBot="1" x14ac:dyDescent="0.35">
      <c r="A1044" s="80">
        <v>3</v>
      </c>
      <c r="B1044" s="264" t="s">
        <v>31</v>
      </c>
      <c r="C1044" s="265"/>
      <c r="D1044" s="265"/>
      <c r="E1044" s="266"/>
      <c r="F1044" s="79">
        <f>SUM(F1043)*10%</f>
        <v>0.56531125000000004</v>
      </c>
      <c r="G1044" s="73">
        <f>SUM(F1044/F1045)</f>
        <v>9.0909090909090925E-2</v>
      </c>
    </row>
    <row r="1045" spans="1:12" ht="15.6" thickTop="1" thickBot="1" x14ac:dyDescent="0.35">
      <c r="A1045" s="78" t="s">
        <v>32</v>
      </c>
      <c r="B1045" s="244" t="s">
        <v>33</v>
      </c>
      <c r="C1045" s="245"/>
      <c r="D1045" s="245"/>
      <c r="E1045" s="246"/>
      <c r="F1045" s="81">
        <f>SUM(F1043:F1044)</f>
        <v>6.2184237499999995</v>
      </c>
      <c r="G1045" s="82">
        <f>SUM(G1040,G1042,G1044)</f>
        <v>1</v>
      </c>
    </row>
    <row r="1046" spans="1:12" ht="15.6" thickTop="1" thickBot="1" x14ac:dyDescent="0.35">
      <c r="A1046" s="9"/>
      <c r="B1046" s="9"/>
      <c r="C1046" s="9"/>
      <c r="D1046" s="9"/>
      <c r="E1046" s="9"/>
    </row>
    <row r="1047" spans="1:12" ht="44.4" thickTop="1" thickBot="1" x14ac:dyDescent="0.35">
      <c r="A1047" s="61" t="s">
        <v>2</v>
      </c>
      <c r="B1047" s="62" t="s">
        <v>3</v>
      </c>
      <c r="C1047" s="63" t="s">
        <v>4</v>
      </c>
      <c r="D1047" s="64" t="s">
        <v>5</v>
      </c>
      <c r="E1047" s="27"/>
      <c r="F1047" s="20"/>
      <c r="G1047" s="20"/>
    </row>
    <row r="1048" spans="1:12" ht="48" customHeight="1" thickTop="1" thickBot="1" x14ac:dyDescent="0.35">
      <c r="A1048" s="65" t="s">
        <v>479</v>
      </c>
      <c r="B1048" s="66" t="s">
        <v>480</v>
      </c>
      <c r="C1048" s="50" t="s">
        <v>130</v>
      </c>
      <c r="D1048" s="50">
        <v>1</v>
      </c>
      <c r="E1048" s="20"/>
      <c r="F1048" s="20"/>
      <c r="G1048" s="20"/>
    </row>
    <row r="1049" spans="1:12" ht="30" thickTop="1" thickBot="1" x14ac:dyDescent="0.35">
      <c r="A1049" s="61" t="s">
        <v>9</v>
      </c>
      <c r="B1049" s="62" t="s">
        <v>10</v>
      </c>
      <c r="C1049" s="62" t="s">
        <v>4</v>
      </c>
      <c r="D1049" s="62" t="s">
        <v>11</v>
      </c>
      <c r="E1049" s="62" t="s">
        <v>12</v>
      </c>
      <c r="F1049" s="62" t="s">
        <v>13</v>
      </c>
      <c r="G1049" s="64" t="s">
        <v>14</v>
      </c>
    </row>
    <row r="1050" spans="1:12" ht="15" thickTop="1" x14ac:dyDescent="0.3">
      <c r="A1050" s="20"/>
      <c r="B1050" s="67" t="s">
        <v>15</v>
      </c>
      <c r="C1050" s="68"/>
      <c r="D1050" s="68"/>
      <c r="E1050" s="68"/>
      <c r="F1050" s="68"/>
      <c r="G1050" s="7"/>
    </row>
    <row r="1051" spans="1:12" ht="15" thickBot="1" x14ac:dyDescent="0.35">
      <c r="A1051" s="36" t="s">
        <v>16</v>
      </c>
      <c r="B1051" s="4" t="s">
        <v>17</v>
      </c>
      <c r="C1051" s="4" t="s">
        <v>18</v>
      </c>
      <c r="D1051" s="105">
        <v>0.94899999999999995</v>
      </c>
      <c r="E1051" s="91">
        <v>28.09</v>
      </c>
      <c r="F1051" s="6">
        <f>PRODUCT(D1051:E1051)</f>
        <v>26.657409999999999</v>
      </c>
      <c r="G1051" s="7"/>
    </row>
    <row r="1052" spans="1:12" ht="15.6" thickTop="1" thickBot="1" x14ac:dyDescent="0.35">
      <c r="A1052" s="71">
        <v>1</v>
      </c>
      <c r="B1052" s="244" t="s">
        <v>21</v>
      </c>
      <c r="C1052" s="245"/>
      <c r="D1052" s="245"/>
      <c r="E1052" s="246"/>
      <c r="F1052" s="72">
        <f>SUM(F1051)</f>
        <v>26.657409999999999</v>
      </c>
      <c r="G1052" s="73">
        <f>SUM(F1052/F1060)</f>
        <v>0.62039029126445633</v>
      </c>
    </row>
    <row r="1053" spans="1:12" ht="15" thickTop="1" x14ac:dyDescent="0.3">
      <c r="A1053" s="20"/>
      <c r="B1053" s="74" t="s">
        <v>188</v>
      </c>
      <c r="C1053" s="4"/>
      <c r="D1053" s="4"/>
      <c r="E1053" s="4"/>
      <c r="F1053" s="41"/>
      <c r="G1053" s="75"/>
    </row>
    <row r="1054" spans="1:12" ht="18" customHeight="1" thickBot="1" x14ac:dyDescent="0.35">
      <c r="A1054" s="36" t="s">
        <v>23</v>
      </c>
      <c r="B1054" s="4" t="s">
        <v>189</v>
      </c>
      <c r="C1054" s="4" t="s">
        <v>190</v>
      </c>
      <c r="D1054" s="22">
        <v>1</v>
      </c>
      <c r="E1054" s="106">
        <v>7.31</v>
      </c>
      <c r="F1054" s="6">
        <f>D1054*E1054</f>
        <v>7.31</v>
      </c>
      <c r="G1054" s="7"/>
      <c r="J1054" s="30"/>
      <c r="K1054" s="31"/>
      <c r="L1054" s="31"/>
    </row>
    <row r="1055" spans="1:12" ht="15.6" thickTop="1" thickBot="1" x14ac:dyDescent="0.35">
      <c r="A1055" s="71">
        <v>2</v>
      </c>
      <c r="B1055" s="244" t="s">
        <v>134</v>
      </c>
      <c r="C1055" s="245"/>
      <c r="D1055" s="245"/>
      <c r="E1055" s="246"/>
      <c r="F1055" s="72">
        <f>SUM(F1054)</f>
        <v>7.31</v>
      </c>
      <c r="G1055" s="73">
        <f>SUM(F1055/F1060)</f>
        <v>0.17012354272763844</v>
      </c>
    </row>
    <row r="1056" spans="1:12" ht="15.6" thickTop="1" thickBot="1" x14ac:dyDescent="0.35">
      <c r="A1056" s="78" t="s">
        <v>26</v>
      </c>
      <c r="B1056" s="244" t="s">
        <v>27</v>
      </c>
      <c r="C1056" s="245"/>
      <c r="D1056" s="245"/>
      <c r="E1056" s="246"/>
      <c r="F1056" s="79">
        <f>SUM(F1052,F1055)</f>
        <v>33.967410000000001</v>
      </c>
      <c r="G1056" s="3"/>
    </row>
    <row r="1057" spans="1:12" ht="15.6" thickTop="1" thickBot="1" x14ac:dyDescent="0.35">
      <c r="A1057" s="80">
        <v>3</v>
      </c>
      <c r="B1057" s="264" t="s">
        <v>28</v>
      </c>
      <c r="C1057" s="265"/>
      <c r="D1057" s="265"/>
      <c r="E1057" s="266"/>
      <c r="F1057" s="79">
        <f>SUM(F1056)*15%</f>
        <v>5.0951114999999998</v>
      </c>
      <c r="G1057" s="73">
        <f>SUM(F1057/F1060)</f>
        <v>0.11857707509881421</v>
      </c>
    </row>
    <row r="1058" spans="1:12" ht="15.6" thickTop="1" thickBot="1" x14ac:dyDescent="0.35">
      <c r="A1058" s="78" t="s">
        <v>29</v>
      </c>
      <c r="B1058" s="244" t="s">
        <v>30</v>
      </c>
      <c r="C1058" s="245"/>
      <c r="D1058" s="245"/>
      <c r="E1058" s="246"/>
      <c r="F1058" s="81">
        <f>SUM(F1056:F1057)</f>
        <v>39.062521500000003</v>
      </c>
    </row>
    <row r="1059" spans="1:12" ht="15.6" thickTop="1" thickBot="1" x14ac:dyDescent="0.35">
      <c r="A1059" s="80">
        <v>4</v>
      </c>
      <c r="B1059" s="264" t="s">
        <v>31</v>
      </c>
      <c r="C1059" s="265"/>
      <c r="D1059" s="265"/>
      <c r="E1059" s="266"/>
      <c r="F1059" s="79">
        <f>SUM(F1058)*10%</f>
        <v>3.9062521500000003</v>
      </c>
      <c r="G1059" s="73">
        <f>SUM(F1059/F1060)</f>
        <v>9.0909090909090912E-2</v>
      </c>
    </row>
    <row r="1060" spans="1:12" ht="15.6" thickTop="1" thickBot="1" x14ac:dyDescent="0.35">
      <c r="A1060" s="78" t="s">
        <v>32</v>
      </c>
      <c r="B1060" s="244" t="s">
        <v>33</v>
      </c>
      <c r="C1060" s="245"/>
      <c r="D1060" s="245"/>
      <c r="E1060" s="246"/>
      <c r="F1060" s="81">
        <f>SUM(F1058:F1059)</f>
        <v>42.968773650000003</v>
      </c>
      <c r="G1060" s="82">
        <f>SUM(G1052,G1055,G1057,G1059)</f>
        <v>0.99999999999999989</v>
      </c>
    </row>
    <row r="1061" spans="1:12" ht="15.6" thickTop="1" thickBot="1" x14ac:dyDescent="0.35">
      <c r="A1061" s="8"/>
      <c r="B1061" s="9"/>
      <c r="C1061" s="9"/>
      <c r="D1061" s="9"/>
      <c r="E1061" s="9"/>
      <c r="F1061" s="11"/>
    </row>
    <row r="1062" spans="1:12" ht="44.4" thickTop="1" thickBot="1" x14ac:dyDescent="0.35">
      <c r="A1062" s="61" t="s">
        <v>2</v>
      </c>
      <c r="B1062" s="62" t="s">
        <v>3</v>
      </c>
      <c r="C1062" s="63" t="s">
        <v>4</v>
      </c>
      <c r="D1062" s="64" t="s">
        <v>5</v>
      </c>
      <c r="E1062" s="27"/>
      <c r="F1062" s="20"/>
      <c r="G1062" s="20"/>
    </row>
    <row r="1063" spans="1:12" ht="103.8" customHeight="1" thickTop="1" thickBot="1" x14ac:dyDescent="0.35">
      <c r="A1063" s="65" t="s">
        <v>481</v>
      </c>
      <c r="B1063" s="66" t="s">
        <v>482</v>
      </c>
      <c r="C1063" s="50" t="s">
        <v>483</v>
      </c>
      <c r="D1063" s="50">
        <v>1</v>
      </c>
      <c r="E1063" s="20"/>
      <c r="F1063" s="20"/>
      <c r="G1063" s="20"/>
    </row>
    <row r="1064" spans="1:12" ht="30" thickTop="1" thickBot="1" x14ac:dyDescent="0.35">
      <c r="A1064" s="61" t="s">
        <v>9</v>
      </c>
      <c r="B1064" s="62" t="s">
        <v>10</v>
      </c>
      <c r="C1064" s="62" t="s">
        <v>4</v>
      </c>
      <c r="D1064" s="62" t="s">
        <v>11</v>
      </c>
      <c r="E1064" s="62" t="s">
        <v>12</v>
      </c>
      <c r="F1064" s="62" t="s">
        <v>13</v>
      </c>
      <c r="G1064" s="64" t="s">
        <v>14</v>
      </c>
    </row>
    <row r="1065" spans="1:12" ht="15" thickTop="1" x14ac:dyDescent="0.3">
      <c r="A1065" s="20"/>
      <c r="B1065" s="67" t="s">
        <v>15</v>
      </c>
      <c r="C1065" s="68"/>
      <c r="D1065" s="68"/>
      <c r="E1065" s="68"/>
      <c r="F1065" s="68"/>
      <c r="G1065" s="7"/>
    </row>
    <row r="1066" spans="1:12" ht="15" thickBot="1" x14ac:dyDescent="0.35">
      <c r="A1066" s="36" t="s">
        <v>16</v>
      </c>
      <c r="B1066" s="4" t="s">
        <v>17</v>
      </c>
      <c r="C1066" s="4" t="s">
        <v>18</v>
      </c>
      <c r="D1066" s="105">
        <v>0.81499999999999995</v>
      </c>
      <c r="E1066" s="91">
        <v>28.09</v>
      </c>
      <c r="F1066" s="6">
        <f>PRODUCT(D1066:E1066)</f>
        <v>22.893349999999998</v>
      </c>
      <c r="G1066" s="7"/>
    </row>
    <row r="1067" spans="1:12" ht="15.6" thickTop="1" thickBot="1" x14ac:dyDescent="0.35">
      <c r="A1067" s="71">
        <v>1</v>
      </c>
      <c r="B1067" s="244" t="s">
        <v>21</v>
      </c>
      <c r="C1067" s="245"/>
      <c r="D1067" s="245"/>
      <c r="E1067" s="246"/>
      <c r="F1067" s="72">
        <f>SUM(F1066)</f>
        <v>22.893349999999998</v>
      </c>
      <c r="G1067" s="73">
        <f>SUM(F1067/F1075)</f>
        <v>0.60784258007321734</v>
      </c>
    </row>
    <row r="1068" spans="1:12" ht="15" thickTop="1" x14ac:dyDescent="0.3">
      <c r="A1068" s="20"/>
      <c r="B1068" s="74" t="s">
        <v>188</v>
      </c>
      <c r="C1068" s="4"/>
      <c r="D1068" s="4"/>
      <c r="E1068" s="4"/>
      <c r="F1068" s="41"/>
      <c r="G1068" s="75"/>
    </row>
    <row r="1069" spans="1:12" ht="15" thickBot="1" x14ac:dyDescent="0.35">
      <c r="A1069" s="36" t="s">
        <v>23</v>
      </c>
      <c r="B1069" s="4" t="s">
        <v>189</v>
      </c>
      <c r="C1069" s="4" t="s">
        <v>190</v>
      </c>
      <c r="D1069" s="22">
        <v>1</v>
      </c>
      <c r="E1069" s="106">
        <v>6.88</v>
      </c>
      <c r="F1069" s="6">
        <f>D1069*E1069</f>
        <v>6.88</v>
      </c>
      <c r="G1069" s="7"/>
      <c r="J1069" s="30"/>
      <c r="K1069" s="31"/>
      <c r="L1069" s="31"/>
    </row>
    <row r="1070" spans="1:12" ht="15.6" thickTop="1" thickBot="1" x14ac:dyDescent="0.35">
      <c r="A1070" s="71">
        <v>2</v>
      </c>
      <c r="B1070" s="244" t="s">
        <v>134</v>
      </c>
      <c r="C1070" s="245"/>
      <c r="D1070" s="245"/>
      <c r="E1070" s="246"/>
      <c r="F1070" s="72">
        <f>SUM(F1069)</f>
        <v>6.88</v>
      </c>
      <c r="G1070" s="73">
        <f>SUM(F1070/F1075)</f>
        <v>0.18267125391887756</v>
      </c>
    </row>
    <row r="1071" spans="1:12" ht="15.6" thickTop="1" thickBot="1" x14ac:dyDescent="0.35">
      <c r="A1071" s="78" t="s">
        <v>26</v>
      </c>
      <c r="B1071" s="244" t="s">
        <v>27</v>
      </c>
      <c r="C1071" s="245"/>
      <c r="D1071" s="245"/>
      <c r="E1071" s="246"/>
      <c r="F1071" s="79">
        <f>SUM(F1067,F1070)</f>
        <v>29.773349999999997</v>
      </c>
      <c r="G1071" s="3"/>
    </row>
    <row r="1072" spans="1:12" ht="15.6" thickTop="1" thickBot="1" x14ac:dyDescent="0.35">
      <c r="A1072" s="80">
        <v>3</v>
      </c>
      <c r="B1072" s="264" t="s">
        <v>28</v>
      </c>
      <c r="C1072" s="265"/>
      <c r="D1072" s="265"/>
      <c r="E1072" s="266"/>
      <c r="F1072" s="79">
        <f>SUM(F1071)*15%</f>
        <v>4.4660024999999992</v>
      </c>
      <c r="G1072" s="73">
        <f>SUM(F1072/F1075)</f>
        <v>0.11857707509881422</v>
      </c>
    </row>
    <row r="1073" spans="1:12" ht="15.6" thickTop="1" thickBot="1" x14ac:dyDescent="0.35">
      <c r="A1073" s="78" t="s">
        <v>29</v>
      </c>
      <c r="B1073" s="244" t="s">
        <v>30</v>
      </c>
      <c r="C1073" s="245"/>
      <c r="D1073" s="245"/>
      <c r="E1073" s="246"/>
      <c r="F1073" s="81">
        <f>SUM(F1071:F1072)</f>
        <v>34.239352499999995</v>
      </c>
    </row>
    <row r="1074" spans="1:12" ht="15.6" thickTop="1" thickBot="1" x14ac:dyDescent="0.35">
      <c r="A1074" s="80">
        <v>4</v>
      </c>
      <c r="B1074" s="264" t="s">
        <v>31</v>
      </c>
      <c r="C1074" s="265"/>
      <c r="D1074" s="265"/>
      <c r="E1074" s="266"/>
      <c r="F1074" s="79">
        <f>SUM(F1073)*10%</f>
        <v>3.4239352499999995</v>
      </c>
      <c r="G1074" s="73">
        <f>SUM(F1074/F1075)</f>
        <v>9.0909090909090912E-2</v>
      </c>
    </row>
    <row r="1075" spans="1:12" ht="15.6" thickTop="1" thickBot="1" x14ac:dyDescent="0.35">
      <c r="A1075" s="78" t="s">
        <v>32</v>
      </c>
      <c r="B1075" s="244" t="s">
        <v>33</v>
      </c>
      <c r="C1075" s="245"/>
      <c r="D1075" s="245"/>
      <c r="E1075" s="246"/>
      <c r="F1075" s="81">
        <f>SUM(F1073:F1074)</f>
        <v>37.663287749999995</v>
      </c>
      <c r="G1075" s="82">
        <f>SUM(G1067,G1070,G1072,G1074)</f>
        <v>1</v>
      </c>
    </row>
    <row r="1076" spans="1:12" ht="15.6" thickTop="1" thickBot="1" x14ac:dyDescent="0.35">
      <c r="A1076" s="8"/>
      <c r="B1076" s="9"/>
      <c r="C1076" s="9"/>
      <c r="D1076" s="9"/>
      <c r="E1076" s="9"/>
      <c r="F1076" s="11"/>
    </row>
    <row r="1077" spans="1:12" ht="44.4" thickTop="1" thickBot="1" x14ac:dyDescent="0.35">
      <c r="A1077" s="61" t="s">
        <v>2</v>
      </c>
      <c r="B1077" s="62" t="s">
        <v>3</v>
      </c>
      <c r="C1077" s="63" t="s">
        <v>4</v>
      </c>
      <c r="D1077" s="64" t="s">
        <v>5</v>
      </c>
      <c r="E1077" s="27"/>
      <c r="F1077" s="20"/>
      <c r="G1077" s="20"/>
      <c r="H1077" s="21"/>
    </row>
    <row r="1078" spans="1:12" ht="338.4" customHeight="1" thickTop="1" thickBot="1" x14ac:dyDescent="0.35">
      <c r="A1078" s="65" t="s">
        <v>484</v>
      </c>
      <c r="B1078" s="66" t="s">
        <v>485</v>
      </c>
      <c r="C1078" s="50" t="s">
        <v>130</v>
      </c>
      <c r="D1078" s="50">
        <v>1</v>
      </c>
      <c r="E1078" s="20"/>
      <c r="F1078" s="20"/>
      <c r="G1078" s="20"/>
    </row>
    <row r="1079" spans="1:12" ht="30" thickTop="1" thickBot="1" x14ac:dyDescent="0.35">
      <c r="A1079" s="61" t="s">
        <v>9</v>
      </c>
      <c r="B1079" s="62" t="s">
        <v>10</v>
      </c>
      <c r="C1079" s="62" t="s">
        <v>4</v>
      </c>
      <c r="D1079" s="62" t="s">
        <v>11</v>
      </c>
      <c r="E1079" s="62" t="s">
        <v>12</v>
      </c>
      <c r="F1079" s="62" t="s">
        <v>13</v>
      </c>
      <c r="G1079" s="64" t="s">
        <v>14</v>
      </c>
    </row>
    <row r="1080" spans="1:12" ht="15" thickTop="1" x14ac:dyDescent="0.3">
      <c r="A1080" s="20"/>
      <c r="B1080" s="67" t="s">
        <v>15</v>
      </c>
      <c r="C1080" s="68"/>
      <c r="D1080" s="68"/>
      <c r="E1080" s="68"/>
      <c r="F1080" s="68"/>
      <c r="G1080" s="7"/>
    </row>
    <row r="1081" spans="1:12" x14ac:dyDescent="0.3">
      <c r="A1081" s="36" t="s">
        <v>16</v>
      </c>
      <c r="B1081" s="4" t="s">
        <v>486</v>
      </c>
      <c r="C1081" s="4" t="s">
        <v>18</v>
      </c>
      <c r="D1081" s="69">
        <v>0.2</v>
      </c>
      <c r="E1081" s="91">
        <v>30.03</v>
      </c>
      <c r="F1081" s="68">
        <f>PRODUCT(D1081:E1081)</f>
        <v>6.0060000000000002</v>
      </c>
      <c r="G1081" s="7"/>
    </row>
    <row r="1082" spans="1:12" ht="15" thickBot="1" x14ac:dyDescent="0.35">
      <c r="A1082" s="36" t="s">
        <v>19</v>
      </c>
      <c r="B1082" s="4" t="s">
        <v>487</v>
      </c>
      <c r="C1082" s="4" t="s">
        <v>18</v>
      </c>
      <c r="D1082" s="105">
        <v>0.28399999999999997</v>
      </c>
      <c r="E1082" s="70">
        <v>30.27</v>
      </c>
      <c r="F1082" s="6">
        <f>PRODUCT(D1082:E1082)</f>
        <v>8.5966799999999992</v>
      </c>
      <c r="G1082" s="7"/>
    </row>
    <row r="1083" spans="1:12" ht="15.6" thickTop="1" thickBot="1" x14ac:dyDescent="0.35">
      <c r="A1083" s="71">
        <v>1</v>
      </c>
      <c r="B1083" s="244" t="s">
        <v>21</v>
      </c>
      <c r="C1083" s="245"/>
      <c r="D1083" s="245"/>
      <c r="E1083" s="246"/>
      <c r="F1083" s="72">
        <f>SUM(F1081:F1082)</f>
        <v>14.602679999999999</v>
      </c>
      <c r="G1083" s="73">
        <f>SUM(F1083/F1091)</f>
        <v>0.61820909228668208</v>
      </c>
    </row>
    <row r="1084" spans="1:12" ht="15" thickTop="1" x14ac:dyDescent="0.3">
      <c r="A1084" s="20"/>
      <c r="B1084" s="74" t="s">
        <v>188</v>
      </c>
      <c r="C1084" s="4"/>
      <c r="D1084" s="4"/>
      <c r="E1084" s="4"/>
      <c r="F1084" s="41"/>
      <c r="G1084" s="75"/>
    </row>
    <row r="1085" spans="1:12" ht="15" thickBot="1" x14ac:dyDescent="0.35">
      <c r="A1085" s="36" t="s">
        <v>23</v>
      </c>
      <c r="B1085" s="4" t="s">
        <v>189</v>
      </c>
      <c r="C1085" s="4" t="s">
        <v>190</v>
      </c>
      <c r="D1085" s="22">
        <v>1</v>
      </c>
      <c r="E1085" s="106">
        <v>4.76</v>
      </c>
      <c r="F1085" s="6">
        <v>4.07</v>
      </c>
      <c r="G1085" s="7"/>
      <c r="I1085" s="31"/>
      <c r="J1085" s="30"/>
      <c r="K1085" s="31"/>
      <c r="L1085" s="31"/>
    </row>
    <row r="1086" spans="1:12" ht="15.6" thickTop="1" thickBot="1" x14ac:dyDescent="0.35">
      <c r="A1086" s="71">
        <v>2</v>
      </c>
      <c r="B1086" s="244" t="s">
        <v>134</v>
      </c>
      <c r="C1086" s="245"/>
      <c r="D1086" s="245"/>
      <c r="E1086" s="246"/>
      <c r="F1086" s="72">
        <f>SUM(F1085)</f>
        <v>4.07</v>
      </c>
      <c r="G1086" s="73">
        <f>SUM(F1086/F1091)</f>
        <v>0.17230474170541274</v>
      </c>
    </row>
    <row r="1087" spans="1:12" ht="15.6" thickTop="1" thickBot="1" x14ac:dyDescent="0.35">
      <c r="A1087" s="78" t="s">
        <v>26</v>
      </c>
      <c r="B1087" s="244" t="s">
        <v>27</v>
      </c>
      <c r="C1087" s="245"/>
      <c r="D1087" s="245"/>
      <c r="E1087" s="246"/>
      <c r="F1087" s="79">
        <f>SUM(F1083,F1086)</f>
        <v>18.67268</v>
      </c>
      <c r="G1087" s="3"/>
    </row>
    <row r="1088" spans="1:12" ht="15.6" thickTop="1" thickBot="1" x14ac:dyDescent="0.35">
      <c r="A1088" s="80">
        <v>3</v>
      </c>
      <c r="B1088" s="264" t="s">
        <v>28</v>
      </c>
      <c r="C1088" s="265"/>
      <c r="D1088" s="265"/>
      <c r="E1088" s="266"/>
      <c r="F1088" s="79">
        <f>SUM(F1087)*15%</f>
        <v>2.8009019999999998</v>
      </c>
      <c r="G1088" s="73">
        <f>SUM(F1088/F1091)</f>
        <v>0.11857707509881422</v>
      </c>
    </row>
    <row r="1089" spans="1:7" ht="15.6" thickTop="1" thickBot="1" x14ac:dyDescent="0.35">
      <c r="A1089" s="78" t="s">
        <v>29</v>
      </c>
      <c r="B1089" s="244" t="s">
        <v>30</v>
      </c>
      <c r="C1089" s="245"/>
      <c r="D1089" s="245"/>
      <c r="E1089" s="246"/>
      <c r="F1089" s="81">
        <f>SUM(F1087:F1088)</f>
        <v>21.473582</v>
      </c>
    </row>
    <row r="1090" spans="1:7" ht="15.6" thickTop="1" thickBot="1" x14ac:dyDescent="0.35">
      <c r="A1090" s="80">
        <v>4</v>
      </c>
      <c r="B1090" s="264" t="s">
        <v>31</v>
      </c>
      <c r="C1090" s="265"/>
      <c r="D1090" s="265"/>
      <c r="E1090" s="266"/>
      <c r="F1090" s="79">
        <f>SUM(F1089)*10%</f>
        <v>2.1473582000000002</v>
      </c>
      <c r="G1090" s="73">
        <f>SUM(F1090/F1091)</f>
        <v>9.0909090909090925E-2</v>
      </c>
    </row>
    <row r="1091" spans="1:7" ht="15.6" thickTop="1" thickBot="1" x14ac:dyDescent="0.35">
      <c r="A1091" s="78" t="s">
        <v>32</v>
      </c>
      <c r="B1091" s="244" t="s">
        <v>33</v>
      </c>
      <c r="C1091" s="245"/>
      <c r="D1091" s="245"/>
      <c r="E1091" s="246"/>
      <c r="F1091" s="81">
        <f>SUM(F1089:F1090)</f>
        <v>23.6209402</v>
      </c>
      <c r="G1091" s="82">
        <f>SUM(G1083,G1086,G1088,G1090)</f>
        <v>1</v>
      </c>
    </row>
    <row r="1092" spans="1:7" ht="15" thickTop="1" x14ac:dyDescent="0.3"/>
    <row r="1093" spans="1:7" x14ac:dyDescent="0.3">
      <c r="A1093" s="231" t="s">
        <v>488</v>
      </c>
      <c r="B1093" s="231"/>
      <c r="C1093" s="231"/>
      <c r="D1093" s="231"/>
      <c r="E1093" s="231"/>
      <c r="F1093" s="231"/>
      <c r="G1093" s="231"/>
    </row>
    <row r="1094" spans="1:7" ht="15" thickBot="1" x14ac:dyDescent="0.35"/>
    <row r="1095" spans="1:7" ht="44.4" thickTop="1" thickBot="1" x14ac:dyDescent="0.35">
      <c r="A1095" s="61" t="s">
        <v>2</v>
      </c>
      <c r="B1095" s="62" t="s">
        <v>3</v>
      </c>
      <c r="C1095" s="63" t="s">
        <v>4</v>
      </c>
      <c r="D1095" s="64" t="s">
        <v>5</v>
      </c>
      <c r="E1095" s="27"/>
      <c r="F1095" s="20"/>
      <c r="G1095" s="20"/>
    </row>
    <row r="1096" spans="1:7" ht="230.4" customHeight="1" thickTop="1" thickBot="1" x14ac:dyDescent="0.35">
      <c r="A1096" s="65" t="s">
        <v>489</v>
      </c>
      <c r="B1096" s="66" t="s">
        <v>490</v>
      </c>
      <c r="C1096" s="50" t="s">
        <v>130</v>
      </c>
      <c r="D1096" s="50">
        <v>1</v>
      </c>
      <c r="E1096" s="20"/>
      <c r="F1096" s="20"/>
      <c r="G1096" s="20"/>
    </row>
    <row r="1097" spans="1:7" ht="30" thickTop="1" thickBot="1" x14ac:dyDescent="0.35">
      <c r="A1097" s="61" t="s">
        <v>9</v>
      </c>
      <c r="B1097" s="62" t="s">
        <v>10</v>
      </c>
      <c r="C1097" s="62" t="s">
        <v>4</v>
      </c>
      <c r="D1097" s="62" t="s">
        <v>11</v>
      </c>
      <c r="E1097" s="62" t="s">
        <v>12</v>
      </c>
      <c r="F1097" s="62" t="s">
        <v>13</v>
      </c>
      <c r="G1097" s="64" t="s">
        <v>14</v>
      </c>
    </row>
    <row r="1098" spans="1:7" ht="15" thickTop="1" x14ac:dyDescent="0.3">
      <c r="A1098" s="20"/>
      <c r="B1098" s="67" t="s">
        <v>15</v>
      </c>
      <c r="C1098" s="68"/>
      <c r="D1098" s="68"/>
      <c r="E1098" s="68"/>
      <c r="F1098" s="68"/>
      <c r="G1098" s="7"/>
    </row>
    <row r="1099" spans="1:7" x14ac:dyDescent="0.3">
      <c r="A1099" s="36" t="s">
        <v>16</v>
      </c>
      <c r="B1099" s="4" t="s">
        <v>70</v>
      </c>
      <c r="C1099" s="4" t="s">
        <v>18</v>
      </c>
      <c r="D1099" s="4">
        <v>0.25</v>
      </c>
      <c r="E1099" s="70">
        <v>30.27</v>
      </c>
      <c r="F1099" s="6">
        <f>PRODUCT(D1099:E1099)</f>
        <v>7.5674999999999999</v>
      </c>
      <c r="G1099" s="7"/>
    </row>
    <row r="1100" spans="1:7" x14ac:dyDescent="0.3">
      <c r="A1100" s="36" t="s">
        <v>19</v>
      </c>
      <c r="B1100" s="4" t="s">
        <v>140</v>
      </c>
      <c r="C1100" s="4" t="s">
        <v>18</v>
      </c>
      <c r="D1100" s="22">
        <v>0.42499999999999999</v>
      </c>
      <c r="E1100" s="70">
        <v>28.09</v>
      </c>
      <c r="F1100" s="6">
        <f>PRODUCT(D1100:E1100)</f>
        <v>11.93825</v>
      </c>
      <c r="G1100" s="7"/>
    </row>
    <row r="1101" spans="1:7" ht="15" thickBot="1" x14ac:dyDescent="0.35">
      <c r="A1101" s="36" t="s">
        <v>131</v>
      </c>
      <c r="B1101" s="4" t="s">
        <v>141</v>
      </c>
      <c r="C1101" s="4" t="s">
        <v>18</v>
      </c>
      <c r="D1101" s="22">
        <v>0.42499999999999999</v>
      </c>
      <c r="E1101" s="70">
        <v>25.18</v>
      </c>
      <c r="F1101" s="6">
        <f>PRODUCT(D1101:E1101)</f>
        <v>10.701499999999999</v>
      </c>
      <c r="G1101" s="7"/>
    </row>
    <row r="1102" spans="1:7" ht="15.6" thickTop="1" thickBot="1" x14ac:dyDescent="0.35">
      <c r="A1102" s="71">
        <v>1</v>
      </c>
      <c r="B1102" s="244" t="s">
        <v>21</v>
      </c>
      <c r="C1102" s="245"/>
      <c r="D1102" s="245"/>
      <c r="E1102" s="246"/>
      <c r="F1102" s="72">
        <f>SUM(F1099:F1101)</f>
        <v>30.207249999999998</v>
      </c>
      <c r="G1102" s="73">
        <f>SUM(F1102/F1107)</f>
        <v>0.79051383399209485</v>
      </c>
    </row>
    <row r="1103" spans="1:7" ht="15.6" thickTop="1" thickBot="1" x14ac:dyDescent="0.35">
      <c r="A1103" s="78" t="s">
        <v>26</v>
      </c>
      <c r="B1103" s="244" t="s">
        <v>84</v>
      </c>
      <c r="C1103" s="245"/>
      <c r="D1103" s="245"/>
      <c r="E1103" s="246"/>
      <c r="F1103" s="79">
        <f>SUM(F1102)</f>
        <v>30.207249999999998</v>
      </c>
      <c r="G1103" s="3"/>
    </row>
    <row r="1104" spans="1:7" ht="15.6" thickTop="1" thickBot="1" x14ac:dyDescent="0.35">
      <c r="A1104" s="80">
        <v>2</v>
      </c>
      <c r="B1104" s="264" t="s">
        <v>28</v>
      </c>
      <c r="C1104" s="265"/>
      <c r="D1104" s="265"/>
      <c r="E1104" s="266"/>
      <c r="F1104" s="79">
        <f>SUM(F1103)*15%</f>
        <v>4.5310874999999999</v>
      </c>
      <c r="G1104" s="73">
        <f>SUM(F1104/F1107)</f>
        <v>0.11857707509881424</v>
      </c>
    </row>
    <row r="1105" spans="1:7" ht="15.6" thickTop="1" thickBot="1" x14ac:dyDescent="0.35">
      <c r="A1105" s="78" t="s">
        <v>29</v>
      </c>
      <c r="B1105" s="244" t="s">
        <v>85</v>
      </c>
      <c r="C1105" s="245"/>
      <c r="D1105" s="245"/>
      <c r="E1105" s="246"/>
      <c r="F1105" s="81">
        <f>SUM(F1103:F1104)</f>
        <v>34.7383375</v>
      </c>
    </row>
    <row r="1106" spans="1:7" ht="15.6" thickTop="1" thickBot="1" x14ac:dyDescent="0.35">
      <c r="A1106" s="80">
        <v>3</v>
      </c>
      <c r="B1106" s="264" t="s">
        <v>31</v>
      </c>
      <c r="C1106" s="265"/>
      <c r="D1106" s="265"/>
      <c r="E1106" s="266"/>
      <c r="F1106" s="79">
        <f>SUM(F1105)*10%</f>
        <v>3.4738337500000003</v>
      </c>
      <c r="G1106" s="73">
        <f>SUM(F1106/F1107)</f>
        <v>9.0909090909090925E-2</v>
      </c>
    </row>
    <row r="1107" spans="1:7" ht="15.6" thickTop="1" thickBot="1" x14ac:dyDescent="0.35">
      <c r="A1107" s="78" t="s">
        <v>32</v>
      </c>
      <c r="B1107" s="244" t="s">
        <v>33</v>
      </c>
      <c r="C1107" s="245"/>
      <c r="D1107" s="245"/>
      <c r="E1107" s="246"/>
      <c r="F1107" s="81">
        <f>SUM(F1105:F1106)</f>
        <v>38.212171249999997</v>
      </c>
      <c r="G1107" s="82">
        <f>SUM(G1102,G1104,G1106)</f>
        <v>1</v>
      </c>
    </row>
    <row r="1108" spans="1:7" ht="15.6" thickTop="1" thickBot="1" x14ac:dyDescent="0.35"/>
    <row r="1109" spans="1:7" ht="44.4" thickTop="1" thickBot="1" x14ac:dyDescent="0.35">
      <c r="A1109" s="61" t="s">
        <v>2</v>
      </c>
      <c r="B1109" s="62" t="s">
        <v>3</v>
      </c>
      <c r="C1109" s="63" t="s">
        <v>4</v>
      </c>
      <c r="D1109" s="64" t="s">
        <v>5</v>
      </c>
      <c r="E1109" s="27"/>
      <c r="F1109" s="20"/>
      <c r="G1109" s="20"/>
    </row>
    <row r="1110" spans="1:7" ht="184.8" customHeight="1" thickTop="1" thickBot="1" x14ac:dyDescent="0.35">
      <c r="A1110" s="65" t="s">
        <v>491</v>
      </c>
      <c r="B1110" s="66" t="s">
        <v>492</v>
      </c>
      <c r="C1110" s="50" t="s">
        <v>130</v>
      </c>
      <c r="D1110" s="50">
        <v>1</v>
      </c>
      <c r="E1110" s="20"/>
      <c r="F1110" s="20"/>
      <c r="G1110" s="20"/>
    </row>
    <row r="1111" spans="1:7" ht="30" thickTop="1" thickBot="1" x14ac:dyDescent="0.35">
      <c r="A1111" s="61" t="s">
        <v>9</v>
      </c>
      <c r="B1111" s="62" t="s">
        <v>10</v>
      </c>
      <c r="C1111" s="62" t="s">
        <v>4</v>
      </c>
      <c r="D1111" s="62" t="s">
        <v>11</v>
      </c>
      <c r="E1111" s="62" t="s">
        <v>12</v>
      </c>
      <c r="F1111" s="62" t="s">
        <v>13</v>
      </c>
      <c r="G1111" s="64" t="s">
        <v>14</v>
      </c>
    </row>
    <row r="1112" spans="1:7" ht="15" thickTop="1" x14ac:dyDescent="0.3">
      <c r="A1112" s="20"/>
      <c r="B1112" s="67" t="s">
        <v>15</v>
      </c>
      <c r="C1112" s="68"/>
      <c r="D1112" s="68"/>
      <c r="E1112" s="68"/>
      <c r="F1112" s="68"/>
      <c r="G1112" s="7"/>
    </row>
    <row r="1113" spans="1:7" x14ac:dyDescent="0.3">
      <c r="A1113" s="36" t="s">
        <v>16</v>
      </c>
      <c r="B1113" s="4" t="s">
        <v>70</v>
      </c>
      <c r="C1113" s="4" t="s">
        <v>18</v>
      </c>
      <c r="D1113" s="22">
        <v>0.1905</v>
      </c>
      <c r="E1113" s="70">
        <v>30.27</v>
      </c>
      <c r="F1113" s="6">
        <f>PRODUCT(D1113:E1113)</f>
        <v>5.7664350000000004</v>
      </c>
      <c r="G1113" s="7"/>
    </row>
    <row r="1114" spans="1:7" x14ac:dyDescent="0.3">
      <c r="A1114" s="36" t="s">
        <v>19</v>
      </c>
      <c r="B1114" s="4" t="s">
        <v>140</v>
      </c>
      <c r="C1114" s="4" t="s">
        <v>18</v>
      </c>
      <c r="D1114" s="22">
        <v>0.28570000000000001</v>
      </c>
      <c r="E1114" s="70">
        <v>28.09</v>
      </c>
      <c r="F1114" s="6">
        <f>PRODUCT(D1114:E1114)</f>
        <v>8.0253130000000006</v>
      </c>
      <c r="G1114" s="7"/>
    </row>
    <row r="1115" spans="1:7" ht="15" thickBot="1" x14ac:dyDescent="0.35">
      <c r="A1115" s="36" t="s">
        <v>131</v>
      </c>
      <c r="B1115" s="4" t="s">
        <v>141</v>
      </c>
      <c r="C1115" s="4" t="s">
        <v>18</v>
      </c>
      <c r="D1115" s="22">
        <v>0.28570000000000001</v>
      </c>
      <c r="E1115" s="70">
        <v>25.18</v>
      </c>
      <c r="F1115" s="6">
        <f>PRODUCT(D1115:E1115)</f>
        <v>7.1939260000000003</v>
      </c>
      <c r="G1115" s="7"/>
    </row>
    <row r="1116" spans="1:7" ht="15.6" thickTop="1" thickBot="1" x14ac:dyDescent="0.35">
      <c r="A1116" s="71">
        <v>1</v>
      </c>
      <c r="B1116" s="244" t="s">
        <v>21</v>
      </c>
      <c r="C1116" s="245"/>
      <c r="D1116" s="245"/>
      <c r="E1116" s="246"/>
      <c r="F1116" s="72">
        <f>SUM(F1113:F1115)</f>
        <v>20.985674000000003</v>
      </c>
      <c r="G1116" s="73">
        <f>SUM(F1116/F1121)</f>
        <v>0.79051383399209485</v>
      </c>
    </row>
    <row r="1117" spans="1:7" ht="15.6" thickTop="1" thickBot="1" x14ac:dyDescent="0.35">
      <c r="A1117" s="78" t="s">
        <v>26</v>
      </c>
      <c r="B1117" s="244" t="s">
        <v>84</v>
      </c>
      <c r="C1117" s="245"/>
      <c r="D1117" s="245"/>
      <c r="E1117" s="246"/>
      <c r="F1117" s="79">
        <f>SUM(F1116)</f>
        <v>20.985674000000003</v>
      </c>
      <c r="G1117" s="3"/>
    </row>
    <row r="1118" spans="1:7" ht="15.6" thickTop="1" thickBot="1" x14ac:dyDescent="0.35">
      <c r="A1118" s="80">
        <v>2</v>
      </c>
      <c r="B1118" s="264" t="s">
        <v>28</v>
      </c>
      <c r="C1118" s="265"/>
      <c r="D1118" s="265"/>
      <c r="E1118" s="266"/>
      <c r="F1118" s="79">
        <f>SUM(F1117)*15%</f>
        <v>3.1478511000000005</v>
      </c>
      <c r="G1118" s="73">
        <f>SUM(F1118/F1121)</f>
        <v>0.11857707509881424</v>
      </c>
    </row>
    <row r="1119" spans="1:7" ht="15.6" thickTop="1" thickBot="1" x14ac:dyDescent="0.35">
      <c r="A1119" s="78" t="s">
        <v>29</v>
      </c>
      <c r="B1119" s="244" t="s">
        <v>85</v>
      </c>
      <c r="C1119" s="245"/>
      <c r="D1119" s="245"/>
      <c r="E1119" s="246"/>
      <c r="F1119" s="81">
        <f>SUM(F1117:F1118)</f>
        <v>24.133525100000004</v>
      </c>
    </row>
    <row r="1120" spans="1:7" ht="15.6" thickTop="1" thickBot="1" x14ac:dyDescent="0.35">
      <c r="A1120" s="80">
        <v>3</v>
      </c>
      <c r="B1120" s="264" t="s">
        <v>31</v>
      </c>
      <c r="C1120" s="265"/>
      <c r="D1120" s="265"/>
      <c r="E1120" s="266"/>
      <c r="F1120" s="79">
        <f>SUM(F1119)*10%</f>
        <v>2.4133525100000006</v>
      </c>
      <c r="G1120" s="73">
        <f>SUM(F1120/F1121)</f>
        <v>9.0909090909090925E-2</v>
      </c>
    </row>
    <row r="1121" spans="1:7" ht="15.6" thickTop="1" thickBot="1" x14ac:dyDescent="0.35">
      <c r="A1121" s="78" t="s">
        <v>32</v>
      </c>
      <c r="B1121" s="244" t="s">
        <v>33</v>
      </c>
      <c r="C1121" s="245"/>
      <c r="D1121" s="245"/>
      <c r="E1121" s="246"/>
      <c r="F1121" s="81">
        <f>SUM(F1119:F1120)</f>
        <v>26.546877610000003</v>
      </c>
      <c r="G1121" s="82">
        <f>SUM(G1116,G1118,G1120)</f>
        <v>1</v>
      </c>
    </row>
    <row r="1122" spans="1:7" ht="15.6" thickTop="1" thickBot="1" x14ac:dyDescent="0.35"/>
    <row r="1123" spans="1:7" ht="44.4" thickTop="1" thickBot="1" x14ac:dyDescent="0.35">
      <c r="A1123" s="61" t="s">
        <v>2</v>
      </c>
      <c r="B1123" s="62" t="s">
        <v>3</v>
      </c>
      <c r="C1123" s="63" t="s">
        <v>4</v>
      </c>
      <c r="D1123" s="64" t="s">
        <v>5</v>
      </c>
      <c r="E1123" s="27"/>
      <c r="F1123" s="20"/>
      <c r="G1123" s="20"/>
    </row>
    <row r="1124" spans="1:7" ht="229.8" customHeight="1" thickTop="1" thickBot="1" x14ac:dyDescent="0.35">
      <c r="A1124" s="65" t="s">
        <v>493</v>
      </c>
      <c r="B1124" s="66" t="s">
        <v>494</v>
      </c>
      <c r="C1124" s="50" t="s">
        <v>130</v>
      </c>
      <c r="D1124" s="50">
        <v>1</v>
      </c>
      <c r="E1124" s="20"/>
      <c r="F1124" s="20"/>
      <c r="G1124" s="20"/>
    </row>
    <row r="1125" spans="1:7" ht="30" thickTop="1" thickBot="1" x14ac:dyDescent="0.35">
      <c r="A1125" s="61" t="s">
        <v>9</v>
      </c>
      <c r="B1125" s="62" t="s">
        <v>10</v>
      </c>
      <c r="C1125" s="62" t="s">
        <v>4</v>
      </c>
      <c r="D1125" s="62" t="s">
        <v>11</v>
      </c>
      <c r="E1125" s="62" t="s">
        <v>12</v>
      </c>
      <c r="F1125" s="62" t="s">
        <v>13</v>
      </c>
      <c r="G1125" s="64" t="s">
        <v>14</v>
      </c>
    </row>
    <row r="1126" spans="1:7" ht="15" thickTop="1" x14ac:dyDescent="0.3">
      <c r="A1126" s="20"/>
      <c r="B1126" s="67" t="s">
        <v>15</v>
      </c>
      <c r="C1126" s="68"/>
      <c r="D1126" s="68"/>
      <c r="E1126" s="68"/>
      <c r="F1126" s="68"/>
      <c r="G1126" s="7"/>
    </row>
    <row r="1127" spans="1:7" x14ac:dyDescent="0.3">
      <c r="A1127" s="36" t="s">
        <v>16</v>
      </c>
      <c r="B1127" s="4" t="s">
        <v>70</v>
      </c>
      <c r="C1127" s="4" t="s">
        <v>18</v>
      </c>
      <c r="D1127" s="22">
        <v>0.1</v>
      </c>
      <c r="E1127" s="70">
        <v>30.27</v>
      </c>
      <c r="F1127" s="6">
        <f>PRODUCT(D1127:E1127)</f>
        <v>3.0270000000000001</v>
      </c>
      <c r="G1127" s="7"/>
    </row>
    <row r="1128" spans="1:7" x14ac:dyDescent="0.3">
      <c r="A1128" s="36" t="s">
        <v>19</v>
      </c>
      <c r="B1128" s="4" t="s">
        <v>140</v>
      </c>
      <c r="C1128" s="4" t="s">
        <v>18</v>
      </c>
      <c r="D1128" s="4">
        <v>0.25</v>
      </c>
      <c r="E1128" s="70">
        <v>28.09</v>
      </c>
      <c r="F1128" s="6">
        <f>PRODUCT(D1128:E1128)</f>
        <v>7.0225</v>
      </c>
      <c r="G1128" s="7"/>
    </row>
    <row r="1129" spans="1:7" ht="15" thickBot="1" x14ac:dyDescent="0.35">
      <c r="A1129" s="36" t="s">
        <v>131</v>
      </c>
      <c r="B1129" s="4" t="s">
        <v>141</v>
      </c>
      <c r="C1129" s="4" t="s">
        <v>18</v>
      </c>
      <c r="D1129" s="4">
        <v>0.25</v>
      </c>
      <c r="E1129" s="70">
        <v>25.18</v>
      </c>
      <c r="F1129" s="6">
        <f>PRODUCT(D1129:E1129)</f>
        <v>6.2949999999999999</v>
      </c>
      <c r="G1129" s="7"/>
    </row>
    <row r="1130" spans="1:7" ht="15.6" thickTop="1" thickBot="1" x14ac:dyDescent="0.35">
      <c r="A1130" s="71">
        <v>1</v>
      </c>
      <c r="B1130" s="244" t="s">
        <v>21</v>
      </c>
      <c r="C1130" s="245"/>
      <c r="D1130" s="245"/>
      <c r="E1130" s="246"/>
      <c r="F1130" s="72">
        <f>SUM(F1127:F1129)</f>
        <v>16.3445</v>
      </c>
      <c r="G1130" s="73">
        <f>SUM(F1130/F1135)</f>
        <v>0.79051383399209496</v>
      </c>
    </row>
    <row r="1131" spans="1:7" ht="15.6" thickTop="1" thickBot="1" x14ac:dyDescent="0.35">
      <c r="A1131" s="78" t="s">
        <v>26</v>
      </c>
      <c r="B1131" s="244" t="s">
        <v>84</v>
      </c>
      <c r="C1131" s="245"/>
      <c r="D1131" s="245"/>
      <c r="E1131" s="246"/>
      <c r="F1131" s="79">
        <f>SUM(F1130)</f>
        <v>16.3445</v>
      </c>
      <c r="G1131" s="3"/>
    </row>
    <row r="1132" spans="1:7" ht="15.6" thickTop="1" thickBot="1" x14ac:dyDescent="0.35">
      <c r="A1132" s="80">
        <v>2</v>
      </c>
      <c r="B1132" s="264" t="s">
        <v>28</v>
      </c>
      <c r="C1132" s="265"/>
      <c r="D1132" s="265"/>
      <c r="E1132" s="266"/>
      <c r="F1132" s="79">
        <f>SUM(F1131)*15%</f>
        <v>2.4516749999999998</v>
      </c>
      <c r="G1132" s="73">
        <f>SUM(F1132/F1135)</f>
        <v>0.11857707509881424</v>
      </c>
    </row>
    <row r="1133" spans="1:7" ht="15.6" thickTop="1" thickBot="1" x14ac:dyDescent="0.35">
      <c r="A1133" s="78" t="s">
        <v>29</v>
      </c>
      <c r="B1133" s="244" t="s">
        <v>85</v>
      </c>
      <c r="C1133" s="245"/>
      <c r="D1133" s="245"/>
      <c r="E1133" s="246"/>
      <c r="F1133" s="81">
        <f>SUM(F1131:F1132)</f>
        <v>18.796174999999998</v>
      </c>
    </row>
    <row r="1134" spans="1:7" ht="15.6" thickTop="1" thickBot="1" x14ac:dyDescent="0.35">
      <c r="A1134" s="80">
        <v>3</v>
      </c>
      <c r="B1134" s="264" t="s">
        <v>31</v>
      </c>
      <c r="C1134" s="265"/>
      <c r="D1134" s="265"/>
      <c r="E1134" s="266"/>
      <c r="F1134" s="79">
        <f>SUM(F1133)*10%</f>
        <v>1.8796174999999999</v>
      </c>
      <c r="G1134" s="73">
        <f>SUM(F1134/F1135)</f>
        <v>9.0909090909090925E-2</v>
      </c>
    </row>
    <row r="1135" spans="1:7" ht="15.6" thickTop="1" thickBot="1" x14ac:dyDescent="0.35">
      <c r="A1135" s="78" t="s">
        <v>32</v>
      </c>
      <c r="B1135" s="244" t="s">
        <v>33</v>
      </c>
      <c r="C1135" s="245"/>
      <c r="D1135" s="245"/>
      <c r="E1135" s="246"/>
      <c r="F1135" s="81">
        <f>SUM(F1133:F1134)</f>
        <v>20.675792499999996</v>
      </c>
      <c r="G1135" s="82">
        <f>SUM(G1130,G1132,G1134)</f>
        <v>1</v>
      </c>
    </row>
    <row r="1136" spans="1:7" ht="15.6" thickTop="1" thickBot="1" x14ac:dyDescent="0.35"/>
    <row r="1137" spans="1:7" ht="44.4" thickTop="1" thickBot="1" x14ac:dyDescent="0.35">
      <c r="A1137" s="61" t="s">
        <v>2</v>
      </c>
      <c r="B1137" s="62" t="s">
        <v>3</v>
      </c>
      <c r="C1137" s="63" t="s">
        <v>4</v>
      </c>
      <c r="D1137" s="64" t="s">
        <v>5</v>
      </c>
      <c r="E1137" s="27"/>
      <c r="F1137" s="20"/>
      <c r="G1137" s="20"/>
    </row>
    <row r="1138" spans="1:7" ht="228" customHeight="1" thickTop="1" thickBot="1" x14ac:dyDescent="0.35">
      <c r="A1138" s="65" t="s">
        <v>495</v>
      </c>
      <c r="B1138" s="66" t="s">
        <v>496</v>
      </c>
      <c r="C1138" s="50" t="s">
        <v>130</v>
      </c>
      <c r="D1138" s="50">
        <v>1</v>
      </c>
      <c r="E1138" s="20"/>
      <c r="F1138" s="20"/>
      <c r="G1138" s="20"/>
    </row>
    <row r="1139" spans="1:7" ht="30" thickTop="1" thickBot="1" x14ac:dyDescent="0.35">
      <c r="A1139" s="61" t="s">
        <v>9</v>
      </c>
      <c r="B1139" s="62" t="s">
        <v>10</v>
      </c>
      <c r="C1139" s="62" t="s">
        <v>4</v>
      </c>
      <c r="D1139" s="62" t="s">
        <v>11</v>
      </c>
      <c r="E1139" s="62" t="s">
        <v>12</v>
      </c>
      <c r="F1139" s="62" t="s">
        <v>13</v>
      </c>
      <c r="G1139" s="64" t="s">
        <v>14</v>
      </c>
    </row>
    <row r="1140" spans="1:7" ht="15" thickTop="1" x14ac:dyDescent="0.3">
      <c r="A1140" s="20"/>
      <c r="B1140" s="67" t="s">
        <v>15</v>
      </c>
      <c r="C1140" s="68"/>
      <c r="D1140" s="68"/>
      <c r="E1140" s="68"/>
      <c r="F1140" s="68"/>
      <c r="G1140" s="7"/>
    </row>
    <row r="1141" spans="1:7" x14ac:dyDescent="0.3">
      <c r="A1141" s="36" t="s">
        <v>16</v>
      </c>
      <c r="B1141" s="4" t="s">
        <v>70</v>
      </c>
      <c r="C1141" s="4" t="s">
        <v>18</v>
      </c>
      <c r="D1141" s="22">
        <v>0.1</v>
      </c>
      <c r="E1141" s="70">
        <v>30.27</v>
      </c>
      <c r="F1141" s="6">
        <f>PRODUCT(D1141:E1141)</f>
        <v>3.0270000000000001</v>
      </c>
      <c r="G1141" s="7"/>
    </row>
    <row r="1142" spans="1:7" x14ac:dyDescent="0.3">
      <c r="A1142" s="36" t="s">
        <v>19</v>
      </c>
      <c r="B1142" s="4" t="s">
        <v>140</v>
      </c>
      <c r="C1142" s="4" t="s">
        <v>18</v>
      </c>
      <c r="D1142" s="22">
        <v>0.1875</v>
      </c>
      <c r="E1142" s="70">
        <v>28.09</v>
      </c>
      <c r="F1142" s="6">
        <f>PRODUCT(D1142:E1142)</f>
        <v>5.2668749999999998</v>
      </c>
      <c r="G1142" s="7"/>
    </row>
    <row r="1143" spans="1:7" ht="15" thickBot="1" x14ac:dyDescent="0.35">
      <c r="A1143" s="36" t="s">
        <v>131</v>
      </c>
      <c r="B1143" s="4" t="s">
        <v>141</v>
      </c>
      <c r="C1143" s="4" t="s">
        <v>18</v>
      </c>
      <c r="D1143" s="22">
        <v>0.1875</v>
      </c>
      <c r="E1143" s="70">
        <v>25.18</v>
      </c>
      <c r="F1143" s="6">
        <f>PRODUCT(D1143:E1143)</f>
        <v>4.7212499999999995</v>
      </c>
      <c r="G1143" s="7"/>
    </row>
    <row r="1144" spans="1:7" ht="15.6" thickTop="1" thickBot="1" x14ac:dyDescent="0.35">
      <c r="A1144" s="71">
        <v>1</v>
      </c>
      <c r="B1144" s="244" t="s">
        <v>21</v>
      </c>
      <c r="C1144" s="245"/>
      <c r="D1144" s="245"/>
      <c r="E1144" s="246"/>
      <c r="F1144" s="72">
        <f>SUM(F1141:F1143)</f>
        <v>13.015124999999999</v>
      </c>
      <c r="G1144" s="73">
        <f>SUM(F1144/F1149)</f>
        <v>0.79051383399209485</v>
      </c>
    </row>
    <row r="1145" spans="1:7" ht="15.6" thickTop="1" thickBot="1" x14ac:dyDescent="0.35">
      <c r="A1145" s="78" t="s">
        <v>26</v>
      </c>
      <c r="B1145" s="244" t="s">
        <v>84</v>
      </c>
      <c r="C1145" s="245"/>
      <c r="D1145" s="245"/>
      <c r="E1145" s="246"/>
      <c r="F1145" s="79">
        <f>SUM(F1144)</f>
        <v>13.015124999999999</v>
      </c>
      <c r="G1145" s="3"/>
    </row>
    <row r="1146" spans="1:7" ht="15.6" thickTop="1" thickBot="1" x14ac:dyDescent="0.35">
      <c r="A1146" s="80">
        <v>2</v>
      </c>
      <c r="B1146" s="264" t="s">
        <v>28</v>
      </c>
      <c r="C1146" s="265"/>
      <c r="D1146" s="265"/>
      <c r="E1146" s="266"/>
      <c r="F1146" s="79">
        <f>SUM(F1145)*15%</f>
        <v>1.9522687499999998</v>
      </c>
      <c r="G1146" s="73">
        <f>SUM(F1146/F1149)</f>
        <v>0.11857707509881421</v>
      </c>
    </row>
    <row r="1147" spans="1:7" ht="15.6" thickTop="1" thickBot="1" x14ac:dyDescent="0.35">
      <c r="A1147" s="78" t="s">
        <v>29</v>
      </c>
      <c r="B1147" s="244" t="s">
        <v>85</v>
      </c>
      <c r="C1147" s="245"/>
      <c r="D1147" s="245"/>
      <c r="E1147" s="246"/>
      <c r="F1147" s="81">
        <f>SUM(F1145:F1146)</f>
        <v>14.967393749999999</v>
      </c>
    </row>
    <row r="1148" spans="1:7" ht="15.6" thickTop="1" thickBot="1" x14ac:dyDescent="0.35">
      <c r="A1148" s="80">
        <v>3</v>
      </c>
      <c r="B1148" s="264" t="s">
        <v>31</v>
      </c>
      <c r="C1148" s="265"/>
      <c r="D1148" s="265"/>
      <c r="E1148" s="266"/>
      <c r="F1148" s="79">
        <f>SUM(F1147)*10%</f>
        <v>1.496739375</v>
      </c>
      <c r="G1148" s="73">
        <f>SUM(F1148/F1149)</f>
        <v>9.0909090909090912E-2</v>
      </c>
    </row>
    <row r="1149" spans="1:7" ht="15.6" thickTop="1" thickBot="1" x14ac:dyDescent="0.35">
      <c r="A1149" s="78" t="s">
        <v>32</v>
      </c>
      <c r="B1149" s="244" t="s">
        <v>33</v>
      </c>
      <c r="C1149" s="245"/>
      <c r="D1149" s="245"/>
      <c r="E1149" s="246"/>
      <c r="F1149" s="81">
        <f>SUM(F1147:F1148)</f>
        <v>16.464133125</v>
      </c>
      <c r="G1149" s="82">
        <f>SUM(G1144,G1146,G1148)</f>
        <v>1</v>
      </c>
    </row>
    <row r="1150" spans="1:7" ht="15.6" thickTop="1" thickBot="1" x14ac:dyDescent="0.35"/>
    <row r="1151" spans="1:7" ht="44.4" thickTop="1" thickBot="1" x14ac:dyDescent="0.35">
      <c r="A1151" s="61" t="s">
        <v>2</v>
      </c>
      <c r="B1151" s="62" t="s">
        <v>3</v>
      </c>
      <c r="C1151" s="63" t="s">
        <v>4</v>
      </c>
      <c r="D1151" s="64" t="s">
        <v>5</v>
      </c>
      <c r="E1151" s="27"/>
      <c r="F1151" s="20"/>
      <c r="G1151" s="20"/>
    </row>
    <row r="1152" spans="1:7" ht="225" customHeight="1" thickTop="1" thickBot="1" x14ac:dyDescent="0.35">
      <c r="A1152" s="65" t="s">
        <v>497</v>
      </c>
      <c r="B1152" s="66" t="s">
        <v>498</v>
      </c>
      <c r="C1152" s="50" t="s">
        <v>130</v>
      </c>
      <c r="D1152" s="50">
        <v>1</v>
      </c>
      <c r="E1152" s="20"/>
      <c r="F1152" s="20"/>
      <c r="G1152" s="20"/>
    </row>
    <row r="1153" spans="1:7" ht="30" thickTop="1" thickBot="1" x14ac:dyDescent="0.35">
      <c r="A1153" s="61" t="s">
        <v>9</v>
      </c>
      <c r="B1153" s="62" t="s">
        <v>10</v>
      </c>
      <c r="C1153" s="62" t="s">
        <v>4</v>
      </c>
      <c r="D1153" s="62" t="s">
        <v>11</v>
      </c>
      <c r="E1153" s="62" t="s">
        <v>12</v>
      </c>
      <c r="F1153" s="62" t="s">
        <v>13</v>
      </c>
      <c r="G1153" s="64" t="s">
        <v>14</v>
      </c>
    </row>
    <row r="1154" spans="1:7" ht="15" thickTop="1" x14ac:dyDescent="0.3">
      <c r="A1154" s="20"/>
      <c r="B1154" s="67" t="s">
        <v>15</v>
      </c>
      <c r="C1154" s="68"/>
      <c r="D1154" s="68"/>
      <c r="E1154" s="68"/>
      <c r="F1154" s="68"/>
      <c r="G1154" s="7"/>
    </row>
    <row r="1155" spans="1:7" x14ac:dyDescent="0.3">
      <c r="A1155" s="36" t="s">
        <v>16</v>
      </c>
      <c r="B1155" s="4" t="s">
        <v>70</v>
      </c>
      <c r="C1155" s="4" t="s">
        <v>18</v>
      </c>
      <c r="D1155" s="4">
        <v>0.05</v>
      </c>
      <c r="E1155" s="70">
        <v>30.27</v>
      </c>
      <c r="F1155" s="6">
        <f>PRODUCT(D1155:E1155)</f>
        <v>1.5135000000000001</v>
      </c>
      <c r="G1155" s="7"/>
    </row>
    <row r="1156" spans="1:7" x14ac:dyDescent="0.3">
      <c r="A1156" s="36" t="s">
        <v>19</v>
      </c>
      <c r="B1156" s="4" t="s">
        <v>140</v>
      </c>
      <c r="C1156" s="4" t="s">
        <v>18</v>
      </c>
      <c r="D1156" s="22">
        <v>0.16250000000000001</v>
      </c>
      <c r="E1156" s="70">
        <v>28.09</v>
      </c>
      <c r="F1156" s="6">
        <f>PRODUCT(D1156:E1156)</f>
        <v>4.5646250000000004</v>
      </c>
      <c r="G1156" s="7"/>
    </row>
    <row r="1157" spans="1:7" ht="15" thickBot="1" x14ac:dyDescent="0.35">
      <c r="A1157" s="36" t="s">
        <v>131</v>
      </c>
      <c r="B1157" s="4" t="s">
        <v>141</v>
      </c>
      <c r="C1157" s="4" t="s">
        <v>18</v>
      </c>
      <c r="D1157" s="22">
        <v>0.16250000000000001</v>
      </c>
      <c r="E1157" s="70">
        <v>25.18</v>
      </c>
      <c r="F1157" s="6">
        <f>PRODUCT(D1157:E1157)</f>
        <v>4.0917500000000002</v>
      </c>
      <c r="G1157" s="7"/>
    </row>
    <row r="1158" spans="1:7" ht="15.6" thickTop="1" thickBot="1" x14ac:dyDescent="0.35">
      <c r="A1158" s="71">
        <v>1</v>
      </c>
      <c r="B1158" s="244" t="s">
        <v>21</v>
      </c>
      <c r="C1158" s="245"/>
      <c r="D1158" s="245"/>
      <c r="E1158" s="246"/>
      <c r="F1158" s="72">
        <f>SUM(F1155:F1157)</f>
        <v>10.169875000000001</v>
      </c>
      <c r="G1158" s="73">
        <f>SUM(F1158/F1163)</f>
        <v>0.79051383399209485</v>
      </c>
    </row>
    <row r="1159" spans="1:7" ht="15.6" thickTop="1" thickBot="1" x14ac:dyDescent="0.35">
      <c r="A1159" s="78" t="s">
        <v>26</v>
      </c>
      <c r="B1159" s="244" t="s">
        <v>84</v>
      </c>
      <c r="C1159" s="245"/>
      <c r="D1159" s="245"/>
      <c r="E1159" s="246"/>
      <c r="F1159" s="79">
        <f>SUM(F1158)</f>
        <v>10.169875000000001</v>
      </c>
      <c r="G1159" s="3"/>
    </row>
    <row r="1160" spans="1:7" ht="15.6" thickTop="1" thickBot="1" x14ac:dyDescent="0.35">
      <c r="A1160" s="80">
        <v>2</v>
      </c>
      <c r="B1160" s="264" t="s">
        <v>28</v>
      </c>
      <c r="C1160" s="265"/>
      <c r="D1160" s="265"/>
      <c r="E1160" s="266"/>
      <c r="F1160" s="79">
        <f>SUM(F1159)*15%</f>
        <v>1.5254812500000001</v>
      </c>
      <c r="G1160" s="73">
        <f>SUM(F1160/F1163)</f>
        <v>0.11857707509881422</v>
      </c>
    </row>
    <row r="1161" spans="1:7" ht="15.6" thickTop="1" thickBot="1" x14ac:dyDescent="0.35">
      <c r="A1161" s="78" t="s">
        <v>29</v>
      </c>
      <c r="B1161" s="244" t="s">
        <v>85</v>
      </c>
      <c r="C1161" s="245"/>
      <c r="D1161" s="245"/>
      <c r="E1161" s="246"/>
      <c r="F1161" s="81">
        <f>SUM(F1159:F1160)</f>
        <v>11.695356250000001</v>
      </c>
    </row>
    <row r="1162" spans="1:7" ht="15.6" thickTop="1" thickBot="1" x14ac:dyDescent="0.35">
      <c r="A1162" s="80">
        <v>3</v>
      </c>
      <c r="B1162" s="264" t="s">
        <v>31</v>
      </c>
      <c r="C1162" s="265"/>
      <c r="D1162" s="265"/>
      <c r="E1162" s="266"/>
      <c r="F1162" s="79">
        <f>SUM(F1161)*10%</f>
        <v>1.1695356250000002</v>
      </c>
      <c r="G1162" s="73">
        <f>SUM(F1162/F1163)</f>
        <v>9.0909090909090912E-2</v>
      </c>
    </row>
    <row r="1163" spans="1:7" ht="15.6" thickTop="1" thickBot="1" x14ac:dyDescent="0.35">
      <c r="A1163" s="78" t="s">
        <v>32</v>
      </c>
      <c r="B1163" s="244" t="s">
        <v>33</v>
      </c>
      <c r="C1163" s="245"/>
      <c r="D1163" s="245"/>
      <c r="E1163" s="246"/>
      <c r="F1163" s="81">
        <f>SUM(F1161:F1162)</f>
        <v>12.864891875000001</v>
      </c>
      <c r="G1163" s="82">
        <f>SUM(G1158,G1160,G1162)</f>
        <v>1</v>
      </c>
    </row>
    <row r="1164" spans="1:7" ht="15.6" thickTop="1" thickBot="1" x14ac:dyDescent="0.35"/>
    <row r="1165" spans="1:7" ht="44.4" thickTop="1" thickBot="1" x14ac:dyDescent="0.35">
      <c r="A1165" s="61" t="s">
        <v>2</v>
      </c>
      <c r="B1165" s="62" t="s">
        <v>3</v>
      </c>
      <c r="C1165" s="63" t="s">
        <v>4</v>
      </c>
      <c r="D1165" s="64" t="s">
        <v>5</v>
      </c>
      <c r="E1165" s="27"/>
      <c r="F1165" s="20"/>
      <c r="G1165" s="20"/>
    </row>
    <row r="1166" spans="1:7" ht="198.6" customHeight="1" thickTop="1" thickBot="1" x14ac:dyDescent="0.35">
      <c r="A1166" s="65" t="s">
        <v>499</v>
      </c>
      <c r="B1166" s="66" t="s">
        <v>500</v>
      </c>
      <c r="C1166" s="50" t="s">
        <v>130</v>
      </c>
      <c r="D1166" s="50">
        <v>1</v>
      </c>
      <c r="E1166" s="20"/>
      <c r="F1166" s="20"/>
      <c r="G1166" s="20"/>
    </row>
    <row r="1167" spans="1:7" ht="30" thickTop="1" thickBot="1" x14ac:dyDescent="0.35">
      <c r="A1167" s="61" t="s">
        <v>9</v>
      </c>
      <c r="B1167" s="62" t="s">
        <v>10</v>
      </c>
      <c r="C1167" s="62" t="s">
        <v>4</v>
      </c>
      <c r="D1167" s="62" t="s">
        <v>11</v>
      </c>
      <c r="E1167" s="62" t="s">
        <v>12</v>
      </c>
      <c r="F1167" s="62" t="s">
        <v>13</v>
      </c>
      <c r="G1167" s="64" t="s">
        <v>14</v>
      </c>
    </row>
    <row r="1168" spans="1:7" ht="15" thickTop="1" x14ac:dyDescent="0.3">
      <c r="A1168" s="20"/>
      <c r="B1168" s="67" t="s">
        <v>15</v>
      </c>
      <c r="C1168" s="68"/>
      <c r="D1168" s="68"/>
      <c r="E1168" s="68"/>
      <c r="F1168" s="68"/>
      <c r="G1168" s="7"/>
    </row>
    <row r="1169" spans="1:7" x14ac:dyDescent="0.3">
      <c r="A1169" s="36" t="s">
        <v>16</v>
      </c>
      <c r="B1169" s="4" t="s">
        <v>70</v>
      </c>
      <c r="C1169" s="4" t="s">
        <v>18</v>
      </c>
      <c r="D1169" s="22">
        <v>0.21429999999999999</v>
      </c>
      <c r="E1169" s="70">
        <v>30.27</v>
      </c>
      <c r="F1169" s="6">
        <f>PRODUCT(D1169:E1169)</f>
        <v>6.4868609999999993</v>
      </c>
      <c r="G1169" s="7"/>
    </row>
    <row r="1170" spans="1:7" x14ac:dyDescent="0.3">
      <c r="A1170" s="36" t="s">
        <v>19</v>
      </c>
      <c r="B1170" s="4" t="s">
        <v>140</v>
      </c>
      <c r="C1170" s="4" t="s">
        <v>18</v>
      </c>
      <c r="D1170" s="22">
        <v>0.57140000000000002</v>
      </c>
      <c r="E1170" s="70">
        <v>28.09</v>
      </c>
      <c r="F1170" s="6">
        <f>PRODUCT(D1170:E1170)</f>
        <v>16.050626000000001</v>
      </c>
      <c r="G1170" s="7"/>
    </row>
    <row r="1171" spans="1:7" ht="15" thickBot="1" x14ac:dyDescent="0.35">
      <c r="A1171" s="36" t="s">
        <v>131</v>
      </c>
      <c r="B1171" s="4" t="s">
        <v>141</v>
      </c>
      <c r="C1171" s="4" t="s">
        <v>18</v>
      </c>
      <c r="D1171" s="22">
        <v>0.57140000000000002</v>
      </c>
      <c r="E1171" s="70">
        <v>25.18</v>
      </c>
      <c r="F1171" s="6">
        <f>PRODUCT(D1171:E1171)</f>
        <v>14.387852000000001</v>
      </c>
      <c r="G1171" s="7"/>
    </row>
    <row r="1172" spans="1:7" ht="15.6" thickTop="1" thickBot="1" x14ac:dyDescent="0.35">
      <c r="A1172" s="71">
        <v>1</v>
      </c>
      <c r="B1172" s="244" t="s">
        <v>21</v>
      </c>
      <c r="C1172" s="245"/>
      <c r="D1172" s="245"/>
      <c r="E1172" s="246"/>
      <c r="F1172" s="72">
        <f>SUM(F1169:F1171)</f>
        <v>36.925339000000001</v>
      </c>
      <c r="G1172" s="73">
        <f>SUM(F1172/F1177)</f>
        <v>0.79051383399209485</v>
      </c>
    </row>
    <row r="1173" spans="1:7" ht="15.6" thickTop="1" thickBot="1" x14ac:dyDescent="0.35">
      <c r="A1173" s="78" t="s">
        <v>26</v>
      </c>
      <c r="B1173" s="244" t="s">
        <v>84</v>
      </c>
      <c r="C1173" s="245"/>
      <c r="D1173" s="245"/>
      <c r="E1173" s="246"/>
      <c r="F1173" s="79">
        <f>SUM(F1172)</f>
        <v>36.925339000000001</v>
      </c>
      <c r="G1173" s="3"/>
    </row>
    <row r="1174" spans="1:7" ht="15.6" thickTop="1" thickBot="1" x14ac:dyDescent="0.35">
      <c r="A1174" s="80">
        <v>2</v>
      </c>
      <c r="B1174" s="264" t="s">
        <v>28</v>
      </c>
      <c r="C1174" s="265"/>
      <c r="D1174" s="265"/>
      <c r="E1174" s="266"/>
      <c r="F1174" s="79">
        <f>SUM(F1173)*15%</f>
        <v>5.5388008500000003</v>
      </c>
      <c r="G1174" s="73">
        <f>SUM(F1174/F1177)</f>
        <v>0.11857707509881424</v>
      </c>
    </row>
    <row r="1175" spans="1:7" ht="15.6" thickTop="1" thickBot="1" x14ac:dyDescent="0.35">
      <c r="A1175" s="78" t="s">
        <v>29</v>
      </c>
      <c r="B1175" s="244" t="s">
        <v>85</v>
      </c>
      <c r="C1175" s="245"/>
      <c r="D1175" s="245"/>
      <c r="E1175" s="246"/>
      <c r="F1175" s="81">
        <f>SUM(F1173:F1174)</f>
        <v>42.464139850000002</v>
      </c>
    </row>
    <row r="1176" spans="1:7" ht="15.6" thickTop="1" thickBot="1" x14ac:dyDescent="0.35">
      <c r="A1176" s="80">
        <v>3</v>
      </c>
      <c r="B1176" s="264" t="s">
        <v>31</v>
      </c>
      <c r="C1176" s="265"/>
      <c r="D1176" s="265"/>
      <c r="E1176" s="266"/>
      <c r="F1176" s="79">
        <f>SUM(F1175)*10%</f>
        <v>4.2464139850000002</v>
      </c>
      <c r="G1176" s="73">
        <f>SUM(F1176/F1177)</f>
        <v>9.0909090909090912E-2</v>
      </c>
    </row>
    <row r="1177" spans="1:7" ht="15.6" thickTop="1" thickBot="1" x14ac:dyDescent="0.35">
      <c r="A1177" s="78" t="s">
        <v>32</v>
      </c>
      <c r="B1177" s="244" t="s">
        <v>33</v>
      </c>
      <c r="C1177" s="245"/>
      <c r="D1177" s="245"/>
      <c r="E1177" s="246"/>
      <c r="F1177" s="81">
        <f>SUM(F1175:F1176)</f>
        <v>46.710553834999999</v>
      </c>
      <c r="G1177" s="82">
        <f>SUM(G1172,G1174,G1176)</f>
        <v>1</v>
      </c>
    </row>
    <row r="1178" spans="1:7" ht="15.6" thickTop="1" thickBot="1" x14ac:dyDescent="0.35"/>
    <row r="1179" spans="1:7" ht="44.4" thickTop="1" thickBot="1" x14ac:dyDescent="0.35">
      <c r="A1179" s="61" t="s">
        <v>2</v>
      </c>
      <c r="B1179" s="62" t="s">
        <v>3</v>
      </c>
      <c r="C1179" s="63" t="s">
        <v>4</v>
      </c>
      <c r="D1179" s="64" t="s">
        <v>5</v>
      </c>
      <c r="E1179" s="27"/>
      <c r="F1179" s="20"/>
      <c r="G1179" s="20"/>
    </row>
    <row r="1180" spans="1:7" ht="227.4" customHeight="1" thickTop="1" thickBot="1" x14ac:dyDescent="0.35">
      <c r="A1180" s="65" t="s">
        <v>501</v>
      </c>
      <c r="B1180" s="66" t="s">
        <v>502</v>
      </c>
      <c r="C1180" s="50" t="s">
        <v>130</v>
      </c>
      <c r="D1180" s="50">
        <v>1</v>
      </c>
      <c r="E1180" s="20"/>
      <c r="F1180" s="20"/>
      <c r="G1180" s="20"/>
    </row>
    <row r="1181" spans="1:7" ht="30" thickTop="1" thickBot="1" x14ac:dyDescent="0.35">
      <c r="A1181" s="61" t="s">
        <v>9</v>
      </c>
      <c r="B1181" s="62" t="s">
        <v>10</v>
      </c>
      <c r="C1181" s="62" t="s">
        <v>4</v>
      </c>
      <c r="D1181" s="62" t="s">
        <v>11</v>
      </c>
      <c r="E1181" s="62" t="s">
        <v>12</v>
      </c>
      <c r="F1181" s="62" t="s">
        <v>13</v>
      </c>
      <c r="G1181" s="64" t="s">
        <v>14</v>
      </c>
    </row>
    <row r="1182" spans="1:7" ht="15" thickTop="1" x14ac:dyDescent="0.3">
      <c r="A1182" s="20"/>
      <c r="B1182" s="67" t="s">
        <v>15</v>
      </c>
      <c r="C1182" s="68"/>
      <c r="D1182" s="68"/>
      <c r="E1182" s="68"/>
      <c r="F1182" s="68"/>
      <c r="G1182" s="7"/>
    </row>
    <row r="1183" spans="1:7" x14ac:dyDescent="0.3">
      <c r="A1183" s="36" t="s">
        <v>16</v>
      </c>
      <c r="B1183" s="4" t="s">
        <v>70</v>
      </c>
      <c r="C1183" s="4" t="s">
        <v>18</v>
      </c>
      <c r="D1183" s="22">
        <v>0.1</v>
      </c>
      <c r="E1183" s="70">
        <v>30.27</v>
      </c>
      <c r="F1183" s="6">
        <f>PRODUCT(D1183:E1183)</f>
        <v>3.0270000000000001</v>
      </c>
      <c r="G1183" s="7"/>
    </row>
    <row r="1184" spans="1:7" x14ac:dyDescent="0.3">
      <c r="A1184" s="36" t="s">
        <v>19</v>
      </c>
      <c r="B1184" s="4" t="s">
        <v>140</v>
      </c>
      <c r="C1184" s="4" t="s">
        <v>18</v>
      </c>
      <c r="D1184" s="4">
        <v>0.25</v>
      </c>
      <c r="E1184" s="70">
        <v>28.09</v>
      </c>
      <c r="F1184" s="6">
        <f>PRODUCT(D1184:E1184)</f>
        <v>7.0225</v>
      </c>
      <c r="G1184" s="7"/>
    </row>
    <row r="1185" spans="1:7" ht="15" thickBot="1" x14ac:dyDescent="0.35">
      <c r="A1185" s="36" t="s">
        <v>131</v>
      </c>
      <c r="B1185" s="4" t="s">
        <v>141</v>
      </c>
      <c r="C1185" s="4" t="s">
        <v>18</v>
      </c>
      <c r="D1185" s="4">
        <v>0.25</v>
      </c>
      <c r="E1185" s="70">
        <v>25.18</v>
      </c>
      <c r="F1185" s="6">
        <f>PRODUCT(D1185:E1185)</f>
        <v>6.2949999999999999</v>
      </c>
      <c r="G1185" s="7"/>
    </row>
    <row r="1186" spans="1:7" ht="15.6" thickTop="1" thickBot="1" x14ac:dyDescent="0.35">
      <c r="A1186" s="71">
        <v>1</v>
      </c>
      <c r="B1186" s="244" t="s">
        <v>21</v>
      </c>
      <c r="C1186" s="245"/>
      <c r="D1186" s="245"/>
      <c r="E1186" s="246"/>
      <c r="F1186" s="72">
        <f>SUM(F1183:F1185)</f>
        <v>16.3445</v>
      </c>
      <c r="G1186" s="73">
        <f>SUM(F1186/F1191)</f>
        <v>0.79051383399209496</v>
      </c>
    </row>
    <row r="1187" spans="1:7" ht="15.6" thickTop="1" thickBot="1" x14ac:dyDescent="0.35">
      <c r="A1187" s="78" t="s">
        <v>26</v>
      </c>
      <c r="B1187" s="244" t="s">
        <v>84</v>
      </c>
      <c r="C1187" s="245"/>
      <c r="D1187" s="245"/>
      <c r="E1187" s="246"/>
      <c r="F1187" s="79">
        <f>SUM(F1186)</f>
        <v>16.3445</v>
      </c>
      <c r="G1187" s="3"/>
    </row>
    <row r="1188" spans="1:7" ht="15.6" thickTop="1" thickBot="1" x14ac:dyDescent="0.35">
      <c r="A1188" s="80">
        <v>2</v>
      </c>
      <c r="B1188" s="264" t="s">
        <v>28</v>
      </c>
      <c r="C1188" s="265"/>
      <c r="D1188" s="265"/>
      <c r="E1188" s="266"/>
      <c r="F1188" s="79">
        <f>SUM(F1187)*15%</f>
        <v>2.4516749999999998</v>
      </c>
      <c r="G1188" s="73">
        <f>SUM(F1188/F1191)</f>
        <v>0.11857707509881424</v>
      </c>
    </row>
    <row r="1189" spans="1:7" ht="15.6" thickTop="1" thickBot="1" x14ac:dyDescent="0.35">
      <c r="A1189" s="78" t="s">
        <v>29</v>
      </c>
      <c r="B1189" s="244" t="s">
        <v>85</v>
      </c>
      <c r="C1189" s="245"/>
      <c r="D1189" s="245"/>
      <c r="E1189" s="246"/>
      <c r="F1189" s="81">
        <f>SUM(F1187:F1188)</f>
        <v>18.796174999999998</v>
      </c>
    </row>
    <row r="1190" spans="1:7" ht="15.6" thickTop="1" thickBot="1" x14ac:dyDescent="0.35">
      <c r="A1190" s="80">
        <v>3</v>
      </c>
      <c r="B1190" s="264" t="s">
        <v>31</v>
      </c>
      <c r="C1190" s="265"/>
      <c r="D1190" s="265"/>
      <c r="E1190" s="266"/>
      <c r="F1190" s="79">
        <f>SUM(F1189)*10%</f>
        <v>1.8796174999999999</v>
      </c>
      <c r="G1190" s="73">
        <f>SUM(F1190/F1191)</f>
        <v>9.0909090909090925E-2</v>
      </c>
    </row>
    <row r="1191" spans="1:7" ht="15.6" thickTop="1" thickBot="1" x14ac:dyDescent="0.35">
      <c r="A1191" s="78" t="s">
        <v>32</v>
      </c>
      <c r="B1191" s="244" t="s">
        <v>33</v>
      </c>
      <c r="C1191" s="245"/>
      <c r="D1191" s="245"/>
      <c r="E1191" s="246"/>
      <c r="F1191" s="81">
        <f>SUM(F1189:F1190)</f>
        <v>20.675792499999996</v>
      </c>
      <c r="G1191" s="82">
        <f>SUM(G1186,G1188,G1190)</f>
        <v>1</v>
      </c>
    </row>
    <row r="1192" spans="1:7" ht="15.6" thickTop="1" thickBot="1" x14ac:dyDescent="0.35"/>
    <row r="1193" spans="1:7" ht="44.4" thickTop="1" thickBot="1" x14ac:dyDescent="0.35">
      <c r="A1193" s="61" t="s">
        <v>2</v>
      </c>
      <c r="B1193" s="62" t="s">
        <v>3</v>
      </c>
      <c r="C1193" s="63" t="s">
        <v>4</v>
      </c>
      <c r="D1193" s="64" t="s">
        <v>5</v>
      </c>
      <c r="E1193" s="27"/>
      <c r="F1193" s="20"/>
      <c r="G1193" s="20"/>
    </row>
    <row r="1194" spans="1:7" ht="226.8" customHeight="1" thickTop="1" thickBot="1" x14ac:dyDescent="0.35">
      <c r="A1194" s="65" t="s">
        <v>503</v>
      </c>
      <c r="B1194" s="66" t="s">
        <v>504</v>
      </c>
      <c r="C1194" s="50" t="s">
        <v>130</v>
      </c>
      <c r="D1194" s="50">
        <v>1</v>
      </c>
      <c r="E1194" s="20"/>
      <c r="F1194" s="20"/>
      <c r="G1194" s="20"/>
    </row>
    <row r="1195" spans="1:7" ht="30" thickTop="1" thickBot="1" x14ac:dyDescent="0.35">
      <c r="A1195" s="61" t="s">
        <v>9</v>
      </c>
      <c r="B1195" s="62" t="s">
        <v>10</v>
      </c>
      <c r="C1195" s="62" t="s">
        <v>4</v>
      </c>
      <c r="D1195" s="62" t="s">
        <v>11</v>
      </c>
      <c r="E1195" s="62" t="s">
        <v>12</v>
      </c>
      <c r="F1195" s="62" t="s">
        <v>13</v>
      </c>
      <c r="G1195" s="64" t="s">
        <v>14</v>
      </c>
    </row>
    <row r="1196" spans="1:7" ht="15" thickTop="1" x14ac:dyDescent="0.3">
      <c r="A1196" s="20"/>
      <c r="B1196" s="67" t="s">
        <v>15</v>
      </c>
      <c r="C1196" s="68"/>
      <c r="D1196" s="68"/>
      <c r="E1196" s="68"/>
      <c r="F1196" s="68"/>
      <c r="G1196" s="7"/>
    </row>
    <row r="1197" spans="1:7" x14ac:dyDescent="0.3">
      <c r="A1197" s="36" t="s">
        <v>16</v>
      </c>
      <c r="B1197" s="4" t="s">
        <v>70</v>
      </c>
      <c r="C1197" s="4" t="s">
        <v>18</v>
      </c>
      <c r="D1197" s="22">
        <v>0.1</v>
      </c>
      <c r="E1197" s="70">
        <v>30.27</v>
      </c>
      <c r="F1197" s="6">
        <f>PRODUCT(D1197:E1197)</f>
        <v>3.0270000000000001</v>
      </c>
      <c r="G1197" s="7"/>
    </row>
    <row r="1198" spans="1:7" x14ac:dyDescent="0.3">
      <c r="A1198" s="36" t="s">
        <v>19</v>
      </c>
      <c r="B1198" s="4" t="s">
        <v>140</v>
      </c>
      <c r="C1198" s="4" t="s">
        <v>18</v>
      </c>
      <c r="D1198" s="22">
        <v>0.17499999999999999</v>
      </c>
      <c r="E1198" s="70">
        <v>28.09</v>
      </c>
      <c r="F1198" s="6">
        <f>PRODUCT(D1198:E1198)</f>
        <v>4.9157500000000001</v>
      </c>
      <c r="G1198" s="7"/>
    </row>
    <row r="1199" spans="1:7" ht="15" thickBot="1" x14ac:dyDescent="0.35">
      <c r="A1199" s="36" t="s">
        <v>131</v>
      </c>
      <c r="B1199" s="4" t="s">
        <v>141</v>
      </c>
      <c r="C1199" s="4" t="s">
        <v>18</v>
      </c>
      <c r="D1199" s="22">
        <v>0.17499999999999999</v>
      </c>
      <c r="E1199" s="70">
        <v>25.18</v>
      </c>
      <c r="F1199" s="6">
        <f>PRODUCT(D1199:E1199)</f>
        <v>4.4064999999999994</v>
      </c>
      <c r="G1199" s="7"/>
    </row>
    <row r="1200" spans="1:7" ht="15.6" thickTop="1" thickBot="1" x14ac:dyDescent="0.35">
      <c r="A1200" s="71">
        <v>1</v>
      </c>
      <c r="B1200" s="244" t="s">
        <v>21</v>
      </c>
      <c r="C1200" s="245"/>
      <c r="D1200" s="245"/>
      <c r="E1200" s="246"/>
      <c r="F1200" s="72">
        <f>SUM(F1197:F1199)</f>
        <v>12.34925</v>
      </c>
      <c r="G1200" s="73">
        <f>SUM(F1200/F1205)</f>
        <v>0.79051383399209485</v>
      </c>
    </row>
    <row r="1201" spans="1:7" ht="15.6" thickTop="1" thickBot="1" x14ac:dyDescent="0.35">
      <c r="A1201" s="78" t="s">
        <v>26</v>
      </c>
      <c r="B1201" s="244" t="s">
        <v>84</v>
      </c>
      <c r="C1201" s="245"/>
      <c r="D1201" s="245"/>
      <c r="E1201" s="246"/>
      <c r="F1201" s="79">
        <f>SUM(F1200)</f>
        <v>12.34925</v>
      </c>
      <c r="G1201" s="3"/>
    </row>
    <row r="1202" spans="1:7" ht="15.6" thickTop="1" thickBot="1" x14ac:dyDescent="0.35">
      <c r="A1202" s="80">
        <v>2</v>
      </c>
      <c r="B1202" s="264" t="s">
        <v>28</v>
      </c>
      <c r="C1202" s="265"/>
      <c r="D1202" s="265"/>
      <c r="E1202" s="266"/>
      <c r="F1202" s="79">
        <f>SUM(F1201)*15%</f>
        <v>1.8523874999999999</v>
      </c>
      <c r="G1202" s="73">
        <f>SUM(F1202/F1205)</f>
        <v>0.11857707509881421</v>
      </c>
    </row>
    <row r="1203" spans="1:7" ht="15.6" thickTop="1" thickBot="1" x14ac:dyDescent="0.35">
      <c r="A1203" s="78" t="s">
        <v>29</v>
      </c>
      <c r="B1203" s="244" t="s">
        <v>85</v>
      </c>
      <c r="C1203" s="245"/>
      <c r="D1203" s="245"/>
      <c r="E1203" s="246"/>
      <c r="F1203" s="81">
        <f>SUM(F1201:F1202)</f>
        <v>14.2016375</v>
      </c>
    </row>
    <row r="1204" spans="1:7" ht="15.6" thickTop="1" thickBot="1" x14ac:dyDescent="0.35">
      <c r="A1204" s="80">
        <v>3</v>
      </c>
      <c r="B1204" s="264" t="s">
        <v>31</v>
      </c>
      <c r="C1204" s="265"/>
      <c r="D1204" s="265"/>
      <c r="E1204" s="266"/>
      <c r="F1204" s="79">
        <f>SUM(F1203)*10%</f>
        <v>1.4201637500000002</v>
      </c>
      <c r="G1204" s="73">
        <f>SUM(F1204/F1205)</f>
        <v>9.0909090909090912E-2</v>
      </c>
    </row>
    <row r="1205" spans="1:7" ht="15.6" thickTop="1" thickBot="1" x14ac:dyDescent="0.35">
      <c r="A1205" s="78" t="s">
        <v>32</v>
      </c>
      <c r="B1205" s="244" t="s">
        <v>33</v>
      </c>
      <c r="C1205" s="245"/>
      <c r="D1205" s="245"/>
      <c r="E1205" s="246"/>
      <c r="F1205" s="81">
        <f>SUM(F1203:F1204)</f>
        <v>15.621801250000001</v>
      </c>
      <c r="G1205" s="82">
        <f>SUM(G1200,G1202,G1204)</f>
        <v>1</v>
      </c>
    </row>
    <row r="1206" spans="1:7" ht="15.6" thickTop="1" thickBot="1" x14ac:dyDescent="0.35"/>
    <row r="1207" spans="1:7" ht="44.4" thickTop="1" thickBot="1" x14ac:dyDescent="0.35">
      <c r="A1207" s="61" t="s">
        <v>2</v>
      </c>
      <c r="B1207" s="62" t="s">
        <v>3</v>
      </c>
      <c r="C1207" s="63" t="s">
        <v>4</v>
      </c>
      <c r="D1207" s="64" t="s">
        <v>5</v>
      </c>
      <c r="E1207" s="27"/>
      <c r="F1207" s="20"/>
      <c r="G1207" s="20"/>
    </row>
    <row r="1208" spans="1:7" ht="228.6" customHeight="1" thickTop="1" thickBot="1" x14ac:dyDescent="0.35">
      <c r="A1208" s="65" t="s">
        <v>505</v>
      </c>
      <c r="B1208" s="66" t="s">
        <v>506</v>
      </c>
      <c r="C1208" s="50" t="s">
        <v>130</v>
      </c>
      <c r="D1208" s="50">
        <v>1</v>
      </c>
      <c r="E1208" s="20"/>
      <c r="F1208" s="20"/>
      <c r="G1208" s="20"/>
    </row>
    <row r="1209" spans="1:7" ht="30" thickTop="1" thickBot="1" x14ac:dyDescent="0.35">
      <c r="A1209" s="61" t="s">
        <v>9</v>
      </c>
      <c r="B1209" s="62" t="s">
        <v>10</v>
      </c>
      <c r="C1209" s="62" t="s">
        <v>4</v>
      </c>
      <c r="D1209" s="62" t="s">
        <v>11</v>
      </c>
      <c r="E1209" s="62" t="s">
        <v>12</v>
      </c>
      <c r="F1209" s="62" t="s">
        <v>13</v>
      </c>
      <c r="G1209" s="64" t="s">
        <v>14</v>
      </c>
    </row>
    <row r="1210" spans="1:7" ht="15" thickTop="1" x14ac:dyDescent="0.3">
      <c r="A1210" s="20"/>
      <c r="B1210" s="67" t="s">
        <v>15</v>
      </c>
      <c r="C1210" s="68"/>
      <c r="D1210" s="68"/>
      <c r="E1210" s="68"/>
      <c r="F1210" s="68"/>
      <c r="G1210" s="7"/>
    </row>
    <row r="1211" spans="1:7" x14ac:dyDescent="0.3">
      <c r="A1211" s="36" t="s">
        <v>16</v>
      </c>
      <c r="B1211" s="4" t="s">
        <v>70</v>
      </c>
      <c r="C1211" s="4" t="s">
        <v>18</v>
      </c>
      <c r="D1211" s="22">
        <v>7.4999999999999997E-2</v>
      </c>
      <c r="E1211" s="70">
        <v>30.27</v>
      </c>
      <c r="F1211" s="6">
        <f>PRODUCT(D1211:E1211)</f>
        <v>2.2702499999999999</v>
      </c>
      <c r="G1211" s="7"/>
    </row>
    <row r="1212" spans="1:7" x14ac:dyDescent="0.3">
      <c r="A1212" s="36" t="s">
        <v>19</v>
      </c>
      <c r="B1212" s="4" t="s">
        <v>140</v>
      </c>
      <c r="C1212" s="4" t="s">
        <v>18</v>
      </c>
      <c r="D1212" s="4">
        <v>0.15</v>
      </c>
      <c r="E1212" s="70">
        <v>28.09</v>
      </c>
      <c r="F1212" s="6">
        <f>PRODUCT(D1212:E1212)</f>
        <v>4.2134999999999998</v>
      </c>
      <c r="G1212" s="7"/>
    </row>
    <row r="1213" spans="1:7" ht="15" thickBot="1" x14ac:dyDescent="0.35">
      <c r="A1213" s="36" t="s">
        <v>131</v>
      </c>
      <c r="B1213" s="4" t="s">
        <v>141</v>
      </c>
      <c r="C1213" s="4" t="s">
        <v>18</v>
      </c>
      <c r="D1213" s="4">
        <v>0.15</v>
      </c>
      <c r="E1213" s="70">
        <v>25.18</v>
      </c>
      <c r="F1213" s="6">
        <f>PRODUCT(D1213:E1213)</f>
        <v>3.7769999999999997</v>
      </c>
      <c r="G1213" s="7"/>
    </row>
    <row r="1214" spans="1:7" ht="15.6" thickTop="1" thickBot="1" x14ac:dyDescent="0.35">
      <c r="A1214" s="71">
        <v>1</v>
      </c>
      <c r="B1214" s="244" t="s">
        <v>21</v>
      </c>
      <c r="C1214" s="245"/>
      <c r="D1214" s="245"/>
      <c r="E1214" s="246"/>
      <c r="F1214" s="72">
        <f>SUM(F1211:F1213)</f>
        <v>10.26075</v>
      </c>
      <c r="G1214" s="73">
        <f>SUM(F1214/F1219)</f>
        <v>0.79051383399209485</v>
      </c>
    </row>
    <row r="1215" spans="1:7" ht="15.6" thickTop="1" thickBot="1" x14ac:dyDescent="0.35">
      <c r="A1215" s="78" t="s">
        <v>26</v>
      </c>
      <c r="B1215" s="244" t="s">
        <v>84</v>
      </c>
      <c r="C1215" s="245"/>
      <c r="D1215" s="245"/>
      <c r="E1215" s="246"/>
      <c r="F1215" s="79">
        <f>SUM(F1214)</f>
        <v>10.26075</v>
      </c>
      <c r="G1215" s="3"/>
    </row>
    <row r="1216" spans="1:7" ht="15.6" thickTop="1" thickBot="1" x14ac:dyDescent="0.35">
      <c r="A1216" s="80">
        <v>2</v>
      </c>
      <c r="B1216" s="264" t="s">
        <v>28</v>
      </c>
      <c r="C1216" s="265"/>
      <c r="D1216" s="265"/>
      <c r="E1216" s="266"/>
      <c r="F1216" s="79">
        <f>SUM(F1215)*15%</f>
        <v>1.5391124999999999</v>
      </c>
      <c r="G1216" s="73">
        <f>SUM(F1216/F1219)</f>
        <v>0.11857707509881421</v>
      </c>
    </row>
    <row r="1217" spans="1:7" ht="15.6" thickTop="1" thickBot="1" x14ac:dyDescent="0.35">
      <c r="A1217" s="78" t="s">
        <v>29</v>
      </c>
      <c r="B1217" s="244" t="s">
        <v>85</v>
      </c>
      <c r="C1217" s="245"/>
      <c r="D1217" s="245"/>
      <c r="E1217" s="246"/>
      <c r="F1217" s="81">
        <f>SUM(F1215:F1216)</f>
        <v>11.7998625</v>
      </c>
    </row>
    <row r="1218" spans="1:7" ht="15.6" thickTop="1" thickBot="1" x14ac:dyDescent="0.35">
      <c r="A1218" s="80">
        <v>3</v>
      </c>
      <c r="B1218" s="264" t="s">
        <v>31</v>
      </c>
      <c r="C1218" s="265"/>
      <c r="D1218" s="265"/>
      <c r="E1218" s="266"/>
      <c r="F1218" s="79">
        <f>SUM(F1217)*10%</f>
        <v>1.17998625</v>
      </c>
      <c r="G1218" s="73">
        <f>SUM(F1218/F1219)</f>
        <v>9.0909090909090912E-2</v>
      </c>
    </row>
    <row r="1219" spans="1:7" ht="15.6" thickTop="1" thickBot="1" x14ac:dyDescent="0.35">
      <c r="A1219" s="78" t="s">
        <v>32</v>
      </c>
      <c r="B1219" s="244" t="s">
        <v>33</v>
      </c>
      <c r="C1219" s="245"/>
      <c r="D1219" s="245"/>
      <c r="E1219" s="246"/>
      <c r="F1219" s="81">
        <f>SUM(F1217:F1218)</f>
        <v>12.97984875</v>
      </c>
      <c r="G1219" s="82">
        <f>SUM(G1214,G1216,G1218)</f>
        <v>1</v>
      </c>
    </row>
    <row r="1220" spans="1:7" ht="15.6" thickTop="1" thickBot="1" x14ac:dyDescent="0.35"/>
    <row r="1221" spans="1:7" ht="44.4" thickTop="1" thickBot="1" x14ac:dyDescent="0.35">
      <c r="A1221" s="61" t="s">
        <v>2</v>
      </c>
      <c r="B1221" s="62" t="s">
        <v>3</v>
      </c>
      <c r="C1221" s="63" t="s">
        <v>4</v>
      </c>
      <c r="D1221" s="64" t="s">
        <v>5</v>
      </c>
      <c r="E1221" s="27"/>
      <c r="F1221" s="20"/>
      <c r="G1221" s="20"/>
    </row>
    <row r="1222" spans="1:7" ht="222" customHeight="1" thickTop="1" thickBot="1" x14ac:dyDescent="0.35">
      <c r="A1222" s="65" t="s">
        <v>507</v>
      </c>
      <c r="B1222" s="66" t="s">
        <v>508</v>
      </c>
      <c r="C1222" s="50" t="s">
        <v>130</v>
      </c>
      <c r="D1222" s="50">
        <v>1</v>
      </c>
      <c r="E1222" s="20"/>
      <c r="F1222" s="20"/>
      <c r="G1222" s="20"/>
    </row>
    <row r="1223" spans="1:7" ht="30" thickTop="1" thickBot="1" x14ac:dyDescent="0.35">
      <c r="A1223" s="61" t="s">
        <v>9</v>
      </c>
      <c r="B1223" s="62" t="s">
        <v>10</v>
      </c>
      <c r="C1223" s="62" t="s">
        <v>4</v>
      </c>
      <c r="D1223" s="62" t="s">
        <v>11</v>
      </c>
      <c r="E1223" s="62" t="s">
        <v>12</v>
      </c>
      <c r="F1223" s="62" t="s">
        <v>13</v>
      </c>
      <c r="G1223" s="64" t="s">
        <v>14</v>
      </c>
    </row>
    <row r="1224" spans="1:7" ht="15" thickTop="1" x14ac:dyDescent="0.3">
      <c r="A1224" s="20"/>
      <c r="B1224" s="67" t="s">
        <v>15</v>
      </c>
      <c r="C1224" s="68"/>
      <c r="D1224" s="68"/>
      <c r="E1224" s="68"/>
      <c r="F1224" s="68"/>
      <c r="G1224" s="7"/>
    </row>
    <row r="1225" spans="1:7" x14ac:dyDescent="0.3">
      <c r="A1225" s="36" t="s">
        <v>16</v>
      </c>
      <c r="B1225" s="4" t="s">
        <v>70</v>
      </c>
      <c r="C1225" s="4" t="s">
        <v>18</v>
      </c>
      <c r="D1225" s="4">
        <v>0.04</v>
      </c>
      <c r="E1225" s="70">
        <v>30.27</v>
      </c>
      <c r="F1225" s="6">
        <f>PRODUCT(D1225:E1225)</f>
        <v>1.2108000000000001</v>
      </c>
      <c r="G1225" s="7"/>
    </row>
    <row r="1226" spans="1:7" x14ac:dyDescent="0.3">
      <c r="A1226" s="36" t="s">
        <v>19</v>
      </c>
      <c r="B1226" s="4" t="s">
        <v>140</v>
      </c>
      <c r="C1226" s="4" t="s">
        <v>18</v>
      </c>
      <c r="D1226" s="22">
        <v>0.4</v>
      </c>
      <c r="E1226" s="70">
        <v>28.09</v>
      </c>
      <c r="F1226" s="6">
        <f>PRODUCT(D1226:E1226)</f>
        <v>11.236000000000001</v>
      </c>
      <c r="G1226" s="7"/>
    </row>
    <row r="1227" spans="1:7" ht="15" thickBot="1" x14ac:dyDescent="0.35">
      <c r="A1227" s="36" t="s">
        <v>131</v>
      </c>
      <c r="B1227" s="4" t="s">
        <v>141</v>
      </c>
      <c r="C1227" s="4" t="s">
        <v>18</v>
      </c>
      <c r="D1227" s="22">
        <v>0.4</v>
      </c>
      <c r="E1227" s="70">
        <v>25.18</v>
      </c>
      <c r="F1227" s="6">
        <f>PRODUCT(D1227:E1227)</f>
        <v>10.072000000000001</v>
      </c>
      <c r="G1227" s="7"/>
    </row>
    <row r="1228" spans="1:7" ht="15.6" thickTop="1" thickBot="1" x14ac:dyDescent="0.35">
      <c r="A1228" s="71">
        <v>1</v>
      </c>
      <c r="B1228" s="244" t="s">
        <v>21</v>
      </c>
      <c r="C1228" s="245"/>
      <c r="D1228" s="245"/>
      <c r="E1228" s="246"/>
      <c r="F1228" s="72">
        <f>SUM(F1225:F1227)</f>
        <v>22.518800000000002</v>
      </c>
      <c r="G1228" s="73">
        <f>SUM(F1228/F1233)</f>
        <v>0.79051383399209485</v>
      </c>
    </row>
    <row r="1229" spans="1:7" ht="15.6" thickTop="1" thickBot="1" x14ac:dyDescent="0.35">
      <c r="A1229" s="78" t="s">
        <v>26</v>
      </c>
      <c r="B1229" s="244" t="s">
        <v>84</v>
      </c>
      <c r="C1229" s="245"/>
      <c r="D1229" s="245"/>
      <c r="E1229" s="246"/>
      <c r="F1229" s="79">
        <f>SUM(F1228)</f>
        <v>22.518800000000002</v>
      </c>
      <c r="G1229" s="3"/>
    </row>
    <row r="1230" spans="1:7" ht="15.6" thickTop="1" thickBot="1" x14ac:dyDescent="0.35">
      <c r="A1230" s="80">
        <v>2</v>
      </c>
      <c r="B1230" s="264" t="s">
        <v>28</v>
      </c>
      <c r="C1230" s="265"/>
      <c r="D1230" s="265"/>
      <c r="E1230" s="266"/>
      <c r="F1230" s="79">
        <f>SUM(F1229)*15%</f>
        <v>3.3778200000000003</v>
      </c>
      <c r="G1230" s="73">
        <f>SUM(F1230/F1233)</f>
        <v>0.11857707509881422</v>
      </c>
    </row>
    <row r="1231" spans="1:7" ht="15.6" thickTop="1" thickBot="1" x14ac:dyDescent="0.35">
      <c r="A1231" s="78" t="s">
        <v>29</v>
      </c>
      <c r="B1231" s="244" t="s">
        <v>85</v>
      </c>
      <c r="C1231" s="245"/>
      <c r="D1231" s="245"/>
      <c r="E1231" s="246"/>
      <c r="F1231" s="81">
        <f>SUM(F1229:F1230)</f>
        <v>25.896620000000002</v>
      </c>
    </row>
    <row r="1232" spans="1:7" ht="15.6" thickTop="1" thickBot="1" x14ac:dyDescent="0.35">
      <c r="A1232" s="80">
        <v>3</v>
      </c>
      <c r="B1232" s="264" t="s">
        <v>31</v>
      </c>
      <c r="C1232" s="265"/>
      <c r="D1232" s="265"/>
      <c r="E1232" s="266"/>
      <c r="F1232" s="79">
        <f>SUM(F1231)*10%</f>
        <v>2.5896620000000006</v>
      </c>
      <c r="G1232" s="73">
        <f>SUM(F1232/F1233)</f>
        <v>9.0909090909090925E-2</v>
      </c>
    </row>
    <row r="1233" spans="1:7" ht="15.6" thickTop="1" thickBot="1" x14ac:dyDescent="0.35">
      <c r="A1233" s="78" t="s">
        <v>32</v>
      </c>
      <c r="B1233" s="244" t="s">
        <v>33</v>
      </c>
      <c r="C1233" s="245"/>
      <c r="D1233" s="245"/>
      <c r="E1233" s="246"/>
      <c r="F1233" s="81">
        <f>SUM(F1231:F1232)</f>
        <v>28.486282000000003</v>
      </c>
      <c r="G1233" s="82">
        <f>SUM(G1228,G1230,G1232)</f>
        <v>1</v>
      </c>
    </row>
    <row r="1234" spans="1:7" ht="15.6" thickTop="1" thickBot="1" x14ac:dyDescent="0.35"/>
    <row r="1235" spans="1:7" ht="44.4" thickTop="1" thickBot="1" x14ac:dyDescent="0.35">
      <c r="A1235" s="61" t="s">
        <v>2</v>
      </c>
      <c r="B1235" s="62" t="s">
        <v>3</v>
      </c>
      <c r="C1235" s="63" t="s">
        <v>4</v>
      </c>
      <c r="D1235" s="64" t="s">
        <v>5</v>
      </c>
      <c r="E1235" s="27"/>
      <c r="F1235" s="20"/>
      <c r="G1235" s="20"/>
    </row>
    <row r="1236" spans="1:7" ht="222" customHeight="1" thickTop="1" thickBot="1" x14ac:dyDescent="0.35">
      <c r="A1236" s="65" t="s">
        <v>509</v>
      </c>
      <c r="B1236" s="66" t="s">
        <v>510</v>
      </c>
      <c r="C1236" s="50" t="s">
        <v>130</v>
      </c>
      <c r="D1236" s="50">
        <v>1</v>
      </c>
      <c r="E1236" s="20"/>
      <c r="F1236" s="20"/>
      <c r="G1236" s="20"/>
    </row>
    <row r="1237" spans="1:7" ht="30" thickTop="1" thickBot="1" x14ac:dyDescent="0.35">
      <c r="A1237" s="61" t="s">
        <v>9</v>
      </c>
      <c r="B1237" s="62" t="s">
        <v>10</v>
      </c>
      <c r="C1237" s="62" t="s">
        <v>4</v>
      </c>
      <c r="D1237" s="62" t="s">
        <v>11</v>
      </c>
      <c r="E1237" s="62" t="s">
        <v>12</v>
      </c>
      <c r="F1237" s="62" t="s">
        <v>13</v>
      </c>
      <c r="G1237" s="64" t="s">
        <v>14</v>
      </c>
    </row>
    <row r="1238" spans="1:7" ht="15" thickTop="1" x14ac:dyDescent="0.3">
      <c r="A1238" s="20"/>
      <c r="B1238" s="67" t="s">
        <v>15</v>
      </c>
      <c r="C1238" s="68"/>
      <c r="D1238" s="68"/>
      <c r="E1238" s="68"/>
      <c r="F1238" s="68"/>
      <c r="G1238" s="7"/>
    </row>
    <row r="1239" spans="1:7" x14ac:dyDescent="0.3">
      <c r="A1239" s="36" t="s">
        <v>16</v>
      </c>
      <c r="B1239" s="4" t="s">
        <v>70</v>
      </c>
      <c r="C1239" s="4" t="s">
        <v>18</v>
      </c>
      <c r="D1239" s="4">
        <v>0.05</v>
      </c>
      <c r="E1239" s="70">
        <v>30.27</v>
      </c>
      <c r="F1239" s="6">
        <f>PRODUCT(D1239:E1239)</f>
        <v>1.5135000000000001</v>
      </c>
      <c r="G1239" s="7"/>
    </row>
    <row r="1240" spans="1:7" x14ac:dyDescent="0.3">
      <c r="A1240" s="36" t="s">
        <v>19</v>
      </c>
      <c r="B1240" s="4" t="s">
        <v>140</v>
      </c>
      <c r="C1240" s="4" t="s">
        <v>18</v>
      </c>
      <c r="D1240" s="4">
        <v>0.36</v>
      </c>
      <c r="E1240" s="70">
        <v>28.09</v>
      </c>
      <c r="F1240" s="6">
        <f>PRODUCT(D1240:E1240)</f>
        <v>10.112399999999999</v>
      </c>
      <c r="G1240" s="7"/>
    </row>
    <row r="1241" spans="1:7" ht="15" thickBot="1" x14ac:dyDescent="0.35">
      <c r="A1241" s="36" t="s">
        <v>131</v>
      </c>
      <c r="B1241" s="4" t="s">
        <v>141</v>
      </c>
      <c r="C1241" s="4" t="s">
        <v>18</v>
      </c>
      <c r="D1241" s="4">
        <v>0.36</v>
      </c>
      <c r="E1241" s="70">
        <v>25.18</v>
      </c>
      <c r="F1241" s="6">
        <f>PRODUCT(D1241:E1241)</f>
        <v>9.0648</v>
      </c>
      <c r="G1241" s="7"/>
    </row>
    <row r="1242" spans="1:7" ht="15.6" thickTop="1" thickBot="1" x14ac:dyDescent="0.35">
      <c r="A1242" s="71">
        <v>1</v>
      </c>
      <c r="B1242" s="244" t="s">
        <v>21</v>
      </c>
      <c r="C1242" s="245"/>
      <c r="D1242" s="245"/>
      <c r="E1242" s="246"/>
      <c r="F1242" s="72">
        <f>SUM(F1239:F1241)</f>
        <v>20.6907</v>
      </c>
      <c r="G1242" s="73">
        <f>SUM(F1242/F1247)</f>
        <v>0.79051383399209474</v>
      </c>
    </row>
    <row r="1243" spans="1:7" ht="15.6" thickTop="1" thickBot="1" x14ac:dyDescent="0.35">
      <c r="A1243" s="78" t="s">
        <v>26</v>
      </c>
      <c r="B1243" s="244" t="s">
        <v>511</v>
      </c>
      <c r="C1243" s="245"/>
      <c r="D1243" s="245"/>
      <c r="E1243" s="246"/>
      <c r="F1243" s="79">
        <f>SUM(F1242)</f>
        <v>20.6907</v>
      </c>
      <c r="G1243" s="3"/>
    </row>
    <row r="1244" spans="1:7" ht="15.6" thickTop="1" thickBot="1" x14ac:dyDescent="0.35">
      <c r="A1244" s="80">
        <v>2</v>
      </c>
      <c r="B1244" s="264" t="s">
        <v>28</v>
      </c>
      <c r="C1244" s="265"/>
      <c r="D1244" s="265"/>
      <c r="E1244" s="266"/>
      <c r="F1244" s="79">
        <f>SUM(F1243)*15%</f>
        <v>3.1036049999999999</v>
      </c>
      <c r="G1244" s="73">
        <f>SUM(F1244/F1247)</f>
        <v>0.11857707509881421</v>
      </c>
    </row>
    <row r="1245" spans="1:7" ht="15.6" thickTop="1" thickBot="1" x14ac:dyDescent="0.35">
      <c r="A1245" s="78" t="s">
        <v>29</v>
      </c>
      <c r="B1245" s="244" t="s">
        <v>512</v>
      </c>
      <c r="C1245" s="245"/>
      <c r="D1245" s="245"/>
      <c r="E1245" s="246"/>
      <c r="F1245" s="81">
        <f>SUM(F1243:F1244)</f>
        <v>23.794305000000001</v>
      </c>
    </row>
    <row r="1246" spans="1:7" ht="15.6" thickTop="1" thickBot="1" x14ac:dyDescent="0.35">
      <c r="A1246" s="80">
        <v>3</v>
      </c>
      <c r="B1246" s="264" t="s">
        <v>31</v>
      </c>
      <c r="C1246" s="265"/>
      <c r="D1246" s="265"/>
      <c r="E1246" s="266"/>
      <c r="F1246" s="79">
        <f>SUM(F1245)*10%</f>
        <v>2.3794305000000002</v>
      </c>
      <c r="G1246" s="73">
        <f>SUM(F1246/F1247)</f>
        <v>9.0909090909090912E-2</v>
      </c>
    </row>
    <row r="1247" spans="1:7" ht="15.6" thickTop="1" thickBot="1" x14ac:dyDescent="0.35">
      <c r="A1247" s="78" t="s">
        <v>32</v>
      </c>
      <c r="B1247" s="244" t="s">
        <v>33</v>
      </c>
      <c r="C1247" s="245"/>
      <c r="D1247" s="245"/>
      <c r="E1247" s="246"/>
      <c r="F1247" s="81">
        <f>SUM(F1245:F1246)</f>
        <v>26.173735500000003</v>
      </c>
      <c r="G1247" s="82">
        <f>SUM(G1242,G1244,G1246)</f>
        <v>0.99999999999999989</v>
      </c>
    </row>
    <row r="1248" spans="1:7" ht="15.6" thickTop="1" thickBot="1" x14ac:dyDescent="0.35"/>
    <row r="1249" spans="1:7" ht="44.4" thickTop="1" thickBot="1" x14ac:dyDescent="0.35">
      <c r="A1249" s="61" t="s">
        <v>2</v>
      </c>
      <c r="B1249" s="62" t="s">
        <v>3</v>
      </c>
      <c r="C1249" s="63" t="s">
        <v>4</v>
      </c>
      <c r="D1249" s="64" t="s">
        <v>5</v>
      </c>
      <c r="E1249" s="27"/>
      <c r="F1249" s="20"/>
      <c r="G1249" s="20"/>
    </row>
    <row r="1250" spans="1:7" ht="229.8" customHeight="1" thickTop="1" thickBot="1" x14ac:dyDescent="0.35">
      <c r="A1250" s="65" t="s">
        <v>513</v>
      </c>
      <c r="B1250" s="66" t="s">
        <v>514</v>
      </c>
      <c r="C1250" s="50" t="s">
        <v>130</v>
      </c>
      <c r="D1250" s="50">
        <v>1</v>
      </c>
      <c r="E1250" s="20"/>
      <c r="F1250" s="20"/>
      <c r="G1250" s="20"/>
    </row>
    <row r="1251" spans="1:7" ht="30" thickTop="1" thickBot="1" x14ac:dyDescent="0.35">
      <c r="A1251" s="61" t="s">
        <v>9</v>
      </c>
      <c r="B1251" s="62" t="s">
        <v>10</v>
      </c>
      <c r="C1251" s="62" t="s">
        <v>4</v>
      </c>
      <c r="D1251" s="62" t="s">
        <v>11</v>
      </c>
      <c r="E1251" s="62" t="s">
        <v>12</v>
      </c>
      <c r="F1251" s="62" t="s">
        <v>13</v>
      </c>
      <c r="G1251" s="64" t="s">
        <v>14</v>
      </c>
    </row>
    <row r="1252" spans="1:7" ht="15" thickTop="1" x14ac:dyDescent="0.3">
      <c r="A1252" s="20"/>
      <c r="B1252" s="67" t="s">
        <v>15</v>
      </c>
      <c r="C1252" s="68"/>
      <c r="D1252" s="68"/>
      <c r="E1252" s="68"/>
      <c r="F1252" s="68"/>
      <c r="G1252" s="7"/>
    </row>
    <row r="1253" spans="1:7" x14ac:dyDescent="0.3">
      <c r="A1253" s="36" t="s">
        <v>16</v>
      </c>
      <c r="B1253" s="4" t="s">
        <v>70</v>
      </c>
      <c r="C1253" s="4" t="s">
        <v>18</v>
      </c>
      <c r="D1253" s="4">
        <v>0.05</v>
      </c>
      <c r="E1253" s="70">
        <v>30.27</v>
      </c>
      <c r="F1253" s="6">
        <f>PRODUCT(D1253:E1253)</f>
        <v>1.5135000000000001</v>
      </c>
      <c r="G1253" s="7"/>
    </row>
    <row r="1254" spans="1:7" x14ac:dyDescent="0.3">
      <c r="A1254" s="36" t="s">
        <v>19</v>
      </c>
      <c r="B1254" s="4" t="s">
        <v>140</v>
      </c>
      <c r="C1254" s="4" t="s">
        <v>18</v>
      </c>
      <c r="D1254" s="4">
        <v>0.32</v>
      </c>
      <c r="E1254" s="70">
        <v>28.09</v>
      </c>
      <c r="F1254" s="6">
        <f>PRODUCT(D1254:E1254)</f>
        <v>8.9887999999999995</v>
      </c>
      <c r="G1254" s="7"/>
    </row>
    <row r="1255" spans="1:7" ht="15" thickBot="1" x14ac:dyDescent="0.35">
      <c r="A1255" s="36" t="s">
        <v>131</v>
      </c>
      <c r="B1255" s="4" t="s">
        <v>141</v>
      </c>
      <c r="C1255" s="4" t="s">
        <v>18</v>
      </c>
      <c r="D1255" s="4">
        <v>0.32</v>
      </c>
      <c r="E1255" s="70">
        <v>25.18</v>
      </c>
      <c r="F1255" s="6">
        <f>PRODUCT(D1255:E1255)</f>
        <v>8.0576000000000008</v>
      </c>
      <c r="G1255" s="7"/>
    </row>
    <row r="1256" spans="1:7" ht="15.6" thickTop="1" thickBot="1" x14ac:dyDescent="0.35">
      <c r="A1256" s="71">
        <v>1</v>
      </c>
      <c r="B1256" s="244" t="s">
        <v>21</v>
      </c>
      <c r="C1256" s="245"/>
      <c r="D1256" s="245"/>
      <c r="E1256" s="246"/>
      <c r="F1256" s="72">
        <f>SUM(F1253:F1255)</f>
        <v>18.559899999999999</v>
      </c>
      <c r="G1256" s="73">
        <f>SUM(F1256/F1261)</f>
        <v>0.79051383399209485</v>
      </c>
    </row>
    <row r="1257" spans="1:7" ht="15.6" thickTop="1" thickBot="1" x14ac:dyDescent="0.35">
      <c r="A1257" s="78" t="s">
        <v>26</v>
      </c>
      <c r="B1257" s="244" t="s">
        <v>84</v>
      </c>
      <c r="C1257" s="245"/>
      <c r="D1257" s="245"/>
      <c r="E1257" s="246"/>
      <c r="F1257" s="79">
        <f>SUM(F1256)</f>
        <v>18.559899999999999</v>
      </c>
      <c r="G1257" s="3"/>
    </row>
    <row r="1258" spans="1:7" ht="15.6" thickTop="1" thickBot="1" x14ac:dyDescent="0.35">
      <c r="A1258" s="80">
        <v>2</v>
      </c>
      <c r="B1258" s="264" t="s">
        <v>28</v>
      </c>
      <c r="C1258" s="265"/>
      <c r="D1258" s="265"/>
      <c r="E1258" s="266"/>
      <c r="F1258" s="79">
        <f>SUM(F1257)*15%</f>
        <v>2.7839849999999999</v>
      </c>
      <c r="G1258" s="73">
        <f>SUM(F1258/F1261)</f>
        <v>0.11857707509881422</v>
      </c>
    </row>
    <row r="1259" spans="1:7" ht="15.6" thickTop="1" thickBot="1" x14ac:dyDescent="0.35">
      <c r="A1259" s="78" t="s">
        <v>29</v>
      </c>
      <c r="B1259" s="244" t="s">
        <v>85</v>
      </c>
      <c r="C1259" s="245"/>
      <c r="D1259" s="245"/>
      <c r="E1259" s="246"/>
      <c r="F1259" s="81">
        <f>SUM(F1257:F1258)</f>
        <v>21.343885</v>
      </c>
    </row>
    <row r="1260" spans="1:7" ht="15.6" thickTop="1" thickBot="1" x14ac:dyDescent="0.35">
      <c r="A1260" s="80">
        <v>3</v>
      </c>
      <c r="B1260" s="264" t="s">
        <v>31</v>
      </c>
      <c r="C1260" s="265"/>
      <c r="D1260" s="265"/>
      <c r="E1260" s="266"/>
      <c r="F1260" s="79">
        <f>SUM(F1259)*10%</f>
        <v>2.1343885</v>
      </c>
      <c r="G1260" s="73">
        <f>SUM(F1260/F1261)</f>
        <v>9.0909090909090912E-2</v>
      </c>
    </row>
    <row r="1261" spans="1:7" ht="15.6" thickTop="1" thickBot="1" x14ac:dyDescent="0.35">
      <c r="A1261" s="78" t="s">
        <v>32</v>
      </c>
      <c r="B1261" s="244" t="s">
        <v>33</v>
      </c>
      <c r="C1261" s="245"/>
      <c r="D1261" s="245"/>
      <c r="E1261" s="246"/>
      <c r="F1261" s="81">
        <f>SUM(F1259:F1260)</f>
        <v>23.4782735</v>
      </c>
      <c r="G1261" s="82">
        <f>SUM(G1256,G1258,G1260)</f>
        <v>1</v>
      </c>
    </row>
    <row r="1262" spans="1:7" ht="15.6" thickTop="1" thickBot="1" x14ac:dyDescent="0.35"/>
    <row r="1263" spans="1:7" ht="44.4" thickTop="1" thickBot="1" x14ac:dyDescent="0.35">
      <c r="A1263" s="61" t="s">
        <v>2</v>
      </c>
      <c r="B1263" s="62" t="s">
        <v>3</v>
      </c>
      <c r="C1263" s="63" t="s">
        <v>4</v>
      </c>
      <c r="D1263" s="64" t="s">
        <v>5</v>
      </c>
      <c r="E1263" s="27"/>
      <c r="F1263" s="20"/>
      <c r="G1263" s="20"/>
    </row>
    <row r="1264" spans="1:7" ht="207.6" customHeight="1" thickTop="1" thickBot="1" x14ac:dyDescent="0.35">
      <c r="A1264" s="65" t="s">
        <v>515</v>
      </c>
      <c r="B1264" s="66" t="s">
        <v>516</v>
      </c>
      <c r="C1264" s="50" t="s">
        <v>130</v>
      </c>
      <c r="D1264" s="50">
        <v>1</v>
      </c>
      <c r="E1264" s="20"/>
      <c r="F1264" s="20"/>
      <c r="G1264" s="20"/>
    </row>
    <row r="1265" spans="1:7" ht="30" thickTop="1" thickBot="1" x14ac:dyDescent="0.35">
      <c r="A1265" s="61" t="s">
        <v>9</v>
      </c>
      <c r="B1265" s="62" t="s">
        <v>10</v>
      </c>
      <c r="C1265" s="62" t="s">
        <v>4</v>
      </c>
      <c r="D1265" s="62" t="s">
        <v>11</v>
      </c>
      <c r="E1265" s="62" t="s">
        <v>12</v>
      </c>
      <c r="F1265" s="62" t="s">
        <v>13</v>
      </c>
      <c r="G1265" s="64" t="s">
        <v>14</v>
      </c>
    </row>
    <row r="1266" spans="1:7" ht="15" thickTop="1" x14ac:dyDescent="0.3">
      <c r="A1266" s="20"/>
      <c r="B1266" s="67" t="s">
        <v>15</v>
      </c>
      <c r="C1266" s="68"/>
      <c r="D1266" s="68"/>
      <c r="E1266" s="68"/>
      <c r="F1266" s="68"/>
      <c r="G1266" s="7"/>
    </row>
    <row r="1267" spans="1:7" x14ac:dyDescent="0.3">
      <c r="A1267" s="36" t="s">
        <v>16</v>
      </c>
      <c r="B1267" s="4" t="s">
        <v>70</v>
      </c>
      <c r="C1267" s="4" t="s">
        <v>18</v>
      </c>
      <c r="D1267" s="4">
        <v>0.15</v>
      </c>
      <c r="E1267" s="70">
        <v>30.27</v>
      </c>
      <c r="F1267" s="6">
        <f>PRODUCT(D1267:E1267)</f>
        <v>4.5404999999999998</v>
      </c>
      <c r="G1267" s="7"/>
    </row>
    <row r="1268" spans="1:7" ht="15" thickBot="1" x14ac:dyDescent="0.35">
      <c r="A1268" s="36" t="s">
        <v>19</v>
      </c>
      <c r="B1268" s="4" t="s">
        <v>20</v>
      </c>
      <c r="C1268" s="4" t="s">
        <v>18</v>
      </c>
      <c r="D1268" s="4">
        <v>0.15</v>
      </c>
      <c r="E1268" s="70">
        <v>25.18</v>
      </c>
      <c r="F1268" s="6">
        <f>PRODUCT(D1268:E1268)</f>
        <v>3.7769999999999997</v>
      </c>
      <c r="G1268" s="7"/>
    </row>
    <row r="1269" spans="1:7" ht="15.6" thickTop="1" thickBot="1" x14ac:dyDescent="0.35">
      <c r="A1269" s="71">
        <v>1</v>
      </c>
      <c r="B1269" s="244" t="s">
        <v>21</v>
      </c>
      <c r="C1269" s="245"/>
      <c r="D1269" s="245"/>
      <c r="E1269" s="246"/>
      <c r="F1269" s="72">
        <f>SUM(F1267:F1268)</f>
        <v>8.317499999999999</v>
      </c>
      <c r="G1269" s="73">
        <f>SUM(F1269/F1274)</f>
        <v>0.79051383399209485</v>
      </c>
    </row>
    <row r="1270" spans="1:7" ht="15.6" thickTop="1" thickBot="1" x14ac:dyDescent="0.35">
      <c r="A1270" s="78" t="s">
        <v>26</v>
      </c>
      <c r="B1270" s="244" t="s">
        <v>84</v>
      </c>
      <c r="C1270" s="245"/>
      <c r="D1270" s="245"/>
      <c r="E1270" s="246"/>
      <c r="F1270" s="79">
        <f>SUM(F1269)</f>
        <v>8.317499999999999</v>
      </c>
      <c r="G1270" s="3"/>
    </row>
    <row r="1271" spans="1:7" ht="15.6" thickTop="1" thickBot="1" x14ac:dyDescent="0.35">
      <c r="A1271" s="80">
        <v>2</v>
      </c>
      <c r="B1271" s="264" t="s">
        <v>28</v>
      </c>
      <c r="C1271" s="265"/>
      <c r="D1271" s="265"/>
      <c r="E1271" s="266"/>
      <c r="F1271" s="79">
        <f>SUM(F1270)*15%</f>
        <v>1.2476249999999998</v>
      </c>
      <c r="G1271" s="73">
        <f>SUM(F1271/F1274)</f>
        <v>0.11857707509881422</v>
      </c>
    </row>
    <row r="1272" spans="1:7" ht="15.6" thickTop="1" thickBot="1" x14ac:dyDescent="0.35">
      <c r="A1272" s="78" t="s">
        <v>29</v>
      </c>
      <c r="B1272" s="244" t="s">
        <v>85</v>
      </c>
      <c r="C1272" s="245"/>
      <c r="D1272" s="245"/>
      <c r="E1272" s="246"/>
      <c r="F1272" s="81">
        <f>SUM(F1270:F1271)</f>
        <v>9.5651249999999983</v>
      </c>
    </row>
    <row r="1273" spans="1:7" ht="15.6" thickTop="1" thickBot="1" x14ac:dyDescent="0.35">
      <c r="A1273" s="80">
        <v>3</v>
      </c>
      <c r="B1273" s="264" t="s">
        <v>31</v>
      </c>
      <c r="C1273" s="265"/>
      <c r="D1273" s="265"/>
      <c r="E1273" s="266"/>
      <c r="F1273" s="79">
        <f>SUM(F1272)*10%</f>
        <v>0.95651249999999988</v>
      </c>
      <c r="G1273" s="73">
        <f>SUM(F1273/F1274)</f>
        <v>9.0909090909090912E-2</v>
      </c>
    </row>
    <row r="1274" spans="1:7" ht="15.6" thickTop="1" thickBot="1" x14ac:dyDescent="0.35">
      <c r="A1274" s="78" t="s">
        <v>32</v>
      </c>
      <c r="B1274" s="244" t="s">
        <v>33</v>
      </c>
      <c r="C1274" s="245"/>
      <c r="D1274" s="245"/>
      <c r="E1274" s="246"/>
      <c r="F1274" s="81">
        <f>SUM(F1272:F1273)</f>
        <v>10.521637499999999</v>
      </c>
      <c r="G1274" s="82">
        <f>SUM(G1269,G1271,G1273)</f>
        <v>1</v>
      </c>
    </row>
    <row r="1275" spans="1:7" ht="15.6" thickTop="1" thickBot="1" x14ac:dyDescent="0.35"/>
    <row r="1276" spans="1:7" ht="44.4" thickTop="1" thickBot="1" x14ac:dyDescent="0.35">
      <c r="A1276" s="61" t="s">
        <v>2</v>
      </c>
      <c r="B1276" s="62" t="s">
        <v>3</v>
      </c>
      <c r="C1276" s="63" t="s">
        <v>4</v>
      </c>
      <c r="D1276" s="64" t="s">
        <v>5</v>
      </c>
      <c r="E1276" s="27"/>
      <c r="F1276" s="20"/>
      <c r="G1276" s="20"/>
    </row>
    <row r="1277" spans="1:7" ht="214.2" customHeight="1" thickTop="1" thickBot="1" x14ac:dyDescent="0.35">
      <c r="A1277" s="65" t="s">
        <v>517</v>
      </c>
      <c r="B1277" s="66" t="s">
        <v>518</v>
      </c>
      <c r="C1277" s="50" t="s">
        <v>130</v>
      </c>
      <c r="D1277" s="50">
        <v>1</v>
      </c>
      <c r="E1277" s="20"/>
      <c r="F1277" s="20"/>
      <c r="G1277" s="20"/>
    </row>
    <row r="1278" spans="1:7" ht="30" thickTop="1" thickBot="1" x14ac:dyDescent="0.35">
      <c r="A1278" s="61" t="s">
        <v>9</v>
      </c>
      <c r="B1278" s="62" t="s">
        <v>10</v>
      </c>
      <c r="C1278" s="62" t="s">
        <v>4</v>
      </c>
      <c r="D1278" s="62" t="s">
        <v>11</v>
      </c>
      <c r="E1278" s="62" t="s">
        <v>12</v>
      </c>
      <c r="F1278" s="62" t="s">
        <v>13</v>
      </c>
      <c r="G1278" s="64" t="s">
        <v>14</v>
      </c>
    </row>
    <row r="1279" spans="1:7" ht="15" thickTop="1" x14ac:dyDescent="0.3">
      <c r="A1279" s="20"/>
      <c r="B1279" s="67" t="s">
        <v>15</v>
      </c>
      <c r="C1279" s="68"/>
      <c r="D1279" s="68"/>
      <c r="E1279" s="68"/>
      <c r="F1279" s="68"/>
      <c r="G1279" s="7"/>
    </row>
    <row r="1280" spans="1:7" x14ac:dyDescent="0.3">
      <c r="A1280" s="36" t="s">
        <v>16</v>
      </c>
      <c r="B1280" s="4" t="s">
        <v>70</v>
      </c>
      <c r="C1280" s="4" t="s">
        <v>18</v>
      </c>
      <c r="D1280" s="22">
        <v>0.1875</v>
      </c>
      <c r="E1280" s="70">
        <v>30.27</v>
      </c>
      <c r="F1280" s="6">
        <f>PRODUCT(D1280:E1280)</f>
        <v>5.6756250000000001</v>
      </c>
      <c r="G1280" s="7"/>
    </row>
    <row r="1281" spans="1:7" ht="15" thickBot="1" x14ac:dyDescent="0.35">
      <c r="A1281" s="36" t="s">
        <v>19</v>
      </c>
      <c r="B1281" s="4" t="s">
        <v>20</v>
      </c>
      <c r="C1281" s="4" t="s">
        <v>18</v>
      </c>
      <c r="D1281" s="22">
        <v>0.1875</v>
      </c>
      <c r="E1281" s="70">
        <v>25.18</v>
      </c>
      <c r="F1281" s="6">
        <f>PRODUCT(D1281:E1281)</f>
        <v>4.7212499999999995</v>
      </c>
      <c r="G1281" s="7"/>
    </row>
    <row r="1282" spans="1:7" ht="15.6" thickTop="1" thickBot="1" x14ac:dyDescent="0.35">
      <c r="A1282" s="71">
        <v>1</v>
      </c>
      <c r="B1282" s="244" t="s">
        <v>21</v>
      </c>
      <c r="C1282" s="245"/>
      <c r="D1282" s="245"/>
      <c r="E1282" s="246"/>
      <c r="F1282" s="72">
        <f>SUM(F1280:F1281)</f>
        <v>10.396875</v>
      </c>
      <c r="G1282" s="73">
        <f>SUM(F1282/F1287)</f>
        <v>0.79051383399209496</v>
      </c>
    </row>
    <row r="1283" spans="1:7" ht="15.6" thickTop="1" thickBot="1" x14ac:dyDescent="0.35">
      <c r="A1283" s="78" t="s">
        <v>26</v>
      </c>
      <c r="B1283" s="244" t="s">
        <v>84</v>
      </c>
      <c r="C1283" s="245"/>
      <c r="D1283" s="245"/>
      <c r="E1283" s="246"/>
      <c r="F1283" s="79">
        <f>SUM(F1282)</f>
        <v>10.396875</v>
      </c>
      <c r="G1283" s="3"/>
    </row>
    <row r="1284" spans="1:7" ht="15.6" thickTop="1" thickBot="1" x14ac:dyDescent="0.35">
      <c r="A1284" s="80">
        <v>2</v>
      </c>
      <c r="B1284" s="264" t="s">
        <v>28</v>
      </c>
      <c r="C1284" s="265"/>
      <c r="D1284" s="265"/>
      <c r="E1284" s="266"/>
      <c r="F1284" s="79">
        <f>SUM(F1283)*15%</f>
        <v>1.5595312499999998</v>
      </c>
      <c r="G1284" s="73">
        <f>SUM(F1284/F1287)</f>
        <v>0.11857707509881424</v>
      </c>
    </row>
    <row r="1285" spans="1:7" ht="15.6" thickTop="1" thickBot="1" x14ac:dyDescent="0.35">
      <c r="A1285" s="78" t="s">
        <v>29</v>
      </c>
      <c r="B1285" s="244" t="s">
        <v>85</v>
      </c>
      <c r="C1285" s="245"/>
      <c r="D1285" s="245"/>
      <c r="E1285" s="246"/>
      <c r="F1285" s="81">
        <f>SUM(F1283:F1284)</f>
        <v>11.956406249999999</v>
      </c>
    </row>
    <row r="1286" spans="1:7" ht="15.6" thickTop="1" thickBot="1" x14ac:dyDescent="0.35">
      <c r="A1286" s="80">
        <v>3</v>
      </c>
      <c r="B1286" s="264" t="s">
        <v>31</v>
      </c>
      <c r="C1286" s="265"/>
      <c r="D1286" s="265"/>
      <c r="E1286" s="266"/>
      <c r="F1286" s="79">
        <f>SUM(F1285)*10%</f>
        <v>1.195640625</v>
      </c>
      <c r="G1286" s="73">
        <f>SUM(F1286/F1287)</f>
        <v>9.0909090909090925E-2</v>
      </c>
    </row>
    <row r="1287" spans="1:7" ht="15.6" thickTop="1" thickBot="1" x14ac:dyDescent="0.35">
      <c r="A1287" s="78" t="s">
        <v>32</v>
      </c>
      <c r="B1287" s="244" t="s">
        <v>33</v>
      </c>
      <c r="C1287" s="245"/>
      <c r="D1287" s="245"/>
      <c r="E1287" s="246"/>
      <c r="F1287" s="81">
        <f>SUM(F1285:F1286)</f>
        <v>13.152046874999998</v>
      </c>
      <c r="G1287" s="82">
        <f>SUM(G1282,G1284,G1286)</f>
        <v>1</v>
      </c>
    </row>
    <row r="1288" spans="1:7" ht="15.6" thickTop="1" thickBot="1" x14ac:dyDescent="0.35"/>
    <row r="1289" spans="1:7" ht="44.4" thickTop="1" thickBot="1" x14ac:dyDescent="0.35">
      <c r="A1289" s="61" t="s">
        <v>2</v>
      </c>
      <c r="B1289" s="62" t="s">
        <v>3</v>
      </c>
      <c r="C1289" s="63" t="s">
        <v>4</v>
      </c>
      <c r="D1289" s="64" t="s">
        <v>5</v>
      </c>
      <c r="E1289" s="27"/>
      <c r="F1289" s="20"/>
      <c r="G1289" s="20"/>
    </row>
    <row r="1290" spans="1:7" ht="199.8" customHeight="1" thickTop="1" thickBot="1" x14ac:dyDescent="0.35">
      <c r="A1290" s="65" t="s">
        <v>519</v>
      </c>
      <c r="B1290" s="66" t="s">
        <v>520</v>
      </c>
      <c r="C1290" s="50" t="s">
        <v>130</v>
      </c>
      <c r="D1290" s="50">
        <v>1</v>
      </c>
      <c r="E1290" s="20"/>
      <c r="F1290" s="20"/>
      <c r="G1290" s="20"/>
    </row>
    <row r="1291" spans="1:7" ht="30" thickTop="1" thickBot="1" x14ac:dyDescent="0.35">
      <c r="A1291" s="61" t="s">
        <v>9</v>
      </c>
      <c r="B1291" s="62" t="s">
        <v>10</v>
      </c>
      <c r="C1291" s="62" t="s">
        <v>4</v>
      </c>
      <c r="D1291" s="62" t="s">
        <v>11</v>
      </c>
      <c r="E1291" s="62" t="s">
        <v>12</v>
      </c>
      <c r="F1291" s="62" t="s">
        <v>13</v>
      </c>
      <c r="G1291" s="64" t="s">
        <v>14</v>
      </c>
    </row>
    <row r="1292" spans="1:7" ht="15" thickTop="1" x14ac:dyDescent="0.3">
      <c r="A1292" s="20"/>
      <c r="B1292" s="67" t="s">
        <v>15</v>
      </c>
      <c r="C1292" s="68"/>
      <c r="D1292" s="68"/>
      <c r="E1292" s="68"/>
      <c r="F1292" s="68"/>
      <c r="G1292" s="7"/>
    </row>
    <row r="1293" spans="1:7" x14ac:dyDescent="0.3">
      <c r="A1293" s="36" t="s">
        <v>16</v>
      </c>
      <c r="B1293" s="4" t="s">
        <v>70</v>
      </c>
      <c r="C1293" s="4" t="s">
        <v>18</v>
      </c>
      <c r="D1293" s="22">
        <v>0.22500000000000001</v>
      </c>
      <c r="E1293" s="70">
        <v>30.27</v>
      </c>
      <c r="F1293" s="6">
        <f>PRODUCT(D1293:E1293)</f>
        <v>6.8107499999999996</v>
      </c>
      <c r="G1293" s="7"/>
    </row>
    <row r="1294" spans="1:7" ht="15" thickBot="1" x14ac:dyDescent="0.35">
      <c r="A1294" s="36" t="s">
        <v>19</v>
      </c>
      <c r="B1294" s="4" t="s">
        <v>20</v>
      </c>
      <c r="C1294" s="4" t="s">
        <v>18</v>
      </c>
      <c r="D1294" s="22">
        <v>0.22500000000000001</v>
      </c>
      <c r="E1294" s="70">
        <v>25.18</v>
      </c>
      <c r="F1294" s="6">
        <f>PRODUCT(D1294:E1294)</f>
        <v>5.6654999999999998</v>
      </c>
      <c r="G1294" s="7"/>
    </row>
    <row r="1295" spans="1:7" ht="15.6" thickTop="1" thickBot="1" x14ac:dyDescent="0.35">
      <c r="A1295" s="71">
        <v>1</v>
      </c>
      <c r="B1295" s="244" t="s">
        <v>21</v>
      </c>
      <c r="C1295" s="245"/>
      <c r="D1295" s="245"/>
      <c r="E1295" s="246"/>
      <c r="F1295" s="72">
        <f>SUM(F1293:F1294)</f>
        <v>12.47625</v>
      </c>
      <c r="G1295" s="73">
        <f>SUM(F1295/F1300)</f>
        <v>0.79051383399209496</v>
      </c>
    </row>
    <row r="1296" spans="1:7" ht="15.6" thickTop="1" thickBot="1" x14ac:dyDescent="0.35">
      <c r="A1296" s="78" t="s">
        <v>26</v>
      </c>
      <c r="B1296" s="244" t="s">
        <v>84</v>
      </c>
      <c r="C1296" s="245"/>
      <c r="D1296" s="245"/>
      <c r="E1296" s="246"/>
      <c r="F1296" s="79">
        <f>SUM(F1295)</f>
        <v>12.47625</v>
      </c>
      <c r="G1296" s="3"/>
    </row>
    <row r="1297" spans="1:7" ht="15.6" thickTop="1" thickBot="1" x14ac:dyDescent="0.35">
      <c r="A1297" s="80">
        <v>2</v>
      </c>
      <c r="B1297" s="264" t="s">
        <v>28</v>
      </c>
      <c r="C1297" s="265"/>
      <c r="D1297" s="265"/>
      <c r="E1297" s="266"/>
      <c r="F1297" s="79">
        <f>SUM(F1296)*15%</f>
        <v>1.8714374999999999</v>
      </c>
      <c r="G1297" s="73">
        <f>SUM(F1297/F1300)</f>
        <v>0.11857707509881422</v>
      </c>
    </row>
    <row r="1298" spans="1:7" ht="15.6" thickTop="1" thickBot="1" x14ac:dyDescent="0.35">
      <c r="A1298" s="78" t="s">
        <v>29</v>
      </c>
      <c r="B1298" s="244" t="s">
        <v>85</v>
      </c>
      <c r="C1298" s="245"/>
      <c r="D1298" s="245"/>
      <c r="E1298" s="246"/>
      <c r="F1298" s="81">
        <f>SUM(F1296:F1297)</f>
        <v>14.347687499999999</v>
      </c>
    </row>
    <row r="1299" spans="1:7" ht="15.6" thickTop="1" thickBot="1" x14ac:dyDescent="0.35">
      <c r="A1299" s="80">
        <v>3</v>
      </c>
      <c r="B1299" s="264" t="s">
        <v>31</v>
      </c>
      <c r="C1299" s="265"/>
      <c r="D1299" s="265"/>
      <c r="E1299" s="266"/>
      <c r="F1299" s="79">
        <f>SUM(F1298)*10%</f>
        <v>1.4347687499999999</v>
      </c>
      <c r="G1299" s="73">
        <f>SUM(F1299/F1300)</f>
        <v>9.0909090909090912E-2</v>
      </c>
    </row>
    <row r="1300" spans="1:7" ht="15.6" thickTop="1" thickBot="1" x14ac:dyDescent="0.35">
      <c r="A1300" s="78" t="s">
        <v>32</v>
      </c>
      <c r="B1300" s="244" t="s">
        <v>33</v>
      </c>
      <c r="C1300" s="245"/>
      <c r="D1300" s="245"/>
      <c r="E1300" s="246"/>
      <c r="F1300" s="81">
        <f>SUM(F1298:F1299)</f>
        <v>15.782456249999999</v>
      </c>
      <c r="G1300" s="82">
        <f>SUM(G1295,G1297,G1299)</f>
        <v>1</v>
      </c>
    </row>
    <row r="1301" spans="1:7" ht="15.6" thickTop="1" thickBot="1" x14ac:dyDescent="0.35">
      <c r="A1301" s="9"/>
      <c r="B1301" s="9"/>
      <c r="C1301" s="9"/>
      <c r="D1301" s="9"/>
      <c r="E1301" s="9"/>
    </row>
    <row r="1302" spans="1:7" ht="44.4" thickTop="1" thickBot="1" x14ac:dyDescent="0.35">
      <c r="A1302" s="61" t="s">
        <v>2</v>
      </c>
      <c r="B1302" s="62" t="s">
        <v>3</v>
      </c>
      <c r="C1302" s="63" t="s">
        <v>4</v>
      </c>
      <c r="D1302" s="64" t="s">
        <v>5</v>
      </c>
      <c r="E1302" s="27"/>
      <c r="F1302" s="20"/>
      <c r="G1302" s="20"/>
    </row>
    <row r="1303" spans="1:7" ht="162.6" customHeight="1" thickTop="1" thickBot="1" x14ac:dyDescent="0.35">
      <c r="A1303" s="65" t="s">
        <v>521</v>
      </c>
      <c r="B1303" s="66" t="s">
        <v>522</v>
      </c>
      <c r="C1303" s="50" t="s">
        <v>110</v>
      </c>
      <c r="D1303" s="50">
        <v>1</v>
      </c>
      <c r="E1303" s="20"/>
      <c r="F1303" s="20"/>
      <c r="G1303" s="20"/>
    </row>
    <row r="1304" spans="1:7" ht="30" thickTop="1" thickBot="1" x14ac:dyDescent="0.35">
      <c r="A1304" s="61" t="s">
        <v>9</v>
      </c>
      <c r="B1304" s="62" t="s">
        <v>10</v>
      </c>
      <c r="C1304" s="62" t="s">
        <v>4</v>
      </c>
      <c r="D1304" s="62" t="s">
        <v>11</v>
      </c>
      <c r="E1304" s="62" t="s">
        <v>12</v>
      </c>
      <c r="F1304" s="62" t="s">
        <v>13</v>
      </c>
      <c r="G1304" s="64" t="s">
        <v>14</v>
      </c>
    </row>
    <row r="1305" spans="1:7" ht="15" thickTop="1" x14ac:dyDescent="0.3">
      <c r="A1305" s="20"/>
      <c r="B1305" s="67" t="s">
        <v>15</v>
      </c>
      <c r="C1305" s="68"/>
      <c r="D1305" s="68"/>
      <c r="E1305" s="68"/>
      <c r="F1305" s="68"/>
      <c r="G1305" s="7"/>
    </row>
    <row r="1306" spans="1:7" x14ac:dyDescent="0.3">
      <c r="A1306" s="36" t="s">
        <v>16</v>
      </c>
      <c r="B1306" s="4" t="s">
        <v>70</v>
      </c>
      <c r="C1306" s="4" t="s">
        <v>18</v>
      </c>
      <c r="D1306" s="4">
        <v>0.01</v>
      </c>
      <c r="E1306" s="70">
        <v>30.27</v>
      </c>
      <c r="F1306" s="6">
        <f>PRODUCT(D1306:E1306)</f>
        <v>0.30270000000000002</v>
      </c>
      <c r="G1306" s="7"/>
    </row>
    <row r="1307" spans="1:7" ht="15" thickBot="1" x14ac:dyDescent="0.35">
      <c r="A1307" s="36" t="s">
        <v>19</v>
      </c>
      <c r="B1307" s="4" t="s">
        <v>20</v>
      </c>
      <c r="C1307" s="4" t="s">
        <v>18</v>
      </c>
      <c r="D1307" s="4">
        <v>0.01</v>
      </c>
      <c r="E1307" s="70">
        <v>25.18</v>
      </c>
      <c r="F1307" s="6">
        <f>PRODUCT(D1307:E1307)</f>
        <v>0.25180000000000002</v>
      </c>
      <c r="G1307" s="7"/>
    </row>
    <row r="1308" spans="1:7" ht="15.6" thickTop="1" thickBot="1" x14ac:dyDescent="0.35">
      <c r="A1308" s="71">
        <v>1</v>
      </c>
      <c r="B1308" s="244" t="s">
        <v>21</v>
      </c>
      <c r="C1308" s="245"/>
      <c r="D1308" s="245"/>
      <c r="E1308" s="246"/>
      <c r="F1308" s="72">
        <f>SUM(F1306:F1307)</f>
        <v>0.55449999999999999</v>
      </c>
      <c r="G1308" s="73">
        <f>SUM(F1308/F1313)</f>
        <v>0.79051383399209485</v>
      </c>
    </row>
    <row r="1309" spans="1:7" ht="15.6" thickTop="1" thickBot="1" x14ac:dyDescent="0.35">
      <c r="A1309" s="78" t="s">
        <v>26</v>
      </c>
      <c r="B1309" s="244" t="s">
        <v>84</v>
      </c>
      <c r="C1309" s="245"/>
      <c r="D1309" s="245"/>
      <c r="E1309" s="246"/>
      <c r="F1309" s="79">
        <f>SUM(F1308)</f>
        <v>0.55449999999999999</v>
      </c>
      <c r="G1309" s="3"/>
    </row>
    <row r="1310" spans="1:7" ht="15.6" thickTop="1" thickBot="1" x14ac:dyDescent="0.35">
      <c r="A1310" s="80">
        <v>2</v>
      </c>
      <c r="B1310" s="264" t="s">
        <v>28</v>
      </c>
      <c r="C1310" s="265"/>
      <c r="D1310" s="265"/>
      <c r="E1310" s="266"/>
      <c r="F1310" s="79">
        <f>SUM(F1309)*15%</f>
        <v>8.3174999999999999E-2</v>
      </c>
      <c r="G1310" s="73">
        <f>SUM(F1310/F1313)</f>
        <v>0.11857707509881424</v>
      </c>
    </row>
    <row r="1311" spans="1:7" ht="15.6" thickTop="1" thickBot="1" x14ac:dyDescent="0.35">
      <c r="A1311" s="78" t="s">
        <v>29</v>
      </c>
      <c r="B1311" s="244" t="s">
        <v>85</v>
      </c>
      <c r="C1311" s="245"/>
      <c r="D1311" s="245"/>
      <c r="E1311" s="246"/>
      <c r="F1311" s="81">
        <f>SUM(F1309:F1310)</f>
        <v>0.63767499999999999</v>
      </c>
    </row>
    <row r="1312" spans="1:7" ht="15.6" thickTop="1" thickBot="1" x14ac:dyDescent="0.35">
      <c r="A1312" s="80">
        <v>3</v>
      </c>
      <c r="B1312" s="264" t="s">
        <v>31</v>
      </c>
      <c r="C1312" s="265"/>
      <c r="D1312" s="265"/>
      <c r="E1312" s="266"/>
      <c r="F1312" s="79">
        <f>SUM(F1311)*10%</f>
        <v>6.3767500000000005E-2</v>
      </c>
      <c r="G1312" s="73">
        <f>SUM(F1312/F1313)</f>
        <v>9.0909090909090925E-2</v>
      </c>
    </row>
    <row r="1313" spans="1:7" ht="15.6" thickTop="1" thickBot="1" x14ac:dyDescent="0.35">
      <c r="A1313" s="78" t="s">
        <v>32</v>
      </c>
      <c r="B1313" s="244" t="s">
        <v>33</v>
      </c>
      <c r="C1313" s="245"/>
      <c r="D1313" s="245"/>
      <c r="E1313" s="246"/>
      <c r="F1313" s="81">
        <f>SUM(F1311:F1312)</f>
        <v>0.70144249999999997</v>
      </c>
      <c r="G1313" s="82">
        <f>SUM(G1308,G1310,G1312)</f>
        <v>1</v>
      </c>
    </row>
    <row r="1314" spans="1:7" ht="15.6" thickTop="1" thickBot="1" x14ac:dyDescent="0.35"/>
    <row r="1315" spans="1:7" ht="44.4" thickTop="1" thickBot="1" x14ac:dyDescent="0.35">
      <c r="A1315" s="61" t="s">
        <v>2</v>
      </c>
      <c r="B1315" s="62" t="s">
        <v>3</v>
      </c>
      <c r="C1315" s="63" t="s">
        <v>4</v>
      </c>
      <c r="D1315" s="64" t="s">
        <v>5</v>
      </c>
      <c r="E1315" s="27"/>
      <c r="F1315" s="20"/>
      <c r="G1315" s="20"/>
    </row>
    <row r="1316" spans="1:7" ht="146.4" customHeight="1" thickTop="1" thickBot="1" x14ac:dyDescent="0.35">
      <c r="A1316" s="65" t="s">
        <v>523</v>
      </c>
      <c r="B1316" s="66" t="s">
        <v>524</v>
      </c>
      <c r="C1316" s="50" t="s">
        <v>8</v>
      </c>
      <c r="D1316" s="50">
        <v>1</v>
      </c>
      <c r="E1316" s="20"/>
      <c r="F1316" s="20"/>
      <c r="G1316" s="20"/>
    </row>
    <row r="1317" spans="1:7" ht="30" thickTop="1" thickBot="1" x14ac:dyDescent="0.35">
      <c r="A1317" s="61" t="s">
        <v>9</v>
      </c>
      <c r="B1317" s="62" t="s">
        <v>10</v>
      </c>
      <c r="C1317" s="62" t="s">
        <v>4</v>
      </c>
      <c r="D1317" s="62" t="s">
        <v>11</v>
      </c>
      <c r="E1317" s="62" t="s">
        <v>12</v>
      </c>
      <c r="F1317" s="62" t="s">
        <v>13</v>
      </c>
      <c r="G1317" s="64" t="s">
        <v>14</v>
      </c>
    </row>
    <row r="1318" spans="1:7" ht="15" thickTop="1" x14ac:dyDescent="0.3">
      <c r="A1318" s="20"/>
      <c r="B1318" s="67" t="s">
        <v>15</v>
      </c>
      <c r="C1318" s="68"/>
      <c r="D1318" s="68"/>
      <c r="E1318" s="68"/>
      <c r="F1318" s="68"/>
      <c r="G1318" s="7"/>
    </row>
    <row r="1319" spans="1:7" x14ac:dyDescent="0.3">
      <c r="A1319" s="36" t="s">
        <v>16</v>
      </c>
      <c r="B1319" s="4" t="s">
        <v>70</v>
      </c>
      <c r="C1319" s="4" t="s">
        <v>18</v>
      </c>
      <c r="D1319" s="22">
        <v>2.5</v>
      </c>
      <c r="E1319" s="70">
        <v>30.27</v>
      </c>
      <c r="F1319" s="6">
        <f>PRODUCT(D1319:E1319)</f>
        <v>75.674999999999997</v>
      </c>
      <c r="G1319" s="7"/>
    </row>
    <row r="1320" spans="1:7" ht="15" thickBot="1" x14ac:dyDescent="0.35">
      <c r="A1320" s="36" t="s">
        <v>19</v>
      </c>
      <c r="B1320" s="4" t="s">
        <v>20</v>
      </c>
      <c r="C1320" s="4" t="s">
        <v>18</v>
      </c>
      <c r="D1320" s="22">
        <v>2.5</v>
      </c>
      <c r="E1320" s="70">
        <v>25.18</v>
      </c>
      <c r="F1320" s="6">
        <f>PRODUCT(D1320:E1320)</f>
        <v>62.95</v>
      </c>
      <c r="G1320" s="7"/>
    </row>
    <row r="1321" spans="1:7" ht="15.6" thickTop="1" thickBot="1" x14ac:dyDescent="0.35">
      <c r="A1321" s="71">
        <v>1</v>
      </c>
      <c r="B1321" s="244" t="s">
        <v>21</v>
      </c>
      <c r="C1321" s="245"/>
      <c r="D1321" s="245"/>
      <c r="E1321" s="246"/>
      <c r="F1321" s="72">
        <f>SUM(F1319:F1320)</f>
        <v>138.625</v>
      </c>
      <c r="G1321" s="73">
        <f>SUM(F1321/F1326)</f>
        <v>0.79051383399209485</v>
      </c>
    </row>
    <row r="1322" spans="1:7" ht="15.6" thickTop="1" thickBot="1" x14ac:dyDescent="0.35">
      <c r="A1322" s="78" t="s">
        <v>26</v>
      </c>
      <c r="B1322" s="244" t="s">
        <v>84</v>
      </c>
      <c r="C1322" s="245"/>
      <c r="D1322" s="245"/>
      <c r="E1322" s="246"/>
      <c r="F1322" s="79">
        <f>SUM(F1321)</f>
        <v>138.625</v>
      </c>
      <c r="G1322" s="3"/>
    </row>
    <row r="1323" spans="1:7" ht="15.6" thickTop="1" thickBot="1" x14ac:dyDescent="0.35">
      <c r="A1323" s="80">
        <v>2</v>
      </c>
      <c r="B1323" s="264" t="s">
        <v>28</v>
      </c>
      <c r="C1323" s="265"/>
      <c r="D1323" s="265"/>
      <c r="E1323" s="266"/>
      <c r="F1323" s="79">
        <f>SUM(F1322)*15%</f>
        <v>20.793749999999999</v>
      </c>
      <c r="G1323" s="73">
        <f>SUM(F1323/F1326)</f>
        <v>0.11857707509881422</v>
      </c>
    </row>
    <row r="1324" spans="1:7" ht="15.6" thickTop="1" thickBot="1" x14ac:dyDescent="0.35">
      <c r="A1324" s="78" t="s">
        <v>29</v>
      </c>
      <c r="B1324" s="244" t="s">
        <v>85</v>
      </c>
      <c r="C1324" s="245"/>
      <c r="D1324" s="245"/>
      <c r="E1324" s="246"/>
      <c r="F1324" s="81">
        <f>SUM(F1322:F1323)</f>
        <v>159.41874999999999</v>
      </c>
    </row>
    <row r="1325" spans="1:7" ht="15.6" thickTop="1" thickBot="1" x14ac:dyDescent="0.35">
      <c r="A1325" s="80">
        <v>3</v>
      </c>
      <c r="B1325" s="264" t="s">
        <v>31</v>
      </c>
      <c r="C1325" s="265"/>
      <c r="D1325" s="265"/>
      <c r="E1325" s="266"/>
      <c r="F1325" s="79">
        <f>SUM(F1324)*10%</f>
        <v>15.941875</v>
      </c>
      <c r="G1325" s="73">
        <f>SUM(F1325/F1326)</f>
        <v>9.0909090909090912E-2</v>
      </c>
    </row>
    <row r="1326" spans="1:7" ht="15.6" thickTop="1" thickBot="1" x14ac:dyDescent="0.35">
      <c r="A1326" s="78" t="s">
        <v>32</v>
      </c>
      <c r="B1326" s="244" t="s">
        <v>33</v>
      </c>
      <c r="C1326" s="245"/>
      <c r="D1326" s="245"/>
      <c r="E1326" s="246"/>
      <c r="F1326" s="81">
        <f>SUM(F1324:F1325)</f>
        <v>175.360625</v>
      </c>
      <c r="G1326" s="82">
        <f>SUM(G1321,G1323,G1325)</f>
        <v>1</v>
      </c>
    </row>
    <row r="1327" spans="1:7" ht="15" thickTop="1" x14ac:dyDescent="0.3"/>
    <row r="1328" spans="1:7" x14ac:dyDescent="0.3">
      <c r="A1328" s="231" t="s">
        <v>525</v>
      </c>
      <c r="B1328" s="231"/>
      <c r="C1328" s="231"/>
      <c r="D1328" s="231"/>
      <c r="E1328" s="231"/>
      <c r="F1328" s="231"/>
      <c r="G1328" s="231"/>
    </row>
    <row r="1329" spans="1:7" ht="15" thickBot="1" x14ac:dyDescent="0.35"/>
    <row r="1330" spans="1:7" ht="44.4" thickTop="1" thickBot="1" x14ac:dyDescent="0.35">
      <c r="A1330" s="61" t="s">
        <v>2</v>
      </c>
      <c r="B1330" s="62" t="s">
        <v>3</v>
      </c>
      <c r="C1330" s="63" t="s">
        <v>4</v>
      </c>
      <c r="D1330" s="64" t="s">
        <v>5</v>
      </c>
      <c r="E1330" s="27"/>
      <c r="F1330" s="20"/>
      <c r="G1330" s="20"/>
    </row>
    <row r="1331" spans="1:7" ht="176.4" customHeight="1" thickTop="1" thickBot="1" x14ac:dyDescent="0.35">
      <c r="A1331" s="65" t="s">
        <v>526</v>
      </c>
      <c r="B1331" s="66" t="s">
        <v>527</v>
      </c>
      <c r="C1331" s="50" t="s">
        <v>110</v>
      </c>
      <c r="D1331" s="50">
        <v>1</v>
      </c>
      <c r="E1331" s="20"/>
      <c r="F1331" s="20"/>
      <c r="G1331" s="20"/>
    </row>
    <row r="1332" spans="1:7" ht="30" thickTop="1" thickBot="1" x14ac:dyDescent="0.35">
      <c r="A1332" s="61" t="s">
        <v>9</v>
      </c>
      <c r="B1332" s="62" t="s">
        <v>10</v>
      </c>
      <c r="C1332" s="62" t="s">
        <v>4</v>
      </c>
      <c r="D1332" s="62" t="s">
        <v>11</v>
      </c>
      <c r="E1332" s="62" t="s">
        <v>12</v>
      </c>
      <c r="F1332" s="62" t="s">
        <v>13</v>
      </c>
      <c r="G1332" s="64" t="s">
        <v>14</v>
      </c>
    </row>
    <row r="1333" spans="1:7" ht="15" thickTop="1" x14ac:dyDescent="0.3">
      <c r="A1333" s="20"/>
      <c r="B1333" s="67" t="s">
        <v>15</v>
      </c>
      <c r="C1333" s="68"/>
      <c r="D1333" s="68"/>
      <c r="E1333" s="68"/>
      <c r="F1333" s="68"/>
      <c r="G1333" s="7"/>
    </row>
    <row r="1334" spans="1:7" x14ac:dyDescent="0.3">
      <c r="A1334" s="36" t="s">
        <v>16</v>
      </c>
      <c r="B1334" s="4" t="s">
        <v>70</v>
      </c>
      <c r="C1334" s="4" t="s">
        <v>18</v>
      </c>
      <c r="D1334" s="4">
        <v>0.01</v>
      </c>
      <c r="E1334" s="70">
        <v>30.27</v>
      </c>
      <c r="F1334" s="6">
        <f>PRODUCT(D1334:E1334)</f>
        <v>0.30270000000000002</v>
      </c>
      <c r="G1334" s="7"/>
    </row>
    <row r="1335" spans="1:7" ht="15" thickBot="1" x14ac:dyDescent="0.35">
      <c r="A1335" s="36" t="s">
        <v>19</v>
      </c>
      <c r="B1335" s="4" t="s">
        <v>20</v>
      </c>
      <c r="C1335" s="4" t="s">
        <v>18</v>
      </c>
      <c r="D1335" s="4">
        <v>0.01</v>
      </c>
      <c r="E1335" s="70">
        <v>25.18</v>
      </c>
      <c r="F1335" s="6">
        <f>PRODUCT(D1335:E1335)</f>
        <v>0.25180000000000002</v>
      </c>
      <c r="G1335" s="7"/>
    </row>
    <row r="1336" spans="1:7" ht="15.6" thickTop="1" thickBot="1" x14ac:dyDescent="0.35">
      <c r="A1336" s="71">
        <v>1</v>
      </c>
      <c r="B1336" s="244" t="s">
        <v>21</v>
      </c>
      <c r="C1336" s="245"/>
      <c r="D1336" s="245"/>
      <c r="E1336" s="246"/>
      <c r="F1336" s="72">
        <f>SUM(F1334:F1335)</f>
        <v>0.55449999999999999</v>
      </c>
      <c r="G1336" s="73">
        <f>SUM(F1336/F1344)</f>
        <v>5.6527167573488496E-2</v>
      </c>
    </row>
    <row r="1337" spans="1:7" ht="15" thickTop="1" x14ac:dyDescent="0.3">
      <c r="A1337" s="20"/>
      <c r="B1337" s="74" t="s">
        <v>22</v>
      </c>
      <c r="C1337" s="4"/>
      <c r="D1337" s="4"/>
      <c r="E1337" s="4"/>
      <c r="F1337" s="41"/>
      <c r="G1337" s="75"/>
    </row>
    <row r="1338" spans="1:7" ht="58.2" thickBot="1" x14ac:dyDescent="0.35">
      <c r="A1338" s="36" t="s">
        <v>23</v>
      </c>
      <c r="B1338" s="4" t="s">
        <v>169</v>
      </c>
      <c r="C1338" s="4" t="s">
        <v>18</v>
      </c>
      <c r="D1338" s="105">
        <v>1</v>
      </c>
      <c r="E1338" s="76">
        <v>7.2</v>
      </c>
      <c r="F1338" s="23">
        <f>D1338*E1338</f>
        <v>7.2</v>
      </c>
      <c r="G1338" s="7"/>
    </row>
    <row r="1339" spans="1:7" ht="15.6" thickTop="1" thickBot="1" x14ac:dyDescent="0.35">
      <c r="A1339" s="71">
        <v>2</v>
      </c>
      <c r="B1339" s="244" t="s">
        <v>25</v>
      </c>
      <c r="C1339" s="245"/>
      <c r="D1339" s="245"/>
      <c r="E1339" s="246"/>
      <c r="F1339" s="72">
        <f>SUM(F1338)</f>
        <v>7.2</v>
      </c>
      <c r="G1339" s="107"/>
    </row>
    <row r="1340" spans="1:7" ht="15.6" thickTop="1" thickBot="1" x14ac:dyDescent="0.35">
      <c r="A1340" s="78" t="s">
        <v>26</v>
      </c>
      <c r="B1340" s="244" t="s">
        <v>27</v>
      </c>
      <c r="C1340" s="245"/>
      <c r="D1340" s="245"/>
      <c r="E1340" s="246"/>
      <c r="F1340" s="79">
        <f>SUM(F1336,F1339)</f>
        <v>7.7545000000000002</v>
      </c>
      <c r="G1340" s="3"/>
    </row>
    <row r="1341" spans="1:7" ht="15.6" thickTop="1" thickBot="1" x14ac:dyDescent="0.35">
      <c r="A1341" s="80">
        <v>3</v>
      </c>
      <c r="B1341" s="264" t="s">
        <v>28</v>
      </c>
      <c r="C1341" s="265"/>
      <c r="D1341" s="265"/>
      <c r="E1341" s="266"/>
      <c r="F1341" s="79">
        <f>SUM(F1340)*15%</f>
        <v>1.1631750000000001</v>
      </c>
      <c r="G1341" s="73">
        <f>SUM(F1341/F1344)</f>
        <v>0.11857707509881422</v>
      </c>
    </row>
    <row r="1342" spans="1:7" ht="15.6" thickTop="1" thickBot="1" x14ac:dyDescent="0.35">
      <c r="A1342" s="78" t="s">
        <v>29</v>
      </c>
      <c r="B1342" s="244" t="s">
        <v>30</v>
      </c>
      <c r="C1342" s="245"/>
      <c r="D1342" s="245"/>
      <c r="E1342" s="246"/>
      <c r="F1342" s="81">
        <f>SUM(F1340:F1341)</f>
        <v>8.9176750000000009</v>
      </c>
    </row>
    <row r="1343" spans="1:7" ht="15.6" thickTop="1" thickBot="1" x14ac:dyDescent="0.35">
      <c r="A1343" s="80">
        <v>4</v>
      </c>
      <c r="B1343" s="264" t="s">
        <v>31</v>
      </c>
      <c r="C1343" s="265"/>
      <c r="D1343" s="265"/>
      <c r="E1343" s="266"/>
      <c r="F1343" s="79">
        <f>SUM(F1342)*10%</f>
        <v>0.89176750000000016</v>
      </c>
      <c r="G1343" s="73">
        <f>SUM(F1343/F1344)</f>
        <v>9.0909090909090912E-2</v>
      </c>
    </row>
    <row r="1344" spans="1:7" ht="15.6" thickTop="1" thickBot="1" x14ac:dyDescent="0.35">
      <c r="A1344" s="78" t="s">
        <v>32</v>
      </c>
      <c r="B1344" s="244" t="s">
        <v>33</v>
      </c>
      <c r="C1344" s="245"/>
      <c r="D1344" s="245"/>
      <c r="E1344" s="246"/>
      <c r="F1344" s="81">
        <f>SUM(F1342:F1343)</f>
        <v>9.8094425000000012</v>
      </c>
      <c r="G1344" s="82">
        <f>SUM(G1336,G1341,G1343)</f>
        <v>0.26601333358139367</v>
      </c>
    </row>
    <row r="1345" spans="1:7" ht="15.6" thickTop="1" thickBot="1" x14ac:dyDescent="0.35"/>
    <row r="1346" spans="1:7" ht="44.4" thickTop="1" thickBot="1" x14ac:dyDescent="0.35">
      <c r="A1346" s="61" t="s">
        <v>2</v>
      </c>
      <c r="B1346" s="62" t="s">
        <v>3</v>
      </c>
      <c r="C1346" s="63" t="s">
        <v>4</v>
      </c>
      <c r="D1346" s="64" t="s">
        <v>5</v>
      </c>
      <c r="E1346" s="27"/>
      <c r="F1346" s="20"/>
      <c r="G1346" s="20"/>
    </row>
    <row r="1347" spans="1:7" ht="230.4" customHeight="1" thickTop="1" thickBot="1" x14ac:dyDescent="0.35">
      <c r="A1347" s="65" t="s">
        <v>528</v>
      </c>
      <c r="B1347" s="66" t="s">
        <v>529</v>
      </c>
      <c r="C1347" s="50" t="s">
        <v>110</v>
      </c>
      <c r="D1347" s="50">
        <v>1</v>
      </c>
      <c r="E1347" s="20"/>
      <c r="F1347" s="20"/>
      <c r="G1347" s="20"/>
    </row>
    <row r="1348" spans="1:7" ht="30" thickTop="1" thickBot="1" x14ac:dyDescent="0.35">
      <c r="A1348" s="61" t="s">
        <v>9</v>
      </c>
      <c r="B1348" s="62" t="s">
        <v>10</v>
      </c>
      <c r="C1348" s="62" t="s">
        <v>4</v>
      </c>
      <c r="D1348" s="62" t="s">
        <v>11</v>
      </c>
      <c r="E1348" s="62" t="s">
        <v>12</v>
      </c>
      <c r="F1348" s="62" t="s">
        <v>13</v>
      </c>
      <c r="G1348" s="64" t="s">
        <v>14</v>
      </c>
    </row>
    <row r="1349" spans="1:7" ht="15" thickTop="1" x14ac:dyDescent="0.3">
      <c r="A1349" s="20"/>
      <c r="B1349" s="67" t="s">
        <v>15</v>
      </c>
      <c r="C1349" s="68"/>
      <c r="D1349" s="68"/>
      <c r="E1349" s="68"/>
      <c r="F1349" s="68"/>
      <c r="G1349" s="7"/>
    </row>
    <row r="1350" spans="1:7" x14ac:dyDescent="0.3">
      <c r="A1350" s="36" t="s">
        <v>16</v>
      </c>
      <c r="B1350" s="4" t="s">
        <v>70</v>
      </c>
      <c r="C1350" s="4" t="s">
        <v>18</v>
      </c>
      <c r="D1350" s="22">
        <v>6.7000000000000002E-3</v>
      </c>
      <c r="E1350" s="70">
        <v>30.27</v>
      </c>
      <c r="F1350" s="6">
        <f>PRODUCT(D1350:E1350)</f>
        <v>0.20280900000000002</v>
      </c>
      <c r="G1350" s="7"/>
    </row>
    <row r="1351" spans="1:7" x14ac:dyDescent="0.3">
      <c r="A1351" s="36" t="s">
        <v>19</v>
      </c>
      <c r="B1351" s="4" t="s">
        <v>140</v>
      </c>
      <c r="C1351" s="4" t="s">
        <v>18</v>
      </c>
      <c r="D1351" s="22">
        <v>1.0800000000000001E-2</v>
      </c>
      <c r="E1351" s="91">
        <v>28.09</v>
      </c>
      <c r="F1351" s="6">
        <f>PRODUCT(D1351:E1351)</f>
        <v>0.30337200000000003</v>
      </c>
      <c r="G1351" s="7"/>
    </row>
    <row r="1352" spans="1:7" ht="15" thickBot="1" x14ac:dyDescent="0.35">
      <c r="A1352" s="36" t="s">
        <v>131</v>
      </c>
      <c r="B1352" s="4" t="s">
        <v>141</v>
      </c>
      <c r="C1352" s="4" t="s">
        <v>18</v>
      </c>
      <c r="D1352" s="22">
        <v>1.0800000000000001E-2</v>
      </c>
      <c r="E1352" s="70">
        <v>25.18</v>
      </c>
      <c r="F1352" s="6">
        <f>PRODUCT(D1352:E1352)</f>
        <v>0.27194400000000002</v>
      </c>
      <c r="G1352" s="7"/>
    </row>
    <row r="1353" spans="1:7" ht="15.6" thickTop="1" thickBot="1" x14ac:dyDescent="0.35">
      <c r="A1353" s="71">
        <v>1</v>
      </c>
      <c r="B1353" s="244" t="s">
        <v>21</v>
      </c>
      <c r="C1353" s="245"/>
      <c r="D1353" s="245"/>
      <c r="E1353" s="246"/>
      <c r="F1353" s="72">
        <f>SUM(F1350:F1352)</f>
        <v>0.77812499999999996</v>
      </c>
      <c r="G1353" s="73">
        <f>SUM(F1353/F1361)</f>
        <v>0.75868911099405967</v>
      </c>
    </row>
    <row r="1354" spans="1:7" ht="15" thickTop="1" x14ac:dyDescent="0.3">
      <c r="A1354" s="20"/>
      <c r="B1354" s="74" t="s">
        <v>22</v>
      </c>
      <c r="C1354" s="4"/>
      <c r="D1354" s="4"/>
      <c r="E1354" s="4"/>
      <c r="F1354" s="41"/>
      <c r="G1354" s="75"/>
    </row>
    <row r="1355" spans="1:7" ht="28.5" customHeight="1" thickBot="1" x14ac:dyDescent="0.35">
      <c r="A1355" s="36" t="s">
        <v>23</v>
      </c>
      <c r="B1355" s="4" t="s">
        <v>132</v>
      </c>
      <c r="C1355" s="4" t="s">
        <v>18</v>
      </c>
      <c r="D1355" s="4">
        <v>1.6999999999999999E-3</v>
      </c>
      <c r="E1355" s="76">
        <v>19.2</v>
      </c>
      <c r="F1355" s="23">
        <f>PRODUCT(D1355:E1355)</f>
        <v>3.2639999999999995E-2</v>
      </c>
      <c r="G1355" s="7"/>
    </row>
    <row r="1356" spans="1:7" ht="15.6" thickTop="1" thickBot="1" x14ac:dyDescent="0.35">
      <c r="A1356" s="71">
        <v>2</v>
      </c>
      <c r="B1356" s="244" t="s">
        <v>25</v>
      </c>
      <c r="C1356" s="245"/>
      <c r="D1356" s="245"/>
      <c r="E1356" s="246"/>
      <c r="F1356" s="72">
        <f>SUM(F1355)</f>
        <v>3.2639999999999995E-2</v>
      </c>
      <c r="G1356" s="73">
        <f>SUM(F1356/F1361)</f>
        <v>3.1824722998035154E-2</v>
      </c>
    </row>
    <row r="1357" spans="1:7" ht="15.6" thickTop="1" thickBot="1" x14ac:dyDescent="0.35">
      <c r="A1357" s="78" t="s">
        <v>26</v>
      </c>
      <c r="B1357" s="244" t="s">
        <v>27</v>
      </c>
      <c r="C1357" s="245"/>
      <c r="D1357" s="245"/>
      <c r="E1357" s="246"/>
      <c r="F1357" s="79">
        <f>SUM(F1353,F1356)</f>
        <v>0.81076499999999996</v>
      </c>
      <c r="G1357" s="3"/>
    </row>
    <row r="1358" spans="1:7" ht="15.6" thickTop="1" thickBot="1" x14ac:dyDescent="0.35">
      <c r="A1358" s="80">
        <v>3</v>
      </c>
      <c r="B1358" s="264" t="s">
        <v>28</v>
      </c>
      <c r="C1358" s="265"/>
      <c r="D1358" s="265"/>
      <c r="E1358" s="266"/>
      <c r="F1358" s="79">
        <f>SUM(F1357)*15%</f>
        <v>0.12161474999999999</v>
      </c>
      <c r="G1358" s="73">
        <f>SUM(F1358/F1361)</f>
        <v>0.11857707509881422</v>
      </c>
    </row>
    <row r="1359" spans="1:7" ht="15.6" thickTop="1" thickBot="1" x14ac:dyDescent="0.35">
      <c r="A1359" s="78" t="s">
        <v>29</v>
      </c>
      <c r="B1359" s="244" t="s">
        <v>30</v>
      </c>
      <c r="C1359" s="245"/>
      <c r="D1359" s="245"/>
      <c r="E1359" s="246"/>
      <c r="F1359" s="81">
        <f>SUM(F1357:F1358)</f>
        <v>0.93237974999999995</v>
      </c>
    </row>
    <row r="1360" spans="1:7" ht="15.6" thickTop="1" thickBot="1" x14ac:dyDescent="0.35">
      <c r="A1360" s="80">
        <v>4</v>
      </c>
      <c r="B1360" s="264" t="s">
        <v>31</v>
      </c>
      <c r="C1360" s="265"/>
      <c r="D1360" s="265"/>
      <c r="E1360" s="266"/>
      <c r="F1360" s="79">
        <f>SUM(F1359)*10%</f>
        <v>9.3237975000000001E-2</v>
      </c>
      <c r="G1360" s="73">
        <f>SUM(F1360/F1361)</f>
        <v>9.0909090909090912E-2</v>
      </c>
    </row>
    <row r="1361" spans="1:7" ht="15.6" thickTop="1" thickBot="1" x14ac:dyDescent="0.35">
      <c r="A1361" s="78" t="s">
        <v>32</v>
      </c>
      <c r="B1361" s="244" t="s">
        <v>33</v>
      </c>
      <c r="C1361" s="245"/>
      <c r="D1361" s="245"/>
      <c r="E1361" s="246"/>
      <c r="F1361" s="81">
        <f>SUM(F1359:F1360)</f>
        <v>1.025617725</v>
      </c>
      <c r="G1361" s="82">
        <f>SUM(G1353,G1356,G1358,G1360)</f>
        <v>1</v>
      </c>
    </row>
    <row r="1362" spans="1:7" ht="15.6" thickTop="1" thickBot="1" x14ac:dyDescent="0.35"/>
    <row r="1363" spans="1:7" ht="44.4" thickTop="1" thickBot="1" x14ac:dyDescent="0.35">
      <c r="A1363" s="61" t="s">
        <v>2</v>
      </c>
      <c r="B1363" s="62" t="s">
        <v>3</v>
      </c>
      <c r="C1363" s="63" t="s">
        <v>4</v>
      </c>
      <c r="D1363" s="64" t="s">
        <v>5</v>
      </c>
      <c r="E1363" s="27"/>
      <c r="F1363" s="20"/>
      <c r="G1363" s="20"/>
    </row>
    <row r="1364" spans="1:7" ht="285.60000000000002" customHeight="1" thickTop="1" thickBot="1" x14ac:dyDescent="0.35">
      <c r="A1364" s="65" t="s">
        <v>530</v>
      </c>
      <c r="B1364" s="66" t="s">
        <v>531</v>
      </c>
      <c r="C1364" s="50" t="s">
        <v>110</v>
      </c>
      <c r="D1364" s="50">
        <v>1</v>
      </c>
      <c r="E1364" s="20"/>
      <c r="F1364" s="20"/>
      <c r="G1364" s="20"/>
    </row>
    <row r="1365" spans="1:7" ht="30" thickTop="1" thickBot="1" x14ac:dyDescent="0.35">
      <c r="A1365" s="61" t="s">
        <v>9</v>
      </c>
      <c r="B1365" s="62" t="s">
        <v>10</v>
      </c>
      <c r="C1365" s="62" t="s">
        <v>4</v>
      </c>
      <c r="D1365" s="62" t="s">
        <v>11</v>
      </c>
      <c r="E1365" s="62" t="s">
        <v>12</v>
      </c>
      <c r="F1365" s="62" t="s">
        <v>13</v>
      </c>
      <c r="G1365" s="64" t="s">
        <v>14</v>
      </c>
    </row>
    <row r="1366" spans="1:7" ht="15" thickTop="1" x14ac:dyDescent="0.3">
      <c r="A1366" s="20"/>
      <c r="B1366" s="67" t="s">
        <v>15</v>
      </c>
      <c r="C1366" s="68"/>
      <c r="D1366" s="68"/>
      <c r="E1366" s="68"/>
      <c r="F1366" s="68"/>
      <c r="G1366" s="7"/>
    </row>
    <row r="1367" spans="1:7" x14ac:dyDescent="0.3">
      <c r="A1367" s="36" t="s">
        <v>16</v>
      </c>
      <c r="B1367" s="4" t="s">
        <v>17</v>
      </c>
      <c r="C1367" s="4" t="s">
        <v>18</v>
      </c>
      <c r="D1367" s="108">
        <v>1.3299999999999999E-2</v>
      </c>
      <c r="E1367" s="91">
        <v>28.09</v>
      </c>
      <c r="F1367" s="6">
        <f>PRODUCT(D1367:E1367)</f>
        <v>0.37359699999999996</v>
      </c>
      <c r="G1367" s="7"/>
    </row>
    <row r="1368" spans="1:7" ht="15" thickBot="1" x14ac:dyDescent="0.35">
      <c r="A1368" s="36" t="s">
        <v>19</v>
      </c>
      <c r="B1368" s="4" t="s">
        <v>20</v>
      </c>
      <c r="C1368" s="4" t="s">
        <v>18</v>
      </c>
      <c r="D1368" s="108">
        <v>1.3299999999999999E-2</v>
      </c>
      <c r="E1368" s="70">
        <v>25.18</v>
      </c>
      <c r="F1368" s="6">
        <f>PRODUCT(D1368:E1368)</f>
        <v>0.33489399999999997</v>
      </c>
      <c r="G1368" s="7"/>
    </row>
    <row r="1369" spans="1:7" ht="15.6" thickTop="1" thickBot="1" x14ac:dyDescent="0.35">
      <c r="A1369" s="71">
        <v>1</v>
      </c>
      <c r="B1369" s="244" t="s">
        <v>21</v>
      </c>
      <c r="C1369" s="245"/>
      <c r="D1369" s="245"/>
      <c r="E1369" s="246"/>
      <c r="F1369" s="72">
        <f>SUM(F1367:F1368)</f>
        <v>0.70849099999999998</v>
      </c>
      <c r="G1369" s="73">
        <f>SUM(F1369/F1374)</f>
        <v>0.79051383399209485</v>
      </c>
    </row>
    <row r="1370" spans="1:7" ht="15.6" thickTop="1" thickBot="1" x14ac:dyDescent="0.35">
      <c r="A1370" s="78" t="s">
        <v>26</v>
      </c>
      <c r="B1370" s="244" t="s">
        <v>84</v>
      </c>
      <c r="C1370" s="245"/>
      <c r="D1370" s="245"/>
      <c r="E1370" s="246"/>
      <c r="F1370" s="79">
        <f>SUM(F1369)</f>
        <v>0.70849099999999998</v>
      </c>
      <c r="G1370" s="3"/>
    </row>
    <row r="1371" spans="1:7" ht="15.6" thickTop="1" thickBot="1" x14ac:dyDescent="0.35">
      <c r="A1371" s="80">
        <v>2</v>
      </c>
      <c r="B1371" s="264" t="s">
        <v>28</v>
      </c>
      <c r="C1371" s="265"/>
      <c r="D1371" s="265"/>
      <c r="E1371" s="266"/>
      <c r="F1371" s="79">
        <f>SUM(F1370)*15%</f>
        <v>0.10627365</v>
      </c>
      <c r="G1371" s="73">
        <f>SUM(F1371/F1374)</f>
        <v>0.11857707509881422</v>
      </c>
    </row>
    <row r="1372" spans="1:7" ht="15.6" thickTop="1" thickBot="1" x14ac:dyDescent="0.35">
      <c r="A1372" s="78" t="s">
        <v>29</v>
      </c>
      <c r="B1372" s="244" t="s">
        <v>85</v>
      </c>
      <c r="C1372" s="245"/>
      <c r="D1372" s="245"/>
      <c r="E1372" s="246"/>
      <c r="F1372" s="81">
        <f>SUM(F1370:F1371)</f>
        <v>0.81476464999999998</v>
      </c>
    </row>
    <row r="1373" spans="1:7" ht="15.6" thickTop="1" thickBot="1" x14ac:dyDescent="0.35">
      <c r="A1373" s="80">
        <v>3</v>
      </c>
      <c r="B1373" s="264" t="s">
        <v>31</v>
      </c>
      <c r="C1373" s="265"/>
      <c r="D1373" s="265"/>
      <c r="E1373" s="266"/>
      <c r="F1373" s="79">
        <f>SUM(F1372)*10%</f>
        <v>8.1476464999999998E-2</v>
      </c>
      <c r="G1373" s="73">
        <f>SUM(F1373/F1374)</f>
        <v>9.0909090909090898E-2</v>
      </c>
    </row>
    <row r="1374" spans="1:7" ht="15.6" thickTop="1" thickBot="1" x14ac:dyDescent="0.35">
      <c r="A1374" s="78" t="s">
        <v>32</v>
      </c>
      <c r="B1374" s="244" t="s">
        <v>33</v>
      </c>
      <c r="C1374" s="245"/>
      <c r="D1374" s="245"/>
      <c r="E1374" s="246"/>
      <c r="F1374" s="81">
        <f>SUM(F1372:F1373)</f>
        <v>0.89624111500000003</v>
      </c>
      <c r="G1374" s="82">
        <f>SUM(G1369,G1371,G1373)</f>
        <v>1</v>
      </c>
    </row>
    <row r="1375" spans="1:7" ht="15.6" thickTop="1" thickBot="1" x14ac:dyDescent="0.35"/>
    <row r="1376" spans="1:7" ht="44.4" thickTop="1" thickBot="1" x14ac:dyDescent="0.35">
      <c r="A1376" s="61" t="s">
        <v>2</v>
      </c>
      <c r="B1376" s="62" t="s">
        <v>3</v>
      </c>
      <c r="C1376" s="63" t="s">
        <v>4</v>
      </c>
      <c r="D1376" s="64" t="s">
        <v>5</v>
      </c>
      <c r="E1376" s="27"/>
      <c r="F1376" s="20"/>
      <c r="G1376" s="20"/>
    </row>
    <row r="1377" spans="1:7" ht="283.2" customHeight="1" thickTop="1" thickBot="1" x14ac:dyDescent="0.35">
      <c r="A1377" s="65" t="s">
        <v>532</v>
      </c>
      <c r="B1377" s="66" t="s">
        <v>533</v>
      </c>
      <c r="C1377" s="50" t="s">
        <v>110</v>
      </c>
      <c r="D1377" s="50">
        <v>1</v>
      </c>
      <c r="E1377" s="20"/>
      <c r="F1377" s="20"/>
      <c r="G1377" s="20"/>
    </row>
    <row r="1378" spans="1:7" ht="30" thickTop="1" thickBot="1" x14ac:dyDescent="0.35">
      <c r="A1378" s="61" t="s">
        <v>9</v>
      </c>
      <c r="B1378" s="62" t="s">
        <v>10</v>
      </c>
      <c r="C1378" s="62" t="s">
        <v>4</v>
      </c>
      <c r="D1378" s="62" t="s">
        <v>11</v>
      </c>
      <c r="E1378" s="62" t="s">
        <v>12</v>
      </c>
      <c r="F1378" s="62" t="s">
        <v>13</v>
      </c>
      <c r="G1378" s="64" t="s">
        <v>14</v>
      </c>
    </row>
    <row r="1379" spans="1:7" ht="15" thickTop="1" x14ac:dyDescent="0.3">
      <c r="A1379" s="20"/>
      <c r="B1379" s="67" t="s">
        <v>15</v>
      </c>
      <c r="C1379" s="68"/>
      <c r="D1379" s="68"/>
      <c r="E1379" s="68"/>
      <c r="F1379" s="68"/>
      <c r="G1379" s="7"/>
    </row>
    <row r="1380" spans="1:7" x14ac:dyDescent="0.3">
      <c r="A1380" s="36" t="s">
        <v>16</v>
      </c>
      <c r="B1380" s="4" t="s">
        <v>17</v>
      </c>
      <c r="C1380" s="4" t="s">
        <v>18</v>
      </c>
      <c r="D1380" s="108">
        <v>1.3299999999999999E-2</v>
      </c>
      <c r="E1380" s="91">
        <v>28.09</v>
      </c>
      <c r="F1380" s="6">
        <f>PRODUCT(D1380:E1380)</f>
        <v>0.37359699999999996</v>
      </c>
      <c r="G1380" s="7"/>
    </row>
    <row r="1381" spans="1:7" ht="15" thickBot="1" x14ac:dyDescent="0.35">
      <c r="A1381" s="36" t="s">
        <v>19</v>
      </c>
      <c r="B1381" s="4" t="s">
        <v>20</v>
      </c>
      <c r="C1381" s="4" t="s">
        <v>18</v>
      </c>
      <c r="D1381" s="108">
        <v>1.3299999999999999E-2</v>
      </c>
      <c r="E1381" s="70">
        <v>25.18</v>
      </c>
      <c r="F1381" s="6">
        <f>PRODUCT(D1381:E1381)</f>
        <v>0.33489399999999997</v>
      </c>
      <c r="G1381" s="7"/>
    </row>
    <row r="1382" spans="1:7" ht="15.6" thickTop="1" thickBot="1" x14ac:dyDescent="0.35">
      <c r="A1382" s="71">
        <v>1</v>
      </c>
      <c r="B1382" s="244" t="s">
        <v>21</v>
      </c>
      <c r="C1382" s="245"/>
      <c r="D1382" s="245"/>
      <c r="E1382" s="246"/>
      <c r="F1382" s="72">
        <f>SUM(F1380:F1381)</f>
        <v>0.70849099999999998</v>
      </c>
      <c r="G1382" s="73">
        <f>SUM(F1382/F1387)</f>
        <v>0.79051383399209485</v>
      </c>
    </row>
    <row r="1383" spans="1:7" ht="15.6" thickTop="1" thickBot="1" x14ac:dyDescent="0.35">
      <c r="A1383" s="78" t="s">
        <v>26</v>
      </c>
      <c r="B1383" s="244" t="s">
        <v>84</v>
      </c>
      <c r="C1383" s="245"/>
      <c r="D1383" s="245"/>
      <c r="E1383" s="246"/>
      <c r="F1383" s="79">
        <f>SUM(F1382)</f>
        <v>0.70849099999999998</v>
      </c>
      <c r="G1383" s="3"/>
    </row>
    <row r="1384" spans="1:7" ht="15.6" thickTop="1" thickBot="1" x14ac:dyDescent="0.35">
      <c r="A1384" s="80">
        <v>2</v>
      </c>
      <c r="B1384" s="264" t="s">
        <v>28</v>
      </c>
      <c r="C1384" s="265"/>
      <c r="D1384" s="265"/>
      <c r="E1384" s="266"/>
      <c r="F1384" s="79">
        <f>SUM(F1383)*15%</f>
        <v>0.10627365</v>
      </c>
      <c r="G1384" s="73">
        <f>SUM(F1384/F1387)</f>
        <v>0.11857707509881422</v>
      </c>
    </row>
    <row r="1385" spans="1:7" ht="15.6" thickTop="1" thickBot="1" x14ac:dyDescent="0.35">
      <c r="A1385" s="78" t="s">
        <v>29</v>
      </c>
      <c r="B1385" s="244" t="s">
        <v>85</v>
      </c>
      <c r="C1385" s="245"/>
      <c r="D1385" s="245"/>
      <c r="E1385" s="246"/>
      <c r="F1385" s="81">
        <f>SUM(F1383:F1384)</f>
        <v>0.81476464999999998</v>
      </c>
    </row>
    <row r="1386" spans="1:7" ht="15.6" thickTop="1" thickBot="1" x14ac:dyDescent="0.35">
      <c r="A1386" s="80">
        <v>3</v>
      </c>
      <c r="B1386" s="264" t="s">
        <v>31</v>
      </c>
      <c r="C1386" s="265"/>
      <c r="D1386" s="265"/>
      <c r="E1386" s="266"/>
      <c r="F1386" s="79">
        <f>SUM(F1385)*10%</f>
        <v>8.1476464999999998E-2</v>
      </c>
      <c r="G1386" s="73">
        <f>SUM(F1386/F1387)</f>
        <v>9.0909090909090898E-2</v>
      </c>
    </row>
    <row r="1387" spans="1:7" ht="15.6" thickTop="1" thickBot="1" x14ac:dyDescent="0.35">
      <c r="A1387" s="78" t="s">
        <v>32</v>
      </c>
      <c r="B1387" s="244" t="s">
        <v>33</v>
      </c>
      <c r="C1387" s="245"/>
      <c r="D1387" s="245"/>
      <c r="E1387" s="246"/>
      <c r="F1387" s="81">
        <f>SUM(F1385:F1386)</f>
        <v>0.89624111500000003</v>
      </c>
      <c r="G1387" s="82">
        <f>SUM(G1382,G1384,G1386)</f>
        <v>1</v>
      </c>
    </row>
    <row r="1388" spans="1:7" ht="15" thickTop="1" x14ac:dyDescent="0.3">
      <c r="A1388" s="9"/>
      <c r="B1388" s="9"/>
      <c r="C1388" s="9"/>
      <c r="D1388" s="9"/>
      <c r="E1388" s="9"/>
    </row>
    <row r="1389" spans="1:7" x14ac:dyDescent="0.3">
      <c r="A1389" s="231" t="s">
        <v>534</v>
      </c>
      <c r="B1389" s="231"/>
      <c r="C1389" s="231"/>
      <c r="D1389" s="231"/>
      <c r="E1389" s="231"/>
      <c r="F1389" s="231"/>
      <c r="G1389" s="231"/>
    </row>
    <row r="1390" spans="1:7" ht="15" thickBot="1" x14ac:dyDescent="0.35"/>
    <row r="1391" spans="1:7" ht="44.4" thickTop="1" thickBot="1" x14ac:dyDescent="0.35">
      <c r="A1391" s="61" t="s">
        <v>2</v>
      </c>
      <c r="B1391" s="62" t="s">
        <v>3</v>
      </c>
      <c r="C1391" s="63" t="s">
        <v>4</v>
      </c>
      <c r="D1391" s="64" t="s">
        <v>5</v>
      </c>
      <c r="E1391" s="27"/>
      <c r="F1391" s="20"/>
      <c r="G1391" s="20"/>
    </row>
    <row r="1392" spans="1:7" ht="259.2" customHeight="1" thickTop="1" thickBot="1" x14ac:dyDescent="0.35">
      <c r="A1392" s="65" t="s">
        <v>535</v>
      </c>
      <c r="B1392" s="66" t="s">
        <v>536</v>
      </c>
      <c r="C1392" s="50" t="s">
        <v>304</v>
      </c>
      <c r="D1392" s="50">
        <v>1</v>
      </c>
      <c r="E1392" s="20"/>
      <c r="F1392" s="20"/>
      <c r="G1392" s="20"/>
    </row>
    <row r="1393" spans="1:7" ht="30" thickTop="1" thickBot="1" x14ac:dyDescent="0.35">
      <c r="A1393" s="61" t="s">
        <v>9</v>
      </c>
      <c r="B1393" s="62" t="s">
        <v>10</v>
      </c>
      <c r="C1393" s="62" t="s">
        <v>4</v>
      </c>
      <c r="D1393" s="62" t="s">
        <v>11</v>
      </c>
      <c r="E1393" s="62" t="s">
        <v>12</v>
      </c>
      <c r="F1393" s="62" t="s">
        <v>13</v>
      </c>
      <c r="G1393" s="64" t="s">
        <v>14</v>
      </c>
    </row>
    <row r="1394" spans="1:7" ht="15" thickTop="1" x14ac:dyDescent="0.3">
      <c r="A1394" s="20"/>
      <c r="B1394" s="67" t="s">
        <v>15</v>
      </c>
      <c r="C1394" s="68"/>
      <c r="D1394" s="68"/>
      <c r="E1394" s="68"/>
      <c r="F1394" s="68"/>
      <c r="G1394" s="7"/>
    </row>
    <row r="1395" spans="1:7" x14ac:dyDescent="0.3">
      <c r="A1395" s="36" t="s">
        <v>16</v>
      </c>
      <c r="B1395" s="4" t="s">
        <v>70</v>
      </c>
      <c r="C1395" s="4" t="s">
        <v>18</v>
      </c>
      <c r="D1395" s="4">
        <v>0.15</v>
      </c>
      <c r="E1395" s="70">
        <v>30.27</v>
      </c>
      <c r="F1395" s="6">
        <f>PRODUCT(D1395:E1395)</f>
        <v>4.5404999999999998</v>
      </c>
      <c r="G1395" s="7"/>
    </row>
    <row r="1396" spans="1:7" x14ac:dyDescent="0.3">
      <c r="A1396" s="36" t="s">
        <v>19</v>
      </c>
      <c r="B1396" s="4" t="s">
        <v>140</v>
      </c>
      <c r="C1396" s="4" t="s">
        <v>18</v>
      </c>
      <c r="D1396" s="4">
        <v>0.45</v>
      </c>
      <c r="E1396" s="91">
        <v>28.09</v>
      </c>
      <c r="F1396" s="6">
        <f>PRODUCT(D1396:E1396)</f>
        <v>12.640499999999999</v>
      </c>
      <c r="G1396" s="7"/>
    </row>
    <row r="1397" spans="1:7" ht="15" thickBot="1" x14ac:dyDescent="0.35">
      <c r="A1397" s="36" t="s">
        <v>131</v>
      </c>
      <c r="B1397" s="4" t="s">
        <v>141</v>
      </c>
      <c r="C1397" s="4" t="s">
        <v>18</v>
      </c>
      <c r="D1397" s="4">
        <v>0.45</v>
      </c>
      <c r="E1397" s="70">
        <v>25.18</v>
      </c>
      <c r="F1397" s="6">
        <f>PRODUCT(D1397:E1397)</f>
        <v>11.331</v>
      </c>
      <c r="G1397" s="7"/>
    </row>
    <row r="1398" spans="1:7" ht="15.6" thickTop="1" thickBot="1" x14ac:dyDescent="0.35">
      <c r="A1398" s="71">
        <v>1</v>
      </c>
      <c r="B1398" s="244" t="s">
        <v>21</v>
      </c>
      <c r="C1398" s="245"/>
      <c r="D1398" s="245"/>
      <c r="E1398" s="246"/>
      <c r="F1398" s="72">
        <f>SUM(F1395:F1397)</f>
        <v>28.511999999999997</v>
      </c>
      <c r="G1398" s="73">
        <f>SUM(F1398/F1403)</f>
        <v>0.79051383399209485</v>
      </c>
    </row>
    <row r="1399" spans="1:7" ht="15.6" thickTop="1" thickBot="1" x14ac:dyDescent="0.35">
      <c r="A1399" s="78" t="s">
        <v>26</v>
      </c>
      <c r="B1399" s="244" t="s">
        <v>84</v>
      </c>
      <c r="C1399" s="245"/>
      <c r="D1399" s="245"/>
      <c r="E1399" s="246"/>
      <c r="F1399" s="79">
        <f>SUM(F1398)</f>
        <v>28.511999999999997</v>
      </c>
      <c r="G1399" s="3"/>
    </row>
    <row r="1400" spans="1:7" ht="15.6" thickTop="1" thickBot="1" x14ac:dyDescent="0.35">
      <c r="A1400" s="80">
        <v>2</v>
      </c>
      <c r="B1400" s="264" t="s">
        <v>28</v>
      </c>
      <c r="C1400" s="265"/>
      <c r="D1400" s="265"/>
      <c r="E1400" s="266"/>
      <c r="F1400" s="79">
        <f>SUM(F1399)*15%</f>
        <v>4.2767999999999997</v>
      </c>
      <c r="G1400" s="73">
        <f>SUM(F1400/F1403)</f>
        <v>0.11857707509881424</v>
      </c>
    </row>
    <row r="1401" spans="1:7" ht="15.6" thickTop="1" thickBot="1" x14ac:dyDescent="0.35">
      <c r="A1401" s="78" t="s">
        <v>29</v>
      </c>
      <c r="B1401" s="244" t="s">
        <v>85</v>
      </c>
      <c r="C1401" s="245"/>
      <c r="D1401" s="245"/>
      <c r="E1401" s="246"/>
      <c r="F1401" s="81">
        <f>SUM(F1399:F1400)</f>
        <v>32.788799999999995</v>
      </c>
    </row>
    <row r="1402" spans="1:7" ht="15.6" thickTop="1" thickBot="1" x14ac:dyDescent="0.35">
      <c r="A1402" s="80">
        <v>3</v>
      </c>
      <c r="B1402" s="264" t="s">
        <v>31</v>
      </c>
      <c r="C1402" s="265"/>
      <c r="D1402" s="265"/>
      <c r="E1402" s="266"/>
      <c r="F1402" s="79">
        <f>SUM(F1401)*10%</f>
        <v>3.2788799999999996</v>
      </c>
      <c r="G1402" s="73">
        <f>SUM(F1402/F1403)</f>
        <v>9.0909090909090912E-2</v>
      </c>
    </row>
    <row r="1403" spans="1:7" ht="15.6" thickTop="1" thickBot="1" x14ac:dyDescent="0.35">
      <c r="A1403" s="78" t="s">
        <v>32</v>
      </c>
      <c r="B1403" s="244" t="s">
        <v>33</v>
      </c>
      <c r="C1403" s="245"/>
      <c r="D1403" s="245"/>
      <c r="E1403" s="246"/>
      <c r="F1403" s="81">
        <f>SUM(F1401:F1402)</f>
        <v>36.067679999999996</v>
      </c>
      <c r="G1403" s="82">
        <f>SUM(G1398,G1400,G1402)</f>
        <v>1</v>
      </c>
    </row>
    <row r="1404" spans="1:7" ht="15.6" thickTop="1" thickBot="1" x14ac:dyDescent="0.35"/>
    <row r="1405" spans="1:7" ht="44.4" thickTop="1" thickBot="1" x14ac:dyDescent="0.35">
      <c r="A1405" s="61" t="s">
        <v>2</v>
      </c>
      <c r="B1405" s="62" t="s">
        <v>3</v>
      </c>
      <c r="C1405" s="63" t="s">
        <v>4</v>
      </c>
      <c r="D1405" s="64" t="s">
        <v>5</v>
      </c>
      <c r="E1405" s="27"/>
      <c r="F1405" s="20"/>
      <c r="G1405" s="20"/>
    </row>
    <row r="1406" spans="1:7" ht="232.2" customHeight="1" thickTop="1" thickBot="1" x14ac:dyDescent="0.35">
      <c r="A1406" s="65" t="s">
        <v>537</v>
      </c>
      <c r="B1406" s="66" t="s">
        <v>538</v>
      </c>
      <c r="C1406" s="50" t="s">
        <v>304</v>
      </c>
      <c r="D1406" s="50">
        <v>1</v>
      </c>
      <c r="E1406" s="20"/>
      <c r="F1406" s="20"/>
      <c r="G1406" s="20"/>
    </row>
    <row r="1407" spans="1:7" ht="30" thickTop="1" thickBot="1" x14ac:dyDescent="0.35">
      <c r="A1407" s="61" t="s">
        <v>9</v>
      </c>
      <c r="B1407" s="62" t="s">
        <v>10</v>
      </c>
      <c r="C1407" s="62" t="s">
        <v>4</v>
      </c>
      <c r="D1407" s="62" t="s">
        <v>11</v>
      </c>
      <c r="E1407" s="62" t="s">
        <v>12</v>
      </c>
      <c r="F1407" s="62" t="s">
        <v>13</v>
      </c>
      <c r="G1407" s="64" t="s">
        <v>14</v>
      </c>
    </row>
    <row r="1408" spans="1:7" ht="15" thickTop="1" x14ac:dyDescent="0.3">
      <c r="A1408" s="20"/>
      <c r="B1408" s="67" t="s">
        <v>15</v>
      </c>
      <c r="C1408" s="68"/>
      <c r="D1408" s="68"/>
      <c r="E1408" s="68"/>
      <c r="F1408" s="68"/>
      <c r="G1408" s="7"/>
    </row>
    <row r="1409" spans="1:7" x14ac:dyDescent="0.3">
      <c r="A1409" s="36" t="s">
        <v>16</v>
      </c>
      <c r="B1409" s="4" t="s">
        <v>70</v>
      </c>
      <c r="C1409" s="4" t="s">
        <v>18</v>
      </c>
      <c r="D1409" s="22">
        <v>0.18179999999999999</v>
      </c>
      <c r="E1409" s="70">
        <v>30.27</v>
      </c>
      <c r="F1409" s="6">
        <f>PRODUCT(D1409:E1409)</f>
        <v>5.5030859999999997</v>
      </c>
      <c r="G1409" s="7"/>
    </row>
    <row r="1410" spans="1:7" x14ac:dyDescent="0.3">
      <c r="A1410" s="36" t="s">
        <v>19</v>
      </c>
      <c r="B1410" s="4" t="s">
        <v>140</v>
      </c>
      <c r="C1410" s="4" t="s">
        <v>18</v>
      </c>
      <c r="D1410" s="22">
        <v>0.63639999999999997</v>
      </c>
      <c r="E1410" s="91">
        <v>28.09</v>
      </c>
      <c r="F1410" s="6">
        <f>PRODUCT(D1410:E1410)</f>
        <v>17.876476</v>
      </c>
      <c r="G1410" s="7"/>
    </row>
    <row r="1411" spans="1:7" ht="15" thickBot="1" x14ac:dyDescent="0.35">
      <c r="A1411" s="36" t="s">
        <v>131</v>
      </c>
      <c r="B1411" s="4" t="s">
        <v>141</v>
      </c>
      <c r="C1411" s="4" t="s">
        <v>18</v>
      </c>
      <c r="D1411" s="22">
        <v>0.63639999999999997</v>
      </c>
      <c r="E1411" s="70">
        <v>25.18</v>
      </c>
      <c r="F1411" s="6">
        <f>PRODUCT(D1411:E1411)</f>
        <v>16.024552</v>
      </c>
      <c r="G1411" s="7"/>
    </row>
    <row r="1412" spans="1:7" ht="15.6" thickTop="1" thickBot="1" x14ac:dyDescent="0.35">
      <c r="A1412" s="71">
        <v>1</v>
      </c>
      <c r="B1412" s="244" t="s">
        <v>21</v>
      </c>
      <c r="C1412" s="245"/>
      <c r="D1412" s="245"/>
      <c r="E1412" s="246"/>
      <c r="F1412" s="72">
        <f>SUM(F1409:F1411)</f>
        <v>39.404114</v>
      </c>
      <c r="G1412" s="73">
        <f>SUM(F1412/F1417)</f>
        <v>0.79051383399209485</v>
      </c>
    </row>
    <row r="1413" spans="1:7" ht="15.6" thickTop="1" thickBot="1" x14ac:dyDescent="0.35">
      <c r="A1413" s="78" t="s">
        <v>26</v>
      </c>
      <c r="B1413" s="244" t="s">
        <v>84</v>
      </c>
      <c r="C1413" s="245"/>
      <c r="D1413" s="245"/>
      <c r="E1413" s="246"/>
      <c r="F1413" s="79">
        <f>SUM(F1412)</f>
        <v>39.404114</v>
      </c>
      <c r="G1413" s="3"/>
    </row>
    <row r="1414" spans="1:7" ht="15.6" thickTop="1" thickBot="1" x14ac:dyDescent="0.35">
      <c r="A1414" s="80">
        <v>2</v>
      </c>
      <c r="B1414" s="264" t="s">
        <v>28</v>
      </c>
      <c r="C1414" s="265"/>
      <c r="D1414" s="265"/>
      <c r="E1414" s="266"/>
      <c r="F1414" s="79">
        <f>SUM(F1413)*15%</f>
        <v>5.9106170999999996</v>
      </c>
      <c r="G1414" s="73">
        <f>SUM(F1414/F1417)</f>
        <v>0.11857707509881421</v>
      </c>
    </row>
    <row r="1415" spans="1:7" ht="15.6" thickTop="1" thickBot="1" x14ac:dyDescent="0.35">
      <c r="A1415" s="78" t="s">
        <v>29</v>
      </c>
      <c r="B1415" s="244" t="s">
        <v>85</v>
      </c>
      <c r="C1415" s="245"/>
      <c r="D1415" s="245"/>
      <c r="E1415" s="246"/>
      <c r="F1415" s="81">
        <f>SUM(F1413:F1414)</f>
        <v>45.314731100000003</v>
      </c>
    </row>
    <row r="1416" spans="1:7" ht="15.6" thickTop="1" thickBot="1" x14ac:dyDescent="0.35">
      <c r="A1416" s="80">
        <v>3</v>
      </c>
      <c r="B1416" s="264" t="s">
        <v>31</v>
      </c>
      <c r="C1416" s="265"/>
      <c r="D1416" s="265"/>
      <c r="E1416" s="266"/>
      <c r="F1416" s="79">
        <f>SUM(F1415)*10%</f>
        <v>4.5314731100000003</v>
      </c>
      <c r="G1416" s="73">
        <f>SUM(F1416/F1417)</f>
        <v>9.0909090909090912E-2</v>
      </c>
    </row>
    <row r="1417" spans="1:7" ht="15.6" thickTop="1" thickBot="1" x14ac:dyDescent="0.35">
      <c r="A1417" s="78" t="s">
        <v>32</v>
      </c>
      <c r="B1417" s="244" t="s">
        <v>33</v>
      </c>
      <c r="C1417" s="245"/>
      <c r="D1417" s="245"/>
      <c r="E1417" s="246"/>
      <c r="F1417" s="81">
        <f>SUM(F1415:F1416)</f>
        <v>49.846204210000003</v>
      </c>
      <c r="G1417" s="82">
        <f>SUM(G1412,G1414,G1416)</f>
        <v>1</v>
      </c>
    </row>
    <row r="1418" spans="1:7" ht="15.6" thickTop="1" thickBot="1" x14ac:dyDescent="0.35"/>
    <row r="1419" spans="1:7" ht="44.4" thickTop="1" thickBot="1" x14ac:dyDescent="0.35">
      <c r="A1419" s="61" t="s">
        <v>2</v>
      </c>
      <c r="B1419" s="62" t="s">
        <v>3</v>
      </c>
      <c r="C1419" s="63" t="s">
        <v>4</v>
      </c>
      <c r="D1419" s="64" t="s">
        <v>5</v>
      </c>
      <c r="E1419" s="27"/>
      <c r="F1419" s="20"/>
      <c r="G1419" s="20"/>
    </row>
    <row r="1420" spans="1:7" ht="201" customHeight="1" thickTop="1" thickBot="1" x14ac:dyDescent="0.35">
      <c r="A1420" s="65" t="s">
        <v>539</v>
      </c>
      <c r="B1420" s="66" t="s">
        <v>540</v>
      </c>
      <c r="C1420" s="50" t="s">
        <v>304</v>
      </c>
      <c r="D1420" s="50">
        <v>1</v>
      </c>
      <c r="E1420" s="20"/>
      <c r="F1420" s="20"/>
      <c r="G1420" s="20"/>
    </row>
    <row r="1421" spans="1:7" ht="30" thickTop="1" thickBot="1" x14ac:dyDescent="0.35">
      <c r="A1421" s="61" t="s">
        <v>9</v>
      </c>
      <c r="B1421" s="62" t="s">
        <v>10</v>
      </c>
      <c r="C1421" s="62" t="s">
        <v>4</v>
      </c>
      <c r="D1421" s="62" t="s">
        <v>11</v>
      </c>
      <c r="E1421" s="62" t="s">
        <v>12</v>
      </c>
      <c r="F1421" s="62" t="s">
        <v>13</v>
      </c>
      <c r="G1421" s="64" t="s">
        <v>14</v>
      </c>
    </row>
    <row r="1422" spans="1:7" ht="15" thickTop="1" x14ac:dyDescent="0.3">
      <c r="A1422" s="20"/>
      <c r="B1422" s="67" t="s">
        <v>15</v>
      </c>
      <c r="C1422" s="68"/>
      <c r="D1422" s="68"/>
      <c r="E1422" s="68"/>
      <c r="F1422" s="68"/>
      <c r="G1422" s="7"/>
    </row>
    <row r="1423" spans="1:7" x14ac:dyDescent="0.3">
      <c r="A1423" s="36" t="s">
        <v>16</v>
      </c>
      <c r="B1423" s="4" t="s">
        <v>70</v>
      </c>
      <c r="C1423" s="4" t="s">
        <v>18</v>
      </c>
      <c r="D1423" s="4">
        <v>0.11</v>
      </c>
      <c r="E1423" s="70">
        <v>30.27</v>
      </c>
      <c r="F1423" s="6">
        <f>PRODUCT(D1423:E1423)</f>
        <v>3.3296999999999999</v>
      </c>
      <c r="G1423" s="7"/>
    </row>
    <row r="1424" spans="1:7" ht="15" thickBot="1" x14ac:dyDescent="0.35">
      <c r="A1424" s="36" t="s">
        <v>19</v>
      </c>
      <c r="B1424" s="4" t="s">
        <v>20</v>
      </c>
      <c r="C1424" s="4" t="s">
        <v>18</v>
      </c>
      <c r="D1424" s="4">
        <v>0.11</v>
      </c>
      <c r="E1424" s="70">
        <v>25.18</v>
      </c>
      <c r="F1424" s="6">
        <f>PRODUCT(D1424:E1424)</f>
        <v>2.7698</v>
      </c>
      <c r="G1424" s="7"/>
    </row>
    <row r="1425" spans="1:7" ht="15.6" thickTop="1" thickBot="1" x14ac:dyDescent="0.35">
      <c r="A1425" s="71">
        <v>1</v>
      </c>
      <c r="B1425" s="244" t="s">
        <v>21</v>
      </c>
      <c r="C1425" s="245"/>
      <c r="D1425" s="245"/>
      <c r="E1425" s="246"/>
      <c r="F1425" s="72">
        <f>SUM(F1423:F1424)</f>
        <v>6.0994999999999999</v>
      </c>
      <c r="G1425" s="73">
        <f>SUM(F1425/F1430)</f>
        <v>0.79051383399209485</v>
      </c>
    </row>
    <row r="1426" spans="1:7" ht="15.6" thickTop="1" thickBot="1" x14ac:dyDescent="0.35">
      <c r="A1426" s="78" t="s">
        <v>26</v>
      </c>
      <c r="B1426" s="244" t="s">
        <v>84</v>
      </c>
      <c r="C1426" s="245"/>
      <c r="D1426" s="245"/>
      <c r="E1426" s="246"/>
      <c r="F1426" s="79">
        <f>SUM(F1425)</f>
        <v>6.0994999999999999</v>
      </c>
      <c r="G1426" s="3"/>
    </row>
    <row r="1427" spans="1:7" ht="15.6" thickTop="1" thickBot="1" x14ac:dyDescent="0.35">
      <c r="A1427" s="80">
        <v>2</v>
      </c>
      <c r="B1427" s="264" t="s">
        <v>28</v>
      </c>
      <c r="C1427" s="265"/>
      <c r="D1427" s="265"/>
      <c r="E1427" s="266"/>
      <c r="F1427" s="79">
        <f>SUM(F1426)*15%</f>
        <v>0.91492499999999999</v>
      </c>
      <c r="G1427" s="73">
        <f>SUM(F1427/F1430)</f>
        <v>0.11857707509881422</v>
      </c>
    </row>
    <row r="1428" spans="1:7" ht="15.6" thickTop="1" thickBot="1" x14ac:dyDescent="0.35">
      <c r="A1428" s="78" t="s">
        <v>29</v>
      </c>
      <c r="B1428" s="244" t="s">
        <v>85</v>
      </c>
      <c r="C1428" s="245"/>
      <c r="D1428" s="245"/>
      <c r="E1428" s="246"/>
      <c r="F1428" s="81">
        <f>SUM(F1426:F1427)</f>
        <v>7.0144250000000001</v>
      </c>
    </row>
    <row r="1429" spans="1:7" ht="15.6" thickTop="1" thickBot="1" x14ac:dyDescent="0.35">
      <c r="A1429" s="80">
        <v>3</v>
      </c>
      <c r="B1429" s="264" t="s">
        <v>31</v>
      </c>
      <c r="C1429" s="265"/>
      <c r="D1429" s="265"/>
      <c r="E1429" s="266"/>
      <c r="F1429" s="79">
        <f>SUM(F1428)*10%</f>
        <v>0.70144250000000008</v>
      </c>
      <c r="G1429" s="73">
        <f>SUM(F1429/F1430)</f>
        <v>9.0909090909090925E-2</v>
      </c>
    </row>
    <row r="1430" spans="1:7" ht="15.6" thickTop="1" thickBot="1" x14ac:dyDescent="0.35">
      <c r="A1430" s="78" t="s">
        <v>32</v>
      </c>
      <c r="B1430" s="244" t="s">
        <v>33</v>
      </c>
      <c r="C1430" s="245"/>
      <c r="D1430" s="245"/>
      <c r="E1430" s="246"/>
      <c r="F1430" s="81">
        <f>SUM(F1428:F1429)</f>
        <v>7.7158674999999999</v>
      </c>
      <c r="G1430" s="82">
        <f>SUM(G1425,G1427,G1429)</f>
        <v>1</v>
      </c>
    </row>
    <row r="1431" spans="1:7" ht="15.6" thickTop="1" thickBot="1" x14ac:dyDescent="0.35"/>
    <row r="1432" spans="1:7" ht="44.4" thickTop="1" thickBot="1" x14ac:dyDescent="0.35">
      <c r="A1432" s="61" t="s">
        <v>2</v>
      </c>
      <c r="B1432" s="62" t="s">
        <v>3</v>
      </c>
      <c r="C1432" s="63" t="s">
        <v>4</v>
      </c>
      <c r="D1432" s="64" t="s">
        <v>5</v>
      </c>
      <c r="E1432" s="27"/>
      <c r="F1432" s="20"/>
      <c r="G1432" s="20"/>
    </row>
    <row r="1433" spans="1:7" ht="218.4" customHeight="1" thickTop="1" thickBot="1" x14ac:dyDescent="0.35">
      <c r="A1433" s="65" t="s">
        <v>541</v>
      </c>
      <c r="B1433" s="66" t="s">
        <v>542</v>
      </c>
      <c r="C1433" s="50" t="s">
        <v>110</v>
      </c>
      <c r="D1433" s="50">
        <v>1</v>
      </c>
      <c r="E1433" s="20"/>
      <c r="F1433" s="20"/>
      <c r="G1433" s="20"/>
    </row>
    <row r="1434" spans="1:7" ht="30" thickTop="1" thickBot="1" x14ac:dyDescent="0.35">
      <c r="A1434" s="61" t="s">
        <v>9</v>
      </c>
      <c r="B1434" s="62" t="s">
        <v>10</v>
      </c>
      <c r="C1434" s="62" t="s">
        <v>4</v>
      </c>
      <c r="D1434" s="62" t="s">
        <v>11</v>
      </c>
      <c r="E1434" s="62" t="s">
        <v>12</v>
      </c>
      <c r="F1434" s="62" t="s">
        <v>13</v>
      </c>
      <c r="G1434" s="64" t="s">
        <v>14</v>
      </c>
    </row>
    <row r="1435" spans="1:7" ht="15" thickTop="1" x14ac:dyDescent="0.3">
      <c r="A1435" s="20"/>
      <c r="B1435" s="67" t="s">
        <v>15</v>
      </c>
      <c r="C1435" s="68"/>
      <c r="D1435" s="68"/>
      <c r="E1435" s="68"/>
      <c r="F1435" s="68"/>
      <c r="G1435" s="7"/>
    </row>
    <row r="1436" spans="1:7" x14ac:dyDescent="0.3">
      <c r="A1436" s="36" t="s">
        <v>16</v>
      </c>
      <c r="B1436" s="4" t="s">
        <v>70</v>
      </c>
      <c r="C1436" s="4" t="s">
        <v>18</v>
      </c>
      <c r="D1436" s="22">
        <v>0.15629999999999999</v>
      </c>
      <c r="E1436" s="70">
        <v>30.27</v>
      </c>
      <c r="F1436" s="6">
        <f>PRODUCT(D1436:E1436)</f>
        <v>4.7312009999999995</v>
      </c>
      <c r="G1436" s="7"/>
    </row>
    <row r="1437" spans="1:7" x14ac:dyDescent="0.3">
      <c r="A1437" s="36" t="s">
        <v>19</v>
      </c>
      <c r="B1437" s="4" t="s">
        <v>140</v>
      </c>
      <c r="C1437" s="4" t="s">
        <v>18</v>
      </c>
      <c r="D1437" s="22">
        <v>0.1875</v>
      </c>
      <c r="E1437" s="91">
        <v>28.09</v>
      </c>
      <c r="F1437" s="6">
        <f>PRODUCT(D1437:E1437)</f>
        <v>5.2668749999999998</v>
      </c>
      <c r="G1437" s="7"/>
    </row>
    <row r="1438" spans="1:7" ht="15" thickBot="1" x14ac:dyDescent="0.35">
      <c r="A1438" s="36" t="s">
        <v>131</v>
      </c>
      <c r="B1438" s="4" t="s">
        <v>141</v>
      </c>
      <c r="C1438" s="4" t="s">
        <v>18</v>
      </c>
      <c r="D1438" s="22">
        <v>0.1875</v>
      </c>
      <c r="E1438" s="70">
        <v>25.18</v>
      </c>
      <c r="F1438" s="6">
        <f>PRODUCT(D1438:E1438)</f>
        <v>4.7212499999999995</v>
      </c>
      <c r="G1438" s="7"/>
    </row>
    <row r="1439" spans="1:7" ht="15.6" thickTop="1" thickBot="1" x14ac:dyDescent="0.35">
      <c r="A1439" s="71">
        <v>1</v>
      </c>
      <c r="B1439" s="244" t="s">
        <v>21</v>
      </c>
      <c r="C1439" s="245"/>
      <c r="D1439" s="245"/>
      <c r="E1439" s="246"/>
      <c r="F1439" s="72">
        <f>SUM(F1436:F1438)</f>
        <v>14.719325999999999</v>
      </c>
      <c r="G1439" s="73">
        <f>SUM(F1439/F1444)</f>
        <v>0.79051383399209474</v>
      </c>
    </row>
    <row r="1440" spans="1:7" ht="15.6" thickTop="1" thickBot="1" x14ac:dyDescent="0.35">
      <c r="A1440" s="78" t="s">
        <v>26</v>
      </c>
      <c r="B1440" s="244" t="s">
        <v>84</v>
      </c>
      <c r="C1440" s="245"/>
      <c r="D1440" s="245"/>
      <c r="E1440" s="246"/>
      <c r="F1440" s="79">
        <f>SUM(F1439)</f>
        <v>14.719325999999999</v>
      </c>
      <c r="G1440" s="3"/>
    </row>
    <row r="1441" spans="1:7" ht="15.6" thickTop="1" thickBot="1" x14ac:dyDescent="0.35">
      <c r="A1441" s="80">
        <v>2</v>
      </c>
      <c r="B1441" s="264" t="s">
        <v>28</v>
      </c>
      <c r="C1441" s="265"/>
      <c r="D1441" s="265"/>
      <c r="E1441" s="266"/>
      <c r="F1441" s="79">
        <f>SUM(F1440)*15%</f>
        <v>2.2078988999999996</v>
      </c>
      <c r="G1441" s="73">
        <f>SUM(F1441/F1444)</f>
        <v>0.11857707509881421</v>
      </c>
    </row>
    <row r="1442" spans="1:7" ht="15.6" thickTop="1" thickBot="1" x14ac:dyDescent="0.35">
      <c r="A1442" s="78" t="s">
        <v>29</v>
      </c>
      <c r="B1442" s="244" t="s">
        <v>85</v>
      </c>
      <c r="C1442" s="245"/>
      <c r="D1442" s="245"/>
      <c r="E1442" s="246"/>
      <c r="F1442" s="81">
        <f>SUM(F1440:F1441)</f>
        <v>16.927224899999999</v>
      </c>
    </row>
    <row r="1443" spans="1:7" ht="15.6" thickTop="1" thickBot="1" x14ac:dyDescent="0.35">
      <c r="A1443" s="80">
        <v>3</v>
      </c>
      <c r="B1443" s="264" t="s">
        <v>31</v>
      </c>
      <c r="C1443" s="265"/>
      <c r="D1443" s="265"/>
      <c r="E1443" s="266"/>
      <c r="F1443" s="79">
        <f>SUM(F1442)*10%</f>
        <v>1.69272249</v>
      </c>
      <c r="G1443" s="73">
        <f>SUM(F1443/F1444)</f>
        <v>9.0909090909090912E-2</v>
      </c>
    </row>
    <row r="1444" spans="1:7" ht="15.6" thickTop="1" thickBot="1" x14ac:dyDescent="0.35">
      <c r="A1444" s="78" t="s">
        <v>32</v>
      </c>
      <c r="B1444" s="244" t="s">
        <v>33</v>
      </c>
      <c r="C1444" s="245"/>
      <c r="D1444" s="245"/>
      <c r="E1444" s="246"/>
      <c r="F1444" s="81">
        <f>SUM(F1442:F1443)</f>
        <v>18.61994739</v>
      </c>
      <c r="G1444" s="82">
        <f>SUM(G1439,G1441,G1443)</f>
        <v>0.99999999999999989</v>
      </c>
    </row>
    <row r="1445" spans="1:7" ht="15.6" thickTop="1" thickBot="1" x14ac:dyDescent="0.35"/>
    <row r="1446" spans="1:7" ht="44.4" thickTop="1" thickBot="1" x14ac:dyDescent="0.35">
      <c r="A1446" s="61" t="s">
        <v>2</v>
      </c>
      <c r="B1446" s="62" t="s">
        <v>3</v>
      </c>
      <c r="C1446" s="63" t="s">
        <v>4</v>
      </c>
      <c r="D1446" s="64" t="s">
        <v>5</v>
      </c>
      <c r="E1446" s="27"/>
      <c r="F1446" s="20"/>
      <c r="G1446" s="20"/>
    </row>
    <row r="1447" spans="1:7" ht="201.6" customHeight="1" thickTop="1" thickBot="1" x14ac:dyDescent="0.35">
      <c r="A1447" s="65" t="s">
        <v>543</v>
      </c>
      <c r="B1447" s="66" t="s">
        <v>544</v>
      </c>
      <c r="C1447" s="50" t="s">
        <v>203</v>
      </c>
      <c r="D1447" s="50">
        <v>1</v>
      </c>
      <c r="E1447" s="20"/>
      <c r="F1447" s="20"/>
      <c r="G1447" s="20"/>
    </row>
    <row r="1448" spans="1:7" ht="30" thickTop="1" thickBot="1" x14ac:dyDescent="0.35">
      <c r="A1448" s="61" t="s">
        <v>9</v>
      </c>
      <c r="B1448" s="62" t="s">
        <v>10</v>
      </c>
      <c r="C1448" s="62" t="s">
        <v>4</v>
      </c>
      <c r="D1448" s="62" t="s">
        <v>11</v>
      </c>
      <c r="E1448" s="62" t="s">
        <v>12</v>
      </c>
      <c r="F1448" s="62" t="s">
        <v>13</v>
      </c>
      <c r="G1448" s="64" t="s">
        <v>14</v>
      </c>
    </row>
    <row r="1449" spans="1:7" ht="15" thickTop="1" x14ac:dyDescent="0.3">
      <c r="A1449" s="20"/>
      <c r="B1449" s="67" t="s">
        <v>15</v>
      </c>
      <c r="C1449" s="68"/>
      <c r="D1449" s="68"/>
      <c r="E1449" s="68"/>
      <c r="F1449" s="68"/>
      <c r="G1449" s="7"/>
    </row>
    <row r="1450" spans="1:7" x14ac:dyDescent="0.3">
      <c r="A1450" s="36" t="s">
        <v>16</v>
      </c>
      <c r="B1450" s="4" t="s">
        <v>17</v>
      </c>
      <c r="C1450" s="4" t="s">
        <v>18</v>
      </c>
      <c r="D1450" s="22">
        <v>0.16669999999999999</v>
      </c>
      <c r="E1450" s="70">
        <v>28.09</v>
      </c>
      <c r="F1450" s="6">
        <f>PRODUCT(D1450:E1450)</f>
        <v>4.6826029999999994</v>
      </c>
      <c r="G1450" s="7"/>
    </row>
    <row r="1451" spans="1:7" ht="15" thickBot="1" x14ac:dyDescent="0.35">
      <c r="A1451" s="36" t="s">
        <v>19</v>
      </c>
      <c r="B1451" s="4" t="s">
        <v>20</v>
      </c>
      <c r="C1451" s="4" t="s">
        <v>18</v>
      </c>
      <c r="D1451" s="22">
        <v>8.3299999999999999E-2</v>
      </c>
      <c r="E1451" s="70">
        <v>25.18</v>
      </c>
      <c r="F1451" s="6">
        <f>PRODUCT(D1451:E1451)</f>
        <v>2.0974939999999997</v>
      </c>
      <c r="G1451" s="7"/>
    </row>
    <row r="1452" spans="1:7" ht="15.6" thickTop="1" thickBot="1" x14ac:dyDescent="0.35">
      <c r="A1452" s="71">
        <v>1</v>
      </c>
      <c r="B1452" s="244" t="s">
        <v>21</v>
      </c>
      <c r="C1452" s="245"/>
      <c r="D1452" s="245"/>
      <c r="E1452" s="246"/>
      <c r="F1452" s="72">
        <f>SUM(F1450:F1451)</f>
        <v>6.7800969999999996</v>
      </c>
      <c r="G1452" s="73">
        <f>SUM(F1452/F1457)</f>
        <v>0.79051383399209485</v>
      </c>
    </row>
    <row r="1453" spans="1:7" ht="15.6" thickTop="1" thickBot="1" x14ac:dyDescent="0.35">
      <c r="A1453" s="78" t="s">
        <v>26</v>
      </c>
      <c r="B1453" s="244" t="s">
        <v>84</v>
      </c>
      <c r="C1453" s="245"/>
      <c r="D1453" s="245"/>
      <c r="E1453" s="246"/>
      <c r="F1453" s="79">
        <f>SUM(F1452)</f>
        <v>6.7800969999999996</v>
      </c>
      <c r="G1453" s="3"/>
    </row>
    <row r="1454" spans="1:7" ht="15.6" thickTop="1" thickBot="1" x14ac:dyDescent="0.35">
      <c r="A1454" s="80">
        <v>2</v>
      </c>
      <c r="B1454" s="264" t="s">
        <v>28</v>
      </c>
      <c r="C1454" s="265"/>
      <c r="D1454" s="265"/>
      <c r="E1454" s="266"/>
      <c r="F1454" s="79">
        <f>SUM(F1453)*15%</f>
        <v>1.0170145499999999</v>
      </c>
      <c r="G1454" s="73">
        <f>SUM(F1454/F1457)</f>
        <v>0.11857707509881421</v>
      </c>
    </row>
    <row r="1455" spans="1:7" ht="15.6" thickTop="1" thickBot="1" x14ac:dyDescent="0.35">
      <c r="A1455" s="78" t="s">
        <v>29</v>
      </c>
      <c r="B1455" s="244" t="s">
        <v>85</v>
      </c>
      <c r="C1455" s="245"/>
      <c r="D1455" s="245"/>
      <c r="E1455" s="246"/>
      <c r="F1455" s="81">
        <f>SUM(F1453:F1454)</f>
        <v>7.7971115499999994</v>
      </c>
    </row>
    <row r="1456" spans="1:7" ht="15.6" thickTop="1" thickBot="1" x14ac:dyDescent="0.35">
      <c r="A1456" s="80">
        <v>3</v>
      </c>
      <c r="B1456" s="264" t="s">
        <v>31</v>
      </c>
      <c r="C1456" s="265"/>
      <c r="D1456" s="265"/>
      <c r="E1456" s="266"/>
      <c r="F1456" s="79">
        <f>SUM(F1455)*10%</f>
        <v>0.77971115499999999</v>
      </c>
      <c r="G1456" s="73">
        <f>SUM(F1456/F1457)</f>
        <v>9.0909090909090912E-2</v>
      </c>
    </row>
    <row r="1457" spans="1:7" ht="15.6" thickTop="1" thickBot="1" x14ac:dyDescent="0.35">
      <c r="A1457" s="78" t="s">
        <v>32</v>
      </c>
      <c r="B1457" s="244" t="s">
        <v>33</v>
      </c>
      <c r="C1457" s="245"/>
      <c r="D1457" s="245"/>
      <c r="E1457" s="246"/>
      <c r="F1457" s="81">
        <f>SUM(F1455:F1456)</f>
        <v>8.5768227049999997</v>
      </c>
      <c r="G1457" s="82">
        <f>SUM(G1452,G1454,G1456)</f>
        <v>1</v>
      </c>
    </row>
    <row r="1458" spans="1:7" ht="15.6" thickTop="1" thickBot="1" x14ac:dyDescent="0.35"/>
    <row r="1459" spans="1:7" ht="44.4" thickTop="1" thickBot="1" x14ac:dyDescent="0.35">
      <c r="A1459" s="61" t="s">
        <v>2</v>
      </c>
      <c r="B1459" s="62" t="s">
        <v>3</v>
      </c>
      <c r="C1459" s="63" t="s">
        <v>4</v>
      </c>
      <c r="D1459" s="64" t="s">
        <v>5</v>
      </c>
      <c r="E1459" s="27"/>
      <c r="F1459" s="20"/>
      <c r="G1459" s="20"/>
    </row>
    <row r="1460" spans="1:7" ht="182.4" customHeight="1" thickTop="1" thickBot="1" x14ac:dyDescent="0.35">
      <c r="A1460" s="65" t="s">
        <v>545</v>
      </c>
      <c r="B1460" s="66" t="s">
        <v>546</v>
      </c>
      <c r="C1460" s="50" t="s">
        <v>203</v>
      </c>
      <c r="D1460" s="50">
        <v>1</v>
      </c>
      <c r="E1460" s="20"/>
      <c r="F1460" s="20"/>
      <c r="G1460" s="20"/>
    </row>
    <row r="1461" spans="1:7" ht="30" thickTop="1" thickBot="1" x14ac:dyDescent="0.35">
      <c r="A1461" s="61" t="s">
        <v>9</v>
      </c>
      <c r="B1461" s="62" t="s">
        <v>10</v>
      </c>
      <c r="C1461" s="62" t="s">
        <v>4</v>
      </c>
      <c r="D1461" s="62" t="s">
        <v>11</v>
      </c>
      <c r="E1461" s="62" t="s">
        <v>12</v>
      </c>
      <c r="F1461" s="62" t="s">
        <v>13</v>
      </c>
      <c r="G1461" s="64" t="s">
        <v>14</v>
      </c>
    </row>
    <row r="1462" spans="1:7" ht="15" thickTop="1" x14ac:dyDescent="0.3">
      <c r="A1462" s="20"/>
      <c r="B1462" s="67" t="s">
        <v>15</v>
      </c>
      <c r="C1462" s="68"/>
      <c r="D1462" s="68"/>
      <c r="E1462" s="68"/>
      <c r="F1462" s="68"/>
      <c r="G1462" s="7"/>
    </row>
    <row r="1463" spans="1:7" x14ac:dyDescent="0.3">
      <c r="A1463" s="36" t="s">
        <v>16</v>
      </c>
      <c r="B1463" s="4" t="s">
        <v>17</v>
      </c>
      <c r="C1463" s="4" t="s">
        <v>18</v>
      </c>
      <c r="D1463" s="22">
        <v>0.2</v>
      </c>
      <c r="E1463" s="70">
        <v>28.09</v>
      </c>
      <c r="F1463" s="6">
        <f>PRODUCT(D1463:E1463)</f>
        <v>5.6180000000000003</v>
      </c>
      <c r="G1463" s="7"/>
    </row>
    <row r="1464" spans="1:7" ht="15" thickBot="1" x14ac:dyDescent="0.35">
      <c r="A1464" s="36" t="s">
        <v>19</v>
      </c>
      <c r="B1464" s="4" t="s">
        <v>20</v>
      </c>
      <c r="C1464" s="4" t="s">
        <v>18</v>
      </c>
      <c r="D1464" s="22">
        <v>0.2</v>
      </c>
      <c r="E1464" s="70">
        <v>25.18</v>
      </c>
      <c r="F1464" s="6">
        <f>PRODUCT(D1464:E1464)</f>
        <v>5.0360000000000005</v>
      </c>
      <c r="G1464" s="7"/>
    </row>
    <row r="1465" spans="1:7" ht="15.6" thickTop="1" thickBot="1" x14ac:dyDescent="0.35">
      <c r="A1465" s="71">
        <v>1</v>
      </c>
      <c r="B1465" s="244" t="s">
        <v>21</v>
      </c>
      <c r="C1465" s="245"/>
      <c r="D1465" s="245"/>
      <c r="E1465" s="246"/>
      <c r="F1465" s="72">
        <f>SUM(F1463:F1464)</f>
        <v>10.654</v>
      </c>
      <c r="G1465" s="73">
        <f>SUM(F1465/F1470)</f>
        <v>0.79051383399209485</v>
      </c>
    </row>
    <row r="1466" spans="1:7" ht="15.6" thickTop="1" thickBot="1" x14ac:dyDescent="0.35">
      <c r="A1466" s="78" t="s">
        <v>26</v>
      </c>
      <c r="B1466" s="244" t="s">
        <v>84</v>
      </c>
      <c r="C1466" s="245"/>
      <c r="D1466" s="245"/>
      <c r="E1466" s="246"/>
      <c r="F1466" s="79">
        <f>SUM(F1465)</f>
        <v>10.654</v>
      </c>
      <c r="G1466" s="3"/>
    </row>
    <row r="1467" spans="1:7" ht="15.6" thickTop="1" thickBot="1" x14ac:dyDescent="0.35">
      <c r="A1467" s="80">
        <v>2</v>
      </c>
      <c r="B1467" s="264" t="s">
        <v>28</v>
      </c>
      <c r="C1467" s="265"/>
      <c r="D1467" s="265"/>
      <c r="E1467" s="266"/>
      <c r="F1467" s="79">
        <f>SUM(F1466)*15%</f>
        <v>1.5980999999999999</v>
      </c>
      <c r="G1467" s="73">
        <f>SUM(F1467/F1470)</f>
        <v>0.11857707509881421</v>
      </c>
    </row>
    <row r="1468" spans="1:7" ht="15.6" thickTop="1" thickBot="1" x14ac:dyDescent="0.35">
      <c r="A1468" s="78" t="s">
        <v>29</v>
      </c>
      <c r="B1468" s="244" t="s">
        <v>85</v>
      </c>
      <c r="C1468" s="245"/>
      <c r="D1468" s="245"/>
      <c r="E1468" s="246"/>
      <c r="F1468" s="81">
        <f>SUM(F1466:F1467)</f>
        <v>12.2521</v>
      </c>
    </row>
    <row r="1469" spans="1:7" ht="15.6" thickTop="1" thickBot="1" x14ac:dyDescent="0.35">
      <c r="A1469" s="80">
        <v>3</v>
      </c>
      <c r="B1469" s="264" t="s">
        <v>31</v>
      </c>
      <c r="C1469" s="265"/>
      <c r="D1469" s="265"/>
      <c r="E1469" s="266"/>
      <c r="F1469" s="79">
        <f>SUM(F1468)*10%</f>
        <v>1.2252100000000001</v>
      </c>
      <c r="G1469" s="73">
        <f>SUM(F1469/F1470)</f>
        <v>9.0909090909090912E-2</v>
      </c>
    </row>
    <row r="1470" spans="1:7" ht="15.6" thickTop="1" thickBot="1" x14ac:dyDescent="0.35">
      <c r="A1470" s="78" t="s">
        <v>32</v>
      </c>
      <c r="B1470" s="244" t="s">
        <v>33</v>
      </c>
      <c r="C1470" s="245"/>
      <c r="D1470" s="245"/>
      <c r="E1470" s="246"/>
      <c r="F1470" s="81">
        <f>SUM(F1468:F1469)</f>
        <v>13.477310000000001</v>
      </c>
      <c r="G1470" s="82">
        <f>SUM(G1465,G1467,G1469)</f>
        <v>1</v>
      </c>
    </row>
    <row r="1471" spans="1:7" ht="15.6" thickTop="1" thickBot="1" x14ac:dyDescent="0.35"/>
    <row r="1472" spans="1:7" ht="44.4" thickTop="1" thickBot="1" x14ac:dyDescent="0.35">
      <c r="A1472" s="61" t="s">
        <v>2</v>
      </c>
      <c r="B1472" s="62" t="s">
        <v>3</v>
      </c>
      <c r="C1472" s="63" t="s">
        <v>4</v>
      </c>
      <c r="D1472" s="64" t="s">
        <v>5</v>
      </c>
      <c r="E1472" s="27"/>
      <c r="F1472" s="20"/>
      <c r="G1472" s="20"/>
    </row>
    <row r="1473" spans="1:7" ht="180" customHeight="1" thickTop="1" thickBot="1" x14ac:dyDescent="0.35">
      <c r="A1473" s="65" t="s">
        <v>547</v>
      </c>
      <c r="B1473" s="66" t="s">
        <v>548</v>
      </c>
      <c r="C1473" s="50" t="s">
        <v>203</v>
      </c>
      <c r="D1473" s="50">
        <v>1</v>
      </c>
      <c r="E1473" s="20"/>
      <c r="F1473" s="20"/>
      <c r="G1473" s="20"/>
    </row>
    <row r="1474" spans="1:7" ht="30" thickTop="1" thickBot="1" x14ac:dyDescent="0.35">
      <c r="A1474" s="61" t="s">
        <v>9</v>
      </c>
      <c r="B1474" s="62" t="s">
        <v>10</v>
      </c>
      <c r="C1474" s="62" t="s">
        <v>4</v>
      </c>
      <c r="D1474" s="62" t="s">
        <v>11</v>
      </c>
      <c r="E1474" s="62" t="s">
        <v>12</v>
      </c>
      <c r="F1474" s="62" t="s">
        <v>13</v>
      </c>
      <c r="G1474" s="64" t="s">
        <v>14</v>
      </c>
    </row>
    <row r="1475" spans="1:7" ht="15" thickTop="1" x14ac:dyDescent="0.3">
      <c r="A1475" s="20"/>
      <c r="B1475" s="67" t="s">
        <v>15</v>
      </c>
      <c r="C1475" s="68"/>
      <c r="D1475" s="68"/>
      <c r="E1475" s="68"/>
      <c r="F1475" s="68"/>
      <c r="G1475" s="7"/>
    </row>
    <row r="1476" spans="1:7" x14ac:dyDescent="0.3">
      <c r="A1476" s="36" t="s">
        <v>16</v>
      </c>
      <c r="B1476" s="4" t="s">
        <v>17</v>
      </c>
      <c r="C1476" s="4" t="s">
        <v>18</v>
      </c>
      <c r="D1476" s="22">
        <v>0.4</v>
      </c>
      <c r="E1476" s="70">
        <v>28.09</v>
      </c>
      <c r="F1476" s="6">
        <f>PRODUCT(D1476:E1476)</f>
        <v>11.236000000000001</v>
      </c>
      <c r="G1476" s="7"/>
    </row>
    <row r="1477" spans="1:7" ht="15" thickBot="1" x14ac:dyDescent="0.35">
      <c r="A1477" s="36" t="s">
        <v>19</v>
      </c>
      <c r="B1477" s="4" t="s">
        <v>20</v>
      </c>
      <c r="C1477" s="4" t="s">
        <v>18</v>
      </c>
      <c r="D1477" s="22">
        <v>0.4</v>
      </c>
      <c r="E1477" s="70">
        <v>25.18</v>
      </c>
      <c r="F1477" s="6">
        <f>PRODUCT(D1477:E1477)</f>
        <v>10.072000000000001</v>
      </c>
      <c r="G1477" s="7"/>
    </row>
    <row r="1478" spans="1:7" ht="15.6" thickTop="1" thickBot="1" x14ac:dyDescent="0.35">
      <c r="A1478" s="71">
        <v>1</v>
      </c>
      <c r="B1478" s="244" t="s">
        <v>21</v>
      </c>
      <c r="C1478" s="245"/>
      <c r="D1478" s="245"/>
      <c r="E1478" s="246"/>
      <c r="F1478" s="72">
        <f>SUM(F1476:F1477)</f>
        <v>21.308</v>
      </c>
      <c r="G1478" s="73">
        <f>SUM(F1478/F1483)</f>
        <v>0.79051383399209485</v>
      </c>
    </row>
    <row r="1479" spans="1:7" ht="15.6" thickTop="1" thickBot="1" x14ac:dyDescent="0.35">
      <c r="A1479" s="78" t="s">
        <v>26</v>
      </c>
      <c r="B1479" s="244" t="s">
        <v>84</v>
      </c>
      <c r="C1479" s="245"/>
      <c r="D1479" s="245"/>
      <c r="E1479" s="246"/>
      <c r="F1479" s="79">
        <f>SUM(F1478)</f>
        <v>21.308</v>
      </c>
      <c r="G1479" s="3"/>
    </row>
    <row r="1480" spans="1:7" ht="15.6" thickTop="1" thickBot="1" x14ac:dyDescent="0.35">
      <c r="A1480" s="80">
        <v>2</v>
      </c>
      <c r="B1480" s="264" t="s">
        <v>28</v>
      </c>
      <c r="C1480" s="265"/>
      <c r="D1480" s="265"/>
      <c r="E1480" s="266"/>
      <c r="F1480" s="79">
        <f>SUM(F1479)*15%</f>
        <v>3.1961999999999997</v>
      </c>
      <c r="G1480" s="73">
        <f>SUM(F1480/F1483)</f>
        <v>0.11857707509881421</v>
      </c>
    </row>
    <row r="1481" spans="1:7" ht="15.6" thickTop="1" thickBot="1" x14ac:dyDescent="0.35">
      <c r="A1481" s="78" t="s">
        <v>29</v>
      </c>
      <c r="B1481" s="244" t="s">
        <v>85</v>
      </c>
      <c r="C1481" s="245"/>
      <c r="D1481" s="245"/>
      <c r="E1481" s="246"/>
      <c r="F1481" s="81">
        <f>SUM(F1479:F1480)</f>
        <v>24.504200000000001</v>
      </c>
    </row>
    <row r="1482" spans="1:7" ht="15.6" thickTop="1" thickBot="1" x14ac:dyDescent="0.35">
      <c r="A1482" s="80">
        <v>3</v>
      </c>
      <c r="B1482" s="264" t="s">
        <v>31</v>
      </c>
      <c r="C1482" s="265"/>
      <c r="D1482" s="265"/>
      <c r="E1482" s="266"/>
      <c r="F1482" s="79">
        <f>SUM(F1481)*10%</f>
        <v>2.4504200000000003</v>
      </c>
      <c r="G1482" s="73">
        <f>SUM(F1482/F1483)</f>
        <v>9.0909090909090912E-2</v>
      </c>
    </row>
    <row r="1483" spans="1:7" ht="15.6" thickTop="1" thickBot="1" x14ac:dyDescent="0.35">
      <c r="A1483" s="78" t="s">
        <v>32</v>
      </c>
      <c r="B1483" s="244" t="s">
        <v>33</v>
      </c>
      <c r="C1483" s="245"/>
      <c r="D1483" s="245"/>
      <c r="E1483" s="246"/>
      <c r="F1483" s="81">
        <f>SUM(F1481:F1482)</f>
        <v>26.954620000000002</v>
      </c>
      <c r="G1483" s="82">
        <f>SUM(G1478,G1480,G1482)</f>
        <v>1</v>
      </c>
    </row>
    <row r="1484" spans="1:7" ht="15" thickTop="1" x14ac:dyDescent="0.3"/>
    <row r="1485" spans="1:7" x14ac:dyDescent="0.3">
      <c r="A1485" s="231" t="s">
        <v>549</v>
      </c>
      <c r="B1485" s="231"/>
      <c r="C1485" s="231"/>
      <c r="D1485" s="231"/>
      <c r="E1485" s="231"/>
      <c r="F1485" s="231"/>
      <c r="G1485" s="231"/>
    </row>
    <row r="1486" spans="1:7" ht="15" thickBot="1" x14ac:dyDescent="0.35"/>
    <row r="1487" spans="1:7" ht="44.4" thickTop="1" thickBot="1" x14ac:dyDescent="0.35">
      <c r="A1487" s="61" t="s">
        <v>2</v>
      </c>
      <c r="B1487" s="62" t="s">
        <v>3</v>
      </c>
      <c r="C1487" s="63" t="s">
        <v>4</v>
      </c>
      <c r="D1487" s="64" t="s">
        <v>5</v>
      </c>
      <c r="E1487" s="27"/>
      <c r="F1487" s="20"/>
      <c r="G1487" s="20"/>
    </row>
    <row r="1488" spans="1:7" ht="236.4" customHeight="1" thickTop="1" thickBot="1" x14ac:dyDescent="0.35">
      <c r="A1488" s="65" t="s">
        <v>550</v>
      </c>
      <c r="B1488" s="66" t="s">
        <v>551</v>
      </c>
      <c r="C1488" s="50" t="s">
        <v>304</v>
      </c>
      <c r="D1488" s="50">
        <v>1</v>
      </c>
      <c r="E1488" s="20"/>
      <c r="F1488" s="20"/>
      <c r="G1488" s="20"/>
    </row>
    <row r="1489" spans="1:7" ht="30" thickTop="1" thickBot="1" x14ac:dyDescent="0.35">
      <c r="A1489" s="61" t="s">
        <v>9</v>
      </c>
      <c r="B1489" s="62" t="s">
        <v>10</v>
      </c>
      <c r="C1489" s="62" t="s">
        <v>4</v>
      </c>
      <c r="D1489" s="62" t="s">
        <v>11</v>
      </c>
      <c r="E1489" s="62" t="s">
        <v>12</v>
      </c>
      <c r="F1489" s="62" t="s">
        <v>13</v>
      </c>
      <c r="G1489" s="64" t="s">
        <v>14</v>
      </c>
    </row>
    <row r="1490" spans="1:7" ht="15" thickTop="1" x14ac:dyDescent="0.3">
      <c r="A1490" s="20"/>
      <c r="B1490" s="67" t="s">
        <v>15</v>
      </c>
      <c r="C1490" s="68"/>
      <c r="D1490" s="68"/>
      <c r="E1490" s="68"/>
      <c r="F1490" s="68"/>
      <c r="G1490" s="7"/>
    </row>
    <row r="1491" spans="1:7" x14ac:dyDescent="0.3">
      <c r="A1491" s="36" t="s">
        <v>16</v>
      </c>
      <c r="B1491" s="4" t="s">
        <v>70</v>
      </c>
      <c r="C1491" s="4" t="s">
        <v>18</v>
      </c>
      <c r="D1491" s="4">
        <v>0.05</v>
      </c>
      <c r="E1491" s="70">
        <v>30.27</v>
      </c>
      <c r="F1491" s="6">
        <f>PRODUCT(D1491:E1491)</f>
        <v>1.5135000000000001</v>
      </c>
      <c r="G1491" s="7"/>
    </row>
    <row r="1492" spans="1:7" x14ac:dyDescent="0.3">
      <c r="A1492" s="36" t="s">
        <v>19</v>
      </c>
      <c r="B1492" s="4" t="s">
        <v>140</v>
      </c>
      <c r="C1492" s="4" t="s">
        <v>18</v>
      </c>
      <c r="D1492" s="22">
        <v>0.1</v>
      </c>
      <c r="E1492" s="70">
        <v>28.09</v>
      </c>
      <c r="F1492" s="6">
        <f>PRODUCT(D1492:E1492)</f>
        <v>2.8090000000000002</v>
      </c>
      <c r="G1492" s="7"/>
    </row>
    <row r="1493" spans="1:7" ht="15" thickBot="1" x14ac:dyDescent="0.35">
      <c r="A1493" s="36" t="s">
        <v>131</v>
      </c>
      <c r="B1493" s="4" t="s">
        <v>141</v>
      </c>
      <c r="C1493" s="4" t="s">
        <v>18</v>
      </c>
      <c r="D1493" s="22">
        <v>0.1</v>
      </c>
      <c r="E1493" s="70">
        <v>25.18</v>
      </c>
      <c r="F1493" s="6">
        <f>PRODUCT(D1493:E1493)</f>
        <v>2.5180000000000002</v>
      </c>
      <c r="G1493" s="7"/>
    </row>
    <row r="1494" spans="1:7" ht="15.6" thickTop="1" thickBot="1" x14ac:dyDescent="0.35">
      <c r="A1494" s="71">
        <v>1</v>
      </c>
      <c r="B1494" s="244" t="s">
        <v>21</v>
      </c>
      <c r="C1494" s="245"/>
      <c r="D1494" s="245"/>
      <c r="E1494" s="246"/>
      <c r="F1494" s="72">
        <f>SUM(F1491:F1493)</f>
        <v>6.8405000000000005</v>
      </c>
      <c r="G1494" s="73">
        <f>SUM(F1494/F1499)</f>
        <v>0.79051383399209474</v>
      </c>
    </row>
    <row r="1495" spans="1:7" ht="15.6" thickTop="1" thickBot="1" x14ac:dyDescent="0.35">
      <c r="A1495" s="78" t="s">
        <v>26</v>
      </c>
      <c r="B1495" s="244" t="s">
        <v>84</v>
      </c>
      <c r="C1495" s="245"/>
      <c r="D1495" s="245"/>
      <c r="E1495" s="246"/>
      <c r="F1495" s="79">
        <f>SUM(F1494)</f>
        <v>6.8405000000000005</v>
      </c>
      <c r="G1495" s="3"/>
    </row>
    <row r="1496" spans="1:7" ht="15.6" thickTop="1" thickBot="1" x14ac:dyDescent="0.35">
      <c r="A1496" s="80">
        <v>2</v>
      </c>
      <c r="B1496" s="264" t="s">
        <v>28</v>
      </c>
      <c r="C1496" s="265"/>
      <c r="D1496" s="265"/>
      <c r="E1496" s="266"/>
      <c r="F1496" s="79">
        <f>SUM(F1495)*15%</f>
        <v>1.0260750000000001</v>
      </c>
      <c r="G1496" s="73">
        <f>SUM(F1496/F1499)</f>
        <v>0.11857707509881421</v>
      </c>
    </row>
    <row r="1497" spans="1:7" ht="15.6" thickTop="1" thickBot="1" x14ac:dyDescent="0.35">
      <c r="A1497" s="78" t="s">
        <v>29</v>
      </c>
      <c r="B1497" s="244" t="s">
        <v>85</v>
      </c>
      <c r="C1497" s="245"/>
      <c r="D1497" s="245"/>
      <c r="E1497" s="246"/>
      <c r="F1497" s="81">
        <f>SUM(F1495:F1496)</f>
        <v>7.866575000000001</v>
      </c>
    </row>
    <row r="1498" spans="1:7" ht="15.6" thickTop="1" thickBot="1" x14ac:dyDescent="0.35">
      <c r="A1498" s="80">
        <v>3</v>
      </c>
      <c r="B1498" s="264" t="s">
        <v>31</v>
      </c>
      <c r="C1498" s="265"/>
      <c r="D1498" s="265"/>
      <c r="E1498" s="266"/>
      <c r="F1498" s="79">
        <f>SUM(F1497)*10%</f>
        <v>0.78665750000000012</v>
      </c>
      <c r="G1498" s="73">
        <f>SUM(F1498/F1499)</f>
        <v>9.0909090909090912E-2</v>
      </c>
    </row>
    <row r="1499" spans="1:7" ht="15.6" thickTop="1" thickBot="1" x14ac:dyDescent="0.35">
      <c r="A1499" s="78" t="s">
        <v>32</v>
      </c>
      <c r="B1499" s="244" t="s">
        <v>33</v>
      </c>
      <c r="C1499" s="245"/>
      <c r="D1499" s="245"/>
      <c r="E1499" s="246"/>
      <c r="F1499" s="81">
        <f>SUM(F1497:F1498)</f>
        <v>8.6532325000000014</v>
      </c>
      <c r="G1499" s="82">
        <f>SUM(G1494,G1496,G1498)</f>
        <v>0.99999999999999989</v>
      </c>
    </row>
    <row r="1500" spans="1:7" ht="15.6" thickTop="1" thickBot="1" x14ac:dyDescent="0.35"/>
    <row r="1501" spans="1:7" ht="44.4" thickTop="1" thickBot="1" x14ac:dyDescent="0.35">
      <c r="A1501" s="61" t="s">
        <v>2</v>
      </c>
      <c r="B1501" s="62" t="s">
        <v>3</v>
      </c>
      <c r="C1501" s="63" t="s">
        <v>4</v>
      </c>
      <c r="D1501" s="64" t="s">
        <v>5</v>
      </c>
      <c r="E1501" s="27"/>
      <c r="F1501" s="20"/>
      <c r="G1501" s="20"/>
    </row>
    <row r="1502" spans="1:7" ht="217.8" customHeight="1" thickTop="1" thickBot="1" x14ac:dyDescent="0.35">
      <c r="A1502" s="65" t="s">
        <v>552</v>
      </c>
      <c r="B1502" s="222" t="s">
        <v>553</v>
      </c>
      <c r="C1502" s="50" t="s">
        <v>304</v>
      </c>
      <c r="D1502" s="50">
        <v>1</v>
      </c>
      <c r="E1502" s="20"/>
      <c r="F1502" s="20"/>
      <c r="G1502" s="20"/>
    </row>
    <row r="1503" spans="1:7" ht="30" thickTop="1" thickBot="1" x14ac:dyDescent="0.35">
      <c r="A1503" s="61" t="s">
        <v>9</v>
      </c>
      <c r="B1503" s="62" t="s">
        <v>10</v>
      </c>
      <c r="C1503" s="62" t="s">
        <v>4</v>
      </c>
      <c r="D1503" s="62" t="s">
        <v>11</v>
      </c>
      <c r="E1503" s="62" t="s">
        <v>12</v>
      </c>
      <c r="F1503" s="62" t="s">
        <v>13</v>
      </c>
      <c r="G1503" s="64" t="s">
        <v>14</v>
      </c>
    </row>
    <row r="1504" spans="1:7" ht="15" thickTop="1" x14ac:dyDescent="0.3">
      <c r="A1504" s="20"/>
      <c r="B1504" s="67" t="s">
        <v>15</v>
      </c>
      <c r="C1504" s="68"/>
      <c r="D1504" s="68"/>
      <c r="E1504" s="68"/>
      <c r="F1504" s="68"/>
      <c r="G1504" s="7"/>
    </row>
    <row r="1505" spans="1:7" x14ac:dyDescent="0.3">
      <c r="A1505" s="36" t="s">
        <v>16</v>
      </c>
      <c r="B1505" s="4" t="s">
        <v>70</v>
      </c>
      <c r="C1505" s="4" t="s">
        <v>18</v>
      </c>
      <c r="D1505" s="4">
        <v>0.05</v>
      </c>
      <c r="E1505" s="70">
        <v>30.27</v>
      </c>
      <c r="F1505" s="6">
        <f>PRODUCT(D1505:E1505)</f>
        <v>1.5135000000000001</v>
      </c>
      <c r="G1505" s="7"/>
    </row>
    <row r="1506" spans="1:7" x14ac:dyDescent="0.3">
      <c r="A1506" s="36" t="s">
        <v>19</v>
      </c>
      <c r="B1506" s="4" t="s">
        <v>140</v>
      </c>
      <c r="C1506" s="4" t="s">
        <v>18</v>
      </c>
      <c r="D1506" s="22">
        <v>0.22500000000000001</v>
      </c>
      <c r="E1506" s="70">
        <v>28.09</v>
      </c>
      <c r="F1506" s="6">
        <f>PRODUCT(D1506:E1506)</f>
        <v>6.3202499999999997</v>
      </c>
      <c r="G1506" s="7"/>
    </row>
    <row r="1507" spans="1:7" ht="15" thickBot="1" x14ac:dyDescent="0.35">
      <c r="A1507" s="36" t="s">
        <v>131</v>
      </c>
      <c r="B1507" s="4" t="s">
        <v>141</v>
      </c>
      <c r="C1507" s="4" t="s">
        <v>18</v>
      </c>
      <c r="D1507" s="22">
        <v>0.22500000000000001</v>
      </c>
      <c r="E1507" s="70">
        <v>25.18</v>
      </c>
      <c r="F1507" s="6">
        <f>PRODUCT(D1507:E1507)</f>
        <v>5.6654999999999998</v>
      </c>
      <c r="G1507" s="7"/>
    </row>
    <row r="1508" spans="1:7" ht="15.6" thickTop="1" thickBot="1" x14ac:dyDescent="0.35">
      <c r="A1508" s="71">
        <v>1</v>
      </c>
      <c r="B1508" s="244" t="s">
        <v>21</v>
      </c>
      <c r="C1508" s="245"/>
      <c r="D1508" s="245"/>
      <c r="E1508" s="246"/>
      <c r="F1508" s="72">
        <f>SUM(F1505:F1507)</f>
        <v>13.49925</v>
      </c>
      <c r="G1508" s="73">
        <f>SUM(F1508/F1513)</f>
        <v>0.79051383399209485</v>
      </c>
    </row>
    <row r="1509" spans="1:7" ht="15.6" thickTop="1" thickBot="1" x14ac:dyDescent="0.35">
      <c r="A1509" s="78" t="s">
        <v>26</v>
      </c>
      <c r="B1509" s="244" t="s">
        <v>84</v>
      </c>
      <c r="C1509" s="245"/>
      <c r="D1509" s="245"/>
      <c r="E1509" s="246"/>
      <c r="F1509" s="79">
        <f>SUM(F1508)</f>
        <v>13.49925</v>
      </c>
      <c r="G1509" s="3"/>
    </row>
    <row r="1510" spans="1:7" ht="15.6" thickTop="1" thickBot="1" x14ac:dyDescent="0.35">
      <c r="A1510" s="80">
        <v>2</v>
      </c>
      <c r="B1510" s="264" t="s">
        <v>28</v>
      </c>
      <c r="C1510" s="265"/>
      <c r="D1510" s="265"/>
      <c r="E1510" s="266"/>
      <c r="F1510" s="79">
        <f>SUM(F1509)*15%</f>
        <v>2.0248874999999997</v>
      </c>
      <c r="G1510" s="73">
        <f>SUM(F1510/F1513)</f>
        <v>0.1185770750988142</v>
      </c>
    </row>
    <row r="1511" spans="1:7" ht="15.6" thickTop="1" thickBot="1" x14ac:dyDescent="0.35">
      <c r="A1511" s="78" t="s">
        <v>29</v>
      </c>
      <c r="B1511" s="244" t="s">
        <v>85</v>
      </c>
      <c r="C1511" s="245"/>
      <c r="D1511" s="245"/>
      <c r="E1511" s="246"/>
      <c r="F1511" s="81">
        <f>SUM(F1509:F1510)</f>
        <v>15.5241375</v>
      </c>
    </row>
    <row r="1512" spans="1:7" ht="15.6" thickTop="1" thickBot="1" x14ac:dyDescent="0.35">
      <c r="A1512" s="80">
        <v>3</v>
      </c>
      <c r="B1512" s="264" t="s">
        <v>31</v>
      </c>
      <c r="C1512" s="265"/>
      <c r="D1512" s="265"/>
      <c r="E1512" s="266"/>
      <c r="F1512" s="79">
        <f>SUM(F1511)*10%</f>
        <v>1.5524137500000001</v>
      </c>
      <c r="G1512" s="73">
        <f>SUM(F1512/F1513)</f>
        <v>9.0909090909090912E-2</v>
      </c>
    </row>
    <row r="1513" spans="1:7" ht="15.6" thickTop="1" thickBot="1" x14ac:dyDescent="0.35">
      <c r="A1513" s="78" t="s">
        <v>32</v>
      </c>
      <c r="B1513" s="244" t="s">
        <v>33</v>
      </c>
      <c r="C1513" s="245"/>
      <c r="D1513" s="245"/>
      <c r="E1513" s="246"/>
      <c r="F1513" s="81">
        <f>SUM(F1511:F1512)</f>
        <v>17.076551250000001</v>
      </c>
      <c r="G1513" s="82">
        <f>SUM(G1508,G1510,G1512)</f>
        <v>1</v>
      </c>
    </row>
    <row r="1514" spans="1:7" ht="15.6" thickTop="1" thickBot="1" x14ac:dyDescent="0.35"/>
    <row r="1515" spans="1:7" ht="44.4" thickTop="1" thickBot="1" x14ac:dyDescent="0.35">
      <c r="A1515" s="61" t="s">
        <v>2</v>
      </c>
      <c r="B1515" s="62" t="s">
        <v>3</v>
      </c>
      <c r="C1515" s="63" t="s">
        <v>4</v>
      </c>
      <c r="D1515" s="64" t="s">
        <v>5</v>
      </c>
      <c r="E1515" s="27"/>
      <c r="F1515" s="20"/>
      <c r="G1515" s="20"/>
    </row>
    <row r="1516" spans="1:7" ht="227.4" customHeight="1" thickTop="1" thickBot="1" x14ac:dyDescent="0.35">
      <c r="A1516" s="65" t="s">
        <v>554</v>
      </c>
      <c r="B1516" s="66" t="s">
        <v>555</v>
      </c>
      <c r="C1516" s="50" t="s">
        <v>304</v>
      </c>
      <c r="D1516" s="50">
        <v>1</v>
      </c>
      <c r="E1516" s="20"/>
      <c r="F1516" s="20"/>
      <c r="G1516" s="20"/>
    </row>
    <row r="1517" spans="1:7" ht="30" thickTop="1" thickBot="1" x14ac:dyDescent="0.35">
      <c r="A1517" s="61" t="s">
        <v>9</v>
      </c>
      <c r="B1517" s="62" t="s">
        <v>10</v>
      </c>
      <c r="C1517" s="62" t="s">
        <v>4</v>
      </c>
      <c r="D1517" s="62" t="s">
        <v>11</v>
      </c>
      <c r="E1517" s="62" t="s">
        <v>12</v>
      </c>
      <c r="F1517" s="62" t="s">
        <v>13</v>
      </c>
      <c r="G1517" s="64" t="s">
        <v>14</v>
      </c>
    </row>
    <row r="1518" spans="1:7" ht="15" thickTop="1" x14ac:dyDescent="0.3">
      <c r="A1518" s="20"/>
      <c r="B1518" s="67" t="s">
        <v>15</v>
      </c>
      <c r="C1518" s="68"/>
      <c r="D1518" s="68"/>
      <c r="E1518" s="68"/>
      <c r="F1518" s="68"/>
      <c r="G1518" s="7"/>
    </row>
    <row r="1519" spans="1:7" x14ac:dyDescent="0.3">
      <c r="A1519" s="36" t="s">
        <v>16</v>
      </c>
      <c r="B1519" s="4" t="s">
        <v>70</v>
      </c>
      <c r="C1519" s="4" t="s">
        <v>18</v>
      </c>
      <c r="D1519" s="4">
        <v>0.05</v>
      </c>
      <c r="E1519" s="70">
        <v>30.27</v>
      </c>
      <c r="F1519" s="6">
        <f>PRODUCT(D1519:E1519)</f>
        <v>1.5135000000000001</v>
      </c>
      <c r="G1519" s="7"/>
    </row>
    <row r="1520" spans="1:7" x14ac:dyDescent="0.3">
      <c r="A1520" s="36" t="s">
        <v>19</v>
      </c>
      <c r="B1520" s="4" t="s">
        <v>140</v>
      </c>
      <c r="C1520" s="4" t="s">
        <v>18</v>
      </c>
      <c r="D1520" s="4">
        <v>0.35</v>
      </c>
      <c r="E1520" s="70">
        <v>28.09</v>
      </c>
      <c r="F1520" s="6">
        <f>PRODUCT(D1520:E1520)</f>
        <v>9.8315000000000001</v>
      </c>
      <c r="G1520" s="7"/>
    </row>
    <row r="1521" spans="1:7" ht="15" thickBot="1" x14ac:dyDescent="0.35">
      <c r="A1521" s="36" t="s">
        <v>131</v>
      </c>
      <c r="B1521" s="4" t="s">
        <v>141</v>
      </c>
      <c r="C1521" s="4" t="s">
        <v>18</v>
      </c>
      <c r="D1521" s="4">
        <v>0.35</v>
      </c>
      <c r="E1521" s="70">
        <v>25.18</v>
      </c>
      <c r="F1521" s="6">
        <f>PRODUCT(D1521:E1521)</f>
        <v>8.8129999999999988</v>
      </c>
      <c r="G1521" s="7"/>
    </row>
    <row r="1522" spans="1:7" ht="15.6" thickTop="1" thickBot="1" x14ac:dyDescent="0.35">
      <c r="A1522" s="71">
        <v>1</v>
      </c>
      <c r="B1522" s="244" t="s">
        <v>21</v>
      </c>
      <c r="C1522" s="245"/>
      <c r="D1522" s="245"/>
      <c r="E1522" s="246"/>
      <c r="F1522" s="72">
        <f>SUM(F1519:F1521)</f>
        <v>20.158000000000001</v>
      </c>
      <c r="G1522" s="73">
        <f>SUM(F1522/F1527)</f>
        <v>0.79051383399209485</v>
      </c>
    </row>
    <row r="1523" spans="1:7" ht="15.6" thickTop="1" thickBot="1" x14ac:dyDescent="0.35">
      <c r="A1523" s="78" t="s">
        <v>26</v>
      </c>
      <c r="B1523" s="244" t="s">
        <v>84</v>
      </c>
      <c r="C1523" s="245"/>
      <c r="D1523" s="245"/>
      <c r="E1523" s="246"/>
      <c r="F1523" s="79">
        <f>SUM(F1522)</f>
        <v>20.158000000000001</v>
      </c>
      <c r="G1523" s="3"/>
    </row>
    <row r="1524" spans="1:7" ht="15.6" thickTop="1" thickBot="1" x14ac:dyDescent="0.35">
      <c r="A1524" s="80">
        <v>2</v>
      </c>
      <c r="B1524" s="264" t="s">
        <v>28</v>
      </c>
      <c r="C1524" s="265"/>
      <c r="D1524" s="265"/>
      <c r="E1524" s="266"/>
      <c r="F1524" s="79">
        <f>SUM(F1523)*15%</f>
        <v>3.0237000000000003</v>
      </c>
      <c r="G1524" s="73">
        <f>SUM(F1524/F1527)</f>
        <v>0.11857707509881424</v>
      </c>
    </row>
    <row r="1525" spans="1:7" ht="15.6" thickTop="1" thickBot="1" x14ac:dyDescent="0.35">
      <c r="A1525" s="78" t="s">
        <v>29</v>
      </c>
      <c r="B1525" s="244" t="s">
        <v>85</v>
      </c>
      <c r="C1525" s="245"/>
      <c r="D1525" s="245"/>
      <c r="E1525" s="246"/>
      <c r="F1525" s="81">
        <f>SUM(F1523:F1524)</f>
        <v>23.181700000000003</v>
      </c>
    </row>
    <row r="1526" spans="1:7" ht="15.6" thickTop="1" thickBot="1" x14ac:dyDescent="0.35">
      <c r="A1526" s="80">
        <v>3</v>
      </c>
      <c r="B1526" s="264" t="s">
        <v>31</v>
      </c>
      <c r="C1526" s="265"/>
      <c r="D1526" s="265"/>
      <c r="E1526" s="266"/>
      <c r="F1526" s="79">
        <f>SUM(F1525)*10%</f>
        <v>2.3181700000000003</v>
      </c>
      <c r="G1526" s="73">
        <f>SUM(F1526/F1527)</f>
        <v>9.0909090909090912E-2</v>
      </c>
    </row>
    <row r="1527" spans="1:7" ht="15.6" thickTop="1" thickBot="1" x14ac:dyDescent="0.35">
      <c r="A1527" s="78" t="s">
        <v>32</v>
      </c>
      <c r="B1527" s="244" t="s">
        <v>33</v>
      </c>
      <c r="C1527" s="245"/>
      <c r="D1527" s="245"/>
      <c r="E1527" s="246"/>
      <c r="F1527" s="81">
        <f>SUM(F1525:F1526)</f>
        <v>25.499870000000001</v>
      </c>
      <c r="G1527" s="82">
        <f>SUM(G1522,G1524,G1526)</f>
        <v>1</v>
      </c>
    </row>
    <row r="1528" spans="1:7" ht="15.6" thickTop="1" thickBot="1" x14ac:dyDescent="0.35"/>
    <row r="1529" spans="1:7" ht="44.4" thickTop="1" thickBot="1" x14ac:dyDescent="0.35">
      <c r="A1529" s="61" t="s">
        <v>2</v>
      </c>
      <c r="B1529" s="62" t="s">
        <v>3</v>
      </c>
      <c r="C1529" s="63" t="s">
        <v>4</v>
      </c>
      <c r="D1529" s="64" t="s">
        <v>5</v>
      </c>
      <c r="E1529" s="27"/>
      <c r="F1529" s="20"/>
      <c r="G1529" s="20"/>
    </row>
    <row r="1530" spans="1:7" ht="216" customHeight="1" thickTop="1" thickBot="1" x14ac:dyDescent="0.35">
      <c r="A1530" s="65" t="s">
        <v>556</v>
      </c>
      <c r="B1530" s="66" t="s">
        <v>557</v>
      </c>
      <c r="C1530" s="50" t="s">
        <v>304</v>
      </c>
      <c r="D1530" s="50">
        <v>1</v>
      </c>
      <c r="E1530" s="20"/>
      <c r="F1530" s="20"/>
      <c r="G1530" s="20"/>
    </row>
    <row r="1531" spans="1:7" ht="30" thickTop="1" thickBot="1" x14ac:dyDescent="0.35">
      <c r="A1531" s="61" t="s">
        <v>9</v>
      </c>
      <c r="B1531" s="62" t="s">
        <v>10</v>
      </c>
      <c r="C1531" s="62" t="s">
        <v>4</v>
      </c>
      <c r="D1531" s="62" t="s">
        <v>11</v>
      </c>
      <c r="E1531" s="62" t="s">
        <v>12</v>
      </c>
      <c r="F1531" s="62" t="s">
        <v>13</v>
      </c>
      <c r="G1531" s="64" t="s">
        <v>14</v>
      </c>
    </row>
    <row r="1532" spans="1:7" ht="15" thickTop="1" x14ac:dyDescent="0.3">
      <c r="A1532" s="20"/>
      <c r="B1532" s="67" t="s">
        <v>15</v>
      </c>
      <c r="C1532" s="68"/>
      <c r="D1532" s="68"/>
      <c r="E1532" s="68"/>
      <c r="F1532" s="68"/>
      <c r="G1532" s="7"/>
    </row>
    <row r="1533" spans="1:7" x14ac:dyDescent="0.3">
      <c r="A1533" s="36" t="s">
        <v>16</v>
      </c>
      <c r="B1533" s="4" t="s">
        <v>70</v>
      </c>
      <c r="C1533" s="4" t="s">
        <v>18</v>
      </c>
      <c r="D1533" s="22">
        <v>7.4999999999999997E-2</v>
      </c>
      <c r="E1533" s="70">
        <v>30.27</v>
      </c>
      <c r="F1533" s="6">
        <f>PRODUCT(D1533:E1533)</f>
        <v>2.2702499999999999</v>
      </c>
      <c r="G1533" s="7"/>
    </row>
    <row r="1534" spans="1:7" x14ac:dyDescent="0.3">
      <c r="A1534" s="36" t="s">
        <v>19</v>
      </c>
      <c r="B1534" s="4" t="s">
        <v>140</v>
      </c>
      <c r="C1534" s="4" t="s">
        <v>18</v>
      </c>
      <c r="D1534" s="22">
        <v>0.4</v>
      </c>
      <c r="E1534" s="70">
        <v>28.09</v>
      </c>
      <c r="F1534" s="6">
        <f>PRODUCT(D1534:E1534)</f>
        <v>11.236000000000001</v>
      </c>
      <c r="G1534" s="7"/>
    </row>
    <row r="1535" spans="1:7" ht="15" thickBot="1" x14ac:dyDescent="0.35">
      <c r="A1535" s="36" t="s">
        <v>131</v>
      </c>
      <c r="B1535" s="4" t="s">
        <v>141</v>
      </c>
      <c r="C1535" s="4" t="s">
        <v>18</v>
      </c>
      <c r="D1535" s="22">
        <v>0.4</v>
      </c>
      <c r="E1535" s="70">
        <v>25.18</v>
      </c>
      <c r="F1535" s="6">
        <f>PRODUCT(D1535:E1535)</f>
        <v>10.072000000000001</v>
      </c>
      <c r="G1535" s="7"/>
    </row>
    <row r="1536" spans="1:7" ht="15.6" thickTop="1" thickBot="1" x14ac:dyDescent="0.35">
      <c r="A1536" s="71">
        <v>1</v>
      </c>
      <c r="B1536" s="244" t="s">
        <v>21</v>
      </c>
      <c r="C1536" s="245"/>
      <c r="D1536" s="245"/>
      <c r="E1536" s="246"/>
      <c r="F1536" s="72">
        <f>SUM(F1533:F1535)</f>
        <v>23.578250000000004</v>
      </c>
      <c r="G1536" s="73">
        <f>SUM(F1536/F1541)</f>
        <v>0.79051383399209485</v>
      </c>
    </row>
    <row r="1537" spans="1:7" ht="15.6" thickTop="1" thickBot="1" x14ac:dyDescent="0.35">
      <c r="A1537" s="78" t="s">
        <v>26</v>
      </c>
      <c r="B1537" s="244" t="s">
        <v>84</v>
      </c>
      <c r="C1537" s="245"/>
      <c r="D1537" s="245"/>
      <c r="E1537" s="246"/>
      <c r="F1537" s="79">
        <f>SUM(F1536)</f>
        <v>23.578250000000004</v>
      </c>
      <c r="G1537" s="3"/>
    </row>
    <row r="1538" spans="1:7" ht="15.6" thickTop="1" thickBot="1" x14ac:dyDescent="0.35">
      <c r="A1538" s="80">
        <v>2</v>
      </c>
      <c r="B1538" s="264" t="s">
        <v>28</v>
      </c>
      <c r="C1538" s="265"/>
      <c r="D1538" s="265"/>
      <c r="E1538" s="266"/>
      <c r="F1538" s="79">
        <f>SUM(F1537)*15%</f>
        <v>3.5367375000000005</v>
      </c>
      <c r="G1538" s="73">
        <f>SUM(F1538/F1541)</f>
        <v>0.11857707509881422</v>
      </c>
    </row>
    <row r="1539" spans="1:7" ht="15.6" thickTop="1" thickBot="1" x14ac:dyDescent="0.35">
      <c r="A1539" s="78" t="s">
        <v>29</v>
      </c>
      <c r="B1539" s="244" t="s">
        <v>85</v>
      </c>
      <c r="C1539" s="245"/>
      <c r="D1539" s="245"/>
      <c r="E1539" s="246"/>
      <c r="F1539" s="81">
        <f>SUM(F1537:F1538)</f>
        <v>27.114987500000005</v>
      </c>
    </row>
    <row r="1540" spans="1:7" ht="15.6" thickTop="1" thickBot="1" x14ac:dyDescent="0.35">
      <c r="A1540" s="80">
        <v>3</v>
      </c>
      <c r="B1540" s="264" t="s">
        <v>31</v>
      </c>
      <c r="C1540" s="265"/>
      <c r="D1540" s="265"/>
      <c r="E1540" s="266"/>
      <c r="F1540" s="79">
        <f>SUM(F1539)*10%</f>
        <v>2.7114987500000005</v>
      </c>
      <c r="G1540" s="73">
        <f>SUM(F1540/F1541)</f>
        <v>9.0909090909090912E-2</v>
      </c>
    </row>
    <row r="1541" spans="1:7" ht="15.6" thickTop="1" thickBot="1" x14ac:dyDescent="0.35">
      <c r="A1541" s="78" t="s">
        <v>32</v>
      </c>
      <c r="B1541" s="244" t="s">
        <v>33</v>
      </c>
      <c r="C1541" s="245"/>
      <c r="D1541" s="245"/>
      <c r="E1541" s="246"/>
      <c r="F1541" s="81">
        <f>SUM(F1539:F1540)</f>
        <v>29.826486250000006</v>
      </c>
      <c r="G1541" s="82">
        <f>SUM(G1536,G1538,G1540)</f>
        <v>1</v>
      </c>
    </row>
    <row r="1542" spans="1:7" ht="15.6" thickTop="1" thickBot="1" x14ac:dyDescent="0.35"/>
    <row r="1543" spans="1:7" ht="44.4" thickTop="1" thickBot="1" x14ac:dyDescent="0.35">
      <c r="A1543" s="61" t="s">
        <v>2</v>
      </c>
      <c r="B1543" s="62" t="s">
        <v>3</v>
      </c>
      <c r="C1543" s="63" t="s">
        <v>4</v>
      </c>
      <c r="D1543" s="64" t="s">
        <v>5</v>
      </c>
      <c r="E1543" s="27"/>
      <c r="F1543" s="20"/>
      <c r="G1543" s="20"/>
    </row>
    <row r="1544" spans="1:7" ht="212.4" customHeight="1" thickTop="1" thickBot="1" x14ac:dyDescent="0.35">
      <c r="A1544" s="65" t="s">
        <v>558</v>
      </c>
      <c r="B1544" s="66" t="s">
        <v>559</v>
      </c>
      <c r="C1544" s="50" t="s">
        <v>304</v>
      </c>
      <c r="D1544" s="50">
        <v>1</v>
      </c>
      <c r="E1544" s="20"/>
      <c r="F1544" s="20"/>
      <c r="G1544" s="20"/>
    </row>
    <row r="1545" spans="1:7" ht="30" thickTop="1" thickBot="1" x14ac:dyDescent="0.35">
      <c r="A1545" s="61" t="s">
        <v>9</v>
      </c>
      <c r="B1545" s="62" t="s">
        <v>10</v>
      </c>
      <c r="C1545" s="62" t="s">
        <v>4</v>
      </c>
      <c r="D1545" s="62" t="s">
        <v>11</v>
      </c>
      <c r="E1545" s="62" t="s">
        <v>12</v>
      </c>
      <c r="F1545" s="62" t="s">
        <v>13</v>
      </c>
      <c r="G1545" s="64" t="s">
        <v>14</v>
      </c>
    </row>
    <row r="1546" spans="1:7" ht="15" thickTop="1" x14ac:dyDescent="0.3">
      <c r="A1546" s="20"/>
      <c r="B1546" s="67" t="s">
        <v>15</v>
      </c>
      <c r="C1546" s="68"/>
      <c r="D1546" s="68"/>
      <c r="E1546" s="68"/>
      <c r="F1546" s="68"/>
      <c r="G1546" s="7"/>
    </row>
    <row r="1547" spans="1:7" x14ac:dyDescent="0.3">
      <c r="A1547" s="36" t="s">
        <v>16</v>
      </c>
      <c r="B1547" s="4" t="s">
        <v>70</v>
      </c>
      <c r="C1547" s="4" t="s">
        <v>18</v>
      </c>
      <c r="D1547" s="22">
        <v>0.72729999999999995</v>
      </c>
      <c r="E1547" s="70">
        <v>30.27</v>
      </c>
      <c r="F1547" s="6">
        <f>PRODUCT(D1547:E1547)</f>
        <v>22.015370999999998</v>
      </c>
      <c r="G1547" s="7"/>
    </row>
    <row r="1548" spans="1:7" x14ac:dyDescent="0.3">
      <c r="A1548" s="36" t="s">
        <v>19</v>
      </c>
      <c r="B1548" s="4" t="s">
        <v>140</v>
      </c>
      <c r="C1548" s="4" t="s">
        <v>18</v>
      </c>
      <c r="D1548" s="22">
        <v>1.1818</v>
      </c>
      <c r="E1548" s="70">
        <v>28.09</v>
      </c>
      <c r="F1548" s="6">
        <f>PRODUCT(D1548:E1548)</f>
        <v>33.196762</v>
      </c>
      <c r="G1548" s="7"/>
    </row>
    <row r="1549" spans="1:7" ht="15" thickBot="1" x14ac:dyDescent="0.35">
      <c r="A1549" s="36" t="s">
        <v>131</v>
      </c>
      <c r="B1549" s="4" t="s">
        <v>141</v>
      </c>
      <c r="C1549" s="4" t="s">
        <v>18</v>
      </c>
      <c r="D1549" s="22">
        <v>1.1818</v>
      </c>
      <c r="E1549" s="70">
        <v>25.18</v>
      </c>
      <c r="F1549" s="6">
        <f>PRODUCT(D1549:E1549)</f>
        <v>29.757724</v>
      </c>
      <c r="G1549" s="7"/>
    </row>
    <row r="1550" spans="1:7" ht="15.6" thickTop="1" thickBot="1" x14ac:dyDescent="0.35">
      <c r="A1550" s="71">
        <v>1</v>
      </c>
      <c r="B1550" s="244" t="s">
        <v>21</v>
      </c>
      <c r="C1550" s="245"/>
      <c r="D1550" s="245"/>
      <c r="E1550" s="246"/>
      <c r="F1550" s="72">
        <f>SUM(F1547:F1549)</f>
        <v>84.96985699999999</v>
      </c>
      <c r="G1550" s="73">
        <f>SUM(F1550/F1555)</f>
        <v>0.79051383399209485</v>
      </c>
    </row>
    <row r="1551" spans="1:7" ht="15.6" thickTop="1" thickBot="1" x14ac:dyDescent="0.35">
      <c r="A1551" s="78" t="s">
        <v>26</v>
      </c>
      <c r="B1551" s="244" t="s">
        <v>84</v>
      </c>
      <c r="C1551" s="245"/>
      <c r="D1551" s="245"/>
      <c r="E1551" s="246"/>
      <c r="F1551" s="79">
        <f>SUM(F1550)</f>
        <v>84.96985699999999</v>
      </c>
      <c r="G1551" s="3"/>
    </row>
    <row r="1552" spans="1:7" ht="15.6" thickTop="1" thickBot="1" x14ac:dyDescent="0.35">
      <c r="A1552" s="80">
        <v>2</v>
      </c>
      <c r="B1552" s="264" t="s">
        <v>28</v>
      </c>
      <c r="C1552" s="265"/>
      <c r="D1552" s="265"/>
      <c r="E1552" s="266"/>
      <c r="F1552" s="79">
        <f>SUM(F1551)*15%</f>
        <v>12.745478549999998</v>
      </c>
      <c r="G1552" s="73">
        <f>SUM(F1552/F1555)</f>
        <v>0.11857707509881421</v>
      </c>
    </row>
    <row r="1553" spans="1:7" ht="15.6" thickTop="1" thickBot="1" x14ac:dyDescent="0.35">
      <c r="A1553" s="78" t="s">
        <v>29</v>
      </c>
      <c r="B1553" s="244" t="s">
        <v>85</v>
      </c>
      <c r="C1553" s="245"/>
      <c r="D1553" s="245"/>
      <c r="E1553" s="246"/>
      <c r="F1553" s="81">
        <f>SUM(F1551:F1552)</f>
        <v>97.715335549999992</v>
      </c>
    </row>
    <row r="1554" spans="1:7" ht="15.6" thickTop="1" thickBot="1" x14ac:dyDescent="0.35">
      <c r="A1554" s="80">
        <v>3</v>
      </c>
      <c r="B1554" s="264" t="s">
        <v>31</v>
      </c>
      <c r="C1554" s="265"/>
      <c r="D1554" s="265"/>
      <c r="E1554" s="266"/>
      <c r="F1554" s="79">
        <f>SUM(F1553)*10%</f>
        <v>9.7715335549999995</v>
      </c>
      <c r="G1554" s="73">
        <f>SUM(F1554/F1555)</f>
        <v>9.0909090909090912E-2</v>
      </c>
    </row>
    <row r="1555" spans="1:7" ht="15.6" thickTop="1" thickBot="1" x14ac:dyDescent="0.35">
      <c r="A1555" s="78" t="s">
        <v>32</v>
      </c>
      <c r="B1555" s="244" t="s">
        <v>33</v>
      </c>
      <c r="C1555" s="245"/>
      <c r="D1555" s="245"/>
      <c r="E1555" s="246"/>
      <c r="F1555" s="81">
        <f>SUM(F1553:F1554)</f>
        <v>107.486869105</v>
      </c>
      <c r="G1555" s="82">
        <f>SUM(G1550,G1552,G1554)</f>
        <v>1</v>
      </c>
    </row>
    <row r="1556" spans="1:7" ht="15.6" thickTop="1" thickBot="1" x14ac:dyDescent="0.35"/>
    <row r="1557" spans="1:7" ht="44.4" thickTop="1" thickBot="1" x14ac:dyDescent="0.35">
      <c r="A1557" s="61" t="s">
        <v>2</v>
      </c>
      <c r="B1557" s="62" t="s">
        <v>3</v>
      </c>
      <c r="C1557" s="63" t="s">
        <v>4</v>
      </c>
      <c r="D1557" s="64" t="s">
        <v>5</v>
      </c>
      <c r="E1557" s="27"/>
      <c r="F1557" s="20"/>
      <c r="G1557" s="20"/>
    </row>
    <row r="1558" spans="1:7" ht="213.6" customHeight="1" thickTop="1" thickBot="1" x14ac:dyDescent="0.35">
      <c r="A1558" s="65" t="s">
        <v>560</v>
      </c>
      <c r="B1558" s="66" t="s">
        <v>561</v>
      </c>
      <c r="C1558" s="50" t="s">
        <v>304</v>
      </c>
      <c r="D1558" s="50">
        <v>1</v>
      </c>
      <c r="E1558" s="20"/>
      <c r="F1558" s="20"/>
      <c r="G1558" s="20"/>
    </row>
    <row r="1559" spans="1:7" ht="30" thickTop="1" thickBot="1" x14ac:dyDescent="0.35">
      <c r="A1559" s="61" t="s">
        <v>9</v>
      </c>
      <c r="B1559" s="62" t="s">
        <v>10</v>
      </c>
      <c r="C1559" s="62" t="s">
        <v>4</v>
      </c>
      <c r="D1559" s="62" t="s">
        <v>11</v>
      </c>
      <c r="E1559" s="62" t="s">
        <v>12</v>
      </c>
      <c r="F1559" s="62" t="s">
        <v>13</v>
      </c>
      <c r="G1559" s="64" t="s">
        <v>14</v>
      </c>
    </row>
    <row r="1560" spans="1:7" ht="15" thickTop="1" x14ac:dyDescent="0.3">
      <c r="A1560" s="20"/>
      <c r="B1560" s="67" t="s">
        <v>15</v>
      </c>
      <c r="C1560" s="68"/>
      <c r="D1560" s="68"/>
      <c r="E1560" s="68"/>
      <c r="F1560" s="68"/>
      <c r="G1560" s="7"/>
    </row>
    <row r="1561" spans="1:7" x14ac:dyDescent="0.3">
      <c r="A1561" s="36" t="s">
        <v>16</v>
      </c>
      <c r="B1561" s="4" t="s">
        <v>70</v>
      </c>
      <c r="C1561" s="4" t="s">
        <v>18</v>
      </c>
      <c r="D1561" s="22">
        <v>1.0909</v>
      </c>
      <c r="E1561" s="70">
        <v>30.27</v>
      </c>
      <c r="F1561" s="6">
        <f>PRODUCT(D1561:E1561)</f>
        <v>33.021543000000001</v>
      </c>
      <c r="G1561" s="7"/>
    </row>
    <row r="1562" spans="1:7" x14ac:dyDescent="0.3">
      <c r="A1562" s="36" t="s">
        <v>19</v>
      </c>
      <c r="B1562" s="4" t="s">
        <v>140</v>
      </c>
      <c r="C1562" s="4" t="s">
        <v>18</v>
      </c>
      <c r="D1562" s="22">
        <v>1.0909</v>
      </c>
      <c r="E1562" s="70">
        <v>28.09</v>
      </c>
      <c r="F1562" s="6">
        <f>PRODUCT(D1562:E1562)</f>
        <v>30.643380999999998</v>
      </c>
      <c r="G1562" s="7"/>
    </row>
    <row r="1563" spans="1:7" ht="15" thickBot="1" x14ac:dyDescent="0.35">
      <c r="A1563" s="36" t="s">
        <v>131</v>
      </c>
      <c r="B1563" s="4" t="s">
        <v>141</v>
      </c>
      <c r="C1563" s="4" t="s">
        <v>18</v>
      </c>
      <c r="D1563" s="22">
        <v>1.0909</v>
      </c>
      <c r="E1563" s="70">
        <v>25.18</v>
      </c>
      <c r="F1563" s="6">
        <f>PRODUCT(D1563:E1563)</f>
        <v>27.468861999999998</v>
      </c>
      <c r="G1563" s="7"/>
    </row>
    <row r="1564" spans="1:7" ht="15.6" thickTop="1" thickBot="1" x14ac:dyDescent="0.35">
      <c r="A1564" s="71">
        <v>1</v>
      </c>
      <c r="B1564" s="244" t="s">
        <v>21</v>
      </c>
      <c r="C1564" s="245"/>
      <c r="D1564" s="245"/>
      <c r="E1564" s="246"/>
      <c r="F1564" s="72">
        <f>SUM(F1561:F1563)</f>
        <v>91.133786000000001</v>
      </c>
      <c r="G1564" s="73">
        <f>SUM(F1564/F1569)</f>
        <v>0.79051383399209474</v>
      </c>
    </row>
    <row r="1565" spans="1:7" ht="15.6" thickTop="1" thickBot="1" x14ac:dyDescent="0.35">
      <c r="A1565" s="78" t="s">
        <v>26</v>
      </c>
      <c r="B1565" s="244" t="s">
        <v>84</v>
      </c>
      <c r="C1565" s="245"/>
      <c r="D1565" s="245"/>
      <c r="E1565" s="246"/>
      <c r="F1565" s="79">
        <f>SUM(F1564)</f>
        <v>91.133786000000001</v>
      </c>
      <c r="G1565" s="3"/>
    </row>
    <row r="1566" spans="1:7" ht="15.6" thickTop="1" thickBot="1" x14ac:dyDescent="0.35">
      <c r="A1566" s="80">
        <v>2</v>
      </c>
      <c r="B1566" s="264" t="s">
        <v>28</v>
      </c>
      <c r="C1566" s="265"/>
      <c r="D1566" s="265"/>
      <c r="E1566" s="266"/>
      <c r="F1566" s="79">
        <f>SUM(F1565)*15%</f>
        <v>13.670067899999999</v>
      </c>
      <c r="G1566" s="73">
        <f>SUM(F1566/F1569)</f>
        <v>0.11857707509881421</v>
      </c>
    </row>
    <row r="1567" spans="1:7" ht="15.6" thickTop="1" thickBot="1" x14ac:dyDescent="0.35">
      <c r="A1567" s="78" t="s">
        <v>29</v>
      </c>
      <c r="B1567" s="244" t="s">
        <v>85</v>
      </c>
      <c r="C1567" s="245"/>
      <c r="D1567" s="245"/>
      <c r="E1567" s="246"/>
      <c r="F1567" s="81">
        <f>SUM(F1565:F1566)</f>
        <v>104.80385390000001</v>
      </c>
    </row>
    <row r="1568" spans="1:7" ht="15.6" thickTop="1" thickBot="1" x14ac:dyDescent="0.35">
      <c r="A1568" s="80">
        <v>3</v>
      </c>
      <c r="B1568" s="264" t="s">
        <v>31</v>
      </c>
      <c r="C1568" s="265"/>
      <c r="D1568" s="265"/>
      <c r="E1568" s="266"/>
      <c r="F1568" s="79">
        <f>SUM(F1567)*10%</f>
        <v>10.480385390000002</v>
      </c>
      <c r="G1568" s="73">
        <f>SUM(F1568/F1569)</f>
        <v>9.0909090909090912E-2</v>
      </c>
    </row>
    <row r="1569" spans="1:7" ht="15.6" thickTop="1" thickBot="1" x14ac:dyDescent="0.35">
      <c r="A1569" s="78" t="s">
        <v>32</v>
      </c>
      <c r="B1569" s="244" t="s">
        <v>33</v>
      </c>
      <c r="C1569" s="245"/>
      <c r="D1569" s="245"/>
      <c r="E1569" s="246"/>
      <c r="F1569" s="81">
        <f>SUM(F1567:F1568)</f>
        <v>115.28423929000002</v>
      </c>
      <c r="G1569" s="82">
        <f>SUM(G1564,G1566,G1568)</f>
        <v>0.99999999999999989</v>
      </c>
    </row>
    <row r="1570" spans="1:7" ht="15.6" thickTop="1" thickBot="1" x14ac:dyDescent="0.35"/>
    <row r="1571" spans="1:7" ht="44.4" thickTop="1" thickBot="1" x14ac:dyDescent="0.35">
      <c r="A1571" s="61" t="s">
        <v>2</v>
      </c>
      <c r="B1571" s="62" t="s">
        <v>3</v>
      </c>
      <c r="C1571" s="63" t="s">
        <v>4</v>
      </c>
      <c r="D1571" s="64" t="s">
        <v>5</v>
      </c>
      <c r="E1571" s="27"/>
      <c r="F1571" s="20"/>
      <c r="G1571" s="20"/>
    </row>
    <row r="1572" spans="1:7" ht="223.2" customHeight="1" thickTop="1" thickBot="1" x14ac:dyDescent="0.35">
      <c r="A1572" s="65" t="s">
        <v>562</v>
      </c>
      <c r="B1572" s="66" t="s">
        <v>563</v>
      </c>
      <c r="C1572" s="50" t="s">
        <v>304</v>
      </c>
      <c r="D1572" s="50">
        <v>1</v>
      </c>
      <c r="E1572" s="20"/>
      <c r="F1572" s="20"/>
      <c r="G1572" s="20"/>
    </row>
    <row r="1573" spans="1:7" ht="30" thickTop="1" thickBot="1" x14ac:dyDescent="0.35">
      <c r="A1573" s="61" t="s">
        <v>9</v>
      </c>
      <c r="B1573" s="62" t="s">
        <v>10</v>
      </c>
      <c r="C1573" s="62" t="s">
        <v>4</v>
      </c>
      <c r="D1573" s="62" t="s">
        <v>11</v>
      </c>
      <c r="E1573" s="62" t="s">
        <v>12</v>
      </c>
      <c r="F1573" s="62" t="s">
        <v>13</v>
      </c>
      <c r="G1573" s="64" t="s">
        <v>14</v>
      </c>
    </row>
    <row r="1574" spans="1:7" ht="15" thickTop="1" x14ac:dyDescent="0.3">
      <c r="A1574" s="20"/>
      <c r="B1574" s="67" t="s">
        <v>15</v>
      </c>
      <c r="C1574" s="68"/>
      <c r="D1574" s="68"/>
      <c r="E1574" s="68"/>
      <c r="F1574" s="68"/>
      <c r="G1574" s="7"/>
    </row>
    <row r="1575" spans="1:7" x14ac:dyDescent="0.3">
      <c r="A1575" s="36" t="s">
        <v>16</v>
      </c>
      <c r="B1575" s="4" t="s">
        <v>70</v>
      </c>
      <c r="C1575" s="4" t="s">
        <v>18</v>
      </c>
      <c r="D1575" s="22">
        <v>0.2</v>
      </c>
      <c r="E1575" s="70">
        <v>30.27</v>
      </c>
      <c r="F1575" s="6">
        <f>PRODUCT(D1575:E1575)</f>
        <v>6.0540000000000003</v>
      </c>
      <c r="G1575" s="7"/>
    </row>
    <row r="1576" spans="1:7" ht="15" thickBot="1" x14ac:dyDescent="0.35">
      <c r="A1576" s="36" t="s">
        <v>19</v>
      </c>
      <c r="B1576" s="4" t="s">
        <v>20</v>
      </c>
      <c r="C1576" s="4" t="s">
        <v>18</v>
      </c>
      <c r="D1576" s="22">
        <v>0.2</v>
      </c>
      <c r="E1576" s="70">
        <v>25.18</v>
      </c>
      <c r="F1576" s="6">
        <f>PRODUCT(D1576:E1576)</f>
        <v>5.0360000000000005</v>
      </c>
      <c r="G1576" s="7"/>
    </row>
    <row r="1577" spans="1:7" ht="15.6" thickTop="1" thickBot="1" x14ac:dyDescent="0.35">
      <c r="A1577" s="71">
        <v>1</v>
      </c>
      <c r="B1577" s="244" t="s">
        <v>21</v>
      </c>
      <c r="C1577" s="245"/>
      <c r="D1577" s="245"/>
      <c r="E1577" s="246"/>
      <c r="F1577" s="72">
        <f>SUM(F1575:F1576)</f>
        <v>11.09</v>
      </c>
      <c r="G1577" s="73">
        <f>SUM(F1577/F1582)</f>
        <v>0.79051383399209496</v>
      </c>
    </row>
    <row r="1578" spans="1:7" ht="15.6" thickTop="1" thickBot="1" x14ac:dyDescent="0.35">
      <c r="A1578" s="78" t="s">
        <v>26</v>
      </c>
      <c r="B1578" s="244" t="s">
        <v>84</v>
      </c>
      <c r="C1578" s="245"/>
      <c r="D1578" s="245"/>
      <c r="E1578" s="246"/>
      <c r="F1578" s="79">
        <f>SUM(F1577)</f>
        <v>11.09</v>
      </c>
      <c r="G1578" s="3"/>
    </row>
    <row r="1579" spans="1:7" ht="15.6" thickTop="1" thickBot="1" x14ac:dyDescent="0.35">
      <c r="A1579" s="80">
        <v>2</v>
      </c>
      <c r="B1579" s="264" t="s">
        <v>28</v>
      </c>
      <c r="C1579" s="265"/>
      <c r="D1579" s="265"/>
      <c r="E1579" s="266"/>
      <c r="F1579" s="79">
        <f>SUM(F1578)*15%</f>
        <v>1.6635</v>
      </c>
      <c r="G1579" s="73">
        <f>SUM(F1579/F1582)</f>
        <v>0.11857707509881424</v>
      </c>
    </row>
    <row r="1580" spans="1:7" ht="15.6" thickTop="1" thickBot="1" x14ac:dyDescent="0.35">
      <c r="A1580" s="78" t="s">
        <v>29</v>
      </c>
      <c r="B1580" s="244" t="s">
        <v>85</v>
      </c>
      <c r="C1580" s="245"/>
      <c r="D1580" s="245"/>
      <c r="E1580" s="246"/>
      <c r="F1580" s="81">
        <f>SUM(F1578:F1579)</f>
        <v>12.753499999999999</v>
      </c>
    </row>
    <row r="1581" spans="1:7" ht="15.6" thickTop="1" thickBot="1" x14ac:dyDescent="0.35">
      <c r="A1581" s="80">
        <v>3</v>
      </c>
      <c r="B1581" s="264" t="s">
        <v>31</v>
      </c>
      <c r="C1581" s="265"/>
      <c r="D1581" s="265"/>
      <c r="E1581" s="266"/>
      <c r="F1581" s="79">
        <f>SUM(F1580)*10%</f>
        <v>1.27535</v>
      </c>
      <c r="G1581" s="73">
        <f>SUM(F1581/F1582)</f>
        <v>9.0909090909090912E-2</v>
      </c>
    </row>
    <row r="1582" spans="1:7" ht="15.6" thickTop="1" thickBot="1" x14ac:dyDescent="0.35">
      <c r="A1582" s="78" t="s">
        <v>32</v>
      </c>
      <c r="B1582" s="244" t="s">
        <v>33</v>
      </c>
      <c r="C1582" s="245"/>
      <c r="D1582" s="245"/>
      <c r="E1582" s="246"/>
      <c r="F1582" s="81">
        <f>SUM(F1580:F1581)</f>
        <v>14.028849999999998</v>
      </c>
      <c r="G1582" s="82">
        <f>SUM(G1577,G1579,G1581)</f>
        <v>1</v>
      </c>
    </row>
    <row r="1583" spans="1:7" ht="15.6" thickTop="1" thickBot="1" x14ac:dyDescent="0.35"/>
    <row r="1584" spans="1:7" ht="44.4" thickTop="1" thickBot="1" x14ac:dyDescent="0.35">
      <c r="A1584" s="61" t="s">
        <v>2</v>
      </c>
      <c r="B1584" s="62" t="s">
        <v>3</v>
      </c>
      <c r="C1584" s="63" t="s">
        <v>4</v>
      </c>
      <c r="D1584" s="64" t="s">
        <v>5</v>
      </c>
      <c r="E1584" s="27"/>
      <c r="F1584" s="20"/>
      <c r="G1584" s="20"/>
    </row>
    <row r="1585" spans="1:7" ht="229.8" customHeight="1" thickTop="1" thickBot="1" x14ac:dyDescent="0.35">
      <c r="A1585" s="65" t="s">
        <v>564</v>
      </c>
      <c r="B1585" s="66" t="s">
        <v>565</v>
      </c>
      <c r="C1585" s="50" t="s">
        <v>304</v>
      </c>
      <c r="D1585" s="50">
        <v>1</v>
      </c>
      <c r="E1585" s="20"/>
      <c r="F1585" s="20"/>
      <c r="G1585" s="20"/>
    </row>
    <row r="1586" spans="1:7" ht="30" thickTop="1" thickBot="1" x14ac:dyDescent="0.35">
      <c r="A1586" s="61" t="s">
        <v>9</v>
      </c>
      <c r="B1586" s="62" t="s">
        <v>10</v>
      </c>
      <c r="C1586" s="62" t="s">
        <v>4</v>
      </c>
      <c r="D1586" s="62" t="s">
        <v>11</v>
      </c>
      <c r="E1586" s="62" t="s">
        <v>12</v>
      </c>
      <c r="F1586" s="62" t="s">
        <v>13</v>
      </c>
      <c r="G1586" s="64" t="s">
        <v>14</v>
      </c>
    </row>
    <row r="1587" spans="1:7" ht="15" thickTop="1" x14ac:dyDescent="0.3">
      <c r="A1587" s="20"/>
      <c r="B1587" s="67" t="s">
        <v>15</v>
      </c>
      <c r="C1587" s="68"/>
      <c r="D1587" s="68"/>
      <c r="E1587" s="68"/>
      <c r="F1587" s="68"/>
      <c r="G1587" s="7"/>
    </row>
    <row r="1588" spans="1:7" x14ac:dyDescent="0.3">
      <c r="A1588" s="36" t="s">
        <v>16</v>
      </c>
      <c r="B1588" s="4" t="s">
        <v>70</v>
      </c>
      <c r="C1588" s="4" t="s">
        <v>18</v>
      </c>
      <c r="D1588" s="22">
        <v>0.22500000000000001</v>
      </c>
      <c r="E1588" s="70">
        <v>30.27</v>
      </c>
      <c r="F1588" s="6">
        <f>PRODUCT(D1588:E1588)</f>
        <v>6.8107499999999996</v>
      </c>
      <c r="G1588" s="7"/>
    </row>
    <row r="1589" spans="1:7" ht="15" thickBot="1" x14ac:dyDescent="0.35">
      <c r="A1589" s="36" t="s">
        <v>19</v>
      </c>
      <c r="B1589" s="4" t="s">
        <v>20</v>
      </c>
      <c r="C1589" s="4" t="s">
        <v>18</v>
      </c>
      <c r="D1589" s="22">
        <v>0.22500000000000001</v>
      </c>
      <c r="E1589" s="70">
        <v>25.18</v>
      </c>
      <c r="F1589" s="6">
        <f>PRODUCT(D1589:E1589)</f>
        <v>5.6654999999999998</v>
      </c>
      <c r="G1589" s="7"/>
    </row>
    <row r="1590" spans="1:7" ht="15.6" thickTop="1" thickBot="1" x14ac:dyDescent="0.35">
      <c r="A1590" s="71">
        <v>1</v>
      </c>
      <c r="B1590" s="244" t="s">
        <v>21</v>
      </c>
      <c r="C1590" s="245"/>
      <c r="D1590" s="245"/>
      <c r="E1590" s="246"/>
      <c r="F1590" s="72">
        <f>SUM(F1588:F1589)</f>
        <v>12.47625</v>
      </c>
      <c r="G1590" s="73">
        <f>SUM(F1590/F1595)</f>
        <v>0.79051383399209496</v>
      </c>
    </row>
    <row r="1591" spans="1:7" ht="15.6" thickTop="1" thickBot="1" x14ac:dyDescent="0.35">
      <c r="A1591" s="78" t="s">
        <v>26</v>
      </c>
      <c r="B1591" s="244" t="s">
        <v>84</v>
      </c>
      <c r="C1591" s="245"/>
      <c r="D1591" s="245"/>
      <c r="E1591" s="246"/>
      <c r="F1591" s="79">
        <f>SUM(F1590)</f>
        <v>12.47625</v>
      </c>
      <c r="G1591" s="3"/>
    </row>
    <row r="1592" spans="1:7" ht="15.6" thickTop="1" thickBot="1" x14ac:dyDescent="0.35">
      <c r="A1592" s="80">
        <v>2</v>
      </c>
      <c r="B1592" s="264" t="s">
        <v>28</v>
      </c>
      <c r="C1592" s="265"/>
      <c r="D1592" s="265"/>
      <c r="E1592" s="266"/>
      <c r="F1592" s="79">
        <f>SUM(F1591)*15%</f>
        <v>1.8714374999999999</v>
      </c>
      <c r="G1592" s="73">
        <f>SUM(F1592/F1595)</f>
        <v>0.11857707509881422</v>
      </c>
    </row>
    <row r="1593" spans="1:7" ht="15.6" thickTop="1" thickBot="1" x14ac:dyDescent="0.35">
      <c r="A1593" s="78" t="s">
        <v>29</v>
      </c>
      <c r="B1593" s="244" t="s">
        <v>85</v>
      </c>
      <c r="C1593" s="245"/>
      <c r="D1593" s="245"/>
      <c r="E1593" s="246"/>
      <c r="F1593" s="81">
        <f>SUM(F1591:F1592)</f>
        <v>14.347687499999999</v>
      </c>
    </row>
    <row r="1594" spans="1:7" ht="15.6" thickTop="1" thickBot="1" x14ac:dyDescent="0.35">
      <c r="A1594" s="80">
        <v>3</v>
      </c>
      <c r="B1594" s="264" t="s">
        <v>31</v>
      </c>
      <c r="C1594" s="265"/>
      <c r="D1594" s="265"/>
      <c r="E1594" s="266"/>
      <c r="F1594" s="79">
        <f>SUM(F1593)*10%</f>
        <v>1.4347687499999999</v>
      </c>
      <c r="G1594" s="73">
        <f>SUM(F1594/F1595)</f>
        <v>9.0909090909090912E-2</v>
      </c>
    </row>
    <row r="1595" spans="1:7" ht="15.6" thickTop="1" thickBot="1" x14ac:dyDescent="0.35">
      <c r="A1595" s="78" t="s">
        <v>32</v>
      </c>
      <c r="B1595" s="244" t="s">
        <v>33</v>
      </c>
      <c r="C1595" s="245"/>
      <c r="D1595" s="245"/>
      <c r="E1595" s="246"/>
      <c r="F1595" s="81">
        <f>SUM(F1593:F1594)</f>
        <v>15.782456249999999</v>
      </c>
      <c r="G1595" s="82">
        <f>SUM(G1590,G1592,G1594)</f>
        <v>1</v>
      </c>
    </row>
    <row r="1596" spans="1:7" ht="15.6" thickTop="1" thickBot="1" x14ac:dyDescent="0.35"/>
    <row r="1597" spans="1:7" ht="44.4" thickTop="1" thickBot="1" x14ac:dyDescent="0.35">
      <c r="A1597" s="61" t="s">
        <v>2</v>
      </c>
      <c r="B1597" s="62" t="s">
        <v>3</v>
      </c>
      <c r="C1597" s="63" t="s">
        <v>4</v>
      </c>
      <c r="D1597" s="64" t="s">
        <v>5</v>
      </c>
      <c r="E1597" s="27"/>
      <c r="F1597" s="20"/>
      <c r="G1597" s="20"/>
    </row>
    <row r="1598" spans="1:7" ht="228.6" customHeight="1" thickTop="1" thickBot="1" x14ac:dyDescent="0.35">
      <c r="A1598" s="65" t="s">
        <v>566</v>
      </c>
      <c r="B1598" s="66" t="s">
        <v>567</v>
      </c>
      <c r="C1598" s="50" t="s">
        <v>304</v>
      </c>
      <c r="D1598" s="50">
        <v>1</v>
      </c>
      <c r="E1598" s="20"/>
      <c r="F1598" s="20"/>
      <c r="G1598" s="20"/>
    </row>
    <row r="1599" spans="1:7" ht="30" thickTop="1" thickBot="1" x14ac:dyDescent="0.35">
      <c r="A1599" s="61" t="s">
        <v>9</v>
      </c>
      <c r="B1599" s="62" t="s">
        <v>10</v>
      </c>
      <c r="C1599" s="62" t="s">
        <v>4</v>
      </c>
      <c r="D1599" s="62" t="s">
        <v>11</v>
      </c>
      <c r="E1599" s="62" t="s">
        <v>12</v>
      </c>
      <c r="F1599" s="62" t="s">
        <v>13</v>
      </c>
      <c r="G1599" s="64" t="s">
        <v>14</v>
      </c>
    </row>
    <row r="1600" spans="1:7" ht="15" thickTop="1" x14ac:dyDescent="0.3">
      <c r="A1600" s="20"/>
      <c r="B1600" s="67" t="s">
        <v>15</v>
      </c>
      <c r="C1600" s="68"/>
      <c r="D1600" s="68"/>
      <c r="E1600" s="68"/>
      <c r="F1600" s="68"/>
      <c r="G1600" s="7"/>
    </row>
    <row r="1601" spans="1:7" x14ac:dyDescent="0.3">
      <c r="A1601" s="36" t="s">
        <v>16</v>
      </c>
      <c r="B1601" s="4" t="s">
        <v>70</v>
      </c>
      <c r="C1601" s="4" t="s">
        <v>18</v>
      </c>
      <c r="D1601" s="4">
        <v>0.35</v>
      </c>
      <c r="E1601" s="70">
        <v>30.27</v>
      </c>
      <c r="F1601" s="6">
        <f>PRODUCT(D1601:E1601)</f>
        <v>10.5945</v>
      </c>
      <c r="G1601" s="7"/>
    </row>
    <row r="1602" spans="1:7" ht="15" thickBot="1" x14ac:dyDescent="0.35">
      <c r="A1602" s="36" t="s">
        <v>19</v>
      </c>
      <c r="B1602" s="4" t="s">
        <v>20</v>
      </c>
      <c r="C1602" s="4" t="s">
        <v>18</v>
      </c>
      <c r="D1602" s="4">
        <v>0.35</v>
      </c>
      <c r="E1602" s="70">
        <v>25.18</v>
      </c>
      <c r="F1602" s="6">
        <f>PRODUCT(D1602:E1602)</f>
        <v>8.8129999999999988</v>
      </c>
      <c r="G1602" s="7"/>
    </row>
    <row r="1603" spans="1:7" ht="15.6" thickTop="1" thickBot="1" x14ac:dyDescent="0.35">
      <c r="A1603" s="71">
        <v>1</v>
      </c>
      <c r="B1603" s="244" t="s">
        <v>21</v>
      </c>
      <c r="C1603" s="245"/>
      <c r="D1603" s="245"/>
      <c r="E1603" s="246"/>
      <c r="F1603" s="72">
        <f>SUM(F1601:F1602)</f>
        <v>19.407499999999999</v>
      </c>
      <c r="G1603" s="73">
        <f>SUM(F1603/F1608)</f>
        <v>0.79051383399209496</v>
      </c>
    </row>
    <row r="1604" spans="1:7" ht="15.6" thickTop="1" thickBot="1" x14ac:dyDescent="0.35">
      <c r="A1604" s="78" t="s">
        <v>26</v>
      </c>
      <c r="B1604" s="244" t="s">
        <v>84</v>
      </c>
      <c r="C1604" s="245"/>
      <c r="D1604" s="245"/>
      <c r="E1604" s="246"/>
      <c r="F1604" s="79">
        <f>SUM(F1603)</f>
        <v>19.407499999999999</v>
      </c>
      <c r="G1604" s="3"/>
    </row>
    <row r="1605" spans="1:7" ht="15.6" thickTop="1" thickBot="1" x14ac:dyDescent="0.35">
      <c r="A1605" s="80">
        <v>2</v>
      </c>
      <c r="B1605" s="264" t="s">
        <v>28</v>
      </c>
      <c r="C1605" s="265"/>
      <c r="D1605" s="265"/>
      <c r="E1605" s="266"/>
      <c r="F1605" s="79">
        <f>SUM(F1604)*15%</f>
        <v>2.9111249999999997</v>
      </c>
      <c r="G1605" s="73">
        <f>SUM(F1605/F1608)</f>
        <v>0.11857707509881424</v>
      </c>
    </row>
    <row r="1606" spans="1:7" ht="15.6" thickTop="1" thickBot="1" x14ac:dyDescent="0.35">
      <c r="A1606" s="78" t="s">
        <v>29</v>
      </c>
      <c r="B1606" s="244" t="s">
        <v>85</v>
      </c>
      <c r="C1606" s="245"/>
      <c r="D1606" s="245"/>
      <c r="E1606" s="246"/>
      <c r="F1606" s="81">
        <f>SUM(F1604:F1605)</f>
        <v>22.318624999999997</v>
      </c>
    </row>
    <row r="1607" spans="1:7" ht="15.6" thickTop="1" thickBot="1" x14ac:dyDescent="0.35">
      <c r="A1607" s="80">
        <v>3</v>
      </c>
      <c r="B1607" s="264" t="s">
        <v>31</v>
      </c>
      <c r="C1607" s="265"/>
      <c r="D1607" s="265"/>
      <c r="E1607" s="266"/>
      <c r="F1607" s="79">
        <f>SUM(F1606)*10%</f>
        <v>2.2318624999999996</v>
      </c>
      <c r="G1607" s="73">
        <f>SUM(F1607/F1608)</f>
        <v>9.0909090909090912E-2</v>
      </c>
    </row>
    <row r="1608" spans="1:7" ht="15.6" thickTop="1" thickBot="1" x14ac:dyDescent="0.35">
      <c r="A1608" s="78" t="s">
        <v>32</v>
      </c>
      <c r="B1608" s="244" t="s">
        <v>33</v>
      </c>
      <c r="C1608" s="245"/>
      <c r="D1608" s="245"/>
      <c r="E1608" s="246"/>
      <c r="F1608" s="81">
        <f>SUM(F1606:F1607)</f>
        <v>24.550487499999996</v>
      </c>
      <c r="G1608" s="82">
        <f>SUM(G1603,G1605,G1607)</f>
        <v>1</v>
      </c>
    </row>
    <row r="1609" spans="1:7" ht="15.6" thickTop="1" thickBot="1" x14ac:dyDescent="0.35"/>
    <row r="1610" spans="1:7" ht="44.4" thickTop="1" thickBot="1" x14ac:dyDescent="0.35">
      <c r="A1610" s="61" t="s">
        <v>2</v>
      </c>
      <c r="B1610" s="62" t="s">
        <v>3</v>
      </c>
      <c r="C1610" s="63" t="s">
        <v>4</v>
      </c>
      <c r="D1610" s="64" t="s">
        <v>5</v>
      </c>
      <c r="E1610" s="27"/>
      <c r="F1610" s="20"/>
      <c r="G1610" s="20"/>
    </row>
    <row r="1611" spans="1:7" ht="232.2" customHeight="1" thickTop="1" thickBot="1" x14ac:dyDescent="0.35">
      <c r="A1611" s="65" t="s">
        <v>568</v>
      </c>
      <c r="B1611" s="66" t="s">
        <v>569</v>
      </c>
      <c r="C1611" s="50" t="s">
        <v>304</v>
      </c>
      <c r="D1611" s="50">
        <v>1</v>
      </c>
      <c r="E1611" s="20"/>
      <c r="F1611" s="20"/>
      <c r="G1611" s="20"/>
    </row>
    <row r="1612" spans="1:7" ht="30" thickTop="1" thickBot="1" x14ac:dyDescent="0.35">
      <c r="A1612" s="61" t="s">
        <v>9</v>
      </c>
      <c r="B1612" s="62" t="s">
        <v>10</v>
      </c>
      <c r="C1612" s="62" t="s">
        <v>4</v>
      </c>
      <c r="D1612" s="62" t="s">
        <v>11</v>
      </c>
      <c r="E1612" s="62" t="s">
        <v>12</v>
      </c>
      <c r="F1612" s="62" t="s">
        <v>13</v>
      </c>
      <c r="G1612" s="64" t="s">
        <v>14</v>
      </c>
    </row>
    <row r="1613" spans="1:7" ht="15" thickTop="1" x14ac:dyDescent="0.3">
      <c r="A1613" s="20"/>
      <c r="B1613" s="67" t="s">
        <v>15</v>
      </c>
      <c r="C1613" s="68"/>
      <c r="D1613" s="68"/>
      <c r="E1613" s="68"/>
      <c r="F1613" s="68"/>
      <c r="G1613" s="7"/>
    </row>
    <row r="1614" spans="1:7" x14ac:dyDescent="0.3">
      <c r="A1614" s="36" t="s">
        <v>16</v>
      </c>
      <c r="B1614" s="4" t="s">
        <v>70</v>
      </c>
      <c r="C1614" s="4" t="s">
        <v>18</v>
      </c>
      <c r="D1614" s="4">
        <v>0.19</v>
      </c>
      <c r="E1614" s="70">
        <v>30.27</v>
      </c>
      <c r="F1614" s="6">
        <f>PRODUCT(D1614:E1614)</f>
        <v>5.7512999999999996</v>
      </c>
      <c r="G1614" s="7"/>
    </row>
    <row r="1615" spans="1:7" ht="15" thickBot="1" x14ac:dyDescent="0.35">
      <c r="A1615" s="36" t="s">
        <v>19</v>
      </c>
      <c r="B1615" s="4" t="s">
        <v>20</v>
      </c>
      <c r="C1615" s="4" t="s">
        <v>18</v>
      </c>
      <c r="D1615" s="4">
        <v>0.19</v>
      </c>
      <c r="E1615" s="70">
        <v>25.18</v>
      </c>
      <c r="F1615" s="6">
        <f>PRODUCT(D1615:E1615)</f>
        <v>4.7842000000000002</v>
      </c>
      <c r="G1615" s="7"/>
    </row>
    <row r="1616" spans="1:7" ht="15.6" thickTop="1" thickBot="1" x14ac:dyDescent="0.35">
      <c r="A1616" s="71">
        <v>1</v>
      </c>
      <c r="B1616" s="244" t="s">
        <v>21</v>
      </c>
      <c r="C1616" s="245"/>
      <c r="D1616" s="245"/>
      <c r="E1616" s="246"/>
      <c r="F1616" s="72">
        <f>SUM(F1614:F1615)</f>
        <v>10.535499999999999</v>
      </c>
      <c r="G1616" s="73">
        <f>SUM(F1616/F1621)</f>
        <v>0.79051383399209485</v>
      </c>
    </row>
    <row r="1617" spans="1:7" ht="15.6" thickTop="1" thickBot="1" x14ac:dyDescent="0.35">
      <c r="A1617" s="78" t="s">
        <v>26</v>
      </c>
      <c r="B1617" s="244" t="s">
        <v>84</v>
      </c>
      <c r="C1617" s="245"/>
      <c r="D1617" s="245"/>
      <c r="E1617" s="246"/>
      <c r="F1617" s="79">
        <f>SUM(F1616)</f>
        <v>10.535499999999999</v>
      </c>
      <c r="G1617" s="3"/>
    </row>
    <row r="1618" spans="1:7" ht="15.6" thickTop="1" thickBot="1" x14ac:dyDescent="0.35">
      <c r="A1618" s="80">
        <v>2</v>
      </c>
      <c r="B1618" s="264" t="s">
        <v>28</v>
      </c>
      <c r="C1618" s="265"/>
      <c r="D1618" s="265"/>
      <c r="E1618" s="266"/>
      <c r="F1618" s="79">
        <f>SUM(F1617)*15%</f>
        <v>1.5803249999999998</v>
      </c>
      <c r="G1618" s="73">
        <f>SUM(F1618/F1621)</f>
        <v>0.11857707509881421</v>
      </c>
    </row>
    <row r="1619" spans="1:7" ht="15.6" thickTop="1" thickBot="1" x14ac:dyDescent="0.35">
      <c r="A1619" s="78" t="s">
        <v>29</v>
      </c>
      <c r="B1619" s="244" t="s">
        <v>85</v>
      </c>
      <c r="C1619" s="245"/>
      <c r="D1619" s="245"/>
      <c r="E1619" s="246"/>
      <c r="F1619" s="81">
        <f>SUM(F1617:F1618)</f>
        <v>12.115824999999999</v>
      </c>
    </row>
    <row r="1620" spans="1:7" ht="15.6" thickTop="1" thickBot="1" x14ac:dyDescent="0.35">
      <c r="A1620" s="80">
        <v>3</v>
      </c>
      <c r="B1620" s="264" t="s">
        <v>31</v>
      </c>
      <c r="C1620" s="265"/>
      <c r="D1620" s="265"/>
      <c r="E1620" s="266"/>
      <c r="F1620" s="79">
        <f>SUM(F1619)*10%</f>
        <v>1.2115825</v>
      </c>
      <c r="G1620" s="73">
        <f>SUM(F1620/F1621)</f>
        <v>9.0909090909090912E-2</v>
      </c>
    </row>
    <row r="1621" spans="1:7" ht="15.6" thickTop="1" thickBot="1" x14ac:dyDescent="0.35">
      <c r="A1621" s="78" t="s">
        <v>32</v>
      </c>
      <c r="B1621" s="244" t="s">
        <v>33</v>
      </c>
      <c r="C1621" s="245"/>
      <c r="D1621" s="245"/>
      <c r="E1621" s="246"/>
      <c r="F1621" s="81">
        <f>SUM(F1619:F1620)</f>
        <v>13.3274075</v>
      </c>
      <c r="G1621" s="82">
        <f>SUM(G1616,G1618,G1620)</f>
        <v>1</v>
      </c>
    </row>
    <row r="1622" spans="1:7" ht="15.6" thickTop="1" thickBot="1" x14ac:dyDescent="0.35"/>
    <row r="1623" spans="1:7" ht="44.4" thickTop="1" thickBot="1" x14ac:dyDescent="0.35">
      <c r="A1623" s="61" t="s">
        <v>2</v>
      </c>
      <c r="B1623" s="62" t="s">
        <v>3</v>
      </c>
      <c r="C1623" s="63" t="s">
        <v>4</v>
      </c>
      <c r="D1623" s="64" t="s">
        <v>5</v>
      </c>
      <c r="E1623" s="27"/>
      <c r="F1623" s="20"/>
      <c r="G1623" s="20"/>
    </row>
    <row r="1624" spans="1:7" ht="231.6" customHeight="1" thickTop="1" thickBot="1" x14ac:dyDescent="0.35">
      <c r="A1624" s="65" t="s">
        <v>570</v>
      </c>
      <c r="B1624" s="66" t="s">
        <v>571</v>
      </c>
      <c r="C1624" s="50" t="s">
        <v>304</v>
      </c>
      <c r="D1624" s="50">
        <v>1</v>
      </c>
      <c r="E1624" s="20"/>
      <c r="F1624" s="20"/>
      <c r="G1624" s="20"/>
    </row>
    <row r="1625" spans="1:7" ht="30" thickTop="1" thickBot="1" x14ac:dyDescent="0.35">
      <c r="A1625" s="61" t="s">
        <v>9</v>
      </c>
      <c r="B1625" s="62" t="s">
        <v>10</v>
      </c>
      <c r="C1625" s="62" t="s">
        <v>4</v>
      </c>
      <c r="D1625" s="62" t="s">
        <v>11</v>
      </c>
      <c r="E1625" s="62" t="s">
        <v>12</v>
      </c>
      <c r="F1625" s="62" t="s">
        <v>13</v>
      </c>
      <c r="G1625" s="64" t="s">
        <v>14</v>
      </c>
    </row>
    <row r="1626" spans="1:7" ht="15" thickTop="1" x14ac:dyDescent="0.3">
      <c r="A1626" s="20"/>
      <c r="B1626" s="67" t="s">
        <v>15</v>
      </c>
      <c r="C1626" s="68"/>
      <c r="D1626" s="68"/>
      <c r="E1626" s="68"/>
      <c r="F1626" s="68"/>
      <c r="G1626" s="7"/>
    </row>
    <row r="1627" spans="1:7" x14ac:dyDescent="0.3">
      <c r="A1627" s="36" t="s">
        <v>16</v>
      </c>
      <c r="B1627" s="4" t="s">
        <v>70</v>
      </c>
      <c r="C1627" s="4" t="s">
        <v>18</v>
      </c>
      <c r="D1627" s="4">
        <v>0.24</v>
      </c>
      <c r="E1627" s="70">
        <v>30.27</v>
      </c>
      <c r="F1627" s="6">
        <f>PRODUCT(D1627:E1627)</f>
        <v>7.2647999999999993</v>
      </c>
      <c r="G1627" s="7"/>
    </row>
    <row r="1628" spans="1:7" ht="15" thickBot="1" x14ac:dyDescent="0.35">
      <c r="A1628" s="36" t="s">
        <v>19</v>
      </c>
      <c r="B1628" s="4" t="s">
        <v>20</v>
      </c>
      <c r="C1628" s="4" t="s">
        <v>18</v>
      </c>
      <c r="D1628" s="4">
        <v>0.24</v>
      </c>
      <c r="E1628" s="70">
        <v>25.18</v>
      </c>
      <c r="F1628" s="6">
        <f>PRODUCT(D1628:E1628)</f>
        <v>6.0431999999999997</v>
      </c>
      <c r="G1628" s="7"/>
    </row>
    <row r="1629" spans="1:7" ht="15.6" thickTop="1" thickBot="1" x14ac:dyDescent="0.35">
      <c r="A1629" s="71">
        <v>1</v>
      </c>
      <c r="B1629" s="244" t="s">
        <v>21</v>
      </c>
      <c r="C1629" s="245"/>
      <c r="D1629" s="245"/>
      <c r="E1629" s="246"/>
      <c r="F1629" s="72">
        <f>SUM(F1627:F1628)</f>
        <v>13.308</v>
      </c>
      <c r="G1629" s="73">
        <f>SUM(F1629/F1634)</f>
        <v>0.79051383399209485</v>
      </c>
    </row>
    <row r="1630" spans="1:7" ht="15.6" thickTop="1" thickBot="1" x14ac:dyDescent="0.35">
      <c r="A1630" s="78" t="s">
        <v>26</v>
      </c>
      <c r="B1630" s="244" t="s">
        <v>84</v>
      </c>
      <c r="C1630" s="245"/>
      <c r="D1630" s="245"/>
      <c r="E1630" s="246"/>
      <c r="F1630" s="79">
        <f>SUM(F1629)</f>
        <v>13.308</v>
      </c>
      <c r="G1630" s="3"/>
    </row>
    <row r="1631" spans="1:7" ht="15.6" thickTop="1" thickBot="1" x14ac:dyDescent="0.35">
      <c r="A1631" s="80">
        <v>2</v>
      </c>
      <c r="B1631" s="264" t="s">
        <v>28</v>
      </c>
      <c r="C1631" s="265"/>
      <c r="D1631" s="265"/>
      <c r="E1631" s="266"/>
      <c r="F1631" s="79">
        <f>SUM(F1630)*15%</f>
        <v>1.9962</v>
      </c>
      <c r="G1631" s="73">
        <f>SUM(F1631/F1634)</f>
        <v>0.11857707509881422</v>
      </c>
    </row>
    <row r="1632" spans="1:7" ht="15.6" thickTop="1" thickBot="1" x14ac:dyDescent="0.35">
      <c r="A1632" s="78" t="s">
        <v>29</v>
      </c>
      <c r="B1632" s="244" t="s">
        <v>85</v>
      </c>
      <c r="C1632" s="245"/>
      <c r="D1632" s="245"/>
      <c r="E1632" s="246"/>
      <c r="F1632" s="81">
        <f>SUM(F1630:F1631)</f>
        <v>15.3042</v>
      </c>
    </row>
    <row r="1633" spans="1:7" ht="15.6" thickTop="1" thickBot="1" x14ac:dyDescent="0.35">
      <c r="A1633" s="80">
        <v>3</v>
      </c>
      <c r="B1633" s="264" t="s">
        <v>31</v>
      </c>
      <c r="C1633" s="265"/>
      <c r="D1633" s="265"/>
      <c r="E1633" s="266"/>
      <c r="F1633" s="79">
        <f>SUM(F1632)*10%</f>
        <v>1.5304200000000001</v>
      </c>
      <c r="G1633" s="73">
        <f>SUM(F1633/F1634)</f>
        <v>9.0909090909090912E-2</v>
      </c>
    </row>
    <row r="1634" spans="1:7" ht="15.6" thickTop="1" thickBot="1" x14ac:dyDescent="0.35">
      <c r="A1634" s="78" t="s">
        <v>32</v>
      </c>
      <c r="B1634" s="244" t="s">
        <v>33</v>
      </c>
      <c r="C1634" s="245"/>
      <c r="D1634" s="245"/>
      <c r="E1634" s="246"/>
      <c r="F1634" s="81">
        <f>SUM(F1632:F1633)</f>
        <v>16.834620000000001</v>
      </c>
      <c r="G1634" s="82">
        <f>SUM(G1629,G1631,G1633)</f>
        <v>1</v>
      </c>
    </row>
    <row r="1635" spans="1:7" ht="15.6" thickTop="1" thickBot="1" x14ac:dyDescent="0.35"/>
    <row r="1636" spans="1:7" ht="44.4" thickTop="1" thickBot="1" x14ac:dyDescent="0.35">
      <c r="A1636" s="61" t="s">
        <v>2</v>
      </c>
      <c r="B1636" s="62" t="s">
        <v>3</v>
      </c>
      <c r="C1636" s="63" t="s">
        <v>4</v>
      </c>
      <c r="D1636" s="64" t="s">
        <v>5</v>
      </c>
      <c r="E1636" s="27"/>
      <c r="F1636" s="20"/>
      <c r="G1636" s="20"/>
    </row>
    <row r="1637" spans="1:7" ht="231.6" customHeight="1" thickTop="1" thickBot="1" x14ac:dyDescent="0.35">
      <c r="A1637" s="65" t="s">
        <v>572</v>
      </c>
      <c r="B1637" s="66" t="s">
        <v>573</v>
      </c>
      <c r="C1637" s="50" t="s">
        <v>304</v>
      </c>
      <c r="D1637" s="50">
        <v>1</v>
      </c>
      <c r="E1637" s="20"/>
      <c r="F1637" s="20"/>
      <c r="G1637" s="20"/>
    </row>
    <row r="1638" spans="1:7" ht="30" thickTop="1" thickBot="1" x14ac:dyDescent="0.35">
      <c r="A1638" s="61" t="s">
        <v>9</v>
      </c>
      <c r="B1638" s="62" t="s">
        <v>10</v>
      </c>
      <c r="C1638" s="62" t="s">
        <v>4</v>
      </c>
      <c r="D1638" s="62" t="s">
        <v>11</v>
      </c>
      <c r="E1638" s="62" t="s">
        <v>12</v>
      </c>
      <c r="F1638" s="62" t="s">
        <v>13</v>
      </c>
      <c r="G1638" s="64" t="s">
        <v>14</v>
      </c>
    </row>
    <row r="1639" spans="1:7" ht="15" thickTop="1" x14ac:dyDescent="0.3">
      <c r="A1639" s="20"/>
      <c r="B1639" s="67" t="s">
        <v>15</v>
      </c>
      <c r="C1639" s="68"/>
      <c r="D1639" s="68"/>
      <c r="E1639" s="68"/>
      <c r="F1639" s="68"/>
      <c r="G1639" s="7"/>
    </row>
    <row r="1640" spans="1:7" x14ac:dyDescent="0.3">
      <c r="A1640" s="36" t="s">
        <v>16</v>
      </c>
      <c r="B1640" s="4" t="s">
        <v>70</v>
      </c>
      <c r="C1640" s="4" t="s">
        <v>18</v>
      </c>
      <c r="D1640" s="4">
        <v>0.28999999999999998</v>
      </c>
      <c r="E1640" s="70">
        <v>30.27</v>
      </c>
      <c r="F1640" s="6">
        <f>PRODUCT(D1640:E1640)</f>
        <v>8.7782999999999998</v>
      </c>
      <c r="G1640" s="7"/>
    </row>
    <row r="1641" spans="1:7" ht="15" thickBot="1" x14ac:dyDescent="0.35">
      <c r="A1641" s="36" t="s">
        <v>19</v>
      </c>
      <c r="B1641" s="4" t="s">
        <v>20</v>
      </c>
      <c r="C1641" s="4" t="s">
        <v>18</v>
      </c>
      <c r="D1641" s="4">
        <v>0.28999999999999998</v>
      </c>
      <c r="E1641" s="70">
        <v>25.18</v>
      </c>
      <c r="F1641" s="6">
        <f>PRODUCT(D1641:E1641)</f>
        <v>7.3021999999999991</v>
      </c>
      <c r="G1641" s="7"/>
    </row>
    <row r="1642" spans="1:7" ht="15.6" thickTop="1" thickBot="1" x14ac:dyDescent="0.35">
      <c r="A1642" s="71">
        <v>1</v>
      </c>
      <c r="B1642" s="244" t="s">
        <v>21</v>
      </c>
      <c r="C1642" s="245"/>
      <c r="D1642" s="245"/>
      <c r="E1642" s="246"/>
      <c r="F1642" s="72">
        <f>SUM(F1640:F1641)</f>
        <v>16.080500000000001</v>
      </c>
      <c r="G1642" s="73">
        <f>SUM(F1642/F1647)</f>
        <v>0.79051383399209485</v>
      </c>
    </row>
    <row r="1643" spans="1:7" ht="15.6" thickTop="1" thickBot="1" x14ac:dyDescent="0.35">
      <c r="A1643" s="78" t="s">
        <v>26</v>
      </c>
      <c r="B1643" s="244" t="s">
        <v>84</v>
      </c>
      <c r="C1643" s="245"/>
      <c r="D1643" s="245"/>
      <c r="E1643" s="246"/>
      <c r="F1643" s="79">
        <f>SUM(F1642)</f>
        <v>16.080500000000001</v>
      </c>
      <c r="G1643" s="3"/>
    </row>
    <row r="1644" spans="1:7" ht="15.6" thickTop="1" thickBot="1" x14ac:dyDescent="0.35">
      <c r="A1644" s="80">
        <v>2</v>
      </c>
      <c r="B1644" s="264" t="s">
        <v>28</v>
      </c>
      <c r="C1644" s="265"/>
      <c r="D1644" s="265"/>
      <c r="E1644" s="266"/>
      <c r="F1644" s="79">
        <f>SUM(F1643)*15%</f>
        <v>2.4120750000000002</v>
      </c>
      <c r="G1644" s="73">
        <f>SUM(F1644/F1647)</f>
        <v>0.11857707509881422</v>
      </c>
    </row>
    <row r="1645" spans="1:7" ht="15.6" thickTop="1" thickBot="1" x14ac:dyDescent="0.35">
      <c r="A1645" s="78" t="s">
        <v>29</v>
      </c>
      <c r="B1645" s="244" t="s">
        <v>85</v>
      </c>
      <c r="C1645" s="245"/>
      <c r="D1645" s="245"/>
      <c r="E1645" s="246"/>
      <c r="F1645" s="81">
        <f>SUM(F1643:F1644)</f>
        <v>18.492575000000002</v>
      </c>
    </row>
    <row r="1646" spans="1:7" ht="15.6" thickTop="1" thickBot="1" x14ac:dyDescent="0.35">
      <c r="A1646" s="80">
        <v>3</v>
      </c>
      <c r="B1646" s="264" t="s">
        <v>31</v>
      </c>
      <c r="C1646" s="265"/>
      <c r="D1646" s="265"/>
      <c r="E1646" s="266"/>
      <c r="F1646" s="79">
        <f>SUM(F1645)*10%</f>
        <v>1.8492575000000002</v>
      </c>
      <c r="G1646" s="73">
        <f>SUM(F1646/F1647)</f>
        <v>9.0909090909090912E-2</v>
      </c>
    </row>
    <row r="1647" spans="1:7" ht="15.6" thickTop="1" thickBot="1" x14ac:dyDescent="0.35">
      <c r="A1647" s="78" t="s">
        <v>32</v>
      </c>
      <c r="B1647" s="244" t="s">
        <v>33</v>
      </c>
      <c r="C1647" s="245"/>
      <c r="D1647" s="245"/>
      <c r="E1647" s="246"/>
      <c r="F1647" s="81">
        <f>SUM(F1645:F1646)</f>
        <v>20.341832500000002</v>
      </c>
      <c r="G1647" s="82">
        <f>SUM(G1642,G1644,G1646)</f>
        <v>1</v>
      </c>
    </row>
    <row r="1648" spans="1:7" ht="15.6" thickTop="1" thickBot="1" x14ac:dyDescent="0.35"/>
    <row r="1649" spans="1:7" ht="44.4" thickTop="1" thickBot="1" x14ac:dyDescent="0.35">
      <c r="A1649" s="61" t="s">
        <v>2</v>
      </c>
      <c r="B1649" s="62" t="s">
        <v>3</v>
      </c>
      <c r="C1649" s="63" t="s">
        <v>4</v>
      </c>
      <c r="D1649" s="64" t="s">
        <v>5</v>
      </c>
      <c r="E1649" s="27"/>
      <c r="F1649" s="20"/>
      <c r="G1649" s="20"/>
    </row>
    <row r="1650" spans="1:7" ht="229.8" customHeight="1" thickTop="1" thickBot="1" x14ac:dyDescent="0.35">
      <c r="A1650" s="65" t="s">
        <v>574</v>
      </c>
      <c r="B1650" s="66" t="s">
        <v>575</v>
      </c>
      <c r="C1650" s="50" t="s">
        <v>304</v>
      </c>
      <c r="D1650" s="50">
        <v>1</v>
      </c>
      <c r="E1650" s="20"/>
      <c r="F1650" s="20"/>
      <c r="G1650" s="20"/>
    </row>
    <row r="1651" spans="1:7" ht="30" thickTop="1" thickBot="1" x14ac:dyDescent="0.35">
      <c r="A1651" s="61" t="s">
        <v>9</v>
      </c>
      <c r="B1651" s="62" t="s">
        <v>10</v>
      </c>
      <c r="C1651" s="62" t="s">
        <v>4</v>
      </c>
      <c r="D1651" s="62" t="s">
        <v>11</v>
      </c>
      <c r="E1651" s="62" t="s">
        <v>12</v>
      </c>
      <c r="F1651" s="62" t="s">
        <v>13</v>
      </c>
      <c r="G1651" s="64" t="s">
        <v>14</v>
      </c>
    </row>
    <row r="1652" spans="1:7" ht="15" thickTop="1" x14ac:dyDescent="0.3">
      <c r="A1652" s="20"/>
      <c r="B1652" s="67" t="s">
        <v>15</v>
      </c>
      <c r="C1652" s="68"/>
      <c r="D1652" s="68"/>
      <c r="E1652" s="68"/>
      <c r="F1652" s="68"/>
      <c r="G1652" s="7"/>
    </row>
    <row r="1653" spans="1:7" x14ac:dyDescent="0.3">
      <c r="A1653" s="36" t="s">
        <v>16</v>
      </c>
      <c r="B1653" s="4" t="s">
        <v>70</v>
      </c>
      <c r="C1653" s="4" t="s">
        <v>18</v>
      </c>
      <c r="D1653" s="22">
        <v>2.9</v>
      </c>
      <c r="E1653" s="70">
        <v>30.27</v>
      </c>
      <c r="F1653" s="6">
        <f>PRODUCT(D1653:E1653)</f>
        <v>87.783000000000001</v>
      </c>
      <c r="G1653" s="7"/>
    </row>
    <row r="1654" spans="1:7" x14ac:dyDescent="0.3">
      <c r="A1654" s="36" t="s">
        <v>19</v>
      </c>
      <c r="B1654" s="4" t="s">
        <v>140</v>
      </c>
      <c r="C1654" s="4" t="s">
        <v>18</v>
      </c>
      <c r="D1654" s="22">
        <v>3.8</v>
      </c>
      <c r="E1654" s="70">
        <v>28.09</v>
      </c>
      <c r="F1654" s="6">
        <f>PRODUCT(D1654:E1654)</f>
        <v>106.74199999999999</v>
      </c>
      <c r="G1654" s="7"/>
    </row>
    <row r="1655" spans="1:7" ht="15" thickBot="1" x14ac:dyDescent="0.35">
      <c r="A1655" s="36" t="s">
        <v>131</v>
      </c>
      <c r="B1655" s="4" t="s">
        <v>141</v>
      </c>
      <c r="C1655" s="4" t="s">
        <v>18</v>
      </c>
      <c r="D1655" s="22">
        <v>3.8</v>
      </c>
      <c r="E1655" s="70">
        <v>25.18</v>
      </c>
      <c r="F1655" s="6">
        <f>PRODUCT(D1655:E1655)</f>
        <v>95.683999999999997</v>
      </c>
      <c r="G1655" s="7"/>
    </row>
    <row r="1656" spans="1:7" ht="15.6" thickTop="1" thickBot="1" x14ac:dyDescent="0.35">
      <c r="A1656" s="71">
        <v>1</v>
      </c>
      <c r="B1656" s="244" t="s">
        <v>21</v>
      </c>
      <c r="C1656" s="245"/>
      <c r="D1656" s="245"/>
      <c r="E1656" s="246"/>
      <c r="F1656" s="72">
        <f>SUM(F1653:F1655)</f>
        <v>290.20899999999995</v>
      </c>
      <c r="G1656" s="73">
        <f>SUM(F1656/F1661)</f>
        <v>0.79051383399209485</v>
      </c>
    </row>
    <row r="1657" spans="1:7" ht="15.6" thickTop="1" thickBot="1" x14ac:dyDescent="0.35">
      <c r="A1657" s="78" t="s">
        <v>26</v>
      </c>
      <c r="B1657" s="244" t="s">
        <v>84</v>
      </c>
      <c r="C1657" s="245"/>
      <c r="D1657" s="245"/>
      <c r="E1657" s="246"/>
      <c r="F1657" s="79">
        <f>SUM(F1656)</f>
        <v>290.20899999999995</v>
      </c>
      <c r="G1657" s="3"/>
    </row>
    <row r="1658" spans="1:7" ht="15.6" thickTop="1" thickBot="1" x14ac:dyDescent="0.35">
      <c r="A1658" s="80">
        <v>2</v>
      </c>
      <c r="B1658" s="264" t="s">
        <v>28</v>
      </c>
      <c r="C1658" s="265"/>
      <c r="D1658" s="265"/>
      <c r="E1658" s="266"/>
      <c r="F1658" s="79">
        <f>SUM(F1657)*15%</f>
        <v>43.531349999999989</v>
      </c>
      <c r="G1658" s="73">
        <f>SUM(F1658/F1661)</f>
        <v>0.11857707509881422</v>
      </c>
    </row>
    <row r="1659" spans="1:7" ht="15.6" thickTop="1" thickBot="1" x14ac:dyDescent="0.35">
      <c r="A1659" s="78" t="s">
        <v>29</v>
      </c>
      <c r="B1659" s="244" t="s">
        <v>85</v>
      </c>
      <c r="C1659" s="245"/>
      <c r="D1659" s="245"/>
      <c r="E1659" s="246"/>
      <c r="F1659" s="81">
        <f>SUM(F1657:F1658)</f>
        <v>333.74034999999992</v>
      </c>
    </row>
    <row r="1660" spans="1:7" ht="15.6" thickTop="1" thickBot="1" x14ac:dyDescent="0.35">
      <c r="A1660" s="80">
        <v>3</v>
      </c>
      <c r="B1660" s="264" t="s">
        <v>31</v>
      </c>
      <c r="C1660" s="265"/>
      <c r="D1660" s="265"/>
      <c r="E1660" s="266"/>
      <c r="F1660" s="79">
        <f>SUM(F1659)*10%</f>
        <v>33.374034999999992</v>
      </c>
      <c r="G1660" s="73">
        <f>SUM(F1660/F1661)</f>
        <v>9.0909090909090912E-2</v>
      </c>
    </row>
    <row r="1661" spans="1:7" ht="15.6" thickTop="1" thickBot="1" x14ac:dyDescent="0.35">
      <c r="A1661" s="78" t="s">
        <v>32</v>
      </c>
      <c r="B1661" s="244" t="s">
        <v>33</v>
      </c>
      <c r="C1661" s="245"/>
      <c r="D1661" s="245"/>
      <c r="E1661" s="246"/>
      <c r="F1661" s="81">
        <f>SUM(F1659:F1660)</f>
        <v>367.11438499999991</v>
      </c>
      <c r="G1661" s="82">
        <f>SUM(G1656,G1658,G1660)</f>
        <v>1</v>
      </c>
    </row>
    <row r="1662" spans="1:7" ht="15.6" thickTop="1" thickBot="1" x14ac:dyDescent="0.35"/>
    <row r="1663" spans="1:7" ht="44.4" thickTop="1" thickBot="1" x14ac:dyDescent="0.35">
      <c r="A1663" s="61" t="s">
        <v>2</v>
      </c>
      <c r="B1663" s="62" t="s">
        <v>3</v>
      </c>
      <c r="C1663" s="63" t="s">
        <v>4</v>
      </c>
      <c r="D1663" s="64" t="s">
        <v>5</v>
      </c>
      <c r="E1663" s="27"/>
      <c r="F1663" s="20"/>
      <c r="G1663" s="20"/>
    </row>
    <row r="1664" spans="1:7" ht="227.4" customHeight="1" thickTop="1" thickBot="1" x14ac:dyDescent="0.35">
      <c r="A1664" s="65" t="s">
        <v>576</v>
      </c>
      <c r="B1664" s="66" t="s">
        <v>577</v>
      </c>
      <c r="C1664" s="50" t="s">
        <v>304</v>
      </c>
      <c r="D1664" s="50">
        <v>1</v>
      </c>
      <c r="E1664" s="20"/>
      <c r="F1664" s="20"/>
      <c r="G1664" s="20"/>
    </row>
    <row r="1665" spans="1:7" ht="30" thickTop="1" thickBot="1" x14ac:dyDescent="0.35">
      <c r="A1665" s="61" t="s">
        <v>9</v>
      </c>
      <c r="B1665" s="62" t="s">
        <v>10</v>
      </c>
      <c r="C1665" s="62" t="s">
        <v>4</v>
      </c>
      <c r="D1665" s="62" t="s">
        <v>11</v>
      </c>
      <c r="E1665" s="62" t="s">
        <v>12</v>
      </c>
      <c r="F1665" s="62" t="s">
        <v>13</v>
      </c>
      <c r="G1665" s="64" t="s">
        <v>14</v>
      </c>
    </row>
    <row r="1666" spans="1:7" ht="15" thickTop="1" x14ac:dyDescent="0.3">
      <c r="A1666" s="20"/>
      <c r="B1666" s="67" t="s">
        <v>15</v>
      </c>
      <c r="C1666" s="68"/>
      <c r="D1666" s="68"/>
      <c r="E1666" s="68"/>
      <c r="F1666" s="68"/>
      <c r="G1666" s="7"/>
    </row>
    <row r="1667" spans="1:7" x14ac:dyDescent="0.3">
      <c r="A1667" s="36" t="s">
        <v>16</v>
      </c>
      <c r="B1667" s="4" t="s">
        <v>70</v>
      </c>
      <c r="C1667" s="4" t="s">
        <v>18</v>
      </c>
      <c r="D1667" s="22">
        <v>3.7</v>
      </c>
      <c r="E1667" s="70">
        <v>30.27</v>
      </c>
      <c r="F1667" s="6">
        <f>PRODUCT(D1667:E1667)</f>
        <v>111.99900000000001</v>
      </c>
      <c r="G1667" s="7"/>
    </row>
    <row r="1668" spans="1:7" x14ac:dyDescent="0.3">
      <c r="A1668" s="36" t="s">
        <v>19</v>
      </c>
      <c r="B1668" s="4" t="s">
        <v>140</v>
      </c>
      <c r="C1668" s="4" t="s">
        <v>18</v>
      </c>
      <c r="D1668" s="22">
        <v>4.5</v>
      </c>
      <c r="E1668" s="70">
        <v>28.09</v>
      </c>
      <c r="F1668" s="6">
        <f>PRODUCT(D1668:E1668)</f>
        <v>126.405</v>
      </c>
      <c r="G1668" s="7"/>
    </row>
    <row r="1669" spans="1:7" ht="15" thickBot="1" x14ac:dyDescent="0.35">
      <c r="A1669" s="36" t="s">
        <v>131</v>
      </c>
      <c r="B1669" s="4" t="s">
        <v>141</v>
      </c>
      <c r="C1669" s="4" t="s">
        <v>18</v>
      </c>
      <c r="D1669" s="22">
        <v>4.5</v>
      </c>
      <c r="E1669" s="70">
        <v>25.18</v>
      </c>
      <c r="F1669" s="6">
        <f>PRODUCT(D1669:E1669)</f>
        <v>113.31</v>
      </c>
      <c r="G1669" s="7"/>
    </row>
    <row r="1670" spans="1:7" ht="15.6" thickTop="1" thickBot="1" x14ac:dyDescent="0.35">
      <c r="A1670" s="71">
        <v>1</v>
      </c>
      <c r="B1670" s="244" t="s">
        <v>21</v>
      </c>
      <c r="C1670" s="245"/>
      <c r="D1670" s="245"/>
      <c r="E1670" s="246"/>
      <c r="F1670" s="72">
        <f>SUM(F1667:F1669)</f>
        <v>351.714</v>
      </c>
      <c r="G1670" s="73">
        <f>SUM(F1670/F1675)</f>
        <v>0.79051383399209485</v>
      </c>
    </row>
    <row r="1671" spans="1:7" ht="15.6" thickTop="1" thickBot="1" x14ac:dyDescent="0.35">
      <c r="A1671" s="78" t="s">
        <v>26</v>
      </c>
      <c r="B1671" s="244" t="s">
        <v>84</v>
      </c>
      <c r="C1671" s="245"/>
      <c r="D1671" s="245"/>
      <c r="E1671" s="246"/>
      <c r="F1671" s="79">
        <f>SUM(F1670)</f>
        <v>351.714</v>
      </c>
      <c r="G1671" s="3"/>
    </row>
    <row r="1672" spans="1:7" ht="15.6" thickTop="1" thickBot="1" x14ac:dyDescent="0.35">
      <c r="A1672" s="80">
        <v>2</v>
      </c>
      <c r="B1672" s="264" t="s">
        <v>28</v>
      </c>
      <c r="C1672" s="265"/>
      <c r="D1672" s="265"/>
      <c r="E1672" s="266"/>
      <c r="F1672" s="81">
        <f>SUM(F1671)*15%</f>
        <v>52.757100000000001</v>
      </c>
      <c r="G1672" s="73">
        <f>SUM(F1672/F1675)</f>
        <v>0.11857707509881424</v>
      </c>
    </row>
    <row r="1673" spans="1:7" ht="15.6" thickTop="1" thickBot="1" x14ac:dyDescent="0.35">
      <c r="A1673" s="78" t="s">
        <v>29</v>
      </c>
      <c r="B1673" s="244" t="s">
        <v>85</v>
      </c>
      <c r="C1673" s="245"/>
      <c r="D1673" s="245"/>
      <c r="E1673" s="246"/>
      <c r="F1673" s="81">
        <f>SUM(F1671:F1672)</f>
        <v>404.47109999999998</v>
      </c>
    </row>
    <row r="1674" spans="1:7" ht="15.6" thickTop="1" thickBot="1" x14ac:dyDescent="0.35">
      <c r="A1674" s="80">
        <v>3</v>
      </c>
      <c r="B1674" s="264" t="s">
        <v>31</v>
      </c>
      <c r="C1674" s="265"/>
      <c r="D1674" s="265"/>
      <c r="E1674" s="266"/>
      <c r="F1674" s="81">
        <f>SUM(F1673)*10%</f>
        <v>40.447110000000002</v>
      </c>
      <c r="G1674" s="73">
        <f>SUM(F1674/F1675)</f>
        <v>9.0909090909090912E-2</v>
      </c>
    </row>
    <row r="1675" spans="1:7" ht="15.6" thickTop="1" thickBot="1" x14ac:dyDescent="0.35">
      <c r="A1675" s="78" t="s">
        <v>32</v>
      </c>
      <c r="B1675" s="244" t="s">
        <v>33</v>
      </c>
      <c r="C1675" s="245"/>
      <c r="D1675" s="245"/>
      <c r="E1675" s="246"/>
      <c r="F1675" s="81">
        <f>SUM(F1673:F1674)</f>
        <v>444.91820999999999</v>
      </c>
      <c r="G1675" s="82">
        <f>SUM(G1670,G1672,G1674)</f>
        <v>1</v>
      </c>
    </row>
    <row r="1676" spans="1:7" ht="15" thickTop="1" x14ac:dyDescent="0.3"/>
  </sheetData>
  <mergeCells count="749">
    <mergeCell ref="B1671:E1671"/>
    <mergeCell ref="B1672:E1672"/>
    <mergeCell ref="B1673:E1673"/>
    <mergeCell ref="B1674:E1674"/>
    <mergeCell ref="B1675:E1675"/>
    <mergeCell ref="B1657:E1657"/>
    <mergeCell ref="B1658:E1658"/>
    <mergeCell ref="B1659:E1659"/>
    <mergeCell ref="B1660:E1660"/>
    <mergeCell ref="B1661:E1661"/>
    <mergeCell ref="B1670:E1670"/>
    <mergeCell ref="B1643:E1643"/>
    <mergeCell ref="B1644:E1644"/>
    <mergeCell ref="B1645:E1645"/>
    <mergeCell ref="B1646:E1646"/>
    <mergeCell ref="B1647:E1647"/>
    <mergeCell ref="B1656:E1656"/>
    <mergeCell ref="B1630:E1630"/>
    <mergeCell ref="B1631:E1631"/>
    <mergeCell ref="B1632:E1632"/>
    <mergeCell ref="B1633:E1633"/>
    <mergeCell ref="B1634:E1634"/>
    <mergeCell ref="B1642:E1642"/>
    <mergeCell ref="B1617:E1617"/>
    <mergeCell ref="B1618:E1618"/>
    <mergeCell ref="B1619:E1619"/>
    <mergeCell ref="B1620:E1620"/>
    <mergeCell ref="B1621:E1621"/>
    <mergeCell ref="B1629:E1629"/>
    <mergeCell ref="B1604:E1604"/>
    <mergeCell ref="B1605:E1605"/>
    <mergeCell ref="B1606:E1606"/>
    <mergeCell ref="B1607:E1607"/>
    <mergeCell ref="B1608:E1608"/>
    <mergeCell ref="B1616:E1616"/>
    <mergeCell ref="B1591:E1591"/>
    <mergeCell ref="B1592:E1592"/>
    <mergeCell ref="B1593:E1593"/>
    <mergeCell ref="B1594:E1594"/>
    <mergeCell ref="B1595:E1595"/>
    <mergeCell ref="B1603:E1603"/>
    <mergeCell ref="B1578:E1578"/>
    <mergeCell ref="B1579:E1579"/>
    <mergeCell ref="B1580:E1580"/>
    <mergeCell ref="B1581:E1581"/>
    <mergeCell ref="B1582:E1582"/>
    <mergeCell ref="B1590:E1590"/>
    <mergeCell ref="B1565:E1565"/>
    <mergeCell ref="B1566:E1566"/>
    <mergeCell ref="B1567:E1567"/>
    <mergeCell ref="B1568:E1568"/>
    <mergeCell ref="B1569:E1569"/>
    <mergeCell ref="B1577:E1577"/>
    <mergeCell ref="B1551:E1551"/>
    <mergeCell ref="B1552:E1552"/>
    <mergeCell ref="B1553:E1553"/>
    <mergeCell ref="B1554:E1554"/>
    <mergeCell ref="B1555:E1555"/>
    <mergeCell ref="B1564:E1564"/>
    <mergeCell ref="B1537:E1537"/>
    <mergeCell ref="B1538:E1538"/>
    <mergeCell ref="B1539:E1539"/>
    <mergeCell ref="B1540:E1540"/>
    <mergeCell ref="B1541:E1541"/>
    <mergeCell ref="B1550:E1550"/>
    <mergeCell ref="B1523:E1523"/>
    <mergeCell ref="B1524:E1524"/>
    <mergeCell ref="B1525:E1525"/>
    <mergeCell ref="B1526:E1526"/>
    <mergeCell ref="B1527:E1527"/>
    <mergeCell ref="B1536:E1536"/>
    <mergeCell ref="B1509:E1509"/>
    <mergeCell ref="B1510:E1510"/>
    <mergeCell ref="B1511:E1511"/>
    <mergeCell ref="B1512:E1512"/>
    <mergeCell ref="B1513:E1513"/>
    <mergeCell ref="B1522:E1522"/>
    <mergeCell ref="B1495:E1495"/>
    <mergeCell ref="B1496:E1496"/>
    <mergeCell ref="B1497:E1497"/>
    <mergeCell ref="B1498:E1498"/>
    <mergeCell ref="B1499:E1499"/>
    <mergeCell ref="B1508:E1508"/>
    <mergeCell ref="B1480:E1480"/>
    <mergeCell ref="B1481:E1481"/>
    <mergeCell ref="B1482:E1482"/>
    <mergeCell ref="B1483:E1483"/>
    <mergeCell ref="A1485:G1485"/>
    <mergeCell ref="B1494:E1494"/>
    <mergeCell ref="B1467:E1467"/>
    <mergeCell ref="B1468:E1468"/>
    <mergeCell ref="B1469:E1469"/>
    <mergeCell ref="B1470:E1470"/>
    <mergeCell ref="B1478:E1478"/>
    <mergeCell ref="B1479:E1479"/>
    <mergeCell ref="B1454:E1454"/>
    <mergeCell ref="B1455:E1455"/>
    <mergeCell ref="B1456:E1456"/>
    <mergeCell ref="B1457:E1457"/>
    <mergeCell ref="B1465:E1465"/>
    <mergeCell ref="B1466:E1466"/>
    <mergeCell ref="B1441:E1441"/>
    <mergeCell ref="B1442:E1442"/>
    <mergeCell ref="B1443:E1443"/>
    <mergeCell ref="B1444:E1444"/>
    <mergeCell ref="B1452:E1452"/>
    <mergeCell ref="B1453:E1453"/>
    <mergeCell ref="B1427:E1427"/>
    <mergeCell ref="B1428:E1428"/>
    <mergeCell ref="B1429:E1429"/>
    <mergeCell ref="B1430:E1430"/>
    <mergeCell ref="B1439:E1439"/>
    <mergeCell ref="B1440:E1440"/>
    <mergeCell ref="B1414:E1414"/>
    <mergeCell ref="B1415:E1415"/>
    <mergeCell ref="B1416:E1416"/>
    <mergeCell ref="B1417:E1417"/>
    <mergeCell ref="B1425:E1425"/>
    <mergeCell ref="B1426:E1426"/>
    <mergeCell ref="B1400:E1400"/>
    <mergeCell ref="B1401:E1401"/>
    <mergeCell ref="B1402:E1402"/>
    <mergeCell ref="B1403:E1403"/>
    <mergeCell ref="B1412:E1412"/>
    <mergeCell ref="B1413:E1413"/>
    <mergeCell ref="B1385:E1385"/>
    <mergeCell ref="B1386:E1386"/>
    <mergeCell ref="B1387:E1387"/>
    <mergeCell ref="A1389:G1389"/>
    <mergeCell ref="B1398:E1398"/>
    <mergeCell ref="B1399:E1399"/>
    <mergeCell ref="B1372:E1372"/>
    <mergeCell ref="B1373:E1373"/>
    <mergeCell ref="B1374:E1374"/>
    <mergeCell ref="B1382:E1382"/>
    <mergeCell ref="B1383:E1383"/>
    <mergeCell ref="B1384:E1384"/>
    <mergeCell ref="B1359:E1359"/>
    <mergeCell ref="B1360:E1360"/>
    <mergeCell ref="B1361:E1361"/>
    <mergeCell ref="B1369:E1369"/>
    <mergeCell ref="B1370:E1370"/>
    <mergeCell ref="B1371:E1371"/>
    <mergeCell ref="B1343:E1343"/>
    <mergeCell ref="B1344:E1344"/>
    <mergeCell ref="B1353:E1353"/>
    <mergeCell ref="B1356:E1356"/>
    <mergeCell ref="B1357:E1357"/>
    <mergeCell ref="B1358:E1358"/>
    <mergeCell ref="A1328:G1328"/>
    <mergeCell ref="B1336:E1336"/>
    <mergeCell ref="B1339:E1339"/>
    <mergeCell ref="B1340:E1340"/>
    <mergeCell ref="B1341:E1341"/>
    <mergeCell ref="B1342:E1342"/>
    <mergeCell ref="B1321:E1321"/>
    <mergeCell ref="B1322:E1322"/>
    <mergeCell ref="B1323:E1323"/>
    <mergeCell ref="B1324:E1324"/>
    <mergeCell ref="B1325:E1325"/>
    <mergeCell ref="B1326:E1326"/>
    <mergeCell ref="B1308:E1308"/>
    <mergeCell ref="B1309:E1309"/>
    <mergeCell ref="B1310:E1310"/>
    <mergeCell ref="B1311:E1311"/>
    <mergeCell ref="B1312:E1312"/>
    <mergeCell ref="B1313:E1313"/>
    <mergeCell ref="B1295:E1295"/>
    <mergeCell ref="B1296:E1296"/>
    <mergeCell ref="B1297:E1297"/>
    <mergeCell ref="B1298:E1298"/>
    <mergeCell ref="B1299:E1299"/>
    <mergeCell ref="B1300:E1300"/>
    <mergeCell ref="B1282:E1282"/>
    <mergeCell ref="B1283:E1283"/>
    <mergeCell ref="B1284:E1284"/>
    <mergeCell ref="B1285:E1285"/>
    <mergeCell ref="B1286:E1286"/>
    <mergeCell ref="B1287:E1287"/>
    <mergeCell ref="B1269:E1269"/>
    <mergeCell ref="B1270:E1270"/>
    <mergeCell ref="B1271:E1271"/>
    <mergeCell ref="B1272:E1272"/>
    <mergeCell ref="B1273:E1273"/>
    <mergeCell ref="B1274:E1274"/>
    <mergeCell ref="B1256:E1256"/>
    <mergeCell ref="B1257:E1257"/>
    <mergeCell ref="B1258:E1258"/>
    <mergeCell ref="B1259:E1259"/>
    <mergeCell ref="B1260:E1260"/>
    <mergeCell ref="B1261:E1261"/>
    <mergeCell ref="B1242:E1242"/>
    <mergeCell ref="B1243:E1243"/>
    <mergeCell ref="B1244:E1244"/>
    <mergeCell ref="B1245:E1245"/>
    <mergeCell ref="B1246:E1246"/>
    <mergeCell ref="B1247:E1247"/>
    <mergeCell ref="B1228:E1228"/>
    <mergeCell ref="B1229:E1229"/>
    <mergeCell ref="B1230:E1230"/>
    <mergeCell ref="B1231:E1231"/>
    <mergeCell ref="B1232:E1232"/>
    <mergeCell ref="B1233:E1233"/>
    <mergeCell ref="B1214:E1214"/>
    <mergeCell ref="B1215:E1215"/>
    <mergeCell ref="B1216:E1216"/>
    <mergeCell ref="B1217:E1217"/>
    <mergeCell ref="B1218:E1218"/>
    <mergeCell ref="B1219:E1219"/>
    <mergeCell ref="B1200:E1200"/>
    <mergeCell ref="B1201:E1201"/>
    <mergeCell ref="B1202:E1202"/>
    <mergeCell ref="B1203:E1203"/>
    <mergeCell ref="B1204:E1204"/>
    <mergeCell ref="B1205:E1205"/>
    <mergeCell ref="B1186:E1186"/>
    <mergeCell ref="B1187:E1187"/>
    <mergeCell ref="B1188:E1188"/>
    <mergeCell ref="B1189:E1189"/>
    <mergeCell ref="B1190:E1190"/>
    <mergeCell ref="B1191:E1191"/>
    <mergeCell ref="B1172:E1172"/>
    <mergeCell ref="B1173:E1173"/>
    <mergeCell ref="B1174:E1174"/>
    <mergeCell ref="B1175:E1175"/>
    <mergeCell ref="B1176:E1176"/>
    <mergeCell ref="B1177:E1177"/>
    <mergeCell ref="B1158:E1158"/>
    <mergeCell ref="B1159:E1159"/>
    <mergeCell ref="B1160:E1160"/>
    <mergeCell ref="B1161:E1161"/>
    <mergeCell ref="B1162:E1162"/>
    <mergeCell ref="B1163:E1163"/>
    <mergeCell ref="B1144:E1144"/>
    <mergeCell ref="B1145:E1145"/>
    <mergeCell ref="B1146:E1146"/>
    <mergeCell ref="B1147:E1147"/>
    <mergeCell ref="B1148:E1148"/>
    <mergeCell ref="B1149:E1149"/>
    <mergeCell ref="B1130:E1130"/>
    <mergeCell ref="B1131:E1131"/>
    <mergeCell ref="B1132:E1132"/>
    <mergeCell ref="B1133:E1133"/>
    <mergeCell ref="B1134:E1134"/>
    <mergeCell ref="B1135:E1135"/>
    <mergeCell ref="B1116:E1116"/>
    <mergeCell ref="B1117:E1117"/>
    <mergeCell ref="B1118:E1118"/>
    <mergeCell ref="B1119:E1119"/>
    <mergeCell ref="B1120:E1120"/>
    <mergeCell ref="B1121:E1121"/>
    <mergeCell ref="B1102:E1102"/>
    <mergeCell ref="B1103:E1103"/>
    <mergeCell ref="B1104:E1104"/>
    <mergeCell ref="B1105:E1105"/>
    <mergeCell ref="B1106:E1106"/>
    <mergeCell ref="B1107:E1107"/>
    <mergeCell ref="B1087:E1087"/>
    <mergeCell ref="B1088:E1088"/>
    <mergeCell ref="B1089:E1089"/>
    <mergeCell ref="B1090:E1090"/>
    <mergeCell ref="B1091:E1091"/>
    <mergeCell ref="A1093:G1093"/>
    <mergeCell ref="B1072:E1072"/>
    <mergeCell ref="B1073:E1073"/>
    <mergeCell ref="B1074:E1074"/>
    <mergeCell ref="B1075:E1075"/>
    <mergeCell ref="B1083:E1083"/>
    <mergeCell ref="B1086:E1086"/>
    <mergeCell ref="B1058:E1058"/>
    <mergeCell ref="B1059:E1059"/>
    <mergeCell ref="B1060:E1060"/>
    <mergeCell ref="B1067:E1067"/>
    <mergeCell ref="B1070:E1070"/>
    <mergeCell ref="B1071:E1071"/>
    <mergeCell ref="B1044:E1044"/>
    <mergeCell ref="B1045:E1045"/>
    <mergeCell ref="B1052:E1052"/>
    <mergeCell ref="B1055:E1055"/>
    <mergeCell ref="B1056:E1056"/>
    <mergeCell ref="B1057:E1057"/>
    <mergeCell ref="B1032:E1032"/>
    <mergeCell ref="B1033:E1033"/>
    <mergeCell ref="B1040:E1040"/>
    <mergeCell ref="B1041:E1041"/>
    <mergeCell ref="B1042:E1042"/>
    <mergeCell ref="B1043:E1043"/>
    <mergeCell ref="B1020:E1020"/>
    <mergeCell ref="B1021:E1021"/>
    <mergeCell ref="B1028:E1028"/>
    <mergeCell ref="B1029:E1029"/>
    <mergeCell ref="B1030:E1030"/>
    <mergeCell ref="B1031:E1031"/>
    <mergeCell ref="B1008:E1008"/>
    <mergeCell ref="B1009:E1009"/>
    <mergeCell ref="B1016:E1016"/>
    <mergeCell ref="B1017:E1017"/>
    <mergeCell ref="B1018:E1018"/>
    <mergeCell ref="B1019:E1019"/>
    <mergeCell ref="B996:E996"/>
    <mergeCell ref="B997:E997"/>
    <mergeCell ref="B1004:E1004"/>
    <mergeCell ref="B1005:E1005"/>
    <mergeCell ref="B1006:E1006"/>
    <mergeCell ref="B1007:E1007"/>
    <mergeCell ref="B984:E984"/>
    <mergeCell ref="B985:E985"/>
    <mergeCell ref="B992:E992"/>
    <mergeCell ref="B993:E993"/>
    <mergeCell ref="B994:E994"/>
    <mergeCell ref="B995:E995"/>
    <mergeCell ref="B972:E972"/>
    <mergeCell ref="B973:E973"/>
    <mergeCell ref="B980:E980"/>
    <mergeCell ref="B981:E981"/>
    <mergeCell ref="B982:E982"/>
    <mergeCell ref="B983:E983"/>
    <mergeCell ref="B959:E959"/>
    <mergeCell ref="A961:G961"/>
    <mergeCell ref="B968:E968"/>
    <mergeCell ref="B969:E969"/>
    <mergeCell ref="B970:E970"/>
    <mergeCell ref="B971:E971"/>
    <mergeCell ref="B947:E947"/>
    <mergeCell ref="B954:E954"/>
    <mergeCell ref="B955:E955"/>
    <mergeCell ref="B956:E956"/>
    <mergeCell ref="B957:E957"/>
    <mergeCell ref="B958:E958"/>
    <mergeCell ref="B935:E935"/>
    <mergeCell ref="B942:E942"/>
    <mergeCell ref="B943:E943"/>
    <mergeCell ref="B944:E944"/>
    <mergeCell ref="B945:E945"/>
    <mergeCell ref="B946:E946"/>
    <mergeCell ref="B927:E927"/>
    <mergeCell ref="B930:E930"/>
    <mergeCell ref="B931:E931"/>
    <mergeCell ref="B932:E932"/>
    <mergeCell ref="B933:E933"/>
    <mergeCell ref="B934:E934"/>
    <mergeCell ref="B914:E914"/>
    <mergeCell ref="B915:E915"/>
    <mergeCell ref="B916:E916"/>
    <mergeCell ref="B917:E917"/>
    <mergeCell ref="B918:E918"/>
    <mergeCell ref="B919:E919"/>
    <mergeCell ref="B899:E899"/>
    <mergeCell ref="B900:E900"/>
    <mergeCell ref="B901:E901"/>
    <mergeCell ref="B902:E902"/>
    <mergeCell ref="B903:E903"/>
    <mergeCell ref="B911:E911"/>
    <mergeCell ref="B884:E884"/>
    <mergeCell ref="B885:E885"/>
    <mergeCell ref="B886:E886"/>
    <mergeCell ref="B887:E887"/>
    <mergeCell ref="B895:E895"/>
    <mergeCell ref="B898:E898"/>
    <mergeCell ref="B871:E871"/>
    <mergeCell ref="B872:E872"/>
    <mergeCell ref="B873:E873"/>
    <mergeCell ref="B874:E874"/>
    <mergeCell ref="B882:E882"/>
    <mergeCell ref="B883:E883"/>
    <mergeCell ref="B858:E858"/>
    <mergeCell ref="B859:E859"/>
    <mergeCell ref="B860:E860"/>
    <mergeCell ref="B861:E861"/>
    <mergeCell ref="B869:E869"/>
    <mergeCell ref="B870:E870"/>
    <mergeCell ref="B843:E843"/>
    <mergeCell ref="B844:E844"/>
    <mergeCell ref="B845:E845"/>
    <mergeCell ref="B853:E853"/>
    <mergeCell ref="B856:E856"/>
    <mergeCell ref="B857:E857"/>
    <mergeCell ref="B826:E826"/>
    <mergeCell ref="B834:E834"/>
    <mergeCell ref="B837:E837"/>
    <mergeCell ref="B840:E840"/>
    <mergeCell ref="B841:E841"/>
    <mergeCell ref="B842:E842"/>
    <mergeCell ref="B813:E813"/>
    <mergeCell ref="B821:E821"/>
    <mergeCell ref="B822:E822"/>
    <mergeCell ref="B823:E823"/>
    <mergeCell ref="B824:E824"/>
    <mergeCell ref="B825:E825"/>
    <mergeCell ref="B804:E804"/>
    <mergeCell ref="B808:E808"/>
    <mergeCell ref="B809:E809"/>
    <mergeCell ref="B810:E810"/>
    <mergeCell ref="B811:E811"/>
    <mergeCell ref="B812:E812"/>
    <mergeCell ref="B791:E791"/>
    <mergeCell ref="B792:E792"/>
    <mergeCell ref="B793:E793"/>
    <mergeCell ref="B794:E794"/>
    <mergeCell ref="B795:E795"/>
    <mergeCell ref="B796:E796"/>
    <mergeCell ref="B774:E774"/>
    <mergeCell ref="B775:E775"/>
    <mergeCell ref="B776:E776"/>
    <mergeCell ref="B777:E777"/>
    <mergeCell ref="B785:E785"/>
    <mergeCell ref="B788:E788"/>
    <mergeCell ref="B759:E759"/>
    <mergeCell ref="B760:E760"/>
    <mergeCell ref="B761:E761"/>
    <mergeCell ref="B769:E769"/>
    <mergeCell ref="B772:E772"/>
    <mergeCell ref="B773:E773"/>
    <mergeCell ref="B746:E746"/>
    <mergeCell ref="B747:E747"/>
    <mergeCell ref="B748:E748"/>
    <mergeCell ref="B756:E756"/>
    <mergeCell ref="B757:E757"/>
    <mergeCell ref="B758:E758"/>
    <mergeCell ref="B729:E729"/>
    <mergeCell ref="B737:E737"/>
    <mergeCell ref="B740:E740"/>
    <mergeCell ref="B743:E743"/>
    <mergeCell ref="B744:E744"/>
    <mergeCell ref="B745:E745"/>
    <mergeCell ref="B720:E720"/>
    <mergeCell ref="B724:E724"/>
    <mergeCell ref="B725:E725"/>
    <mergeCell ref="B726:E726"/>
    <mergeCell ref="B727:E727"/>
    <mergeCell ref="B728:E728"/>
    <mergeCell ref="B708:E708"/>
    <mergeCell ref="B709:E709"/>
    <mergeCell ref="B710:E710"/>
    <mergeCell ref="B711:E711"/>
    <mergeCell ref="B712:E712"/>
    <mergeCell ref="B713:E713"/>
    <mergeCell ref="B693:E693"/>
    <mergeCell ref="B694:E694"/>
    <mergeCell ref="B695:E695"/>
    <mergeCell ref="B696:E696"/>
    <mergeCell ref="B697:E697"/>
    <mergeCell ref="B705:E705"/>
    <mergeCell ref="B678:E678"/>
    <mergeCell ref="B679:E679"/>
    <mergeCell ref="B680:E680"/>
    <mergeCell ref="B681:E681"/>
    <mergeCell ref="B689:E689"/>
    <mergeCell ref="B692:E692"/>
    <mergeCell ref="B663:E663"/>
    <mergeCell ref="B664:E664"/>
    <mergeCell ref="B665:E665"/>
    <mergeCell ref="B673:E673"/>
    <mergeCell ref="B676:E676"/>
    <mergeCell ref="B677:E677"/>
    <mergeCell ref="B648:E648"/>
    <mergeCell ref="B649:E649"/>
    <mergeCell ref="B657:E657"/>
    <mergeCell ref="B660:E660"/>
    <mergeCell ref="B661:E661"/>
    <mergeCell ref="B662:E662"/>
    <mergeCell ref="B633:E633"/>
    <mergeCell ref="B641:E641"/>
    <mergeCell ref="B644:E644"/>
    <mergeCell ref="B645:E645"/>
    <mergeCell ref="B646:E646"/>
    <mergeCell ref="B647:E647"/>
    <mergeCell ref="B625:E625"/>
    <mergeCell ref="B628:E628"/>
    <mergeCell ref="B629:E629"/>
    <mergeCell ref="B630:E630"/>
    <mergeCell ref="B631:E631"/>
    <mergeCell ref="B632:E632"/>
    <mergeCell ref="B612:E612"/>
    <mergeCell ref="B613:E613"/>
    <mergeCell ref="B614:E614"/>
    <mergeCell ref="B615:E615"/>
    <mergeCell ref="B616:E616"/>
    <mergeCell ref="B617:E617"/>
    <mergeCell ref="B599:E599"/>
    <mergeCell ref="B600:E600"/>
    <mergeCell ref="B601:E601"/>
    <mergeCell ref="B602:E602"/>
    <mergeCell ref="B603:E603"/>
    <mergeCell ref="B604:E604"/>
    <mergeCell ref="B587:E587"/>
    <mergeCell ref="B588:E588"/>
    <mergeCell ref="B589:E589"/>
    <mergeCell ref="B590:E590"/>
    <mergeCell ref="B591:E591"/>
    <mergeCell ref="B592:E592"/>
    <mergeCell ref="B574:E574"/>
    <mergeCell ref="B575:E575"/>
    <mergeCell ref="B576:E576"/>
    <mergeCell ref="B577:E577"/>
    <mergeCell ref="B578:E578"/>
    <mergeCell ref="A580:G580"/>
    <mergeCell ref="B562:E562"/>
    <mergeCell ref="B563:E563"/>
    <mergeCell ref="B564:E564"/>
    <mergeCell ref="B565:E565"/>
    <mergeCell ref="B566:E566"/>
    <mergeCell ref="B573:E573"/>
    <mergeCell ref="B549:E549"/>
    <mergeCell ref="B550:E550"/>
    <mergeCell ref="B551:E551"/>
    <mergeCell ref="B552:E552"/>
    <mergeCell ref="B553:E553"/>
    <mergeCell ref="B561:E561"/>
    <mergeCell ref="B534:E534"/>
    <mergeCell ref="B535:E535"/>
    <mergeCell ref="B536:E536"/>
    <mergeCell ref="B537:E537"/>
    <mergeCell ref="B545:E545"/>
    <mergeCell ref="B548:E548"/>
    <mergeCell ref="B519:E519"/>
    <mergeCell ref="B520:E520"/>
    <mergeCell ref="B521:E521"/>
    <mergeCell ref="B529:E529"/>
    <mergeCell ref="B532:E532"/>
    <mergeCell ref="B533:E533"/>
    <mergeCell ref="B504:E504"/>
    <mergeCell ref="B505:E505"/>
    <mergeCell ref="B513:E513"/>
    <mergeCell ref="B516:E516"/>
    <mergeCell ref="B517:E517"/>
    <mergeCell ref="B518:E518"/>
    <mergeCell ref="A489:G489"/>
    <mergeCell ref="B497:E497"/>
    <mergeCell ref="B500:E500"/>
    <mergeCell ref="B501:E501"/>
    <mergeCell ref="B502:E502"/>
    <mergeCell ref="B503:E503"/>
    <mergeCell ref="B482:E482"/>
    <mergeCell ref="B483:E483"/>
    <mergeCell ref="B484:E484"/>
    <mergeCell ref="B485:E485"/>
    <mergeCell ref="B486:E486"/>
    <mergeCell ref="B487:E487"/>
    <mergeCell ref="B469:E469"/>
    <mergeCell ref="B470:E470"/>
    <mergeCell ref="B471:E471"/>
    <mergeCell ref="B472:E472"/>
    <mergeCell ref="B473:E473"/>
    <mergeCell ref="B474:E474"/>
    <mergeCell ref="B455:E455"/>
    <mergeCell ref="B456:E456"/>
    <mergeCell ref="B457:E457"/>
    <mergeCell ref="B458:E458"/>
    <mergeCell ref="B459:E459"/>
    <mergeCell ref="A461:G461"/>
    <mergeCell ref="B442:E442"/>
    <mergeCell ref="B443:E443"/>
    <mergeCell ref="B444:E444"/>
    <mergeCell ref="B445:E445"/>
    <mergeCell ref="B446:E446"/>
    <mergeCell ref="B454:E454"/>
    <mergeCell ref="B429:E429"/>
    <mergeCell ref="B430:E430"/>
    <mergeCell ref="B431:E431"/>
    <mergeCell ref="B432:E432"/>
    <mergeCell ref="B433:E433"/>
    <mergeCell ref="B441:E441"/>
    <mergeCell ref="B415:E415"/>
    <mergeCell ref="B416:E416"/>
    <mergeCell ref="B417:E417"/>
    <mergeCell ref="B418:E418"/>
    <mergeCell ref="A420:G420"/>
    <mergeCell ref="B428:E428"/>
    <mergeCell ref="B402:E402"/>
    <mergeCell ref="B403:E403"/>
    <mergeCell ref="B404:E404"/>
    <mergeCell ref="B405:E405"/>
    <mergeCell ref="B413:E413"/>
    <mergeCell ref="B414:E414"/>
    <mergeCell ref="B389:E389"/>
    <mergeCell ref="B390:E390"/>
    <mergeCell ref="B391:E391"/>
    <mergeCell ref="B392:E392"/>
    <mergeCell ref="B400:E400"/>
    <mergeCell ref="B401:E401"/>
    <mergeCell ref="B376:E376"/>
    <mergeCell ref="B377:E377"/>
    <mergeCell ref="B378:E378"/>
    <mergeCell ref="B379:E379"/>
    <mergeCell ref="B387:E387"/>
    <mergeCell ref="B388:E388"/>
    <mergeCell ref="B363:E363"/>
    <mergeCell ref="B364:E364"/>
    <mergeCell ref="B365:E365"/>
    <mergeCell ref="B366:E366"/>
    <mergeCell ref="B374:E374"/>
    <mergeCell ref="B375:E375"/>
    <mergeCell ref="B350:E350"/>
    <mergeCell ref="B351:E351"/>
    <mergeCell ref="B352:E352"/>
    <mergeCell ref="B353:E353"/>
    <mergeCell ref="B361:E361"/>
    <mergeCell ref="B362:E362"/>
    <mergeCell ref="B336:E336"/>
    <mergeCell ref="B337:E337"/>
    <mergeCell ref="B338:E338"/>
    <mergeCell ref="A340:G340"/>
    <mergeCell ref="B348:E348"/>
    <mergeCell ref="B349:E349"/>
    <mergeCell ref="B323:E323"/>
    <mergeCell ref="B324:E324"/>
    <mergeCell ref="B325:E325"/>
    <mergeCell ref="B333:E333"/>
    <mergeCell ref="B334:E334"/>
    <mergeCell ref="B335:E335"/>
    <mergeCell ref="B310:E310"/>
    <mergeCell ref="B311:E311"/>
    <mergeCell ref="B312:E312"/>
    <mergeCell ref="B320:E320"/>
    <mergeCell ref="B321:E321"/>
    <mergeCell ref="B322:E322"/>
    <mergeCell ref="B297:E297"/>
    <mergeCell ref="B298:E298"/>
    <mergeCell ref="B299:E299"/>
    <mergeCell ref="B307:E307"/>
    <mergeCell ref="B308:E308"/>
    <mergeCell ref="B309:E309"/>
    <mergeCell ref="B284:E284"/>
    <mergeCell ref="B285:E285"/>
    <mergeCell ref="B286:E286"/>
    <mergeCell ref="B294:E294"/>
    <mergeCell ref="B295:E295"/>
    <mergeCell ref="B296:E296"/>
    <mergeCell ref="B271:E271"/>
    <mergeCell ref="B272:E272"/>
    <mergeCell ref="B273:E273"/>
    <mergeCell ref="B281:E281"/>
    <mergeCell ref="B282:E282"/>
    <mergeCell ref="B283:E283"/>
    <mergeCell ref="B255:E255"/>
    <mergeCell ref="B256:E256"/>
    <mergeCell ref="B265:E265"/>
    <mergeCell ref="B268:E268"/>
    <mergeCell ref="B269:E269"/>
    <mergeCell ref="B270:E270"/>
    <mergeCell ref="A239:G239"/>
    <mergeCell ref="B248:E248"/>
    <mergeCell ref="B251:E251"/>
    <mergeCell ref="B252:E252"/>
    <mergeCell ref="B253:E253"/>
    <mergeCell ref="B254:E254"/>
    <mergeCell ref="B232:E232"/>
    <mergeCell ref="B233:E233"/>
    <mergeCell ref="B234:E234"/>
    <mergeCell ref="B235:E235"/>
    <mergeCell ref="B236:E236"/>
    <mergeCell ref="B237:E237"/>
    <mergeCell ref="B216:E216"/>
    <mergeCell ref="B217:E217"/>
    <mergeCell ref="B218:E218"/>
    <mergeCell ref="B219:E219"/>
    <mergeCell ref="B220:E220"/>
    <mergeCell ref="B229:E229"/>
    <mergeCell ref="B200:E200"/>
    <mergeCell ref="B201:E201"/>
    <mergeCell ref="B202:E202"/>
    <mergeCell ref="B203:E203"/>
    <mergeCell ref="B212:E212"/>
    <mergeCell ref="B215:E215"/>
    <mergeCell ref="B187:E187"/>
    <mergeCell ref="B188:E188"/>
    <mergeCell ref="B189:E189"/>
    <mergeCell ref="B190:E190"/>
    <mergeCell ref="B198:E198"/>
    <mergeCell ref="B199:E199"/>
    <mergeCell ref="B173:E173"/>
    <mergeCell ref="B174:E174"/>
    <mergeCell ref="B175:E175"/>
    <mergeCell ref="B176:E176"/>
    <mergeCell ref="B185:E185"/>
    <mergeCell ref="B186:E186"/>
    <mergeCell ref="B159:E159"/>
    <mergeCell ref="B160:E160"/>
    <mergeCell ref="B161:E161"/>
    <mergeCell ref="B162:E162"/>
    <mergeCell ref="B171:E171"/>
    <mergeCell ref="B172:E172"/>
    <mergeCell ref="B145:E145"/>
    <mergeCell ref="B146:E146"/>
    <mergeCell ref="B147:E147"/>
    <mergeCell ref="B148:E148"/>
    <mergeCell ref="B157:E157"/>
    <mergeCell ref="B158:E158"/>
    <mergeCell ref="B131:E131"/>
    <mergeCell ref="B132:E132"/>
    <mergeCell ref="B133:E133"/>
    <mergeCell ref="B134:E134"/>
    <mergeCell ref="B143:E143"/>
    <mergeCell ref="B144:E144"/>
    <mergeCell ref="B117:E117"/>
    <mergeCell ref="B118:E118"/>
    <mergeCell ref="B119:E119"/>
    <mergeCell ref="B120:E120"/>
    <mergeCell ref="B129:E129"/>
    <mergeCell ref="B130:E130"/>
    <mergeCell ref="B101:E101"/>
    <mergeCell ref="B102:E102"/>
    <mergeCell ref="B103:E103"/>
    <mergeCell ref="B112:E112"/>
    <mergeCell ref="B115:E115"/>
    <mergeCell ref="B116:E116"/>
    <mergeCell ref="B85:E85"/>
    <mergeCell ref="B86:E86"/>
    <mergeCell ref="B95:E95"/>
    <mergeCell ref="B98:E98"/>
    <mergeCell ref="B99:E99"/>
    <mergeCell ref="B100:E100"/>
    <mergeCell ref="B71:E71"/>
    <mergeCell ref="B72:E72"/>
    <mergeCell ref="B81:E81"/>
    <mergeCell ref="B82:E82"/>
    <mergeCell ref="B83:E83"/>
    <mergeCell ref="B84:E84"/>
    <mergeCell ref="B58:E58"/>
    <mergeCell ref="B59:E59"/>
    <mergeCell ref="B67:E67"/>
    <mergeCell ref="B68:E68"/>
    <mergeCell ref="B69:E69"/>
    <mergeCell ref="B70:E70"/>
    <mergeCell ref="B44:E44"/>
    <mergeCell ref="B45:E45"/>
    <mergeCell ref="B54:E54"/>
    <mergeCell ref="B55:E55"/>
    <mergeCell ref="B56:E56"/>
    <mergeCell ref="B57:E57"/>
    <mergeCell ref="B41:E41"/>
    <mergeCell ref="B42:E42"/>
    <mergeCell ref="B43:E43"/>
    <mergeCell ref="B16:E16"/>
    <mergeCell ref="B17:E17"/>
    <mergeCell ref="B26:E26"/>
    <mergeCell ref="B27:E27"/>
    <mergeCell ref="B28:E28"/>
    <mergeCell ref="B29:E29"/>
    <mergeCell ref="A1:G1"/>
    <mergeCell ref="A3:G3"/>
    <mergeCell ref="B12:E12"/>
    <mergeCell ref="B13:E13"/>
    <mergeCell ref="B14:E14"/>
    <mergeCell ref="B15:E15"/>
    <mergeCell ref="B30:E30"/>
    <mergeCell ref="B31:E31"/>
    <mergeCell ref="B40:E40"/>
  </mergeCells>
  <pageMargins left="0.7" right="0.7" top="0.75" bottom="0.75" header="0.3" footer="0.3"/>
  <pageSetup paperSize="9" scale="85" fitToHeight="0" orientation="portrait" horizontalDpi="4294967293" verticalDpi="1200" r:id="rId1"/>
  <rowBreaks count="102" manualBreakCount="102">
    <brk id="17" max="16383" man="1"/>
    <brk id="31" max="16383" man="1"/>
    <brk id="59" max="16383" man="1"/>
    <brk id="86" max="16383" man="1"/>
    <brk id="103" max="16383" man="1"/>
    <brk id="120" max="16383" man="1"/>
    <brk id="134" max="16383" man="1"/>
    <brk id="148" max="16383" man="1"/>
    <brk id="162" max="16383" man="1"/>
    <brk id="176" max="6" man="1"/>
    <brk id="203" max="6" man="1"/>
    <brk id="220" max="16383" man="1"/>
    <brk id="237" max="16383" man="1"/>
    <brk id="256" max="16383" man="1"/>
    <brk id="273" max="16383" man="1"/>
    <brk id="286" max="16383" man="1"/>
    <brk id="299" max="6" man="1"/>
    <brk id="312" max="6" man="1"/>
    <brk id="338" max="6" man="1"/>
    <brk id="353" max="16383" man="1"/>
    <brk id="379" max="16383" man="1"/>
    <brk id="405" max="16383" man="1"/>
    <brk id="418" max="6" man="1"/>
    <brk id="433" max="6" man="1"/>
    <brk id="459" max="16383" man="1"/>
    <brk id="474" max="16383" man="1"/>
    <brk id="487" max="16383" man="1"/>
    <brk id="505" max="16383" man="1"/>
    <brk id="521" max="16383" man="1"/>
    <brk id="537" max="16383" man="1"/>
    <brk id="566" max="16383" man="1"/>
    <brk id="578" max="6" man="1"/>
    <brk id="592" max="6" man="1"/>
    <brk id="604" max="6" man="1"/>
    <brk id="617" max="6" man="1"/>
    <brk id="633" max="6" man="1"/>
    <brk id="649" max="6" man="1"/>
    <brk id="665" max="6" man="1"/>
    <brk id="681" max="6" man="1"/>
    <brk id="697" max="6" man="1"/>
    <brk id="713" max="6" man="1"/>
    <brk id="729" max="6" man="1"/>
    <brk id="748" max="6" man="1"/>
    <brk id="761" max="6" man="1"/>
    <brk id="777" max="6" man="1"/>
    <brk id="796" max="6" man="1"/>
    <brk id="813" max="6" man="1"/>
    <brk id="826" max="6" man="1"/>
    <brk id="845" max="6" man="1"/>
    <brk id="861" max="6" man="1"/>
    <brk id="887" max="16383" man="1"/>
    <brk id="903" max="6" man="1"/>
    <brk id="935" max="6" man="1"/>
    <brk id="947" max="16383" man="1"/>
    <brk id="959" max="6" man="1"/>
    <brk id="973" max="6" man="1"/>
    <brk id="997" max="16383" man="1"/>
    <brk id="1009" max="6" man="1"/>
    <brk id="1021" max="6" man="1"/>
    <brk id="1033" max="6" man="1"/>
    <brk id="1045" max="6" man="1"/>
    <brk id="1075" max="16383" man="1"/>
    <brk id="1091" max="16383" man="1"/>
    <brk id="1107" max="16383" man="1"/>
    <brk id="1121" max="16383" man="1"/>
    <brk id="1135" max="16383" man="1"/>
    <brk id="1149" max="16383" man="1"/>
    <brk id="1163" max="16383" man="1"/>
    <brk id="1177" max="16383" man="1"/>
    <brk id="1191" max="16383" man="1"/>
    <brk id="1205" max="16383" man="1"/>
    <brk id="1219" max="16383" man="1"/>
    <brk id="1233" max="16383" man="1"/>
    <brk id="1247" max="16383" man="1"/>
    <brk id="1261" max="16383" man="1"/>
    <brk id="1274" max="16383" man="1"/>
    <brk id="1287" max="16383" man="1"/>
    <brk id="1313" max="16383" man="1"/>
    <brk id="1326" max="16383" man="1"/>
    <brk id="1344" max="16383" man="1"/>
    <brk id="1361" max="16383" man="1"/>
    <brk id="1374" max="16383" man="1"/>
    <brk id="1387" max="16383" man="1"/>
    <brk id="1403" max="16383" man="1"/>
    <brk id="1417" max="16383" man="1"/>
    <brk id="1430" max="16383" man="1"/>
    <brk id="1444" max="6" man="1"/>
    <brk id="1457" max="6" man="1"/>
    <brk id="1483" max="16383" man="1"/>
    <brk id="1499" max="16383" man="1"/>
    <brk id="1513" max="16383" man="1"/>
    <brk id="1527" max="16383" man="1"/>
    <brk id="1541" max="16383" man="1"/>
    <brk id="1555" max="16383" man="1"/>
    <brk id="1569" max="16383" man="1"/>
    <brk id="1582" max="16383" man="1"/>
    <brk id="1595" max="16383" man="1"/>
    <brk id="1608" max="16383" man="1"/>
    <brk id="1621" max="16383" man="1"/>
    <brk id="1634" max="16383" man="1"/>
    <brk id="1647" max="16383" man="1"/>
    <brk id="1661" max="16383" man="1"/>
  </rowBreaks>
  <ignoredErrors>
    <ignoredError sqref="F1443 F1429 F16 F30 F44 F58 F71 F85 F102 F119 F133 F147 F161 F175 F189 F202 F219 F236 F255 F272 F285 F298 F311 F324 F337 F352 F365 F378 F391 F404 F417 F432 F445 F458 F473 F486 F504 F520 F536 F552 F565 F577 F591 F603 F616 F632 F648 F664 F680 F696 F712 F728 F747 F760 F776 F795 F812 F825 F844 F860 F873 F886 F902 F918 F934 F946 F958 F972 F984 F996 F1008 F1020 F1032 F1044 F1059 F1074 F1090 F1106 F1120 F1134 F1148 F1162 F1176 F1190 F1204 F1218 F1232 F1246 F1260 F1273 F1286 F1299 F1312 F1325 F1343 F1360 F1373 F1386 F1402 F1416 F1456 F1469 F1482 F1498 F1512 F1526 F1540 F1554 F1568 F1581 F1594 F1607 F1620 F1633 F1646 F1660 F1674"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47"/>
  <sheetViews>
    <sheetView topLeftCell="A633" zoomScale="75" zoomScaleNormal="75" zoomScaleSheetLayoutView="50" workbookViewId="0">
      <selection activeCell="A632" sqref="A632:A633"/>
    </sheetView>
  </sheetViews>
  <sheetFormatPr defaultColWidth="9" defaultRowHeight="14.4" x14ac:dyDescent="0.3"/>
  <cols>
    <col min="1" max="1" width="10.88671875" style="17" customWidth="1"/>
    <col min="2" max="2" width="52.109375" style="17" customWidth="1"/>
    <col min="3" max="3" width="9" style="17"/>
    <col min="4" max="4" width="11.109375" style="17" customWidth="1"/>
    <col min="5" max="5" width="9.33203125" style="17" customWidth="1"/>
    <col min="6" max="6" width="14.33203125" style="17" customWidth="1"/>
    <col min="7" max="7" width="8.6640625" style="17" customWidth="1"/>
    <col min="8" max="8" width="9" style="1"/>
    <col min="9" max="9" width="10.109375" style="1" customWidth="1"/>
    <col min="10" max="16384" width="9" style="1"/>
  </cols>
  <sheetData>
    <row r="1" spans="1:7" x14ac:dyDescent="0.3">
      <c r="A1" s="231" t="s">
        <v>578</v>
      </c>
      <c r="B1" s="231"/>
      <c r="C1" s="231"/>
      <c r="D1" s="231"/>
      <c r="E1" s="231"/>
      <c r="F1" s="231"/>
      <c r="G1" s="231"/>
    </row>
    <row r="2" spans="1:7" ht="15" thickBot="1" x14ac:dyDescent="0.35"/>
    <row r="3" spans="1:7" ht="44.4" thickTop="1" thickBot="1" x14ac:dyDescent="0.35">
      <c r="A3" s="61" t="s">
        <v>2</v>
      </c>
      <c r="B3" s="62" t="s">
        <v>3</v>
      </c>
      <c r="C3" s="63" t="s">
        <v>4</v>
      </c>
      <c r="D3" s="64" t="s">
        <v>5</v>
      </c>
      <c r="E3" s="27"/>
      <c r="F3" s="20"/>
      <c r="G3" s="20"/>
    </row>
    <row r="4" spans="1:7" ht="119.4" customHeight="1" thickTop="1" thickBot="1" x14ac:dyDescent="0.35">
      <c r="A4" s="65" t="s">
        <v>579</v>
      </c>
      <c r="B4" s="66" t="s">
        <v>580</v>
      </c>
      <c r="C4" s="50" t="s">
        <v>8</v>
      </c>
      <c r="D4" s="50">
        <v>1</v>
      </c>
      <c r="E4" s="20"/>
      <c r="F4" s="20"/>
      <c r="G4" s="20"/>
    </row>
    <row r="5" spans="1:7" ht="30" thickTop="1" thickBot="1" x14ac:dyDescent="0.35">
      <c r="A5" s="61" t="s">
        <v>9</v>
      </c>
      <c r="B5" s="62" t="s">
        <v>10</v>
      </c>
      <c r="C5" s="62" t="s">
        <v>4</v>
      </c>
      <c r="D5" s="62" t="s">
        <v>11</v>
      </c>
      <c r="E5" s="62" t="s">
        <v>12</v>
      </c>
      <c r="F5" s="62" t="s">
        <v>13</v>
      </c>
      <c r="G5" s="64" t="s">
        <v>14</v>
      </c>
    </row>
    <row r="6" spans="1:7" ht="15" thickTop="1" x14ac:dyDescent="0.3">
      <c r="A6" s="20"/>
      <c r="B6" s="67" t="s">
        <v>15</v>
      </c>
      <c r="C6" s="68"/>
      <c r="D6" s="68"/>
      <c r="E6" s="68"/>
      <c r="F6" s="68"/>
      <c r="G6" s="7"/>
    </row>
    <row r="7" spans="1:7" ht="15" thickBot="1" x14ac:dyDescent="0.35">
      <c r="A7" s="36" t="s">
        <v>16</v>
      </c>
      <c r="B7" s="4" t="s">
        <v>36</v>
      </c>
      <c r="C7" s="4" t="s">
        <v>18</v>
      </c>
      <c r="D7" s="22">
        <v>1</v>
      </c>
      <c r="E7" s="91">
        <v>25.18</v>
      </c>
      <c r="F7" s="6">
        <f>PRODUCT(D7:E7)</f>
        <v>25.18</v>
      </c>
      <c r="G7" s="7"/>
    </row>
    <row r="8" spans="1:7" ht="15.6" thickTop="1" thickBot="1" x14ac:dyDescent="0.35">
      <c r="A8" s="71">
        <v>1</v>
      </c>
      <c r="B8" s="244" t="s">
        <v>21</v>
      </c>
      <c r="C8" s="245"/>
      <c r="D8" s="245"/>
      <c r="E8" s="246"/>
      <c r="F8" s="72">
        <f>SUM(F7)</f>
        <v>25.18</v>
      </c>
      <c r="G8" s="73">
        <f>SUM(F8/F21)</f>
        <v>4.940270016559517E-2</v>
      </c>
    </row>
    <row r="9" spans="1:7" ht="15" thickTop="1" x14ac:dyDescent="0.3">
      <c r="A9" s="20"/>
      <c r="B9" s="74" t="s">
        <v>45</v>
      </c>
      <c r="C9" s="4"/>
      <c r="D9" s="4"/>
      <c r="E9" s="4"/>
      <c r="F9" s="41"/>
      <c r="G9" s="75"/>
    </row>
    <row r="10" spans="1:7" x14ac:dyDescent="0.3">
      <c r="A10" s="36" t="s">
        <v>23</v>
      </c>
      <c r="B10" s="4" t="s">
        <v>581</v>
      </c>
      <c r="C10" s="4" t="s">
        <v>8</v>
      </c>
      <c r="D10" s="4">
        <v>0.15</v>
      </c>
      <c r="E10" s="6">
        <v>0.94</v>
      </c>
      <c r="F10" s="6">
        <f>PRODUCT(D10:E10)</f>
        <v>0.14099999999999999</v>
      </c>
      <c r="G10" s="7"/>
    </row>
    <row r="11" spans="1:7" ht="28.8" x14ac:dyDescent="0.3">
      <c r="A11" s="36" t="s">
        <v>47</v>
      </c>
      <c r="B11" s="4" t="s">
        <v>582</v>
      </c>
      <c r="C11" s="4" t="s">
        <v>8</v>
      </c>
      <c r="D11" s="22">
        <v>1</v>
      </c>
      <c r="E11" s="6">
        <v>27</v>
      </c>
      <c r="F11" s="23">
        <f>PRODUCT(D11:E11)</f>
        <v>27</v>
      </c>
      <c r="G11" s="7"/>
    </row>
    <row r="12" spans="1:7" ht="29.4" thickBot="1" x14ac:dyDescent="0.35">
      <c r="A12" s="36" t="s">
        <v>78</v>
      </c>
      <c r="B12" s="4" t="s">
        <v>583</v>
      </c>
      <c r="C12" s="4" t="s">
        <v>8</v>
      </c>
      <c r="D12" s="4">
        <v>0.35</v>
      </c>
      <c r="E12" s="6">
        <v>865.7</v>
      </c>
      <c r="F12" s="23">
        <f>PRODUCT(D12:E12)</f>
        <v>302.995</v>
      </c>
      <c r="G12" s="93"/>
    </row>
    <row r="13" spans="1:7" ht="15.6" thickTop="1" thickBot="1" x14ac:dyDescent="0.35">
      <c r="A13" s="71">
        <v>2</v>
      </c>
      <c r="B13" s="244" t="s">
        <v>49</v>
      </c>
      <c r="C13" s="245"/>
      <c r="D13" s="245"/>
      <c r="E13" s="246"/>
      <c r="F13" s="72">
        <f>SUM(F10:F12)</f>
        <v>330.13600000000002</v>
      </c>
      <c r="G13" s="73">
        <f>SUM(F13/F21)</f>
        <v>0.64772080309249125</v>
      </c>
    </row>
    <row r="14" spans="1:7" ht="15" thickTop="1" x14ac:dyDescent="0.3">
      <c r="A14" s="20"/>
      <c r="B14" s="74" t="s">
        <v>22</v>
      </c>
      <c r="C14" s="4"/>
      <c r="D14" s="4"/>
      <c r="E14" s="4"/>
      <c r="F14" s="41"/>
      <c r="G14" s="75"/>
    </row>
    <row r="15" spans="1:7" ht="29.4" thickBot="1" x14ac:dyDescent="0.35">
      <c r="A15" s="36" t="s">
        <v>50</v>
      </c>
      <c r="B15" s="4" t="s">
        <v>584</v>
      </c>
      <c r="C15" s="4" t="s">
        <v>18</v>
      </c>
      <c r="D15" s="22">
        <v>0.7</v>
      </c>
      <c r="E15" s="6">
        <v>68</v>
      </c>
      <c r="F15" s="6">
        <f>PRODUCT(D15:E15)</f>
        <v>47.599999999999994</v>
      </c>
      <c r="G15" s="7"/>
    </row>
    <row r="16" spans="1:7" ht="15.6" thickTop="1" thickBot="1" x14ac:dyDescent="0.35">
      <c r="A16" s="71">
        <v>3</v>
      </c>
      <c r="B16" s="244" t="s">
        <v>25</v>
      </c>
      <c r="C16" s="245"/>
      <c r="D16" s="245"/>
      <c r="E16" s="246"/>
      <c r="F16" s="72">
        <f>SUM(F15)</f>
        <v>47.599999999999994</v>
      </c>
      <c r="G16" s="73">
        <f>SUM(F16/F21)</f>
        <v>9.3390330734008334E-2</v>
      </c>
    </row>
    <row r="17" spans="1:7" ht="15.6" thickTop="1" thickBot="1" x14ac:dyDescent="0.35">
      <c r="A17" s="78" t="s">
        <v>26</v>
      </c>
      <c r="B17" s="244" t="s">
        <v>54</v>
      </c>
      <c r="C17" s="245"/>
      <c r="D17" s="245"/>
      <c r="E17" s="246"/>
      <c r="F17" s="79">
        <f>SUM(F8,F13,F16)</f>
        <v>402.91600000000005</v>
      </c>
      <c r="G17" s="3"/>
    </row>
    <row r="18" spans="1:7" ht="15.6" thickTop="1" thickBot="1" x14ac:dyDescent="0.35">
      <c r="A18" s="80">
        <v>4</v>
      </c>
      <c r="B18" s="264" t="s">
        <v>28</v>
      </c>
      <c r="C18" s="265"/>
      <c r="D18" s="265"/>
      <c r="E18" s="266"/>
      <c r="F18" s="79">
        <f>SUM(F17)*15%</f>
        <v>60.437400000000004</v>
      </c>
      <c r="G18" s="73">
        <f>SUM(F18/F21)</f>
        <v>0.11857707509881421</v>
      </c>
    </row>
    <row r="19" spans="1:7" ht="15.6" thickTop="1" thickBot="1" x14ac:dyDescent="0.35">
      <c r="A19" s="78" t="s">
        <v>29</v>
      </c>
      <c r="B19" s="244" t="s">
        <v>55</v>
      </c>
      <c r="C19" s="245"/>
      <c r="D19" s="245"/>
      <c r="E19" s="246"/>
      <c r="F19" s="81">
        <f>SUM(F17:F18)</f>
        <v>463.35340000000008</v>
      </c>
    </row>
    <row r="20" spans="1:7" ht="15.6" thickTop="1" thickBot="1" x14ac:dyDescent="0.35">
      <c r="A20" s="80">
        <v>5</v>
      </c>
      <c r="B20" s="264" t="s">
        <v>31</v>
      </c>
      <c r="C20" s="265"/>
      <c r="D20" s="265"/>
      <c r="E20" s="266"/>
      <c r="F20" s="79">
        <f>SUM(F19)*10%</f>
        <v>46.335340000000009</v>
      </c>
      <c r="G20" s="73">
        <f>SUM(F20/F21)</f>
        <v>9.0909090909090912E-2</v>
      </c>
    </row>
    <row r="21" spans="1:7" ht="15.6" thickTop="1" thickBot="1" x14ac:dyDescent="0.35">
      <c r="A21" s="78" t="s">
        <v>32</v>
      </c>
      <c r="B21" s="244" t="s">
        <v>33</v>
      </c>
      <c r="C21" s="245"/>
      <c r="D21" s="245"/>
      <c r="E21" s="246"/>
      <c r="F21" s="81">
        <f>SUM(F19:F20)</f>
        <v>509.68874000000011</v>
      </c>
      <c r="G21" s="82">
        <f>SUM(G8,G13,G16,G18,G20)</f>
        <v>1</v>
      </c>
    </row>
    <row r="22" spans="1:7" ht="15.6" thickTop="1" thickBot="1" x14ac:dyDescent="0.35"/>
    <row r="23" spans="1:7" ht="44.4" thickTop="1" thickBot="1" x14ac:dyDescent="0.35">
      <c r="A23" s="61" t="s">
        <v>2</v>
      </c>
      <c r="B23" s="62" t="s">
        <v>3</v>
      </c>
      <c r="C23" s="63" t="s">
        <v>4</v>
      </c>
      <c r="D23" s="64" t="s">
        <v>5</v>
      </c>
      <c r="E23" s="27"/>
      <c r="F23" s="20"/>
      <c r="G23" s="20"/>
    </row>
    <row r="24" spans="1:7" ht="141" customHeight="1" thickTop="1" thickBot="1" x14ac:dyDescent="0.35">
      <c r="A24" s="65" t="s">
        <v>585</v>
      </c>
      <c r="B24" s="66" t="s">
        <v>586</v>
      </c>
      <c r="C24" s="50" t="s">
        <v>8</v>
      </c>
      <c r="D24" s="50">
        <v>1</v>
      </c>
      <c r="E24" s="20"/>
      <c r="F24" s="20"/>
      <c r="G24" s="20"/>
    </row>
    <row r="25" spans="1:7" ht="30" thickTop="1" thickBot="1" x14ac:dyDescent="0.35">
      <c r="A25" s="61" t="s">
        <v>9</v>
      </c>
      <c r="B25" s="62" t="s">
        <v>10</v>
      </c>
      <c r="C25" s="62" t="s">
        <v>4</v>
      </c>
      <c r="D25" s="62" t="s">
        <v>11</v>
      </c>
      <c r="E25" s="62" t="s">
        <v>12</v>
      </c>
      <c r="F25" s="62" t="s">
        <v>13</v>
      </c>
      <c r="G25" s="64" t="s">
        <v>14</v>
      </c>
    </row>
    <row r="26" spans="1:7" ht="15" thickTop="1" x14ac:dyDescent="0.3">
      <c r="A26" s="20"/>
      <c r="B26" s="67" t="s">
        <v>15</v>
      </c>
      <c r="C26" s="68"/>
      <c r="D26" s="68"/>
      <c r="E26" s="68"/>
      <c r="F26" s="68"/>
      <c r="G26" s="7"/>
    </row>
    <row r="27" spans="1:7" ht="15" thickBot="1" x14ac:dyDescent="0.35">
      <c r="A27" s="36" t="s">
        <v>16</v>
      </c>
      <c r="B27" s="4" t="s">
        <v>36</v>
      </c>
      <c r="C27" s="4" t="s">
        <v>18</v>
      </c>
      <c r="D27" s="22">
        <v>1</v>
      </c>
      <c r="E27" s="91">
        <v>25.18</v>
      </c>
      <c r="F27" s="6">
        <f>PRODUCT(D27:E27)</f>
        <v>25.18</v>
      </c>
      <c r="G27" s="7"/>
    </row>
    <row r="28" spans="1:7" ht="15.6" thickTop="1" thickBot="1" x14ac:dyDescent="0.35">
      <c r="A28" s="71">
        <v>1</v>
      </c>
      <c r="B28" s="244" t="s">
        <v>21</v>
      </c>
      <c r="C28" s="245"/>
      <c r="D28" s="245"/>
      <c r="E28" s="246"/>
      <c r="F28" s="72">
        <f>SUM(F27)</f>
        <v>25.18</v>
      </c>
      <c r="G28" s="73">
        <f>SUM(F28/F41)</f>
        <v>4.0777853589821167E-2</v>
      </c>
    </row>
    <row r="29" spans="1:7" ht="15" thickTop="1" x14ac:dyDescent="0.3">
      <c r="A29" s="20"/>
      <c r="B29" s="74" t="s">
        <v>45</v>
      </c>
      <c r="C29" s="4"/>
      <c r="D29" s="4"/>
      <c r="E29" s="4"/>
      <c r="F29" s="41"/>
      <c r="G29" s="75"/>
    </row>
    <row r="30" spans="1:7" x14ac:dyDescent="0.3">
      <c r="A30" s="36" t="s">
        <v>23</v>
      </c>
      <c r="B30" s="4" t="s">
        <v>581</v>
      </c>
      <c r="C30" s="4" t="s">
        <v>8</v>
      </c>
      <c r="D30" s="4">
        <v>0.15</v>
      </c>
      <c r="E30" s="6">
        <v>0.94</v>
      </c>
      <c r="F30" s="6">
        <f>PRODUCT(D30:E30)</f>
        <v>0.14099999999999999</v>
      </c>
      <c r="G30" s="7"/>
    </row>
    <row r="31" spans="1:7" ht="28.8" x14ac:dyDescent="0.3">
      <c r="A31" s="36" t="s">
        <v>47</v>
      </c>
      <c r="B31" s="4" t="s">
        <v>582</v>
      </c>
      <c r="C31" s="4" t="s">
        <v>8</v>
      </c>
      <c r="D31" s="4">
        <v>0.95</v>
      </c>
      <c r="E31" s="6">
        <v>27</v>
      </c>
      <c r="F31" s="23">
        <f>PRODUCT(D31:E31)</f>
        <v>25.65</v>
      </c>
      <c r="G31" s="7"/>
    </row>
    <row r="32" spans="1:7" ht="43.8" thickBot="1" x14ac:dyDescent="0.35">
      <c r="A32" s="36" t="s">
        <v>78</v>
      </c>
      <c r="B32" s="4" t="s">
        <v>587</v>
      </c>
      <c r="C32" s="4" t="s">
        <v>8</v>
      </c>
      <c r="D32" s="4">
        <v>0.45</v>
      </c>
      <c r="E32" s="6">
        <v>865.7</v>
      </c>
      <c r="F32" s="23">
        <f>PRODUCT(D32:E32)</f>
        <v>389.56500000000005</v>
      </c>
      <c r="G32" s="93"/>
    </row>
    <row r="33" spans="1:7" ht="15.6" thickTop="1" thickBot="1" x14ac:dyDescent="0.35">
      <c r="A33" s="71">
        <v>2</v>
      </c>
      <c r="B33" s="244" t="s">
        <v>49</v>
      </c>
      <c r="C33" s="245"/>
      <c r="D33" s="245"/>
      <c r="E33" s="246"/>
      <c r="F33" s="72">
        <f>SUM(F30:F32)</f>
        <v>415.35600000000005</v>
      </c>
      <c r="G33" s="73">
        <f>SUM(F33/F41)</f>
        <v>0.6726499664675839</v>
      </c>
    </row>
    <row r="34" spans="1:7" ht="15" thickTop="1" x14ac:dyDescent="0.3">
      <c r="A34" s="20"/>
      <c r="B34" s="74" t="s">
        <v>22</v>
      </c>
      <c r="C34" s="4"/>
      <c r="D34" s="4"/>
      <c r="E34" s="4"/>
      <c r="F34" s="41"/>
      <c r="G34" s="75"/>
    </row>
    <row r="35" spans="1:7" ht="29.4" thickBot="1" x14ac:dyDescent="0.35">
      <c r="A35" s="36" t="s">
        <v>50</v>
      </c>
      <c r="B35" s="4" t="s">
        <v>584</v>
      </c>
      <c r="C35" s="4" t="s">
        <v>18</v>
      </c>
      <c r="D35" s="22">
        <v>0.7</v>
      </c>
      <c r="E35" s="6">
        <v>68</v>
      </c>
      <c r="F35" s="6">
        <f>PRODUCT(D35:E35)</f>
        <v>47.599999999999994</v>
      </c>
      <c r="G35" s="7"/>
    </row>
    <row r="36" spans="1:7" ht="15.6" thickTop="1" thickBot="1" x14ac:dyDescent="0.35">
      <c r="A36" s="71">
        <v>3</v>
      </c>
      <c r="B36" s="244" t="s">
        <v>25</v>
      </c>
      <c r="C36" s="245"/>
      <c r="D36" s="245"/>
      <c r="E36" s="246"/>
      <c r="F36" s="72">
        <f>SUM(F35)</f>
        <v>47.599999999999994</v>
      </c>
      <c r="G36" s="73">
        <f>SUM(F36/F41)</f>
        <v>7.7086013934689723E-2</v>
      </c>
    </row>
    <row r="37" spans="1:7" ht="15.6" thickTop="1" thickBot="1" x14ac:dyDescent="0.35">
      <c r="A37" s="78" t="s">
        <v>26</v>
      </c>
      <c r="B37" s="244" t="s">
        <v>54</v>
      </c>
      <c r="C37" s="245"/>
      <c r="D37" s="245"/>
      <c r="E37" s="246"/>
      <c r="F37" s="79">
        <f>SUM(F28,F33,F36)</f>
        <v>488.13600000000008</v>
      </c>
      <c r="G37" s="3"/>
    </row>
    <row r="38" spans="1:7" ht="15.6" thickTop="1" thickBot="1" x14ac:dyDescent="0.35">
      <c r="A38" s="80">
        <v>4</v>
      </c>
      <c r="B38" s="264" t="s">
        <v>28</v>
      </c>
      <c r="C38" s="265"/>
      <c r="D38" s="265"/>
      <c r="E38" s="266"/>
      <c r="F38" s="79">
        <f>SUM(F37)*15%</f>
        <v>73.220400000000012</v>
      </c>
      <c r="G38" s="73">
        <f>SUM(F38/F41)</f>
        <v>0.11857707509881424</v>
      </c>
    </row>
    <row r="39" spans="1:7" ht="15.6" thickTop="1" thickBot="1" x14ac:dyDescent="0.35">
      <c r="A39" s="78" t="s">
        <v>29</v>
      </c>
      <c r="B39" s="244" t="s">
        <v>55</v>
      </c>
      <c r="C39" s="245"/>
      <c r="D39" s="245"/>
      <c r="E39" s="246"/>
      <c r="F39" s="81">
        <f>SUM(F37:F38)</f>
        <v>561.35640000000012</v>
      </c>
    </row>
    <row r="40" spans="1:7" ht="15.6" thickTop="1" thickBot="1" x14ac:dyDescent="0.35">
      <c r="A40" s="80">
        <v>5</v>
      </c>
      <c r="B40" s="264" t="s">
        <v>31</v>
      </c>
      <c r="C40" s="265"/>
      <c r="D40" s="265"/>
      <c r="E40" s="266"/>
      <c r="F40" s="79">
        <f>SUM(F39)*10%</f>
        <v>56.135640000000016</v>
      </c>
      <c r="G40" s="73">
        <f>SUM(F40/F41)</f>
        <v>9.0909090909090925E-2</v>
      </c>
    </row>
    <row r="41" spans="1:7" ht="15.6" thickTop="1" thickBot="1" x14ac:dyDescent="0.35">
      <c r="A41" s="78" t="s">
        <v>32</v>
      </c>
      <c r="B41" s="244" t="s">
        <v>33</v>
      </c>
      <c r="C41" s="245"/>
      <c r="D41" s="245"/>
      <c r="E41" s="246"/>
      <c r="F41" s="81">
        <f>SUM(F39:F40)</f>
        <v>617.49204000000009</v>
      </c>
      <c r="G41" s="82">
        <f>SUM(G28,G33,G36,G38,G40)</f>
        <v>1</v>
      </c>
    </row>
    <row r="42" spans="1:7" ht="15.6" thickTop="1" thickBot="1" x14ac:dyDescent="0.35"/>
    <row r="43" spans="1:7" ht="44.4" thickTop="1" thickBot="1" x14ac:dyDescent="0.35">
      <c r="A43" s="61" t="s">
        <v>2</v>
      </c>
      <c r="B43" s="62" t="s">
        <v>3</v>
      </c>
      <c r="C43" s="63" t="s">
        <v>4</v>
      </c>
      <c r="D43" s="64" t="s">
        <v>5</v>
      </c>
      <c r="E43" s="27"/>
      <c r="F43" s="20"/>
      <c r="G43" s="20"/>
    </row>
    <row r="44" spans="1:7" ht="137.4" customHeight="1" thickTop="1" thickBot="1" x14ac:dyDescent="0.35">
      <c r="A44" s="65" t="s">
        <v>588</v>
      </c>
      <c r="B44" s="66" t="s">
        <v>589</v>
      </c>
      <c r="C44" s="50" t="s">
        <v>8</v>
      </c>
      <c r="D44" s="50">
        <v>1</v>
      </c>
      <c r="E44" s="20"/>
      <c r="F44" s="20"/>
      <c r="G44" s="20"/>
    </row>
    <row r="45" spans="1:7" ht="30" thickTop="1" thickBot="1" x14ac:dyDescent="0.35">
      <c r="A45" s="61" t="s">
        <v>9</v>
      </c>
      <c r="B45" s="62" t="s">
        <v>10</v>
      </c>
      <c r="C45" s="62" t="s">
        <v>4</v>
      </c>
      <c r="D45" s="62" t="s">
        <v>11</v>
      </c>
      <c r="E45" s="62" t="s">
        <v>12</v>
      </c>
      <c r="F45" s="62" t="s">
        <v>13</v>
      </c>
      <c r="G45" s="64" t="s">
        <v>14</v>
      </c>
    </row>
    <row r="46" spans="1:7" ht="15" thickTop="1" x14ac:dyDescent="0.3">
      <c r="A46" s="20"/>
      <c r="B46" s="67" t="s">
        <v>15</v>
      </c>
      <c r="C46" s="68"/>
      <c r="D46" s="68"/>
      <c r="E46" s="68"/>
      <c r="F46" s="68"/>
      <c r="G46" s="7"/>
    </row>
    <row r="47" spans="1:7" ht="15" thickBot="1" x14ac:dyDescent="0.35">
      <c r="A47" s="36" t="s">
        <v>16</v>
      </c>
      <c r="B47" s="4" t="s">
        <v>36</v>
      </c>
      <c r="C47" s="4" t="s">
        <v>18</v>
      </c>
      <c r="D47" s="22">
        <v>1</v>
      </c>
      <c r="E47" s="91">
        <v>25.18</v>
      </c>
      <c r="F47" s="6">
        <f>PRODUCT(D47:E47)</f>
        <v>25.18</v>
      </c>
      <c r="G47" s="7"/>
    </row>
    <row r="48" spans="1:7" ht="15.6" thickTop="1" thickBot="1" x14ac:dyDescent="0.35">
      <c r="A48" s="71">
        <v>1</v>
      </c>
      <c r="B48" s="244" t="s">
        <v>21</v>
      </c>
      <c r="C48" s="245"/>
      <c r="D48" s="245"/>
      <c r="E48" s="246"/>
      <c r="F48" s="72">
        <f>SUM(F47)</f>
        <v>25.18</v>
      </c>
      <c r="G48" s="73">
        <f>SUM(F48/F61)</f>
        <v>3.4635341096005516E-2</v>
      </c>
    </row>
    <row r="49" spans="1:7" ht="15" thickTop="1" x14ac:dyDescent="0.3">
      <c r="A49" s="20"/>
      <c r="B49" s="74" t="s">
        <v>45</v>
      </c>
      <c r="C49" s="4"/>
      <c r="D49" s="4"/>
      <c r="E49" s="4"/>
      <c r="F49" s="41"/>
      <c r="G49" s="75"/>
    </row>
    <row r="50" spans="1:7" x14ac:dyDescent="0.3">
      <c r="A50" s="36" t="s">
        <v>23</v>
      </c>
      <c r="B50" s="4" t="s">
        <v>581</v>
      </c>
      <c r="C50" s="4" t="s">
        <v>8</v>
      </c>
      <c r="D50" s="4">
        <v>0.15</v>
      </c>
      <c r="E50" s="6">
        <v>0.94</v>
      </c>
      <c r="F50" s="6">
        <f>PRODUCT(D50:E50)</f>
        <v>0.14099999999999999</v>
      </c>
      <c r="G50" s="7"/>
    </row>
    <row r="51" spans="1:7" ht="28.8" x14ac:dyDescent="0.3">
      <c r="A51" s="36" t="s">
        <v>47</v>
      </c>
      <c r="B51" s="4" t="s">
        <v>590</v>
      </c>
      <c r="C51" s="4" t="s">
        <v>8</v>
      </c>
      <c r="D51" s="4">
        <v>0.95</v>
      </c>
      <c r="E51" s="6">
        <v>27</v>
      </c>
      <c r="F51" s="23">
        <f>PRODUCT(D51:E51)</f>
        <v>25.65</v>
      </c>
      <c r="G51" s="7"/>
    </row>
    <row r="52" spans="1:7" ht="29.4" thickBot="1" x14ac:dyDescent="0.35">
      <c r="A52" s="36" t="s">
        <v>78</v>
      </c>
      <c r="B52" s="4" t="s">
        <v>591</v>
      </c>
      <c r="C52" s="4" t="s">
        <v>8</v>
      </c>
      <c r="D52" s="4">
        <v>0.55000000000000004</v>
      </c>
      <c r="E52" s="6">
        <v>865.7</v>
      </c>
      <c r="F52" s="23">
        <f>PRODUCT(D52:E52)</f>
        <v>476.13500000000005</v>
      </c>
      <c r="G52" s="93"/>
    </row>
    <row r="53" spans="1:7" ht="15.6" thickTop="1" thickBot="1" x14ac:dyDescent="0.35">
      <c r="A53" s="71">
        <v>2</v>
      </c>
      <c r="B53" s="244" t="s">
        <v>49</v>
      </c>
      <c r="C53" s="245"/>
      <c r="D53" s="245"/>
      <c r="E53" s="246"/>
      <c r="F53" s="72">
        <f>SUM(F50:F52)</f>
        <v>501.92600000000004</v>
      </c>
      <c r="G53" s="73">
        <f>SUM(F53/F61)</f>
        <v>0.69040421822691289</v>
      </c>
    </row>
    <row r="54" spans="1:7" ht="15" thickTop="1" x14ac:dyDescent="0.3">
      <c r="A54" s="20"/>
      <c r="B54" s="74" t="s">
        <v>22</v>
      </c>
      <c r="C54" s="4"/>
      <c r="D54" s="4"/>
      <c r="E54" s="4"/>
      <c r="F54" s="41"/>
      <c r="G54" s="75"/>
    </row>
    <row r="55" spans="1:7" ht="29.4" thickBot="1" x14ac:dyDescent="0.35">
      <c r="A55" s="36" t="s">
        <v>50</v>
      </c>
      <c r="B55" s="4" t="s">
        <v>584</v>
      </c>
      <c r="C55" s="4" t="s">
        <v>18</v>
      </c>
      <c r="D55" s="22">
        <v>0.7</v>
      </c>
      <c r="E55" s="6">
        <v>68</v>
      </c>
      <c r="F55" s="6">
        <f>PRODUCT(D55:E55)</f>
        <v>47.599999999999994</v>
      </c>
      <c r="G55" s="7"/>
    </row>
    <row r="56" spans="1:7" ht="15.6" thickTop="1" thickBot="1" x14ac:dyDescent="0.35">
      <c r="A56" s="71">
        <v>3</v>
      </c>
      <c r="B56" s="244" t="s">
        <v>25</v>
      </c>
      <c r="C56" s="245"/>
      <c r="D56" s="245"/>
      <c r="E56" s="246"/>
      <c r="F56" s="72">
        <f>SUM(F55)</f>
        <v>47.599999999999994</v>
      </c>
      <c r="G56" s="73">
        <f>SUM(F56/F61)</f>
        <v>6.5474274669176435E-2</v>
      </c>
    </row>
    <row r="57" spans="1:7" ht="15.6" thickTop="1" thickBot="1" x14ac:dyDescent="0.35">
      <c r="A57" s="78" t="s">
        <v>26</v>
      </c>
      <c r="B57" s="244" t="s">
        <v>54</v>
      </c>
      <c r="C57" s="245"/>
      <c r="D57" s="245"/>
      <c r="E57" s="246"/>
      <c r="F57" s="79">
        <f>SUM(F48,F53,F56)</f>
        <v>574.70600000000002</v>
      </c>
      <c r="G57" s="3"/>
    </row>
    <row r="58" spans="1:7" ht="15.6" thickTop="1" thickBot="1" x14ac:dyDescent="0.35">
      <c r="A58" s="80">
        <v>5</v>
      </c>
      <c r="B58" s="264" t="s">
        <v>28</v>
      </c>
      <c r="C58" s="265"/>
      <c r="D58" s="265"/>
      <c r="E58" s="266"/>
      <c r="F58" s="79">
        <f>SUM(F57)*15%</f>
        <v>86.2059</v>
      </c>
      <c r="G58" s="73">
        <f>SUM(F58/F61)</f>
        <v>0.11857707509881422</v>
      </c>
    </row>
    <row r="59" spans="1:7" ht="15.6" thickTop="1" thickBot="1" x14ac:dyDescent="0.35">
      <c r="A59" s="78" t="s">
        <v>29</v>
      </c>
      <c r="B59" s="244" t="s">
        <v>55</v>
      </c>
      <c r="C59" s="245"/>
      <c r="D59" s="245"/>
      <c r="E59" s="246"/>
      <c r="F59" s="81">
        <f>SUM(F57:F58)</f>
        <v>660.91190000000006</v>
      </c>
    </row>
    <row r="60" spans="1:7" ht="15.6" thickTop="1" thickBot="1" x14ac:dyDescent="0.35">
      <c r="A60" s="109">
        <v>6</v>
      </c>
      <c r="B60" s="264" t="s">
        <v>31</v>
      </c>
      <c r="C60" s="265"/>
      <c r="D60" s="265"/>
      <c r="E60" s="266"/>
      <c r="F60" s="79">
        <f>SUM(F59)*10%</f>
        <v>66.091190000000012</v>
      </c>
      <c r="G60" s="73">
        <f>SUM(F60/F61)</f>
        <v>9.0909090909090925E-2</v>
      </c>
    </row>
    <row r="61" spans="1:7" ht="15.6" thickTop="1" thickBot="1" x14ac:dyDescent="0.35">
      <c r="A61" s="78" t="s">
        <v>32</v>
      </c>
      <c r="B61" s="244" t="s">
        <v>33</v>
      </c>
      <c r="C61" s="245"/>
      <c r="D61" s="245"/>
      <c r="E61" s="246"/>
      <c r="F61" s="81">
        <f>SUM(F59:F60)</f>
        <v>727.00309000000004</v>
      </c>
      <c r="G61" s="82">
        <f>SUM(G48,G53,G56,G58,G60)</f>
        <v>1</v>
      </c>
    </row>
    <row r="62" spans="1:7" ht="15.6" thickTop="1" thickBot="1" x14ac:dyDescent="0.35">
      <c r="A62" s="9"/>
      <c r="B62" s="9"/>
      <c r="C62" s="9"/>
      <c r="D62" s="9"/>
      <c r="E62" s="9"/>
    </row>
    <row r="63" spans="1:7" ht="44.4" thickTop="1" thickBot="1" x14ac:dyDescent="0.35">
      <c r="A63" s="61" t="s">
        <v>2</v>
      </c>
      <c r="B63" s="62" t="s">
        <v>3</v>
      </c>
      <c r="C63" s="63" t="s">
        <v>4</v>
      </c>
      <c r="D63" s="64" t="s">
        <v>5</v>
      </c>
      <c r="E63" s="27"/>
      <c r="F63" s="20"/>
      <c r="G63" s="20"/>
    </row>
    <row r="64" spans="1:7" ht="57" customHeight="1" thickTop="1" thickBot="1" x14ac:dyDescent="0.35">
      <c r="A64" s="65" t="s">
        <v>592</v>
      </c>
      <c r="B64" s="66" t="s">
        <v>593</v>
      </c>
      <c r="C64" s="50" t="s">
        <v>8</v>
      </c>
      <c r="D64" s="50">
        <v>1</v>
      </c>
      <c r="E64" s="20"/>
      <c r="F64" s="20"/>
      <c r="G64" s="20"/>
    </row>
    <row r="65" spans="1:13" ht="30" thickTop="1" thickBot="1" x14ac:dyDescent="0.35">
      <c r="A65" s="61" t="s">
        <v>9</v>
      </c>
      <c r="B65" s="62" t="s">
        <v>10</v>
      </c>
      <c r="C65" s="62" t="s">
        <v>4</v>
      </c>
      <c r="D65" s="62" t="s">
        <v>11</v>
      </c>
      <c r="E65" s="62" t="s">
        <v>12</v>
      </c>
      <c r="F65" s="62" t="s">
        <v>13</v>
      </c>
      <c r="G65" s="64" t="s">
        <v>14</v>
      </c>
    </row>
    <row r="66" spans="1:13" ht="15" thickTop="1" x14ac:dyDescent="0.3">
      <c r="A66" s="20"/>
      <c r="B66" s="67" t="s">
        <v>15</v>
      </c>
      <c r="C66" s="68"/>
      <c r="D66" s="68"/>
      <c r="E66" s="68"/>
      <c r="F66" s="68"/>
      <c r="G66" s="7"/>
    </row>
    <row r="67" spans="1:13" ht="15" thickBot="1" x14ac:dyDescent="0.35">
      <c r="A67" s="36" t="s">
        <v>16</v>
      </c>
      <c r="B67" s="4" t="s">
        <v>36</v>
      </c>
      <c r="C67" s="4" t="s">
        <v>18</v>
      </c>
      <c r="D67" s="22">
        <v>1</v>
      </c>
      <c r="E67" s="91">
        <v>25.18</v>
      </c>
      <c r="F67" s="6">
        <f>PRODUCT(D67:E67)</f>
        <v>25.18</v>
      </c>
      <c r="G67" s="7"/>
      <c r="M67" s="37"/>
    </row>
    <row r="68" spans="1:13" ht="15.6" thickTop="1" thickBot="1" x14ac:dyDescent="0.35">
      <c r="A68" s="71">
        <v>1</v>
      </c>
      <c r="B68" s="244" t="s">
        <v>21</v>
      </c>
      <c r="C68" s="245"/>
      <c r="D68" s="245"/>
      <c r="E68" s="246"/>
      <c r="F68" s="72">
        <f>SUM(F67)</f>
        <v>25.18</v>
      </c>
      <c r="G68" s="73">
        <f>SUM(F68/F81)</f>
        <v>6.5986435961349732E-2</v>
      </c>
    </row>
    <row r="69" spans="1:13" ht="15" thickTop="1" x14ac:dyDescent="0.3">
      <c r="A69" s="20"/>
      <c r="B69" s="74" t="s">
        <v>45</v>
      </c>
      <c r="C69" s="4"/>
      <c r="D69" s="4"/>
      <c r="E69" s="4"/>
      <c r="F69" s="41"/>
      <c r="G69" s="75"/>
    </row>
    <row r="70" spans="1:13" x14ac:dyDescent="0.3">
      <c r="A70" s="36" t="s">
        <v>23</v>
      </c>
      <c r="B70" s="4" t="s">
        <v>581</v>
      </c>
      <c r="C70" s="4" t="s">
        <v>8</v>
      </c>
      <c r="D70" s="4">
        <v>0.15</v>
      </c>
      <c r="E70" s="6">
        <v>0.94</v>
      </c>
      <c r="F70" s="41">
        <f>PRODUCT(D70:E70)</f>
        <v>0.14099999999999999</v>
      </c>
      <c r="G70" s="7"/>
    </row>
    <row r="71" spans="1:13" x14ac:dyDescent="0.3">
      <c r="A71" s="36" t="s">
        <v>47</v>
      </c>
      <c r="B71" s="4" t="s">
        <v>594</v>
      </c>
      <c r="C71" s="4" t="s">
        <v>8</v>
      </c>
      <c r="D71" s="22">
        <v>1.1000000000000001</v>
      </c>
      <c r="E71" s="6">
        <v>34.799999999999997</v>
      </c>
      <c r="F71" s="6">
        <f>PRODUCT(D71:E71)</f>
        <v>38.28</v>
      </c>
      <c r="G71" s="7"/>
    </row>
    <row r="72" spans="1:13" ht="29.4" thickBot="1" x14ac:dyDescent="0.35">
      <c r="A72" s="36" t="s">
        <v>78</v>
      </c>
      <c r="B72" s="4" t="s">
        <v>591</v>
      </c>
      <c r="C72" s="4" t="s">
        <v>8</v>
      </c>
      <c r="D72" s="4">
        <v>0.22</v>
      </c>
      <c r="E72" s="6">
        <v>865.7</v>
      </c>
      <c r="F72" s="23">
        <f>PRODUCT(D72:E72)</f>
        <v>190.45400000000001</v>
      </c>
      <c r="G72" s="93"/>
    </row>
    <row r="73" spans="1:13" ht="15.6" thickTop="1" thickBot="1" x14ac:dyDescent="0.35">
      <c r="A73" s="71">
        <v>2</v>
      </c>
      <c r="B73" s="244" t="s">
        <v>49</v>
      </c>
      <c r="C73" s="245"/>
      <c r="D73" s="245"/>
      <c r="E73" s="246"/>
      <c r="F73" s="72">
        <f>SUM(F70:F72)</f>
        <v>228.875</v>
      </c>
      <c r="G73" s="73">
        <f>SUM(F73/F81)</f>
        <v>0.59978735228967117</v>
      </c>
    </row>
    <row r="74" spans="1:13" ht="15" thickTop="1" x14ac:dyDescent="0.3">
      <c r="A74" s="20"/>
      <c r="B74" s="74" t="s">
        <v>22</v>
      </c>
      <c r="C74" s="4"/>
      <c r="D74" s="4"/>
      <c r="E74" s="4"/>
      <c r="F74" s="41"/>
      <c r="G74" s="75"/>
    </row>
    <row r="75" spans="1:13" ht="29.4" thickBot="1" x14ac:dyDescent="0.35">
      <c r="A75" s="36" t="s">
        <v>50</v>
      </c>
      <c r="B75" s="4" t="s">
        <v>584</v>
      </c>
      <c r="C75" s="4" t="s">
        <v>18</v>
      </c>
      <c r="D75" s="22">
        <v>0.7</v>
      </c>
      <c r="E75" s="6">
        <v>68</v>
      </c>
      <c r="F75" s="6">
        <f>PRODUCT(D75:E75)</f>
        <v>47.599999999999994</v>
      </c>
      <c r="G75" s="7"/>
    </row>
    <row r="76" spans="1:13" ht="15.6" thickTop="1" thickBot="1" x14ac:dyDescent="0.35">
      <c r="A76" s="71">
        <v>3</v>
      </c>
      <c r="B76" s="244" t="s">
        <v>25</v>
      </c>
      <c r="C76" s="245"/>
      <c r="D76" s="245"/>
      <c r="E76" s="246"/>
      <c r="F76" s="72">
        <f>SUM(F75)</f>
        <v>47.599999999999994</v>
      </c>
      <c r="G76" s="73">
        <f>SUM(F76/F81)</f>
        <v>0.12474004574107414</v>
      </c>
    </row>
    <row r="77" spans="1:13" ht="15.6" thickTop="1" thickBot="1" x14ac:dyDescent="0.35">
      <c r="A77" s="78" t="s">
        <v>26</v>
      </c>
      <c r="B77" s="244" t="s">
        <v>54</v>
      </c>
      <c r="C77" s="245"/>
      <c r="D77" s="245"/>
      <c r="E77" s="246"/>
      <c r="F77" s="79">
        <f>SUM(F68,F73,F76)</f>
        <v>301.65499999999997</v>
      </c>
      <c r="G77" s="3"/>
    </row>
    <row r="78" spans="1:13" ht="15.6" thickTop="1" thickBot="1" x14ac:dyDescent="0.35">
      <c r="A78" s="80">
        <v>4</v>
      </c>
      <c r="B78" s="264" t="s">
        <v>28</v>
      </c>
      <c r="C78" s="265"/>
      <c r="D78" s="265"/>
      <c r="E78" s="266"/>
      <c r="F78" s="79">
        <f>SUM(F77)*15%</f>
        <v>45.248249999999992</v>
      </c>
      <c r="G78" s="73">
        <f>SUM(F78/F81)</f>
        <v>0.11857707509881422</v>
      </c>
    </row>
    <row r="79" spans="1:13" ht="15.6" thickTop="1" thickBot="1" x14ac:dyDescent="0.35">
      <c r="A79" s="78" t="s">
        <v>29</v>
      </c>
      <c r="B79" s="244" t="s">
        <v>55</v>
      </c>
      <c r="C79" s="245"/>
      <c r="D79" s="245"/>
      <c r="E79" s="246"/>
      <c r="F79" s="81">
        <f>SUM(F77:F78)</f>
        <v>346.90324999999996</v>
      </c>
    </row>
    <row r="80" spans="1:13" ht="15.6" thickTop="1" thickBot="1" x14ac:dyDescent="0.35">
      <c r="A80" s="80">
        <v>5</v>
      </c>
      <c r="B80" s="264" t="s">
        <v>31</v>
      </c>
      <c r="C80" s="265"/>
      <c r="D80" s="265"/>
      <c r="E80" s="266"/>
      <c r="F80" s="79">
        <f>SUM(F79)*10%</f>
        <v>34.690324999999994</v>
      </c>
      <c r="G80" s="73">
        <f>SUM(F80/F81)</f>
        <v>9.0909090909090912E-2</v>
      </c>
    </row>
    <row r="81" spans="1:7" ht="15.6" thickTop="1" thickBot="1" x14ac:dyDescent="0.35">
      <c r="A81" s="78" t="s">
        <v>32</v>
      </c>
      <c r="B81" s="244" t="s">
        <v>33</v>
      </c>
      <c r="C81" s="245"/>
      <c r="D81" s="245"/>
      <c r="E81" s="246"/>
      <c r="F81" s="81">
        <f>SUM(F79:F80)</f>
        <v>381.59357499999993</v>
      </c>
      <c r="G81" s="82">
        <f>SUM(G68,G73,G76,G78,G80)</f>
        <v>1</v>
      </c>
    </row>
    <row r="82" spans="1:7" ht="15.6" thickTop="1" thickBot="1" x14ac:dyDescent="0.35"/>
    <row r="83" spans="1:7" ht="44.4" thickTop="1" thickBot="1" x14ac:dyDescent="0.35">
      <c r="A83" s="61" t="s">
        <v>2</v>
      </c>
      <c r="B83" s="62" t="s">
        <v>3</v>
      </c>
      <c r="C83" s="63" t="s">
        <v>4</v>
      </c>
      <c r="D83" s="64" t="s">
        <v>5</v>
      </c>
      <c r="E83" s="27"/>
      <c r="F83" s="20"/>
      <c r="G83" s="20"/>
    </row>
    <row r="84" spans="1:7" ht="37.200000000000003" customHeight="1" thickTop="1" thickBot="1" x14ac:dyDescent="0.35">
      <c r="A84" s="65" t="s">
        <v>595</v>
      </c>
      <c r="B84" s="66" t="s">
        <v>596</v>
      </c>
      <c r="C84" s="50" t="s">
        <v>8</v>
      </c>
      <c r="D84" s="50">
        <v>1</v>
      </c>
      <c r="E84" s="20"/>
      <c r="F84" s="20"/>
      <c r="G84" s="20"/>
    </row>
    <row r="85" spans="1:7" ht="30" thickTop="1" thickBot="1" x14ac:dyDescent="0.35">
      <c r="A85" s="61" t="s">
        <v>9</v>
      </c>
      <c r="B85" s="62" t="s">
        <v>10</v>
      </c>
      <c r="C85" s="62" t="s">
        <v>4</v>
      </c>
      <c r="D85" s="62" t="s">
        <v>11</v>
      </c>
      <c r="E85" s="62" t="s">
        <v>12</v>
      </c>
      <c r="F85" s="62" t="s">
        <v>13</v>
      </c>
      <c r="G85" s="64" t="s">
        <v>14</v>
      </c>
    </row>
    <row r="86" spans="1:7" ht="15" thickTop="1" x14ac:dyDescent="0.3">
      <c r="A86" s="20"/>
      <c r="B86" s="67" t="s">
        <v>15</v>
      </c>
      <c r="C86" s="68"/>
      <c r="D86" s="68"/>
      <c r="E86" s="68"/>
      <c r="F86" s="68"/>
      <c r="G86" s="7"/>
    </row>
    <row r="87" spans="1:7" ht="15" thickBot="1" x14ac:dyDescent="0.35">
      <c r="A87" s="36" t="s">
        <v>16</v>
      </c>
      <c r="B87" s="4" t="s">
        <v>36</v>
      </c>
      <c r="C87" s="4" t="s">
        <v>18</v>
      </c>
      <c r="D87" s="22">
        <v>1</v>
      </c>
      <c r="E87" s="91">
        <v>25.18</v>
      </c>
      <c r="F87" s="6">
        <f>PRODUCT(D87:E87)</f>
        <v>25.18</v>
      </c>
      <c r="G87" s="7"/>
    </row>
    <row r="88" spans="1:7" ht="15.6" thickTop="1" thickBot="1" x14ac:dyDescent="0.35">
      <c r="A88" s="71">
        <v>1</v>
      </c>
      <c r="B88" s="244" t="s">
        <v>21</v>
      </c>
      <c r="C88" s="245"/>
      <c r="D88" s="245"/>
      <c r="E88" s="246"/>
      <c r="F88" s="72">
        <f>SUM(F87)</f>
        <v>25.18</v>
      </c>
      <c r="G88" s="73">
        <f>SUM(F88/F101)</f>
        <v>5.9499491365597096E-2</v>
      </c>
    </row>
    <row r="89" spans="1:7" ht="15" thickTop="1" x14ac:dyDescent="0.3">
      <c r="A89" s="20"/>
      <c r="B89" s="74" t="s">
        <v>45</v>
      </c>
      <c r="C89" s="4"/>
      <c r="D89" s="4"/>
      <c r="E89" s="4"/>
      <c r="F89" s="41"/>
      <c r="G89" s="75"/>
    </row>
    <row r="90" spans="1:7" x14ac:dyDescent="0.3">
      <c r="A90" s="36" t="s">
        <v>23</v>
      </c>
      <c r="B90" s="4" t="s">
        <v>581</v>
      </c>
      <c r="C90" s="4" t="s">
        <v>8</v>
      </c>
      <c r="D90" s="4">
        <v>0.15</v>
      </c>
      <c r="E90" s="6">
        <v>0.94</v>
      </c>
      <c r="F90" s="6">
        <f>PRODUCT(D90:E90)</f>
        <v>0.14099999999999999</v>
      </c>
      <c r="G90" s="7"/>
    </row>
    <row r="91" spans="1:7" x14ac:dyDescent="0.3">
      <c r="A91" s="36" t="s">
        <v>47</v>
      </c>
      <c r="B91" s="4" t="s">
        <v>597</v>
      </c>
      <c r="C91" s="4" t="s">
        <v>8</v>
      </c>
      <c r="D91" s="4">
        <v>1.05</v>
      </c>
      <c r="E91" s="6">
        <v>34.799999999999997</v>
      </c>
      <c r="F91" s="23">
        <f>PRODUCT(D91:E91)</f>
        <v>36.54</v>
      </c>
      <c r="G91" s="7"/>
    </row>
    <row r="92" spans="1:7" ht="29.4" thickBot="1" x14ac:dyDescent="0.35">
      <c r="A92" s="36" t="s">
        <v>78</v>
      </c>
      <c r="B92" s="4" t="s">
        <v>591</v>
      </c>
      <c r="C92" s="4" t="s">
        <v>8</v>
      </c>
      <c r="D92" s="4">
        <v>0.26</v>
      </c>
      <c r="E92" s="6">
        <v>865.7</v>
      </c>
      <c r="F92" s="23">
        <f>PRODUCT(D92:E92)</f>
        <v>225.08200000000002</v>
      </c>
      <c r="G92" s="93"/>
    </row>
    <row r="93" spans="1:7" ht="15.6" thickTop="1" thickBot="1" x14ac:dyDescent="0.35">
      <c r="A93" s="71">
        <v>2</v>
      </c>
      <c r="B93" s="244" t="s">
        <v>49</v>
      </c>
      <c r="C93" s="245"/>
      <c r="D93" s="245"/>
      <c r="E93" s="246"/>
      <c r="F93" s="72">
        <f>SUM(F90:F92)</f>
        <v>261.76300000000003</v>
      </c>
      <c r="G93" s="73">
        <f>SUM(F93/F101)</f>
        <v>0.61853714687580597</v>
      </c>
    </row>
    <row r="94" spans="1:7" ht="15" thickTop="1" x14ac:dyDescent="0.3">
      <c r="A94" s="20"/>
      <c r="B94" s="74" t="s">
        <v>22</v>
      </c>
      <c r="C94" s="4"/>
      <c r="D94" s="4"/>
      <c r="E94" s="4"/>
      <c r="F94" s="41"/>
      <c r="G94" s="75"/>
    </row>
    <row r="95" spans="1:7" ht="29.4" thickBot="1" x14ac:dyDescent="0.35">
      <c r="A95" s="36" t="s">
        <v>50</v>
      </c>
      <c r="B95" s="4" t="s">
        <v>584</v>
      </c>
      <c r="C95" s="4" t="s">
        <v>18</v>
      </c>
      <c r="D95" s="22">
        <v>0.7</v>
      </c>
      <c r="E95" s="6">
        <v>68</v>
      </c>
      <c r="F95" s="6">
        <f>PRODUCT(D95:E95)</f>
        <v>47.599999999999994</v>
      </c>
      <c r="G95" s="7"/>
    </row>
    <row r="96" spans="1:7" ht="15.6" thickTop="1" thickBot="1" x14ac:dyDescent="0.35">
      <c r="A96" s="71">
        <v>3</v>
      </c>
      <c r="B96" s="244" t="s">
        <v>25</v>
      </c>
      <c r="C96" s="245"/>
      <c r="D96" s="245"/>
      <c r="E96" s="246"/>
      <c r="F96" s="72">
        <f>SUM(F95)</f>
        <v>47.599999999999994</v>
      </c>
      <c r="G96" s="73">
        <f>SUM(F96/F101)</f>
        <v>0.11247719575069187</v>
      </c>
    </row>
    <row r="97" spans="1:7" ht="15.6" thickTop="1" thickBot="1" x14ac:dyDescent="0.35">
      <c r="A97" s="78" t="s">
        <v>26</v>
      </c>
      <c r="B97" s="244" t="s">
        <v>54</v>
      </c>
      <c r="C97" s="245"/>
      <c r="D97" s="245"/>
      <c r="E97" s="246"/>
      <c r="F97" s="79">
        <f>SUM(F88,F93,F96)</f>
        <v>334.54300000000001</v>
      </c>
      <c r="G97" s="3"/>
    </row>
    <row r="98" spans="1:7" ht="15.6" thickTop="1" thickBot="1" x14ac:dyDescent="0.35">
      <c r="A98" s="80">
        <v>4</v>
      </c>
      <c r="B98" s="264" t="s">
        <v>28</v>
      </c>
      <c r="C98" s="265"/>
      <c r="D98" s="265"/>
      <c r="E98" s="266"/>
      <c r="F98" s="79">
        <f>SUM(F97)*15%</f>
        <v>50.181449999999998</v>
      </c>
      <c r="G98" s="73">
        <f>SUM(F98/F101)</f>
        <v>0.11857707509881422</v>
      </c>
    </row>
    <row r="99" spans="1:7" ht="15.6" thickTop="1" thickBot="1" x14ac:dyDescent="0.35">
      <c r="A99" s="78" t="s">
        <v>29</v>
      </c>
      <c r="B99" s="244" t="s">
        <v>55</v>
      </c>
      <c r="C99" s="245"/>
      <c r="D99" s="245"/>
      <c r="E99" s="246"/>
      <c r="F99" s="81">
        <f>SUM(F97:F98)</f>
        <v>384.72444999999999</v>
      </c>
    </row>
    <row r="100" spans="1:7" ht="15.6" thickTop="1" thickBot="1" x14ac:dyDescent="0.35">
      <c r="A100" s="80">
        <v>5</v>
      </c>
      <c r="B100" s="264" t="s">
        <v>31</v>
      </c>
      <c r="C100" s="265"/>
      <c r="D100" s="265"/>
      <c r="E100" s="266"/>
      <c r="F100" s="79">
        <f>SUM(F99)*10%</f>
        <v>38.472445</v>
      </c>
      <c r="G100" s="73">
        <f>SUM(F100/F101)</f>
        <v>9.0909090909090912E-2</v>
      </c>
    </row>
    <row r="101" spans="1:7" ht="15.6" thickTop="1" thickBot="1" x14ac:dyDescent="0.35">
      <c r="A101" s="78" t="s">
        <v>32</v>
      </c>
      <c r="B101" s="244" t="s">
        <v>33</v>
      </c>
      <c r="C101" s="245"/>
      <c r="D101" s="245"/>
      <c r="E101" s="246"/>
      <c r="F101" s="81">
        <f>SUM(F99:F100)</f>
        <v>423.19689499999998</v>
      </c>
      <c r="G101" s="82">
        <f>SUM(G88,G93,G96,G98,G100)</f>
        <v>1</v>
      </c>
    </row>
    <row r="102" spans="1:7" ht="15.6" thickTop="1" thickBot="1" x14ac:dyDescent="0.35"/>
    <row r="103" spans="1:7" ht="44.4" thickTop="1" thickBot="1" x14ac:dyDescent="0.35">
      <c r="A103" s="61" t="s">
        <v>2</v>
      </c>
      <c r="B103" s="62" t="s">
        <v>3</v>
      </c>
      <c r="C103" s="63" t="s">
        <v>4</v>
      </c>
      <c r="D103" s="64" t="s">
        <v>5</v>
      </c>
      <c r="E103" s="27"/>
      <c r="F103" s="20"/>
      <c r="G103" s="20"/>
    </row>
    <row r="104" spans="1:7" ht="36.6" customHeight="1" thickTop="1" thickBot="1" x14ac:dyDescent="0.35">
      <c r="A104" s="65" t="s">
        <v>598</v>
      </c>
      <c r="B104" s="66" t="s">
        <v>599</v>
      </c>
      <c r="C104" s="50" t="s">
        <v>8</v>
      </c>
      <c r="D104" s="50">
        <v>1</v>
      </c>
      <c r="E104" s="20"/>
      <c r="F104" s="20"/>
      <c r="G104" s="20"/>
    </row>
    <row r="105" spans="1:7" ht="30" thickTop="1" thickBot="1" x14ac:dyDescent="0.35">
      <c r="A105" s="61" t="s">
        <v>9</v>
      </c>
      <c r="B105" s="62" t="s">
        <v>10</v>
      </c>
      <c r="C105" s="62" t="s">
        <v>4</v>
      </c>
      <c r="D105" s="62" t="s">
        <v>11</v>
      </c>
      <c r="E105" s="62" t="s">
        <v>12</v>
      </c>
      <c r="F105" s="62" t="s">
        <v>13</v>
      </c>
      <c r="G105" s="64" t="s">
        <v>14</v>
      </c>
    </row>
    <row r="106" spans="1:7" ht="15" thickTop="1" x14ac:dyDescent="0.3">
      <c r="A106" s="20"/>
      <c r="B106" s="67" t="s">
        <v>15</v>
      </c>
      <c r="C106" s="68"/>
      <c r="D106" s="68"/>
      <c r="E106" s="68"/>
      <c r="F106" s="68"/>
      <c r="G106" s="7"/>
    </row>
    <row r="107" spans="1:7" ht="15" thickBot="1" x14ac:dyDescent="0.35">
      <c r="A107" s="36" t="s">
        <v>16</v>
      </c>
      <c r="B107" s="4" t="s">
        <v>36</v>
      </c>
      <c r="C107" s="4" t="s">
        <v>18</v>
      </c>
      <c r="D107" s="22">
        <v>1</v>
      </c>
      <c r="E107" s="91">
        <v>25.18</v>
      </c>
      <c r="F107" s="6">
        <f>PRODUCT(D107:E107)</f>
        <v>25.18</v>
      </c>
      <c r="G107" s="7"/>
    </row>
    <row r="108" spans="1:7" ht="15.6" thickTop="1" thickBot="1" x14ac:dyDescent="0.35">
      <c r="A108" s="71">
        <v>1</v>
      </c>
      <c r="B108" s="244" t="s">
        <v>21</v>
      </c>
      <c r="C108" s="245"/>
      <c r="D108" s="245"/>
      <c r="E108" s="246"/>
      <c r="F108" s="72">
        <f>SUM(F107)</f>
        <v>25.18</v>
      </c>
      <c r="G108" s="73">
        <f>SUM(F108/F121)</f>
        <v>5.0597450800760911E-2</v>
      </c>
    </row>
    <row r="109" spans="1:7" ht="15" thickTop="1" x14ac:dyDescent="0.3">
      <c r="A109" s="20"/>
      <c r="B109" s="74" t="s">
        <v>45</v>
      </c>
      <c r="C109" s="4"/>
      <c r="D109" s="4"/>
      <c r="E109" s="4"/>
      <c r="F109" s="41"/>
      <c r="G109" s="75"/>
    </row>
    <row r="110" spans="1:7" x14ac:dyDescent="0.3">
      <c r="A110" s="36" t="s">
        <v>23</v>
      </c>
      <c r="B110" s="4" t="s">
        <v>581</v>
      </c>
      <c r="C110" s="4" t="s">
        <v>8</v>
      </c>
      <c r="D110" s="4">
        <v>0.15</v>
      </c>
      <c r="E110" s="6">
        <v>0.94</v>
      </c>
      <c r="F110" s="6">
        <f>PRODUCT(D110:E110)</f>
        <v>0.14099999999999999</v>
      </c>
      <c r="G110" s="7"/>
    </row>
    <row r="111" spans="1:7" x14ac:dyDescent="0.3">
      <c r="A111" s="36" t="s">
        <v>47</v>
      </c>
      <c r="B111" s="4" t="s">
        <v>597</v>
      </c>
      <c r="C111" s="4" t="s">
        <v>8</v>
      </c>
      <c r="D111" s="22">
        <v>1</v>
      </c>
      <c r="E111" s="6">
        <v>34.799999999999997</v>
      </c>
      <c r="F111" s="23">
        <f>PRODUCT(D111:E111)</f>
        <v>34.799999999999997</v>
      </c>
      <c r="G111" s="7"/>
    </row>
    <row r="112" spans="1:7" ht="43.8" thickBot="1" x14ac:dyDescent="0.35">
      <c r="A112" s="36" t="s">
        <v>78</v>
      </c>
      <c r="B112" s="4" t="s">
        <v>600</v>
      </c>
      <c r="C112" s="4" t="s">
        <v>8</v>
      </c>
      <c r="D112" s="4">
        <v>0.33</v>
      </c>
      <c r="E112" s="6">
        <v>865.7</v>
      </c>
      <c r="F112" s="23">
        <f>PRODUCT(D112:E112)</f>
        <v>285.68100000000004</v>
      </c>
      <c r="G112" s="93"/>
    </row>
    <row r="113" spans="1:7" ht="15.6" thickTop="1" thickBot="1" x14ac:dyDescent="0.35">
      <c r="A113" s="71">
        <v>2</v>
      </c>
      <c r="B113" s="244" t="s">
        <v>49</v>
      </c>
      <c r="C113" s="245"/>
      <c r="D113" s="245"/>
      <c r="E113" s="246"/>
      <c r="F113" s="72">
        <f>SUM(F110:F112)</f>
        <v>320.62200000000001</v>
      </c>
      <c r="G113" s="73">
        <f>SUM(F113/F121)</f>
        <v>0.64426750876257211</v>
      </c>
    </row>
    <row r="114" spans="1:7" ht="15" thickTop="1" x14ac:dyDescent="0.3">
      <c r="A114" s="20"/>
      <c r="B114" s="74" t="s">
        <v>22</v>
      </c>
      <c r="C114" s="4"/>
      <c r="D114" s="4"/>
      <c r="E114" s="4"/>
      <c r="F114" s="41"/>
      <c r="G114" s="75"/>
    </row>
    <row r="115" spans="1:7" ht="29.4" thickBot="1" x14ac:dyDescent="0.35">
      <c r="A115" s="36" t="s">
        <v>50</v>
      </c>
      <c r="B115" s="4" t="s">
        <v>584</v>
      </c>
      <c r="C115" s="4" t="s">
        <v>18</v>
      </c>
      <c r="D115" s="22">
        <v>0.7</v>
      </c>
      <c r="E115" s="6">
        <v>68</v>
      </c>
      <c r="F115" s="6">
        <f>PRODUCT(D115:E115)</f>
        <v>47.599999999999994</v>
      </c>
      <c r="G115" s="7"/>
    </row>
    <row r="116" spans="1:7" ht="15.6" thickTop="1" thickBot="1" x14ac:dyDescent="0.35">
      <c r="A116" s="71">
        <v>3</v>
      </c>
      <c r="B116" s="244" t="s">
        <v>25</v>
      </c>
      <c r="C116" s="245"/>
      <c r="D116" s="245"/>
      <c r="E116" s="246"/>
      <c r="F116" s="72">
        <f>SUM(F115)</f>
        <v>47.599999999999994</v>
      </c>
      <c r="G116" s="73">
        <f>SUM(F116/F121)</f>
        <v>9.5648874428761688E-2</v>
      </c>
    </row>
    <row r="117" spans="1:7" ht="15.6" thickTop="1" thickBot="1" x14ac:dyDescent="0.35">
      <c r="A117" s="78" t="s">
        <v>26</v>
      </c>
      <c r="B117" s="244" t="s">
        <v>54</v>
      </c>
      <c r="C117" s="245"/>
      <c r="D117" s="245"/>
      <c r="E117" s="246"/>
      <c r="F117" s="79">
        <f>SUM(F108,F113,F116)</f>
        <v>393.40200000000004</v>
      </c>
      <c r="G117" s="3"/>
    </row>
    <row r="118" spans="1:7" ht="15.6" thickTop="1" thickBot="1" x14ac:dyDescent="0.35">
      <c r="A118" s="80">
        <v>4</v>
      </c>
      <c r="B118" s="264" t="s">
        <v>28</v>
      </c>
      <c r="C118" s="265"/>
      <c r="D118" s="265"/>
      <c r="E118" s="266"/>
      <c r="F118" s="79">
        <f>SUM(F117)*15%</f>
        <v>59.010300000000001</v>
      </c>
      <c r="G118" s="73">
        <f>SUM(F118/F121)</f>
        <v>0.11857707509881421</v>
      </c>
    </row>
    <row r="119" spans="1:7" ht="15.6" thickTop="1" thickBot="1" x14ac:dyDescent="0.35">
      <c r="A119" s="78" t="s">
        <v>29</v>
      </c>
      <c r="B119" s="244" t="s">
        <v>55</v>
      </c>
      <c r="C119" s="245"/>
      <c r="D119" s="245"/>
      <c r="E119" s="246"/>
      <c r="F119" s="81">
        <f>SUM(F117:F118)</f>
        <v>452.41230000000007</v>
      </c>
    </row>
    <row r="120" spans="1:7" ht="15.6" thickTop="1" thickBot="1" x14ac:dyDescent="0.35">
      <c r="A120" s="80">
        <v>5</v>
      </c>
      <c r="B120" s="264" t="s">
        <v>31</v>
      </c>
      <c r="C120" s="265"/>
      <c r="D120" s="265"/>
      <c r="E120" s="266"/>
      <c r="F120" s="79">
        <f>SUM(F119)*10%</f>
        <v>45.241230000000009</v>
      </c>
      <c r="G120" s="73">
        <f>SUM(F120/F121)</f>
        <v>9.0909090909090912E-2</v>
      </c>
    </row>
    <row r="121" spans="1:7" ht="15.6" thickTop="1" thickBot="1" x14ac:dyDescent="0.35">
      <c r="A121" s="78" t="s">
        <v>32</v>
      </c>
      <c r="B121" s="244" t="s">
        <v>33</v>
      </c>
      <c r="C121" s="245"/>
      <c r="D121" s="245"/>
      <c r="E121" s="246"/>
      <c r="F121" s="81">
        <f>SUM(F119:F120)</f>
        <v>497.6535300000001</v>
      </c>
      <c r="G121" s="82">
        <f>SUM(G108,G113,G116,G118,G120)</f>
        <v>0.99999999999999989</v>
      </c>
    </row>
    <row r="122" spans="1:7" ht="15.6" thickTop="1" thickBot="1" x14ac:dyDescent="0.35">
      <c r="A122" s="9"/>
      <c r="B122" s="9"/>
      <c r="C122" s="9"/>
      <c r="D122" s="9"/>
      <c r="E122" s="9"/>
    </row>
    <row r="123" spans="1:7" ht="44.4" thickTop="1" thickBot="1" x14ac:dyDescent="0.35">
      <c r="A123" s="61" t="s">
        <v>2</v>
      </c>
      <c r="B123" s="62" t="s">
        <v>3</v>
      </c>
      <c r="C123" s="63" t="s">
        <v>4</v>
      </c>
      <c r="D123" s="64" t="s">
        <v>5</v>
      </c>
      <c r="E123" s="27"/>
      <c r="F123" s="20"/>
      <c r="G123" s="20"/>
    </row>
    <row r="124" spans="1:7" ht="30" thickTop="1" thickBot="1" x14ac:dyDescent="0.35">
      <c r="A124" s="65" t="s">
        <v>601</v>
      </c>
      <c r="B124" s="66" t="s">
        <v>602</v>
      </c>
      <c r="C124" s="50" t="s">
        <v>8</v>
      </c>
      <c r="D124" s="50">
        <v>1</v>
      </c>
      <c r="E124" s="20"/>
      <c r="F124" s="20"/>
      <c r="G124" s="20"/>
    </row>
    <row r="125" spans="1:7" ht="30" thickTop="1" thickBot="1" x14ac:dyDescent="0.35">
      <c r="A125" s="61" t="s">
        <v>9</v>
      </c>
      <c r="B125" s="62" t="s">
        <v>10</v>
      </c>
      <c r="C125" s="62" t="s">
        <v>4</v>
      </c>
      <c r="D125" s="62" t="s">
        <v>11</v>
      </c>
      <c r="E125" s="62" t="s">
        <v>12</v>
      </c>
      <c r="F125" s="62" t="s">
        <v>13</v>
      </c>
      <c r="G125" s="64" t="s">
        <v>14</v>
      </c>
    </row>
    <row r="126" spans="1:7" ht="15" thickTop="1" x14ac:dyDescent="0.3">
      <c r="A126" s="20"/>
      <c r="B126" s="67" t="s">
        <v>15</v>
      </c>
      <c r="C126" s="68"/>
      <c r="D126" s="68"/>
      <c r="E126" s="68"/>
      <c r="F126" s="68"/>
      <c r="G126" s="7"/>
    </row>
    <row r="127" spans="1:7" ht="15" thickBot="1" x14ac:dyDescent="0.35">
      <c r="A127" s="36" t="s">
        <v>16</v>
      </c>
      <c r="B127" s="4" t="s">
        <v>36</v>
      </c>
      <c r="C127" s="4" t="s">
        <v>18</v>
      </c>
      <c r="D127" s="22">
        <v>1</v>
      </c>
      <c r="E127" s="91">
        <v>25.18</v>
      </c>
      <c r="F127" s="6">
        <f>PRODUCT(D127:E127)</f>
        <v>25.18</v>
      </c>
      <c r="G127" s="7"/>
    </row>
    <row r="128" spans="1:7" ht="15.6" thickTop="1" thickBot="1" x14ac:dyDescent="0.35">
      <c r="A128" s="71">
        <v>1</v>
      </c>
      <c r="B128" s="244" t="s">
        <v>21</v>
      </c>
      <c r="C128" s="245"/>
      <c r="D128" s="245"/>
      <c r="E128" s="246"/>
      <c r="F128" s="72">
        <f>SUM(F127)</f>
        <v>25.18</v>
      </c>
      <c r="G128" s="73">
        <f>SUM(F128/F141)</f>
        <v>3.6704286543922118E-2</v>
      </c>
    </row>
    <row r="129" spans="1:7" ht="15" thickTop="1" x14ac:dyDescent="0.3">
      <c r="A129" s="20"/>
      <c r="B129" s="74" t="s">
        <v>45</v>
      </c>
      <c r="C129" s="4"/>
      <c r="D129" s="4"/>
      <c r="E129" s="4"/>
      <c r="F129" s="41"/>
      <c r="G129" s="75"/>
    </row>
    <row r="130" spans="1:7" x14ac:dyDescent="0.3">
      <c r="A130" s="36" t="s">
        <v>23</v>
      </c>
      <c r="B130" s="4" t="s">
        <v>581</v>
      </c>
      <c r="C130" s="4" t="s">
        <v>8</v>
      </c>
      <c r="D130" s="4">
        <v>0.15</v>
      </c>
      <c r="E130" s="6">
        <v>0.94</v>
      </c>
      <c r="F130" s="6">
        <f>PRODUCT(D130:E130)</f>
        <v>0.14099999999999999</v>
      </c>
      <c r="G130" s="7"/>
    </row>
    <row r="131" spans="1:7" x14ac:dyDescent="0.3">
      <c r="A131" s="36" t="s">
        <v>47</v>
      </c>
      <c r="B131" s="4" t="s">
        <v>597</v>
      </c>
      <c r="C131" s="4" t="s">
        <v>8</v>
      </c>
      <c r="D131" s="4">
        <v>1.05</v>
      </c>
      <c r="E131" s="6">
        <v>34.799999999999997</v>
      </c>
      <c r="F131" s="23">
        <f>PRODUCT(D131:E131)</f>
        <v>36.54</v>
      </c>
      <c r="G131" s="7"/>
    </row>
    <row r="132" spans="1:7" ht="29.4" thickBot="1" x14ac:dyDescent="0.35">
      <c r="A132" s="36" t="s">
        <v>78</v>
      </c>
      <c r="B132" s="4" t="s">
        <v>583</v>
      </c>
      <c r="C132" s="4" t="s">
        <v>8</v>
      </c>
      <c r="D132" s="22">
        <v>0.5</v>
      </c>
      <c r="E132" s="6">
        <v>865.7</v>
      </c>
      <c r="F132" s="23">
        <f>PRODUCT(D132:E132)</f>
        <v>432.85</v>
      </c>
      <c r="G132" s="93"/>
    </row>
    <row r="133" spans="1:7" ht="15.6" thickTop="1" thickBot="1" x14ac:dyDescent="0.35">
      <c r="A133" s="71">
        <v>2</v>
      </c>
      <c r="B133" s="244" t="s">
        <v>49</v>
      </c>
      <c r="C133" s="245"/>
      <c r="D133" s="245"/>
      <c r="E133" s="246"/>
      <c r="F133" s="72">
        <f>SUM(F130:F132)</f>
        <v>469.53100000000001</v>
      </c>
      <c r="G133" s="73">
        <f>SUM(F133/F141)</f>
        <v>0.6844241606534669</v>
      </c>
    </row>
    <row r="134" spans="1:7" ht="15" thickTop="1" x14ac:dyDescent="0.3">
      <c r="A134" s="20"/>
      <c r="B134" s="74" t="s">
        <v>22</v>
      </c>
      <c r="C134" s="4"/>
      <c r="D134" s="4"/>
      <c r="E134" s="4"/>
      <c r="F134" s="41"/>
      <c r="G134" s="75"/>
    </row>
    <row r="135" spans="1:7" ht="29.4" thickBot="1" x14ac:dyDescent="0.35">
      <c r="A135" s="36" t="s">
        <v>50</v>
      </c>
      <c r="B135" s="4" t="s">
        <v>584</v>
      </c>
      <c r="C135" s="4" t="s">
        <v>18</v>
      </c>
      <c r="D135" s="22">
        <v>0.7</v>
      </c>
      <c r="E135" s="6">
        <v>68</v>
      </c>
      <c r="F135" s="6">
        <f>PRODUCT(D135:E135)</f>
        <v>47.599999999999994</v>
      </c>
      <c r="G135" s="7"/>
    </row>
    <row r="136" spans="1:7" ht="15.6" thickTop="1" thickBot="1" x14ac:dyDescent="0.35">
      <c r="A136" s="71">
        <v>3</v>
      </c>
      <c r="B136" s="244" t="s">
        <v>25</v>
      </c>
      <c r="C136" s="245"/>
      <c r="D136" s="245"/>
      <c r="E136" s="246"/>
      <c r="F136" s="72">
        <f>SUM(F135)</f>
        <v>47.599999999999994</v>
      </c>
      <c r="G136" s="73">
        <f>SUM(F136/F141)</f>
        <v>6.9385386794705822E-2</v>
      </c>
    </row>
    <row r="137" spans="1:7" ht="15.6" thickTop="1" thickBot="1" x14ac:dyDescent="0.35">
      <c r="A137" s="78" t="s">
        <v>26</v>
      </c>
      <c r="B137" s="244" t="s">
        <v>54</v>
      </c>
      <c r="C137" s="245"/>
      <c r="D137" s="245"/>
      <c r="E137" s="246"/>
      <c r="F137" s="79">
        <f>SUM(F128,F133,F136)</f>
        <v>542.31100000000004</v>
      </c>
      <c r="G137" s="3"/>
    </row>
    <row r="138" spans="1:7" ht="15.6" thickTop="1" thickBot="1" x14ac:dyDescent="0.35">
      <c r="A138" s="80">
        <v>4</v>
      </c>
      <c r="B138" s="264" t="s">
        <v>28</v>
      </c>
      <c r="C138" s="265"/>
      <c r="D138" s="265"/>
      <c r="E138" s="266"/>
      <c r="F138" s="79">
        <f>SUM(F137)*15%</f>
        <v>81.346649999999997</v>
      </c>
      <c r="G138" s="73">
        <f>SUM(F138/F141)</f>
        <v>0.11857707509881422</v>
      </c>
    </row>
    <row r="139" spans="1:7" ht="15.6" thickTop="1" thickBot="1" x14ac:dyDescent="0.35">
      <c r="A139" s="78" t="s">
        <v>29</v>
      </c>
      <c r="B139" s="244" t="s">
        <v>55</v>
      </c>
      <c r="C139" s="245"/>
      <c r="D139" s="245"/>
      <c r="E139" s="246"/>
      <c r="F139" s="81">
        <f>SUM(F137:F138)</f>
        <v>623.65764999999999</v>
      </c>
    </row>
    <row r="140" spans="1:7" ht="15.6" thickTop="1" thickBot="1" x14ac:dyDescent="0.35">
      <c r="A140" s="80">
        <v>5</v>
      </c>
      <c r="B140" s="264" t="s">
        <v>31</v>
      </c>
      <c r="C140" s="265"/>
      <c r="D140" s="265"/>
      <c r="E140" s="266"/>
      <c r="F140" s="79">
        <f>SUM(F139)*10%</f>
        <v>62.365765000000003</v>
      </c>
      <c r="G140" s="73">
        <f>SUM(F140/F141)</f>
        <v>9.0909090909090912E-2</v>
      </c>
    </row>
    <row r="141" spans="1:7" ht="15.6" thickTop="1" thickBot="1" x14ac:dyDescent="0.35">
      <c r="A141" s="78" t="s">
        <v>32</v>
      </c>
      <c r="B141" s="244" t="s">
        <v>33</v>
      </c>
      <c r="C141" s="245"/>
      <c r="D141" s="245"/>
      <c r="E141" s="246"/>
      <c r="F141" s="81">
        <f>SUM(F139:F140)</f>
        <v>686.023415</v>
      </c>
      <c r="G141" s="82">
        <f>SUM(G128,G133,G136,G138,G140)</f>
        <v>1</v>
      </c>
    </row>
    <row r="142" spans="1:7" ht="15.6" thickTop="1" thickBot="1" x14ac:dyDescent="0.35">
      <c r="A142" s="9"/>
      <c r="B142" s="9"/>
      <c r="C142" s="9"/>
      <c r="D142" s="9"/>
      <c r="E142" s="9"/>
    </row>
    <row r="143" spans="1:7" ht="44.4" thickTop="1" thickBot="1" x14ac:dyDescent="0.35">
      <c r="A143" s="61" t="s">
        <v>2</v>
      </c>
      <c r="B143" s="62" t="s">
        <v>3</v>
      </c>
      <c r="C143" s="63" t="s">
        <v>4</v>
      </c>
      <c r="D143" s="64" t="s">
        <v>5</v>
      </c>
      <c r="E143" s="27"/>
      <c r="F143" s="20"/>
      <c r="G143" s="20"/>
    </row>
    <row r="144" spans="1:7" ht="76.2" customHeight="1" thickTop="1" thickBot="1" x14ac:dyDescent="0.35">
      <c r="A144" s="65" t="s">
        <v>603</v>
      </c>
      <c r="B144" s="66" t="s">
        <v>604</v>
      </c>
      <c r="C144" s="50" t="s">
        <v>8</v>
      </c>
      <c r="D144" s="50">
        <v>1</v>
      </c>
      <c r="E144" s="20"/>
      <c r="F144" s="20"/>
      <c r="G144" s="20"/>
    </row>
    <row r="145" spans="1:7" ht="30" thickTop="1" thickBot="1" x14ac:dyDescent="0.35">
      <c r="A145" s="61" t="s">
        <v>9</v>
      </c>
      <c r="B145" s="62" t="s">
        <v>10</v>
      </c>
      <c r="C145" s="62" t="s">
        <v>4</v>
      </c>
      <c r="D145" s="62" t="s">
        <v>11</v>
      </c>
      <c r="E145" s="62" t="s">
        <v>12</v>
      </c>
      <c r="F145" s="62" t="s">
        <v>13</v>
      </c>
      <c r="G145" s="64" t="s">
        <v>14</v>
      </c>
    </row>
    <row r="146" spans="1:7" ht="15" thickTop="1" x14ac:dyDescent="0.3">
      <c r="A146" s="20"/>
      <c r="B146" s="67" t="s">
        <v>15</v>
      </c>
      <c r="C146" s="68"/>
      <c r="D146" s="68"/>
      <c r="E146" s="68"/>
      <c r="F146" s="68"/>
      <c r="G146" s="7"/>
    </row>
    <row r="147" spans="1:7" ht="15" thickBot="1" x14ac:dyDescent="0.35">
      <c r="A147" s="36" t="s">
        <v>16</v>
      </c>
      <c r="B147" s="4" t="s">
        <v>36</v>
      </c>
      <c r="C147" s="4" t="s">
        <v>18</v>
      </c>
      <c r="D147" s="22">
        <v>1</v>
      </c>
      <c r="E147" s="91">
        <v>25.18</v>
      </c>
      <c r="F147" s="6">
        <f>PRODUCT(D147:E147)</f>
        <v>25.18</v>
      </c>
      <c r="G147" s="7"/>
    </row>
    <row r="148" spans="1:7" ht="15.6" thickTop="1" thickBot="1" x14ac:dyDescent="0.35">
      <c r="A148" s="71">
        <v>1</v>
      </c>
      <c r="B148" s="244" t="s">
        <v>21</v>
      </c>
      <c r="C148" s="245"/>
      <c r="D148" s="245"/>
      <c r="E148" s="246"/>
      <c r="F148" s="72">
        <f>SUM(F147)</f>
        <v>25.18</v>
      </c>
      <c r="G148" s="73">
        <f>SUM(F148/F161)</f>
        <v>5.8697310174781261E-2</v>
      </c>
    </row>
    <row r="149" spans="1:7" ht="15" thickTop="1" x14ac:dyDescent="0.3">
      <c r="A149" s="20"/>
      <c r="B149" s="74" t="s">
        <v>45</v>
      </c>
      <c r="C149" s="4"/>
      <c r="D149" s="4"/>
      <c r="E149" s="4"/>
      <c r="F149" s="41"/>
      <c r="G149" s="75"/>
    </row>
    <row r="150" spans="1:7" x14ac:dyDescent="0.3">
      <c r="A150" s="36" t="s">
        <v>23</v>
      </c>
      <c r="B150" s="4" t="s">
        <v>581</v>
      </c>
      <c r="C150" s="4" t="s">
        <v>8</v>
      </c>
      <c r="D150" s="4">
        <v>0.25</v>
      </c>
      <c r="E150" s="6">
        <v>0.94</v>
      </c>
      <c r="F150" s="6">
        <f>PRODUCT(D150:E150)</f>
        <v>0.23499999999999999</v>
      </c>
      <c r="G150" s="7"/>
    </row>
    <row r="151" spans="1:7" ht="28.8" x14ac:dyDescent="0.3">
      <c r="A151" s="36" t="s">
        <v>47</v>
      </c>
      <c r="B151" s="4" t="s">
        <v>605</v>
      </c>
      <c r="C151" s="4" t="s">
        <v>8</v>
      </c>
      <c r="D151" s="22">
        <v>1</v>
      </c>
      <c r="E151" s="6">
        <v>30</v>
      </c>
      <c r="F151" s="23">
        <f>PRODUCT(D151:E151)</f>
        <v>30</v>
      </c>
      <c r="G151" s="7"/>
    </row>
    <row r="152" spans="1:7" ht="29.4" thickBot="1" x14ac:dyDescent="0.35">
      <c r="A152" s="36" t="s">
        <v>78</v>
      </c>
      <c r="B152" s="4" t="s">
        <v>583</v>
      </c>
      <c r="C152" s="4" t="s">
        <v>606</v>
      </c>
      <c r="D152" s="22">
        <v>3</v>
      </c>
      <c r="E152" s="6">
        <v>78.7</v>
      </c>
      <c r="F152" s="23">
        <f>PRODUCT(D152:E152)</f>
        <v>236.10000000000002</v>
      </c>
      <c r="G152" s="93"/>
    </row>
    <row r="153" spans="1:7" ht="15.6" thickTop="1" thickBot="1" x14ac:dyDescent="0.35">
      <c r="A153" s="71">
        <v>2</v>
      </c>
      <c r="B153" s="244" t="s">
        <v>49</v>
      </c>
      <c r="C153" s="245"/>
      <c r="D153" s="245"/>
      <c r="E153" s="246"/>
      <c r="F153" s="72">
        <f>SUM(F150:F152)</f>
        <v>266.33500000000004</v>
      </c>
      <c r="G153" s="73">
        <f>SUM(F153/F161)</f>
        <v>0.62085576272439913</v>
      </c>
    </row>
    <row r="154" spans="1:7" ht="15" thickTop="1" x14ac:dyDescent="0.3">
      <c r="A154" s="20"/>
      <c r="B154" s="74" t="s">
        <v>22</v>
      </c>
      <c r="C154" s="4"/>
      <c r="D154" s="4"/>
      <c r="E154" s="4"/>
      <c r="F154" s="41"/>
      <c r="G154" s="75"/>
    </row>
    <row r="155" spans="1:7" ht="29.4" thickBot="1" x14ac:dyDescent="0.35">
      <c r="A155" s="36" t="s">
        <v>50</v>
      </c>
      <c r="B155" s="4" t="s">
        <v>607</v>
      </c>
      <c r="C155" s="4" t="s">
        <v>18</v>
      </c>
      <c r="D155" s="22">
        <v>0.7</v>
      </c>
      <c r="E155" s="6">
        <v>68</v>
      </c>
      <c r="F155" s="6">
        <f>PRODUCT(D155:E155)</f>
        <v>47.599999999999994</v>
      </c>
      <c r="G155" s="7"/>
    </row>
    <row r="156" spans="1:7" ht="15.6" thickTop="1" thickBot="1" x14ac:dyDescent="0.35">
      <c r="A156" s="71">
        <v>3</v>
      </c>
      <c r="B156" s="244" t="s">
        <v>25</v>
      </c>
      <c r="C156" s="245"/>
      <c r="D156" s="245"/>
      <c r="E156" s="246"/>
      <c r="F156" s="72">
        <f>SUM(F155)</f>
        <v>47.599999999999994</v>
      </c>
      <c r="G156" s="73">
        <f>SUM(F156/F161)</f>
        <v>0.11096076109291453</v>
      </c>
    </row>
    <row r="157" spans="1:7" ht="15.6" thickTop="1" thickBot="1" x14ac:dyDescent="0.35">
      <c r="A157" s="78" t="s">
        <v>26</v>
      </c>
      <c r="B157" s="244" t="s">
        <v>54</v>
      </c>
      <c r="C157" s="245"/>
      <c r="D157" s="245"/>
      <c r="E157" s="246"/>
      <c r="F157" s="79">
        <f>SUM(F148,F153,F156)</f>
        <v>339.11500000000001</v>
      </c>
      <c r="G157" s="3"/>
    </row>
    <row r="158" spans="1:7" ht="15.6" thickTop="1" thickBot="1" x14ac:dyDescent="0.35">
      <c r="A158" s="80">
        <v>4</v>
      </c>
      <c r="B158" s="264" t="s">
        <v>28</v>
      </c>
      <c r="C158" s="265"/>
      <c r="D158" s="265"/>
      <c r="E158" s="266"/>
      <c r="F158" s="79">
        <f>SUM(F157)*15%</f>
        <v>50.867249999999999</v>
      </c>
      <c r="G158" s="73">
        <f>SUM(F158/F161)</f>
        <v>0.11857707509881422</v>
      </c>
    </row>
    <row r="159" spans="1:7" ht="15.6" thickTop="1" thickBot="1" x14ac:dyDescent="0.35">
      <c r="A159" s="78" t="s">
        <v>29</v>
      </c>
      <c r="B159" s="244" t="s">
        <v>55</v>
      </c>
      <c r="C159" s="245"/>
      <c r="D159" s="245"/>
      <c r="E159" s="246"/>
      <c r="F159" s="81">
        <f>SUM(F157:F158)</f>
        <v>389.98225000000002</v>
      </c>
    </row>
    <row r="160" spans="1:7" ht="15.6" thickTop="1" thickBot="1" x14ac:dyDescent="0.35">
      <c r="A160" s="80">
        <v>5</v>
      </c>
      <c r="B160" s="264" t="s">
        <v>31</v>
      </c>
      <c r="C160" s="265"/>
      <c r="D160" s="265"/>
      <c r="E160" s="266"/>
      <c r="F160" s="79">
        <f>SUM(F159)*10%</f>
        <v>38.998225000000005</v>
      </c>
      <c r="G160" s="73">
        <f>SUM(F160/F161)</f>
        <v>9.0909090909090912E-2</v>
      </c>
    </row>
    <row r="161" spans="1:7" ht="15.6" thickTop="1" thickBot="1" x14ac:dyDescent="0.35">
      <c r="A161" s="78" t="s">
        <v>32</v>
      </c>
      <c r="B161" s="244" t="s">
        <v>33</v>
      </c>
      <c r="C161" s="245"/>
      <c r="D161" s="245"/>
      <c r="E161" s="246"/>
      <c r="F161" s="81">
        <f>SUM(F159:F160)</f>
        <v>428.98047500000001</v>
      </c>
      <c r="G161" s="82">
        <f>SUM(G148,G153,G156,G158,G160)</f>
        <v>1</v>
      </c>
    </row>
    <row r="162" spans="1:7" ht="15.6" thickTop="1" thickBot="1" x14ac:dyDescent="0.35">
      <c r="A162" s="9"/>
      <c r="B162" s="9"/>
      <c r="C162" s="9"/>
      <c r="D162" s="9"/>
      <c r="E162" s="9"/>
    </row>
    <row r="163" spans="1:7" ht="44.4" thickTop="1" thickBot="1" x14ac:dyDescent="0.35">
      <c r="A163" s="61" t="s">
        <v>2</v>
      </c>
      <c r="B163" s="62" t="s">
        <v>3</v>
      </c>
      <c r="C163" s="63" t="s">
        <v>4</v>
      </c>
      <c r="D163" s="64" t="s">
        <v>5</v>
      </c>
      <c r="E163" s="27"/>
      <c r="F163" s="20"/>
      <c r="G163" s="20"/>
    </row>
    <row r="164" spans="1:7" ht="77.400000000000006" customHeight="1" thickTop="1" thickBot="1" x14ac:dyDescent="0.35">
      <c r="A164" s="65" t="s">
        <v>608</v>
      </c>
      <c r="B164" s="66" t="s">
        <v>609</v>
      </c>
      <c r="C164" s="50" t="s">
        <v>8</v>
      </c>
      <c r="D164" s="50">
        <v>1</v>
      </c>
      <c r="E164" s="20"/>
      <c r="F164" s="20"/>
      <c r="G164" s="20"/>
    </row>
    <row r="165" spans="1:7" ht="30" thickTop="1" thickBot="1" x14ac:dyDescent="0.35">
      <c r="A165" s="61" t="s">
        <v>9</v>
      </c>
      <c r="B165" s="62" t="s">
        <v>10</v>
      </c>
      <c r="C165" s="62" t="s">
        <v>4</v>
      </c>
      <c r="D165" s="62" t="s">
        <v>11</v>
      </c>
      <c r="E165" s="62" t="s">
        <v>12</v>
      </c>
      <c r="F165" s="62" t="s">
        <v>13</v>
      </c>
      <c r="G165" s="64" t="s">
        <v>14</v>
      </c>
    </row>
    <row r="166" spans="1:7" ht="15" thickTop="1" x14ac:dyDescent="0.3">
      <c r="A166" s="20"/>
      <c r="B166" s="67" t="s">
        <v>15</v>
      </c>
      <c r="C166" s="68"/>
      <c r="D166" s="68"/>
      <c r="E166" s="68"/>
      <c r="F166" s="68"/>
      <c r="G166" s="7"/>
    </row>
    <row r="167" spans="1:7" ht="15" thickBot="1" x14ac:dyDescent="0.35">
      <c r="A167" s="36" t="s">
        <v>16</v>
      </c>
      <c r="B167" s="4" t="s">
        <v>36</v>
      </c>
      <c r="C167" s="4" t="s">
        <v>18</v>
      </c>
      <c r="D167" s="22">
        <v>1</v>
      </c>
      <c r="E167" s="91">
        <v>25.18</v>
      </c>
      <c r="F167" s="6">
        <f>PRODUCT(D167:E167)</f>
        <v>25.18</v>
      </c>
      <c r="G167" s="7"/>
    </row>
    <row r="168" spans="1:7" ht="15.6" thickTop="1" thickBot="1" x14ac:dyDescent="0.35">
      <c r="A168" s="71">
        <v>1</v>
      </c>
      <c r="B168" s="244" t="s">
        <v>21</v>
      </c>
      <c r="C168" s="245"/>
      <c r="D168" s="245"/>
      <c r="E168" s="246"/>
      <c r="F168" s="72">
        <f>SUM(F167)</f>
        <v>25.18</v>
      </c>
      <c r="G168" s="73">
        <f>SUM(F168/F181)</f>
        <v>5.2594396681122285E-2</v>
      </c>
    </row>
    <row r="169" spans="1:7" ht="15" thickTop="1" x14ac:dyDescent="0.3">
      <c r="A169" s="20"/>
      <c r="B169" s="74" t="s">
        <v>45</v>
      </c>
      <c r="C169" s="4"/>
      <c r="D169" s="4"/>
      <c r="E169" s="4"/>
      <c r="F169" s="41"/>
      <c r="G169" s="75"/>
    </row>
    <row r="170" spans="1:7" x14ac:dyDescent="0.3">
      <c r="A170" s="36" t="s">
        <v>23</v>
      </c>
      <c r="B170" s="4" t="s">
        <v>581</v>
      </c>
      <c r="C170" s="4" t="s">
        <v>8</v>
      </c>
      <c r="D170" s="4">
        <v>0.25</v>
      </c>
      <c r="E170" s="6">
        <v>0.94</v>
      </c>
      <c r="F170" s="6">
        <f>PRODUCT(D170:E170)</f>
        <v>0.23499999999999999</v>
      </c>
      <c r="G170" s="7"/>
    </row>
    <row r="171" spans="1:7" ht="28.8" x14ac:dyDescent="0.3">
      <c r="A171" s="36" t="s">
        <v>47</v>
      </c>
      <c r="B171" s="4" t="s">
        <v>605</v>
      </c>
      <c r="C171" s="4" t="s">
        <v>8</v>
      </c>
      <c r="D171" s="22">
        <v>1</v>
      </c>
      <c r="E171" s="6">
        <v>30</v>
      </c>
      <c r="F171" s="23">
        <f>PRODUCT(D171:E171)</f>
        <v>30</v>
      </c>
      <c r="G171" s="7"/>
    </row>
    <row r="172" spans="1:7" ht="29.4" thickBot="1" x14ac:dyDescent="0.35">
      <c r="A172" s="36" t="s">
        <v>78</v>
      </c>
      <c r="B172" s="4" t="s">
        <v>583</v>
      </c>
      <c r="C172" s="4" t="s">
        <v>606</v>
      </c>
      <c r="D172" s="4">
        <v>3.5</v>
      </c>
      <c r="E172" s="6">
        <v>78.7</v>
      </c>
      <c r="F172" s="23">
        <f>PRODUCT(D172:E172)</f>
        <v>275.45</v>
      </c>
      <c r="G172" s="93"/>
    </row>
    <row r="173" spans="1:7" ht="15.6" thickTop="1" thickBot="1" x14ac:dyDescent="0.35">
      <c r="A173" s="71">
        <v>2</v>
      </c>
      <c r="B173" s="244" t="s">
        <v>49</v>
      </c>
      <c r="C173" s="245"/>
      <c r="D173" s="245"/>
      <c r="E173" s="246"/>
      <c r="F173" s="72">
        <f>SUM(F170:F172)</f>
        <v>305.685</v>
      </c>
      <c r="G173" s="73">
        <f>SUM(F173/F181)</f>
        <v>0.63849555796143231</v>
      </c>
    </row>
    <row r="174" spans="1:7" ht="15" thickTop="1" x14ac:dyDescent="0.3">
      <c r="A174" s="20"/>
      <c r="B174" s="74" t="s">
        <v>22</v>
      </c>
      <c r="C174" s="4"/>
      <c r="D174" s="4"/>
      <c r="E174" s="4"/>
      <c r="F174" s="41"/>
      <c r="G174" s="75"/>
    </row>
    <row r="175" spans="1:7" ht="29.4" thickBot="1" x14ac:dyDescent="0.35">
      <c r="A175" s="36" t="s">
        <v>50</v>
      </c>
      <c r="B175" s="4" t="s">
        <v>607</v>
      </c>
      <c r="C175" s="4" t="s">
        <v>18</v>
      </c>
      <c r="D175" s="22">
        <v>0.7</v>
      </c>
      <c r="E175" s="6">
        <v>68</v>
      </c>
      <c r="F175" s="6">
        <f>PRODUCT(D175:E175)</f>
        <v>47.599999999999994</v>
      </c>
      <c r="G175" s="7"/>
    </row>
    <row r="176" spans="1:7" ht="15.6" thickTop="1" thickBot="1" x14ac:dyDescent="0.35">
      <c r="A176" s="71">
        <v>3</v>
      </c>
      <c r="B176" s="244" t="s">
        <v>25</v>
      </c>
      <c r="C176" s="245"/>
      <c r="D176" s="245"/>
      <c r="E176" s="246"/>
      <c r="F176" s="72">
        <f>SUM(F175)</f>
        <v>47.599999999999994</v>
      </c>
      <c r="G176" s="73">
        <f>SUM(F176/F181)</f>
        <v>9.942387934954014E-2</v>
      </c>
    </row>
    <row r="177" spans="1:7" ht="15.6" thickTop="1" thickBot="1" x14ac:dyDescent="0.35">
      <c r="A177" s="78" t="s">
        <v>26</v>
      </c>
      <c r="B177" s="244" t="s">
        <v>54</v>
      </c>
      <c r="C177" s="245"/>
      <c r="D177" s="245"/>
      <c r="E177" s="246"/>
      <c r="F177" s="79">
        <f>SUM(F168,F173,F176)</f>
        <v>378.46500000000003</v>
      </c>
      <c r="G177" s="3"/>
    </row>
    <row r="178" spans="1:7" ht="15.6" thickTop="1" thickBot="1" x14ac:dyDescent="0.35">
      <c r="A178" s="80">
        <v>4</v>
      </c>
      <c r="B178" s="264" t="s">
        <v>28</v>
      </c>
      <c r="C178" s="265"/>
      <c r="D178" s="265"/>
      <c r="E178" s="266"/>
      <c r="F178" s="79">
        <f>SUM(F177)*15%</f>
        <v>56.769750000000002</v>
      </c>
      <c r="G178" s="73">
        <f>SUM(F178/F181)</f>
        <v>0.11857707509881422</v>
      </c>
    </row>
    <row r="179" spans="1:7" ht="15.6" thickTop="1" thickBot="1" x14ac:dyDescent="0.35">
      <c r="A179" s="78" t="s">
        <v>29</v>
      </c>
      <c r="B179" s="244" t="s">
        <v>55</v>
      </c>
      <c r="C179" s="245"/>
      <c r="D179" s="245"/>
      <c r="E179" s="246"/>
      <c r="F179" s="81">
        <f>SUM(F177:F178)</f>
        <v>435.23475000000002</v>
      </c>
    </row>
    <row r="180" spans="1:7" ht="15.6" thickTop="1" thickBot="1" x14ac:dyDescent="0.35">
      <c r="A180" s="80">
        <v>5</v>
      </c>
      <c r="B180" s="264" t="s">
        <v>31</v>
      </c>
      <c r="C180" s="265"/>
      <c r="D180" s="265"/>
      <c r="E180" s="266"/>
      <c r="F180" s="79">
        <f>SUM(F179)*10%</f>
        <v>43.523475000000005</v>
      </c>
      <c r="G180" s="73">
        <f>SUM(F180/F181)</f>
        <v>9.0909090909090912E-2</v>
      </c>
    </row>
    <row r="181" spans="1:7" ht="15.6" thickTop="1" thickBot="1" x14ac:dyDescent="0.35">
      <c r="A181" s="78" t="s">
        <v>32</v>
      </c>
      <c r="B181" s="244" t="s">
        <v>33</v>
      </c>
      <c r="C181" s="245"/>
      <c r="D181" s="245"/>
      <c r="E181" s="246"/>
      <c r="F181" s="81">
        <f>SUM(F179:F180)</f>
        <v>478.75822500000004</v>
      </c>
      <c r="G181" s="82">
        <f>SUM(G168,G173,G176,G178,G180)</f>
        <v>0.99999999999999989</v>
      </c>
    </row>
    <row r="182" spans="1:7" ht="15.6" thickTop="1" thickBot="1" x14ac:dyDescent="0.35">
      <c r="A182" s="9"/>
      <c r="B182" s="9"/>
      <c r="C182" s="9"/>
      <c r="D182" s="9"/>
      <c r="E182" s="9"/>
    </row>
    <row r="183" spans="1:7" ht="44.4" thickTop="1" thickBot="1" x14ac:dyDescent="0.35">
      <c r="A183" s="61" t="s">
        <v>2</v>
      </c>
      <c r="B183" s="62" t="s">
        <v>3</v>
      </c>
      <c r="C183" s="63" t="s">
        <v>4</v>
      </c>
      <c r="D183" s="64" t="s">
        <v>5</v>
      </c>
      <c r="E183" s="27"/>
      <c r="F183" s="20"/>
      <c r="G183" s="20"/>
    </row>
    <row r="184" spans="1:7" ht="79.2" customHeight="1" thickTop="1" thickBot="1" x14ac:dyDescent="0.35">
      <c r="A184" s="65" t="s">
        <v>610</v>
      </c>
      <c r="B184" s="66" t="s">
        <v>611</v>
      </c>
      <c r="C184" s="50" t="s">
        <v>8</v>
      </c>
      <c r="D184" s="50">
        <v>1</v>
      </c>
      <c r="E184" s="20"/>
      <c r="F184" s="20"/>
      <c r="G184" s="20"/>
    </row>
    <row r="185" spans="1:7" ht="30" thickTop="1" thickBot="1" x14ac:dyDescent="0.35">
      <c r="A185" s="61" t="s">
        <v>9</v>
      </c>
      <c r="B185" s="62" t="s">
        <v>10</v>
      </c>
      <c r="C185" s="62" t="s">
        <v>4</v>
      </c>
      <c r="D185" s="62" t="s">
        <v>11</v>
      </c>
      <c r="E185" s="62" t="s">
        <v>12</v>
      </c>
      <c r="F185" s="62" t="s">
        <v>13</v>
      </c>
      <c r="G185" s="64" t="s">
        <v>14</v>
      </c>
    </row>
    <row r="186" spans="1:7" ht="15" thickTop="1" x14ac:dyDescent="0.3">
      <c r="A186" s="20"/>
      <c r="B186" s="67" t="s">
        <v>15</v>
      </c>
      <c r="C186" s="68"/>
      <c r="D186" s="68"/>
      <c r="E186" s="68"/>
      <c r="F186" s="68"/>
      <c r="G186" s="7"/>
    </row>
    <row r="187" spans="1:7" ht="15" thickBot="1" x14ac:dyDescent="0.35">
      <c r="A187" s="36" t="s">
        <v>16</v>
      </c>
      <c r="B187" s="4" t="s">
        <v>36</v>
      </c>
      <c r="C187" s="4" t="s">
        <v>18</v>
      </c>
      <c r="D187" s="22">
        <v>1</v>
      </c>
      <c r="E187" s="91">
        <v>25.18</v>
      </c>
      <c r="F187" s="6">
        <f>PRODUCT(D187:E187)</f>
        <v>25.18</v>
      </c>
      <c r="G187" s="7"/>
    </row>
    <row r="188" spans="1:7" ht="15.6" thickTop="1" thickBot="1" x14ac:dyDescent="0.35">
      <c r="A188" s="71">
        <v>1</v>
      </c>
      <c r="B188" s="244" t="s">
        <v>21</v>
      </c>
      <c r="C188" s="245"/>
      <c r="D188" s="245"/>
      <c r="E188" s="246"/>
      <c r="F188" s="72">
        <f>SUM(F187)</f>
        <v>25.18</v>
      </c>
      <c r="G188" s="73">
        <f>SUM(F188/F201)</f>
        <v>4.764103332795841E-2</v>
      </c>
    </row>
    <row r="189" spans="1:7" ht="15" thickTop="1" x14ac:dyDescent="0.3">
      <c r="A189" s="20"/>
      <c r="B189" s="74" t="s">
        <v>45</v>
      </c>
      <c r="C189" s="4"/>
      <c r="D189" s="4"/>
      <c r="E189" s="4"/>
      <c r="F189" s="41"/>
      <c r="G189" s="75"/>
    </row>
    <row r="190" spans="1:7" x14ac:dyDescent="0.3">
      <c r="A190" s="36" t="s">
        <v>23</v>
      </c>
      <c r="B190" s="4" t="s">
        <v>581</v>
      </c>
      <c r="C190" s="4" t="s">
        <v>8</v>
      </c>
      <c r="D190" s="4">
        <v>0.25</v>
      </c>
      <c r="E190" s="6">
        <v>0.94</v>
      </c>
      <c r="F190" s="6">
        <f>PRODUCT(D190:E190)</f>
        <v>0.23499999999999999</v>
      </c>
      <c r="G190" s="7"/>
    </row>
    <row r="191" spans="1:7" ht="28.8" x14ac:dyDescent="0.3">
      <c r="A191" s="36" t="s">
        <v>47</v>
      </c>
      <c r="B191" s="4" t="s">
        <v>605</v>
      </c>
      <c r="C191" s="4" t="s">
        <v>8</v>
      </c>
      <c r="D191" s="22">
        <v>1</v>
      </c>
      <c r="E191" s="6">
        <v>30</v>
      </c>
      <c r="F191" s="23">
        <f>PRODUCT(D191:E191)</f>
        <v>30</v>
      </c>
      <c r="G191" s="7"/>
    </row>
    <row r="192" spans="1:7" ht="29.4" thickBot="1" x14ac:dyDescent="0.35">
      <c r="A192" s="36" t="s">
        <v>78</v>
      </c>
      <c r="B192" s="4" t="s">
        <v>583</v>
      </c>
      <c r="C192" s="4" t="s">
        <v>606</v>
      </c>
      <c r="D192" s="22">
        <v>4</v>
      </c>
      <c r="E192" s="6">
        <v>78.7</v>
      </c>
      <c r="F192" s="23">
        <f>PRODUCT(D192:E192)</f>
        <v>314.8</v>
      </c>
      <c r="G192" s="93"/>
    </row>
    <row r="193" spans="1:7" ht="15.6" thickTop="1" thickBot="1" x14ac:dyDescent="0.35">
      <c r="A193" s="71">
        <v>2</v>
      </c>
      <c r="B193" s="244" t="s">
        <v>49</v>
      </c>
      <c r="C193" s="245"/>
      <c r="D193" s="245"/>
      <c r="E193" s="246"/>
      <c r="F193" s="72">
        <f>SUM(F190:F192)</f>
        <v>345.03500000000003</v>
      </c>
      <c r="G193" s="73">
        <f>SUM(F193/F201)</f>
        <v>0.65281270589007667</v>
      </c>
    </row>
    <row r="194" spans="1:7" ht="15" thickTop="1" x14ac:dyDescent="0.3">
      <c r="A194" s="20"/>
      <c r="B194" s="74" t="s">
        <v>22</v>
      </c>
      <c r="C194" s="4"/>
      <c r="D194" s="4"/>
      <c r="E194" s="4"/>
      <c r="F194" s="41"/>
      <c r="G194" s="75"/>
    </row>
    <row r="195" spans="1:7" ht="29.4" thickBot="1" x14ac:dyDescent="0.35">
      <c r="A195" s="36" t="s">
        <v>50</v>
      </c>
      <c r="B195" s="4" t="s">
        <v>607</v>
      </c>
      <c r="C195" s="4" t="s">
        <v>18</v>
      </c>
      <c r="D195" s="22">
        <v>0.7</v>
      </c>
      <c r="E195" s="6">
        <v>68</v>
      </c>
      <c r="F195" s="6">
        <f>PRODUCT(D195:E195)</f>
        <v>47.599999999999994</v>
      </c>
      <c r="G195" s="7"/>
    </row>
    <row r="196" spans="1:7" ht="15.6" thickTop="1" thickBot="1" x14ac:dyDescent="0.35">
      <c r="A196" s="71">
        <v>3</v>
      </c>
      <c r="B196" s="244" t="s">
        <v>25</v>
      </c>
      <c r="C196" s="245"/>
      <c r="D196" s="245"/>
      <c r="E196" s="246"/>
      <c r="F196" s="72">
        <f>SUM(F195)</f>
        <v>47.599999999999994</v>
      </c>
      <c r="G196" s="73">
        <f>SUM(F196/F201)</f>
        <v>9.0060094774059574E-2</v>
      </c>
    </row>
    <row r="197" spans="1:7" ht="15.6" thickTop="1" thickBot="1" x14ac:dyDescent="0.35">
      <c r="A197" s="78" t="s">
        <v>26</v>
      </c>
      <c r="B197" s="244" t="s">
        <v>54</v>
      </c>
      <c r="C197" s="245"/>
      <c r="D197" s="245"/>
      <c r="E197" s="246"/>
      <c r="F197" s="79">
        <f>SUM(F188,F193,F196)</f>
        <v>417.81500000000005</v>
      </c>
      <c r="G197" s="3"/>
    </row>
    <row r="198" spans="1:7" ht="15.6" thickTop="1" thickBot="1" x14ac:dyDescent="0.35">
      <c r="A198" s="80">
        <v>4</v>
      </c>
      <c r="B198" s="264" t="s">
        <v>28</v>
      </c>
      <c r="C198" s="265"/>
      <c r="D198" s="265"/>
      <c r="E198" s="266"/>
      <c r="F198" s="79">
        <f>SUM(F197)*15%</f>
        <v>62.672250000000005</v>
      </c>
      <c r="G198" s="73">
        <f>SUM(F198/F201)</f>
        <v>0.11857707509881421</v>
      </c>
    </row>
    <row r="199" spans="1:7" ht="15.6" thickTop="1" thickBot="1" x14ac:dyDescent="0.35">
      <c r="A199" s="78" t="s">
        <v>29</v>
      </c>
      <c r="B199" s="244" t="s">
        <v>55</v>
      </c>
      <c r="C199" s="245"/>
      <c r="D199" s="245"/>
      <c r="E199" s="246"/>
      <c r="F199" s="81">
        <f>SUM(F197:F198)</f>
        <v>480.48725000000007</v>
      </c>
    </row>
    <row r="200" spans="1:7" ht="15.6" thickTop="1" thickBot="1" x14ac:dyDescent="0.35">
      <c r="A200" s="80">
        <v>5</v>
      </c>
      <c r="B200" s="264" t="s">
        <v>31</v>
      </c>
      <c r="C200" s="265"/>
      <c r="D200" s="265"/>
      <c r="E200" s="266"/>
      <c r="F200" s="79">
        <f>SUM(F199)*10%</f>
        <v>48.048725000000012</v>
      </c>
      <c r="G200" s="73">
        <f>SUM(F200/F201)</f>
        <v>9.0909090909090912E-2</v>
      </c>
    </row>
    <row r="201" spans="1:7" ht="15.6" thickTop="1" thickBot="1" x14ac:dyDescent="0.35">
      <c r="A201" s="78" t="s">
        <v>32</v>
      </c>
      <c r="B201" s="244" t="s">
        <v>33</v>
      </c>
      <c r="C201" s="245"/>
      <c r="D201" s="245"/>
      <c r="E201" s="246"/>
      <c r="F201" s="81">
        <f>SUM(F199:F200)</f>
        <v>528.53597500000012</v>
      </c>
      <c r="G201" s="82">
        <f>SUM(G188,G193,G196,G198,G200)</f>
        <v>0.99999999999999989</v>
      </c>
    </row>
    <row r="202" spans="1:7" ht="15.6" thickTop="1" thickBot="1" x14ac:dyDescent="0.35">
      <c r="A202" s="9"/>
      <c r="B202" s="9"/>
      <c r="C202" s="9"/>
      <c r="D202" s="9"/>
      <c r="E202" s="9"/>
    </row>
    <row r="203" spans="1:7" ht="44.4" thickTop="1" thickBot="1" x14ac:dyDescent="0.35">
      <c r="A203" s="61" t="s">
        <v>2</v>
      </c>
      <c r="B203" s="62" t="s">
        <v>3</v>
      </c>
      <c r="C203" s="63" t="s">
        <v>4</v>
      </c>
      <c r="D203" s="64" t="s">
        <v>5</v>
      </c>
      <c r="E203" s="27"/>
      <c r="F203" s="20"/>
      <c r="G203" s="20"/>
    </row>
    <row r="204" spans="1:7" ht="98.4" customHeight="1" thickTop="1" thickBot="1" x14ac:dyDescent="0.35">
      <c r="A204" s="65" t="s">
        <v>612</v>
      </c>
      <c r="B204" s="66" t="s">
        <v>613</v>
      </c>
      <c r="C204" s="50" t="s">
        <v>8</v>
      </c>
      <c r="D204" s="50">
        <v>1</v>
      </c>
      <c r="E204" s="20"/>
      <c r="F204" s="20"/>
      <c r="G204" s="20"/>
    </row>
    <row r="205" spans="1:7" ht="30" thickTop="1" thickBot="1" x14ac:dyDescent="0.35">
      <c r="A205" s="61" t="s">
        <v>9</v>
      </c>
      <c r="B205" s="62" t="s">
        <v>10</v>
      </c>
      <c r="C205" s="62" t="s">
        <v>4</v>
      </c>
      <c r="D205" s="62" t="s">
        <v>11</v>
      </c>
      <c r="E205" s="62" t="s">
        <v>12</v>
      </c>
      <c r="F205" s="62" t="s">
        <v>13</v>
      </c>
      <c r="G205" s="64" t="s">
        <v>14</v>
      </c>
    </row>
    <row r="206" spans="1:7" ht="15" thickTop="1" x14ac:dyDescent="0.3">
      <c r="A206" s="20"/>
      <c r="B206" s="67" t="s">
        <v>15</v>
      </c>
      <c r="C206" s="68"/>
      <c r="D206" s="68"/>
      <c r="E206" s="68"/>
      <c r="F206" s="68"/>
      <c r="G206" s="7"/>
    </row>
    <row r="207" spans="1:7" ht="15" thickBot="1" x14ac:dyDescent="0.35">
      <c r="A207" s="36" t="s">
        <v>16</v>
      </c>
      <c r="B207" s="4" t="s">
        <v>36</v>
      </c>
      <c r="C207" s="4" t="s">
        <v>18</v>
      </c>
      <c r="D207" s="22">
        <v>1</v>
      </c>
      <c r="E207" s="91">
        <v>25.18</v>
      </c>
      <c r="F207" s="6">
        <f>PRODUCT(D207:E207)</f>
        <v>25.18</v>
      </c>
      <c r="G207" s="7"/>
    </row>
    <row r="208" spans="1:7" ht="15.6" thickTop="1" thickBot="1" x14ac:dyDescent="0.35">
      <c r="A208" s="71">
        <v>1</v>
      </c>
      <c r="B208" s="244" t="s">
        <v>21</v>
      </c>
      <c r="C208" s="245"/>
      <c r="D208" s="245"/>
      <c r="E208" s="246"/>
      <c r="F208" s="72">
        <f>SUM(F207)</f>
        <v>25.18</v>
      </c>
      <c r="G208" s="73">
        <f>SUM(F208/F221)</f>
        <v>4.6811938289855602E-2</v>
      </c>
    </row>
    <row r="209" spans="1:10" ht="15" thickTop="1" x14ac:dyDescent="0.3">
      <c r="A209" s="20"/>
      <c r="B209" s="74" t="s">
        <v>45</v>
      </c>
      <c r="C209" s="4"/>
      <c r="D209" s="4"/>
      <c r="E209" s="4"/>
      <c r="F209" s="41"/>
      <c r="G209" s="75"/>
    </row>
    <row r="210" spans="1:10" x14ac:dyDescent="0.3">
      <c r="A210" s="36" t="s">
        <v>23</v>
      </c>
      <c r="B210" s="4" t="s">
        <v>581</v>
      </c>
      <c r="C210" s="4" t="s">
        <v>8</v>
      </c>
      <c r="D210" s="4">
        <v>0.25</v>
      </c>
      <c r="E210" s="6">
        <v>0.94</v>
      </c>
      <c r="F210" s="6">
        <f>PRODUCT(D210:E210)</f>
        <v>0.23499999999999999</v>
      </c>
      <c r="G210" s="7"/>
    </row>
    <row r="211" spans="1:10" x14ac:dyDescent="0.3">
      <c r="A211" s="36" t="s">
        <v>47</v>
      </c>
      <c r="B211" s="4" t="s">
        <v>614</v>
      </c>
      <c r="C211" s="4" t="s">
        <v>8</v>
      </c>
      <c r="D211" s="22">
        <v>1</v>
      </c>
      <c r="E211" s="6">
        <v>37.4</v>
      </c>
      <c r="F211" s="23">
        <f>PRODUCT(D211:E211)</f>
        <v>37.4</v>
      </c>
      <c r="G211" s="7"/>
      <c r="J211" s="30"/>
    </row>
    <row r="212" spans="1:10" ht="29.4" thickBot="1" x14ac:dyDescent="0.35">
      <c r="A212" s="36" t="s">
        <v>78</v>
      </c>
      <c r="B212" s="4" t="s">
        <v>583</v>
      </c>
      <c r="C212" s="4" t="s">
        <v>606</v>
      </c>
      <c r="D212" s="22">
        <v>4</v>
      </c>
      <c r="E212" s="6">
        <v>78.7</v>
      </c>
      <c r="F212" s="23">
        <f>PRODUCT(D212:E212)</f>
        <v>314.8</v>
      </c>
      <c r="G212" s="93"/>
    </row>
    <row r="213" spans="1:10" ht="15.6" thickTop="1" thickBot="1" x14ac:dyDescent="0.35">
      <c r="A213" s="71">
        <v>2</v>
      </c>
      <c r="B213" s="244" t="s">
        <v>49</v>
      </c>
      <c r="C213" s="245"/>
      <c r="D213" s="245"/>
      <c r="E213" s="246"/>
      <c r="F213" s="72">
        <f>SUM(F210:F212)</f>
        <v>352.435</v>
      </c>
      <c r="G213" s="73">
        <f>SUM(F213/F221)</f>
        <v>0.65520911323213893</v>
      </c>
    </row>
    <row r="214" spans="1:10" ht="15" thickTop="1" x14ac:dyDescent="0.3">
      <c r="A214" s="20"/>
      <c r="B214" s="74" t="s">
        <v>22</v>
      </c>
      <c r="C214" s="4"/>
      <c r="D214" s="4"/>
      <c r="E214" s="4"/>
      <c r="F214" s="41"/>
      <c r="G214" s="75"/>
    </row>
    <row r="215" spans="1:10" ht="29.4" thickBot="1" x14ac:dyDescent="0.35">
      <c r="A215" s="36" t="s">
        <v>50</v>
      </c>
      <c r="B215" s="4" t="s">
        <v>607</v>
      </c>
      <c r="C215" s="4" t="s">
        <v>18</v>
      </c>
      <c r="D215" s="22">
        <v>0.7</v>
      </c>
      <c r="E215" s="6">
        <v>68</v>
      </c>
      <c r="F215" s="6">
        <f>PRODUCT(D215:E215)</f>
        <v>47.599999999999994</v>
      </c>
      <c r="G215" s="7"/>
    </row>
    <row r="216" spans="1:10" ht="15.6" thickTop="1" thickBot="1" x14ac:dyDescent="0.35">
      <c r="A216" s="71">
        <v>3</v>
      </c>
      <c r="B216" s="244" t="s">
        <v>25</v>
      </c>
      <c r="C216" s="245"/>
      <c r="D216" s="245"/>
      <c r="E216" s="246"/>
      <c r="F216" s="72">
        <f>SUM(F215)</f>
        <v>47.599999999999994</v>
      </c>
      <c r="G216" s="73">
        <f>SUM(F216/F221)</f>
        <v>8.8492782470100326E-2</v>
      </c>
    </row>
    <row r="217" spans="1:10" ht="15.6" thickTop="1" thickBot="1" x14ac:dyDescent="0.35">
      <c r="A217" s="78" t="s">
        <v>26</v>
      </c>
      <c r="B217" s="244" t="s">
        <v>54</v>
      </c>
      <c r="C217" s="245"/>
      <c r="D217" s="245"/>
      <c r="E217" s="246"/>
      <c r="F217" s="79">
        <f>SUM(F208,F213,F216)</f>
        <v>425.21500000000003</v>
      </c>
      <c r="G217" s="3"/>
    </row>
    <row r="218" spans="1:10" ht="15.6" thickTop="1" thickBot="1" x14ac:dyDescent="0.35">
      <c r="A218" s="80">
        <v>4</v>
      </c>
      <c r="B218" s="264" t="s">
        <v>28</v>
      </c>
      <c r="C218" s="265"/>
      <c r="D218" s="265"/>
      <c r="E218" s="266"/>
      <c r="F218" s="79">
        <f>SUM(F217)*15%</f>
        <v>63.782250000000005</v>
      </c>
      <c r="G218" s="73">
        <f>SUM(F218/F221)</f>
        <v>0.11857707509881424</v>
      </c>
    </row>
    <row r="219" spans="1:10" ht="15.6" thickTop="1" thickBot="1" x14ac:dyDescent="0.35">
      <c r="A219" s="78" t="s">
        <v>29</v>
      </c>
      <c r="B219" s="244" t="s">
        <v>55</v>
      </c>
      <c r="C219" s="245"/>
      <c r="D219" s="245"/>
      <c r="E219" s="246"/>
      <c r="F219" s="81">
        <f>SUM(F217:F218)</f>
        <v>488.99725000000001</v>
      </c>
    </row>
    <row r="220" spans="1:10" ht="15.6" thickTop="1" thickBot="1" x14ac:dyDescent="0.35">
      <c r="A220" s="80">
        <v>5</v>
      </c>
      <c r="B220" s="264" t="s">
        <v>31</v>
      </c>
      <c r="C220" s="265"/>
      <c r="D220" s="265"/>
      <c r="E220" s="266"/>
      <c r="F220" s="79">
        <f>SUM(F219)*10%</f>
        <v>48.899725000000004</v>
      </c>
      <c r="G220" s="73">
        <f>SUM(F220/F221)</f>
        <v>9.0909090909090912E-2</v>
      </c>
    </row>
    <row r="221" spans="1:10" ht="15.6" thickTop="1" thickBot="1" x14ac:dyDescent="0.35">
      <c r="A221" s="78" t="s">
        <v>32</v>
      </c>
      <c r="B221" s="244" t="s">
        <v>33</v>
      </c>
      <c r="C221" s="245"/>
      <c r="D221" s="245"/>
      <c r="E221" s="246"/>
      <c r="F221" s="81">
        <f>SUM(F219:F220)</f>
        <v>537.896975</v>
      </c>
      <c r="G221" s="82">
        <f>SUM(G208,G213,G216,G218,G220)</f>
        <v>1</v>
      </c>
    </row>
    <row r="222" spans="1:10" ht="15.6" thickTop="1" thickBot="1" x14ac:dyDescent="0.35">
      <c r="A222" s="9"/>
      <c r="B222" s="9"/>
      <c r="C222" s="9"/>
      <c r="D222" s="9"/>
      <c r="E222" s="9"/>
    </row>
    <row r="223" spans="1:10" ht="44.4" thickTop="1" thickBot="1" x14ac:dyDescent="0.35">
      <c r="A223" s="61" t="s">
        <v>2</v>
      </c>
      <c r="B223" s="62" t="s">
        <v>3</v>
      </c>
      <c r="C223" s="63" t="s">
        <v>4</v>
      </c>
      <c r="D223" s="64" t="s">
        <v>5</v>
      </c>
      <c r="E223" s="27"/>
      <c r="F223" s="20"/>
      <c r="G223" s="20"/>
    </row>
    <row r="224" spans="1:10" ht="127.8" customHeight="1" thickTop="1" thickBot="1" x14ac:dyDescent="0.35">
      <c r="A224" s="65" t="s">
        <v>615</v>
      </c>
      <c r="B224" s="66" t="s">
        <v>616</v>
      </c>
      <c r="C224" s="50" t="s">
        <v>8</v>
      </c>
      <c r="D224" s="50">
        <v>1</v>
      </c>
      <c r="E224" s="20"/>
      <c r="F224" s="20"/>
      <c r="G224" s="20"/>
    </row>
    <row r="225" spans="1:7" ht="30" thickTop="1" thickBot="1" x14ac:dyDescent="0.35">
      <c r="A225" s="61" t="s">
        <v>9</v>
      </c>
      <c r="B225" s="62" t="s">
        <v>10</v>
      </c>
      <c r="C225" s="62" t="s">
        <v>4</v>
      </c>
      <c r="D225" s="62" t="s">
        <v>11</v>
      </c>
      <c r="E225" s="62" t="s">
        <v>12</v>
      </c>
      <c r="F225" s="62" t="s">
        <v>13</v>
      </c>
      <c r="G225" s="64" t="s">
        <v>14</v>
      </c>
    </row>
    <row r="226" spans="1:7" ht="15" thickTop="1" x14ac:dyDescent="0.3">
      <c r="A226" s="20"/>
      <c r="B226" s="67" t="s">
        <v>15</v>
      </c>
      <c r="C226" s="68"/>
      <c r="D226" s="68"/>
      <c r="E226" s="68"/>
      <c r="F226" s="68"/>
      <c r="G226" s="7"/>
    </row>
    <row r="227" spans="1:7" ht="15" thickBot="1" x14ac:dyDescent="0.35">
      <c r="A227" s="36" t="s">
        <v>16</v>
      </c>
      <c r="B227" s="4" t="s">
        <v>36</v>
      </c>
      <c r="C227" s="4" t="s">
        <v>18</v>
      </c>
      <c r="D227" s="22">
        <v>1</v>
      </c>
      <c r="E227" s="91">
        <v>25.18</v>
      </c>
      <c r="F227" s="6">
        <f>PRODUCT(D227:E227)</f>
        <v>25.18</v>
      </c>
      <c r="G227" s="7"/>
    </row>
    <row r="228" spans="1:7" ht="15.6" thickTop="1" thickBot="1" x14ac:dyDescent="0.35">
      <c r="A228" s="71">
        <v>1</v>
      </c>
      <c r="B228" s="244" t="s">
        <v>21</v>
      </c>
      <c r="C228" s="245"/>
      <c r="D228" s="245"/>
      <c r="E228" s="246"/>
      <c r="F228" s="72">
        <f>SUM(F227)</f>
        <v>25.18</v>
      </c>
      <c r="G228" s="73">
        <f>SUM(F228/F241)</f>
        <v>2.2447421005949795E-2</v>
      </c>
    </row>
    <row r="229" spans="1:7" ht="15" thickTop="1" x14ac:dyDescent="0.3">
      <c r="A229" s="20"/>
      <c r="B229" s="74" t="s">
        <v>45</v>
      </c>
      <c r="C229" s="4"/>
      <c r="D229" s="4"/>
      <c r="E229" s="4"/>
      <c r="F229" s="41"/>
      <c r="G229" s="75"/>
    </row>
    <row r="230" spans="1:7" x14ac:dyDescent="0.3">
      <c r="A230" s="36" t="s">
        <v>23</v>
      </c>
      <c r="B230" s="4" t="s">
        <v>581</v>
      </c>
      <c r="C230" s="4" t="s">
        <v>8</v>
      </c>
      <c r="D230" s="4">
        <v>0.25</v>
      </c>
      <c r="E230" s="6">
        <v>0.94</v>
      </c>
      <c r="F230" s="6">
        <f>PRODUCT(D230:E230)</f>
        <v>0.23499999999999999</v>
      </c>
      <c r="G230" s="7"/>
    </row>
    <row r="231" spans="1:7" x14ac:dyDescent="0.3">
      <c r="A231" s="36" t="s">
        <v>47</v>
      </c>
      <c r="B231" s="4" t="s">
        <v>617</v>
      </c>
      <c r="C231" s="4" t="s">
        <v>8</v>
      </c>
      <c r="D231" s="22">
        <v>1</v>
      </c>
      <c r="E231" s="6">
        <v>498.93</v>
      </c>
      <c r="F231" s="23">
        <f>PRODUCT(D231:E231)</f>
        <v>498.93</v>
      </c>
      <c r="G231" s="7"/>
    </row>
    <row r="232" spans="1:7" ht="29.4" thickBot="1" x14ac:dyDescent="0.35">
      <c r="A232" s="36" t="s">
        <v>78</v>
      </c>
      <c r="B232" s="4" t="s">
        <v>583</v>
      </c>
      <c r="C232" s="4" t="s">
        <v>606</v>
      </c>
      <c r="D232" s="22">
        <v>4</v>
      </c>
      <c r="E232" s="6">
        <v>78.7</v>
      </c>
      <c r="F232" s="23">
        <f>PRODUCT(D232:E232)</f>
        <v>314.8</v>
      </c>
      <c r="G232" s="93"/>
    </row>
    <row r="233" spans="1:7" ht="15.6" thickTop="1" thickBot="1" x14ac:dyDescent="0.35">
      <c r="A233" s="71">
        <v>2</v>
      </c>
      <c r="B233" s="244" t="s">
        <v>49</v>
      </c>
      <c r="C233" s="245"/>
      <c r="D233" s="245"/>
      <c r="E233" s="246"/>
      <c r="F233" s="72">
        <f>SUM(F230:F232)</f>
        <v>813.96500000000003</v>
      </c>
      <c r="G233" s="73">
        <f>SUM(F233/F241)</f>
        <v>0.7256320507985673</v>
      </c>
    </row>
    <row r="234" spans="1:7" ht="15" thickTop="1" x14ac:dyDescent="0.3">
      <c r="A234" s="20"/>
      <c r="B234" s="74" t="s">
        <v>22</v>
      </c>
      <c r="C234" s="4"/>
      <c r="D234" s="4"/>
      <c r="E234" s="4"/>
      <c r="F234" s="41"/>
      <c r="G234" s="75"/>
    </row>
    <row r="235" spans="1:7" ht="29.4" thickBot="1" x14ac:dyDescent="0.35">
      <c r="A235" s="36" t="s">
        <v>50</v>
      </c>
      <c r="B235" s="4" t="s">
        <v>607</v>
      </c>
      <c r="C235" s="4" t="s">
        <v>18</v>
      </c>
      <c r="D235" s="22">
        <v>0.7</v>
      </c>
      <c r="E235" s="6">
        <v>68</v>
      </c>
      <c r="F235" s="6">
        <f>PRODUCT(D235:E235)</f>
        <v>47.599999999999994</v>
      </c>
      <c r="G235" s="7"/>
    </row>
    <row r="236" spans="1:7" ht="15.6" thickTop="1" thickBot="1" x14ac:dyDescent="0.35">
      <c r="A236" s="71">
        <v>3</v>
      </c>
      <c r="B236" s="244" t="s">
        <v>25</v>
      </c>
      <c r="C236" s="245"/>
      <c r="D236" s="245"/>
      <c r="E236" s="246"/>
      <c r="F236" s="72">
        <f>SUM(F235)</f>
        <v>47.599999999999994</v>
      </c>
      <c r="G236" s="73">
        <f>SUM(F236/F241)</f>
        <v>4.2434362187577845E-2</v>
      </c>
    </row>
    <row r="237" spans="1:7" ht="15.6" thickTop="1" thickBot="1" x14ac:dyDescent="0.35">
      <c r="A237" s="78" t="s">
        <v>26</v>
      </c>
      <c r="B237" s="244" t="s">
        <v>54</v>
      </c>
      <c r="C237" s="245"/>
      <c r="D237" s="245"/>
      <c r="E237" s="246"/>
      <c r="F237" s="79">
        <f>SUM(F228,F233,F236)</f>
        <v>886.745</v>
      </c>
      <c r="G237" s="3"/>
    </row>
    <row r="238" spans="1:7" ht="15.6" thickTop="1" thickBot="1" x14ac:dyDescent="0.35">
      <c r="A238" s="80">
        <v>4</v>
      </c>
      <c r="B238" s="264" t="s">
        <v>28</v>
      </c>
      <c r="C238" s="265"/>
      <c r="D238" s="265"/>
      <c r="E238" s="266"/>
      <c r="F238" s="79">
        <f>SUM(F237)*15%</f>
        <v>133.01175000000001</v>
      </c>
      <c r="G238" s="73">
        <f>SUM(F238/F241)</f>
        <v>0.11857707509881424</v>
      </c>
    </row>
    <row r="239" spans="1:7" ht="15.6" thickTop="1" thickBot="1" x14ac:dyDescent="0.35">
      <c r="A239" s="78" t="s">
        <v>29</v>
      </c>
      <c r="B239" s="244" t="s">
        <v>55</v>
      </c>
      <c r="C239" s="245"/>
      <c r="D239" s="245"/>
      <c r="E239" s="246"/>
      <c r="F239" s="81">
        <f>SUM(F237:F238)</f>
        <v>1019.75675</v>
      </c>
    </row>
    <row r="240" spans="1:7" ht="15.6" thickTop="1" thickBot="1" x14ac:dyDescent="0.35">
      <c r="A240" s="80">
        <v>5</v>
      </c>
      <c r="B240" s="264" t="s">
        <v>31</v>
      </c>
      <c r="C240" s="265"/>
      <c r="D240" s="265"/>
      <c r="E240" s="266"/>
      <c r="F240" s="79">
        <f>SUM(F239)*10%</f>
        <v>101.97567500000001</v>
      </c>
      <c r="G240" s="73">
        <f>SUM(F240/F241)</f>
        <v>9.0909090909090925E-2</v>
      </c>
    </row>
    <row r="241" spans="1:9" ht="15.6" thickTop="1" thickBot="1" x14ac:dyDescent="0.35">
      <c r="A241" s="78" t="s">
        <v>32</v>
      </c>
      <c r="B241" s="244" t="s">
        <v>33</v>
      </c>
      <c r="C241" s="245"/>
      <c r="D241" s="245"/>
      <c r="E241" s="246"/>
      <c r="F241" s="81">
        <f>SUM(F239:F240)</f>
        <v>1121.7324249999999</v>
      </c>
      <c r="G241" s="82">
        <f>SUM(G228,G233,G236,G238,G240)</f>
        <v>1</v>
      </c>
    </row>
    <row r="242" spans="1:9" ht="15.6" thickTop="1" thickBot="1" x14ac:dyDescent="0.35">
      <c r="A242" s="9"/>
      <c r="B242" s="9"/>
      <c r="C242" s="9"/>
      <c r="D242" s="9"/>
      <c r="E242" s="9"/>
      <c r="I242" s="2"/>
    </row>
    <row r="243" spans="1:9" ht="44.4" thickTop="1" thickBot="1" x14ac:dyDescent="0.35">
      <c r="A243" s="61" t="s">
        <v>2</v>
      </c>
      <c r="B243" s="62" t="s">
        <v>3</v>
      </c>
      <c r="C243" s="63" t="s">
        <v>4</v>
      </c>
      <c r="D243" s="64" t="s">
        <v>5</v>
      </c>
      <c r="E243" s="27"/>
      <c r="F243" s="20"/>
      <c r="G243" s="20"/>
    </row>
    <row r="244" spans="1:9" ht="69" customHeight="1" thickTop="1" thickBot="1" x14ac:dyDescent="0.35">
      <c r="A244" s="65" t="s">
        <v>618</v>
      </c>
      <c r="B244" s="66" t="s">
        <v>619</v>
      </c>
      <c r="C244" s="50" t="s">
        <v>8</v>
      </c>
      <c r="D244" s="50">
        <v>1</v>
      </c>
      <c r="E244" s="20"/>
      <c r="F244" s="20"/>
      <c r="G244" s="20"/>
    </row>
    <row r="245" spans="1:9" ht="30" thickTop="1" thickBot="1" x14ac:dyDescent="0.35">
      <c r="A245" s="61" t="s">
        <v>9</v>
      </c>
      <c r="B245" s="62" t="s">
        <v>10</v>
      </c>
      <c r="C245" s="62" t="s">
        <v>4</v>
      </c>
      <c r="D245" s="62" t="s">
        <v>11</v>
      </c>
      <c r="E245" s="62" t="s">
        <v>12</v>
      </c>
      <c r="F245" s="62" t="s">
        <v>13</v>
      </c>
      <c r="G245" s="64" t="s">
        <v>14</v>
      </c>
    </row>
    <row r="246" spans="1:9" ht="15" thickTop="1" x14ac:dyDescent="0.3">
      <c r="A246" s="20"/>
      <c r="B246" s="67" t="s">
        <v>15</v>
      </c>
      <c r="C246" s="68"/>
      <c r="D246" s="68"/>
      <c r="E246" s="68"/>
      <c r="F246" s="68"/>
      <c r="G246" s="7"/>
    </row>
    <row r="247" spans="1:9" ht="15" thickBot="1" x14ac:dyDescent="0.35">
      <c r="A247" s="36" t="s">
        <v>16</v>
      </c>
      <c r="B247" s="4" t="s">
        <v>36</v>
      </c>
      <c r="C247" s="4" t="s">
        <v>18</v>
      </c>
      <c r="D247" s="22">
        <v>1</v>
      </c>
      <c r="E247" s="91">
        <v>25.18</v>
      </c>
      <c r="F247" s="6">
        <f>PRODUCT(D247:E247)</f>
        <v>25.18</v>
      </c>
      <c r="G247" s="7"/>
    </row>
    <row r="248" spans="1:9" ht="15.6" thickTop="1" thickBot="1" x14ac:dyDescent="0.35">
      <c r="A248" s="71">
        <v>1</v>
      </c>
      <c r="B248" s="244" t="s">
        <v>21</v>
      </c>
      <c r="C248" s="245"/>
      <c r="D248" s="245"/>
      <c r="E248" s="246"/>
      <c r="F248" s="72">
        <f>SUM(F247)</f>
        <v>25.18</v>
      </c>
      <c r="G248" s="73">
        <f>SUM(F248/F261)</f>
        <v>4.759478443196527E-2</v>
      </c>
    </row>
    <row r="249" spans="1:9" ht="15" thickTop="1" x14ac:dyDescent="0.3">
      <c r="A249" s="20"/>
      <c r="B249" s="74" t="s">
        <v>45</v>
      </c>
      <c r="C249" s="4"/>
      <c r="D249" s="4"/>
      <c r="E249" s="4"/>
      <c r="F249" s="41"/>
      <c r="G249" s="75"/>
    </row>
    <row r="250" spans="1:9" x14ac:dyDescent="0.3">
      <c r="A250" s="36" t="s">
        <v>23</v>
      </c>
      <c r="B250" s="4" t="s">
        <v>581</v>
      </c>
      <c r="C250" s="4" t="s">
        <v>8</v>
      </c>
      <c r="D250" s="4">
        <v>0.15</v>
      </c>
      <c r="E250" s="6">
        <v>0.94</v>
      </c>
      <c r="F250" s="6">
        <f>PRODUCT(D250:E250)</f>
        <v>0.14099999999999999</v>
      </c>
      <c r="G250" s="7"/>
    </row>
    <row r="251" spans="1:9" ht="50.4" customHeight="1" x14ac:dyDescent="0.3">
      <c r="A251" s="36" t="s">
        <v>47</v>
      </c>
      <c r="B251" s="4" t="s">
        <v>620</v>
      </c>
      <c r="C251" s="4" t="s">
        <v>8</v>
      </c>
      <c r="D251" s="22">
        <v>1</v>
      </c>
      <c r="E251" s="6">
        <v>30.5</v>
      </c>
      <c r="F251" s="23">
        <f>PRODUCT(D251:E251)</f>
        <v>30.5</v>
      </c>
      <c r="G251" s="7"/>
    </row>
    <row r="252" spans="1:9" ht="29.4" thickBot="1" x14ac:dyDescent="0.35">
      <c r="A252" s="36" t="s">
        <v>78</v>
      </c>
      <c r="B252" s="4" t="s">
        <v>583</v>
      </c>
      <c r="C252" s="4" t="s">
        <v>606</v>
      </c>
      <c r="D252" s="22">
        <v>4</v>
      </c>
      <c r="E252" s="6">
        <v>78.7</v>
      </c>
      <c r="F252" s="23">
        <f>PRODUCT(D252:E252)</f>
        <v>314.8</v>
      </c>
      <c r="G252" s="93"/>
    </row>
    <row r="253" spans="1:9" ht="15.6" thickTop="1" thickBot="1" x14ac:dyDescent="0.35">
      <c r="A253" s="71">
        <v>2</v>
      </c>
      <c r="B253" s="244" t="s">
        <v>49</v>
      </c>
      <c r="C253" s="245"/>
      <c r="D253" s="245"/>
      <c r="E253" s="246"/>
      <c r="F253" s="72">
        <f>SUM(F250:F252)</f>
        <v>345.44100000000003</v>
      </c>
      <c r="G253" s="73">
        <f>SUM(F253/F261)</f>
        <v>0.65294638319946452</v>
      </c>
    </row>
    <row r="254" spans="1:9" ht="15" thickTop="1" x14ac:dyDescent="0.3">
      <c r="A254" s="20"/>
      <c r="B254" s="74" t="s">
        <v>22</v>
      </c>
      <c r="C254" s="4"/>
      <c r="D254" s="4"/>
      <c r="E254" s="4"/>
      <c r="F254" s="41"/>
      <c r="G254" s="75"/>
    </row>
    <row r="255" spans="1:9" ht="29.4" thickBot="1" x14ac:dyDescent="0.35">
      <c r="A255" s="36" t="s">
        <v>50</v>
      </c>
      <c r="B255" s="4" t="s">
        <v>607</v>
      </c>
      <c r="C255" s="4" t="s">
        <v>18</v>
      </c>
      <c r="D255" s="22">
        <v>0.7</v>
      </c>
      <c r="E255" s="6">
        <v>68</v>
      </c>
      <c r="F255" s="6">
        <f>PRODUCT(D255:E255)</f>
        <v>47.599999999999994</v>
      </c>
      <c r="G255" s="7"/>
    </row>
    <row r="256" spans="1:9" ht="15.6" thickTop="1" thickBot="1" x14ac:dyDescent="0.35">
      <c r="A256" s="71">
        <v>3</v>
      </c>
      <c r="B256" s="244" t="s">
        <v>25</v>
      </c>
      <c r="C256" s="245"/>
      <c r="D256" s="245"/>
      <c r="E256" s="246"/>
      <c r="F256" s="72">
        <f>SUM(F255)</f>
        <v>47.599999999999994</v>
      </c>
      <c r="G256" s="73">
        <f>SUM(F256/F261)</f>
        <v>8.9972666360665074E-2</v>
      </c>
    </row>
    <row r="257" spans="1:7" ht="15.6" thickTop="1" thickBot="1" x14ac:dyDescent="0.35">
      <c r="A257" s="78" t="s">
        <v>26</v>
      </c>
      <c r="B257" s="244" t="s">
        <v>54</v>
      </c>
      <c r="C257" s="245"/>
      <c r="D257" s="245"/>
      <c r="E257" s="246"/>
      <c r="F257" s="79">
        <f>SUM(F248,F253,F256)</f>
        <v>418.221</v>
      </c>
      <c r="G257" s="3"/>
    </row>
    <row r="258" spans="1:7" ht="15.6" thickTop="1" thickBot="1" x14ac:dyDescent="0.35">
      <c r="A258" s="80">
        <v>4</v>
      </c>
      <c r="B258" s="264" t="s">
        <v>28</v>
      </c>
      <c r="C258" s="265"/>
      <c r="D258" s="265"/>
      <c r="E258" s="266"/>
      <c r="F258" s="79">
        <f>SUM(F257)*15%</f>
        <v>62.733149999999995</v>
      </c>
      <c r="G258" s="73">
        <f>SUM(F258/F261)</f>
        <v>0.11857707509881421</v>
      </c>
    </row>
    <row r="259" spans="1:7" ht="15.6" thickTop="1" thickBot="1" x14ac:dyDescent="0.35">
      <c r="A259" s="78" t="s">
        <v>29</v>
      </c>
      <c r="B259" s="244" t="s">
        <v>55</v>
      </c>
      <c r="C259" s="245"/>
      <c r="D259" s="245"/>
      <c r="E259" s="246"/>
      <c r="F259" s="81">
        <f>SUM(F257:F258)</f>
        <v>480.95415000000003</v>
      </c>
    </row>
    <row r="260" spans="1:7" ht="15.6" thickTop="1" thickBot="1" x14ac:dyDescent="0.35">
      <c r="A260" s="80">
        <v>5</v>
      </c>
      <c r="B260" s="264" t="s">
        <v>31</v>
      </c>
      <c r="C260" s="265"/>
      <c r="D260" s="265"/>
      <c r="E260" s="266"/>
      <c r="F260" s="79">
        <f>SUM(F259)*10%</f>
        <v>48.095415000000003</v>
      </c>
      <c r="G260" s="73">
        <f>SUM(F260/F261)</f>
        <v>9.0909090909090912E-2</v>
      </c>
    </row>
    <row r="261" spans="1:7" ht="15.6" thickTop="1" thickBot="1" x14ac:dyDescent="0.35">
      <c r="A261" s="78" t="s">
        <v>32</v>
      </c>
      <c r="B261" s="244" t="s">
        <v>33</v>
      </c>
      <c r="C261" s="245"/>
      <c r="D261" s="245"/>
      <c r="E261" s="246"/>
      <c r="F261" s="81">
        <f>SUM(F259:F260)</f>
        <v>529.04956500000003</v>
      </c>
      <c r="G261" s="82">
        <f>SUM(G248,G253,G256,G258,G260)</f>
        <v>1</v>
      </c>
    </row>
    <row r="262" spans="1:7" ht="15.6" thickTop="1" thickBot="1" x14ac:dyDescent="0.35">
      <c r="A262" s="9"/>
      <c r="B262" s="9"/>
      <c r="C262" s="9"/>
      <c r="D262" s="9"/>
      <c r="E262" s="9"/>
    </row>
    <row r="263" spans="1:7" ht="44.4" thickTop="1" thickBot="1" x14ac:dyDescent="0.35">
      <c r="A263" s="61" t="s">
        <v>2</v>
      </c>
      <c r="B263" s="62" t="s">
        <v>3</v>
      </c>
      <c r="C263" s="63" t="s">
        <v>4</v>
      </c>
      <c r="D263" s="64" t="s">
        <v>5</v>
      </c>
      <c r="E263" s="27"/>
      <c r="F263" s="20"/>
      <c r="G263" s="20"/>
    </row>
    <row r="264" spans="1:7" ht="64.8" customHeight="1" thickTop="1" thickBot="1" x14ac:dyDescent="0.35">
      <c r="A264" s="65" t="s">
        <v>621</v>
      </c>
      <c r="B264" s="66" t="s">
        <v>622</v>
      </c>
      <c r="C264" s="50" t="s">
        <v>8</v>
      </c>
      <c r="D264" s="50">
        <v>1</v>
      </c>
      <c r="E264" s="20"/>
      <c r="F264" s="20"/>
      <c r="G264" s="20"/>
    </row>
    <row r="265" spans="1:7" ht="30" thickTop="1" thickBot="1" x14ac:dyDescent="0.35">
      <c r="A265" s="61" t="s">
        <v>9</v>
      </c>
      <c r="B265" s="62" t="s">
        <v>10</v>
      </c>
      <c r="C265" s="62" t="s">
        <v>4</v>
      </c>
      <c r="D265" s="62" t="s">
        <v>11</v>
      </c>
      <c r="E265" s="62" t="s">
        <v>12</v>
      </c>
      <c r="F265" s="62" t="s">
        <v>13</v>
      </c>
      <c r="G265" s="64" t="s">
        <v>14</v>
      </c>
    </row>
    <row r="266" spans="1:7" ht="15" thickTop="1" x14ac:dyDescent="0.3">
      <c r="A266" s="20"/>
      <c r="B266" s="67" t="s">
        <v>15</v>
      </c>
      <c r="C266" s="68"/>
      <c r="D266" s="68"/>
      <c r="E266" s="68"/>
      <c r="F266" s="68"/>
      <c r="G266" s="7"/>
    </row>
    <row r="267" spans="1:7" ht="15" thickBot="1" x14ac:dyDescent="0.35">
      <c r="A267" s="36" t="s">
        <v>16</v>
      </c>
      <c r="B267" s="4" t="s">
        <v>36</v>
      </c>
      <c r="C267" s="4" t="s">
        <v>18</v>
      </c>
      <c r="D267" s="22">
        <v>1</v>
      </c>
      <c r="E267" s="91">
        <v>25.18</v>
      </c>
      <c r="F267" s="6">
        <f>PRODUCT(D267:E267)</f>
        <v>25.18</v>
      </c>
      <c r="G267" s="7"/>
    </row>
    <row r="268" spans="1:7" ht="15.6" thickTop="1" thickBot="1" x14ac:dyDescent="0.35">
      <c r="A268" s="71">
        <v>1</v>
      </c>
      <c r="B268" s="244" t="s">
        <v>21</v>
      </c>
      <c r="C268" s="245"/>
      <c r="D268" s="245"/>
      <c r="E268" s="246"/>
      <c r="F268" s="72">
        <f>SUM(F267)</f>
        <v>25.18</v>
      </c>
      <c r="G268" s="73">
        <f>SUM(F268/F281)</f>
        <v>4.0056947361695218E-2</v>
      </c>
    </row>
    <row r="269" spans="1:7" ht="15" thickTop="1" x14ac:dyDescent="0.3">
      <c r="A269" s="20"/>
      <c r="B269" s="74" t="s">
        <v>45</v>
      </c>
      <c r="C269" s="4"/>
      <c r="D269" s="4"/>
      <c r="E269" s="4"/>
      <c r="F269" s="41"/>
      <c r="G269" s="75"/>
    </row>
    <row r="270" spans="1:7" x14ac:dyDescent="0.3">
      <c r="A270" s="36" t="s">
        <v>23</v>
      </c>
      <c r="B270" s="4" t="s">
        <v>581</v>
      </c>
      <c r="C270" s="4" t="s">
        <v>8</v>
      </c>
      <c r="D270" s="4">
        <v>0.15</v>
      </c>
      <c r="E270" s="6">
        <v>0.94</v>
      </c>
      <c r="F270" s="6">
        <f>PRODUCT(D270:E270)</f>
        <v>0.14099999999999999</v>
      </c>
      <c r="G270" s="7"/>
    </row>
    <row r="271" spans="1:7" ht="45" customHeight="1" x14ac:dyDescent="0.3">
      <c r="A271" s="36" t="s">
        <v>47</v>
      </c>
      <c r="B271" s="4" t="s">
        <v>623</v>
      </c>
      <c r="C271" s="4" t="s">
        <v>8</v>
      </c>
      <c r="D271" s="22">
        <v>1</v>
      </c>
      <c r="E271" s="6">
        <v>30.5</v>
      </c>
      <c r="F271" s="23">
        <f>PRODUCT(D271:E271)</f>
        <v>30.5</v>
      </c>
      <c r="G271" s="7"/>
    </row>
    <row r="272" spans="1:7" ht="29.4" thickBot="1" x14ac:dyDescent="0.35">
      <c r="A272" s="36" t="s">
        <v>78</v>
      </c>
      <c r="B272" s="4" t="s">
        <v>583</v>
      </c>
      <c r="C272" s="4" t="s">
        <v>606</v>
      </c>
      <c r="D272" s="22">
        <v>5</v>
      </c>
      <c r="E272" s="6">
        <v>78.7</v>
      </c>
      <c r="F272" s="23">
        <f>PRODUCT(D272:E272)</f>
        <v>393.5</v>
      </c>
      <c r="G272" s="93"/>
    </row>
    <row r="273" spans="1:7" ht="15.6" thickTop="1" thickBot="1" x14ac:dyDescent="0.35">
      <c r="A273" s="71">
        <v>2</v>
      </c>
      <c r="B273" s="244" t="s">
        <v>49</v>
      </c>
      <c r="C273" s="245"/>
      <c r="D273" s="245"/>
      <c r="E273" s="246"/>
      <c r="F273" s="72">
        <f>SUM(F270:F272)</f>
        <v>424.14100000000002</v>
      </c>
      <c r="G273" s="73">
        <f>SUM(F273/F281)</f>
        <v>0.67473366604196872</v>
      </c>
    </row>
    <row r="274" spans="1:7" ht="15" thickTop="1" x14ac:dyDescent="0.3">
      <c r="A274" s="20"/>
      <c r="B274" s="74" t="s">
        <v>22</v>
      </c>
      <c r="C274" s="4"/>
      <c r="D274" s="4"/>
      <c r="E274" s="4"/>
      <c r="F274" s="41"/>
      <c r="G274" s="75"/>
    </row>
    <row r="275" spans="1:7" ht="29.4" thickBot="1" x14ac:dyDescent="0.35">
      <c r="A275" s="36" t="s">
        <v>50</v>
      </c>
      <c r="B275" s="4" t="s">
        <v>607</v>
      </c>
      <c r="C275" s="4" t="s">
        <v>18</v>
      </c>
      <c r="D275" s="22">
        <v>0.7</v>
      </c>
      <c r="E275" s="6">
        <v>68</v>
      </c>
      <c r="F275" s="6">
        <f>PRODUCT(D275:E275)</f>
        <v>47.599999999999994</v>
      </c>
      <c r="G275" s="7"/>
    </row>
    <row r="276" spans="1:7" ht="15.6" thickTop="1" thickBot="1" x14ac:dyDescent="0.35">
      <c r="A276" s="71">
        <v>3</v>
      </c>
      <c r="B276" s="244" t="s">
        <v>25</v>
      </c>
      <c r="C276" s="245"/>
      <c r="D276" s="245"/>
      <c r="E276" s="246"/>
      <c r="F276" s="72">
        <f>SUM(F275)</f>
        <v>47.599999999999994</v>
      </c>
      <c r="G276" s="73">
        <f>SUM(F276/F281)</f>
        <v>7.5723220588430978E-2</v>
      </c>
    </row>
    <row r="277" spans="1:7" ht="15.6" thickTop="1" thickBot="1" x14ac:dyDescent="0.35">
      <c r="A277" s="78" t="s">
        <v>26</v>
      </c>
      <c r="B277" s="244" t="s">
        <v>54</v>
      </c>
      <c r="C277" s="245"/>
      <c r="D277" s="245"/>
      <c r="E277" s="246"/>
      <c r="F277" s="79">
        <f>SUM(F268,F273,F276)</f>
        <v>496.92100000000005</v>
      </c>
      <c r="G277" s="3"/>
    </row>
    <row r="278" spans="1:7" ht="15.6" thickTop="1" thickBot="1" x14ac:dyDescent="0.35">
      <c r="A278" s="80">
        <v>4</v>
      </c>
      <c r="B278" s="264" t="s">
        <v>28</v>
      </c>
      <c r="C278" s="265"/>
      <c r="D278" s="265"/>
      <c r="E278" s="266"/>
      <c r="F278" s="79">
        <f>SUM(F277)*15%</f>
        <v>74.538150000000002</v>
      </c>
      <c r="G278" s="73">
        <f>SUM(F278/F281)</f>
        <v>0.11857707509881424</v>
      </c>
    </row>
    <row r="279" spans="1:7" ht="15.6" thickTop="1" thickBot="1" x14ac:dyDescent="0.35">
      <c r="A279" s="78" t="s">
        <v>29</v>
      </c>
      <c r="B279" s="244" t="s">
        <v>55</v>
      </c>
      <c r="C279" s="245"/>
      <c r="D279" s="245"/>
      <c r="E279" s="246"/>
      <c r="F279" s="81">
        <f>SUM(F277:F278)</f>
        <v>571.45915000000002</v>
      </c>
    </row>
    <row r="280" spans="1:7" ht="15.6" thickTop="1" thickBot="1" x14ac:dyDescent="0.35">
      <c r="A280" s="80">
        <v>5</v>
      </c>
      <c r="B280" s="264" t="s">
        <v>31</v>
      </c>
      <c r="C280" s="265"/>
      <c r="D280" s="265"/>
      <c r="E280" s="266"/>
      <c r="F280" s="79">
        <f>SUM(F279)*10%</f>
        <v>57.145915000000002</v>
      </c>
      <c r="G280" s="73">
        <f>SUM(F280/F281)</f>
        <v>9.0909090909090912E-2</v>
      </c>
    </row>
    <row r="281" spans="1:7" ht="15.6" thickTop="1" thickBot="1" x14ac:dyDescent="0.35">
      <c r="A281" s="78" t="s">
        <v>32</v>
      </c>
      <c r="B281" s="244" t="s">
        <v>33</v>
      </c>
      <c r="C281" s="245"/>
      <c r="D281" s="245"/>
      <c r="E281" s="246"/>
      <c r="F281" s="81">
        <f>SUM(F279:F280)</f>
        <v>628.60506499999997</v>
      </c>
      <c r="G281" s="82">
        <f>SUM(G268,G273,G276,G278,G280)</f>
        <v>1</v>
      </c>
    </row>
    <row r="282" spans="1:7" ht="15.6" thickTop="1" thickBot="1" x14ac:dyDescent="0.35">
      <c r="A282" s="9"/>
      <c r="B282" s="9"/>
      <c r="C282" s="9"/>
      <c r="D282" s="9"/>
      <c r="E282" s="9"/>
    </row>
    <row r="283" spans="1:7" ht="44.4" thickTop="1" thickBot="1" x14ac:dyDescent="0.35">
      <c r="A283" s="61" t="s">
        <v>2</v>
      </c>
      <c r="B283" s="62" t="s">
        <v>3</v>
      </c>
      <c r="C283" s="63" t="s">
        <v>4</v>
      </c>
      <c r="D283" s="64" t="s">
        <v>5</v>
      </c>
      <c r="E283" s="27"/>
      <c r="F283" s="20"/>
      <c r="G283" s="20"/>
    </row>
    <row r="284" spans="1:7" ht="67.8" customHeight="1" thickTop="1" thickBot="1" x14ac:dyDescent="0.35">
      <c r="A284" s="65" t="s">
        <v>624</v>
      </c>
      <c r="B284" s="66" t="s">
        <v>625</v>
      </c>
      <c r="C284" s="50" t="s">
        <v>8</v>
      </c>
      <c r="D284" s="50">
        <v>1</v>
      </c>
      <c r="E284" s="20"/>
      <c r="F284" s="20"/>
      <c r="G284" s="20"/>
    </row>
    <row r="285" spans="1:7" ht="30" thickTop="1" thickBot="1" x14ac:dyDescent="0.35">
      <c r="A285" s="61" t="s">
        <v>9</v>
      </c>
      <c r="B285" s="62" t="s">
        <v>10</v>
      </c>
      <c r="C285" s="62" t="s">
        <v>4</v>
      </c>
      <c r="D285" s="62" t="s">
        <v>11</v>
      </c>
      <c r="E285" s="62" t="s">
        <v>12</v>
      </c>
      <c r="F285" s="62" t="s">
        <v>13</v>
      </c>
      <c r="G285" s="64" t="s">
        <v>14</v>
      </c>
    </row>
    <row r="286" spans="1:7" ht="15" thickTop="1" x14ac:dyDescent="0.3">
      <c r="A286" s="20"/>
      <c r="B286" s="67" t="s">
        <v>15</v>
      </c>
      <c r="C286" s="68"/>
      <c r="D286" s="68"/>
      <c r="E286" s="68"/>
      <c r="F286" s="68"/>
      <c r="G286" s="7"/>
    </row>
    <row r="287" spans="1:7" ht="15" thickBot="1" x14ac:dyDescent="0.35">
      <c r="A287" s="36" t="s">
        <v>16</v>
      </c>
      <c r="B287" s="4" t="s">
        <v>36</v>
      </c>
      <c r="C287" s="4" t="s">
        <v>18</v>
      </c>
      <c r="D287" s="22">
        <v>1</v>
      </c>
      <c r="E287" s="91">
        <v>25.18</v>
      </c>
      <c r="F287" s="6">
        <f>PRODUCT(D287:E287)</f>
        <v>25.18</v>
      </c>
      <c r="G287" s="7"/>
    </row>
    <row r="288" spans="1:7" ht="15.6" thickTop="1" thickBot="1" x14ac:dyDescent="0.35">
      <c r="A288" s="71">
        <v>1</v>
      </c>
      <c r="B288" s="244" t="s">
        <v>21</v>
      </c>
      <c r="C288" s="245"/>
      <c r="D288" s="245"/>
      <c r="E288" s="246"/>
      <c r="F288" s="72">
        <f>SUM(F287)</f>
        <v>25.18</v>
      </c>
      <c r="G288" s="73">
        <f>SUM(F288/F301)</f>
        <v>3.4580285187512175E-2</v>
      </c>
    </row>
    <row r="289" spans="1:8" ht="15" thickTop="1" x14ac:dyDescent="0.3">
      <c r="A289" s="20"/>
      <c r="B289" s="74" t="s">
        <v>45</v>
      </c>
      <c r="C289" s="4"/>
      <c r="D289" s="4"/>
      <c r="E289" s="4"/>
      <c r="F289" s="41"/>
      <c r="G289" s="75"/>
    </row>
    <row r="290" spans="1:8" x14ac:dyDescent="0.3">
      <c r="A290" s="36" t="s">
        <v>23</v>
      </c>
      <c r="B290" s="4" t="s">
        <v>581</v>
      </c>
      <c r="C290" s="4" t="s">
        <v>8</v>
      </c>
      <c r="D290" s="4">
        <v>0.15</v>
      </c>
      <c r="E290" s="6">
        <v>0.94</v>
      </c>
      <c r="F290" s="6">
        <f>PRODUCT(D290:E290)</f>
        <v>0.14099999999999999</v>
      </c>
      <c r="G290" s="7"/>
    </row>
    <row r="291" spans="1:8" ht="50.4" customHeight="1" x14ac:dyDescent="0.3">
      <c r="A291" s="36" t="s">
        <v>47</v>
      </c>
      <c r="B291" s="4" t="s">
        <v>623</v>
      </c>
      <c r="C291" s="4" t="s">
        <v>8</v>
      </c>
      <c r="D291" s="22">
        <v>1</v>
      </c>
      <c r="E291" s="6">
        <v>30.5</v>
      </c>
      <c r="F291" s="23">
        <f>PRODUCT(D291:E291)</f>
        <v>30.5</v>
      </c>
      <c r="G291" s="7"/>
    </row>
    <row r="292" spans="1:8" ht="54" customHeight="1" thickBot="1" x14ac:dyDescent="0.35">
      <c r="A292" s="36" t="s">
        <v>78</v>
      </c>
      <c r="B292" s="4" t="s">
        <v>626</v>
      </c>
      <c r="C292" s="4" t="s">
        <v>606</v>
      </c>
      <c r="D292" s="22">
        <v>6</v>
      </c>
      <c r="E292" s="6">
        <v>78.7</v>
      </c>
      <c r="F292" s="23">
        <f>PRODUCT(D292:E292)</f>
        <v>472.20000000000005</v>
      </c>
      <c r="G292" s="93"/>
    </row>
    <row r="293" spans="1:8" ht="15.6" thickTop="1" thickBot="1" x14ac:dyDescent="0.35">
      <c r="A293" s="71">
        <v>2</v>
      </c>
      <c r="B293" s="244" t="s">
        <v>49</v>
      </c>
      <c r="C293" s="245"/>
      <c r="D293" s="245"/>
      <c r="E293" s="246"/>
      <c r="F293" s="72">
        <f>SUM(F290:F292)</f>
        <v>502.84100000000007</v>
      </c>
      <c r="G293" s="73">
        <f>SUM(F293/F301)</f>
        <v>0.69056335123009571</v>
      </c>
    </row>
    <row r="294" spans="1:8" ht="15" thickTop="1" x14ac:dyDescent="0.3">
      <c r="A294" s="20"/>
      <c r="B294" s="74" t="s">
        <v>22</v>
      </c>
      <c r="C294" s="4"/>
      <c r="D294" s="4"/>
      <c r="E294" s="4"/>
      <c r="F294" s="41"/>
      <c r="G294" s="75"/>
    </row>
    <row r="295" spans="1:8" ht="29.4" thickBot="1" x14ac:dyDescent="0.35">
      <c r="A295" s="36" t="s">
        <v>50</v>
      </c>
      <c r="B295" s="4" t="s">
        <v>607</v>
      </c>
      <c r="C295" s="4" t="s">
        <v>18</v>
      </c>
      <c r="D295" s="22">
        <v>0.7</v>
      </c>
      <c r="E295" s="6">
        <v>68</v>
      </c>
      <c r="F295" s="6">
        <f>PRODUCT(D295:E295)</f>
        <v>47.599999999999994</v>
      </c>
      <c r="G295" s="7"/>
    </row>
    <row r="296" spans="1:8" ht="15.6" thickTop="1" thickBot="1" x14ac:dyDescent="0.35">
      <c r="A296" s="71">
        <v>3</v>
      </c>
      <c r="B296" s="244" t="s">
        <v>25</v>
      </c>
      <c r="C296" s="245"/>
      <c r="D296" s="245"/>
      <c r="E296" s="246"/>
      <c r="F296" s="72">
        <f>SUM(F295)</f>
        <v>47.599999999999994</v>
      </c>
      <c r="G296" s="73">
        <f>SUM(F296/F301)</f>
        <v>6.5370197574486866E-2</v>
      </c>
    </row>
    <row r="297" spans="1:8" ht="15.6" thickTop="1" thickBot="1" x14ac:dyDescent="0.35">
      <c r="A297" s="78" t="s">
        <v>26</v>
      </c>
      <c r="B297" s="244" t="s">
        <v>54</v>
      </c>
      <c r="C297" s="245"/>
      <c r="D297" s="245"/>
      <c r="E297" s="246"/>
      <c r="F297" s="79">
        <f>SUM(F288,F293,F296)</f>
        <v>575.62100000000009</v>
      </c>
      <c r="G297" s="3"/>
    </row>
    <row r="298" spans="1:8" ht="15.6" thickTop="1" thickBot="1" x14ac:dyDescent="0.35">
      <c r="A298" s="80">
        <v>4</v>
      </c>
      <c r="B298" s="264" t="s">
        <v>28</v>
      </c>
      <c r="C298" s="265"/>
      <c r="D298" s="265"/>
      <c r="E298" s="266"/>
      <c r="F298" s="79">
        <f>SUM(F297)*15%</f>
        <v>86.343150000000009</v>
      </c>
      <c r="G298" s="73">
        <f>SUM(F298/F301)</f>
        <v>0.11857707509881422</v>
      </c>
    </row>
    <row r="299" spans="1:8" ht="15.6" thickTop="1" thickBot="1" x14ac:dyDescent="0.35">
      <c r="A299" s="78" t="s">
        <v>29</v>
      </c>
      <c r="B299" s="244" t="s">
        <v>55</v>
      </c>
      <c r="C299" s="245"/>
      <c r="D299" s="245"/>
      <c r="E299" s="246"/>
      <c r="F299" s="81">
        <f>SUM(F297:F298)</f>
        <v>661.96415000000013</v>
      </c>
    </row>
    <row r="300" spans="1:8" ht="15.6" thickTop="1" thickBot="1" x14ac:dyDescent="0.35">
      <c r="A300" s="80">
        <v>5</v>
      </c>
      <c r="B300" s="264" t="s">
        <v>31</v>
      </c>
      <c r="C300" s="265"/>
      <c r="D300" s="265"/>
      <c r="E300" s="266"/>
      <c r="F300" s="79">
        <f>SUM(F299)*10%</f>
        <v>66.196415000000016</v>
      </c>
      <c r="G300" s="73">
        <f>SUM(F300/F301)</f>
        <v>9.0909090909090912E-2</v>
      </c>
    </row>
    <row r="301" spans="1:8" ht="15.6" thickTop="1" thickBot="1" x14ac:dyDescent="0.35">
      <c r="A301" s="78" t="s">
        <v>32</v>
      </c>
      <c r="B301" s="244" t="s">
        <v>33</v>
      </c>
      <c r="C301" s="245"/>
      <c r="D301" s="245"/>
      <c r="E301" s="246"/>
      <c r="F301" s="81">
        <f>SUM(F299:F300)</f>
        <v>728.16056500000013</v>
      </c>
      <c r="G301" s="82">
        <f>SUM(G288,G293,G296,G298,G300)</f>
        <v>0.99999999999999989</v>
      </c>
    </row>
    <row r="302" spans="1:8" ht="15.6" thickTop="1" thickBot="1" x14ac:dyDescent="0.35"/>
    <row r="303" spans="1:8" ht="44.4" thickTop="1" thickBot="1" x14ac:dyDescent="0.35">
      <c r="A303" s="61" t="s">
        <v>2</v>
      </c>
      <c r="B303" s="62" t="s">
        <v>3</v>
      </c>
      <c r="C303" s="63" t="s">
        <v>4</v>
      </c>
      <c r="D303" s="64" t="s">
        <v>5</v>
      </c>
      <c r="E303" s="27"/>
      <c r="F303" s="20"/>
      <c r="G303" s="20"/>
      <c r="H303" s="24"/>
    </row>
    <row r="304" spans="1:8" ht="29.4" customHeight="1" thickTop="1" thickBot="1" x14ac:dyDescent="0.35">
      <c r="A304" s="65" t="s">
        <v>627</v>
      </c>
      <c r="B304" s="84" t="s">
        <v>628</v>
      </c>
      <c r="C304" s="50" t="s">
        <v>8</v>
      </c>
      <c r="D304" s="50">
        <v>1</v>
      </c>
      <c r="E304" s="20"/>
      <c r="F304" s="20"/>
      <c r="G304" s="20"/>
    </row>
    <row r="305" spans="1:7" ht="30" thickTop="1" thickBot="1" x14ac:dyDescent="0.35">
      <c r="A305" s="61" t="s">
        <v>9</v>
      </c>
      <c r="B305" s="62" t="s">
        <v>10</v>
      </c>
      <c r="C305" s="62" t="s">
        <v>4</v>
      </c>
      <c r="D305" s="62" t="s">
        <v>11</v>
      </c>
      <c r="E305" s="62" t="s">
        <v>12</v>
      </c>
      <c r="F305" s="62" t="s">
        <v>13</v>
      </c>
      <c r="G305" s="64" t="s">
        <v>14</v>
      </c>
    </row>
    <row r="306" spans="1:7" ht="15" thickTop="1" x14ac:dyDescent="0.3">
      <c r="A306" s="20"/>
      <c r="B306" s="67" t="s">
        <v>15</v>
      </c>
      <c r="C306" s="68"/>
      <c r="D306" s="68"/>
      <c r="E306" s="68"/>
      <c r="F306" s="68"/>
      <c r="G306" s="7"/>
    </row>
    <row r="307" spans="1:7" ht="15" thickBot="1" x14ac:dyDescent="0.35">
      <c r="A307" s="36" t="s">
        <v>16</v>
      </c>
      <c r="B307" s="4" t="s">
        <v>36</v>
      </c>
      <c r="C307" s="4" t="s">
        <v>18</v>
      </c>
      <c r="D307" s="22">
        <v>1</v>
      </c>
      <c r="E307" s="91">
        <v>25.18</v>
      </c>
      <c r="F307" s="6">
        <f>PRODUCT(D307:E307)</f>
        <v>25.18</v>
      </c>
      <c r="G307" s="7"/>
    </row>
    <row r="308" spans="1:7" ht="15.6" thickTop="1" thickBot="1" x14ac:dyDescent="0.35">
      <c r="A308" s="71">
        <v>1</v>
      </c>
      <c r="B308" s="244" t="s">
        <v>21</v>
      </c>
      <c r="C308" s="245"/>
      <c r="D308" s="245"/>
      <c r="E308" s="246"/>
      <c r="F308" s="72">
        <f>SUM(F307)</f>
        <v>25.18</v>
      </c>
      <c r="G308" s="73">
        <f>SUM(F308/F321)</f>
        <v>2.3541583147064921E-2</v>
      </c>
    </row>
    <row r="309" spans="1:7" ht="15" thickTop="1" x14ac:dyDescent="0.3">
      <c r="A309" s="20"/>
      <c r="B309" s="74" t="s">
        <v>45</v>
      </c>
      <c r="C309" s="4"/>
      <c r="D309" s="4"/>
      <c r="E309" s="4"/>
      <c r="F309" s="41"/>
      <c r="G309" s="75"/>
    </row>
    <row r="310" spans="1:7" x14ac:dyDescent="0.3">
      <c r="A310" s="36" t="s">
        <v>23</v>
      </c>
      <c r="B310" s="4" t="s">
        <v>581</v>
      </c>
      <c r="C310" s="4" t="s">
        <v>8</v>
      </c>
      <c r="D310" s="4">
        <v>0.15</v>
      </c>
      <c r="E310" s="6">
        <v>0.94</v>
      </c>
      <c r="F310" s="41">
        <f>D310*E310</f>
        <v>0.14099999999999999</v>
      </c>
      <c r="G310" s="7"/>
    </row>
    <row r="311" spans="1:7" ht="28.8" x14ac:dyDescent="0.3">
      <c r="A311" s="36" t="s">
        <v>47</v>
      </c>
      <c r="B311" s="4" t="s">
        <v>629</v>
      </c>
      <c r="C311" s="4" t="s">
        <v>606</v>
      </c>
      <c r="D311" s="22">
        <v>9.5</v>
      </c>
      <c r="E311" s="6">
        <v>27.48</v>
      </c>
      <c r="F311" s="6">
        <f>PRODUCT(D311:E311)</f>
        <v>261.06</v>
      </c>
      <c r="G311" s="7"/>
    </row>
    <row r="312" spans="1:7" ht="29.4" thickBot="1" x14ac:dyDescent="0.35">
      <c r="A312" s="36" t="s">
        <v>78</v>
      </c>
      <c r="B312" s="4" t="s">
        <v>583</v>
      </c>
      <c r="C312" s="4" t="s">
        <v>606</v>
      </c>
      <c r="D312" s="22">
        <v>6.5</v>
      </c>
      <c r="E312" s="6">
        <v>78.7</v>
      </c>
      <c r="F312" s="23">
        <f>PRODUCT(D312:E312)</f>
        <v>511.55</v>
      </c>
      <c r="G312" s="93"/>
    </row>
    <row r="313" spans="1:7" ht="15.6" thickTop="1" thickBot="1" x14ac:dyDescent="0.35">
      <c r="A313" s="71">
        <v>2</v>
      </c>
      <c r="B313" s="244" t="s">
        <v>49</v>
      </c>
      <c r="C313" s="245"/>
      <c r="D313" s="245"/>
      <c r="E313" s="246"/>
      <c r="F313" s="72">
        <f>SUM(F310:F312)</f>
        <v>772.75099999999998</v>
      </c>
      <c r="G313" s="73">
        <f>SUM(F313/F321)</f>
        <v>0.72246949636527258</v>
      </c>
    </row>
    <row r="314" spans="1:7" ht="15" thickTop="1" x14ac:dyDescent="0.3">
      <c r="A314" s="20"/>
      <c r="B314" s="74" t="s">
        <v>22</v>
      </c>
      <c r="C314" s="4"/>
      <c r="D314" s="4"/>
      <c r="E314" s="4"/>
      <c r="F314" s="41"/>
      <c r="G314" s="75"/>
    </row>
    <row r="315" spans="1:7" ht="29.4" thickBot="1" x14ac:dyDescent="0.35">
      <c r="A315" s="36" t="s">
        <v>50</v>
      </c>
      <c r="B315" s="4" t="s">
        <v>607</v>
      </c>
      <c r="C315" s="4" t="s">
        <v>18</v>
      </c>
      <c r="D315" s="22">
        <v>0.7</v>
      </c>
      <c r="E315" s="6">
        <v>68</v>
      </c>
      <c r="F315" s="6">
        <f>PRODUCT(D315:E315)</f>
        <v>47.599999999999994</v>
      </c>
      <c r="G315" s="7"/>
    </row>
    <row r="316" spans="1:7" ht="15.6" thickTop="1" thickBot="1" x14ac:dyDescent="0.35">
      <c r="A316" s="71">
        <v>3</v>
      </c>
      <c r="B316" s="244" t="s">
        <v>25</v>
      </c>
      <c r="C316" s="245"/>
      <c r="D316" s="245"/>
      <c r="E316" s="246"/>
      <c r="F316" s="72">
        <f>SUM(F315)</f>
        <v>47.599999999999994</v>
      </c>
      <c r="G316" s="73">
        <f>SUM(F316/F321)</f>
        <v>4.450275447975735E-2</v>
      </c>
    </row>
    <row r="317" spans="1:7" ht="15.6" thickTop="1" thickBot="1" x14ac:dyDescent="0.35">
      <c r="A317" s="78" t="s">
        <v>26</v>
      </c>
      <c r="B317" s="244" t="s">
        <v>54</v>
      </c>
      <c r="C317" s="245"/>
      <c r="D317" s="245"/>
      <c r="E317" s="246"/>
      <c r="F317" s="79">
        <f>SUM(F308,F313,F316)</f>
        <v>845.53099999999995</v>
      </c>
      <c r="G317" s="3"/>
    </row>
    <row r="318" spans="1:7" ht="15.6" thickTop="1" thickBot="1" x14ac:dyDescent="0.35">
      <c r="A318" s="80">
        <v>4</v>
      </c>
      <c r="B318" s="264" t="s">
        <v>28</v>
      </c>
      <c r="C318" s="265"/>
      <c r="D318" s="265"/>
      <c r="E318" s="266"/>
      <c r="F318" s="79">
        <f>SUM(F317)*15%</f>
        <v>126.82964999999999</v>
      </c>
      <c r="G318" s="73">
        <f>SUM(F318/F321)</f>
        <v>0.11857707509881422</v>
      </c>
    </row>
    <row r="319" spans="1:7" ht="15.6" thickTop="1" thickBot="1" x14ac:dyDescent="0.35">
      <c r="A319" s="78" t="s">
        <v>29</v>
      </c>
      <c r="B319" s="244" t="s">
        <v>55</v>
      </c>
      <c r="C319" s="245"/>
      <c r="D319" s="245"/>
      <c r="E319" s="246"/>
      <c r="F319" s="81">
        <f>SUM(F317:F318)</f>
        <v>972.36064999999996</v>
      </c>
    </row>
    <row r="320" spans="1:7" ht="15.6" thickTop="1" thickBot="1" x14ac:dyDescent="0.35">
      <c r="A320" s="80">
        <v>5</v>
      </c>
      <c r="B320" s="264" t="s">
        <v>31</v>
      </c>
      <c r="C320" s="265"/>
      <c r="D320" s="265"/>
      <c r="E320" s="266"/>
      <c r="F320" s="79">
        <f>SUM(F319)*10%</f>
        <v>97.236064999999996</v>
      </c>
      <c r="G320" s="73">
        <f>SUM(F320/F321)</f>
        <v>9.0909090909090912E-2</v>
      </c>
    </row>
    <row r="321" spans="1:8" ht="15.6" thickTop="1" thickBot="1" x14ac:dyDescent="0.35">
      <c r="A321" s="78" t="s">
        <v>32</v>
      </c>
      <c r="B321" s="244" t="s">
        <v>33</v>
      </c>
      <c r="C321" s="245"/>
      <c r="D321" s="245"/>
      <c r="E321" s="246"/>
      <c r="F321" s="81">
        <f>SUM(F319:F320)</f>
        <v>1069.5967149999999</v>
      </c>
      <c r="G321" s="82">
        <f>SUM(G308,G313,G316,G318,G320)</f>
        <v>1</v>
      </c>
    </row>
    <row r="322" spans="1:8" ht="15.6" thickTop="1" thickBot="1" x14ac:dyDescent="0.35"/>
    <row r="323" spans="1:8" ht="44.4" thickTop="1" thickBot="1" x14ac:dyDescent="0.35">
      <c r="A323" s="61" t="s">
        <v>2</v>
      </c>
      <c r="B323" s="62" t="s">
        <v>3</v>
      </c>
      <c r="C323" s="63" t="s">
        <v>4</v>
      </c>
      <c r="D323" s="64" t="s">
        <v>5</v>
      </c>
      <c r="E323" s="27"/>
      <c r="F323" s="20"/>
      <c r="G323" s="20"/>
      <c r="H323" s="25"/>
    </row>
    <row r="324" spans="1:8" ht="181.8" customHeight="1" thickTop="1" thickBot="1" x14ac:dyDescent="0.35">
      <c r="A324" s="85" t="s">
        <v>630</v>
      </c>
      <c r="B324" s="86" t="s">
        <v>631</v>
      </c>
      <c r="C324" s="110" t="s">
        <v>632</v>
      </c>
      <c r="D324" s="110">
        <v>1</v>
      </c>
      <c r="E324" s="27"/>
      <c r="F324" s="20"/>
      <c r="G324" s="20"/>
      <c r="H324" s="25"/>
    </row>
    <row r="325" spans="1:8" ht="30" thickTop="1" thickBot="1" x14ac:dyDescent="0.35">
      <c r="A325" s="61" t="s">
        <v>9</v>
      </c>
      <c r="B325" s="62" t="s">
        <v>10</v>
      </c>
      <c r="C325" s="62" t="s">
        <v>4</v>
      </c>
      <c r="D325" s="62" t="s">
        <v>11</v>
      </c>
      <c r="E325" s="62" t="s">
        <v>12</v>
      </c>
      <c r="F325" s="62" t="s">
        <v>13</v>
      </c>
      <c r="G325" s="64" t="s">
        <v>14</v>
      </c>
    </row>
    <row r="326" spans="1:8" ht="15" thickTop="1" x14ac:dyDescent="0.3">
      <c r="A326" s="20"/>
      <c r="B326" s="67" t="s">
        <v>15</v>
      </c>
      <c r="C326" s="68"/>
      <c r="D326" s="68"/>
      <c r="E326" s="68"/>
      <c r="F326" s="68"/>
      <c r="G326" s="7"/>
    </row>
    <row r="327" spans="1:8" ht="15" thickBot="1" x14ac:dyDescent="0.35">
      <c r="A327" s="36" t="s">
        <v>16</v>
      </c>
      <c r="B327" s="4" t="s">
        <v>36</v>
      </c>
      <c r="C327" s="4" t="s">
        <v>18</v>
      </c>
      <c r="D327" s="4">
        <v>0.08</v>
      </c>
      <c r="E327" s="91">
        <v>25.18</v>
      </c>
      <c r="F327" s="6">
        <f>PRODUCT(D327:E327)</f>
        <v>2.0144000000000002</v>
      </c>
      <c r="G327" s="7"/>
    </row>
    <row r="328" spans="1:8" ht="15.6" thickTop="1" thickBot="1" x14ac:dyDescent="0.35">
      <c r="A328" s="71">
        <v>1</v>
      </c>
      <c r="B328" s="244" t="s">
        <v>21</v>
      </c>
      <c r="C328" s="245"/>
      <c r="D328" s="245"/>
      <c r="E328" s="246"/>
      <c r="F328" s="72">
        <f>SUM(F327)</f>
        <v>2.0144000000000002</v>
      </c>
      <c r="G328" s="73">
        <f>SUM(F328/F337)</f>
        <v>1.384305632803118E-2</v>
      </c>
    </row>
    <row r="329" spans="1:8" ht="15" thickTop="1" x14ac:dyDescent="0.3">
      <c r="A329" s="20"/>
      <c r="B329" s="74" t="s">
        <v>45</v>
      </c>
      <c r="C329" s="4"/>
      <c r="D329" s="4"/>
      <c r="E329" s="4"/>
      <c r="F329" s="41"/>
      <c r="G329" s="75"/>
    </row>
    <row r="330" spans="1:8" ht="43.2" x14ac:dyDescent="0.3">
      <c r="A330" s="36" t="s">
        <v>23</v>
      </c>
      <c r="B330" s="4" t="s">
        <v>633</v>
      </c>
      <c r="C330" s="4" t="s">
        <v>110</v>
      </c>
      <c r="D330" s="22">
        <v>100</v>
      </c>
      <c r="E330" s="6">
        <v>1.1299999999999999</v>
      </c>
      <c r="F330" s="6">
        <f>PRODUCT(D330:E330)</f>
        <v>112.99999999999999</v>
      </c>
      <c r="G330" s="7"/>
    </row>
    <row r="331" spans="1:8" ht="15" thickBot="1" x14ac:dyDescent="0.35">
      <c r="A331" s="36" t="s">
        <v>47</v>
      </c>
      <c r="B331" s="4" t="s">
        <v>634</v>
      </c>
      <c r="C331" s="4" t="s">
        <v>8</v>
      </c>
      <c r="D331" s="4">
        <v>0.02</v>
      </c>
      <c r="E331" s="6">
        <v>0.94</v>
      </c>
      <c r="F331" s="23">
        <f>PRODUCT(D331:E331)</f>
        <v>1.8800000000000001E-2</v>
      </c>
      <c r="G331" s="93"/>
    </row>
    <row r="332" spans="1:8" ht="15.6" thickTop="1" thickBot="1" x14ac:dyDescent="0.35">
      <c r="A332" s="71">
        <v>2</v>
      </c>
      <c r="B332" s="244" t="s">
        <v>49</v>
      </c>
      <c r="C332" s="245"/>
      <c r="D332" s="245"/>
      <c r="E332" s="246"/>
      <c r="F332" s="72">
        <f>SUM(F330:F331)</f>
        <v>113.01879999999998</v>
      </c>
      <c r="G332" s="73">
        <f>SUM(F332/F337)</f>
        <v>0.77667077766406367</v>
      </c>
    </row>
    <row r="333" spans="1:8" ht="15.6" thickTop="1" thickBot="1" x14ac:dyDescent="0.35">
      <c r="A333" s="78" t="s">
        <v>26</v>
      </c>
      <c r="B333" s="244" t="s">
        <v>27</v>
      </c>
      <c r="C333" s="245"/>
      <c r="D333" s="245"/>
      <c r="E333" s="246"/>
      <c r="F333" s="79">
        <f>SUM(F328,F332)</f>
        <v>115.03319999999998</v>
      </c>
      <c r="G333" s="3"/>
    </row>
    <row r="334" spans="1:8" ht="15.6" thickTop="1" thickBot="1" x14ac:dyDescent="0.35">
      <c r="A334" s="80">
        <v>3</v>
      </c>
      <c r="B334" s="264" t="s">
        <v>28</v>
      </c>
      <c r="C334" s="265"/>
      <c r="D334" s="265"/>
      <c r="E334" s="266"/>
      <c r="F334" s="79">
        <f>SUM(F333)*15%</f>
        <v>17.254979999999996</v>
      </c>
      <c r="G334" s="73">
        <f>SUM(F334/F337)</f>
        <v>0.11857707509881422</v>
      </c>
    </row>
    <row r="335" spans="1:8" ht="15.6" thickTop="1" thickBot="1" x14ac:dyDescent="0.35">
      <c r="A335" s="78" t="s">
        <v>29</v>
      </c>
      <c r="B335" s="244" t="s">
        <v>30</v>
      </c>
      <c r="C335" s="245"/>
      <c r="D335" s="245"/>
      <c r="E335" s="246"/>
      <c r="F335" s="81">
        <f>SUM(F333:F334)</f>
        <v>132.28817999999998</v>
      </c>
    </row>
    <row r="336" spans="1:8" ht="15.6" thickTop="1" thickBot="1" x14ac:dyDescent="0.35">
      <c r="A336" s="80">
        <v>4</v>
      </c>
      <c r="B336" s="264" t="s">
        <v>31</v>
      </c>
      <c r="C336" s="265"/>
      <c r="D336" s="265"/>
      <c r="E336" s="266"/>
      <c r="F336" s="79">
        <f>SUM(F335)*10%</f>
        <v>13.228817999999999</v>
      </c>
      <c r="G336" s="73">
        <f>SUM(F336/F337)</f>
        <v>9.0909090909090912E-2</v>
      </c>
    </row>
    <row r="337" spans="1:8" ht="15.6" thickTop="1" thickBot="1" x14ac:dyDescent="0.35">
      <c r="A337" s="78" t="s">
        <v>32</v>
      </c>
      <c r="B337" s="244" t="s">
        <v>33</v>
      </c>
      <c r="C337" s="245"/>
      <c r="D337" s="245"/>
      <c r="E337" s="246"/>
      <c r="F337" s="81">
        <f>SUM(F335:F336)</f>
        <v>145.51699799999997</v>
      </c>
      <c r="G337" s="82">
        <f>SUM(G328,G332,G334,G336)</f>
        <v>1</v>
      </c>
    </row>
    <row r="338" spans="1:8" ht="15.6" thickTop="1" thickBot="1" x14ac:dyDescent="0.35">
      <c r="A338" s="8"/>
      <c r="B338" s="9"/>
      <c r="C338" s="9"/>
      <c r="D338" s="9"/>
      <c r="E338" s="9"/>
      <c r="F338" s="11"/>
      <c r="G338" s="12"/>
    </row>
    <row r="339" spans="1:8" ht="44.4" thickTop="1" thickBot="1" x14ac:dyDescent="0.35">
      <c r="A339" s="61" t="s">
        <v>2</v>
      </c>
      <c r="B339" s="62" t="s">
        <v>3</v>
      </c>
      <c r="C339" s="63" t="s">
        <v>4</v>
      </c>
      <c r="D339" s="64" t="s">
        <v>5</v>
      </c>
      <c r="E339" s="27"/>
      <c r="F339" s="20"/>
      <c r="G339" s="20"/>
      <c r="H339" s="2"/>
    </row>
    <row r="340" spans="1:8" ht="208.8" customHeight="1" thickTop="1" thickBot="1" x14ac:dyDescent="0.35">
      <c r="A340" s="85" t="s">
        <v>635</v>
      </c>
      <c r="B340" s="86" t="s">
        <v>636</v>
      </c>
      <c r="C340" s="110" t="s">
        <v>632</v>
      </c>
      <c r="D340" s="110">
        <v>1</v>
      </c>
      <c r="E340" s="27"/>
      <c r="F340" s="20"/>
      <c r="G340" s="20"/>
      <c r="H340" s="25"/>
    </row>
    <row r="341" spans="1:8" ht="30" thickTop="1" thickBot="1" x14ac:dyDescent="0.35">
      <c r="A341" s="61" t="s">
        <v>9</v>
      </c>
      <c r="B341" s="62" t="s">
        <v>10</v>
      </c>
      <c r="C341" s="62" t="s">
        <v>4</v>
      </c>
      <c r="D341" s="62" t="s">
        <v>11</v>
      </c>
      <c r="E341" s="62" t="s">
        <v>12</v>
      </c>
      <c r="F341" s="62" t="s">
        <v>13</v>
      </c>
      <c r="G341" s="64" t="s">
        <v>14</v>
      </c>
    </row>
    <row r="342" spans="1:8" ht="13.2" customHeight="1" thickTop="1" x14ac:dyDescent="0.3">
      <c r="A342" s="20"/>
      <c r="B342" s="67" t="s">
        <v>15</v>
      </c>
      <c r="C342" s="68"/>
      <c r="D342" s="68"/>
      <c r="E342" s="68"/>
      <c r="F342" s="68"/>
      <c r="G342" s="7"/>
    </row>
    <row r="343" spans="1:8" ht="15" thickBot="1" x14ac:dyDescent="0.35">
      <c r="A343" s="36" t="s">
        <v>16</v>
      </c>
      <c r="B343" s="4" t="s">
        <v>36</v>
      </c>
      <c r="C343" s="4" t="s">
        <v>18</v>
      </c>
      <c r="D343" s="4">
        <v>0.08</v>
      </c>
      <c r="E343" s="91">
        <v>25.18</v>
      </c>
      <c r="F343" s="6">
        <f>PRODUCT(D343:E343)</f>
        <v>2.0144000000000002</v>
      </c>
      <c r="G343" s="7"/>
    </row>
    <row r="344" spans="1:8" ht="15.6" thickTop="1" thickBot="1" x14ac:dyDescent="0.35">
      <c r="A344" s="71">
        <v>1</v>
      </c>
      <c r="B344" s="244" t="s">
        <v>21</v>
      </c>
      <c r="C344" s="245"/>
      <c r="D344" s="245"/>
      <c r="E344" s="246"/>
      <c r="F344" s="72">
        <f>SUM(F343)</f>
        <v>2.0144000000000002</v>
      </c>
      <c r="G344" s="73">
        <f>SUM(F344/F353)</f>
        <v>1.384305632803118E-2</v>
      </c>
    </row>
    <row r="345" spans="1:8" ht="15" thickTop="1" x14ac:dyDescent="0.3">
      <c r="A345" s="20"/>
      <c r="B345" s="74" t="s">
        <v>45</v>
      </c>
      <c r="C345" s="4"/>
      <c r="D345" s="4"/>
      <c r="E345" s="4"/>
      <c r="F345" s="41"/>
      <c r="G345" s="75"/>
    </row>
    <row r="346" spans="1:8" ht="63.6" customHeight="1" x14ac:dyDescent="0.3">
      <c r="A346" s="36" t="s">
        <v>23</v>
      </c>
      <c r="B346" s="4" t="s">
        <v>633</v>
      </c>
      <c r="C346" s="4" t="s">
        <v>110</v>
      </c>
      <c r="D346" s="22">
        <v>100</v>
      </c>
      <c r="E346" s="6">
        <v>1.1299999999999999</v>
      </c>
      <c r="F346" s="6">
        <f>PRODUCT(D346:E346)</f>
        <v>112.99999999999999</v>
      </c>
      <c r="G346" s="7"/>
    </row>
    <row r="347" spans="1:8" ht="15" thickBot="1" x14ac:dyDescent="0.35">
      <c r="A347" s="36" t="s">
        <v>47</v>
      </c>
      <c r="B347" s="4" t="s">
        <v>634</v>
      </c>
      <c r="C347" s="4" t="s">
        <v>8</v>
      </c>
      <c r="D347" s="4">
        <v>0.02</v>
      </c>
      <c r="E347" s="6">
        <v>0.94</v>
      </c>
      <c r="F347" s="23">
        <f>PRODUCT(D347:E347)</f>
        <v>1.8800000000000001E-2</v>
      </c>
      <c r="G347" s="93"/>
    </row>
    <row r="348" spans="1:8" ht="15.6" thickTop="1" thickBot="1" x14ac:dyDescent="0.35">
      <c r="A348" s="71">
        <v>2</v>
      </c>
      <c r="B348" s="244" t="s">
        <v>49</v>
      </c>
      <c r="C348" s="245"/>
      <c r="D348" s="245"/>
      <c r="E348" s="246"/>
      <c r="F348" s="72">
        <f>SUM(F346:F347)</f>
        <v>113.01879999999998</v>
      </c>
      <c r="G348" s="73">
        <f>SUM(F348/F353)</f>
        <v>0.77667077766406367</v>
      </c>
    </row>
    <row r="349" spans="1:8" ht="15.6" thickTop="1" thickBot="1" x14ac:dyDescent="0.35">
      <c r="A349" s="78" t="s">
        <v>26</v>
      </c>
      <c r="B349" s="244" t="s">
        <v>27</v>
      </c>
      <c r="C349" s="245"/>
      <c r="D349" s="245"/>
      <c r="E349" s="246"/>
      <c r="F349" s="79">
        <f>SUM(F344,F348)</f>
        <v>115.03319999999998</v>
      </c>
      <c r="G349" s="3"/>
    </row>
    <row r="350" spans="1:8" ht="15.6" thickTop="1" thickBot="1" x14ac:dyDescent="0.35">
      <c r="A350" s="80">
        <v>3</v>
      </c>
      <c r="B350" s="264" t="s">
        <v>28</v>
      </c>
      <c r="C350" s="265"/>
      <c r="D350" s="265"/>
      <c r="E350" s="266"/>
      <c r="F350" s="79">
        <f>SUM(F349)*15%</f>
        <v>17.254979999999996</v>
      </c>
      <c r="G350" s="73">
        <f>SUM(F350/F353)</f>
        <v>0.11857707509881422</v>
      </c>
    </row>
    <row r="351" spans="1:8" ht="15.6" thickTop="1" thickBot="1" x14ac:dyDescent="0.35">
      <c r="A351" s="78" t="s">
        <v>29</v>
      </c>
      <c r="B351" s="244" t="s">
        <v>30</v>
      </c>
      <c r="C351" s="245"/>
      <c r="D351" s="245"/>
      <c r="E351" s="246"/>
      <c r="F351" s="81">
        <f>SUM(F349:F350)</f>
        <v>132.28817999999998</v>
      </c>
    </row>
    <row r="352" spans="1:8" ht="15.6" thickTop="1" thickBot="1" x14ac:dyDescent="0.35">
      <c r="A352" s="80">
        <v>4</v>
      </c>
      <c r="B352" s="264" t="s">
        <v>31</v>
      </c>
      <c r="C352" s="265"/>
      <c r="D352" s="265"/>
      <c r="E352" s="266"/>
      <c r="F352" s="79">
        <f>SUM(F351)*10%</f>
        <v>13.228817999999999</v>
      </c>
      <c r="G352" s="73">
        <f>SUM(F352/F353)</f>
        <v>9.0909090909090912E-2</v>
      </c>
    </row>
    <row r="353" spans="1:8" ht="15.6" thickTop="1" thickBot="1" x14ac:dyDescent="0.35">
      <c r="A353" s="78" t="s">
        <v>32</v>
      </c>
      <c r="B353" s="244" t="s">
        <v>33</v>
      </c>
      <c r="C353" s="245"/>
      <c r="D353" s="245"/>
      <c r="E353" s="246"/>
      <c r="F353" s="81">
        <f>SUM(F351:F352)</f>
        <v>145.51699799999997</v>
      </c>
      <c r="G353" s="82">
        <f>SUM(G344,G348,G350,G352)</f>
        <v>1</v>
      </c>
    </row>
    <row r="354" spans="1:8" ht="15.6" thickTop="1" thickBot="1" x14ac:dyDescent="0.35">
      <c r="A354" s="8"/>
      <c r="B354" s="9"/>
      <c r="C354" s="9"/>
      <c r="D354" s="9"/>
      <c r="E354" s="9"/>
      <c r="F354" s="11"/>
      <c r="G354" s="12"/>
    </row>
    <row r="355" spans="1:8" ht="44.4" thickTop="1" thickBot="1" x14ac:dyDescent="0.35">
      <c r="A355" s="61" t="s">
        <v>2</v>
      </c>
      <c r="B355" s="62" t="s">
        <v>3</v>
      </c>
      <c r="C355" s="63" t="s">
        <v>4</v>
      </c>
      <c r="D355" s="64" t="s">
        <v>5</v>
      </c>
      <c r="E355" s="27"/>
      <c r="F355" s="20"/>
      <c r="G355" s="20"/>
      <c r="H355" s="2"/>
    </row>
    <row r="356" spans="1:8" ht="52.8" customHeight="1" thickTop="1" x14ac:dyDescent="0.3">
      <c r="A356" s="234" t="s">
        <v>637</v>
      </c>
      <c r="B356" s="268" t="s">
        <v>638</v>
      </c>
      <c r="C356" s="268" t="s">
        <v>632</v>
      </c>
      <c r="D356" s="268">
        <v>1</v>
      </c>
      <c r="E356" s="27"/>
      <c r="F356" s="20"/>
      <c r="G356" s="20"/>
      <c r="H356" s="2"/>
    </row>
    <row r="357" spans="1:8" ht="373.8" customHeight="1" thickBot="1" x14ac:dyDescent="0.35">
      <c r="A357" s="235"/>
      <c r="B357" s="269"/>
      <c r="C357" s="269"/>
      <c r="D357" s="269"/>
      <c r="E357" s="27"/>
      <c r="F357" s="20"/>
      <c r="G357" s="20"/>
      <c r="H357" s="25"/>
    </row>
    <row r="358" spans="1:8" ht="30" thickTop="1" thickBot="1" x14ac:dyDescent="0.35">
      <c r="A358" s="61" t="s">
        <v>9</v>
      </c>
      <c r="B358" s="62" t="s">
        <v>10</v>
      </c>
      <c r="C358" s="62" t="s">
        <v>4</v>
      </c>
      <c r="D358" s="62" t="s">
        <v>11</v>
      </c>
      <c r="E358" s="62" t="s">
        <v>12</v>
      </c>
      <c r="F358" s="62" t="s">
        <v>13</v>
      </c>
      <c r="G358" s="64" t="s">
        <v>14</v>
      </c>
    </row>
    <row r="359" spans="1:8" ht="15" thickTop="1" x14ac:dyDescent="0.3">
      <c r="A359" s="20"/>
      <c r="B359" s="67" t="s">
        <v>15</v>
      </c>
      <c r="C359" s="68"/>
      <c r="D359" s="68"/>
      <c r="E359" s="68"/>
      <c r="F359" s="68"/>
      <c r="G359" s="7"/>
    </row>
    <row r="360" spans="1:8" ht="15" thickBot="1" x14ac:dyDescent="0.35">
      <c r="A360" s="36" t="s">
        <v>16</v>
      </c>
      <c r="B360" s="4" t="s">
        <v>36</v>
      </c>
      <c r="C360" s="4" t="s">
        <v>18</v>
      </c>
      <c r="D360" s="4">
        <v>0.08</v>
      </c>
      <c r="E360" s="91">
        <v>25.18</v>
      </c>
      <c r="F360" s="6">
        <f>PRODUCT(D360:E360)</f>
        <v>2.0144000000000002</v>
      </c>
      <c r="G360" s="7"/>
    </row>
    <row r="361" spans="1:8" ht="15.6" thickTop="1" thickBot="1" x14ac:dyDescent="0.35">
      <c r="A361" s="71">
        <v>1</v>
      </c>
      <c r="B361" s="244" t="s">
        <v>21</v>
      </c>
      <c r="C361" s="245"/>
      <c r="D361" s="245"/>
      <c r="E361" s="246"/>
      <c r="F361" s="72">
        <f>SUM(F360)</f>
        <v>2.0144000000000002</v>
      </c>
      <c r="G361" s="73">
        <f>SUM(F361/F370)</f>
        <v>2.3756621152759148E-2</v>
      </c>
    </row>
    <row r="362" spans="1:8" ht="15" thickTop="1" x14ac:dyDescent="0.3">
      <c r="A362" s="20"/>
      <c r="B362" s="74" t="s">
        <v>45</v>
      </c>
      <c r="C362" s="4"/>
      <c r="D362" s="4"/>
      <c r="E362" s="4"/>
      <c r="F362" s="41"/>
      <c r="G362" s="75"/>
    </row>
    <row r="363" spans="1:8" ht="76.2" customHeight="1" x14ac:dyDescent="0.3">
      <c r="A363" s="36" t="s">
        <v>23</v>
      </c>
      <c r="B363" s="4" t="s">
        <v>639</v>
      </c>
      <c r="C363" s="4" t="s">
        <v>110</v>
      </c>
      <c r="D363" s="22">
        <v>100</v>
      </c>
      <c r="E363" s="6">
        <v>0.65</v>
      </c>
      <c r="F363" s="6">
        <f>PRODUCT(D363:E363)</f>
        <v>65</v>
      </c>
      <c r="G363" s="7"/>
    </row>
    <row r="364" spans="1:8" ht="15" thickBot="1" x14ac:dyDescent="0.35">
      <c r="A364" s="36" t="s">
        <v>47</v>
      </c>
      <c r="B364" s="4" t="s">
        <v>634</v>
      </c>
      <c r="C364" s="4" t="s">
        <v>8</v>
      </c>
      <c r="D364" s="4">
        <v>0.02</v>
      </c>
      <c r="E364" s="6">
        <v>0.79</v>
      </c>
      <c r="F364" s="23">
        <f>PRODUCT(D364:E364)</f>
        <v>1.5800000000000002E-2</v>
      </c>
      <c r="G364" s="93"/>
    </row>
    <row r="365" spans="1:8" ht="15.6" thickTop="1" thickBot="1" x14ac:dyDescent="0.35">
      <c r="A365" s="71">
        <v>2</v>
      </c>
      <c r="B365" s="244" t="s">
        <v>49</v>
      </c>
      <c r="C365" s="245"/>
      <c r="D365" s="245"/>
      <c r="E365" s="246"/>
      <c r="F365" s="72">
        <f>SUM(F363:F364)</f>
        <v>65.015799999999999</v>
      </c>
      <c r="G365" s="73">
        <f>SUM(F365/F370)</f>
        <v>0.76675721283933573</v>
      </c>
    </row>
    <row r="366" spans="1:8" ht="15.6" thickTop="1" thickBot="1" x14ac:dyDescent="0.35">
      <c r="A366" s="78" t="s">
        <v>26</v>
      </c>
      <c r="B366" s="244" t="s">
        <v>27</v>
      </c>
      <c r="C366" s="245"/>
      <c r="D366" s="245"/>
      <c r="E366" s="246"/>
      <c r="F366" s="79">
        <f>SUM(F361,F365)</f>
        <v>67.030199999999994</v>
      </c>
      <c r="G366" s="3"/>
    </row>
    <row r="367" spans="1:8" ht="15.6" thickTop="1" thickBot="1" x14ac:dyDescent="0.35">
      <c r="A367" s="80">
        <v>3</v>
      </c>
      <c r="B367" s="264" t="s">
        <v>28</v>
      </c>
      <c r="C367" s="265"/>
      <c r="D367" s="265"/>
      <c r="E367" s="266"/>
      <c r="F367" s="79">
        <f>SUM(F366)*15%</f>
        <v>10.054529999999998</v>
      </c>
      <c r="G367" s="73">
        <f>SUM(F367/F370)</f>
        <v>0.11857707509881421</v>
      </c>
    </row>
    <row r="368" spans="1:8" ht="15.6" thickTop="1" thickBot="1" x14ac:dyDescent="0.35">
      <c r="A368" s="78" t="s">
        <v>29</v>
      </c>
      <c r="B368" s="244" t="s">
        <v>30</v>
      </c>
      <c r="C368" s="245"/>
      <c r="D368" s="245"/>
      <c r="E368" s="246"/>
      <c r="F368" s="81">
        <f>SUM(F366:F367)</f>
        <v>77.084729999999993</v>
      </c>
    </row>
    <row r="369" spans="1:8" ht="15.6" thickTop="1" thickBot="1" x14ac:dyDescent="0.35">
      <c r="A369" s="80">
        <v>4</v>
      </c>
      <c r="B369" s="264" t="s">
        <v>31</v>
      </c>
      <c r="C369" s="265"/>
      <c r="D369" s="265"/>
      <c r="E369" s="266"/>
      <c r="F369" s="79">
        <f>SUM(F368)*10%</f>
        <v>7.7084729999999997</v>
      </c>
      <c r="G369" s="73">
        <f>SUM(F369/F370)</f>
        <v>9.0909090909090912E-2</v>
      </c>
    </row>
    <row r="370" spans="1:8" ht="15.6" thickTop="1" thickBot="1" x14ac:dyDescent="0.35">
      <c r="A370" s="78" t="s">
        <v>32</v>
      </c>
      <c r="B370" s="244" t="s">
        <v>33</v>
      </c>
      <c r="C370" s="245"/>
      <c r="D370" s="245"/>
      <c r="E370" s="246"/>
      <c r="F370" s="81">
        <f>SUM(F368:F369)</f>
        <v>84.793202999999991</v>
      </c>
      <c r="G370" s="82">
        <f>SUM(G361,G365,G367,G369)</f>
        <v>1</v>
      </c>
    </row>
    <row r="371" spans="1:8" ht="15.6" thickTop="1" thickBot="1" x14ac:dyDescent="0.35">
      <c r="A371" s="8"/>
      <c r="B371" s="9"/>
      <c r="C371" s="9"/>
      <c r="D371" s="9"/>
      <c r="E371" s="9"/>
      <c r="F371" s="11"/>
      <c r="G371" s="12"/>
    </row>
    <row r="372" spans="1:8" ht="44.4" thickTop="1" thickBot="1" x14ac:dyDescent="0.35">
      <c r="A372" s="61" t="s">
        <v>2</v>
      </c>
      <c r="B372" s="62" t="s">
        <v>3</v>
      </c>
      <c r="C372" s="63" t="s">
        <v>4</v>
      </c>
      <c r="D372" s="64" t="s">
        <v>5</v>
      </c>
      <c r="E372" s="27"/>
      <c r="F372" s="20"/>
      <c r="G372" s="20"/>
      <c r="H372" s="2"/>
    </row>
    <row r="373" spans="1:8" ht="57.6" hidden="1" customHeight="1" thickTop="1" x14ac:dyDescent="0.3">
      <c r="A373" s="234" t="s">
        <v>640</v>
      </c>
      <c r="B373" s="268" t="s">
        <v>641</v>
      </c>
      <c r="C373" s="268" t="s">
        <v>632</v>
      </c>
      <c r="D373" s="268">
        <v>1</v>
      </c>
      <c r="E373" s="27"/>
      <c r="F373" s="20"/>
      <c r="G373" s="20"/>
      <c r="H373" s="2"/>
    </row>
    <row r="374" spans="1:8" ht="366" customHeight="1" thickTop="1" thickBot="1" x14ac:dyDescent="0.35">
      <c r="A374" s="235"/>
      <c r="B374" s="269"/>
      <c r="C374" s="269"/>
      <c r="D374" s="269"/>
      <c r="E374" s="20"/>
      <c r="F374" s="20"/>
      <c r="G374" s="20"/>
    </row>
    <row r="375" spans="1:8" ht="30" thickTop="1" thickBot="1" x14ac:dyDescent="0.35">
      <c r="A375" s="61" t="s">
        <v>9</v>
      </c>
      <c r="B375" s="62" t="s">
        <v>10</v>
      </c>
      <c r="C375" s="62" t="s">
        <v>4</v>
      </c>
      <c r="D375" s="62" t="s">
        <v>11</v>
      </c>
      <c r="E375" s="62" t="s">
        <v>12</v>
      </c>
      <c r="F375" s="62" t="s">
        <v>13</v>
      </c>
      <c r="G375" s="64" t="s">
        <v>14</v>
      </c>
    </row>
    <row r="376" spans="1:8" ht="15" thickTop="1" x14ac:dyDescent="0.3">
      <c r="A376" s="20"/>
      <c r="B376" s="67" t="s">
        <v>15</v>
      </c>
      <c r="C376" s="68"/>
      <c r="D376" s="68"/>
      <c r="E376" s="68"/>
      <c r="F376" s="68"/>
      <c r="G376" s="7"/>
    </row>
    <row r="377" spans="1:8" ht="15" thickTop="1" x14ac:dyDescent="0.3">
      <c r="A377" s="36" t="s">
        <v>16</v>
      </c>
      <c r="B377" s="4" t="s">
        <v>36</v>
      </c>
      <c r="C377" s="4" t="s">
        <v>18</v>
      </c>
      <c r="D377" s="4">
        <v>0.08</v>
      </c>
      <c r="E377" s="91">
        <v>25.18</v>
      </c>
      <c r="F377" s="6">
        <f>PRODUCT(D377:E377)</f>
        <v>2.0144000000000002</v>
      </c>
      <c r="G377" s="7"/>
    </row>
    <row r="378" spans="1:8" ht="15.6" thickTop="1" thickBot="1" x14ac:dyDescent="0.35">
      <c r="A378" s="71">
        <v>1</v>
      </c>
      <c r="B378" s="244" t="s">
        <v>21</v>
      </c>
      <c r="C378" s="245"/>
      <c r="D378" s="245"/>
      <c r="E378" s="246"/>
      <c r="F378" s="72">
        <f>SUM(F377)</f>
        <v>2.0144000000000002</v>
      </c>
      <c r="G378" s="73">
        <f>SUM(F378/F387)</f>
        <v>2.2107547489715093E-2</v>
      </c>
    </row>
    <row r="379" spans="1:8" ht="15" thickTop="1" x14ac:dyDescent="0.3">
      <c r="A379" s="20"/>
      <c r="B379" s="74" t="s">
        <v>45</v>
      </c>
      <c r="C379" s="4"/>
      <c r="D379" s="4"/>
      <c r="E379" s="4"/>
      <c r="F379" s="41"/>
      <c r="G379" s="75"/>
    </row>
    <row r="380" spans="1:8" ht="57.6" x14ac:dyDescent="0.3">
      <c r="A380" s="36" t="s">
        <v>23</v>
      </c>
      <c r="B380" s="4" t="s">
        <v>642</v>
      </c>
      <c r="C380" s="4" t="s">
        <v>110</v>
      </c>
      <c r="D380" s="22">
        <v>100</v>
      </c>
      <c r="E380" s="6">
        <v>0.7</v>
      </c>
      <c r="F380" s="6">
        <f>PRODUCT(D380:E380)</f>
        <v>70</v>
      </c>
      <c r="G380" s="7"/>
    </row>
    <row r="381" spans="1:8" ht="15" thickBot="1" x14ac:dyDescent="0.35">
      <c r="A381" s="36" t="s">
        <v>47</v>
      </c>
      <c r="B381" s="4" t="s">
        <v>634</v>
      </c>
      <c r="C381" s="4" t="s">
        <v>8</v>
      </c>
      <c r="D381" s="4">
        <v>0.02</v>
      </c>
      <c r="E381" s="6">
        <v>0.79</v>
      </c>
      <c r="F381" s="23">
        <f>PRODUCT(D381:E381)</f>
        <v>1.5800000000000002E-2</v>
      </c>
      <c r="G381" s="93"/>
    </row>
    <row r="382" spans="1:8" ht="15.6" thickTop="1" thickBot="1" x14ac:dyDescent="0.35">
      <c r="A382" s="71">
        <v>2</v>
      </c>
      <c r="B382" s="244" t="s">
        <v>49</v>
      </c>
      <c r="C382" s="245"/>
      <c r="D382" s="245"/>
      <c r="E382" s="246"/>
      <c r="F382" s="72">
        <f>SUM(F380:F381)</f>
        <v>70.015799999999999</v>
      </c>
      <c r="G382" s="73">
        <f>SUM(F382/F387)</f>
        <v>0.76840628650237985</v>
      </c>
    </row>
    <row r="383" spans="1:8" ht="15.6" thickTop="1" thickBot="1" x14ac:dyDescent="0.35">
      <c r="A383" s="78" t="s">
        <v>26</v>
      </c>
      <c r="B383" s="244" t="s">
        <v>27</v>
      </c>
      <c r="C383" s="245"/>
      <c r="D383" s="245"/>
      <c r="E383" s="246"/>
      <c r="F383" s="79">
        <f>SUM(F378,F382)</f>
        <v>72.030199999999994</v>
      </c>
      <c r="G383" s="3"/>
    </row>
    <row r="384" spans="1:8" ht="15.6" thickTop="1" thickBot="1" x14ac:dyDescent="0.35">
      <c r="A384" s="80">
        <v>3</v>
      </c>
      <c r="B384" s="264" t="s">
        <v>28</v>
      </c>
      <c r="C384" s="265"/>
      <c r="D384" s="265"/>
      <c r="E384" s="266"/>
      <c r="F384" s="79">
        <f>SUM(F383)*15%</f>
        <v>10.804529999999998</v>
      </c>
      <c r="G384" s="73">
        <f>SUM(F384/F387)</f>
        <v>0.11857707509881421</v>
      </c>
    </row>
    <row r="385" spans="1:8" ht="15.6" thickTop="1" thickBot="1" x14ac:dyDescent="0.35">
      <c r="A385" s="78" t="s">
        <v>29</v>
      </c>
      <c r="B385" s="244" t="s">
        <v>30</v>
      </c>
      <c r="C385" s="245"/>
      <c r="D385" s="245"/>
      <c r="E385" s="246"/>
      <c r="F385" s="81">
        <f>SUM(F383:F384)</f>
        <v>82.834729999999993</v>
      </c>
    </row>
    <row r="386" spans="1:8" ht="15.6" thickTop="1" thickBot="1" x14ac:dyDescent="0.35">
      <c r="A386" s="80">
        <v>4</v>
      </c>
      <c r="B386" s="264" t="s">
        <v>31</v>
      </c>
      <c r="C386" s="265"/>
      <c r="D386" s="265"/>
      <c r="E386" s="266"/>
      <c r="F386" s="79">
        <f>SUM(F385)*10%</f>
        <v>8.283472999999999</v>
      </c>
      <c r="G386" s="73">
        <f>SUM(F386/F387)</f>
        <v>9.0909090909090898E-2</v>
      </c>
    </row>
    <row r="387" spans="1:8" ht="15.6" thickTop="1" thickBot="1" x14ac:dyDescent="0.35">
      <c r="A387" s="78" t="s">
        <v>32</v>
      </c>
      <c r="B387" s="244" t="s">
        <v>33</v>
      </c>
      <c r="C387" s="245"/>
      <c r="D387" s="245"/>
      <c r="E387" s="246"/>
      <c r="F387" s="81">
        <f>SUM(F385:F386)</f>
        <v>91.118202999999994</v>
      </c>
      <c r="G387" s="82">
        <f>SUM(G378,G382,G384,G386)</f>
        <v>1</v>
      </c>
    </row>
    <row r="388" spans="1:8" ht="15.6" thickTop="1" thickBot="1" x14ac:dyDescent="0.35">
      <c r="A388" s="8"/>
      <c r="B388" s="9"/>
      <c r="C388" s="9"/>
      <c r="D388" s="9"/>
      <c r="E388" s="9"/>
      <c r="F388" s="11"/>
      <c r="G388" s="12"/>
    </row>
    <row r="389" spans="1:8" ht="44.4" thickTop="1" thickBot="1" x14ac:dyDescent="0.35">
      <c r="A389" s="61" t="s">
        <v>2</v>
      </c>
      <c r="B389" s="62" t="s">
        <v>3</v>
      </c>
      <c r="C389" s="63" t="s">
        <v>4</v>
      </c>
      <c r="D389" s="64" t="s">
        <v>5</v>
      </c>
      <c r="E389" s="27"/>
      <c r="F389" s="20"/>
      <c r="G389" s="20"/>
      <c r="H389" s="2"/>
    </row>
    <row r="390" spans="1:8" ht="106.8" customHeight="1" thickTop="1" x14ac:dyDescent="0.3">
      <c r="A390" s="234" t="s">
        <v>643</v>
      </c>
      <c r="B390" s="268" t="s">
        <v>644</v>
      </c>
      <c r="C390" s="268" t="s">
        <v>632</v>
      </c>
      <c r="D390" s="268">
        <v>1</v>
      </c>
      <c r="E390" s="27"/>
      <c r="F390" s="20"/>
      <c r="G390" s="20"/>
      <c r="H390" s="2"/>
    </row>
    <row r="391" spans="1:8" ht="407.4" customHeight="1" thickBot="1" x14ac:dyDescent="0.35">
      <c r="A391" s="235"/>
      <c r="B391" s="269"/>
      <c r="C391" s="269"/>
      <c r="D391" s="269"/>
      <c r="E391" s="20"/>
      <c r="F391" s="20"/>
      <c r="G391" s="20"/>
    </row>
    <row r="392" spans="1:8" ht="30" thickTop="1" thickBot="1" x14ac:dyDescent="0.35">
      <c r="A392" s="61" t="s">
        <v>9</v>
      </c>
      <c r="B392" s="62" t="s">
        <v>10</v>
      </c>
      <c r="C392" s="62" t="s">
        <v>4</v>
      </c>
      <c r="D392" s="62" t="s">
        <v>11</v>
      </c>
      <c r="E392" s="62" t="s">
        <v>12</v>
      </c>
      <c r="F392" s="62" t="s">
        <v>13</v>
      </c>
      <c r="G392" s="64" t="s">
        <v>14</v>
      </c>
    </row>
    <row r="393" spans="1:8" ht="15" thickTop="1" x14ac:dyDescent="0.3">
      <c r="A393" s="20"/>
      <c r="B393" s="67" t="s">
        <v>15</v>
      </c>
      <c r="C393" s="68"/>
      <c r="D393" s="68"/>
      <c r="E393" s="68"/>
      <c r="F393" s="68"/>
      <c r="G393" s="7"/>
    </row>
    <row r="394" spans="1:8" ht="15" thickBot="1" x14ac:dyDescent="0.35">
      <c r="A394" s="36" t="s">
        <v>16</v>
      </c>
      <c r="B394" s="4" t="s">
        <v>36</v>
      </c>
      <c r="C394" s="4" t="s">
        <v>18</v>
      </c>
      <c r="D394" s="4">
        <v>0.08</v>
      </c>
      <c r="E394" s="91">
        <v>25.18</v>
      </c>
      <c r="F394" s="6">
        <f>PRODUCT(D394:E394)</f>
        <v>2.0144000000000002</v>
      </c>
      <c r="G394" s="7"/>
    </row>
    <row r="395" spans="1:8" ht="15.6" thickTop="1" thickBot="1" x14ac:dyDescent="0.35">
      <c r="A395" s="71">
        <v>1</v>
      </c>
      <c r="B395" s="244" t="s">
        <v>21</v>
      </c>
      <c r="C395" s="245"/>
      <c r="D395" s="245"/>
      <c r="E395" s="246"/>
      <c r="F395" s="72">
        <f>SUM(F394)</f>
        <v>2.0144000000000002</v>
      </c>
      <c r="G395" s="73">
        <f>SUM(F395/F404)</f>
        <v>1.2152729744779767E-2</v>
      </c>
    </row>
    <row r="396" spans="1:8" ht="15" thickTop="1" x14ac:dyDescent="0.3">
      <c r="A396" s="20"/>
      <c r="B396" s="74" t="s">
        <v>45</v>
      </c>
      <c r="C396" s="4"/>
      <c r="D396" s="4"/>
      <c r="E396" s="4"/>
      <c r="F396" s="41"/>
      <c r="G396" s="75"/>
    </row>
    <row r="397" spans="1:8" ht="43.2" x14ac:dyDescent="0.3">
      <c r="A397" s="36" t="s">
        <v>23</v>
      </c>
      <c r="B397" s="4" t="s">
        <v>645</v>
      </c>
      <c r="C397" s="4" t="s">
        <v>110</v>
      </c>
      <c r="D397" s="22">
        <v>100</v>
      </c>
      <c r="E397" s="6">
        <v>1.29</v>
      </c>
      <c r="F397" s="6">
        <f>PRODUCT(D397:E397)</f>
        <v>129</v>
      </c>
      <c r="G397" s="7"/>
    </row>
    <row r="398" spans="1:8" ht="15" thickBot="1" x14ac:dyDescent="0.35">
      <c r="A398" s="36" t="s">
        <v>47</v>
      </c>
      <c r="B398" s="4" t="s">
        <v>634</v>
      </c>
      <c r="C398" s="4" t="s">
        <v>8</v>
      </c>
      <c r="D398" s="4">
        <v>0.02</v>
      </c>
      <c r="E398" s="6">
        <v>0.94</v>
      </c>
      <c r="F398" s="23">
        <f>PRODUCT(D398:E398)</f>
        <v>1.8800000000000001E-2</v>
      </c>
      <c r="G398" s="93"/>
    </row>
    <row r="399" spans="1:8" ht="15.6" thickTop="1" thickBot="1" x14ac:dyDescent="0.35">
      <c r="A399" s="71">
        <v>2</v>
      </c>
      <c r="B399" s="244" t="s">
        <v>49</v>
      </c>
      <c r="C399" s="245"/>
      <c r="D399" s="245"/>
      <c r="E399" s="246"/>
      <c r="F399" s="72">
        <f>SUM(F397:F398)</f>
        <v>129.0188</v>
      </c>
      <c r="G399" s="73">
        <f>SUM(F399/F404)</f>
        <v>0.77836110424731519</v>
      </c>
    </row>
    <row r="400" spans="1:8" ht="15.6" thickTop="1" thickBot="1" x14ac:dyDescent="0.35">
      <c r="A400" s="78" t="s">
        <v>26</v>
      </c>
      <c r="B400" s="244" t="s">
        <v>27</v>
      </c>
      <c r="C400" s="245"/>
      <c r="D400" s="245"/>
      <c r="E400" s="246"/>
      <c r="F400" s="79">
        <f>SUM(F395,F399)</f>
        <v>131.03319999999999</v>
      </c>
      <c r="G400" s="3"/>
    </row>
    <row r="401" spans="1:8" ht="15.6" thickTop="1" thickBot="1" x14ac:dyDescent="0.35">
      <c r="A401" s="80">
        <v>3</v>
      </c>
      <c r="B401" s="264" t="s">
        <v>28</v>
      </c>
      <c r="C401" s="265"/>
      <c r="D401" s="265"/>
      <c r="E401" s="266"/>
      <c r="F401" s="79">
        <f>SUM(F400)*15%</f>
        <v>19.654979999999998</v>
      </c>
      <c r="G401" s="73">
        <f>SUM(F401/F404)</f>
        <v>0.11857707509881424</v>
      </c>
    </row>
    <row r="402" spans="1:8" ht="15.6" thickTop="1" thickBot="1" x14ac:dyDescent="0.35">
      <c r="A402" s="78" t="s">
        <v>29</v>
      </c>
      <c r="B402" s="244" t="s">
        <v>30</v>
      </c>
      <c r="C402" s="245"/>
      <c r="D402" s="245"/>
      <c r="E402" s="246"/>
      <c r="F402" s="81">
        <f>SUM(F400:F401)</f>
        <v>150.68817999999999</v>
      </c>
    </row>
    <row r="403" spans="1:8" ht="15.6" thickTop="1" thickBot="1" x14ac:dyDescent="0.35">
      <c r="A403" s="80">
        <v>4</v>
      </c>
      <c r="B403" s="264" t="s">
        <v>31</v>
      </c>
      <c r="C403" s="265"/>
      <c r="D403" s="265"/>
      <c r="E403" s="266"/>
      <c r="F403" s="79">
        <f>SUM(F402)*10%</f>
        <v>15.068818</v>
      </c>
      <c r="G403" s="73">
        <f>SUM(F403/F404)</f>
        <v>9.0909090909090925E-2</v>
      </c>
    </row>
    <row r="404" spans="1:8" ht="15.6" thickTop="1" thickBot="1" x14ac:dyDescent="0.35">
      <c r="A404" s="78" t="s">
        <v>32</v>
      </c>
      <c r="B404" s="244" t="s">
        <v>33</v>
      </c>
      <c r="C404" s="245"/>
      <c r="D404" s="245"/>
      <c r="E404" s="246"/>
      <c r="F404" s="81">
        <f>SUM(F402:F403)</f>
        <v>165.75699799999998</v>
      </c>
      <c r="G404" s="82">
        <f>SUM(G395,G399,G401,G403)</f>
        <v>1</v>
      </c>
    </row>
    <row r="405" spans="1:8" ht="15.6" thickTop="1" thickBot="1" x14ac:dyDescent="0.35">
      <c r="A405" s="8"/>
      <c r="B405" s="9"/>
      <c r="C405" s="9"/>
      <c r="D405" s="9"/>
      <c r="E405" s="9"/>
      <c r="F405" s="11"/>
      <c r="G405" s="12"/>
    </row>
    <row r="406" spans="1:8" ht="44.4" thickTop="1" thickBot="1" x14ac:dyDescent="0.35">
      <c r="A406" s="61" t="s">
        <v>2</v>
      </c>
      <c r="B406" s="62" t="s">
        <v>3</v>
      </c>
      <c r="C406" s="63" t="s">
        <v>4</v>
      </c>
      <c r="D406" s="64" t="s">
        <v>5</v>
      </c>
      <c r="E406" s="27"/>
      <c r="F406" s="20"/>
      <c r="G406" s="20"/>
      <c r="H406" s="2"/>
    </row>
    <row r="407" spans="1:8" ht="293.39999999999998" customHeight="1" thickTop="1" thickBot="1" x14ac:dyDescent="0.35">
      <c r="A407" s="65" t="s">
        <v>646</v>
      </c>
      <c r="B407" s="66" t="s">
        <v>647</v>
      </c>
      <c r="C407" s="50" t="s">
        <v>632</v>
      </c>
      <c r="D407" s="50">
        <v>1</v>
      </c>
      <c r="E407" s="20"/>
      <c r="F407" s="20"/>
      <c r="G407" s="20"/>
    </row>
    <row r="408" spans="1:8" ht="30" thickTop="1" thickBot="1" x14ac:dyDescent="0.35">
      <c r="A408" s="61" t="s">
        <v>9</v>
      </c>
      <c r="B408" s="62" t="s">
        <v>10</v>
      </c>
      <c r="C408" s="62" t="s">
        <v>4</v>
      </c>
      <c r="D408" s="62" t="s">
        <v>11</v>
      </c>
      <c r="E408" s="62" t="s">
        <v>12</v>
      </c>
      <c r="F408" s="62" t="s">
        <v>13</v>
      </c>
      <c r="G408" s="64" t="s">
        <v>14</v>
      </c>
    </row>
    <row r="409" spans="1:8" ht="15" thickTop="1" x14ac:dyDescent="0.3">
      <c r="A409" s="20"/>
      <c r="B409" s="67" t="s">
        <v>15</v>
      </c>
      <c r="C409" s="68"/>
      <c r="D409" s="68"/>
      <c r="E409" s="68"/>
      <c r="F409" s="68"/>
      <c r="G409" s="7"/>
    </row>
    <row r="410" spans="1:8" ht="15" thickBot="1" x14ac:dyDescent="0.35">
      <c r="A410" s="36" t="s">
        <v>16</v>
      </c>
      <c r="B410" s="4" t="s">
        <v>36</v>
      </c>
      <c r="C410" s="4" t="s">
        <v>18</v>
      </c>
      <c r="D410" s="22">
        <v>0.8</v>
      </c>
      <c r="E410" s="91">
        <v>25.18</v>
      </c>
      <c r="F410" s="6">
        <f>PRODUCT(D410:E410)</f>
        <v>20.144000000000002</v>
      </c>
      <c r="G410" s="7"/>
    </row>
    <row r="411" spans="1:8" ht="15.6" thickTop="1" thickBot="1" x14ac:dyDescent="0.35">
      <c r="A411" s="71">
        <v>1</v>
      </c>
      <c r="B411" s="244" t="s">
        <v>21</v>
      </c>
      <c r="C411" s="245"/>
      <c r="D411" s="245"/>
      <c r="E411" s="246"/>
      <c r="F411" s="72">
        <f>SUM(F410)</f>
        <v>20.144000000000002</v>
      </c>
      <c r="G411" s="73">
        <f>SUM(F411/F420)</f>
        <v>0.1766150859549255</v>
      </c>
    </row>
    <row r="412" spans="1:8" ht="15" thickTop="1" x14ac:dyDescent="0.3">
      <c r="A412" s="20"/>
      <c r="B412" s="74" t="s">
        <v>45</v>
      </c>
      <c r="C412" s="4"/>
      <c r="D412" s="4"/>
      <c r="E412" s="4"/>
      <c r="F412" s="41"/>
      <c r="G412" s="75"/>
    </row>
    <row r="413" spans="1:8" ht="57.6" x14ac:dyDescent="0.3">
      <c r="A413" s="36" t="s">
        <v>23</v>
      </c>
      <c r="B413" s="4" t="s">
        <v>642</v>
      </c>
      <c r="C413" s="4" t="s">
        <v>110</v>
      </c>
      <c r="D413" s="22">
        <v>100</v>
      </c>
      <c r="E413" s="6">
        <v>0.7</v>
      </c>
      <c r="F413" s="6">
        <f>PRODUCT(D413:E413)</f>
        <v>70</v>
      </c>
      <c r="G413" s="7"/>
    </row>
    <row r="414" spans="1:8" ht="15" thickBot="1" x14ac:dyDescent="0.35">
      <c r="A414" s="36" t="s">
        <v>47</v>
      </c>
      <c r="B414" s="4" t="s">
        <v>634</v>
      </c>
      <c r="C414" s="4" t="s">
        <v>8</v>
      </c>
      <c r="D414" s="4">
        <v>0.02</v>
      </c>
      <c r="E414" s="6">
        <v>0.94</v>
      </c>
      <c r="F414" s="23">
        <f>PRODUCT(D414:E414)</f>
        <v>1.8800000000000001E-2</v>
      </c>
      <c r="G414" s="93"/>
    </row>
    <row r="415" spans="1:8" ht="15.6" thickTop="1" thickBot="1" x14ac:dyDescent="0.35">
      <c r="A415" s="71">
        <v>2</v>
      </c>
      <c r="B415" s="244" t="s">
        <v>49</v>
      </c>
      <c r="C415" s="245"/>
      <c r="D415" s="245"/>
      <c r="E415" s="246"/>
      <c r="F415" s="72">
        <f>SUM(F413:F414)</f>
        <v>70.018799999999999</v>
      </c>
      <c r="G415" s="73">
        <f>SUM(F415/F420)</f>
        <v>0.61389874803716926</v>
      </c>
    </row>
    <row r="416" spans="1:8" ht="15.6" thickTop="1" thickBot="1" x14ac:dyDescent="0.35">
      <c r="A416" s="78" t="s">
        <v>26</v>
      </c>
      <c r="B416" s="244" t="s">
        <v>27</v>
      </c>
      <c r="C416" s="245"/>
      <c r="D416" s="245"/>
      <c r="E416" s="246"/>
      <c r="F416" s="79">
        <f>SUM(F411,F415)</f>
        <v>90.162800000000004</v>
      </c>
      <c r="G416" s="3"/>
    </row>
    <row r="417" spans="1:8" ht="15.6" thickTop="1" thickBot="1" x14ac:dyDescent="0.35">
      <c r="A417" s="80">
        <v>3</v>
      </c>
      <c r="B417" s="264" t="s">
        <v>28</v>
      </c>
      <c r="C417" s="265"/>
      <c r="D417" s="265"/>
      <c r="E417" s="266"/>
      <c r="F417" s="79">
        <f>SUM(F416)*15%</f>
        <v>13.524420000000001</v>
      </c>
      <c r="G417" s="73">
        <f>SUM(F417/F420)</f>
        <v>0.11857707509881422</v>
      </c>
    </row>
    <row r="418" spans="1:8" ht="15.6" thickTop="1" thickBot="1" x14ac:dyDescent="0.35">
      <c r="A418" s="78" t="s">
        <v>29</v>
      </c>
      <c r="B418" s="244" t="s">
        <v>30</v>
      </c>
      <c r="C418" s="245"/>
      <c r="D418" s="245"/>
      <c r="E418" s="246"/>
      <c r="F418" s="81">
        <f>SUM(F416:F417)</f>
        <v>103.68722000000001</v>
      </c>
    </row>
    <row r="419" spans="1:8" ht="15.6" thickTop="1" thickBot="1" x14ac:dyDescent="0.35">
      <c r="A419" s="80">
        <v>4</v>
      </c>
      <c r="B419" s="264" t="s">
        <v>31</v>
      </c>
      <c r="C419" s="265"/>
      <c r="D419" s="265"/>
      <c r="E419" s="266"/>
      <c r="F419" s="79">
        <f>SUM(F418)*10%</f>
        <v>10.368722000000002</v>
      </c>
      <c r="G419" s="73">
        <f>SUM(F419/F420)</f>
        <v>9.0909090909090912E-2</v>
      </c>
    </row>
    <row r="420" spans="1:8" ht="15.6" thickTop="1" thickBot="1" x14ac:dyDescent="0.35">
      <c r="A420" s="78" t="s">
        <v>32</v>
      </c>
      <c r="B420" s="244" t="s">
        <v>33</v>
      </c>
      <c r="C420" s="245"/>
      <c r="D420" s="245"/>
      <c r="E420" s="246"/>
      <c r="F420" s="81">
        <f>SUM(F418:F419)</f>
        <v>114.05594200000002</v>
      </c>
      <c r="G420" s="82">
        <f>SUM(G411,G415,G417,G419)</f>
        <v>0.99999999999999989</v>
      </c>
    </row>
    <row r="421" spans="1:8" ht="15.6" thickTop="1" thickBot="1" x14ac:dyDescent="0.35">
      <c r="A421" s="8"/>
      <c r="B421" s="9"/>
      <c r="C421" s="9"/>
      <c r="D421" s="9"/>
      <c r="E421" s="9"/>
      <c r="F421" s="11"/>
      <c r="G421" s="12"/>
    </row>
    <row r="422" spans="1:8" ht="44.4" thickTop="1" thickBot="1" x14ac:dyDescent="0.35">
      <c r="A422" s="61" t="s">
        <v>2</v>
      </c>
      <c r="B422" s="62" t="s">
        <v>3</v>
      </c>
      <c r="C422" s="63" t="s">
        <v>4</v>
      </c>
      <c r="D422" s="64" t="s">
        <v>5</v>
      </c>
      <c r="E422" s="27"/>
      <c r="F422" s="20"/>
      <c r="G422" s="20"/>
      <c r="H422" s="2"/>
    </row>
    <row r="423" spans="1:8" ht="62.4" customHeight="1" thickTop="1" x14ac:dyDescent="0.3">
      <c r="A423" s="234" t="s">
        <v>648</v>
      </c>
      <c r="B423" s="268" t="s">
        <v>649</v>
      </c>
      <c r="C423" s="268" t="s">
        <v>632</v>
      </c>
      <c r="D423" s="268">
        <v>1</v>
      </c>
      <c r="E423" s="27"/>
      <c r="F423" s="20"/>
      <c r="G423" s="20"/>
      <c r="H423" s="2"/>
    </row>
    <row r="424" spans="1:8" ht="358.8" customHeight="1" thickBot="1" x14ac:dyDescent="0.35">
      <c r="A424" s="235"/>
      <c r="B424" s="269"/>
      <c r="C424" s="269"/>
      <c r="D424" s="269"/>
      <c r="E424" s="20"/>
      <c r="F424" s="20"/>
      <c r="G424" s="20"/>
    </row>
    <row r="425" spans="1:8" ht="30" thickTop="1" thickBot="1" x14ac:dyDescent="0.35">
      <c r="A425" s="61" t="s">
        <v>9</v>
      </c>
      <c r="B425" s="62" t="s">
        <v>10</v>
      </c>
      <c r="C425" s="62" t="s">
        <v>4</v>
      </c>
      <c r="D425" s="62" t="s">
        <v>11</v>
      </c>
      <c r="E425" s="62" t="s">
        <v>12</v>
      </c>
      <c r="F425" s="62" t="s">
        <v>13</v>
      </c>
      <c r="G425" s="64" t="s">
        <v>14</v>
      </c>
    </row>
    <row r="426" spans="1:8" ht="15" thickTop="1" x14ac:dyDescent="0.3">
      <c r="A426" s="20"/>
      <c r="B426" s="67" t="s">
        <v>15</v>
      </c>
      <c r="C426" s="68"/>
      <c r="D426" s="68"/>
      <c r="E426" s="68"/>
      <c r="F426" s="68"/>
      <c r="G426" s="7"/>
    </row>
    <row r="427" spans="1:8" ht="15" thickBot="1" x14ac:dyDescent="0.35">
      <c r="A427" s="36" t="s">
        <v>16</v>
      </c>
      <c r="B427" s="4" t="s">
        <v>36</v>
      </c>
      <c r="C427" s="4" t="s">
        <v>18</v>
      </c>
      <c r="D427" s="22">
        <v>0.8</v>
      </c>
      <c r="E427" s="91">
        <v>25.18</v>
      </c>
      <c r="F427" s="6">
        <f>PRODUCT(D427:E427)</f>
        <v>20.144000000000002</v>
      </c>
      <c r="G427" s="7"/>
    </row>
    <row r="428" spans="1:8" ht="15.6" thickTop="1" thickBot="1" x14ac:dyDescent="0.35">
      <c r="A428" s="71">
        <v>1</v>
      </c>
      <c r="B428" s="244" t="s">
        <v>21</v>
      </c>
      <c r="C428" s="245"/>
      <c r="D428" s="245"/>
      <c r="E428" s="246"/>
      <c r="F428" s="72">
        <f>SUM(F427)</f>
        <v>20.144000000000002</v>
      </c>
      <c r="G428" s="73">
        <f>SUM(F428/F437)</f>
        <v>0.13591439152987772</v>
      </c>
    </row>
    <row r="429" spans="1:8" ht="15" thickTop="1" x14ac:dyDescent="0.3">
      <c r="A429" s="20"/>
      <c r="B429" s="74" t="s">
        <v>45</v>
      </c>
      <c r="C429" s="4"/>
      <c r="D429" s="4"/>
      <c r="E429" s="4"/>
      <c r="F429" s="41"/>
      <c r="G429" s="75"/>
    </row>
    <row r="430" spans="1:8" ht="43.2" x14ac:dyDescent="0.3">
      <c r="A430" s="36" t="s">
        <v>23</v>
      </c>
      <c r="B430" s="4" t="s">
        <v>650</v>
      </c>
      <c r="C430" s="4" t="s">
        <v>110</v>
      </c>
      <c r="D430" s="22">
        <v>100</v>
      </c>
      <c r="E430" s="6">
        <v>0.97</v>
      </c>
      <c r="F430" s="6">
        <f>PRODUCT(D430:E430)</f>
        <v>97</v>
      </c>
      <c r="G430" s="7"/>
    </row>
    <row r="431" spans="1:8" ht="15" thickBot="1" x14ac:dyDescent="0.35">
      <c r="A431" s="36" t="s">
        <v>47</v>
      </c>
      <c r="B431" s="4" t="s">
        <v>634</v>
      </c>
      <c r="C431" s="4" t="s">
        <v>8</v>
      </c>
      <c r="D431" s="4">
        <v>0.02</v>
      </c>
      <c r="E431" s="6">
        <v>0.94</v>
      </c>
      <c r="F431" s="23">
        <f>PRODUCT(D431:E431)</f>
        <v>1.8800000000000001E-2</v>
      </c>
      <c r="G431" s="93"/>
    </row>
    <row r="432" spans="1:8" ht="15.6" thickTop="1" thickBot="1" x14ac:dyDescent="0.35">
      <c r="A432" s="71">
        <v>2</v>
      </c>
      <c r="B432" s="244" t="s">
        <v>49</v>
      </c>
      <c r="C432" s="245"/>
      <c r="D432" s="245"/>
      <c r="E432" s="246"/>
      <c r="F432" s="72">
        <f>SUM(F430:F431)</f>
        <v>97.018799999999999</v>
      </c>
      <c r="G432" s="73">
        <f>SUM(F432/F437)</f>
        <v>0.65459944246221702</v>
      </c>
    </row>
    <row r="433" spans="1:8" ht="15.6" thickTop="1" thickBot="1" x14ac:dyDescent="0.35">
      <c r="A433" s="78" t="s">
        <v>26</v>
      </c>
      <c r="B433" s="244" t="s">
        <v>27</v>
      </c>
      <c r="C433" s="245"/>
      <c r="D433" s="245"/>
      <c r="E433" s="246"/>
      <c r="F433" s="79">
        <f>SUM(F428,F432)</f>
        <v>117.1628</v>
      </c>
      <c r="G433" s="3"/>
    </row>
    <row r="434" spans="1:8" ht="15.6" thickTop="1" thickBot="1" x14ac:dyDescent="0.35">
      <c r="A434" s="80">
        <v>3</v>
      </c>
      <c r="B434" s="264" t="s">
        <v>28</v>
      </c>
      <c r="C434" s="265"/>
      <c r="D434" s="265"/>
      <c r="E434" s="266"/>
      <c r="F434" s="79">
        <f>SUM(F433)*15%</f>
        <v>17.57442</v>
      </c>
      <c r="G434" s="73">
        <f>SUM(F434/F437)</f>
        <v>0.11857707509881421</v>
      </c>
    </row>
    <row r="435" spans="1:8" ht="15.6" thickTop="1" thickBot="1" x14ac:dyDescent="0.35">
      <c r="A435" s="78" t="s">
        <v>29</v>
      </c>
      <c r="B435" s="244" t="s">
        <v>30</v>
      </c>
      <c r="C435" s="245"/>
      <c r="D435" s="245"/>
      <c r="E435" s="246"/>
      <c r="F435" s="81">
        <f>SUM(F433:F434)</f>
        <v>134.73722000000001</v>
      </c>
    </row>
    <row r="436" spans="1:8" ht="15.6" thickTop="1" thickBot="1" x14ac:dyDescent="0.35">
      <c r="A436" s="80">
        <v>4</v>
      </c>
      <c r="B436" s="264" t="s">
        <v>31</v>
      </c>
      <c r="C436" s="265"/>
      <c r="D436" s="265"/>
      <c r="E436" s="266"/>
      <c r="F436" s="79">
        <f>SUM(F435)*10%</f>
        <v>13.473722000000002</v>
      </c>
      <c r="G436" s="73">
        <f>SUM(F436/F437)</f>
        <v>9.0909090909090912E-2</v>
      </c>
    </row>
    <row r="437" spans="1:8" ht="15.6" thickTop="1" thickBot="1" x14ac:dyDescent="0.35">
      <c r="A437" s="78" t="s">
        <v>32</v>
      </c>
      <c r="B437" s="244" t="s">
        <v>33</v>
      </c>
      <c r="C437" s="245"/>
      <c r="D437" s="245"/>
      <c r="E437" s="246"/>
      <c r="F437" s="81">
        <f>SUM(F435:F436)</f>
        <v>148.21094200000002</v>
      </c>
      <c r="G437" s="82">
        <f>SUM(G428,G432,G434,G436)</f>
        <v>0.99999999999999989</v>
      </c>
    </row>
    <row r="438" spans="1:8" ht="15.6" thickTop="1" thickBot="1" x14ac:dyDescent="0.35">
      <c r="A438" s="8"/>
      <c r="B438" s="9"/>
      <c r="C438" s="9"/>
      <c r="D438" s="9"/>
      <c r="E438" s="9"/>
      <c r="F438" s="11"/>
      <c r="G438" s="12"/>
    </row>
    <row r="439" spans="1:8" ht="44.4" thickTop="1" thickBot="1" x14ac:dyDescent="0.35">
      <c r="A439" s="61" t="s">
        <v>2</v>
      </c>
      <c r="B439" s="62" t="s">
        <v>3</v>
      </c>
      <c r="C439" s="63" t="s">
        <v>4</v>
      </c>
      <c r="D439" s="64" t="s">
        <v>5</v>
      </c>
      <c r="E439" s="27"/>
      <c r="F439" s="20"/>
      <c r="G439" s="20"/>
      <c r="H439" s="2"/>
    </row>
    <row r="440" spans="1:8" ht="316.8" customHeight="1" thickTop="1" thickBot="1" x14ac:dyDescent="0.35">
      <c r="A440" s="65" t="s">
        <v>651</v>
      </c>
      <c r="B440" s="66" t="s">
        <v>652</v>
      </c>
      <c r="C440" s="50" t="s">
        <v>632</v>
      </c>
      <c r="D440" s="50">
        <v>1</v>
      </c>
      <c r="E440" s="20"/>
      <c r="F440" s="20"/>
      <c r="G440" s="20"/>
    </row>
    <row r="441" spans="1:8" ht="30" thickTop="1" thickBot="1" x14ac:dyDescent="0.35">
      <c r="A441" s="61" t="s">
        <v>9</v>
      </c>
      <c r="B441" s="62" t="s">
        <v>10</v>
      </c>
      <c r="C441" s="62" t="s">
        <v>4</v>
      </c>
      <c r="D441" s="62" t="s">
        <v>11</v>
      </c>
      <c r="E441" s="62" t="s">
        <v>12</v>
      </c>
      <c r="F441" s="62" t="s">
        <v>13</v>
      </c>
      <c r="G441" s="64" t="s">
        <v>14</v>
      </c>
    </row>
    <row r="442" spans="1:8" ht="15" thickTop="1" x14ac:dyDescent="0.3">
      <c r="A442" s="20"/>
      <c r="B442" s="67" t="s">
        <v>15</v>
      </c>
      <c r="C442" s="68"/>
      <c r="D442" s="68"/>
      <c r="E442" s="68"/>
      <c r="F442" s="68"/>
      <c r="G442" s="7"/>
    </row>
    <row r="443" spans="1:8" ht="15" thickBot="1" x14ac:dyDescent="0.35">
      <c r="A443" s="36" t="s">
        <v>16</v>
      </c>
      <c r="B443" s="4" t="s">
        <v>36</v>
      </c>
      <c r="C443" s="4" t="s">
        <v>18</v>
      </c>
      <c r="D443" s="22">
        <v>0.8</v>
      </c>
      <c r="E443" s="91">
        <v>25.18</v>
      </c>
      <c r="F443" s="6">
        <f>PRODUCT(D443:E443)</f>
        <v>20.144000000000002</v>
      </c>
      <c r="G443" s="7"/>
    </row>
    <row r="444" spans="1:8" ht="15.6" thickTop="1" thickBot="1" x14ac:dyDescent="0.35">
      <c r="A444" s="71">
        <v>1</v>
      </c>
      <c r="B444" s="244" t="s">
        <v>21</v>
      </c>
      <c r="C444" s="245"/>
      <c r="D444" s="245"/>
      <c r="E444" s="246"/>
      <c r="F444" s="72">
        <f>SUM(F443)</f>
        <v>20.144000000000002</v>
      </c>
      <c r="G444" s="73">
        <f>SUM(F444/F453)</f>
        <v>0.23024097740312363</v>
      </c>
    </row>
    <row r="445" spans="1:8" ht="15" thickTop="1" x14ac:dyDescent="0.3">
      <c r="A445" s="20"/>
      <c r="B445" s="74" t="s">
        <v>45</v>
      </c>
      <c r="C445" s="4"/>
      <c r="D445" s="4"/>
      <c r="E445" s="4"/>
      <c r="F445" s="41"/>
      <c r="G445" s="75"/>
    </row>
    <row r="446" spans="1:8" ht="28.8" x14ac:dyDescent="0.3">
      <c r="A446" s="36" t="s">
        <v>23</v>
      </c>
      <c r="B446" s="4" t="s">
        <v>653</v>
      </c>
      <c r="C446" s="4" t="s">
        <v>110</v>
      </c>
      <c r="D446" s="22">
        <v>100</v>
      </c>
      <c r="E446" s="6">
        <v>0.49</v>
      </c>
      <c r="F446" s="6">
        <f>PRODUCT(D446:E446)</f>
        <v>49</v>
      </c>
      <c r="G446" s="7"/>
    </row>
    <row r="447" spans="1:8" ht="15" thickBot="1" x14ac:dyDescent="0.35">
      <c r="A447" s="36" t="s">
        <v>47</v>
      </c>
      <c r="B447" s="4" t="s">
        <v>634</v>
      </c>
      <c r="C447" s="4" t="s">
        <v>8</v>
      </c>
      <c r="D447" s="4">
        <v>0.02</v>
      </c>
      <c r="E447" s="6">
        <v>0.94</v>
      </c>
      <c r="F447" s="23">
        <f>PRODUCT(D447:E447)</f>
        <v>1.8800000000000001E-2</v>
      </c>
      <c r="G447" s="93"/>
    </row>
    <row r="448" spans="1:8" ht="15.6" thickTop="1" thickBot="1" x14ac:dyDescent="0.35">
      <c r="A448" s="71">
        <v>2</v>
      </c>
      <c r="B448" s="244" t="s">
        <v>49</v>
      </c>
      <c r="C448" s="245"/>
      <c r="D448" s="245"/>
      <c r="E448" s="246"/>
      <c r="F448" s="72">
        <f>SUM(F446:F447)</f>
        <v>49.018799999999999</v>
      </c>
      <c r="G448" s="73">
        <f>SUM(F448/F453)</f>
        <v>0.56027285658897119</v>
      </c>
    </row>
    <row r="449" spans="1:9" ht="15.6" thickTop="1" thickBot="1" x14ac:dyDescent="0.35">
      <c r="A449" s="78" t="s">
        <v>26</v>
      </c>
      <c r="B449" s="244" t="s">
        <v>27</v>
      </c>
      <c r="C449" s="245"/>
      <c r="D449" s="245"/>
      <c r="E449" s="246"/>
      <c r="F449" s="79">
        <f>SUM(F444,F448)</f>
        <v>69.162800000000004</v>
      </c>
      <c r="G449" s="3"/>
    </row>
    <row r="450" spans="1:9" ht="15.6" thickTop="1" thickBot="1" x14ac:dyDescent="0.35">
      <c r="A450" s="80">
        <v>3</v>
      </c>
      <c r="B450" s="264" t="s">
        <v>28</v>
      </c>
      <c r="C450" s="265"/>
      <c r="D450" s="265"/>
      <c r="E450" s="266"/>
      <c r="F450" s="79">
        <f>SUM(F449)*15%</f>
        <v>10.374420000000001</v>
      </c>
      <c r="G450" s="73">
        <f>SUM(F450/F453)</f>
        <v>0.11857707509881422</v>
      </c>
    </row>
    <row r="451" spans="1:9" ht="15.6" thickTop="1" thickBot="1" x14ac:dyDescent="0.35">
      <c r="A451" s="78" t="s">
        <v>29</v>
      </c>
      <c r="B451" s="244" t="s">
        <v>30</v>
      </c>
      <c r="C451" s="245"/>
      <c r="D451" s="245"/>
      <c r="E451" s="246"/>
      <c r="F451" s="81">
        <f>SUM(F449:F450)</f>
        <v>79.537220000000005</v>
      </c>
    </row>
    <row r="452" spans="1:9" ht="15.6" thickTop="1" thickBot="1" x14ac:dyDescent="0.35">
      <c r="A452" s="80">
        <v>4</v>
      </c>
      <c r="B452" s="264" t="s">
        <v>31</v>
      </c>
      <c r="C452" s="265"/>
      <c r="D452" s="265"/>
      <c r="E452" s="266"/>
      <c r="F452" s="79">
        <f>SUM(F451)*10%</f>
        <v>7.9537220000000008</v>
      </c>
      <c r="G452" s="73">
        <f>SUM(F452/F453)</f>
        <v>9.0909090909090912E-2</v>
      </c>
    </row>
    <row r="453" spans="1:9" ht="15.6" thickTop="1" thickBot="1" x14ac:dyDescent="0.35">
      <c r="A453" s="78" t="s">
        <v>32</v>
      </c>
      <c r="B453" s="244" t="s">
        <v>33</v>
      </c>
      <c r="C453" s="245"/>
      <c r="D453" s="245"/>
      <c r="E453" s="246"/>
      <c r="F453" s="81">
        <f>SUM(F451:F452)</f>
        <v>87.490942000000004</v>
      </c>
      <c r="G453" s="82">
        <f>SUM(G444,G448,G450,G452)</f>
        <v>1</v>
      </c>
    </row>
    <row r="454" spans="1:9" ht="15.6" thickTop="1" thickBot="1" x14ac:dyDescent="0.35">
      <c r="A454" s="8"/>
      <c r="B454" s="9"/>
      <c r="C454" s="9"/>
      <c r="D454" s="9"/>
      <c r="E454" s="9"/>
      <c r="F454" s="11"/>
      <c r="G454" s="12"/>
    </row>
    <row r="455" spans="1:9" ht="44.4" thickTop="1" thickBot="1" x14ac:dyDescent="0.35">
      <c r="A455" s="61" t="s">
        <v>2</v>
      </c>
      <c r="B455" s="62" t="s">
        <v>3</v>
      </c>
      <c r="C455" s="63" t="s">
        <v>4</v>
      </c>
      <c r="D455" s="64" t="s">
        <v>5</v>
      </c>
      <c r="E455" s="27"/>
      <c r="F455" s="20"/>
      <c r="G455" s="20"/>
      <c r="H455" s="2"/>
      <c r="I455" s="111"/>
    </row>
    <row r="456" spans="1:9" ht="328.8" customHeight="1" thickTop="1" x14ac:dyDescent="0.3">
      <c r="A456" s="234" t="s">
        <v>654</v>
      </c>
      <c r="B456" s="268" t="s">
        <v>655</v>
      </c>
      <c r="C456" s="268" t="s">
        <v>130</v>
      </c>
      <c r="D456" s="268">
        <v>1</v>
      </c>
      <c r="E456" s="27"/>
      <c r="F456" s="20"/>
      <c r="G456" s="20"/>
      <c r="H456" s="2"/>
      <c r="I456" s="111"/>
    </row>
    <row r="457" spans="1:9" ht="360.6" customHeight="1" thickBot="1" x14ac:dyDescent="0.35">
      <c r="A457" s="235"/>
      <c r="B457" s="269"/>
      <c r="C457" s="269"/>
      <c r="D457" s="269"/>
      <c r="E457" s="20"/>
      <c r="F457" s="20"/>
      <c r="G457" s="20"/>
    </row>
    <row r="458" spans="1:9" ht="30" thickTop="1" thickBot="1" x14ac:dyDescent="0.35">
      <c r="A458" s="61" t="s">
        <v>9</v>
      </c>
      <c r="B458" s="62" t="s">
        <v>10</v>
      </c>
      <c r="C458" s="62" t="s">
        <v>4</v>
      </c>
      <c r="D458" s="62" t="s">
        <v>11</v>
      </c>
      <c r="E458" s="62" t="s">
        <v>12</v>
      </c>
      <c r="F458" s="62" t="s">
        <v>13</v>
      </c>
      <c r="G458" s="64" t="s">
        <v>14</v>
      </c>
    </row>
    <row r="459" spans="1:9" ht="15" thickTop="1" x14ac:dyDescent="0.3">
      <c r="A459" s="20"/>
      <c r="B459" s="67" t="s">
        <v>15</v>
      </c>
      <c r="C459" s="68"/>
      <c r="D459" s="68"/>
      <c r="E459" s="68"/>
      <c r="F459" s="68"/>
      <c r="G459" s="7"/>
    </row>
    <row r="460" spans="1:9" ht="15" thickBot="1" x14ac:dyDescent="0.35">
      <c r="A460" s="36" t="s">
        <v>16</v>
      </c>
      <c r="B460" s="4" t="s">
        <v>36</v>
      </c>
      <c r="C460" s="4" t="s">
        <v>18</v>
      </c>
      <c r="D460" s="4">
        <v>0.75</v>
      </c>
      <c r="E460" s="91">
        <v>25.18</v>
      </c>
      <c r="F460" s="6">
        <f>PRODUCT(D460:E460)</f>
        <v>18.884999999999998</v>
      </c>
      <c r="G460" s="7"/>
    </row>
    <row r="461" spans="1:9" ht="15.6" thickTop="1" thickBot="1" x14ac:dyDescent="0.35">
      <c r="A461" s="71">
        <v>1</v>
      </c>
      <c r="B461" s="244" t="s">
        <v>21</v>
      </c>
      <c r="C461" s="245"/>
      <c r="D461" s="245"/>
      <c r="E461" s="246"/>
      <c r="F461" s="72">
        <f>SUM(F460)</f>
        <v>18.884999999999998</v>
      </c>
      <c r="G461" s="73">
        <f>SUM(F461/F469)</f>
        <v>0.53250771374855399</v>
      </c>
    </row>
    <row r="462" spans="1:9" ht="15" thickTop="1" x14ac:dyDescent="0.3">
      <c r="A462" s="20"/>
      <c r="B462" s="74" t="s">
        <v>45</v>
      </c>
      <c r="C462" s="4"/>
      <c r="D462" s="4"/>
      <c r="E462" s="4"/>
      <c r="F462" s="41"/>
      <c r="G462" s="75"/>
    </row>
    <row r="463" spans="1:9" ht="43.8" thickBot="1" x14ac:dyDescent="0.35">
      <c r="A463" s="36" t="s">
        <v>23</v>
      </c>
      <c r="B463" s="4" t="s">
        <v>2777</v>
      </c>
      <c r="C463" s="4" t="s">
        <v>110</v>
      </c>
      <c r="D463" s="22">
        <v>1.5</v>
      </c>
      <c r="E463" s="6">
        <v>6.1</v>
      </c>
      <c r="F463" s="6">
        <f>PRODUCT(D463:E463)</f>
        <v>9.1499999999999986</v>
      </c>
      <c r="G463" s="7"/>
    </row>
    <row r="464" spans="1:9" ht="15.6" thickTop="1" thickBot="1" x14ac:dyDescent="0.35">
      <c r="A464" s="71">
        <v>2</v>
      </c>
      <c r="B464" s="244" t="s">
        <v>49</v>
      </c>
      <c r="C464" s="245"/>
      <c r="D464" s="245"/>
      <c r="E464" s="246"/>
      <c r="F464" s="72">
        <f>SUM(F463:F463)</f>
        <v>9.1499999999999986</v>
      </c>
      <c r="G464" s="73">
        <f>SUM(F464/F469)</f>
        <v>0.25800612024354086</v>
      </c>
    </row>
    <row r="465" spans="1:8" ht="15.6" thickTop="1" thickBot="1" x14ac:dyDescent="0.35">
      <c r="A465" s="78" t="s">
        <v>26</v>
      </c>
      <c r="B465" s="244" t="s">
        <v>27</v>
      </c>
      <c r="C465" s="245"/>
      <c r="D465" s="245"/>
      <c r="E465" s="246"/>
      <c r="F465" s="79">
        <f>SUM(F461,F464)</f>
        <v>28.034999999999997</v>
      </c>
      <c r="G465" s="3"/>
    </row>
    <row r="466" spans="1:8" ht="15" thickTop="1" x14ac:dyDescent="0.3">
      <c r="A466" s="80">
        <v>3</v>
      </c>
      <c r="B466" s="264" t="s">
        <v>28</v>
      </c>
      <c r="C466" s="265"/>
      <c r="D466" s="265"/>
      <c r="E466" s="266"/>
      <c r="F466" s="79">
        <f>SUM(F465)*15%</f>
        <v>4.2052499999999995</v>
      </c>
      <c r="G466" s="73">
        <f>SUM(F466/F469)</f>
        <v>0.11857707509881424</v>
      </c>
    </row>
    <row r="467" spans="1:8" ht="15.6" thickTop="1" thickBot="1" x14ac:dyDescent="0.35">
      <c r="A467" s="78" t="s">
        <v>29</v>
      </c>
      <c r="B467" s="244" t="s">
        <v>30</v>
      </c>
      <c r="C467" s="245"/>
      <c r="D467" s="245"/>
      <c r="E467" s="246"/>
      <c r="F467" s="81">
        <f>SUM(F465:F466)</f>
        <v>32.240249999999996</v>
      </c>
    </row>
    <row r="468" spans="1:8" ht="15.6" thickTop="1" thickBot="1" x14ac:dyDescent="0.35">
      <c r="A468" s="80">
        <v>4</v>
      </c>
      <c r="B468" s="264" t="s">
        <v>31</v>
      </c>
      <c r="C468" s="265"/>
      <c r="D468" s="265"/>
      <c r="E468" s="266"/>
      <c r="F468" s="79">
        <f>SUM(F467)*10%</f>
        <v>3.2240249999999997</v>
      </c>
      <c r="G468" s="73">
        <f>SUM(F468/F469)</f>
        <v>9.0909090909090912E-2</v>
      </c>
    </row>
    <row r="469" spans="1:8" ht="15.6" thickTop="1" thickBot="1" x14ac:dyDescent="0.35">
      <c r="A469" s="78" t="s">
        <v>32</v>
      </c>
      <c r="B469" s="244" t="s">
        <v>33</v>
      </c>
      <c r="C469" s="245"/>
      <c r="D469" s="245"/>
      <c r="E469" s="246"/>
      <c r="F469" s="81">
        <f>SUM(F467:F468)</f>
        <v>35.464274999999994</v>
      </c>
      <c r="G469" s="82">
        <f>SUM(G461,G464,G466,G468)</f>
        <v>1</v>
      </c>
    </row>
    <row r="470" spans="1:8" ht="15.6" thickTop="1" thickBot="1" x14ac:dyDescent="0.35">
      <c r="A470" s="8"/>
      <c r="B470" s="9"/>
      <c r="C470" s="9"/>
      <c r="D470" s="9"/>
      <c r="E470" s="9"/>
      <c r="F470" s="11"/>
      <c r="G470" s="12"/>
    </row>
    <row r="471" spans="1:8" ht="44.4" thickTop="1" thickBot="1" x14ac:dyDescent="0.35">
      <c r="A471" s="61" t="s">
        <v>2</v>
      </c>
      <c r="B471" s="62" t="s">
        <v>3</v>
      </c>
      <c r="C471" s="63" t="s">
        <v>4</v>
      </c>
      <c r="D471" s="64" t="s">
        <v>5</v>
      </c>
      <c r="E471" s="27"/>
      <c r="F471" s="20"/>
      <c r="G471" s="20"/>
      <c r="H471" s="2"/>
    </row>
    <row r="472" spans="1:8" ht="408.6" customHeight="1" thickTop="1" x14ac:dyDescent="0.3">
      <c r="A472" s="234" t="s">
        <v>656</v>
      </c>
      <c r="B472" s="278" t="s">
        <v>2778</v>
      </c>
      <c r="C472" s="268" t="s">
        <v>632</v>
      </c>
      <c r="D472" s="268">
        <v>1</v>
      </c>
      <c r="E472" s="27"/>
      <c r="F472" s="20"/>
      <c r="G472" s="20"/>
      <c r="H472" s="2"/>
    </row>
    <row r="473" spans="1:8" ht="307.8" customHeight="1" thickBot="1" x14ac:dyDescent="0.35">
      <c r="A473" s="235"/>
      <c r="B473" s="279"/>
      <c r="C473" s="269"/>
      <c r="D473" s="269"/>
      <c r="E473" s="20"/>
      <c r="F473" s="20"/>
      <c r="G473" s="20"/>
    </row>
    <row r="474" spans="1:8" ht="30" thickTop="1" thickBot="1" x14ac:dyDescent="0.35">
      <c r="A474" s="61" t="s">
        <v>9</v>
      </c>
      <c r="B474" s="62" t="s">
        <v>10</v>
      </c>
      <c r="C474" s="62" t="s">
        <v>4</v>
      </c>
      <c r="D474" s="62" t="s">
        <v>11</v>
      </c>
      <c r="E474" s="62" t="s">
        <v>12</v>
      </c>
      <c r="F474" s="62" t="s">
        <v>13</v>
      </c>
      <c r="G474" s="64" t="s">
        <v>14</v>
      </c>
    </row>
    <row r="475" spans="1:8" ht="15" thickTop="1" x14ac:dyDescent="0.3">
      <c r="A475" s="20"/>
      <c r="B475" s="67" t="s">
        <v>15</v>
      </c>
      <c r="C475" s="68"/>
      <c r="D475" s="68"/>
      <c r="E475" s="68"/>
      <c r="F475" s="68"/>
      <c r="G475" s="7"/>
    </row>
    <row r="476" spans="1:8" ht="15" thickBot="1" x14ac:dyDescent="0.35">
      <c r="A476" s="36" t="s">
        <v>16</v>
      </c>
      <c r="B476" s="4" t="s">
        <v>36</v>
      </c>
      <c r="C476" s="4" t="s">
        <v>18</v>
      </c>
      <c r="D476" s="4">
        <v>0.08</v>
      </c>
      <c r="E476" s="91">
        <v>25.18</v>
      </c>
      <c r="F476" s="6">
        <f>PRODUCT(D476:E476)</f>
        <v>2.0144000000000002</v>
      </c>
      <c r="G476" s="7"/>
    </row>
    <row r="477" spans="1:8" ht="15.6" thickTop="1" thickBot="1" x14ac:dyDescent="0.35">
      <c r="A477" s="71">
        <v>1</v>
      </c>
      <c r="B477" s="244" t="s">
        <v>21</v>
      </c>
      <c r="C477" s="245"/>
      <c r="D477" s="245"/>
      <c r="E477" s="246"/>
      <c r="F477" s="72">
        <f>SUM(F476)</f>
        <v>2.0144000000000002</v>
      </c>
      <c r="G477" s="73">
        <f>SUM(F477/F486)</f>
        <v>2.3755557950294427E-2</v>
      </c>
    </row>
    <row r="478" spans="1:8" ht="15" thickTop="1" x14ac:dyDescent="0.3">
      <c r="A478" s="20"/>
      <c r="B478" s="74" t="s">
        <v>45</v>
      </c>
      <c r="C478" s="4"/>
      <c r="D478" s="4"/>
      <c r="E478" s="4"/>
      <c r="F478" s="41"/>
      <c r="G478" s="75"/>
    </row>
    <row r="479" spans="1:8" x14ac:dyDescent="0.3">
      <c r="A479" s="36" t="s">
        <v>23</v>
      </c>
      <c r="B479" s="4" t="s">
        <v>2779</v>
      </c>
      <c r="C479" s="4" t="s">
        <v>110</v>
      </c>
      <c r="D479" s="22">
        <v>100</v>
      </c>
      <c r="E479" s="6">
        <v>0.65</v>
      </c>
      <c r="F479" s="6">
        <f>PRODUCT(D479:E479)</f>
        <v>65</v>
      </c>
      <c r="G479" s="7"/>
    </row>
    <row r="480" spans="1:8" ht="15" thickBot="1" x14ac:dyDescent="0.35">
      <c r="A480" s="36" t="s">
        <v>47</v>
      </c>
      <c r="B480" s="4" t="s">
        <v>634</v>
      </c>
      <c r="C480" s="4" t="s">
        <v>8</v>
      </c>
      <c r="D480" s="4">
        <v>0.02</v>
      </c>
      <c r="E480" s="6">
        <v>0.94</v>
      </c>
      <c r="F480" s="23">
        <f>PRODUCT(D480:E480)</f>
        <v>1.8800000000000001E-2</v>
      </c>
      <c r="G480" s="93"/>
    </row>
    <row r="481" spans="1:8" ht="15.6" thickTop="1" thickBot="1" x14ac:dyDescent="0.35">
      <c r="A481" s="71">
        <v>2</v>
      </c>
      <c r="B481" s="244" t="s">
        <v>49</v>
      </c>
      <c r="C481" s="245"/>
      <c r="D481" s="245"/>
      <c r="E481" s="246"/>
      <c r="F481" s="72">
        <f>SUM(F479:F480)</f>
        <v>65.018799999999999</v>
      </c>
      <c r="G481" s="73">
        <f>SUM(F481/F486)</f>
        <v>0.76675827604180058</v>
      </c>
    </row>
    <row r="482" spans="1:8" ht="15.6" thickTop="1" thickBot="1" x14ac:dyDescent="0.35">
      <c r="A482" s="78" t="s">
        <v>26</v>
      </c>
      <c r="B482" s="244" t="s">
        <v>27</v>
      </c>
      <c r="C482" s="245"/>
      <c r="D482" s="245"/>
      <c r="E482" s="246"/>
      <c r="F482" s="79">
        <f>SUM(F477,F481)</f>
        <v>67.033199999999994</v>
      </c>
      <c r="G482" s="3"/>
    </row>
    <row r="483" spans="1:8" ht="15.6" thickTop="1" thickBot="1" x14ac:dyDescent="0.35">
      <c r="A483" s="80">
        <v>3</v>
      </c>
      <c r="B483" s="264" t="s">
        <v>28</v>
      </c>
      <c r="C483" s="265"/>
      <c r="D483" s="265"/>
      <c r="E483" s="266"/>
      <c r="F483" s="79">
        <f>SUM(F482)*15%</f>
        <v>10.054979999999999</v>
      </c>
      <c r="G483" s="73">
        <f>SUM(F483/F486)</f>
        <v>0.11857707509881422</v>
      </c>
    </row>
    <row r="484" spans="1:8" ht="15.6" thickTop="1" thickBot="1" x14ac:dyDescent="0.35">
      <c r="A484" s="78" t="s">
        <v>29</v>
      </c>
      <c r="B484" s="244" t="s">
        <v>30</v>
      </c>
      <c r="C484" s="245"/>
      <c r="D484" s="245"/>
      <c r="E484" s="246"/>
      <c r="F484" s="81">
        <f>SUM(F482:F483)</f>
        <v>77.088179999999994</v>
      </c>
    </row>
    <row r="485" spans="1:8" ht="15.6" thickTop="1" thickBot="1" x14ac:dyDescent="0.35">
      <c r="A485" s="80">
        <v>4</v>
      </c>
      <c r="B485" s="264" t="s">
        <v>31</v>
      </c>
      <c r="C485" s="265"/>
      <c r="D485" s="265"/>
      <c r="E485" s="266"/>
      <c r="F485" s="79">
        <f>SUM(F484)*10%</f>
        <v>7.7088179999999999</v>
      </c>
      <c r="G485" s="73">
        <f>SUM(F485/F486)</f>
        <v>9.0909090909090925E-2</v>
      </c>
    </row>
    <row r="486" spans="1:8" ht="15.6" thickTop="1" thickBot="1" x14ac:dyDescent="0.35">
      <c r="A486" s="78" t="s">
        <v>32</v>
      </c>
      <c r="B486" s="244" t="s">
        <v>33</v>
      </c>
      <c r="C486" s="245"/>
      <c r="D486" s="245"/>
      <c r="E486" s="246"/>
      <c r="F486" s="81">
        <f>SUM(F484:F485)</f>
        <v>84.796997999999988</v>
      </c>
      <c r="G486" s="82">
        <f>SUM(G477,G481,G483,G485)</f>
        <v>1</v>
      </c>
    </row>
    <row r="487" spans="1:8" ht="15.6" thickTop="1" thickBot="1" x14ac:dyDescent="0.35"/>
    <row r="488" spans="1:8" ht="44.4" thickTop="1" thickBot="1" x14ac:dyDescent="0.35">
      <c r="A488" s="61" t="s">
        <v>2</v>
      </c>
      <c r="B488" s="62" t="s">
        <v>3</v>
      </c>
      <c r="C488" s="63" t="s">
        <v>4</v>
      </c>
      <c r="D488" s="64" t="s">
        <v>5</v>
      </c>
      <c r="E488" s="27"/>
      <c r="F488" s="20"/>
      <c r="G488" s="20"/>
      <c r="H488" s="2"/>
    </row>
    <row r="489" spans="1:8" ht="121.8" customHeight="1" thickTop="1" x14ac:dyDescent="0.3">
      <c r="A489" s="234" t="s">
        <v>657</v>
      </c>
      <c r="B489" s="278" t="s">
        <v>658</v>
      </c>
      <c r="C489" s="268" t="s">
        <v>632</v>
      </c>
      <c r="D489" s="276">
        <v>1</v>
      </c>
      <c r="E489" s="27"/>
      <c r="F489" s="20"/>
      <c r="G489" s="20"/>
      <c r="H489" s="2"/>
    </row>
    <row r="490" spans="1:8" ht="409.2" customHeight="1" x14ac:dyDescent="0.3">
      <c r="A490" s="236"/>
      <c r="B490" s="281"/>
      <c r="C490" s="249"/>
      <c r="D490" s="282"/>
      <c r="E490" s="27"/>
      <c r="F490" s="20"/>
      <c r="G490" s="20"/>
      <c r="H490" s="2"/>
    </row>
    <row r="491" spans="1:8" ht="289.2" customHeight="1" thickBot="1" x14ac:dyDescent="0.35">
      <c r="A491" s="235"/>
      <c r="B491" s="279"/>
      <c r="C491" s="269"/>
      <c r="D491" s="277"/>
      <c r="E491" s="20"/>
      <c r="F491" s="20"/>
      <c r="G491" s="20"/>
    </row>
    <row r="492" spans="1:8" ht="30" thickTop="1" thickBot="1" x14ac:dyDescent="0.35">
      <c r="A492" s="61" t="s">
        <v>9</v>
      </c>
      <c r="B492" s="62" t="s">
        <v>10</v>
      </c>
      <c r="C492" s="62" t="s">
        <v>4</v>
      </c>
      <c r="D492" s="62" t="s">
        <v>11</v>
      </c>
      <c r="E492" s="62" t="s">
        <v>12</v>
      </c>
      <c r="F492" s="62" t="s">
        <v>13</v>
      </c>
      <c r="G492" s="64" t="s">
        <v>14</v>
      </c>
    </row>
    <row r="493" spans="1:8" ht="15" thickTop="1" x14ac:dyDescent="0.3">
      <c r="A493" s="20"/>
      <c r="B493" s="67" t="s">
        <v>15</v>
      </c>
      <c r="C493" s="68"/>
      <c r="D493" s="68"/>
      <c r="E493" s="68"/>
      <c r="F493" s="68"/>
      <c r="G493" s="7"/>
    </row>
    <row r="494" spans="1:8" ht="15" thickBot="1" x14ac:dyDescent="0.35">
      <c r="A494" s="36" t="s">
        <v>16</v>
      </c>
      <c r="B494" s="4" t="s">
        <v>36</v>
      </c>
      <c r="C494" s="4" t="s">
        <v>18</v>
      </c>
      <c r="D494" s="4">
        <v>0.08</v>
      </c>
      <c r="E494" s="91">
        <v>25.18</v>
      </c>
      <c r="F494" s="6">
        <f>PRODUCT(D494:E494)</f>
        <v>2.0144000000000002</v>
      </c>
      <c r="G494" s="7"/>
    </row>
    <row r="495" spans="1:8" ht="15.6" thickTop="1" thickBot="1" x14ac:dyDescent="0.35">
      <c r="A495" s="71">
        <v>1</v>
      </c>
      <c r="B495" s="244" t="s">
        <v>21</v>
      </c>
      <c r="C495" s="245"/>
      <c r="D495" s="245"/>
      <c r="E495" s="246"/>
      <c r="F495" s="72">
        <f>SUM(F494)</f>
        <v>2.0144000000000002</v>
      </c>
      <c r="G495" s="73">
        <f>SUM(F495/F504)</f>
        <v>3.8810706923039028E-2</v>
      </c>
    </row>
    <row r="496" spans="1:8" ht="15" thickTop="1" x14ac:dyDescent="0.3">
      <c r="A496" s="20"/>
      <c r="B496" s="74" t="s">
        <v>45</v>
      </c>
      <c r="C496" s="4"/>
      <c r="D496" s="4"/>
      <c r="E496" s="4"/>
      <c r="F496" s="41"/>
      <c r="G496" s="75"/>
    </row>
    <row r="497" spans="1:8" ht="28.8" x14ac:dyDescent="0.3">
      <c r="A497" s="36" t="s">
        <v>23</v>
      </c>
      <c r="B497" s="4" t="s">
        <v>659</v>
      </c>
      <c r="C497" s="4" t="s">
        <v>110</v>
      </c>
      <c r="D497" s="22">
        <v>100</v>
      </c>
      <c r="E497" s="6">
        <v>0.39</v>
      </c>
      <c r="F497" s="6">
        <f>PRODUCT(D497:E497)</f>
        <v>39</v>
      </c>
      <c r="G497" s="7"/>
    </row>
    <row r="498" spans="1:8" ht="15" thickBot="1" x14ac:dyDescent="0.35">
      <c r="A498" s="36" t="s">
        <v>47</v>
      </c>
      <c r="B498" s="4" t="s">
        <v>634</v>
      </c>
      <c r="C498" s="4" t="s">
        <v>8</v>
      </c>
      <c r="D498" s="4">
        <v>0.02</v>
      </c>
      <c r="E498" s="6">
        <v>0.79</v>
      </c>
      <c r="F498" s="23">
        <f>PRODUCT(D498:E498)</f>
        <v>1.5800000000000002E-2</v>
      </c>
      <c r="G498" s="93"/>
    </row>
    <row r="499" spans="1:8" ht="15.6" thickTop="1" thickBot="1" x14ac:dyDescent="0.35">
      <c r="A499" s="71">
        <v>2</v>
      </c>
      <c r="B499" s="244" t="s">
        <v>49</v>
      </c>
      <c r="C499" s="245"/>
      <c r="D499" s="245"/>
      <c r="E499" s="246"/>
      <c r="F499" s="72">
        <f>SUM(F497:F498)</f>
        <v>39.015799999999999</v>
      </c>
      <c r="G499" s="73">
        <f>SUM(F499/F504)</f>
        <v>0.75170312706905573</v>
      </c>
    </row>
    <row r="500" spans="1:8" ht="15.6" thickTop="1" thickBot="1" x14ac:dyDescent="0.35">
      <c r="A500" s="78" t="s">
        <v>26</v>
      </c>
      <c r="B500" s="244" t="s">
        <v>27</v>
      </c>
      <c r="C500" s="245"/>
      <c r="D500" s="245"/>
      <c r="E500" s="246"/>
      <c r="F500" s="79">
        <f>SUM(F495,F499)</f>
        <v>41.030200000000001</v>
      </c>
      <c r="G500" s="3"/>
    </row>
    <row r="501" spans="1:8" ht="15.6" thickTop="1" thickBot="1" x14ac:dyDescent="0.35">
      <c r="A501" s="80">
        <v>3</v>
      </c>
      <c r="B501" s="264" t="s">
        <v>28</v>
      </c>
      <c r="C501" s="265"/>
      <c r="D501" s="265"/>
      <c r="E501" s="266"/>
      <c r="F501" s="79">
        <f>SUM(F500)*15%</f>
        <v>6.1545300000000003</v>
      </c>
      <c r="G501" s="73">
        <f>SUM(F501/F504)</f>
        <v>0.11857707509881422</v>
      </c>
    </row>
    <row r="502" spans="1:8" ht="15.6" thickTop="1" thickBot="1" x14ac:dyDescent="0.35">
      <c r="A502" s="78" t="s">
        <v>29</v>
      </c>
      <c r="B502" s="244" t="s">
        <v>30</v>
      </c>
      <c r="C502" s="245"/>
      <c r="D502" s="245"/>
      <c r="E502" s="246"/>
      <c r="F502" s="81">
        <f>SUM(F500:F501)</f>
        <v>47.184730000000002</v>
      </c>
    </row>
    <row r="503" spans="1:8" ht="15.6" thickTop="1" thickBot="1" x14ac:dyDescent="0.35">
      <c r="A503" s="80">
        <v>4</v>
      </c>
      <c r="B503" s="264" t="s">
        <v>31</v>
      </c>
      <c r="C503" s="265"/>
      <c r="D503" s="265"/>
      <c r="E503" s="266"/>
      <c r="F503" s="79">
        <f>SUM(F502)*10%</f>
        <v>4.7184730000000004</v>
      </c>
      <c r="G503" s="73">
        <f>SUM(F503/F504)</f>
        <v>9.0909090909090912E-2</v>
      </c>
    </row>
    <row r="504" spans="1:8" ht="15.6" thickTop="1" thickBot="1" x14ac:dyDescent="0.35">
      <c r="A504" s="78" t="s">
        <v>32</v>
      </c>
      <c r="B504" s="244" t="s">
        <v>33</v>
      </c>
      <c r="C504" s="245"/>
      <c r="D504" s="245"/>
      <c r="E504" s="246"/>
      <c r="F504" s="81">
        <f>SUM(F502:F503)</f>
        <v>51.903203000000005</v>
      </c>
      <c r="G504" s="82">
        <f>SUM(G495,G499,G501,G503)</f>
        <v>0.99999999999999989</v>
      </c>
    </row>
    <row r="505" spans="1:8" ht="15.6" thickTop="1" thickBot="1" x14ac:dyDescent="0.35"/>
    <row r="506" spans="1:8" ht="44.4" thickTop="1" thickBot="1" x14ac:dyDescent="0.35">
      <c r="A506" s="61" t="s">
        <v>2</v>
      </c>
      <c r="B506" s="62" t="s">
        <v>3</v>
      </c>
      <c r="C506" s="63" t="s">
        <v>4</v>
      </c>
      <c r="D506" s="64" t="s">
        <v>5</v>
      </c>
      <c r="E506" s="27"/>
      <c r="F506" s="20"/>
      <c r="G506" s="20"/>
      <c r="H506" s="2"/>
    </row>
    <row r="507" spans="1:8" ht="368.4" customHeight="1" thickTop="1" x14ac:dyDescent="0.3">
      <c r="A507" s="234" t="s">
        <v>660</v>
      </c>
      <c r="B507" s="278" t="s">
        <v>661</v>
      </c>
      <c r="C507" s="274"/>
      <c r="D507" s="274"/>
      <c r="E507" s="27"/>
      <c r="F507" s="20"/>
      <c r="G507" s="20"/>
      <c r="H507" s="2"/>
    </row>
    <row r="508" spans="1:8" ht="94.8" customHeight="1" x14ac:dyDescent="0.3">
      <c r="A508" s="237"/>
      <c r="B508" s="280"/>
      <c r="C508" s="275"/>
      <c r="D508" s="275"/>
      <c r="E508" s="27"/>
      <c r="F508" s="20"/>
      <c r="G508" s="20"/>
      <c r="H508" s="2"/>
    </row>
    <row r="509" spans="1:8" ht="21.6" customHeight="1" thickBot="1" x14ac:dyDescent="0.35">
      <c r="A509" s="112" t="s">
        <v>662</v>
      </c>
      <c r="B509" s="113" t="s">
        <v>2780</v>
      </c>
      <c r="C509" s="110" t="s">
        <v>632</v>
      </c>
      <c r="D509" s="110">
        <v>1</v>
      </c>
      <c r="E509" s="20"/>
      <c r="F509" s="20"/>
      <c r="G509" s="20"/>
    </row>
    <row r="510" spans="1:8" ht="30" thickTop="1" thickBot="1" x14ac:dyDescent="0.35">
      <c r="A510" s="61" t="s">
        <v>9</v>
      </c>
      <c r="B510" s="62" t="s">
        <v>10</v>
      </c>
      <c r="C510" s="62" t="s">
        <v>4</v>
      </c>
      <c r="D510" s="62" t="s">
        <v>11</v>
      </c>
      <c r="E510" s="62" t="s">
        <v>12</v>
      </c>
      <c r="F510" s="62" t="s">
        <v>13</v>
      </c>
      <c r="G510" s="64" t="s">
        <v>14</v>
      </c>
    </row>
    <row r="511" spans="1:8" ht="15" thickTop="1" x14ac:dyDescent="0.3">
      <c r="A511" s="20"/>
      <c r="B511" s="67" t="s">
        <v>15</v>
      </c>
      <c r="C511" s="68"/>
      <c r="D511" s="68"/>
      <c r="E511" s="68"/>
      <c r="F511" s="68"/>
      <c r="G511" s="7"/>
    </row>
    <row r="512" spans="1:8" ht="15" thickBot="1" x14ac:dyDescent="0.35">
      <c r="A512" s="36" t="s">
        <v>16</v>
      </c>
      <c r="B512" s="4" t="s">
        <v>36</v>
      </c>
      <c r="C512" s="4" t="s">
        <v>18</v>
      </c>
      <c r="D512" s="22">
        <v>0.8</v>
      </c>
      <c r="E512" s="91">
        <v>25.18</v>
      </c>
      <c r="F512" s="6">
        <f>PRODUCT(D512:E512)</f>
        <v>20.144000000000002</v>
      </c>
      <c r="G512" s="7"/>
    </row>
    <row r="513" spans="1:8" ht="15.6" thickTop="1" thickBot="1" x14ac:dyDescent="0.35">
      <c r="A513" s="71">
        <v>1</v>
      </c>
      <c r="B513" s="244" t="s">
        <v>21</v>
      </c>
      <c r="C513" s="245"/>
      <c r="D513" s="245"/>
      <c r="E513" s="246"/>
      <c r="F513" s="72">
        <f>SUM(F512)</f>
        <v>20.144000000000002</v>
      </c>
      <c r="G513" s="73">
        <f>SUM(F513/F522)</f>
        <v>0.2269691571517701</v>
      </c>
    </row>
    <row r="514" spans="1:8" ht="15" thickTop="1" x14ac:dyDescent="0.3">
      <c r="A514" s="20"/>
      <c r="B514" s="74" t="s">
        <v>45</v>
      </c>
      <c r="C514" s="4"/>
      <c r="D514" s="4"/>
      <c r="E514" s="4"/>
      <c r="F514" s="41"/>
      <c r="G514" s="75"/>
    </row>
    <row r="515" spans="1:8" ht="28.8" x14ac:dyDescent="0.3">
      <c r="A515" s="36" t="s">
        <v>23</v>
      </c>
      <c r="B515" s="4" t="s">
        <v>663</v>
      </c>
      <c r="C515" s="4" t="s">
        <v>110</v>
      </c>
      <c r="D515" s="22">
        <v>100</v>
      </c>
      <c r="E515" s="6">
        <v>0.5</v>
      </c>
      <c r="F515" s="6">
        <f>PRODUCT(D515:E515)</f>
        <v>50</v>
      </c>
      <c r="G515" s="7"/>
    </row>
    <row r="516" spans="1:8" ht="15" thickBot="1" x14ac:dyDescent="0.35">
      <c r="A516" s="36" t="s">
        <v>47</v>
      </c>
      <c r="B516" s="4" t="s">
        <v>634</v>
      </c>
      <c r="C516" s="4" t="s">
        <v>8</v>
      </c>
      <c r="D516" s="4">
        <v>0.02</v>
      </c>
      <c r="E516" s="6">
        <v>0.79</v>
      </c>
      <c r="F516" s="23">
        <f>PRODUCT(D516:E516)</f>
        <v>1.5800000000000002E-2</v>
      </c>
      <c r="G516" s="93"/>
    </row>
    <row r="517" spans="1:8" ht="15.6" thickTop="1" thickBot="1" x14ac:dyDescent="0.35">
      <c r="A517" s="71">
        <v>2</v>
      </c>
      <c r="B517" s="244" t="s">
        <v>49</v>
      </c>
      <c r="C517" s="245"/>
      <c r="D517" s="245"/>
      <c r="E517" s="246"/>
      <c r="F517" s="72">
        <f>SUM(F515:F516)</f>
        <v>50.015799999999999</v>
      </c>
      <c r="G517" s="73">
        <f>SUM(F517/F522)</f>
        <v>0.56354467684032472</v>
      </c>
    </row>
    <row r="518" spans="1:8" ht="15.6" thickTop="1" thickBot="1" x14ac:dyDescent="0.35">
      <c r="A518" s="78" t="s">
        <v>26</v>
      </c>
      <c r="B518" s="244" t="s">
        <v>27</v>
      </c>
      <c r="C518" s="245"/>
      <c r="D518" s="245"/>
      <c r="E518" s="246"/>
      <c r="F518" s="79">
        <f>SUM(F513,F517)</f>
        <v>70.159800000000004</v>
      </c>
      <c r="G518" s="3"/>
    </row>
    <row r="519" spans="1:8" ht="15.6" thickTop="1" thickBot="1" x14ac:dyDescent="0.35">
      <c r="A519" s="80">
        <v>3</v>
      </c>
      <c r="B519" s="264" t="s">
        <v>28</v>
      </c>
      <c r="C519" s="265"/>
      <c r="D519" s="265"/>
      <c r="E519" s="266"/>
      <c r="F519" s="79">
        <f>SUM(F518)*15%</f>
        <v>10.52397</v>
      </c>
      <c r="G519" s="73">
        <f>SUM(F519/F522)</f>
        <v>0.11857707509881422</v>
      </c>
    </row>
    <row r="520" spans="1:8" ht="15.6" thickTop="1" thickBot="1" x14ac:dyDescent="0.35">
      <c r="A520" s="78" t="s">
        <v>29</v>
      </c>
      <c r="B520" s="244" t="s">
        <v>30</v>
      </c>
      <c r="C520" s="245"/>
      <c r="D520" s="245"/>
      <c r="E520" s="246"/>
      <c r="F520" s="81">
        <f>SUM(F518:F519)</f>
        <v>80.68377000000001</v>
      </c>
    </row>
    <row r="521" spans="1:8" ht="15.6" thickTop="1" thickBot="1" x14ac:dyDescent="0.35">
      <c r="A521" s="80">
        <v>4</v>
      </c>
      <c r="B521" s="264" t="s">
        <v>31</v>
      </c>
      <c r="C521" s="265"/>
      <c r="D521" s="265"/>
      <c r="E521" s="266"/>
      <c r="F521" s="79">
        <f>SUM(F520)*10%</f>
        <v>8.0683770000000017</v>
      </c>
      <c r="G521" s="73">
        <f>SUM(F521/F522)</f>
        <v>9.0909090909090925E-2</v>
      </c>
    </row>
    <row r="522" spans="1:8" ht="15.6" thickTop="1" thickBot="1" x14ac:dyDescent="0.35">
      <c r="A522" s="78" t="s">
        <v>32</v>
      </c>
      <c r="B522" s="244" t="s">
        <v>33</v>
      </c>
      <c r="C522" s="245"/>
      <c r="D522" s="245"/>
      <c r="E522" s="246"/>
      <c r="F522" s="81">
        <f>SUM(F520:F521)</f>
        <v>88.752147000000008</v>
      </c>
      <c r="G522" s="82">
        <f>SUM(G513,G517,G519,G521)</f>
        <v>1</v>
      </c>
    </row>
    <row r="523" spans="1:8" ht="15.6" thickTop="1" thickBot="1" x14ac:dyDescent="0.35"/>
    <row r="524" spans="1:8" ht="44.4" thickTop="1" thickBot="1" x14ac:dyDescent="0.35">
      <c r="A524" s="61" t="s">
        <v>2</v>
      </c>
      <c r="B524" s="62" t="s">
        <v>3</v>
      </c>
      <c r="C524" s="63" t="s">
        <v>4</v>
      </c>
      <c r="D524" s="64" t="s">
        <v>5</v>
      </c>
      <c r="E524" s="27"/>
      <c r="F524" s="20"/>
      <c r="G524" s="20"/>
      <c r="H524" s="2"/>
    </row>
    <row r="525" spans="1:8" ht="154.19999999999999" customHeight="1" thickTop="1" x14ac:dyDescent="0.3">
      <c r="A525" s="234" t="s">
        <v>660</v>
      </c>
      <c r="B525" s="278" t="s">
        <v>664</v>
      </c>
      <c r="C525" s="274"/>
      <c r="D525" s="274"/>
      <c r="E525" s="27"/>
      <c r="F525" s="20"/>
      <c r="G525" s="20"/>
      <c r="H525" s="2"/>
    </row>
    <row r="526" spans="1:8" ht="304.8" customHeight="1" x14ac:dyDescent="0.3">
      <c r="A526" s="237"/>
      <c r="B526" s="280"/>
      <c r="C526" s="275"/>
      <c r="D526" s="275"/>
      <c r="E526" s="27"/>
      <c r="F526" s="20"/>
      <c r="G526" s="20"/>
      <c r="H526" s="2"/>
    </row>
    <row r="527" spans="1:8" ht="51.6" customHeight="1" thickBot="1" x14ac:dyDescent="0.35">
      <c r="A527" s="112" t="s">
        <v>665</v>
      </c>
      <c r="B527" s="113" t="s">
        <v>2781</v>
      </c>
      <c r="C527" s="110" t="s">
        <v>632</v>
      </c>
      <c r="D527" s="110">
        <v>1</v>
      </c>
      <c r="E527" s="20"/>
      <c r="F527" s="20"/>
      <c r="G527" s="20"/>
    </row>
    <row r="528" spans="1:8" ht="30" thickTop="1" thickBot="1" x14ac:dyDescent="0.35">
      <c r="A528" s="61" t="s">
        <v>9</v>
      </c>
      <c r="B528" s="62" t="s">
        <v>10</v>
      </c>
      <c r="C528" s="62" t="s">
        <v>4</v>
      </c>
      <c r="D528" s="62" t="s">
        <v>11</v>
      </c>
      <c r="E528" s="62" t="s">
        <v>12</v>
      </c>
      <c r="F528" s="62" t="s">
        <v>13</v>
      </c>
      <c r="G528" s="64" t="s">
        <v>14</v>
      </c>
    </row>
    <row r="529" spans="1:8" ht="15" thickTop="1" x14ac:dyDescent="0.3">
      <c r="A529" s="20"/>
      <c r="B529" s="67" t="s">
        <v>15</v>
      </c>
      <c r="C529" s="68"/>
      <c r="D529" s="68"/>
      <c r="E529" s="68"/>
      <c r="F529" s="68"/>
      <c r="G529" s="7"/>
    </row>
    <row r="530" spans="1:8" ht="15" thickBot="1" x14ac:dyDescent="0.35">
      <c r="A530" s="36" t="s">
        <v>16</v>
      </c>
      <c r="B530" s="4" t="s">
        <v>36</v>
      </c>
      <c r="C530" s="4" t="s">
        <v>18</v>
      </c>
      <c r="D530" s="22">
        <v>0.8</v>
      </c>
      <c r="E530" s="91">
        <v>25.18</v>
      </c>
      <c r="F530" s="6">
        <f>PRODUCT(D530:E530)</f>
        <v>20.144000000000002</v>
      </c>
      <c r="G530" s="7"/>
    </row>
    <row r="531" spans="1:8" ht="15.6" thickTop="1" thickBot="1" x14ac:dyDescent="0.35">
      <c r="A531" s="71">
        <v>1</v>
      </c>
      <c r="B531" s="244" t="s">
        <v>21</v>
      </c>
      <c r="C531" s="245"/>
      <c r="D531" s="245"/>
      <c r="E531" s="246"/>
      <c r="F531" s="72">
        <f>SUM(F530)</f>
        <v>20.144000000000002</v>
      </c>
      <c r="G531" s="73">
        <f>SUM(F531/F540)</f>
        <v>0.19864713647647986</v>
      </c>
    </row>
    <row r="532" spans="1:8" ht="15" thickTop="1" x14ac:dyDescent="0.3">
      <c r="A532" s="20"/>
      <c r="B532" s="74" t="s">
        <v>45</v>
      </c>
      <c r="C532" s="4"/>
      <c r="D532" s="4"/>
      <c r="E532" s="4"/>
      <c r="F532" s="41"/>
      <c r="G532" s="75"/>
    </row>
    <row r="533" spans="1:8" ht="28.8" x14ac:dyDescent="0.3">
      <c r="A533" s="36" t="s">
        <v>23</v>
      </c>
      <c r="B533" s="4" t="s">
        <v>663</v>
      </c>
      <c r="C533" s="4" t="s">
        <v>110</v>
      </c>
      <c r="D533" s="22">
        <v>100</v>
      </c>
      <c r="E533" s="6">
        <v>0.6</v>
      </c>
      <c r="F533" s="6">
        <f>PRODUCT(D533:E533)</f>
        <v>60</v>
      </c>
      <c r="G533" s="7"/>
    </row>
    <row r="534" spans="1:8" ht="15" thickBot="1" x14ac:dyDescent="0.35">
      <c r="A534" s="36" t="s">
        <v>47</v>
      </c>
      <c r="B534" s="4" t="s">
        <v>634</v>
      </c>
      <c r="C534" s="4" t="s">
        <v>8</v>
      </c>
      <c r="D534" s="4">
        <v>0.02</v>
      </c>
      <c r="E534" s="6">
        <v>0.94</v>
      </c>
      <c r="F534" s="23">
        <f>PRODUCT(D534:E534)</f>
        <v>1.8800000000000001E-2</v>
      </c>
      <c r="G534" s="93"/>
    </row>
    <row r="535" spans="1:8" ht="15.6" thickTop="1" thickBot="1" x14ac:dyDescent="0.35">
      <c r="A535" s="71">
        <v>2</v>
      </c>
      <c r="B535" s="244" t="s">
        <v>49</v>
      </c>
      <c r="C535" s="245"/>
      <c r="D535" s="245"/>
      <c r="E535" s="246"/>
      <c r="F535" s="72">
        <f>SUM(F533:F534)</f>
        <v>60.018799999999999</v>
      </c>
      <c r="G535" s="73">
        <f>SUM(F535/F540)</f>
        <v>0.59186669751561494</v>
      </c>
    </row>
    <row r="536" spans="1:8" ht="15.6" thickTop="1" thickBot="1" x14ac:dyDescent="0.35">
      <c r="A536" s="78" t="s">
        <v>26</v>
      </c>
      <c r="B536" s="244" t="s">
        <v>27</v>
      </c>
      <c r="C536" s="245"/>
      <c r="D536" s="245"/>
      <c r="E536" s="246"/>
      <c r="F536" s="79">
        <f>SUM(F531,F535)</f>
        <v>80.162800000000004</v>
      </c>
      <c r="G536" s="3"/>
    </row>
    <row r="537" spans="1:8" ht="15.6" thickTop="1" thickBot="1" x14ac:dyDescent="0.35">
      <c r="A537" s="80">
        <v>3</v>
      </c>
      <c r="B537" s="264" t="s">
        <v>28</v>
      </c>
      <c r="C537" s="265"/>
      <c r="D537" s="265"/>
      <c r="E537" s="266"/>
      <c r="F537" s="79">
        <f>SUM(F536)*15%</f>
        <v>12.024420000000001</v>
      </c>
      <c r="G537" s="73">
        <f>SUM(F537/F540)</f>
        <v>0.11857707509881422</v>
      </c>
    </row>
    <row r="538" spans="1:8" ht="15.6" thickTop="1" thickBot="1" x14ac:dyDescent="0.35">
      <c r="A538" s="78" t="s">
        <v>29</v>
      </c>
      <c r="B538" s="244" t="s">
        <v>30</v>
      </c>
      <c r="C538" s="245"/>
      <c r="D538" s="245"/>
      <c r="E538" s="246"/>
      <c r="F538" s="81">
        <f>SUM(F536:F537)</f>
        <v>92.187220000000011</v>
      </c>
    </row>
    <row r="539" spans="1:8" ht="15.6" thickTop="1" thickBot="1" x14ac:dyDescent="0.35">
      <c r="A539" s="80">
        <v>4</v>
      </c>
      <c r="B539" s="264" t="s">
        <v>31</v>
      </c>
      <c r="C539" s="265"/>
      <c r="D539" s="265"/>
      <c r="E539" s="266"/>
      <c r="F539" s="79">
        <f>SUM(F538)*10%</f>
        <v>9.2187220000000014</v>
      </c>
      <c r="G539" s="73">
        <f>SUM(F539/F540)</f>
        <v>9.0909090909090912E-2</v>
      </c>
    </row>
    <row r="540" spans="1:8" ht="15.6" thickTop="1" thickBot="1" x14ac:dyDescent="0.35">
      <c r="A540" s="78" t="s">
        <v>32</v>
      </c>
      <c r="B540" s="244" t="s">
        <v>33</v>
      </c>
      <c r="C540" s="245"/>
      <c r="D540" s="245"/>
      <c r="E540" s="246"/>
      <c r="F540" s="81">
        <f>SUM(F538:F539)</f>
        <v>101.40594200000001</v>
      </c>
      <c r="G540" s="82">
        <f>SUM(G531,G535,G537,G539)</f>
        <v>0.99999999999999989</v>
      </c>
    </row>
    <row r="541" spans="1:8" ht="15.6" thickTop="1" thickBot="1" x14ac:dyDescent="0.35"/>
    <row r="542" spans="1:8" ht="44.4" thickTop="1" thickBot="1" x14ac:dyDescent="0.35">
      <c r="A542" s="61" t="s">
        <v>2</v>
      </c>
      <c r="B542" s="62" t="s">
        <v>3</v>
      </c>
      <c r="C542" s="63" t="s">
        <v>4</v>
      </c>
      <c r="D542" s="64" t="s">
        <v>5</v>
      </c>
      <c r="E542" s="230"/>
      <c r="F542" s="20"/>
      <c r="G542" s="20"/>
      <c r="H542" s="54"/>
    </row>
    <row r="543" spans="1:8" ht="289.2" thickTop="1" thickBot="1" x14ac:dyDescent="0.35">
      <c r="A543" s="234" t="s">
        <v>3071</v>
      </c>
      <c r="B543" s="318" t="s">
        <v>3056</v>
      </c>
      <c r="C543" s="50" t="s">
        <v>130</v>
      </c>
      <c r="D543" s="50"/>
      <c r="E543" s="20"/>
      <c r="F543" s="20"/>
      <c r="G543" s="20"/>
    </row>
    <row r="544" spans="1:8" customFormat="1" ht="15" thickTop="1" x14ac:dyDescent="0.3">
      <c r="A544" s="237"/>
      <c r="C544" s="321" t="s">
        <v>4</v>
      </c>
      <c r="D544" s="321" t="s">
        <v>11</v>
      </c>
      <c r="E544" s="321" t="s">
        <v>2986</v>
      </c>
      <c r="F544" s="321" t="s">
        <v>2987</v>
      </c>
      <c r="G544" s="321" t="s">
        <v>2988</v>
      </c>
      <c r="H544" s="1"/>
    </row>
    <row r="545" spans="1:8" customFormat="1" ht="18.600000000000001" customHeight="1" x14ac:dyDescent="0.3">
      <c r="A545" s="321"/>
      <c r="B545" s="74" t="s">
        <v>2989</v>
      </c>
      <c r="C545" s="4"/>
      <c r="D545" s="321"/>
      <c r="E545" s="321"/>
      <c r="F545" s="321"/>
      <c r="G545" s="321"/>
      <c r="H545" s="1"/>
    </row>
    <row r="546" spans="1:8" customFormat="1" ht="27.6" customHeight="1" x14ac:dyDescent="0.3">
      <c r="A546" s="319" t="s">
        <v>16</v>
      </c>
      <c r="B546" s="4" t="s">
        <v>2947</v>
      </c>
      <c r="C546" s="4" t="s">
        <v>2948</v>
      </c>
      <c r="D546" s="321">
        <v>0</v>
      </c>
      <c r="E546" s="321">
        <v>25.18</v>
      </c>
      <c r="F546" s="6">
        <f>D546*E546</f>
        <v>0</v>
      </c>
      <c r="G546" s="321"/>
      <c r="H546" s="1"/>
    </row>
    <row r="547" spans="1:8" customFormat="1" x14ac:dyDescent="0.3">
      <c r="A547" s="319" t="s">
        <v>19</v>
      </c>
      <c r="B547" s="4" t="s">
        <v>2949</v>
      </c>
      <c r="C547" s="4" t="s">
        <v>2948</v>
      </c>
      <c r="D547" s="321">
        <v>0.04</v>
      </c>
      <c r="E547" s="321">
        <v>28.09</v>
      </c>
      <c r="F547" s="6">
        <f t="shared" ref="F547:F548" si="0">D547*E547</f>
        <v>1.1235999999999999</v>
      </c>
      <c r="G547" s="321"/>
      <c r="H547" s="1"/>
    </row>
    <row r="548" spans="1:8" customFormat="1" x14ac:dyDescent="0.3">
      <c r="A548" s="319" t="s">
        <v>131</v>
      </c>
      <c r="B548" s="4" t="s">
        <v>2950</v>
      </c>
      <c r="C548" s="4" t="s">
        <v>2948</v>
      </c>
      <c r="D548" s="321">
        <v>0.25</v>
      </c>
      <c r="E548" s="321">
        <v>30.28</v>
      </c>
      <c r="F548" s="6">
        <f t="shared" si="0"/>
        <v>7.57</v>
      </c>
      <c r="G548" s="321"/>
      <c r="H548" s="1"/>
    </row>
    <row r="549" spans="1:8" customFormat="1" x14ac:dyDescent="0.3">
      <c r="A549" s="319">
        <v>1</v>
      </c>
      <c r="B549" s="74" t="s">
        <v>2990</v>
      </c>
      <c r="C549" s="4"/>
      <c r="D549" s="321"/>
      <c r="E549" s="321"/>
      <c r="F549" s="322">
        <f>SUM(F546:F548)</f>
        <v>8.6936</v>
      </c>
      <c r="G549" s="323">
        <f>F549/F558</f>
        <v>0.38603845926356428</v>
      </c>
      <c r="H549" s="1"/>
    </row>
    <row r="550" spans="1:8" customFormat="1" x14ac:dyDescent="0.3">
      <c r="A550" s="36"/>
      <c r="B550" s="74" t="s">
        <v>45</v>
      </c>
      <c r="C550" s="4"/>
      <c r="D550" s="4"/>
      <c r="E550" s="4"/>
      <c r="F550" s="6"/>
      <c r="G550" s="324"/>
      <c r="H550" s="1"/>
    </row>
    <row r="551" spans="1:8" customFormat="1" ht="37.200000000000003" customHeight="1" x14ac:dyDescent="0.3">
      <c r="A551" s="36" t="s">
        <v>23</v>
      </c>
      <c r="B551" s="4" t="s">
        <v>3057</v>
      </c>
      <c r="C551" s="4" t="s">
        <v>1406</v>
      </c>
      <c r="D551" s="22">
        <v>15</v>
      </c>
      <c r="E551" s="76">
        <v>0.60599999999999998</v>
      </c>
      <c r="F551" s="6">
        <f>D551*E551</f>
        <v>9.09</v>
      </c>
      <c r="G551" s="324"/>
      <c r="H551" s="1"/>
    </row>
    <row r="552" spans="1:8" customFormat="1" x14ac:dyDescent="0.3">
      <c r="A552" s="36" t="s">
        <v>47</v>
      </c>
      <c r="B552" s="4" t="s">
        <v>3058</v>
      </c>
      <c r="C552" s="4" t="s">
        <v>8</v>
      </c>
      <c r="D552" s="22">
        <v>0.02</v>
      </c>
      <c r="E552" s="76">
        <v>0.94</v>
      </c>
      <c r="F552" s="6">
        <f>D552*E552</f>
        <v>1.8800000000000001E-2</v>
      </c>
      <c r="G552" s="324"/>
      <c r="H552" s="1"/>
    </row>
    <row r="553" spans="1:8" customFormat="1" ht="22.8" customHeight="1" x14ac:dyDescent="0.3">
      <c r="A553" s="36">
        <v>2</v>
      </c>
      <c r="B553" s="74" t="s">
        <v>2992</v>
      </c>
      <c r="C553" s="321"/>
      <c r="D553" s="22"/>
      <c r="E553" s="325"/>
      <c r="F553" s="6">
        <f>SUM(F551:F552)</f>
        <v>9.1088000000000005</v>
      </c>
      <c r="G553" s="326">
        <f>F553/F558</f>
        <v>0.40447537472853068</v>
      </c>
      <c r="H553" s="1"/>
    </row>
    <row r="554" spans="1:8" customFormat="1" x14ac:dyDescent="0.3">
      <c r="A554" s="36" t="s">
        <v>26</v>
      </c>
      <c r="B554" s="74" t="s">
        <v>2993</v>
      </c>
      <c r="C554" s="321"/>
      <c r="D554" s="22"/>
      <c r="E554" s="325"/>
      <c r="F554" s="6">
        <f>F549+F553</f>
        <v>17.802399999999999</v>
      </c>
      <c r="G554" s="324"/>
      <c r="H554" s="1"/>
    </row>
    <row r="555" spans="1:8" customFormat="1" ht="22.8" customHeight="1" x14ac:dyDescent="0.3">
      <c r="A555" s="36">
        <v>3</v>
      </c>
      <c r="B555" s="74" t="s">
        <v>2994</v>
      </c>
      <c r="C555" s="4"/>
      <c r="D555" s="22"/>
      <c r="E555" s="325"/>
      <c r="F555" s="6">
        <f>F554*0.15</f>
        <v>2.6703599999999996</v>
      </c>
      <c r="G555" s="326">
        <f>F555/F558</f>
        <v>0.11857707509881422</v>
      </c>
      <c r="H555" s="1"/>
    </row>
    <row r="556" spans="1:8" customFormat="1" ht="21" customHeight="1" x14ac:dyDescent="0.3">
      <c r="A556" s="36" t="s">
        <v>29</v>
      </c>
      <c r="B556" s="74" t="s">
        <v>2995</v>
      </c>
      <c r="C556" s="4"/>
      <c r="D556" s="22"/>
      <c r="E556" s="325"/>
      <c r="F556" s="6">
        <f>F554+F555</f>
        <v>20.472759999999997</v>
      </c>
      <c r="G556" s="324"/>
      <c r="H556" s="1"/>
    </row>
    <row r="557" spans="1:8" customFormat="1" ht="21" customHeight="1" x14ac:dyDescent="0.3">
      <c r="A557" s="36">
        <v>4</v>
      </c>
      <c r="B557" s="74" t="s">
        <v>2996</v>
      </c>
      <c r="C557" s="4"/>
      <c r="D557" s="22"/>
      <c r="E557" s="325"/>
      <c r="F557" s="6">
        <f>F556*0.1</f>
        <v>2.0472759999999997</v>
      </c>
      <c r="G557" s="326">
        <f>F557/F558</f>
        <v>9.0909090909090898E-2</v>
      </c>
      <c r="H557" s="1"/>
    </row>
    <row r="558" spans="1:8" customFormat="1" ht="18" customHeight="1" x14ac:dyDescent="0.3">
      <c r="A558" s="36" t="s">
        <v>32</v>
      </c>
      <c r="B558" s="74" t="s">
        <v>2997</v>
      </c>
      <c r="C558" s="4"/>
      <c r="D558" s="22"/>
      <c r="E558" s="325"/>
      <c r="F558" s="6">
        <f>F556+F557</f>
        <v>22.520035999999998</v>
      </c>
      <c r="G558" s="327">
        <f>SUM(G549:G557)</f>
        <v>1</v>
      </c>
      <c r="H558" s="1"/>
    </row>
    <row r="559" spans="1:8" customFormat="1" ht="15" thickBot="1" x14ac:dyDescent="0.35">
      <c r="A559" s="17"/>
      <c r="B559" s="17"/>
      <c r="C559" s="17"/>
      <c r="D559" s="17"/>
      <c r="E559" s="17"/>
      <c r="F559" s="17"/>
      <c r="G559" s="17"/>
      <c r="H559" s="1"/>
    </row>
    <row r="560" spans="1:8" ht="44.4" thickTop="1" thickBot="1" x14ac:dyDescent="0.35">
      <c r="A560" s="61" t="s">
        <v>2</v>
      </c>
      <c r="B560" s="62" t="s">
        <v>3</v>
      </c>
      <c r="C560" s="63" t="s">
        <v>4</v>
      </c>
      <c r="D560" s="64" t="s">
        <v>5</v>
      </c>
      <c r="E560" s="230"/>
      <c r="F560" s="20"/>
      <c r="G560" s="20"/>
      <c r="H560" s="54"/>
    </row>
    <row r="561" spans="1:8" ht="202.8" thickTop="1" thickBot="1" x14ac:dyDescent="0.35">
      <c r="A561" s="234" t="s">
        <v>3072</v>
      </c>
      <c r="B561" s="318" t="s">
        <v>3059</v>
      </c>
      <c r="C561" s="50" t="s">
        <v>130</v>
      </c>
      <c r="D561" s="50"/>
      <c r="E561" s="20"/>
      <c r="F561" s="20"/>
      <c r="G561" s="20"/>
    </row>
    <row r="562" spans="1:8" customFormat="1" ht="15" thickTop="1" x14ac:dyDescent="0.3">
      <c r="A562" s="237"/>
      <c r="C562" s="328" t="s">
        <v>4</v>
      </c>
      <c r="D562" s="328" t="s">
        <v>11</v>
      </c>
      <c r="E562" s="328" t="s">
        <v>2986</v>
      </c>
      <c r="F562" s="328" t="s">
        <v>2987</v>
      </c>
      <c r="G562" s="328" t="s">
        <v>2988</v>
      </c>
      <c r="H562" s="1"/>
    </row>
    <row r="563" spans="1:8" customFormat="1" x14ac:dyDescent="0.3">
      <c r="A563" s="321"/>
      <c r="B563" s="74" t="s">
        <v>2989</v>
      </c>
      <c r="C563" s="4"/>
      <c r="D563" s="321"/>
      <c r="E563" s="321"/>
      <c r="F563" s="321"/>
      <c r="G563" s="321"/>
      <c r="H563" s="1"/>
    </row>
    <row r="564" spans="1:8" customFormat="1" x14ac:dyDescent="0.3">
      <c r="A564" s="319" t="s">
        <v>16</v>
      </c>
      <c r="B564" s="4" t="s">
        <v>2947</v>
      </c>
      <c r="C564" s="4" t="s">
        <v>2948</v>
      </c>
      <c r="D564" s="321">
        <v>0</v>
      </c>
      <c r="E564" s="321">
        <v>25.18</v>
      </c>
      <c r="F564" s="6">
        <f>D564*E564</f>
        <v>0</v>
      </c>
      <c r="G564" s="321"/>
      <c r="H564" s="1"/>
    </row>
    <row r="565" spans="1:8" customFormat="1" x14ac:dyDescent="0.3">
      <c r="A565" s="319" t="s">
        <v>19</v>
      </c>
      <c r="B565" s="4" t="s">
        <v>2949</v>
      </c>
      <c r="C565" s="4" t="s">
        <v>2948</v>
      </c>
      <c r="D565" s="321">
        <v>0.08</v>
      </c>
      <c r="E565" s="321">
        <v>28.09</v>
      </c>
      <c r="F565" s="6">
        <f t="shared" ref="F565:F566" si="1">D565*E565</f>
        <v>2.2471999999999999</v>
      </c>
      <c r="G565" s="321"/>
      <c r="H565" s="1"/>
    </row>
    <row r="566" spans="1:8" customFormat="1" x14ac:dyDescent="0.3">
      <c r="A566" s="319" t="s">
        <v>131</v>
      </c>
      <c r="B566" s="4" t="s">
        <v>2950</v>
      </c>
      <c r="C566" s="4" t="s">
        <v>2948</v>
      </c>
      <c r="D566" s="321">
        <v>0.2</v>
      </c>
      <c r="E566" s="321">
        <v>30.28</v>
      </c>
      <c r="F566" s="6">
        <f t="shared" si="1"/>
        <v>6.0560000000000009</v>
      </c>
      <c r="G566" s="321"/>
      <c r="H566" s="1"/>
    </row>
    <row r="567" spans="1:8" customFormat="1" x14ac:dyDescent="0.3">
      <c r="A567" s="319">
        <v>1</v>
      </c>
      <c r="B567" s="74" t="s">
        <v>2990</v>
      </c>
      <c r="C567" s="4"/>
      <c r="D567" s="321"/>
      <c r="E567" s="321"/>
      <c r="F567" s="322">
        <f>SUM(F564:F566)</f>
        <v>8.3032000000000004</v>
      </c>
      <c r="G567" s="323">
        <f>F567/F576</f>
        <v>0.69502270927606535</v>
      </c>
      <c r="H567" s="1"/>
    </row>
    <row r="568" spans="1:8" customFormat="1" x14ac:dyDescent="0.3">
      <c r="A568" s="36"/>
      <c r="B568" s="74" t="s">
        <v>45</v>
      </c>
      <c r="C568" s="4"/>
      <c r="D568" s="4"/>
      <c r="E568" s="4"/>
      <c r="F568" s="6"/>
      <c r="G568" s="324"/>
      <c r="H568" s="1"/>
    </row>
    <row r="569" spans="1:8" customFormat="1" ht="28.8" x14ac:dyDescent="0.3">
      <c r="A569" s="36" t="s">
        <v>23</v>
      </c>
      <c r="B569" s="4" t="s">
        <v>3060</v>
      </c>
      <c r="C569" s="4" t="s">
        <v>1406</v>
      </c>
      <c r="D569" s="22">
        <v>1</v>
      </c>
      <c r="E569" s="76">
        <v>1.1220000000000001</v>
      </c>
      <c r="F569" s="6">
        <f>D569*E569</f>
        <v>1.1220000000000001</v>
      </c>
      <c r="G569" s="324"/>
      <c r="H569" s="1"/>
    </row>
    <row r="570" spans="1:8" customFormat="1" x14ac:dyDescent="0.3">
      <c r="A570" s="36" t="s">
        <v>47</v>
      </c>
      <c r="B570" s="4" t="s">
        <v>3058</v>
      </c>
      <c r="C570" s="4" t="s">
        <v>8</v>
      </c>
      <c r="D570" s="22">
        <v>0.02</v>
      </c>
      <c r="E570" s="76">
        <v>0.94</v>
      </c>
      <c r="F570" s="6">
        <f>D570*E570</f>
        <v>1.8800000000000001E-2</v>
      </c>
      <c r="G570" s="324"/>
      <c r="H570" s="1"/>
    </row>
    <row r="571" spans="1:8" customFormat="1" x14ac:dyDescent="0.3">
      <c r="A571" s="36">
        <v>2</v>
      </c>
      <c r="B571" s="74" t="s">
        <v>2992</v>
      </c>
      <c r="C571" s="321"/>
      <c r="D571" s="22"/>
      <c r="E571" s="325"/>
      <c r="F571" s="6">
        <f>SUM(F569:F570)</f>
        <v>1.1408</v>
      </c>
      <c r="G571" s="326">
        <f>F571/F576</f>
        <v>9.5491124716029413E-2</v>
      </c>
      <c r="H571" s="1"/>
    </row>
    <row r="572" spans="1:8" customFormat="1" x14ac:dyDescent="0.3">
      <c r="A572" s="36" t="s">
        <v>26</v>
      </c>
      <c r="B572" s="74" t="s">
        <v>2993</v>
      </c>
      <c r="C572" s="321"/>
      <c r="D572" s="22"/>
      <c r="E572" s="325"/>
      <c r="F572" s="6">
        <f>F567+F571</f>
        <v>9.4440000000000008</v>
      </c>
      <c r="G572" s="324"/>
      <c r="H572" s="1"/>
    </row>
    <row r="573" spans="1:8" customFormat="1" x14ac:dyDescent="0.3">
      <c r="A573" s="36">
        <v>3</v>
      </c>
      <c r="B573" s="74" t="s">
        <v>2994</v>
      </c>
      <c r="C573" s="4"/>
      <c r="D573" s="22"/>
      <c r="E573" s="325"/>
      <c r="F573" s="6">
        <f>F572*0.15</f>
        <v>1.4166000000000001</v>
      </c>
      <c r="G573" s="326">
        <f>F573/F576</f>
        <v>0.11857707509881422</v>
      </c>
      <c r="H573" s="1"/>
    </row>
    <row r="574" spans="1:8" customFormat="1" x14ac:dyDescent="0.3">
      <c r="A574" s="36" t="s">
        <v>29</v>
      </c>
      <c r="B574" s="74" t="s">
        <v>2995</v>
      </c>
      <c r="C574" s="4"/>
      <c r="D574" s="22"/>
      <c r="E574" s="325"/>
      <c r="F574" s="6">
        <f>F572+F573</f>
        <v>10.860600000000002</v>
      </c>
      <c r="G574" s="324"/>
      <c r="H574" s="1"/>
    </row>
    <row r="575" spans="1:8" customFormat="1" x14ac:dyDescent="0.3">
      <c r="A575" s="36">
        <v>4</v>
      </c>
      <c r="B575" s="74" t="s">
        <v>2996</v>
      </c>
      <c r="C575" s="4"/>
      <c r="D575" s="22"/>
      <c r="E575" s="325"/>
      <c r="F575" s="6">
        <f>F574*0.1</f>
        <v>1.0860600000000002</v>
      </c>
      <c r="G575" s="326">
        <f>F575/F576</f>
        <v>9.0909090909090925E-2</v>
      </c>
      <c r="H575" s="1"/>
    </row>
    <row r="576" spans="1:8" customFormat="1" x14ac:dyDescent="0.3">
      <c r="A576" s="36" t="s">
        <v>32</v>
      </c>
      <c r="B576" s="74" t="s">
        <v>2997</v>
      </c>
      <c r="C576" s="4"/>
      <c r="D576" s="22"/>
      <c r="E576" s="325"/>
      <c r="F576" s="6">
        <f>F574+F575</f>
        <v>11.946660000000001</v>
      </c>
      <c r="G576" s="327">
        <f>SUM(G567:G575)</f>
        <v>0.99999999999999989</v>
      </c>
      <c r="H576" s="1"/>
    </row>
    <row r="577" spans="1:8" customFormat="1" ht="15" thickBot="1" x14ac:dyDescent="0.35">
      <c r="A577" s="17"/>
      <c r="B577" s="17"/>
      <c r="C577" s="17"/>
      <c r="D577" s="17"/>
      <c r="E577" s="17"/>
      <c r="F577" s="17"/>
      <c r="G577" s="17"/>
      <c r="H577" s="1"/>
    </row>
    <row r="578" spans="1:8" ht="44.4" thickTop="1" thickBot="1" x14ac:dyDescent="0.35">
      <c r="A578" s="61" t="s">
        <v>2</v>
      </c>
      <c r="B578" s="62" t="s">
        <v>3</v>
      </c>
      <c r="C578" s="63" t="s">
        <v>4</v>
      </c>
      <c r="D578" s="64" t="s">
        <v>5</v>
      </c>
      <c r="E578" s="230"/>
      <c r="F578" s="20"/>
      <c r="G578" s="20"/>
      <c r="H578" s="54"/>
    </row>
    <row r="579" spans="1:8" ht="260.39999999999998" thickTop="1" thickBot="1" x14ac:dyDescent="0.35">
      <c r="A579" s="234" t="s">
        <v>3073</v>
      </c>
      <c r="B579" s="318" t="s">
        <v>3061</v>
      </c>
      <c r="C579" s="50" t="s">
        <v>130</v>
      </c>
      <c r="D579" s="50"/>
      <c r="E579" s="20"/>
      <c r="F579" s="20"/>
      <c r="G579" s="20"/>
    </row>
    <row r="580" spans="1:8" customFormat="1" ht="15" thickTop="1" x14ac:dyDescent="0.3">
      <c r="A580" s="237"/>
      <c r="C580" s="321" t="s">
        <v>4</v>
      </c>
      <c r="D580" s="321" t="s">
        <v>11</v>
      </c>
      <c r="E580" s="321" t="s">
        <v>2986</v>
      </c>
      <c r="F580" s="321" t="s">
        <v>2987</v>
      </c>
      <c r="G580" s="321" t="s">
        <v>2988</v>
      </c>
      <c r="H580" s="1"/>
    </row>
    <row r="581" spans="1:8" customFormat="1" x14ac:dyDescent="0.3">
      <c r="A581" s="321"/>
      <c r="B581" s="74" t="s">
        <v>2989</v>
      </c>
      <c r="C581" s="4"/>
      <c r="D581" s="321"/>
      <c r="E581" s="321"/>
      <c r="F581" s="321"/>
      <c r="G581" s="321"/>
      <c r="H581" s="1"/>
    </row>
    <row r="582" spans="1:8" customFormat="1" x14ac:dyDescent="0.3">
      <c r="A582" s="319" t="s">
        <v>16</v>
      </c>
      <c r="B582" s="4" t="s">
        <v>2947</v>
      </c>
      <c r="C582" s="4" t="s">
        <v>2948</v>
      </c>
      <c r="D582" s="321">
        <v>0</v>
      </c>
      <c r="E582" s="321">
        <v>25.18</v>
      </c>
      <c r="F582" s="6">
        <f>D582*E582</f>
        <v>0</v>
      </c>
      <c r="G582" s="321"/>
      <c r="H582" s="1"/>
    </row>
    <row r="583" spans="1:8" customFormat="1" x14ac:dyDescent="0.3">
      <c r="A583" s="319" t="s">
        <v>19</v>
      </c>
      <c r="B583" s="4" t="s">
        <v>2949</v>
      </c>
      <c r="C583" s="4" t="s">
        <v>2948</v>
      </c>
      <c r="D583" s="321">
        <v>0.1</v>
      </c>
      <c r="E583" s="321">
        <v>28.09</v>
      </c>
      <c r="F583" s="6">
        <f t="shared" ref="F583:F584" si="2">D583*E583</f>
        <v>2.8090000000000002</v>
      </c>
      <c r="G583" s="321"/>
      <c r="H583" s="1"/>
    </row>
    <row r="584" spans="1:8" customFormat="1" x14ac:dyDescent="0.3">
      <c r="A584" s="319" t="s">
        <v>131</v>
      </c>
      <c r="B584" s="4" t="s">
        <v>2950</v>
      </c>
      <c r="C584" s="4" t="s">
        <v>2948</v>
      </c>
      <c r="D584" s="321">
        <v>0.15</v>
      </c>
      <c r="E584" s="321">
        <v>30.28</v>
      </c>
      <c r="F584" s="6">
        <f t="shared" si="2"/>
        <v>4.5419999999999998</v>
      </c>
      <c r="G584" s="321"/>
      <c r="H584" s="1"/>
    </row>
    <row r="585" spans="1:8" customFormat="1" x14ac:dyDescent="0.3">
      <c r="A585" s="319">
        <v>1</v>
      </c>
      <c r="B585" s="74" t="s">
        <v>2990</v>
      </c>
      <c r="C585" s="4"/>
      <c r="D585" s="321"/>
      <c r="E585" s="321"/>
      <c r="F585" s="322">
        <f>SUM(F582:F584)</f>
        <v>7.351</v>
      </c>
      <c r="G585" s="323">
        <f>F585/F594</f>
        <v>0.28052731349932847</v>
      </c>
      <c r="H585" s="1"/>
    </row>
    <row r="586" spans="1:8" customFormat="1" x14ac:dyDescent="0.3">
      <c r="A586" s="36"/>
      <c r="B586" s="74" t="s">
        <v>45</v>
      </c>
      <c r="C586" s="4"/>
      <c r="D586" s="4"/>
      <c r="E586" s="4"/>
      <c r="F586" s="6"/>
      <c r="G586" s="324"/>
      <c r="H586" s="1"/>
    </row>
    <row r="587" spans="1:8" customFormat="1" ht="28.8" x14ac:dyDescent="0.3">
      <c r="A587" s="36" t="s">
        <v>23</v>
      </c>
      <c r="B587" s="4" t="s">
        <v>3062</v>
      </c>
      <c r="C587" s="4" t="s">
        <v>3063</v>
      </c>
      <c r="D587" s="22">
        <v>17</v>
      </c>
      <c r="E587" s="76">
        <v>0.78500000000000003</v>
      </c>
      <c r="F587" s="6">
        <f>D587*E587</f>
        <v>13.345000000000001</v>
      </c>
      <c r="G587" s="324"/>
      <c r="H587" s="1"/>
    </row>
    <row r="588" spans="1:8" customFormat="1" x14ac:dyDescent="0.3">
      <c r="A588" s="36" t="s">
        <v>47</v>
      </c>
      <c r="B588" s="4" t="s">
        <v>3058</v>
      </c>
      <c r="C588" s="4" t="s">
        <v>8</v>
      </c>
      <c r="D588" s="22">
        <v>0.02</v>
      </c>
      <c r="E588" s="76">
        <v>0.94</v>
      </c>
      <c r="F588" s="6">
        <f>D588*E588</f>
        <v>1.8800000000000001E-2</v>
      </c>
      <c r="G588" s="324"/>
      <c r="H588" s="1"/>
    </row>
    <row r="589" spans="1:8" customFormat="1" x14ac:dyDescent="0.3">
      <c r="A589" s="36">
        <v>2</v>
      </c>
      <c r="B589" s="74" t="s">
        <v>2992</v>
      </c>
      <c r="C589" s="321"/>
      <c r="D589" s="22"/>
      <c r="E589" s="325"/>
      <c r="F589" s="6">
        <f>SUM(F587:F588)</f>
        <v>13.363800000000001</v>
      </c>
      <c r="G589" s="326">
        <f>F589/F594</f>
        <v>0.50998652049276638</v>
      </c>
      <c r="H589" s="1"/>
    </row>
    <row r="590" spans="1:8" customFormat="1" x14ac:dyDescent="0.3">
      <c r="A590" s="36" t="s">
        <v>26</v>
      </c>
      <c r="B590" s="74" t="s">
        <v>2993</v>
      </c>
      <c r="C590" s="321"/>
      <c r="D590" s="22"/>
      <c r="E590" s="325"/>
      <c r="F590" s="6">
        <f>F585+F589</f>
        <v>20.7148</v>
      </c>
      <c r="G590" s="324"/>
      <c r="H590" s="1"/>
    </row>
    <row r="591" spans="1:8" customFormat="1" x14ac:dyDescent="0.3">
      <c r="A591" s="36">
        <v>3</v>
      </c>
      <c r="B591" s="74" t="s">
        <v>2994</v>
      </c>
      <c r="C591" s="4"/>
      <c r="D591" s="22"/>
      <c r="E591" s="325"/>
      <c r="F591" s="6">
        <f>F590*0.15</f>
        <v>3.1072199999999999</v>
      </c>
      <c r="G591" s="326">
        <f>F591/F594</f>
        <v>0.11857707509881421</v>
      </c>
      <c r="H591" s="1"/>
    </row>
    <row r="592" spans="1:8" customFormat="1" x14ac:dyDescent="0.3">
      <c r="A592" s="36" t="s">
        <v>29</v>
      </c>
      <c r="B592" s="74" t="s">
        <v>2995</v>
      </c>
      <c r="C592" s="4"/>
      <c r="D592" s="22"/>
      <c r="E592" s="325"/>
      <c r="F592" s="6">
        <f>F590+F591</f>
        <v>23.822020000000002</v>
      </c>
      <c r="G592" s="324"/>
      <c r="H592" s="1"/>
    </row>
    <row r="593" spans="1:8" customFormat="1" x14ac:dyDescent="0.3">
      <c r="A593" s="36">
        <v>4</v>
      </c>
      <c r="B593" s="74" t="s">
        <v>2996</v>
      </c>
      <c r="C593" s="4"/>
      <c r="D593" s="22"/>
      <c r="E593" s="325"/>
      <c r="F593" s="6">
        <f>F592*0.1</f>
        <v>2.3822020000000004</v>
      </c>
      <c r="G593" s="326">
        <f>F593/F594</f>
        <v>9.0909090909090912E-2</v>
      </c>
      <c r="H593" s="1"/>
    </row>
    <row r="594" spans="1:8" customFormat="1" x14ac:dyDescent="0.3">
      <c r="A594" s="36" t="s">
        <v>32</v>
      </c>
      <c r="B594" s="74" t="s">
        <v>2997</v>
      </c>
      <c r="C594" s="4"/>
      <c r="D594" s="22"/>
      <c r="E594" s="325"/>
      <c r="F594" s="6">
        <f>F592+F593</f>
        <v>26.204222000000001</v>
      </c>
      <c r="G594" s="327">
        <f>SUM(G585:G593)</f>
        <v>1</v>
      </c>
      <c r="H594" s="1"/>
    </row>
    <row r="595" spans="1:8" customFormat="1" ht="15" thickBot="1" x14ac:dyDescent="0.35">
      <c r="A595" s="17"/>
      <c r="B595" s="17"/>
      <c r="C595" s="17"/>
      <c r="D595" s="17"/>
      <c r="E595" s="17"/>
      <c r="F595" s="17"/>
      <c r="G595" s="17"/>
      <c r="H595" s="1"/>
    </row>
    <row r="596" spans="1:8" ht="44.4" thickTop="1" thickBot="1" x14ac:dyDescent="0.35">
      <c r="A596" s="61" t="s">
        <v>2</v>
      </c>
      <c r="B596" s="62" t="s">
        <v>3</v>
      </c>
      <c r="C596" s="63" t="s">
        <v>4</v>
      </c>
      <c r="D596" s="64" t="s">
        <v>5</v>
      </c>
      <c r="E596" s="230"/>
      <c r="F596" s="20"/>
      <c r="G596" s="20"/>
      <c r="H596" s="54"/>
    </row>
    <row r="597" spans="1:8" ht="202.8" thickTop="1" thickBot="1" x14ac:dyDescent="0.35">
      <c r="A597" s="234" t="s">
        <v>3074</v>
      </c>
      <c r="B597" s="318" t="s">
        <v>3064</v>
      </c>
      <c r="C597" s="50" t="s">
        <v>130</v>
      </c>
      <c r="D597" s="50"/>
      <c r="E597" s="20"/>
      <c r="F597" s="20"/>
      <c r="G597" s="20"/>
    </row>
    <row r="598" spans="1:8" customFormat="1" ht="15" thickTop="1" x14ac:dyDescent="0.3">
      <c r="A598" s="237"/>
      <c r="C598" s="321" t="s">
        <v>4</v>
      </c>
      <c r="D598" s="321" t="s">
        <v>11</v>
      </c>
      <c r="E598" s="321" t="s">
        <v>2986</v>
      </c>
      <c r="F598" s="321" t="s">
        <v>2987</v>
      </c>
      <c r="G598" s="321" t="s">
        <v>2988</v>
      </c>
      <c r="H598" s="1"/>
    </row>
    <row r="599" spans="1:8" customFormat="1" x14ac:dyDescent="0.3">
      <c r="A599" s="321"/>
      <c r="B599" s="74" t="s">
        <v>2989</v>
      </c>
      <c r="C599" s="4"/>
      <c r="D599" s="321"/>
      <c r="E599" s="321"/>
      <c r="F599" s="321"/>
      <c r="G599" s="321"/>
      <c r="H599" s="1"/>
    </row>
    <row r="600" spans="1:8" customFormat="1" x14ac:dyDescent="0.3">
      <c r="A600" s="319" t="s">
        <v>16</v>
      </c>
      <c r="B600" s="4" t="s">
        <v>2947</v>
      </c>
      <c r="C600" s="4" t="s">
        <v>2948</v>
      </c>
      <c r="D600" s="321">
        <v>0</v>
      </c>
      <c r="E600" s="321">
        <v>25.18</v>
      </c>
      <c r="F600" s="6">
        <f>D600*E600</f>
        <v>0</v>
      </c>
      <c r="G600" s="321"/>
      <c r="H600" s="1"/>
    </row>
    <row r="601" spans="1:8" customFormat="1" x14ac:dyDescent="0.3">
      <c r="A601" s="319" t="s">
        <v>19</v>
      </c>
      <c r="B601" s="4" t="s">
        <v>2949</v>
      </c>
      <c r="C601" s="4" t="s">
        <v>2948</v>
      </c>
      <c r="D601" s="321">
        <v>0.03</v>
      </c>
      <c r="E601" s="321">
        <v>28.09</v>
      </c>
      <c r="F601" s="6">
        <f t="shared" ref="F601:F602" si="3">D601*E601</f>
        <v>0.8427</v>
      </c>
      <c r="G601" s="321"/>
      <c r="H601" s="1"/>
    </row>
    <row r="602" spans="1:8" customFormat="1" x14ac:dyDescent="0.3">
      <c r="A602" s="319" t="s">
        <v>131</v>
      </c>
      <c r="B602" s="4" t="s">
        <v>2950</v>
      </c>
      <c r="C602" s="4" t="s">
        <v>2948</v>
      </c>
      <c r="D602" s="321">
        <v>0.14000000000000001</v>
      </c>
      <c r="E602" s="321">
        <v>30.28</v>
      </c>
      <c r="F602" s="6">
        <f t="shared" si="3"/>
        <v>4.2392000000000003</v>
      </c>
      <c r="G602" s="321"/>
      <c r="H602" s="1"/>
    </row>
    <row r="603" spans="1:8" customFormat="1" x14ac:dyDescent="0.3">
      <c r="A603" s="319">
        <v>1</v>
      </c>
      <c r="B603" s="74" t="s">
        <v>2990</v>
      </c>
      <c r="C603" s="4"/>
      <c r="D603" s="321"/>
      <c r="E603" s="321"/>
      <c r="F603" s="322">
        <f>SUM(F600:F602)</f>
        <v>5.0819000000000001</v>
      </c>
      <c r="G603" s="323">
        <f>F603/F611</f>
        <v>0.49590325305078731</v>
      </c>
      <c r="H603" s="1"/>
    </row>
    <row r="604" spans="1:8" customFormat="1" x14ac:dyDescent="0.3">
      <c r="A604" s="36"/>
      <c r="B604" s="74" t="s">
        <v>45</v>
      </c>
      <c r="C604" s="4"/>
      <c r="D604" s="4"/>
      <c r="E604" s="4"/>
      <c r="F604" s="6"/>
      <c r="G604" s="324"/>
      <c r="H604" s="1"/>
    </row>
    <row r="605" spans="1:8" customFormat="1" ht="28.8" x14ac:dyDescent="0.3">
      <c r="A605" s="36" t="s">
        <v>23</v>
      </c>
      <c r="B605" s="4" t="s">
        <v>3065</v>
      </c>
      <c r="C605" s="4" t="s">
        <v>3066</v>
      </c>
      <c r="D605" s="22">
        <v>1.9</v>
      </c>
      <c r="E605" s="76">
        <v>1.589</v>
      </c>
      <c r="F605" s="6">
        <f>D605*E605</f>
        <v>3.0190999999999999</v>
      </c>
      <c r="G605" s="324"/>
      <c r="H605" s="1"/>
    </row>
    <row r="606" spans="1:8" customFormat="1" x14ac:dyDescent="0.3">
      <c r="A606" s="36">
        <v>2</v>
      </c>
      <c r="B606" s="74" t="s">
        <v>2992</v>
      </c>
      <c r="C606" s="321"/>
      <c r="D606" s="22"/>
      <c r="E606" s="325"/>
      <c r="F606" s="6">
        <f>SUM(F605:F605)</f>
        <v>3.0190999999999999</v>
      </c>
      <c r="G606" s="326">
        <f>F606/F611</f>
        <v>0.29461058094130776</v>
      </c>
      <c r="H606" s="1"/>
    </row>
    <row r="607" spans="1:8" customFormat="1" x14ac:dyDescent="0.3">
      <c r="A607" s="36" t="s">
        <v>26</v>
      </c>
      <c r="B607" s="74" t="s">
        <v>2993</v>
      </c>
      <c r="C607" s="321"/>
      <c r="D607" s="22"/>
      <c r="E607" s="325"/>
      <c r="F607" s="6">
        <f>F603+F606</f>
        <v>8.1009999999999991</v>
      </c>
      <c r="G607" s="324"/>
      <c r="H607" s="1"/>
    </row>
    <row r="608" spans="1:8" customFormat="1" x14ac:dyDescent="0.3">
      <c r="A608" s="36">
        <v>3</v>
      </c>
      <c r="B608" s="74" t="s">
        <v>2994</v>
      </c>
      <c r="C608" s="4"/>
      <c r="D608" s="22"/>
      <c r="E608" s="325"/>
      <c r="F608" s="6">
        <f>F607*0.15</f>
        <v>1.2151499999999997</v>
      </c>
      <c r="G608" s="326">
        <f>F608/F611</f>
        <v>0.11857707509881422</v>
      </c>
      <c r="H608" s="1"/>
    </row>
    <row r="609" spans="1:8" customFormat="1" x14ac:dyDescent="0.3">
      <c r="A609" s="36" t="s">
        <v>29</v>
      </c>
      <c r="B609" s="74" t="s">
        <v>2995</v>
      </c>
      <c r="C609" s="4"/>
      <c r="D609" s="22"/>
      <c r="E609" s="325"/>
      <c r="F609" s="6">
        <f>F607+F608</f>
        <v>9.3161499999999986</v>
      </c>
      <c r="G609" s="324"/>
      <c r="H609" s="1"/>
    </row>
    <row r="610" spans="1:8" customFormat="1" x14ac:dyDescent="0.3">
      <c r="A610" s="36">
        <v>4</v>
      </c>
      <c r="B610" s="74" t="s">
        <v>2996</v>
      </c>
      <c r="C610" s="4"/>
      <c r="D610" s="22"/>
      <c r="E610" s="325"/>
      <c r="F610" s="6">
        <f>F609*0.1</f>
        <v>0.93161499999999986</v>
      </c>
      <c r="G610" s="326">
        <f>F610/F611</f>
        <v>9.0909090909090912E-2</v>
      </c>
      <c r="H610" s="1"/>
    </row>
    <row r="611" spans="1:8" customFormat="1" x14ac:dyDescent="0.3">
      <c r="A611" s="36" t="s">
        <v>32</v>
      </c>
      <c r="B611" s="74" t="s">
        <v>2997</v>
      </c>
      <c r="C611" s="4"/>
      <c r="D611" s="22"/>
      <c r="E611" s="325"/>
      <c r="F611" s="6">
        <f>F609+F610</f>
        <v>10.247764999999998</v>
      </c>
      <c r="G611" s="327">
        <f>SUM(G603:G610)</f>
        <v>1.0000000000000002</v>
      </c>
      <c r="H611" s="1"/>
    </row>
    <row r="612" spans="1:8" customFormat="1" ht="15" thickBot="1" x14ac:dyDescent="0.35">
      <c r="A612" s="17"/>
      <c r="B612" s="17"/>
      <c r="C612" s="17"/>
      <c r="D612" s="17"/>
      <c r="E612" s="17"/>
      <c r="F612" s="17"/>
      <c r="G612" s="17"/>
      <c r="H612" s="1"/>
    </row>
    <row r="613" spans="1:8" ht="44.4" thickTop="1" thickBot="1" x14ac:dyDescent="0.35">
      <c r="A613" s="61" t="s">
        <v>2</v>
      </c>
      <c r="B613" s="62" t="s">
        <v>3</v>
      </c>
      <c r="C613" s="63" t="s">
        <v>4</v>
      </c>
      <c r="D613" s="64" t="s">
        <v>5</v>
      </c>
      <c r="E613" s="230"/>
      <c r="F613" s="20"/>
      <c r="G613" s="20"/>
      <c r="H613" s="54"/>
    </row>
    <row r="614" spans="1:8" ht="289.2" thickTop="1" thickBot="1" x14ac:dyDescent="0.35">
      <c r="A614" s="234" t="s">
        <v>3075</v>
      </c>
      <c r="B614" s="318" t="s">
        <v>3067</v>
      </c>
      <c r="C614" s="50" t="s">
        <v>130</v>
      </c>
      <c r="D614" s="50"/>
      <c r="E614" s="20"/>
      <c r="F614" s="20"/>
      <c r="G614" s="20"/>
    </row>
    <row r="615" spans="1:8" customFormat="1" ht="15" thickTop="1" x14ac:dyDescent="0.3">
      <c r="A615" s="237"/>
      <c r="C615" s="321" t="s">
        <v>4</v>
      </c>
      <c r="D615" s="321" t="s">
        <v>11</v>
      </c>
      <c r="E615" s="321" t="s">
        <v>2986</v>
      </c>
      <c r="F615" s="321" t="s">
        <v>2987</v>
      </c>
      <c r="G615" s="321" t="s">
        <v>2988</v>
      </c>
      <c r="H615" s="1"/>
    </row>
    <row r="616" spans="1:8" customFormat="1" x14ac:dyDescent="0.3">
      <c r="B616" s="74" t="s">
        <v>2989</v>
      </c>
      <c r="C616" s="4"/>
      <c r="D616" s="321"/>
      <c r="E616" s="321"/>
      <c r="F616" s="321"/>
      <c r="G616" s="321"/>
      <c r="H616" s="1"/>
    </row>
    <row r="617" spans="1:8" customFormat="1" x14ac:dyDescent="0.3">
      <c r="A617" s="319" t="s">
        <v>16</v>
      </c>
      <c r="B617" s="4" t="s">
        <v>2947</v>
      </c>
      <c r="C617" s="4" t="s">
        <v>2948</v>
      </c>
      <c r="D617" s="321">
        <v>0.03</v>
      </c>
      <c r="E617" s="321">
        <v>25.18</v>
      </c>
      <c r="F617" s="6">
        <f>D617*E617</f>
        <v>0.75539999999999996</v>
      </c>
      <c r="G617" s="321"/>
      <c r="H617" s="1"/>
    </row>
    <row r="618" spans="1:8" customFormat="1" x14ac:dyDescent="0.3">
      <c r="A618" s="319" t="s">
        <v>19</v>
      </c>
      <c r="B618" s="4" t="s">
        <v>2949</v>
      </c>
      <c r="C618" s="4" t="s">
        <v>2948</v>
      </c>
      <c r="D618" s="321">
        <v>0.05</v>
      </c>
      <c r="E618" s="321">
        <v>28.09</v>
      </c>
      <c r="F618" s="6">
        <f t="shared" ref="F618:F619" si="4">D618*E618</f>
        <v>1.4045000000000001</v>
      </c>
      <c r="G618" s="321"/>
      <c r="H618" s="1"/>
    </row>
    <row r="619" spans="1:8" customFormat="1" x14ac:dyDescent="0.3">
      <c r="A619" s="319" t="s">
        <v>131</v>
      </c>
      <c r="B619" s="4" t="s">
        <v>2950</v>
      </c>
      <c r="C619" s="4" t="s">
        <v>2948</v>
      </c>
      <c r="D619" s="321">
        <v>0.08</v>
      </c>
      <c r="E619" s="321">
        <v>30.28</v>
      </c>
      <c r="F619" s="6">
        <f t="shared" si="4"/>
        <v>2.4224000000000001</v>
      </c>
      <c r="G619" s="321"/>
      <c r="H619" s="1"/>
    </row>
    <row r="620" spans="1:8" customFormat="1" x14ac:dyDescent="0.3">
      <c r="A620" s="319">
        <v>1</v>
      </c>
      <c r="B620" s="74" t="s">
        <v>2990</v>
      </c>
      <c r="C620" s="4"/>
      <c r="D620" s="321"/>
      <c r="E620" s="321"/>
      <c r="F620" s="322">
        <f>SUM(F617:F619)</f>
        <v>4.5823</v>
      </c>
      <c r="G620" s="323">
        <f>F620/F629</f>
        <v>0.37224687255315181</v>
      </c>
      <c r="H620" s="1"/>
    </row>
    <row r="621" spans="1:8" customFormat="1" x14ac:dyDescent="0.3">
      <c r="A621" s="36"/>
      <c r="B621" s="74" t="s">
        <v>45</v>
      </c>
      <c r="C621" s="4"/>
      <c r="D621" s="4"/>
      <c r="E621" s="4"/>
      <c r="F621" s="6"/>
      <c r="G621" s="324"/>
      <c r="H621" s="1"/>
    </row>
    <row r="622" spans="1:8" customFormat="1" ht="28.8" x14ac:dyDescent="0.3">
      <c r="A622" s="36" t="s">
        <v>23</v>
      </c>
      <c r="B622" s="4" t="s">
        <v>3068</v>
      </c>
      <c r="C622" s="4" t="s">
        <v>3063</v>
      </c>
      <c r="D622" s="22">
        <v>15</v>
      </c>
      <c r="E622" s="76">
        <v>0.34200000000000003</v>
      </c>
      <c r="F622" s="6">
        <f>D622*E622</f>
        <v>5.1300000000000008</v>
      </c>
      <c r="G622" s="324"/>
      <c r="H622" s="1"/>
    </row>
    <row r="623" spans="1:8" customFormat="1" x14ac:dyDescent="0.3">
      <c r="A623" s="36" t="s">
        <v>47</v>
      </c>
      <c r="B623" s="4" t="s">
        <v>3058</v>
      </c>
      <c r="C623" s="4" t="s">
        <v>8</v>
      </c>
      <c r="D623" s="22">
        <v>0.02</v>
      </c>
      <c r="E623" s="76">
        <v>0.94</v>
      </c>
      <c r="F623" s="6">
        <f>D623*E623</f>
        <v>1.8800000000000001E-2</v>
      </c>
      <c r="G623" s="324"/>
      <c r="H623" s="1"/>
    </row>
    <row r="624" spans="1:8" customFormat="1" x14ac:dyDescent="0.3">
      <c r="A624" s="36">
        <v>2</v>
      </c>
      <c r="B624" s="74" t="s">
        <v>2992</v>
      </c>
      <c r="C624" s="321"/>
      <c r="D624" s="22"/>
      <c r="E624" s="325"/>
      <c r="F624" s="6">
        <f>SUM(F622:F623)</f>
        <v>5.1488000000000005</v>
      </c>
      <c r="G624" s="326">
        <f>F624/F629</f>
        <v>0.41826696143894293</v>
      </c>
      <c r="H624" s="1"/>
    </row>
    <row r="625" spans="1:8" customFormat="1" x14ac:dyDescent="0.3">
      <c r="A625" s="36" t="s">
        <v>26</v>
      </c>
      <c r="B625" s="74" t="s">
        <v>2993</v>
      </c>
      <c r="C625" s="321"/>
      <c r="D625" s="22"/>
      <c r="E625" s="325"/>
      <c r="F625" s="6">
        <f>F620+F624</f>
        <v>9.7311000000000014</v>
      </c>
      <c r="G625" s="324"/>
      <c r="H625" s="1"/>
    </row>
    <row r="626" spans="1:8" customFormat="1" x14ac:dyDescent="0.3">
      <c r="A626" s="36">
        <v>3</v>
      </c>
      <c r="B626" s="74" t="s">
        <v>2994</v>
      </c>
      <c r="C626" s="4"/>
      <c r="D626" s="22"/>
      <c r="E626" s="325"/>
      <c r="F626" s="6">
        <f>F625*0.15</f>
        <v>1.4596650000000002</v>
      </c>
      <c r="G626" s="326">
        <f>F626/F629</f>
        <v>0.11857707509881422</v>
      </c>
      <c r="H626" s="1"/>
    </row>
    <row r="627" spans="1:8" customFormat="1" x14ac:dyDescent="0.3">
      <c r="A627" s="36" t="s">
        <v>29</v>
      </c>
      <c r="B627" s="74" t="s">
        <v>2995</v>
      </c>
      <c r="C627" s="4"/>
      <c r="D627" s="22"/>
      <c r="E627" s="325"/>
      <c r="F627" s="6">
        <f>F625+F626</f>
        <v>11.190765000000003</v>
      </c>
      <c r="G627" s="324"/>
      <c r="H627" s="1"/>
    </row>
    <row r="628" spans="1:8" customFormat="1" x14ac:dyDescent="0.3">
      <c r="A628" s="36">
        <v>4</v>
      </c>
      <c r="B628" s="74" t="s">
        <v>2996</v>
      </c>
      <c r="C628" s="4"/>
      <c r="D628" s="22"/>
      <c r="E628" s="325"/>
      <c r="F628" s="6">
        <f>F627*0.1</f>
        <v>1.1190765000000003</v>
      </c>
      <c r="G628" s="326">
        <f>F628/F629</f>
        <v>9.0909090909090912E-2</v>
      </c>
      <c r="H628" s="1"/>
    </row>
    <row r="629" spans="1:8" customFormat="1" x14ac:dyDescent="0.3">
      <c r="A629" s="36" t="s">
        <v>32</v>
      </c>
      <c r="B629" s="74" t="s">
        <v>2997</v>
      </c>
      <c r="C629" s="4"/>
      <c r="D629" s="22"/>
      <c r="E629" s="325"/>
      <c r="F629" s="6">
        <f>F627+F628</f>
        <v>12.309841500000003</v>
      </c>
      <c r="G629" s="327">
        <f>SUM(G620:G628)</f>
        <v>0.99999999999999989</v>
      </c>
      <c r="H629" s="1"/>
    </row>
    <row r="630" spans="1:8" customFormat="1" ht="15" thickBot="1" x14ac:dyDescent="0.35">
      <c r="A630" s="17"/>
      <c r="B630" s="17"/>
      <c r="C630" s="17"/>
      <c r="D630" s="17"/>
      <c r="E630" s="17"/>
      <c r="F630" s="17"/>
      <c r="G630" s="17"/>
      <c r="H630" s="1"/>
    </row>
    <row r="631" spans="1:8" ht="44.4" thickTop="1" thickBot="1" x14ac:dyDescent="0.35">
      <c r="A631" s="61" t="s">
        <v>2</v>
      </c>
      <c r="B631" s="62" t="s">
        <v>3</v>
      </c>
      <c r="C631" s="63" t="s">
        <v>4</v>
      </c>
      <c r="D631" s="64" t="s">
        <v>5</v>
      </c>
      <c r="E631" s="230"/>
      <c r="F631" s="20"/>
      <c r="G631" s="20"/>
      <c r="H631" s="54"/>
    </row>
    <row r="632" spans="1:8" ht="270" customHeight="1" thickTop="1" thickBot="1" x14ac:dyDescent="0.35">
      <c r="A632" s="234" t="s">
        <v>3076</v>
      </c>
      <c r="B632" s="318" t="s">
        <v>3069</v>
      </c>
      <c r="C632" s="50" t="s">
        <v>130</v>
      </c>
      <c r="D632" s="50"/>
      <c r="E632" s="20"/>
      <c r="F632" s="20"/>
      <c r="G632" s="20"/>
    </row>
    <row r="633" spans="1:8" customFormat="1" ht="15" thickTop="1" x14ac:dyDescent="0.3">
      <c r="A633" s="237"/>
      <c r="C633" s="321" t="s">
        <v>4</v>
      </c>
      <c r="D633" s="321" t="s">
        <v>11</v>
      </c>
      <c r="E633" s="321" t="s">
        <v>2986</v>
      </c>
      <c r="F633" s="321" t="s">
        <v>2987</v>
      </c>
      <c r="G633" s="321" t="s">
        <v>2988</v>
      </c>
      <c r="H633" s="1"/>
    </row>
    <row r="634" spans="1:8" customFormat="1" x14ac:dyDescent="0.3">
      <c r="A634" s="321"/>
      <c r="B634" s="74" t="s">
        <v>2989</v>
      </c>
      <c r="C634" s="4"/>
      <c r="D634" s="321"/>
      <c r="E634" s="321"/>
      <c r="F634" s="321"/>
      <c r="G634" s="321"/>
      <c r="H634" s="1"/>
    </row>
    <row r="635" spans="1:8" customFormat="1" x14ac:dyDescent="0.3">
      <c r="A635" s="319" t="s">
        <v>16</v>
      </c>
      <c r="B635" s="4" t="s">
        <v>2947</v>
      </c>
      <c r="C635" s="4" t="s">
        <v>2948</v>
      </c>
      <c r="D635" s="321">
        <v>0</v>
      </c>
      <c r="E635" s="321">
        <v>25.18</v>
      </c>
      <c r="F635" s="6">
        <f>D635*E635</f>
        <v>0</v>
      </c>
      <c r="G635" s="321"/>
      <c r="H635" s="1"/>
    </row>
    <row r="636" spans="1:8" customFormat="1" x14ac:dyDescent="0.3">
      <c r="A636" s="319" t="s">
        <v>19</v>
      </c>
      <c r="B636" s="4" t="s">
        <v>2949</v>
      </c>
      <c r="C636" s="4" t="s">
        <v>2948</v>
      </c>
      <c r="D636" s="321">
        <v>0.12</v>
      </c>
      <c r="E636" s="321">
        <v>28.09</v>
      </c>
      <c r="F636" s="6">
        <f t="shared" ref="F636:F637" si="5">D636*E636</f>
        <v>3.3708</v>
      </c>
      <c r="G636" s="321"/>
      <c r="H636" s="1"/>
    </row>
    <row r="637" spans="1:8" customFormat="1" x14ac:dyDescent="0.3">
      <c r="A637" s="319" t="s">
        <v>131</v>
      </c>
      <c r="B637" s="4" t="s">
        <v>2950</v>
      </c>
      <c r="C637" s="4" t="s">
        <v>2948</v>
      </c>
      <c r="D637" s="321">
        <v>0</v>
      </c>
      <c r="E637" s="321">
        <v>30.28</v>
      </c>
      <c r="F637" s="6">
        <f t="shared" si="5"/>
        <v>0</v>
      </c>
      <c r="G637" s="321"/>
      <c r="H637" s="1"/>
    </row>
    <row r="638" spans="1:8" customFormat="1" x14ac:dyDescent="0.3">
      <c r="A638" s="319">
        <v>1</v>
      </c>
      <c r="B638" s="74" t="s">
        <v>2990</v>
      </c>
      <c r="C638" s="4"/>
      <c r="D638" s="321"/>
      <c r="E638" s="321"/>
      <c r="F638" s="322">
        <f>SUM(F635:F637)</f>
        <v>3.3708</v>
      </c>
      <c r="G638" s="323">
        <f>F638/F647</f>
        <v>0.37124721795872628</v>
      </c>
      <c r="H638" s="1"/>
    </row>
    <row r="639" spans="1:8" customFormat="1" x14ac:dyDescent="0.3">
      <c r="A639" s="36"/>
      <c r="B639" s="74" t="s">
        <v>45</v>
      </c>
      <c r="C639" s="4"/>
      <c r="D639" s="4"/>
      <c r="E639" s="4"/>
      <c r="F639" s="6"/>
      <c r="G639" s="324"/>
      <c r="H639" s="1"/>
    </row>
    <row r="640" spans="1:8" customFormat="1" ht="28.8" x14ac:dyDescent="0.3">
      <c r="A640" s="36" t="s">
        <v>23</v>
      </c>
      <c r="B640" s="4" t="s">
        <v>3070</v>
      </c>
      <c r="C640" s="4" t="s">
        <v>1406</v>
      </c>
      <c r="D640" s="22">
        <v>4</v>
      </c>
      <c r="E640" s="76">
        <v>0.94699999999999995</v>
      </c>
      <c r="F640" s="6">
        <f>D640*E640</f>
        <v>3.7879999999999998</v>
      </c>
      <c r="G640" s="324"/>
      <c r="H640" s="1"/>
    </row>
    <row r="641" spans="1:8" customFormat="1" x14ac:dyDescent="0.3">
      <c r="A641" s="36" t="s">
        <v>47</v>
      </c>
      <c r="B641" s="4" t="s">
        <v>3058</v>
      </c>
      <c r="C641" s="4" t="s">
        <v>8</v>
      </c>
      <c r="D641" s="22">
        <v>0.02</v>
      </c>
      <c r="E641" s="76">
        <v>0.94</v>
      </c>
      <c r="F641" s="6">
        <f>D641*E641</f>
        <v>1.8800000000000001E-2</v>
      </c>
      <c r="G641" s="324"/>
      <c r="H641" s="1"/>
    </row>
    <row r="642" spans="1:8" customFormat="1" x14ac:dyDescent="0.3">
      <c r="A642" s="36">
        <v>2</v>
      </c>
      <c r="B642" s="74" t="s">
        <v>2992</v>
      </c>
      <c r="C642" s="321"/>
      <c r="D642" s="22"/>
      <c r="E642" s="325"/>
      <c r="F642" s="6">
        <f>SUM(F640:F641)</f>
        <v>3.8068</v>
      </c>
      <c r="G642" s="326">
        <f>F642/F647</f>
        <v>0.41926661603336868</v>
      </c>
      <c r="H642" s="1"/>
    </row>
    <row r="643" spans="1:8" customFormat="1" x14ac:dyDescent="0.3">
      <c r="A643" s="36" t="s">
        <v>26</v>
      </c>
      <c r="B643" s="74" t="s">
        <v>2993</v>
      </c>
      <c r="C643" s="321"/>
      <c r="D643" s="22"/>
      <c r="E643" s="325"/>
      <c r="F643" s="6">
        <f>F638+F642</f>
        <v>7.1776</v>
      </c>
      <c r="G643" s="324"/>
      <c r="H643" s="1"/>
    </row>
    <row r="644" spans="1:8" customFormat="1" x14ac:dyDescent="0.3">
      <c r="A644" s="36">
        <v>3</v>
      </c>
      <c r="B644" s="74" t="s">
        <v>2994</v>
      </c>
      <c r="C644" s="4"/>
      <c r="D644" s="22"/>
      <c r="E644" s="325"/>
      <c r="F644" s="6">
        <f>F643*0.15</f>
        <v>1.07664</v>
      </c>
      <c r="G644" s="326">
        <f>F644/F647</f>
        <v>0.11857707509881424</v>
      </c>
      <c r="H644" s="1"/>
    </row>
    <row r="645" spans="1:8" customFormat="1" x14ac:dyDescent="0.3">
      <c r="A645" s="36" t="s">
        <v>29</v>
      </c>
      <c r="B645" s="74" t="s">
        <v>2995</v>
      </c>
      <c r="C645" s="4"/>
      <c r="D645" s="22"/>
      <c r="E645" s="325"/>
      <c r="F645" s="6">
        <f>F643+F644</f>
        <v>8.2542399999999994</v>
      </c>
      <c r="G645" s="324"/>
      <c r="H645" s="1"/>
    </row>
    <row r="646" spans="1:8" customFormat="1" x14ac:dyDescent="0.3">
      <c r="A646" s="36">
        <v>4</v>
      </c>
      <c r="B646" s="74" t="s">
        <v>2996</v>
      </c>
      <c r="C646" s="4"/>
      <c r="D646" s="22"/>
      <c r="E646" s="325"/>
      <c r="F646" s="6">
        <f>F645*0.1</f>
        <v>0.82542399999999994</v>
      </c>
      <c r="G646" s="326">
        <f>F646/F647</f>
        <v>9.0909090909090912E-2</v>
      </c>
      <c r="H646" s="1"/>
    </row>
    <row r="647" spans="1:8" customFormat="1" x14ac:dyDescent="0.3">
      <c r="A647" s="36" t="s">
        <v>32</v>
      </c>
      <c r="B647" s="74" t="s">
        <v>2997</v>
      </c>
      <c r="C647" s="4"/>
      <c r="D647" s="22"/>
      <c r="E647" s="325"/>
      <c r="F647" s="6">
        <f>F645+F646</f>
        <v>9.0796639999999993</v>
      </c>
      <c r="G647" s="327">
        <f>SUM(G638:G646)</f>
        <v>1</v>
      </c>
      <c r="H647" s="1"/>
    </row>
  </sheetData>
  <mergeCells count="262">
    <mergeCell ref="A543:A544"/>
    <mergeCell ref="A561:A562"/>
    <mergeCell ref="A579:A580"/>
    <mergeCell ref="A597:A598"/>
    <mergeCell ref="A614:A615"/>
    <mergeCell ref="A632:A633"/>
    <mergeCell ref="B537:E537"/>
    <mergeCell ref="B538:E538"/>
    <mergeCell ref="B539:E539"/>
    <mergeCell ref="B540:E540"/>
    <mergeCell ref="B520:E520"/>
    <mergeCell ref="B521:E521"/>
    <mergeCell ref="B522:E522"/>
    <mergeCell ref="B531:E531"/>
    <mergeCell ref="B535:E535"/>
    <mergeCell ref="B536:E536"/>
    <mergeCell ref="B503:E503"/>
    <mergeCell ref="B504:E504"/>
    <mergeCell ref="B513:E513"/>
    <mergeCell ref="B517:E517"/>
    <mergeCell ref="B518:E518"/>
    <mergeCell ref="B519:E519"/>
    <mergeCell ref="B486:E486"/>
    <mergeCell ref="B495:E495"/>
    <mergeCell ref="B499:E499"/>
    <mergeCell ref="B500:E500"/>
    <mergeCell ref="B501:E501"/>
    <mergeCell ref="B502:E502"/>
    <mergeCell ref="B477:E477"/>
    <mergeCell ref="B481:E481"/>
    <mergeCell ref="B482:E482"/>
    <mergeCell ref="B483:E483"/>
    <mergeCell ref="B484:E484"/>
    <mergeCell ref="B485:E485"/>
    <mergeCell ref="B464:E464"/>
    <mergeCell ref="B465:E465"/>
    <mergeCell ref="B466:E466"/>
    <mergeCell ref="B467:E467"/>
    <mergeCell ref="B468:E468"/>
    <mergeCell ref="B469:E469"/>
    <mergeCell ref="B472:B473"/>
    <mergeCell ref="B449:E449"/>
    <mergeCell ref="B450:E450"/>
    <mergeCell ref="B451:E451"/>
    <mergeCell ref="B452:E452"/>
    <mergeCell ref="B453:E453"/>
    <mergeCell ref="B461:E461"/>
    <mergeCell ref="B434:E434"/>
    <mergeCell ref="B435:E435"/>
    <mergeCell ref="B436:E436"/>
    <mergeCell ref="B437:E437"/>
    <mergeCell ref="B444:E444"/>
    <mergeCell ref="B448:E448"/>
    <mergeCell ref="B418:E418"/>
    <mergeCell ref="B419:E419"/>
    <mergeCell ref="B420:E420"/>
    <mergeCell ref="B428:E428"/>
    <mergeCell ref="B432:E432"/>
    <mergeCell ref="B433:E433"/>
    <mergeCell ref="B403:E403"/>
    <mergeCell ref="B404:E404"/>
    <mergeCell ref="B411:E411"/>
    <mergeCell ref="B415:E415"/>
    <mergeCell ref="B416:E416"/>
    <mergeCell ref="B417:E417"/>
    <mergeCell ref="B423:B424"/>
    <mergeCell ref="C423:C424"/>
    <mergeCell ref="B400:E400"/>
    <mergeCell ref="B401:E401"/>
    <mergeCell ref="B402:E402"/>
    <mergeCell ref="B378:E378"/>
    <mergeCell ref="B382:E382"/>
    <mergeCell ref="B383:E383"/>
    <mergeCell ref="B384:E384"/>
    <mergeCell ref="B385:E385"/>
    <mergeCell ref="B386:E386"/>
    <mergeCell ref="B349:E349"/>
    <mergeCell ref="B350:E350"/>
    <mergeCell ref="B351:E351"/>
    <mergeCell ref="B352:E352"/>
    <mergeCell ref="B353:E353"/>
    <mergeCell ref="B361:E361"/>
    <mergeCell ref="B387:E387"/>
    <mergeCell ref="B395:E395"/>
    <mergeCell ref="B399:E399"/>
    <mergeCell ref="B373:B374"/>
    <mergeCell ref="D373:D374"/>
    <mergeCell ref="C373:C374"/>
    <mergeCell ref="B334:E334"/>
    <mergeCell ref="B335:E335"/>
    <mergeCell ref="B336:E336"/>
    <mergeCell ref="B337:E337"/>
    <mergeCell ref="B344:E344"/>
    <mergeCell ref="B348:E348"/>
    <mergeCell ref="B319:E319"/>
    <mergeCell ref="B320:E320"/>
    <mergeCell ref="B321:E321"/>
    <mergeCell ref="B328:E328"/>
    <mergeCell ref="B332:E332"/>
    <mergeCell ref="B333:E333"/>
    <mergeCell ref="B301:E301"/>
    <mergeCell ref="B308:E308"/>
    <mergeCell ref="B313:E313"/>
    <mergeCell ref="B316:E316"/>
    <mergeCell ref="B317:E317"/>
    <mergeCell ref="B318:E318"/>
    <mergeCell ref="B293:E293"/>
    <mergeCell ref="B296:E296"/>
    <mergeCell ref="B297:E297"/>
    <mergeCell ref="B298:E298"/>
    <mergeCell ref="B299:E299"/>
    <mergeCell ref="B300:E300"/>
    <mergeCell ref="B277:E277"/>
    <mergeCell ref="B278:E278"/>
    <mergeCell ref="B279:E279"/>
    <mergeCell ref="B280:E280"/>
    <mergeCell ref="B281:E281"/>
    <mergeCell ref="B288:E288"/>
    <mergeCell ref="B259:E259"/>
    <mergeCell ref="B260:E260"/>
    <mergeCell ref="B261:E261"/>
    <mergeCell ref="B268:E268"/>
    <mergeCell ref="B273:E273"/>
    <mergeCell ref="B276:E276"/>
    <mergeCell ref="B241:E241"/>
    <mergeCell ref="B248:E248"/>
    <mergeCell ref="B253:E253"/>
    <mergeCell ref="B256:E256"/>
    <mergeCell ref="B257:E257"/>
    <mergeCell ref="B258:E258"/>
    <mergeCell ref="B233:E233"/>
    <mergeCell ref="B236:E236"/>
    <mergeCell ref="B237:E237"/>
    <mergeCell ref="B238:E238"/>
    <mergeCell ref="B239:E239"/>
    <mergeCell ref="B240:E240"/>
    <mergeCell ref="B217:E217"/>
    <mergeCell ref="B218:E218"/>
    <mergeCell ref="B219:E219"/>
    <mergeCell ref="B220:E220"/>
    <mergeCell ref="B221:E221"/>
    <mergeCell ref="B228:E228"/>
    <mergeCell ref="B199:E199"/>
    <mergeCell ref="B200:E200"/>
    <mergeCell ref="B201:E201"/>
    <mergeCell ref="B208:E208"/>
    <mergeCell ref="B213:E213"/>
    <mergeCell ref="B216:E216"/>
    <mergeCell ref="B181:E181"/>
    <mergeCell ref="B188:E188"/>
    <mergeCell ref="B193:E193"/>
    <mergeCell ref="B196:E196"/>
    <mergeCell ref="B197:E197"/>
    <mergeCell ref="B198:E198"/>
    <mergeCell ref="B173:E173"/>
    <mergeCell ref="B176:E176"/>
    <mergeCell ref="B177:E177"/>
    <mergeCell ref="B178:E178"/>
    <mergeCell ref="B179:E179"/>
    <mergeCell ref="B180:E180"/>
    <mergeCell ref="B157:E157"/>
    <mergeCell ref="B158:E158"/>
    <mergeCell ref="B159:E159"/>
    <mergeCell ref="B160:E160"/>
    <mergeCell ref="B161:E161"/>
    <mergeCell ref="B168:E168"/>
    <mergeCell ref="B139:E139"/>
    <mergeCell ref="B140:E140"/>
    <mergeCell ref="B141:E141"/>
    <mergeCell ref="B148:E148"/>
    <mergeCell ref="B153:E153"/>
    <mergeCell ref="B156:E156"/>
    <mergeCell ref="B121:E121"/>
    <mergeCell ref="B128:E128"/>
    <mergeCell ref="B133:E133"/>
    <mergeCell ref="B136:E136"/>
    <mergeCell ref="B137:E137"/>
    <mergeCell ref="B138:E138"/>
    <mergeCell ref="B113:E113"/>
    <mergeCell ref="B116:E116"/>
    <mergeCell ref="B117:E117"/>
    <mergeCell ref="B118:E118"/>
    <mergeCell ref="B119:E119"/>
    <mergeCell ref="B120:E120"/>
    <mergeCell ref="B97:E97"/>
    <mergeCell ref="B98:E98"/>
    <mergeCell ref="B99:E99"/>
    <mergeCell ref="B100:E100"/>
    <mergeCell ref="B101:E101"/>
    <mergeCell ref="B108:E108"/>
    <mergeCell ref="B79:E79"/>
    <mergeCell ref="B80:E80"/>
    <mergeCell ref="B81:E81"/>
    <mergeCell ref="B88:E88"/>
    <mergeCell ref="B93:E93"/>
    <mergeCell ref="B96:E96"/>
    <mergeCell ref="B61:E61"/>
    <mergeCell ref="B68:E68"/>
    <mergeCell ref="B73:E73"/>
    <mergeCell ref="B76:E76"/>
    <mergeCell ref="B77:E77"/>
    <mergeCell ref="B78:E78"/>
    <mergeCell ref="B53:E53"/>
    <mergeCell ref="B56:E56"/>
    <mergeCell ref="B57:E57"/>
    <mergeCell ref="B58:E58"/>
    <mergeCell ref="B59:E59"/>
    <mergeCell ref="B60:E60"/>
    <mergeCell ref="B40:E40"/>
    <mergeCell ref="B41:E41"/>
    <mergeCell ref="B48:E48"/>
    <mergeCell ref="B19:E19"/>
    <mergeCell ref="B20:E20"/>
    <mergeCell ref="B21:E21"/>
    <mergeCell ref="B28:E28"/>
    <mergeCell ref="B33:E33"/>
    <mergeCell ref="B36:E36"/>
    <mergeCell ref="A1:G1"/>
    <mergeCell ref="B8:E8"/>
    <mergeCell ref="B13:E13"/>
    <mergeCell ref="B16:E16"/>
    <mergeCell ref="B17:E17"/>
    <mergeCell ref="B18:E18"/>
    <mergeCell ref="B37:E37"/>
    <mergeCell ref="B38:E38"/>
    <mergeCell ref="B39:E39"/>
    <mergeCell ref="A373:A374"/>
    <mergeCell ref="B390:B391"/>
    <mergeCell ref="B356:B357"/>
    <mergeCell ref="A356:A357"/>
    <mergeCell ref="D356:D357"/>
    <mergeCell ref="C356:C357"/>
    <mergeCell ref="B365:E365"/>
    <mergeCell ref="B366:E366"/>
    <mergeCell ref="B367:E367"/>
    <mergeCell ref="B368:E368"/>
    <mergeCell ref="B369:E369"/>
    <mergeCell ref="B370:E370"/>
    <mergeCell ref="A472:A473"/>
    <mergeCell ref="C472:C473"/>
    <mergeCell ref="B525:B526"/>
    <mergeCell ref="B507:B508"/>
    <mergeCell ref="A525:A526"/>
    <mergeCell ref="C525:C526"/>
    <mergeCell ref="D525:D526"/>
    <mergeCell ref="D472:D473"/>
    <mergeCell ref="C390:C391"/>
    <mergeCell ref="D390:D391"/>
    <mergeCell ref="A390:A391"/>
    <mergeCell ref="A507:A508"/>
    <mergeCell ref="C507:C508"/>
    <mergeCell ref="D507:D508"/>
    <mergeCell ref="B489:B491"/>
    <mergeCell ref="A489:A491"/>
    <mergeCell ref="C489:C491"/>
    <mergeCell ref="D489:D491"/>
    <mergeCell ref="B456:B457"/>
    <mergeCell ref="D423:D424"/>
    <mergeCell ref="A456:A457"/>
    <mergeCell ref="D456:D457"/>
    <mergeCell ref="C456:C457"/>
    <mergeCell ref="A423:A424"/>
  </mergeCells>
  <pageMargins left="0.78740157480314965" right="0.78740157480314965" top="0.19685039370078741" bottom="0.19685039370078741" header="0.19685039370078741" footer="0.19685039370078741"/>
  <pageSetup paperSize="9" scale="73" fitToHeight="0" orientation="portrait" r:id="rId1"/>
  <rowBreaks count="27" manualBreakCount="27">
    <brk id="21" max="16383" man="1"/>
    <brk id="41" max="16383" man="1"/>
    <brk id="61" max="16383" man="1"/>
    <brk id="81" max="16383" man="1"/>
    <brk id="101" max="6" man="1"/>
    <brk id="121" max="6" man="1"/>
    <brk id="141" max="6" man="1"/>
    <brk id="161" max="6" man="1"/>
    <brk id="181" max="6" man="1"/>
    <brk id="201" max="6" man="1"/>
    <brk id="221" max="6" man="1"/>
    <brk id="241" max="6" man="1"/>
    <brk id="261" max="6" man="1"/>
    <brk id="281" max="6" man="1"/>
    <brk id="301" max="6" man="1"/>
    <brk id="337" max="16383" man="1"/>
    <brk id="353" max="16383" man="1"/>
    <brk id="370" max="6" man="1"/>
    <brk id="387" max="6" man="1"/>
    <brk id="404" max="6" man="1"/>
    <brk id="420" max="6" man="1"/>
    <brk id="437" max="6" man="1"/>
    <brk id="453" max="6" man="1"/>
    <brk id="469" max="6" man="1"/>
    <brk id="486" max="6" man="1"/>
    <brk id="492" max="6" man="1"/>
    <brk id="522" max="6" man="1"/>
  </rowBreaks>
  <ignoredErrors>
    <ignoredError sqref="F20 F40 F60 F80 F100 F120 F140 F160 F180 F200 F220 F240 F260 F280 F300 F320 F336 F352 F369 F386 F403 F419 F436 F452 F468 F485 F503 F521 F539"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61"/>
  <sheetViews>
    <sheetView view="pageBreakPreview" topLeftCell="A175" zoomScale="70" zoomScaleNormal="100" zoomScaleSheetLayoutView="70" workbookViewId="0">
      <selection activeCell="F257" sqref="F257"/>
    </sheetView>
  </sheetViews>
  <sheetFormatPr defaultColWidth="9" defaultRowHeight="14.4" x14ac:dyDescent="0.3"/>
  <cols>
    <col min="1" max="1" width="11.6640625" style="189" customWidth="1"/>
    <col min="2" max="2" width="67.88671875" style="17" customWidth="1"/>
    <col min="3" max="3" width="9" style="17"/>
    <col min="4" max="6" width="11.109375" style="17" customWidth="1"/>
    <col min="7" max="7" width="10" style="17" customWidth="1"/>
    <col min="8" max="8" width="9" style="1"/>
    <col min="9" max="9" width="9.6640625" style="1" bestFit="1" customWidth="1"/>
    <col min="10" max="11" width="9" style="1"/>
    <col min="12" max="12" width="9.33203125" style="1" bestFit="1" customWidth="1"/>
    <col min="13" max="16384" width="9" style="1"/>
  </cols>
  <sheetData>
    <row r="1" spans="1:12" x14ac:dyDescent="0.3">
      <c r="A1" s="231" t="s">
        <v>666</v>
      </c>
      <c r="B1" s="231"/>
      <c r="C1" s="231"/>
      <c r="D1" s="231"/>
      <c r="E1" s="231"/>
      <c r="F1" s="231"/>
      <c r="G1" s="231"/>
    </row>
    <row r="2" spans="1:12" ht="15" thickBot="1" x14ac:dyDescent="0.35">
      <c r="F2" s="56"/>
    </row>
    <row r="3" spans="1:12" ht="44.4" thickTop="1" thickBot="1" x14ac:dyDescent="0.35">
      <c r="A3" s="62" t="s">
        <v>2</v>
      </c>
      <c r="B3" s="62" t="s">
        <v>3</v>
      </c>
      <c r="C3" s="63" t="s">
        <v>4</v>
      </c>
      <c r="D3" s="64" t="s">
        <v>5</v>
      </c>
      <c r="E3" s="27"/>
      <c r="F3" s="20"/>
      <c r="G3" s="20"/>
      <c r="H3" s="2"/>
      <c r="I3" s="24"/>
      <c r="J3" s="24"/>
      <c r="K3" s="24"/>
    </row>
    <row r="4" spans="1:12" ht="112.2" customHeight="1" thickTop="1" thickBot="1" x14ac:dyDescent="0.35">
      <c r="A4" s="65" t="s">
        <v>667</v>
      </c>
      <c r="B4" s="66" t="s">
        <v>668</v>
      </c>
      <c r="C4" s="50" t="s">
        <v>130</v>
      </c>
      <c r="D4" s="50">
        <v>1</v>
      </c>
      <c r="E4" s="20"/>
      <c r="F4" s="20"/>
      <c r="G4" s="20"/>
      <c r="I4" s="24"/>
      <c r="J4" s="24"/>
      <c r="K4" s="24"/>
    </row>
    <row r="5" spans="1:12" ht="27.75" customHeight="1" thickTop="1" thickBot="1" x14ac:dyDescent="0.35">
      <c r="A5" s="62" t="s">
        <v>9</v>
      </c>
      <c r="B5" s="62" t="s">
        <v>10</v>
      </c>
      <c r="C5" s="62" t="s">
        <v>4</v>
      </c>
      <c r="D5" s="62" t="s">
        <v>11</v>
      </c>
      <c r="E5" s="62" t="s">
        <v>12</v>
      </c>
      <c r="F5" s="62" t="s">
        <v>13</v>
      </c>
      <c r="G5" s="64" t="s">
        <v>14</v>
      </c>
    </row>
    <row r="6" spans="1:12" ht="15" thickTop="1" x14ac:dyDescent="0.3">
      <c r="A6" s="7"/>
      <c r="B6" s="67" t="s">
        <v>15</v>
      </c>
      <c r="C6" s="68"/>
      <c r="D6" s="68"/>
      <c r="E6" s="68"/>
      <c r="F6" s="68"/>
      <c r="G6" s="7"/>
    </row>
    <row r="7" spans="1:12" x14ac:dyDescent="0.3">
      <c r="A7" s="36" t="s">
        <v>16</v>
      </c>
      <c r="B7" s="68" t="s">
        <v>486</v>
      </c>
      <c r="C7" s="4" t="s">
        <v>18</v>
      </c>
      <c r="D7" s="69">
        <v>0.5</v>
      </c>
      <c r="E7" s="6">
        <v>30.03</v>
      </c>
      <c r="F7" s="114">
        <f>D7*E7</f>
        <v>15.015000000000001</v>
      </c>
      <c r="G7" s="7"/>
    </row>
    <row r="8" spans="1:12" x14ac:dyDescent="0.3">
      <c r="A8" s="36" t="s">
        <v>19</v>
      </c>
      <c r="B8" s="4" t="s">
        <v>2751</v>
      </c>
      <c r="C8" s="4" t="s">
        <v>18</v>
      </c>
      <c r="D8" s="69">
        <v>0.6</v>
      </c>
      <c r="E8" s="6">
        <v>27.23</v>
      </c>
      <c r="F8" s="6">
        <f>PRODUCT(D8:E8)</f>
        <v>16.338000000000001</v>
      </c>
      <c r="G8" s="7"/>
    </row>
    <row r="9" spans="1:12" x14ac:dyDescent="0.3">
      <c r="A9" s="36" t="s">
        <v>131</v>
      </c>
      <c r="B9" s="4" t="s">
        <v>669</v>
      </c>
      <c r="C9" s="4" t="s">
        <v>18</v>
      </c>
      <c r="D9" s="69">
        <v>1</v>
      </c>
      <c r="E9" s="6">
        <v>30.27</v>
      </c>
      <c r="F9" s="6">
        <f>PRODUCT(D9:E9)</f>
        <v>30.27</v>
      </c>
      <c r="G9" s="7"/>
    </row>
    <row r="10" spans="1:12" ht="15" thickBot="1" x14ac:dyDescent="0.35">
      <c r="A10" s="36" t="s">
        <v>670</v>
      </c>
      <c r="B10" s="4" t="s">
        <v>671</v>
      </c>
      <c r="C10" s="4" t="s">
        <v>18</v>
      </c>
      <c r="D10" s="69">
        <v>2</v>
      </c>
      <c r="E10" s="6">
        <v>25.18</v>
      </c>
      <c r="F10" s="6">
        <f>PRODUCT(D10:E10)</f>
        <v>50.36</v>
      </c>
      <c r="G10" s="7"/>
    </row>
    <row r="11" spans="1:12" ht="15.6" thickTop="1" thickBot="1" x14ac:dyDescent="0.35">
      <c r="A11" s="71">
        <v>1</v>
      </c>
      <c r="B11" s="244" t="s">
        <v>21</v>
      </c>
      <c r="C11" s="245"/>
      <c r="D11" s="245"/>
      <c r="E11" s="246"/>
      <c r="F11" s="72">
        <f>SUM(F7:F10)</f>
        <v>111.983</v>
      </c>
      <c r="G11" s="73">
        <f>SUM(F11/F21)</f>
        <v>0.30218163738500342</v>
      </c>
    </row>
    <row r="12" spans="1:12" ht="15" thickTop="1" x14ac:dyDescent="0.3">
      <c r="A12" s="7"/>
      <c r="B12" s="74" t="s">
        <v>45</v>
      </c>
      <c r="C12" s="4"/>
      <c r="D12" s="4"/>
      <c r="E12" s="4"/>
      <c r="F12" s="41"/>
      <c r="G12" s="75"/>
    </row>
    <row r="13" spans="1:12" x14ac:dyDescent="0.3">
      <c r="A13" s="36" t="s">
        <v>23</v>
      </c>
      <c r="B13" s="4" t="s">
        <v>672</v>
      </c>
      <c r="C13" s="4" t="s">
        <v>673</v>
      </c>
      <c r="D13" s="22">
        <v>1</v>
      </c>
      <c r="E13" s="6">
        <v>30.64</v>
      </c>
      <c r="F13" s="6">
        <f>D13*E13</f>
        <v>30.64</v>
      </c>
      <c r="G13" s="7"/>
      <c r="J13" s="30"/>
      <c r="K13" s="31"/>
      <c r="L13" s="31"/>
    </row>
    <row r="14" spans="1:12" x14ac:dyDescent="0.3">
      <c r="A14" s="36" t="s">
        <v>47</v>
      </c>
      <c r="B14" s="4" t="s">
        <v>674</v>
      </c>
      <c r="C14" s="4" t="s">
        <v>8</v>
      </c>
      <c r="D14" s="22">
        <v>0.1</v>
      </c>
      <c r="E14" s="6">
        <v>1412.87</v>
      </c>
      <c r="F14" s="6">
        <f>D14*E14</f>
        <v>141.28700000000001</v>
      </c>
      <c r="G14" s="7"/>
    </row>
    <row r="15" spans="1:12" ht="15" thickBot="1" x14ac:dyDescent="0.35">
      <c r="A15" s="36" t="s">
        <v>78</v>
      </c>
      <c r="B15" s="4" t="s">
        <v>675</v>
      </c>
      <c r="C15" s="4" t="s">
        <v>673</v>
      </c>
      <c r="D15" s="22">
        <v>1</v>
      </c>
      <c r="E15" s="6">
        <v>9.0399999999999991</v>
      </c>
      <c r="F15" s="6">
        <f>D15*E15</f>
        <v>9.0399999999999991</v>
      </c>
      <c r="G15" s="7"/>
      <c r="J15" s="30"/>
      <c r="K15" s="31"/>
      <c r="L15" s="31"/>
    </row>
    <row r="16" spans="1:12" ht="15.6" thickTop="1" thickBot="1" x14ac:dyDescent="0.35">
      <c r="A16" s="71">
        <v>2</v>
      </c>
      <c r="B16" s="244" t="s">
        <v>134</v>
      </c>
      <c r="C16" s="245"/>
      <c r="D16" s="245"/>
      <c r="E16" s="246"/>
      <c r="F16" s="72">
        <f>SUM(F13:F15)</f>
        <v>180.96700000000001</v>
      </c>
      <c r="G16" s="73">
        <f>SUM(F16/F21)</f>
        <v>0.48833219660709137</v>
      </c>
    </row>
    <row r="17" spans="1:12" ht="15.6" thickTop="1" thickBot="1" x14ac:dyDescent="0.35">
      <c r="A17" s="78" t="s">
        <v>26</v>
      </c>
      <c r="B17" s="244" t="s">
        <v>27</v>
      </c>
      <c r="C17" s="245"/>
      <c r="D17" s="245"/>
      <c r="E17" s="246"/>
      <c r="F17" s="79">
        <f>SUM(F11,F16)</f>
        <v>292.95000000000005</v>
      </c>
      <c r="G17" s="3"/>
    </row>
    <row r="18" spans="1:12" ht="15.6" thickTop="1" thickBot="1" x14ac:dyDescent="0.35">
      <c r="A18" s="80">
        <v>3</v>
      </c>
      <c r="B18" s="264" t="s">
        <v>28</v>
      </c>
      <c r="C18" s="265"/>
      <c r="D18" s="265"/>
      <c r="E18" s="266"/>
      <c r="F18" s="79">
        <f>SUM(F17)*15%</f>
        <v>43.942500000000003</v>
      </c>
      <c r="G18" s="73">
        <f>SUM(F18/F21)</f>
        <v>0.11857707509881422</v>
      </c>
    </row>
    <row r="19" spans="1:12" ht="15.6" thickTop="1" thickBot="1" x14ac:dyDescent="0.35">
      <c r="A19" s="78" t="s">
        <v>29</v>
      </c>
      <c r="B19" s="244" t="s">
        <v>30</v>
      </c>
      <c r="C19" s="245"/>
      <c r="D19" s="245"/>
      <c r="E19" s="246"/>
      <c r="F19" s="81">
        <f>SUM(F17:F18)</f>
        <v>336.89250000000004</v>
      </c>
    </row>
    <row r="20" spans="1:12" ht="15.6" thickTop="1" thickBot="1" x14ac:dyDescent="0.35">
      <c r="A20" s="80">
        <v>4</v>
      </c>
      <c r="B20" s="264" t="s">
        <v>31</v>
      </c>
      <c r="C20" s="265"/>
      <c r="D20" s="265"/>
      <c r="E20" s="266"/>
      <c r="F20" s="79">
        <f>SUM(F19)*10%</f>
        <v>33.689250000000008</v>
      </c>
      <c r="G20" s="73">
        <f>SUM(F20/F21)</f>
        <v>9.0909090909090912E-2</v>
      </c>
    </row>
    <row r="21" spans="1:12" ht="15.6" thickTop="1" thickBot="1" x14ac:dyDescent="0.35">
      <c r="A21" s="78" t="s">
        <v>32</v>
      </c>
      <c r="B21" s="244" t="s">
        <v>33</v>
      </c>
      <c r="C21" s="245"/>
      <c r="D21" s="245"/>
      <c r="E21" s="246"/>
      <c r="F21" s="81">
        <f>SUM(F19:F20)</f>
        <v>370.58175000000006</v>
      </c>
      <c r="G21" s="82">
        <f>SUM(G11,G16,G18,G20)</f>
        <v>0.99999999999999989</v>
      </c>
      <c r="I21" s="31"/>
      <c r="J21" s="30"/>
      <c r="K21" s="31"/>
      <c r="L21" s="31"/>
    </row>
    <row r="22" spans="1:12" ht="15.6" thickTop="1" thickBot="1" x14ac:dyDescent="0.35"/>
    <row r="23" spans="1:12" ht="44.4" thickTop="1" thickBot="1" x14ac:dyDescent="0.35">
      <c r="A23" s="62" t="s">
        <v>2</v>
      </c>
      <c r="B23" s="62" t="s">
        <v>3</v>
      </c>
      <c r="C23" s="63" t="s">
        <v>4</v>
      </c>
      <c r="D23" s="64" t="s">
        <v>5</v>
      </c>
      <c r="E23" s="27"/>
      <c r="F23" s="20"/>
      <c r="G23" s="20"/>
      <c r="I23" s="24"/>
      <c r="J23" s="24"/>
      <c r="K23" s="24"/>
    </row>
    <row r="24" spans="1:12" ht="61.2" customHeight="1" thickTop="1" x14ac:dyDescent="0.3">
      <c r="A24" s="238" t="s">
        <v>676</v>
      </c>
      <c r="B24" s="270" t="s">
        <v>677</v>
      </c>
      <c r="C24" s="274"/>
      <c r="D24" s="274"/>
      <c r="E24" s="27"/>
      <c r="F24" s="20"/>
      <c r="G24" s="20"/>
      <c r="I24" s="24"/>
      <c r="J24" s="24"/>
      <c r="K24" s="24"/>
    </row>
    <row r="25" spans="1:12" ht="202.2" customHeight="1" x14ac:dyDescent="0.3">
      <c r="A25" s="239"/>
      <c r="B25" s="271"/>
      <c r="C25" s="275"/>
      <c r="D25" s="275"/>
      <c r="E25" s="27"/>
      <c r="F25" s="20"/>
      <c r="G25" s="20"/>
      <c r="I25" s="24"/>
      <c r="J25" s="24"/>
      <c r="K25" s="24"/>
    </row>
    <row r="26" spans="1:12" ht="15" thickBot="1" x14ac:dyDescent="0.35">
      <c r="A26" s="103" t="s">
        <v>678</v>
      </c>
      <c r="B26" s="115" t="s">
        <v>679</v>
      </c>
      <c r="C26" s="110" t="s">
        <v>483</v>
      </c>
      <c r="D26" s="110">
        <v>1</v>
      </c>
      <c r="E26" s="20"/>
      <c r="F26" s="20"/>
      <c r="G26" s="20"/>
      <c r="I26" s="24"/>
      <c r="J26" s="24"/>
      <c r="K26" s="24"/>
    </row>
    <row r="27" spans="1:12" ht="30" thickTop="1" thickBot="1" x14ac:dyDescent="0.35">
      <c r="A27" s="62" t="s">
        <v>9</v>
      </c>
      <c r="B27" s="62" t="s">
        <v>10</v>
      </c>
      <c r="C27" s="62" t="s">
        <v>4</v>
      </c>
      <c r="D27" s="62" t="s">
        <v>11</v>
      </c>
      <c r="E27" s="62" t="s">
        <v>12</v>
      </c>
      <c r="F27" s="62" t="s">
        <v>13</v>
      </c>
      <c r="G27" s="64" t="s">
        <v>14</v>
      </c>
    </row>
    <row r="28" spans="1:12" ht="15" thickTop="1" x14ac:dyDescent="0.3">
      <c r="A28" s="7"/>
      <c r="B28" s="67" t="s">
        <v>15</v>
      </c>
      <c r="C28" s="68"/>
      <c r="D28" s="68"/>
      <c r="E28" s="68"/>
      <c r="F28" s="68"/>
      <c r="G28" s="7"/>
    </row>
    <row r="29" spans="1:12" x14ac:dyDescent="0.3">
      <c r="A29" s="36" t="s">
        <v>16</v>
      </c>
      <c r="B29" s="4" t="s">
        <v>70</v>
      </c>
      <c r="C29" s="4" t="s">
        <v>18</v>
      </c>
      <c r="D29" s="22">
        <v>0.40150000000000002</v>
      </c>
      <c r="E29" s="6">
        <v>30.27</v>
      </c>
      <c r="F29" s="6">
        <f>PRODUCT(D29:E29)</f>
        <v>12.153405000000001</v>
      </c>
      <c r="G29" s="7"/>
    </row>
    <row r="30" spans="1:12" x14ac:dyDescent="0.3">
      <c r="A30" s="36" t="s">
        <v>19</v>
      </c>
      <c r="B30" s="4" t="s">
        <v>140</v>
      </c>
      <c r="C30" s="4" t="s">
        <v>18</v>
      </c>
      <c r="D30" s="22">
        <v>0.40150000000000002</v>
      </c>
      <c r="E30" s="6">
        <v>28.09</v>
      </c>
      <c r="F30" s="6">
        <f>PRODUCT(D30:E30)</f>
        <v>11.278135000000001</v>
      </c>
      <c r="G30" s="7"/>
    </row>
    <row r="31" spans="1:12" ht="15" thickBot="1" x14ac:dyDescent="0.35">
      <c r="A31" s="36" t="s">
        <v>131</v>
      </c>
      <c r="B31" s="4" t="s">
        <v>141</v>
      </c>
      <c r="C31" s="4" t="s">
        <v>18</v>
      </c>
      <c r="D31" s="22">
        <v>0.40150000000000002</v>
      </c>
      <c r="E31" s="6">
        <v>25.18</v>
      </c>
      <c r="F31" s="6">
        <f>PRODUCT(D31:E31)</f>
        <v>10.109770000000001</v>
      </c>
      <c r="G31" s="7"/>
    </row>
    <row r="32" spans="1:12" ht="15.6" thickTop="1" thickBot="1" x14ac:dyDescent="0.35">
      <c r="A32" s="71">
        <v>1</v>
      </c>
      <c r="B32" s="244" t="s">
        <v>21</v>
      </c>
      <c r="C32" s="245"/>
      <c r="D32" s="245"/>
      <c r="E32" s="246"/>
      <c r="F32" s="72">
        <f>SUM(F29:F31)</f>
        <v>33.541310000000003</v>
      </c>
      <c r="G32" s="73">
        <f>SUM(F32/F40)</f>
        <v>0.26015040000189749</v>
      </c>
    </row>
    <row r="33" spans="1:12" ht="15" thickTop="1" x14ac:dyDescent="0.3">
      <c r="A33" s="7"/>
      <c r="B33" s="74" t="s">
        <v>188</v>
      </c>
      <c r="C33" s="4"/>
      <c r="D33" s="4"/>
      <c r="E33" s="4"/>
      <c r="F33" s="41"/>
      <c r="G33" s="75"/>
    </row>
    <row r="34" spans="1:12" ht="15" thickBot="1" x14ac:dyDescent="0.35">
      <c r="A34" s="36" t="s">
        <v>23</v>
      </c>
      <c r="B34" s="4" t="s">
        <v>189</v>
      </c>
      <c r="C34" s="4" t="s">
        <v>190</v>
      </c>
      <c r="D34" s="22">
        <v>1</v>
      </c>
      <c r="E34" s="76">
        <v>68.38</v>
      </c>
      <c r="F34" s="6">
        <f>D34*E34</f>
        <v>68.38</v>
      </c>
      <c r="G34" s="7"/>
      <c r="J34" s="30"/>
      <c r="K34" s="31"/>
      <c r="L34" s="31"/>
    </row>
    <row r="35" spans="1:12" ht="15.6" thickTop="1" thickBot="1" x14ac:dyDescent="0.35">
      <c r="A35" s="71">
        <v>2</v>
      </c>
      <c r="B35" s="244" t="s">
        <v>134</v>
      </c>
      <c r="C35" s="245"/>
      <c r="D35" s="245"/>
      <c r="E35" s="246"/>
      <c r="F35" s="72">
        <f>SUM(F34)</f>
        <v>68.38</v>
      </c>
      <c r="G35" s="73">
        <f>SUM(F35/F40)</f>
        <v>0.53036343399019736</v>
      </c>
    </row>
    <row r="36" spans="1:12" ht="15.6" thickTop="1" thickBot="1" x14ac:dyDescent="0.35">
      <c r="A36" s="78" t="s">
        <v>26</v>
      </c>
      <c r="B36" s="244" t="s">
        <v>27</v>
      </c>
      <c r="C36" s="245"/>
      <c r="D36" s="245"/>
      <c r="E36" s="246"/>
      <c r="F36" s="79">
        <f>SUM(F32,F35)</f>
        <v>101.92131000000001</v>
      </c>
      <c r="G36" s="3"/>
    </row>
    <row r="37" spans="1:12" ht="15.6" thickTop="1" thickBot="1" x14ac:dyDescent="0.35">
      <c r="A37" s="80">
        <v>3</v>
      </c>
      <c r="B37" s="264" t="s">
        <v>28</v>
      </c>
      <c r="C37" s="265"/>
      <c r="D37" s="265"/>
      <c r="E37" s="266"/>
      <c r="F37" s="79">
        <f>SUM(F36)*15%</f>
        <v>15.2881965</v>
      </c>
      <c r="G37" s="73">
        <f>SUM(F37/F40)</f>
        <v>0.11857707509881424</v>
      </c>
    </row>
    <row r="38" spans="1:12" ht="15.6" thickTop="1" thickBot="1" x14ac:dyDescent="0.35">
      <c r="A38" s="78" t="s">
        <v>29</v>
      </c>
      <c r="B38" s="244" t="s">
        <v>30</v>
      </c>
      <c r="C38" s="245"/>
      <c r="D38" s="245"/>
      <c r="E38" s="246"/>
      <c r="F38" s="81">
        <f>SUM(F36:F37)</f>
        <v>117.2095065</v>
      </c>
    </row>
    <row r="39" spans="1:12" ht="15.6" thickTop="1" thickBot="1" x14ac:dyDescent="0.35">
      <c r="A39" s="80">
        <v>4</v>
      </c>
      <c r="B39" s="264" t="s">
        <v>31</v>
      </c>
      <c r="C39" s="265"/>
      <c r="D39" s="265"/>
      <c r="E39" s="266"/>
      <c r="F39" s="79">
        <f>SUM(F38)*10%</f>
        <v>11.720950650000001</v>
      </c>
      <c r="G39" s="73">
        <f>SUM(F39/F40)</f>
        <v>9.0909090909090912E-2</v>
      </c>
    </row>
    <row r="40" spans="1:12" ht="15.6" thickTop="1" thickBot="1" x14ac:dyDescent="0.35">
      <c r="A40" s="78" t="s">
        <v>32</v>
      </c>
      <c r="B40" s="244" t="s">
        <v>33</v>
      </c>
      <c r="C40" s="245"/>
      <c r="D40" s="245"/>
      <c r="E40" s="246"/>
      <c r="F40" s="81">
        <f>SUM(F38:F39)</f>
        <v>128.93045715</v>
      </c>
      <c r="G40" s="82">
        <f>SUM(G32,G35,G37,G39)</f>
        <v>1</v>
      </c>
      <c r="I40" s="31"/>
      <c r="J40" s="30"/>
      <c r="K40" s="31"/>
      <c r="L40" s="31"/>
    </row>
    <row r="41" spans="1:12" ht="15.6" thickTop="1" thickBot="1" x14ac:dyDescent="0.35"/>
    <row r="42" spans="1:12" ht="44.4" thickTop="1" thickBot="1" x14ac:dyDescent="0.35">
      <c r="A42" s="62" t="s">
        <v>2</v>
      </c>
      <c r="B42" s="62" t="s">
        <v>3</v>
      </c>
      <c r="C42" s="63" t="s">
        <v>4</v>
      </c>
      <c r="D42" s="64" t="s">
        <v>5</v>
      </c>
      <c r="E42" s="27"/>
      <c r="F42" s="20"/>
      <c r="G42" s="20"/>
      <c r="I42" s="24"/>
      <c r="J42" s="24"/>
      <c r="K42" s="24"/>
    </row>
    <row r="43" spans="1:12" ht="63.6" customHeight="1" thickTop="1" x14ac:dyDescent="0.3">
      <c r="A43" s="238" t="s">
        <v>676</v>
      </c>
      <c r="B43" s="270" t="s">
        <v>677</v>
      </c>
      <c r="C43" s="274"/>
      <c r="D43" s="274"/>
      <c r="E43" s="27"/>
      <c r="F43" s="20"/>
      <c r="G43" s="20"/>
      <c r="I43" s="24"/>
      <c r="J43" s="24"/>
      <c r="K43" s="24"/>
    </row>
    <row r="44" spans="1:12" ht="187.8" customHeight="1" x14ac:dyDescent="0.3">
      <c r="A44" s="239"/>
      <c r="B44" s="271"/>
      <c r="C44" s="275"/>
      <c r="D44" s="275"/>
      <c r="E44" s="27"/>
      <c r="F44" s="20"/>
      <c r="G44" s="20"/>
      <c r="I44" s="24"/>
      <c r="J44" s="24"/>
      <c r="K44" s="24"/>
    </row>
    <row r="45" spans="1:12" ht="59.4" customHeight="1" thickBot="1" x14ac:dyDescent="0.35">
      <c r="A45" s="103" t="s">
        <v>680</v>
      </c>
      <c r="B45" s="113" t="s">
        <v>681</v>
      </c>
      <c r="C45" s="110" t="s">
        <v>483</v>
      </c>
      <c r="D45" s="110">
        <v>1</v>
      </c>
      <c r="E45" s="20"/>
      <c r="F45" s="20"/>
      <c r="G45" s="20"/>
      <c r="I45" s="24"/>
      <c r="J45" s="24"/>
      <c r="K45" s="24"/>
    </row>
    <row r="46" spans="1:12" ht="30" thickTop="1" thickBot="1" x14ac:dyDescent="0.35">
      <c r="A46" s="62" t="s">
        <v>9</v>
      </c>
      <c r="B46" s="62" t="s">
        <v>10</v>
      </c>
      <c r="C46" s="62" t="s">
        <v>4</v>
      </c>
      <c r="D46" s="62" t="s">
        <v>11</v>
      </c>
      <c r="E46" s="62" t="s">
        <v>12</v>
      </c>
      <c r="F46" s="62" t="s">
        <v>13</v>
      </c>
      <c r="G46" s="64" t="s">
        <v>14</v>
      </c>
    </row>
    <row r="47" spans="1:12" ht="15" thickTop="1" x14ac:dyDescent="0.3">
      <c r="A47" s="7"/>
      <c r="B47" s="67" t="s">
        <v>15</v>
      </c>
      <c r="C47" s="68"/>
      <c r="D47" s="68"/>
      <c r="E47" s="68"/>
      <c r="F47" s="68"/>
      <c r="G47" s="7"/>
    </row>
    <row r="48" spans="1:12" x14ac:dyDescent="0.3">
      <c r="A48" s="36" t="s">
        <v>16</v>
      </c>
      <c r="B48" s="4" t="s">
        <v>70</v>
      </c>
      <c r="C48" s="4" t="s">
        <v>18</v>
      </c>
      <c r="D48" s="22">
        <v>0.59299999999999997</v>
      </c>
      <c r="E48" s="6">
        <v>30.27</v>
      </c>
      <c r="F48" s="6">
        <f>PRODUCT(D48:E48)</f>
        <v>17.950109999999999</v>
      </c>
      <c r="G48" s="7"/>
    </row>
    <row r="49" spans="1:12" x14ac:dyDescent="0.3">
      <c r="A49" s="36" t="s">
        <v>19</v>
      </c>
      <c r="B49" s="4" t="s">
        <v>140</v>
      </c>
      <c r="C49" s="4" t="s">
        <v>18</v>
      </c>
      <c r="D49" s="22">
        <v>0.59299999999999997</v>
      </c>
      <c r="E49" s="6">
        <v>28.09</v>
      </c>
      <c r="F49" s="6">
        <f>PRODUCT(D49:E49)</f>
        <v>16.65737</v>
      </c>
      <c r="G49" s="7"/>
    </row>
    <row r="50" spans="1:12" ht="15" thickBot="1" x14ac:dyDescent="0.35">
      <c r="A50" s="36" t="s">
        <v>131</v>
      </c>
      <c r="B50" s="4" t="s">
        <v>141</v>
      </c>
      <c r="C50" s="4" t="s">
        <v>18</v>
      </c>
      <c r="D50" s="22">
        <v>0.59299999999999997</v>
      </c>
      <c r="E50" s="6">
        <v>25.18</v>
      </c>
      <c r="F50" s="6">
        <f>PRODUCT(D50:E50)</f>
        <v>14.93174</v>
      </c>
      <c r="G50" s="7"/>
    </row>
    <row r="51" spans="1:12" ht="15.6" thickTop="1" thickBot="1" x14ac:dyDescent="0.35">
      <c r="A51" s="71">
        <v>1</v>
      </c>
      <c r="B51" s="244" t="s">
        <v>21</v>
      </c>
      <c r="C51" s="245"/>
      <c r="D51" s="245"/>
      <c r="E51" s="246"/>
      <c r="F51" s="72">
        <f>SUM(F48:F50)</f>
        <v>49.539219999999993</v>
      </c>
      <c r="G51" s="73">
        <f>SUM(F51/F59)</f>
        <v>0.31666277781308766</v>
      </c>
    </row>
    <row r="52" spans="1:12" ht="15" thickTop="1" x14ac:dyDescent="0.3">
      <c r="A52" s="7"/>
      <c r="B52" s="74" t="s">
        <v>188</v>
      </c>
      <c r="C52" s="4"/>
      <c r="D52" s="4"/>
      <c r="E52" s="4"/>
      <c r="F52" s="41"/>
      <c r="G52" s="75"/>
    </row>
    <row r="53" spans="1:12" ht="15" thickBot="1" x14ac:dyDescent="0.35">
      <c r="A53" s="36" t="s">
        <v>23</v>
      </c>
      <c r="B53" s="4" t="s">
        <v>189</v>
      </c>
      <c r="C53" s="4" t="s">
        <v>190</v>
      </c>
      <c r="D53" s="22">
        <v>1</v>
      </c>
      <c r="E53" s="76">
        <v>74.13</v>
      </c>
      <c r="F53" s="6">
        <f>D53*E53</f>
        <v>74.13</v>
      </c>
      <c r="G53" s="7"/>
      <c r="J53" s="30"/>
      <c r="K53" s="31"/>
      <c r="L53" s="31"/>
    </row>
    <row r="54" spans="1:12" ht="15.6" thickTop="1" thickBot="1" x14ac:dyDescent="0.35">
      <c r="A54" s="71">
        <v>2</v>
      </c>
      <c r="B54" s="244" t="s">
        <v>134</v>
      </c>
      <c r="C54" s="245"/>
      <c r="D54" s="245"/>
      <c r="E54" s="246"/>
      <c r="F54" s="72">
        <f>SUM(F53)</f>
        <v>74.13</v>
      </c>
      <c r="G54" s="73">
        <f>SUM(F54/F59)</f>
        <v>0.47385105617900708</v>
      </c>
    </row>
    <row r="55" spans="1:12" ht="15.6" thickTop="1" thickBot="1" x14ac:dyDescent="0.35">
      <c r="A55" s="78" t="s">
        <v>26</v>
      </c>
      <c r="B55" s="244" t="s">
        <v>27</v>
      </c>
      <c r="C55" s="245"/>
      <c r="D55" s="245"/>
      <c r="E55" s="246"/>
      <c r="F55" s="79">
        <f>SUM(F51,F54)</f>
        <v>123.66922</v>
      </c>
      <c r="G55" s="3"/>
    </row>
    <row r="56" spans="1:12" ht="15.6" thickTop="1" thickBot="1" x14ac:dyDescent="0.35">
      <c r="A56" s="80">
        <v>3</v>
      </c>
      <c r="B56" s="264" t="s">
        <v>28</v>
      </c>
      <c r="C56" s="265"/>
      <c r="D56" s="265"/>
      <c r="E56" s="266"/>
      <c r="F56" s="79">
        <f>SUM(F55)*15%</f>
        <v>18.550383</v>
      </c>
      <c r="G56" s="73">
        <f>SUM(F56/F59)</f>
        <v>0.11857707509881422</v>
      </c>
    </row>
    <row r="57" spans="1:12" ht="15.6" thickTop="1" thickBot="1" x14ac:dyDescent="0.35">
      <c r="A57" s="78" t="s">
        <v>29</v>
      </c>
      <c r="B57" s="244" t="s">
        <v>30</v>
      </c>
      <c r="C57" s="245"/>
      <c r="D57" s="245"/>
      <c r="E57" s="246"/>
      <c r="F57" s="81">
        <f>SUM(F55:F56)</f>
        <v>142.21960300000001</v>
      </c>
    </row>
    <row r="58" spans="1:12" ht="15.6" thickTop="1" thickBot="1" x14ac:dyDescent="0.35">
      <c r="A58" s="80">
        <v>4</v>
      </c>
      <c r="B58" s="264" t="s">
        <v>31</v>
      </c>
      <c r="C58" s="265"/>
      <c r="D58" s="265"/>
      <c r="E58" s="266"/>
      <c r="F58" s="79">
        <f>SUM(F57)*10%</f>
        <v>14.221960300000001</v>
      </c>
      <c r="G58" s="73">
        <f>SUM(F58/F59)</f>
        <v>9.0909090909090912E-2</v>
      </c>
    </row>
    <row r="59" spans="1:12" ht="15.6" thickTop="1" thickBot="1" x14ac:dyDescent="0.35">
      <c r="A59" s="78" t="s">
        <v>32</v>
      </c>
      <c r="B59" s="244" t="s">
        <v>33</v>
      </c>
      <c r="C59" s="245"/>
      <c r="D59" s="245"/>
      <c r="E59" s="246"/>
      <c r="F59" s="81">
        <f>SUM(F57:F58)</f>
        <v>156.44156330000001</v>
      </c>
      <c r="G59" s="82">
        <f>SUM(G51,G54,G56,G58)</f>
        <v>0.99999999999999989</v>
      </c>
      <c r="I59" s="31"/>
      <c r="J59" s="30"/>
      <c r="K59" s="31"/>
      <c r="L59" s="31"/>
    </row>
    <row r="60" spans="1:12" ht="15.6" thickTop="1" thickBot="1" x14ac:dyDescent="0.35"/>
    <row r="61" spans="1:12" ht="44.4" thickTop="1" thickBot="1" x14ac:dyDescent="0.35">
      <c r="A61" s="62" t="s">
        <v>2</v>
      </c>
      <c r="B61" s="62" t="s">
        <v>3</v>
      </c>
      <c r="C61" s="63" t="s">
        <v>4</v>
      </c>
      <c r="D61" s="64" t="s">
        <v>5</v>
      </c>
      <c r="E61" s="27"/>
      <c r="F61" s="20"/>
      <c r="G61" s="20"/>
      <c r="I61" s="24"/>
      <c r="J61" s="24"/>
      <c r="K61" s="24"/>
    </row>
    <row r="62" spans="1:12" ht="122.4" customHeight="1" thickTop="1" x14ac:dyDescent="0.3">
      <c r="A62" s="101" t="s">
        <v>682</v>
      </c>
      <c r="B62" s="28" t="s">
        <v>683</v>
      </c>
      <c r="C62" s="26"/>
      <c r="D62" s="26"/>
      <c r="E62" s="27"/>
      <c r="F62" s="20"/>
      <c r="G62" s="20"/>
      <c r="I62" s="24"/>
      <c r="J62" s="24"/>
      <c r="K62" s="24"/>
    </row>
    <row r="63" spans="1:12" ht="15" thickBot="1" x14ac:dyDescent="0.35">
      <c r="A63" s="103" t="s">
        <v>684</v>
      </c>
      <c r="B63" s="115" t="s">
        <v>685</v>
      </c>
      <c r="C63" s="110" t="s">
        <v>130</v>
      </c>
      <c r="D63" s="110">
        <v>1</v>
      </c>
      <c r="E63" s="20"/>
      <c r="F63" s="20"/>
      <c r="G63" s="20"/>
      <c r="I63" s="24"/>
      <c r="J63" s="24"/>
      <c r="K63" s="24"/>
    </row>
    <row r="64" spans="1:12" ht="30" thickTop="1" thickBot="1" x14ac:dyDescent="0.35">
      <c r="A64" s="62" t="s">
        <v>9</v>
      </c>
      <c r="B64" s="62" t="s">
        <v>10</v>
      </c>
      <c r="C64" s="62" t="s">
        <v>4</v>
      </c>
      <c r="D64" s="62" t="s">
        <v>11</v>
      </c>
      <c r="E64" s="62" t="s">
        <v>12</v>
      </c>
      <c r="F64" s="62" t="s">
        <v>13</v>
      </c>
      <c r="G64" s="64" t="s">
        <v>14</v>
      </c>
    </row>
    <row r="65" spans="1:12" ht="15" thickTop="1" x14ac:dyDescent="0.3">
      <c r="A65" s="7"/>
      <c r="B65" s="67" t="s">
        <v>15</v>
      </c>
      <c r="C65" s="68"/>
      <c r="D65" s="68"/>
      <c r="E65" s="68"/>
      <c r="F65" s="68"/>
      <c r="G65" s="7"/>
    </row>
    <row r="66" spans="1:12" x14ac:dyDescent="0.3">
      <c r="A66" s="36" t="s">
        <v>16</v>
      </c>
      <c r="B66" s="4" t="s">
        <v>70</v>
      </c>
      <c r="C66" s="4" t="s">
        <v>18</v>
      </c>
      <c r="D66" s="22">
        <v>0.20130000000000001</v>
      </c>
      <c r="E66" s="6">
        <v>30.27</v>
      </c>
      <c r="F66" s="6">
        <f>PRODUCT(D66:E66)</f>
        <v>6.0933510000000002</v>
      </c>
      <c r="G66" s="7"/>
    </row>
    <row r="67" spans="1:12" x14ac:dyDescent="0.3">
      <c r="A67" s="36" t="s">
        <v>19</v>
      </c>
      <c r="B67" s="4" t="s">
        <v>140</v>
      </c>
      <c r="C67" s="4" t="s">
        <v>18</v>
      </c>
      <c r="D67" s="22">
        <v>0.20130000000000001</v>
      </c>
      <c r="E67" s="6">
        <v>28.09</v>
      </c>
      <c r="F67" s="6">
        <f>PRODUCT(D67:E67)</f>
        <v>5.6545170000000002</v>
      </c>
      <c r="G67" s="7"/>
    </row>
    <row r="68" spans="1:12" ht="15" thickBot="1" x14ac:dyDescent="0.35">
      <c r="A68" s="36" t="s">
        <v>131</v>
      </c>
      <c r="B68" s="4" t="s">
        <v>141</v>
      </c>
      <c r="C68" s="4" t="s">
        <v>18</v>
      </c>
      <c r="D68" s="22">
        <v>0.20130000000000001</v>
      </c>
      <c r="E68" s="6">
        <v>25.18</v>
      </c>
      <c r="F68" s="6">
        <f>PRODUCT(D68:E68)</f>
        <v>5.0687340000000001</v>
      </c>
      <c r="G68" s="7"/>
    </row>
    <row r="69" spans="1:12" ht="15.6" thickTop="1" thickBot="1" x14ac:dyDescent="0.35">
      <c r="A69" s="71">
        <v>1</v>
      </c>
      <c r="B69" s="244" t="s">
        <v>21</v>
      </c>
      <c r="C69" s="245"/>
      <c r="D69" s="245"/>
      <c r="E69" s="246"/>
      <c r="F69" s="72">
        <f>SUM(F66:F68)</f>
        <v>16.816602</v>
      </c>
      <c r="G69" s="73">
        <f>SUM(F69/F77)</f>
        <v>0.32206518651266719</v>
      </c>
    </row>
    <row r="70" spans="1:12" ht="15" thickTop="1" x14ac:dyDescent="0.3">
      <c r="A70" s="7"/>
      <c r="B70" s="74" t="s">
        <v>188</v>
      </c>
      <c r="C70" s="4"/>
      <c r="D70" s="4"/>
      <c r="E70" s="4"/>
      <c r="F70" s="41"/>
      <c r="G70" s="75"/>
    </row>
    <row r="71" spans="1:12" ht="15" thickBot="1" x14ac:dyDescent="0.35">
      <c r="A71" s="36" t="s">
        <v>23</v>
      </c>
      <c r="B71" s="4" t="s">
        <v>189</v>
      </c>
      <c r="C71" s="4" t="s">
        <v>190</v>
      </c>
      <c r="D71" s="22">
        <v>1</v>
      </c>
      <c r="E71" s="76">
        <v>28.58</v>
      </c>
      <c r="F71" s="6">
        <v>24.46</v>
      </c>
      <c r="G71" s="7"/>
      <c r="J71" s="30"/>
      <c r="K71" s="31"/>
      <c r="L71" s="31"/>
    </row>
    <row r="72" spans="1:12" ht="15.6" thickTop="1" thickBot="1" x14ac:dyDescent="0.35">
      <c r="A72" s="71">
        <v>2</v>
      </c>
      <c r="B72" s="244" t="s">
        <v>134</v>
      </c>
      <c r="C72" s="245"/>
      <c r="D72" s="245"/>
      <c r="E72" s="246"/>
      <c r="F72" s="72">
        <f>SUM(F71)</f>
        <v>24.46</v>
      </c>
      <c r="G72" s="73">
        <f>SUM(F72/F77)</f>
        <v>0.46844864747942777</v>
      </c>
    </row>
    <row r="73" spans="1:12" ht="15.6" thickTop="1" thickBot="1" x14ac:dyDescent="0.35">
      <c r="A73" s="78" t="s">
        <v>26</v>
      </c>
      <c r="B73" s="244" t="s">
        <v>27</v>
      </c>
      <c r="C73" s="245"/>
      <c r="D73" s="245"/>
      <c r="E73" s="246"/>
      <c r="F73" s="79">
        <f>SUM(F69,F72)</f>
        <v>41.276601999999997</v>
      </c>
      <c r="G73" s="3"/>
    </row>
    <row r="74" spans="1:12" ht="15.6" thickTop="1" thickBot="1" x14ac:dyDescent="0.35">
      <c r="A74" s="80">
        <v>3</v>
      </c>
      <c r="B74" s="264" t="s">
        <v>28</v>
      </c>
      <c r="C74" s="265"/>
      <c r="D74" s="265"/>
      <c r="E74" s="266"/>
      <c r="F74" s="79">
        <f>SUM(F73)*15%</f>
        <v>6.191490299999999</v>
      </c>
      <c r="G74" s="73">
        <f>SUM(F74/F77)</f>
        <v>0.11857707509881422</v>
      </c>
    </row>
    <row r="75" spans="1:12" ht="15.6" thickTop="1" thickBot="1" x14ac:dyDescent="0.35">
      <c r="A75" s="78" t="s">
        <v>29</v>
      </c>
      <c r="B75" s="244" t="s">
        <v>30</v>
      </c>
      <c r="C75" s="245"/>
      <c r="D75" s="245"/>
      <c r="E75" s="246"/>
      <c r="F75" s="81">
        <f>SUM(F73:F74)</f>
        <v>47.468092299999995</v>
      </c>
    </row>
    <row r="76" spans="1:12" ht="15.6" thickTop="1" thickBot="1" x14ac:dyDescent="0.35">
      <c r="A76" s="80">
        <v>4</v>
      </c>
      <c r="B76" s="264" t="s">
        <v>31</v>
      </c>
      <c r="C76" s="265"/>
      <c r="D76" s="265"/>
      <c r="E76" s="266"/>
      <c r="F76" s="79">
        <f>SUM(F75)*10%</f>
        <v>4.7468092299999993</v>
      </c>
      <c r="G76" s="73">
        <f>SUM(F76/F77)</f>
        <v>9.0909090909090912E-2</v>
      </c>
    </row>
    <row r="77" spans="1:12" ht="15.6" thickTop="1" thickBot="1" x14ac:dyDescent="0.35">
      <c r="A77" s="78" t="s">
        <v>32</v>
      </c>
      <c r="B77" s="244" t="s">
        <v>33</v>
      </c>
      <c r="C77" s="245"/>
      <c r="D77" s="245"/>
      <c r="E77" s="246"/>
      <c r="F77" s="81">
        <f>SUM(F75:F76)</f>
        <v>52.214901529999992</v>
      </c>
      <c r="G77" s="82">
        <f>SUM(G69,G72,G74,G76)</f>
        <v>1</v>
      </c>
      <c r="I77" s="31"/>
      <c r="J77" s="30"/>
      <c r="K77" s="31"/>
      <c r="L77" s="31"/>
    </row>
    <row r="78" spans="1:12" ht="15.6" thickTop="1" thickBot="1" x14ac:dyDescent="0.35"/>
    <row r="79" spans="1:12" ht="44.4" thickTop="1" thickBot="1" x14ac:dyDescent="0.35">
      <c r="A79" s="62" t="s">
        <v>2</v>
      </c>
      <c r="B79" s="62" t="s">
        <v>3</v>
      </c>
      <c r="C79" s="63" t="s">
        <v>4</v>
      </c>
      <c r="D79" s="64" t="s">
        <v>5</v>
      </c>
      <c r="E79" s="27"/>
      <c r="F79" s="20"/>
      <c r="G79" s="20"/>
      <c r="I79" s="24"/>
      <c r="J79" s="24"/>
      <c r="K79" s="24"/>
    </row>
    <row r="80" spans="1:12" ht="126" customHeight="1" thickTop="1" x14ac:dyDescent="0.3">
      <c r="A80" s="101" t="s">
        <v>682</v>
      </c>
      <c r="B80" s="28" t="s">
        <v>683</v>
      </c>
      <c r="C80" s="26"/>
      <c r="D80" s="26"/>
      <c r="E80" s="27"/>
      <c r="F80" s="20"/>
      <c r="G80" s="20"/>
      <c r="I80" s="24"/>
      <c r="J80" s="24"/>
      <c r="K80" s="24"/>
    </row>
    <row r="81" spans="1:12" ht="77.400000000000006" customHeight="1" thickBot="1" x14ac:dyDescent="0.35">
      <c r="A81" s="103" t="s">
        <v>686</v>
      </c>
      <c r="B81" s="113" t="s">
        <v>687</v>
      </c>
      <c r="C81" s="110" t="s">
        <v>130</v>
      </c>
      <c r="D81" s="110">
        <v>1</v>
      </c>
      <c r="E81" s="20"/>
      <c r="F81" s="20"/>
      <c r="G81" s="20"/>
      <c r="I81" s="24"/>
      <c r="J81" s="24"/>
      <c r="K81" s="24"/>
    </row>
    <row r="82" spans="1:12" ht="30" thickTop="1" thickBot="1" x14ac:dyDescent="0.35">
      <c r="A82" s="62" t="s">
        <v>9</v>
      </c>
      <c r="B82" s="62" t="s">
        <v>10</v>
      </c>
      <c r="C82" s="62" t="s">
        <v>4</v>
      </c>
      <c r="D82" s="62" t="s">
        <v>11</v>
      </c>
      <c r="E82" s="62" t="s">
        <v>12</v>
      </c>
      <c r="F82" s="62" t="s">
        <v>13</v>
      </c>
      <c r="G82" s="64" t="s">
        <v>14</v>
      </c>
    </row>
    <row r="83" spans="1:12" ht="15" thickTop="1" x14ac:dyDescent="0.3">
      <c r="A83" s="7"/>
      <c r="B83" s="67" t="s">
        <v>15</v>
      </c>
      <c r="C83" s="68"/>
      <c r="D83" s="68"/>
      <c r="E83" s="68"/>
      <c r="F83" s="68"/>
      <c r="G83" s="7"/>
    </row>
    <row r="84" spans="1:12" x14ac:dyDescent="0.3">
      <c r="A84" s="36" t="s">
        <v>16</v>
      </c>
      <c r="B84" s="4" t="s">
        <v>70</v>
      </c>
      <c r="C84" s="4" t="s">
        <v>18</v>
      </c>
      <c r="D84" s="22">
        <v>0.33539999999999998</v>
      </c>
      <c r="E84" s="6">
        <v>30.27</v>
      </c>
      <c r="F84" s="6">
        <f>PRODUCT(D84:E84)</f>
        <v>10.152557999999999</v>
      </c>
      <c r="G84" s="7"/>
    </row>
    <row r="85" spans="1:12" x14ac:dyDescent="0.3">
      <c r="A85" s="36" t="s">
        <v>19</v>
      </c>
      <c r="B85" s="4" t="s">
        <v>140</v>
      </c>
      <c r="C85" s="4" t="s">
        <v>18</v>
      </c>
      <c r="D85" s="22">
        <v>0.33539999999999998</v>
      </c>
      <c r="E85" s="6">
        <v>28.09</v>
      </c>
      <c r="F85" s="6">
        <f>PRODUCT(D85:E85)</f>
        <v>9.421386</v>
      </c>
      <c r="G85" s="7"/>
    </row>
    <row r="86" spans="1:12" ht="15" thickBot="1" x14ac:dyDescent="0.35">
      <c r="A86" s="36" t="s">
        <v>131</v>
      </c>
      <c r="B86" s="4" t="s">
        <v>141</v>
      </c>
      <c r="C86" s="4" t="s">
        <v>18</v>
      </c>
      <c r="D86" s="22">
        <v>0.33539999999999998</v>
      </c>
      <c r="E86" s="6">
        <v>25.18</v>
      </c>
      <c r="F86" s="6">
        <f>PRODUCT(D86:E86)</f>
        <v>8.445371999999999</v>
      </c>
      <c r="G86" s="7"/>
    </row>
    <row r="87" spans="1:12" ht="15.6" thickTop="1" thickBot="1" x14ac:dyDescent="0.35">
      <c r="A87" s="71">
        <v>1</v>
      </c>
      <c r="B87" s="244" t="s">
        <v>21</v>
      </c>
      <c r="C87" s="245"/>
      <c r="D87" s="245"/>
      <c r="E87" s="246"/>
      <c r="F87" s="72">
        <f>SUM(F84:F86)</f>
        <v>28.019315999999996</v>
      </c>
      <c r="G87" s="73">
        <f>SUM(F87/F95)</f>
        <v>0.36293470693651636</v>
      </c>
    </row>
    <row r="88" spans="1:12" ht="15" thickTop="1" x14ac:dyDescent="0.3">
      <c r="A88" s="7"/>
      <c r="B88" s="74" t="s">
        <v>188</v>
      </c>
      <c r="C88" s="4"/>
      <c r="D88" s="4"/>
      <c r="E88" s="4"/>
      <c r="F88" s="41"/>
      <c r="G88" s="75"/>
    </row>
    <row r="89" spans="1:12" ht="15" thickBot="1" x14ac:dyDescent="0.35">
      <c r="A89" s="36" t="s">
        <v>23</v>
      </c>
      <c r="B89" s="4" t="s">
        <v>189</v>
      </c>
      <c r="C89" s="4" t="s">
        <v>190</v>
      </c>
      <c r="D89" s="22">
        <v>1</v>
      </c>
      <c r="E89" s="76">
        <v>33.01</v>
      </c>
      <c r="F89" s="6">
        <f>D89*E89</f>
        <v>33.01</v>
      </c>
      <c r="G89" s="7"/>
      <c r="J89" s="30"/>
      <c r="K89" s="31"/>
      <c r="L89" s="31"/>
    </row>
    <row r="90" spans="1:12" ht="15.6" thickTop="1" thickBot="1" x14ac:dyDescent="0.35">
      <c r="A90" s="71">
        <v>2</v>
      </c>
      <c r="B90" s="244" t="s">
        <v>134</v>
      </c>
      <c r="C90" s="245"/>
      <c r="D90" s="245"/>
      <c r="E90" s="246"/>
      <c r="F90" s="72">
        <f>SUM(F89)</f>
        <v>33.01</v>
      </c>
      <c r="G90" s="73">
        <f>SUM(F90/F95)</f>
        <v>0.42757912705557855</v>
      </c>
    </row>
    <row r="91" spans="1:12" ht="15.6" thickTop="1" thickBot="1" x14ac:dyDescent="0.35">
      <c r="A91" s="78" t="s">
        <v>26</v>
      </c>
      <c r="B91" s="244" t="s">
        <v>27</v>
      </c>
      <c r="C91" s="245"/>
      <c r="D91" s="245"/>
      <c r="E91" s="246"/>
      <c r="F91" s="79">
        <f>SUM(F87,F90)</f>
        <v>61.029315999999994</v>
      </c>
      <c r="G91" s="3"/>
    </row>
    <row r="92" spans="1:12" ht="15.6" thickTop="1" thickBot="1" x14ac:dyDescent="0.35">
      <c r="A92" s="80">
        <v>3</v>
      </c>
      <c r="B92" s="264" t="s">
        <v>28</v>
      </c>
      <c r="C92" s="265"/>
      <c r="D92" s="265"/>
      <c r="E92" s="266"/>
      <c r="F92" s="79">
        <f>SUM(F91)*15%</f>
        <v>9.1543973999999988</v>
      </c>
      <c r="G92" s="73">
        <f>SUM(F92/F95)</f>
        <v>0.11857707509881422</v>
      </c>
    </row>
    <row r="93" spans="1:12" ht="15.6" thickTop="1" thickBot="1" x14ac:dyDescent="0.35">
      <c r="A93" s="78" t="s">
        <v>29</v>
      </c>
      <c r="B93" s="244" t="s">
        <v>30</v>
      </c>
      <c r="C93" s="245"/>
      <c r="D93" s="245"/>
      <c r="E93" s="246"/>
      <c r="F93" s="81">
        <f>SUM(F91:F92)</f>
        <v>70.183713399999988</v>
      </c>
    </row>
    <row r="94" spans="1:12" ht="15.6" thickTop="1" thickBot="1" x14ac:dyDescent="0.35">
      <c r="A94" s="80">
        <v>4</v>
      </c>
      <c r="B94" s="264" t="s">
        <v>31</v>
      </c>
      <c r="C94" s="265"/>
      <c r="D94" s="265"/>
      <c r="E94" s="266"/>
      <c r="F94" s="79">
        <f>SUM(F93)*10%</f>
        <v>7.018371339999999</v>
      </c>
      <c r="G94" s="73">
        <f>SUM(F94/F95)</f>
        <v>9.0909090909090912E-2</v>
      </c>
    </row>
    <row r="95" spans="1:12" ht="15.6" thickTop="1" thickBot="1" x14ac:dyDescent="0.35">
      <c r="A95" s="78" t="s">
        <v>32</v>
      </c>
      <c r="B95" s="244" t="s">
        <v>33</v>
      </c>
      <c r="C95" s="245"/>
      <c r="D95" s="245"/>
      <c r="E95" s="246"/>
      <c r="F95" s="81">
        <f>SUM(F93:F94)</f>
        <v>77.202084739999989</v>
      </c>
      <c r="G95" s="82">
        <f>SUM(G87,G90,G92,G94)</f>
        <v>1</v>
      </c>
      <c r="I95" s="31"/>
      <c r="J95" s="30"/>
      <c r="K95" s="31"/>
      <c r="L95" s="31"/>
    </row>
    <row r="96" spans="1:12" ht="15.6" thickTop="1" thickBot="1" x14ac:dyDescent="0.35"/>
    <row r="97" spans="1:12" ht="44.4" thickTop="1" thickBot="1" x14ac:dyDescent="0.35">
      <c r="A97" s="62" t="s">
        <v>2</v>
      </c>
      <c r="B97" s="62" t="s">
        <v>3</v>
      </c>
      <c r="C97" s="63" t="s">
        <v>4</v>
      </c>
      <c r="D97" s="64" t="s">
        <v>5</v>
      </c>
      <c r="E97" s="27"/>
      <c r="F97" s="20"/>
      <c r="G97" s="20"/>
      <c r="I97" s="24"/>
      <c r="J97" s="24"/>
      <c r="K97" s="24"/>
    </row>
    <row r="98" spans="1:12" ht="54" customHeight="1" thickTop="1" x14ac:dyDescent="0.3">
      <c r="A98" s="238" t="s">
        <v>688</v>
      </c>
      <c r="B98" s="270" t="s">
        <v>689</v>
      </c>
      <c r="C98" s="274"/>
      <c r="D98" s="274"/>
      <c r="E98" s="27"/>
      <c r="F98" s="20"/>
      <c r="G98" s="20"/>
      <c r="I98" s="24"/>
      <c r="J98" s="24"/>
      <c r="K98" s="24"/>
    </row>
    <row r="99" spans="1:12" ht="262.8" customHeight="1" x14ac:dyDescent="0.3">
      <c r="A99" s="239"/>
      <c r="B99" s="271"/>
      <c r="C99" s="275"/>
      <c r="D99" s="275"/>
      <c r="E99" s="27"/>
      <c r="F99" s="20"/>
      <c r="G99" s="20"/>
      <c r="I99" s="24"/>
      <c r="J99" s="24"/>
      <c r="K99" s="24"/>
    </row>
    <row r="100" spans="1:12" ht="15" thickBot="1" x14ac:dyDescent="0.35">
      <c r="A100" s="103" t="s">
        <v>690</v>
      </c>
      <c r="B100" s="115" t="s">
        <v>691</v>
      </c>
      <c r="C100" s="110" t="s">
        <v>130</v>
      </c>
      <c r="D100" s="110">
        <v>1</v>
      </c>
      <c r="E100" s="20"/>
      <c r="F100" s="20"/>
      <c r="G100" s="20"/>
      <c r="I100" s="24"/>
      <c r="J100" s="24"/>
      <c r="K100" s="24"/>
    </row>
    <row r="101" spans="1:12" ht="30" thickTop="1" thickBot="1" x14ac:dyDescent="0.35">
      <c r="A101" s="62" t="s">
        <v>9</v>
      </c>
      <c r="B101" s="62" t="s">
        <v>10</v>
      </c>
      <c r="C101" s="62" t="s">
        <v>4</v>
      </c>
      <c r="D101" s="62" t="s">
        <v>11</v>
      </c>
      <c r="E101" s="62" t="s">
        <v>12</v>
      </c>
      <c r="F101" s="62" t="s">
        <v>13</v>
      </c>
      <c r="G101" s="64" t="s">
        <v>14</v>
      </c>
    </row>
    <row r="102" spans="1:12" ht="15" thickTop="1" x14ac:dyDescent="0.3">
      <c r="A102" s="7"/>
      <c r="B102" s="67" t="s">
        <v>15</v>
      </c>
      <c r="C102" s="68"/>
      <c r="D102" s="68"/>
      <c r="E102" s="68"/>
      <c r="F102" s="68"/>
      <c r="G102" s="7"/>
    </row>
    <row r="103" spans="1:12" x14ac:dyDescent="0.3">
      <c r="A103" s="36" t="s">
        <v>16</v>
      </c>
      <c r="B103" s="4" t="s">
        <v>70</v>
      </c>
      <c r="C103" s="4" t="s">
        <v>18</v>
      </c>
      <c r="D103" s="22">
        <v>0.43930000000000002</v>
      </c>
      <c r="E103" s="6">
        <v>30.27</v>
      </c>
      <c r="F103" s="6">
        <f>PRODUCT(D103:E103)</f>
        <v>13.297611</v>
      </c>
      <c r="G103" s="7"/>
    </row>
    <row r="104" spans="1:12" x14ac:dyDescent="0.3">
      <c r="A104" s="36" t="s">
        <v>19</v>
      </c>
      <c r="B104" s="4" t="s">
        <v>140</v>
      </c>
      <c r="C104" s="4" t="s">
        <v>18</v>
      </c>
      <c r="D104" s="22">
        <v>0.43930000000000002</v>
      </c>
      <c r="E104" s="6">
        <v>28.09</v>
      </c>
      <c r="F104" s="6">
        <f>PRODUCT(D104:E104)</f>
        <v>12.339937000000001</v>
      </c>
      <c r="G104" s="7"/>
    </row>
    <row r="105" spans="1:12" ht="15" thickBot="1" x14ac:dyDescent="0.35">
      <c r="A105" s="36" t="s">
        <v>131</v>
      </c>
      <c r="B105" s="4" t="s">
        <v>141</v>
      </c>
      <c r="C105" s="4" t="s">
        <v>18</v>
      </c>
      <c r="D105" s="22">
        <v>0.43930000000000002</v>
      </c>
      <c r="E105" s="6">
        <v>25.18</v>
      </c>
      <c r="F105" s="6">
        <f>PRODUCT(D105:E105)</f>
        <v>11.061574</v>
      </c>
      <c r="G105" s="7"/>
    </row>
    <row r="106" spans="1:12" ht="15.6" thickTop="1" thickBot="1" x14ac:dyDescent="0.35">
      <c r="A106" s="71">
        <v>1</v>
      </c>
      <c r="B106" s="244" t="s">
        <v>21</v>
      </c>
      <c r="C106" s="245"/>
      <c r="D106" s="245"/>
      <c r="E106" s="246"/>
      <c r="F106" s="72">
        <f>SUM(F103:F105)</f>
        <v>36.699122000000003</v>
      </c>
      <c r="G106" s="73">
        <f>SUM(F106/F114)</f>
        <v>0.33519882080795266</v>
      </c>
    </row>
    <row r="107" spans="1:12" ht="15" thickTop="1" x14ac:dyDescent="0.3">
      <c r="A107" s="7"/>
      <c r="B107" s="74" t="s">
        <v>188</v>
      </c>
      <c r="C107" s="4"/>
      <c r="D107" s="4"/>
      <c r="E107" s="4"/>
      <c r="F107" s="41"/>
      <c r="G107" s="75"/>
    </row>
    <row r="108" spans="1:12" ht="15" thickBot="1" x14ac:dyDescent="0.35">
      <c r="A108" s="36" t="s">
        <v>23</v>
      </c>
      <c r="B108" s="4" t="s">
        <v>189</v>
      </c>
      <c r="C108" s="4" t="s">
        <v>190</v>
      </c>
      <c r="D108" s="22">
        <v>1</v>
      </c>
      <c r="E108" s="76">
        <v>49.85</v>
      </c>
      <c r="F108" s="6">
        <f>D108*E108</f>
        <v>49.85</v>
      </c>
      <c r="G108" s="7"/>
      <c r="J108" s="30"/>
      <c r="K108" s="31"/>
      <c r="L108" s="31"/>
    </row>
    <row r="109" spans="1:12" ht="15.6" thickTop="1" thickBot="1" x14ac:dyDescent="0.35">
      <c r="A109" s="71">
        <v>2</v>
      </c>
      <c r="B109" s="244" t="s">
        <v>134</v>
      </c>
      <c r="C109" s="245"/>
      <c r="D109" s="245"/>
      <c r="E109" s="246"/>
      <c r="F109" s="72">
        <f>SUM(F108)</f>
        <v>49.85</v>
      </c>
      <c r="G109" s="73">
        <f>SUM(F109/F114)</f>
        <v>0.45531501318414208</v>
      </c>
    </row>
    <row r="110" spans="1:12" ht="15.6" thickTop="1" thickBot="1" x14ac:dyDescent="0.35">
      <c r="A110" s="78" t="s">
        <v>26</v>
      </c>
      <c r="B110" s="244" t="s">
        <v>27</v>
      </c>
      <c r="C110" s="245"/>
      <c r="D110" s="245"/>
      <c r="E110" s="246"/>
      <c r="F110" s="79">
        <f>SUM(F106,F109)</f>
        <v>86.549122000000011</v>
      </c>
      <c r="G110" s="3"/>
    </row>
    <row r="111" spans="1:12" ht="15.6" thickTop="1" thickBot="1" x14ac:dyDescent="0.35">
      <c r="A111" s="80">
        <v>3</v>
      </c>
      <c r="B111" s="264" t="s">
        <v>28</v>
      </c>
      <c r="C111" s="265"/>
      <c r="D111" s="265"/>
      <c r="E111" s="266"/>
      <c r="F111" s="79">
        <f>SUM(F110)*15%</f>
        <v>12.982368300000001</v>
      </c>
      <c r="G111" s="73">
        <f>SUM(F111/F114)</f>
        <v>0.11857707509881421</v>
      </c>
    </row>
    <row r="112" spans="1:12" ht="15.6" thickTop="1" thickBot="1" x14ac:dyDescent="0.35">
      <c r="A112" s="78" t="s">
        <v>29</v>
      </c>
      <c r="B112" s="244" t="s">
        <v>30</v>
      </c>
      <c r="C112" s="245"/>
      <c r="D112" s="245"/>
      <c r="E112" s="246"/>
      <c r="F112" s="81">
        <f>SUM(F110:F111)</f>
        <v>99.531490300000016</v>
      </c>
    </row>
    <row r="113" spans="1:12" ht="15.6" thickTop="1" thickBot="1" x14ac:dyDescent="0.35">
      <c r="A113" s="80">
        <v>4</v>
      </c>
      <c r="B113" s="264" t="s">
        <v>31</v>
      </c>
      <c r="C113" s="265"/>
      <c r="D113" s="265"/>
      <c r="E113" s="266"/>
      <c r="F113" s="79">
        <f>SUM(F112)*10%</f>
        <v>9.9531490300000023</v>
      </c>
      <c r="G113" s="73">
        <f>SUM(F113/F114)</f>
        <v>9.0909090909090912E-2</v>
      </c>
    </row>
    <row r="114" spans="1:12" ht="15.6" thickTop="1" thickBot="1" x14ac:dyDescent="0.35">
      <c r="A114" s="78" t="s">
        <v>32</v>
      </c>
      <c r="B114" s="244" t="s">
        <v>33</v>
      </c>
      <c r="C114" s="245"/>
      <c r="D114" s="245"/>
      <c r="E114" s="246"/>
      <c r="F114" s="81">
        <f>SUM(F112:F113)</f>
        <v>109.48463933000002</v>
      </c>
      <c r="G114" s="82">
        <f>SUM(G106,G109,G111,G113)</f>
        <v>0.99999999999999989</v>
      </c>
      <c r="I114" s="31"/>
      <c r="J114" s="30"/>
      <c r="K114" s="31"/>
      <c r="L114" s="31"/>
    </row>
    <row r="115" spans="1:12" ht="15.6" thickTop="1" thickBot="1" x14ac:dyDescent="0.35"/>
    <row r="116" spans="1:12" ht="44.4" thickTop="1" thickBot="1" x14ac:dyDescent="0.35">
      <c r="A116" s="62" t="s">
        <v>2</v>
      </c>
      <c r="B116" s="62" t="s">
        <v>3</v>
      </c>
      <c r="C116" s="63" t="s">
        <v>4</v>
      </c>
      <c r="D116" s="64" t="s">
        <v>5</v>
      </c>
      <c r="E116" s="27"/>
      <c r="F116" s="20"/>
      <c r="G116" s="20"/>
      <c r="I116" s="24"/>
      <c r="J116" s="24"/>
      <c r="K116" s="24"/>
    </row>
    <row r="117" spans="1:12" ht="173.4" customHeight="1" thickTop="1" x14ac:dyDescent="0.3">
      <c r="A117" s="238" t="s">
        <v>688</v>
      </c>
      <c r="B117" s="270" t="s">
        <v>689</v>
      </c>
      <c r="C117" s="274"/>
      <c r="D117" s="274"/>
      <c r="E117" s="27"/>
      <c r="F117" s="20"/>
      <c r="G117" s="20"/>
      <c r="I117" s="24"/>
      <c r="J117" s="24"/>
      <c r="K117" s="24"/>
    </row>
    <row r="118" spans="1:12" ht="142.80000000000001" customHeight="1" x14ac:dyDescent="0.3">
      <c r="A118" s="239"/>
      <c r="B118" s="271"/>
      <c r="C118" s="275"/>
      <c r="D118" s="275"/>
      <c r="E118" s="27"/>
      <c r="F118" s="20"/>
      <c r="G118" s="20"/>
      <c r="I118" s="24"/>
      <c r="J118" s="24"/>
      <c r="K118" s="24"/>
    </row>
    <row r="119" spans="1:12" ht="103.8" customHeight="1" thickBot="1" x14ac:dyDescent="0.35">
      <c r="A119" s="103" t="s">
        <v>692</v>
      </c>
      <c r="B119" s="113" t="s">
        <v>693</v>
      </c>
      <c r="C119" s="110" t="s">
        <v>130</v>
      </c>
      <c r="D119" s="110">
        <v>1</v>
      </c>
      <c r="E119" s="20"/>
      <c r="F119" s="20"/>
      <c r="G119" s="20"/>
      <c r="I119" s="24"/>
      <c r="J119" s="24"/>
      <c r="K119" s="24"/>
    </row>
    <row r="120" spans="1:12" ht="30" thickTop="1" thickBot="1" x14ac:dyDescent="0.35">
      <c r="A120" s="62" t="s">
        <v>9</v>
      </c>
      <c r="B120" s="62" t="s">
        <v>10</v>
      </c>
      <c r="C120" s="62" t="s">
        <v>4</v>
      </c>
      <c r="D120" s="62" t="s">
        <v>11</v>
      </c>
      <c r="E120" s="62" t="s">
        <v>12</v>
      </c>
      <c r="F120" s="62" t="s">
        <v>13</v>
      </c>
      <c r="G120" s="64" t="s">
        <v>14</v>
      </c>
    </row>
    <row r="121" spans="1:12" ht="15" thickTop="1" x14ac:dyDescent="0.3">
      <c r="A121" s="7"/>
      <c r="B121" s="67" t="s">
        <v>15</v>
      </c>
      <c r="C121" s="68"/>
      <c r="D121" s="68"/>
      <c r="E121" s="68"/>
      <c r="F121" s="68"/>
      <c r="G121" s="7"/>
    </row>
    <row r="122" spans="1:12" x14ac:dyDescent="0.3">
      <c r="A122" s="36" t="s">
        <v>16</v>
      </c>
      <c r="B122" s="4" t="s">
        <v>70</v>
      </c>
      <c r="C122" s="4" t="s">
        <v>18</v>
      </c>
      <c r="D122" s="22">
        <v>0.67769999999999997</v>
      </c>
      <c r="E122" s="6">
        <v>30.27</v>
      </c>
      <c r="F122" s="6">
        <f>PRODUCT(D122:E122)</f>
        <v>20.513978999999999</v>
      </c>
      <c r="G122" s="7"/>
    </row>
    <row r="123" spans="1:12" x14ac:dyDescent="0.3">
      <c r="A123" s="36" t="s">
        <v>19</v>
      </c>
      <c r="B123" s="4" t="s">
        <v>140</v>
      </c>
      <c r="C123" s="4" t="s">
        <v>18</v>
      </c>
      <c r="D123" s="22">
        <v>0.67769999999999997</v>
      </c>
      <c r="E123" s="6">
        <v>28.09</v>
      </c>
      <c r="F123" s="6">
        <f>PRODUCT(D123:E123)</f>
        <v>19.036593</v>
      </c>
      <c r="G123" s="7"/>
    </row>
    <row r="124" spans="1:12" ht="15" thickBot="1" x14ac:dyDescent="0.35">
      <c r="A124" s="36" t="s">
        <v>131</v>
      </c>
      <c r="B124" s="4" t="s">
        <v>141</v>
      </c>
      <c r="C124" s="4" t="s">
        <v>18</v>
      </c>
      <c r="D124" s="22">
        <v>0.67769999999999997</v>
      </c>
      <c r="E124" s="6">
        <v>25.18</v>
      </c>
      <c r="F124" s="6">
        <f>PRODUCT(D124:E124)</f>
        <v>17.064485999999999</v>
      </c>
      <c r="G124" s="7"/>
    </row>
    <row r="125" spans="1:12" ht="15.6" thickTop="1" thickBot="1" x14ac:dyDescent="0.35">
      <c r="A125" s="71">
        <v>1</v>
      </c>
      <c r="B125" s="244" t="s">
        <v>21</v>
      </c>
      <c r="C125" s="245"/>
      <c r="D125" s="245"/>
      <c r="E125" s="246"/>
      <c r="F125" s="72">
        <f>SUM(F122:F124)</f>
        <v>56.615058000000005</v>
      </c>
      <c r="G125" s="73">
        <f>SUM(F125/F133)</f>
        <v>0.3917454929320866</v>
      </c>
    </row>
    <row r="126" spans="1:12" ht="15" thickTop="1" x14ac:dyDescent="0.3">
      <c r="A126" s="7"/>
      <c r="B126" s="74" t="s">
        <v>188</v>
      </c>
      <c r="C126" s="4"/>
      <c r="D126" s="4"/>
      <c r="E126" s="4"/>
      <c r="F126" s="41"/>
      <c r="G126" s="75"/>
    </row>
    <row r="127" spans="1:12" ht="15" thickBot="1" x14ac:dyDescent="0.35">
      <c r="A127" s="36" t="s">
        <v>23</v>
      </c>
      <c r="B127" s="4" t="s">
        <v>189</v>
      </c>
      <c r="C127" s="4" t="s">
        <v>190</v>
      </c>
      <c r="D127" s="22">
        <v>1</v>
      </c>
      <c r="E127" s="76">
        <v>57.63</v>
      </c>
      <c r="F127" s="6">
        <f>D127*E127</f>
        <v>57.63</v>
      </c>
      <c r="G127" s="7"/>
      <c r="J127" s="30"/>
      <c r="K127" s="31"/>
      <c r="L127" s="31"/>
    </row>
    <row r="128" spans="1:12" ht="15.6" thickTop="1" thickBot="1" x14ac:dyDescent="0.35">
      <c r="A128" s="71">
        <v>2</v>
      </c>
      <c r="B128" s="244" t="s">
        <v>134</v>
      </c>
      <c r="C128" s="245"/>
      <c r="D128" s="245"/>
      <c r="E128" s="246"/>
      <c r="F128" s="72">
        <f>SUM(F127)</f>
        <v>57.63</v>
      </c>
      <c r="G128" s="73">
        <f>SUM(F128/F133)</f>
        <v>0.3987683410600083</v>
      </c>
    </row>
    <row r="129" spans="1:12" ht="15.6" thickTop="1" thickBot="1" x14ac:dyDescent="0.35">
      <c r="A129" s="78" t="s">
        <v>26</v>
      </c>
      <c r="B129" s="244" t="s">
        <v>27</v>
      </c>
      <c r="C129" s="245"/>
      <c r="D129" s="245"/>
      <c r="E129" s="246"/>
      <c r="F129" s="79">
        <f>SUM(F125,F128)</f>
        <v>114.245058</v>
      </c>
      <c r="G129" s="3"/>
    </row>
    <row r="130" spans="1:12" ht="15.6" thickTop="1" thickBot="1" x14ac:dyDescent="0.35">
      <c r="A130" s="80">
        <v>3</v>
      </c>
      <c r="B130" s="264" t="s">
        <v>28</v>
      </c>
      <c r="C130" s="265"/>
      <c r="D130" s="265"/>
      <c r="E130" s="266"/>
      <c r="F130" s="79">
        <f>SUM(F129)*15%</f>
        <v>17.136758699999998</v>
      </c>
      <c r="G130" s="73">
        <f>SUM(F130/F133)</f>
        <v>0.11857707509881422</v>
      </c>
    </row>
    <row r="131" spans="1:12" ht="15.6" thickTop="1" thickBot="1" x14ac:dyDescent="0.35">
      <c r="A131" s="78" t="s">
        <v>29</v>
      </c>
      <c r="B131" s="244" t="s">
        <v>30</v>
      </c>
      <c r="C131" s="245"/>
      <c r="D131" s="245"/>
      <c r="E131" s="246"/>
      <c r="F131" s="81">
        <f>SUM(F129:F130)</f>
        <v>131.3818167</v>
      </c>
    </row>
    <row r="132" spans="1:12" ht="15.6" thickTop="1" thickBot="1" x14ac:dyDescent="0.35">
      <c r="A132" s="80">
        <v>4</v>
      </c>
      <c r="B132" s="264" t="s">
        <v>31</v>
      </c>
      <c r="C132" s="265"/>
      <c r="D132" s="265"/>
      <c r="E132" s="266"/>
      <c r="F132" s="79">
        <f>SUM(F131)*10%</f>
        <v>13.138181670000002</v>
      </c>
      <c r="G132" s="73">
        <f>SUM(F132/F133)</f>
        <v>9.0909090909090925E-2</v>
      </c>
    </row>
    <row r="133" spans="1:12" ht="15.6" thickTop="1" thickBot="1" x14ac:dyDescent="0.35">
      <c r="A133" s="78" t="s">
        <v>32</v>
      </c>
      <c r="B133" s="244" t="s">
        <v>33</v>
      </c>
      <c r="C133" s="245"/>
      <c r="D133" s="245"/>
      <c r="E133" s="246"/>
      <c r="F133" s="81">
        <f>SUM(F131:F132)</f>
        <v>144.51999837</v>
      </c>
      <c r="G133" s="82">
        <f>SUM(G125,G128,G130,G132)</f>
        <v>1</v>
      </c>
      <c r="I133" s="31"/>
      <c r="J133" s="30"/>
      <c r="K133" s="31"/>
      <c r="L133" s="31"/>
    </row>
    <row r="134" spans="1:12" ht="15.6" thickTop="1" thickBot="1" x14ac:dyDescent="0.35"/>
    <row r="135" spans="1:12" ht="44.4" thickTop="1" thickBot="1" x14ac:dyDescent="0.35">
      <c r="A135" s="62" t="s">
        <v>2</v>
      </c>
      <c r="B135" s="62" t="s">
        <v>3</v>
      </c>
      <c r="C135" s="63" t="s">
        <v>4</v>
      </c>
      <c r="D135" s="64" t="s">
        <v>5</v>
      </c>
      <c r="E135" s="27"/>
      <c r="F135" s="20"/>
      <c r="G135" s="20"/>
      <c r="H135" s="24"/>
    </row>
    <row r="136" spans="1:12" ht="179.4" customHeight="1" thickTop="1" x14ac:dyDescent="0.3">
      <c r="A136" s="238" t="s">
        <v>694</v>
      </c>
      <c r="B136" s="283" t="s">
        <v>2899</v>
      </c>
      <c r="C136" s="274"/>
      <c r="D136" s="274"/>
      <c r="E136" s="27"/>
      <c r="F136" s="20"/>
      <c r="G136" s="20"/>
      <c r="H136" s="24"/>
    </row>
    <row r="137" spans="1:12" ht="246.6" customHeight="1" x14ac:dyDescent="0.3">
      <c r="A137" s="239"/>
      <c r="B137" s="284"/>
      <c r="C137" s="275"/>
      <c r="D137" s="275"/>
      <c r="E137" s="116"/>
      <c r="F137" s="20"/>
      <c r="G137" s="20"/>
      <c r="H137" s="24"/>
    </row>
    <row r="138" spans="1:12" ht="32.4" customHeight="1" thickBot="1" x14ac:dyDescent="0.35">
      <c r="A138" s="103" t="s">
        <v>695</v>
      </c>
      <c r="B138" s="113" t="s">
        <v>696</v>
      </c>
      <c r="C138" s="110" t="s">
        <v>130</v>
      </c>
      <c r="D138" s="110">
        <v>1</v>
      </c>
      <c r="E138" s="20"/>
      <c r="F138" s="20"/>
      <c r="G138" s="20"/>
    </row>
    <row r="139" spans="1:12" ht="30" thickTop="1" thickBot="1" x14ac:dyDescent="0.35">
      <c r="A139" s="62" t="s">
        <v>9</v>
      </c>
      <c r="B139" s="62" t="s">
        <v>10</v>
      </c>
      <c r="C139" s="62" t="s">
        <v>4</v>
      </c>
      <c r="D139" s="62" t="s">
        <v>11</v>
      </c>
      <c r="E139" s="62" t="s">
        <v>12</v>
      </c>
      <c r="F139" s="62" t="s">
        <v>13</v>
      </c>
      <c r="G139" s="64" t="s">
        <v>14</v>
      </c>
    </row>
    <row r="140" spans="1:12" ht="15" thickTop="1" x14ac:dyDescent="0.3">
      <c r="A140" s="7"/>
      <c r="B140" s="67" t="s">
        <v>15</v>
      </c>
      <c r="C140" s="68"/>
      <c r="D140" s="68"/>
      <c r="E140" s="68"/>
      <c r="F140" s="68"/>
      <c r="G140" s="7"/>
    </row>
    <row r="141" spans="1:12" x14ac:dyDescent="0.3">
      <c r="A141" s="36" t="s">
        <v>16</v>
      </c>
      <c r="B141" s="4" t="s">
        <v>486</v>
      </c>
      <c r="C141" s="4" t="s">
        <v>18</v>
      </c>
      <c r="D141" s="69">
        <v>0.5</v>
      </c>
      <c r="E141" s="70">
        <v>30.03</v>
      </c>
      <c r="F141" s="117">
        <f>D141*E141</f>
        <v>15.015000000000001</v>
      </c>
      <c r="G141" s="7"/>
    </row>
    <row r="142" spans="1:12" x14ac:dyDescent="0.3">
      <c r="A142" s="36" t="s">
        <v>19</v>
      </c>
      <c r="B142" s="4" t="s">
        <v>697</v>
      </c>
      <c r="C142" s="4" t="s">
        <v>18</v>
      </c>
      <c r="D142" s="22">
        <v>0.6</v>
      </c>
      <c r="E142" s="70">
        <v>27.23</v>
      </c>
      <c r="F142" s="6">
        <f>PRODUCT(D142:E142)</f>
        <v>16.338000000000001</v>
      </c>
      <c r="G142" s="7"/>
    </row>
    <row r="143" spans="1:12" x14ac:dyDescent="0.3">
      <c r="A143" s="36" t="s">
        <v>131</v>
      </c>
      <c r="B143" s="4" t="s">
        <v>669</v>
      </c>
      <c r="C143" s="4" t="s">
        <v>18</v>
      </c>
      <c r="D143" s="22">
        <v>1</v>
      </c>
      <c r="E143" s="70">
        <v>28.09</v>
      </c>
      <c r="F143" s="6">
        <f>PRODUCT(D143:E143)</f>
        <v>28.09</v>
      </c>
      <c r="G143" s="7"/>
    </row>
    <row r="144" spans="1:12" ht="15" thickBot="1" x14ac:dyDescent="0.35">
      <c r="A144" s="36" t="s">
        <v>670</v>
      </c>
      <c r="B144" s="4" t="s">
        <v>671</v>
      </c>
      <c r="C144" s="4" t="s">
        <v>18</v>
      </c>
      <c r="D144" s="22">
        <v>2</v>
      </c>
      <c r="E144" s="70">
        <v>25.18</v>
      </c>
      <c r="F144" s="6">
        <f>PRODUCT(D144:E144)</f>
        <v>50.36</v>
      </c>
      <c r="G144" s="7"/>
    </row>
    <row r="145" spans="1:12" ht="15.6" thickTop="1" thickBot="1" x14ac:dyDescent="0.35">
      <c r="A145" s="71">
        <v>1</v>
      </c>
      <c r="B145" s="244" t="s">
        <v>21</v>
      </c>
      <c r="C145" s="245"/>
      <c r="D145" s="245"/>
      <c r="E145" s="246"/>
      <c r="F145" s="72">
        <f>SUM(F141:F144)</f>
        <v>109.803</v>
      </c>
      <c r="G145" s="73">
        <f>SUM(F145/F156)</f>
        <v>0.19967874676924569</v>
      </c>
    </row>
    <row r="146" spans="1:12" ht="15" thickTop="1" x14ac:dyDescent="0.3">
      <c r="A146" s="7"/>
      <c r="B146" s="74" t="s">
        <v>45</v>
      </c>
      <c r="C146" s="4"/>
      <c r="D146" s="4"/>
      <c r="E146" s="4"/>
      <c r="F146" s="41"/>
      <c r="G146" s="75"/>
    </row>
    <row r="147" spans="1:12" ht="58.2" thickBot="1" x14ac:dyDescent="0.35">
      <c r="A147" s="36" t="s">
        <v>23</v>
      </c>
      <c r="B147" s="4" t="s">
        <v>698</v>
      </c>
      <c r="C147" s="4" t="s">
        <v>130</v>
      </c>
      <c r="D147" s="22">
        <v>1</v>
      </c>
      <c r="E147" s="76">
        <v>307.12</v>
      </c>
      <c r="F147" s="6">
        <f>PRODUCT(D147:E147)</f>
        <v>307.12</v>
      </c>
      <c r="G147" s="7"/>
      <c r="I147" s="2"/>
      <c r="J147" s="118"/>
      <c r="K147" s="119"/>
      <c r="L147" s="119"/>
    </row>
    <row r="148" spans="1:12" ht="15.6" thickTop="1" thickBot="1" x14ac:dyDescent="0.35">
      <c r="A148" s="71">
        <v>2</v>
      </c>
      <c r="B148" s="244" t="s">
        <v>49</v>
      </c>
      <c r="C148" s="245"/>
      <c r="D148" s="245"/>
      <c r="E148" s="246"/>
      <c r="F148" s="72">
        <f>SUM(F147:F147)</f>
        <v>307.12</v>
      </c>
      <c r="G148" s="73">
        <f>SUM(F148/F156)</f>
        <v>0.55850328959837836</v>
      </c>
    </row>
    <row r="149" spans="1:12" ht="15" thickTop="1" x14ac:dyDescent="0.3">
      <c r="A149" s="7"/>
      <c r="B149" s="74" t="s">
        <v>22</v>
      </c>
      <c r="C149" s="4"/>
      <c r="D149" s="4"/>
      <c r="E149" s="4"/>
      <c r="F149" s="41"/>
      <c r="G149" s="75"/>
    </row>
    <row r="150" spans="1:12" ht="29.4" thickBot="1" x14ac:dyDescent="0.35">
      <c r="A150" s="36" t="s">
        <v>50</v>
      </c>
      <c r="B150" s="4" t="s">
        <v>699</v>
      </c>
      <c r="C150" s="4" t="s">
        <v>18</v>
      </c>
      <c r="D150" s="4">
        <v>0.92600000000000005</v>
      </c>
      <c r="E150" s="76">
        <v>19.2</v>
      </c>
      <c r="F150" s="23">
        <f>PRODUCT(D150:E150)</f>
        <v>17.779199999999999</v>
      </c>
      <c r="G150" s="7"/>
    </row>
    <row r="151" spans="1:12" ht="15.6" thickTop="1" thickBot="1" x14ac:dyDescent="0.35">
      <c r="A151" s="71">
        <v>3</v>
      </c>
      <c r="B151" s="244" t="s">
        <v>25</v>
      </c>
      <c r="C151" s="245"/>
      <c r="D151" s="245"/>
      <c r="E151" s="246"/>
      <c r="F151" s="72">
        <f>SUM(F150)</f>
        <v>17.779199999999999</v>
      </c>
      <c r="G151" s="73">
        <f>SUM(F151/F156)</f>
        <v>3.2331797624470852E-2</v>
      </c>
    </row>
    <row r="152" spans="1:12" ht="15.6" thickTop="1" thickBot="1" x14ac:dyDescent="0.35">
      <c r="A152" s="78" t="s">
        <v>26</v>
      </c>
      <c r="B152" s="244" t="s">
        <v>54</v>
      </c>
      <c r="C152" s="245"/>
      <c r="D152" s="245"/>
      <c r="E152" s="246"/>
      <c r="F152" s="79">
        <f>SUM(F145,F148,F151)</f>
        <v>434.7022</v>
      </c>
      <c r="G152" s="3"/>
    </row>
    <row r="153" spans="1:12" ht="15.6" thickTop="1" thickBot="1" x14ac:dyDescent="0.35">
      <c r="A153" s="80">
        <v>4</v>
      </c>
      <c r="B153" s="264" t="s">
        <v>28</v>
      </c>
      <c r="C153" s="265"/>
      <c r="D153" s="265"/>
      <c r="E153" s="266"/>
      <c r="F153" s="79">
        <f>SUM(F152)*15%</f>
        <v>65.205330000000004</v>
      </c>
      <c r="G153" s="73">
        <f>SUM(F153/F156)</f>
        <v>0.11857707509881424</v>
      </c>
    </row>
    <row r="154" spans="1:12" ht="15.6" thickTop="1" thickBot="1" x14ac:dyDescent="0.35">
      <c r="A154" s="78" t="s">
        <v>29</v>
      </c>
      <c r="B154" s="244" t="s">
        <v>55</v>
      </c>
      <c r="C154" s="245"/>
      <c r="D154" s="245"/>
      <c r="E154" s="246"/>
      <c r="F154" s="81">
        <f>SUM(F152:F153)</f>
        <v>499.90753000000001</v>
      </c>
    </row>
    <row r="155" spans="1:12" ht="15.6" thickTop="1" thickBot="1" x14ac:dyDescent="0.35">
      <c r="A155" s="80">
        <v>5</v>
      </c>
      <c r="B155" s="264" t="s">
        <v>31</v>
      </c>
      <c r="C155" s="265"/>
      <c r="D155" s="265"/>
      <c r="E155" s="266"/>
      <c r="F155" s="79">
        <f>SUM(F154)*10%</f>
        <v>49.990753000000005</v>
      </c>
      <c r="G155" s="73">
        <f>SUM(F155/F156)</f>
        <v>9.0909090909090925E-2</v>
      </c>
    </row>
    <row r="156" spans="1:12" ht="15.6" thickTop="1" thickBot="1" x14ac:dyDescent="0.35">
      <c r="A156" s="78" t="s">
        <v>32</v>
      </c>
      <c r="B156" s="244" t="s">
        <v>33</v>
      </c>
      <c r="C156" s="245"/>
      <c r="D156" s="245"/>
      <c r="E156" s="246"/>
      <c r="F156" s="81">
        <f>SUM(F154:F155)</f>
        <v>549.89828299999999</v>
      </c>
      <c r="G156" s="82">
        <f>SUM(G145,G148,G151,G153,G155)</f>
        <v>1</v>
      </c>
    </row>
    <row r="157" spans="1:12" ht="15.6" thickTop="1" thickBot="1" x14ac:dyDescent="0.35">
      <c r="A157" s="190"/>
      <c r="B157" s="9"/>
      <c r="C157" s="9"/>
      <c r="D157" s="9"/>
      <c r="E157" s="9"/>
    </row>
    <row r="158" spans="1:12" ht="44.4" thickTop="1" thickBot="1" x14ac:dyDescent="0.35">
      <c r="A158" s="62" t="s">
        <v>2</v>
      </c>
      <c r="B158" s="62" t="s">
        <v>3</v>
      </c>
      <c r="C158" s="63" t="s">
        <v>4</v>
      </c>
      <c r="D158" s="64" t="s">
        <v>5</v>
      </c>
      <c r="E158" s="27"/>
      <c r="F158" s="20"/>
      <c r="G158" s="20"/>
      <c r="H158" s="24"/>
    </row>
    <row r="159" spans="1:12" ht="331.8" thickTop="1" x14ac:dyDescent="0.3">
      <c r="A159" s="101" t="s">
        <v>694</v>
      </c>
      <c r="B159" s="29" t="s">
        <v>2899</v>
      </c>
      <c r="C159" s="26"/>
      <c r="D159" s="26"/>
      <c r="E159" s="116"/>
      <c r="F159" s="20"/>
      <c r="G159" s="20"/>
    </row>
    <row r="160" spans="1:12" ht="15" thickBot="1" x14ac:dyDescent="0.35">
      <c r="A160" s="103" t="s">
        <v>700</v>
      </c>
      <c r="B160" s="113" t="s">
        <v>701</v>
      </c>
      <c r="C160" s="110" t="s">
        <v>130</v>
      </c>
      <c r="D160" s="110">
        <v>1</v>
      </c>
      <c r="E160" s="20"/>
      <c r="F160" s="20"/>
      <c r="G160" s="20"/>
    </row>
    <row r="161" spans="1:12" ht="30" thickTop="1" thickBot="1" x14ac:dyDescent="0.35">
      <c r="A161" s="62" t="s">
        <v>9</v>
      </c>
      <c r="B161" s="62" t="s">
        <v>10</v>
      </c>
      <c r="C161" s="62" t="s">
        <v>4</v>
      </c>
      <c r="D161" s="62" t="s">
        <v>11</v>
      </c>
      <c r="E161" s="62" t="s">
        <v>12</v>
      </c>
      <c r="F161" s="62" t="s">
        <v>13</v>
      </c>
      <c r="G161" s="64" t="s">
        <v>14</v>
      </c>
    </row>
    <row r="162" spans="1:12" ht="15" thickTop="1" x14ac:dyDescent="0.3">
      <c r="A162" s="7"/>
      <c r="B162" s="67" t="s">
        <v>15</v>
      </c>
      <c r="C162" s="68"/>
      <c r="D162" s="68"/>
      <c r="E162" s="68"/>
      <c r="F162" s="68"/>
      <c r="G162" s="7"/>
    </row>
    <row r="163" spans="1:12" x14ac:dyDescent="0.3">
      <c r="A163" s="36" t="s">
        <v>16</v>
      </c>
      <c r="B163" s="4" t="s">
        <v>486</v>
      </c>
      <c r="C163" s="4" t="s">
        <v>18</v>
      </c>
      <c r="D163" s="69">
        <v>0.5</v>
      </c>
      <c r="E163" s="70">
        <v>30.03</v>
      </c>
      <c r="F163" s="117">
        <f>D163*E163</f>
        <v>15.015000000000001</v>
      </c>
      <c r="G163" s="7"/>
    </row>
    <row r="164" spans="1:12" x14ac:dyDescent="0.3">
      <c r="A164" s="36" t="s">
        <v>19</v>
      </c>
      <c r="B164" s="4" t="s">
        <v>697</v>
      </c>
      <c r="C164" s="4" t="s">
        <v>18</v>
      </c>
      <c r="D164" s="22">
        <v>0.6</v>
      </c>
      <c r="E164" s="70">
        <v>27.23</v>
      </c>
      <c r="F164" s="6">
        <f>PRODUCT(D164:E164)</f>
        <v>16.338000000000001</v>
      </c>
      <c r="G164" s="7"/>
    </row>
    <row r="165" spans="1:12" x14ac:dyDescent="0.3">
      <c r="A165" s="36" t="s">
        <v>131</v>
      </c>
      <c r="B165" s="4" t="s">
        <v>669</v>
      </c>
      <c r="C165" s="4" t="s">
        <v>18</v>
      </c>
      <c r="D165" s="22">
        <v>1</v>
      </c>
      <c r="E165" s="70">
        <v>30.27</v>
      </c>
      <c r="F165" s="6">
        <f>PRODUCT(D165:E165)</f>
        <v>30.27</v>
      </c>
      <c r="G165" s="7"/>
    </row>
    <row r="166" spans="1:12" ht="15" thickBot="1" x14ac:dyDescent="0.35">
      <c r="A166" s="36" t="s">
        <v>670</v>
      </c>
      <c r="B166" s="4" t="s">
        <v>671</v>
      </c>
      <c r="C166" s="4" t="s">
        <v>18</v>
      </c>
      <c r="D166" s="22">
        <v>2</v>
      </c>
      <c r="E166" s="70">
        <v>25.18</v>
      </c>
      <c r="F166" s="6">
        <f>PRODUCT(D166:E166)</f>
        <v>50.36</v>
      </c>
      <c r="G166" s="7"/>
    </row>
    <row r="167" spans="1:12" ht="15.6" thickTop="1" thickBot="1" x14ac:dyDescent="0.35">
      <c r="A167" s="71">
        <v>1</v>
      </c>
      <c r="B167" s="244" t="s">
        <v>21</v>
      </c>
      <c r="C167" s="245"/>
      <c r="D167" s="245"/>
      <c r="E167" s="246"/>
      <c r="F167" s="72">
        <f>SUM(F163:F166)</f>
        <v>111.983</v>
      </c>
      <c r="G167" s="73">
        <f>SUM(F167/F178)</f>
        <v>0.19210452907266073</v>
      </c>
    </row>
    <row r="168" spans="1:12" ht="15" thickTop="1" x14ac:dyDescent="0.3">
      <c r="A168" s="7"/>
      <c r="B168" s="74" t="s">
        <v>45</v>
      </c>
      <c r="C168" s="4"/>
      <c r="D168" s="4"/>
      <c r="E168" s="4"/>
      <c r="F168" s="41"/>
      <c r="G168" s="75"/>
    </row>
    <row r="169" spans="1:12" ht="58.2" thickBot="1" x14ac:dyDescent="0.35">
      <c r="A169" s="36" t="s">
        <v>23</v>
      </c>
      <c r="B169" s="4" t="s">
        <v>702</v>
      </c>
      <c r="C169" s="4" t="s">
        <v>130</v>
      </c>
      <c r="D169" s="22">
        <v>1</v>
      </c>
      <c r="E169" s="76">
        <v>331.05</v>
      </c>
      <c r="F169" s="6">
        <f>PRODUCT(D169:E169)</f>
        <v>331.05</v>
      </c>
      <c r="G169" s="7"/>
      <c r="I169" s="37"/>
      <c r="J169" s="118"/>
      <c r="K169" s="119"/>
      <c r="L169" s="119"/>
    </row>
    <row r="170" spans="1:12" ht="15.6" thickTop="1" thickBot="1" x14ac:dyDescent="0.35">
      <c r="A170" s="71">
        <v>2</v>
      </c>
      <c r="B170" s="244" t="s">
        <v>49</v>
      </c>
      <c r="C170" s="245"/>
      <c r="D170" s="245"/>
      <c r="E170" s="246"/>
      <c r="F170" s="72">
        <f>SUM(F169:F169)</f>
        <v>331.05</v>
      </c>
      <c r="G170" s="73">
        <f>SUM(F170/F178)</f>
        <v>0.56790945366264822</v>
      </c>
    </row>
    <row r="171" spans="1:12" ht="15" thickTop="1" x14ac:dyDescent="0.3">
      <c r="A171" s="7"/>
      <c r="B171" s="74" t="s">
        <v>22</v>
      </c>
      <c r="C171" s="4"/>
      <c r="D171" s="4"/>
      <c r="E171" s="4"/>
      <c r="F171" s="41"/>
      <c r="G171" s="75"/>
    </row>
    <row r="172" spans="1:12" ht="29.4" thickBot="1" x14ac:dyDescent="0.35">
      <c r="A172" s="36" t="s">
        <v>50</v>
      </c>
      <c r="B172" s="4" t="s">
        <v>699</v>
      </c>
      <c r="C172" s="4" t="s">
        <v>18</v>
      </c>
      <c r="D172" s="4">
        <v>0.92600000000000005</v>
      </c>
      <c r="E172" s="76">
        <v>19.2</v>
      </c>
      <c r="F172" s="23">
        <f>PRODUCT(D172:E172)</f>
        <v>17.779199999999999</v>
      </c>
      <c r="G172" s="7"/>
    </row>
    <row r="173" spans="1:12" ht="15.6" thickTop="1" thickBot="1" x14ac:dyDescent="0.35">
      <c r="A173" s="71">
        <v>3</v>
      </c>
      <c r="B173" s="244" t="s">
        <v>25</v>
      </c>
      <c r="C173" s="245"/>
      <c r="D173" s="245"/>
      <c r="E173" s="246"/>
      <c r="F173" s="72">
        <f>SUM(F172)</f>
        <v>17.779199999999999</v>
      </c>
      <c r="G173" s="73">
        <f>SUM(F173/F178)</f>
        <v>3.0499851256785847E-2</v>
      </c>
    </row>
    <row r="174" spans="1:12" ht="15.6" thickTop="1" thickBot="1" x14ac:dyDescent="0.35">
      <c r="A174" s="78" t="s">
        <v>26</v>
      </c>
      <c r="B174" s="244" t="s">
        <v>54</v>
      </c>
      <c r="C174" s="245"/>
      <c r="D174" s="245"/>
      <c r="E174" s="246"/>
      <c r="F174" s="79">
        <f>SUM(F167,F170,F173)</f>
        <v>460.81220000000002</v>
      </c>
      <c r="G174" s="3"/>
    </row>
    <row r="175" spans="1:12" ht="15.6" thickTop="1" thickBot="1" x14ac:dyDescent="0.35">
      <c r="A175" s="80">
        <v>4</v>
      </c>
      <c r="B175" s="264" t="s">
        <v>28</v>
      </c>
      <c r="C175" s="265"/>
      <c r="D175" s="265"/>
      <c r="E175" s="266"/>
      <c r="F175" s="79">
        <f>SUM(F174)*15%</f>
        <v>69.121830000000003</v>
      </c>
      <c r="G175" s="73">
        <f>SUM(F175/F178)</f>
        <v>0.11857707509881422</v>
      </c>
    </row>
    <row r="176" spans="1:12" ht="15.6" thickTop="1" thickBot="1" x14ac:dyDescent="0.35">
      <c r="A176" s="78" t="s">
        <v>29</v>
      </c>
      <c r="B176" s="244" t="s">
        <v>55</v>
      </c>
      <c r="C176" s="245"/>
      <c r="D176" s="245"/>
      <c r="E176" s="246"/>
      <c r="F176" s="81">
        <f>SUM(F174:F175)</f>
        <v>529.93403000000001</v>
      </c>
    </row>
    <row r="177" spans="1:12" ht="15.6" thickTop="1" thickBot="1" x14ac:dyDescent="0.35">
      <c r="A177" s="80">
        <v>5</v>
      </c>
      <c r="B177" s="264" t="s">
        <v>31</v>
      </c>
      <c r="C177" s="265"/>
      <c r="D177" s="265"/>
      <c r="E177" s="266"/>
      <c r="F177" s="79">
        <f>SUM(F176)*10%</f>
        <v>52.993403000000001</v>
      </c>
      <c r="G177" s="73">
        <f>SUM(F177/F178)</f>
        <v>9.0909090909090898E-2</v>
      </c>
    </row>
    <row r="178" spans="1:12" ht="15.6" thickTop="1" thickBot="1" x14ac:dyDescent="0.35">
      <c r="A178" s="78" t="s">
        <v>32</v>
      </c>
      <c r="B178" s="244" t="s">
        <v>33</v>
      </c>
      <c r="C178" s="245"/>
      <c r="D178" s="245"/>
      <c r="E178" s="246"/>
      <c r="F178" s="81">
        <f>SUM(F176:F177)</f>
        <v>582.92743300000006</v>
      </c>
      <c r="G178" s="82">
        <f>SUM(G167,G170,G173,G175,G177)</f>
        <v>1</v>
      </c>
    </row>
    <row r="179" spans="1:12" ht="15.6" thickTop="1" thickBot="1" x14ac:dyDescent="0.35"/>
    <row r="180" spans="1:12" ht="44.4" thickTop="1" thickBot="1" x14ac:dyDescent="0.35">
      <c r="A180" s="62" t="s">
        <v>2</v>
      </c>
      <c r="B180" s="62" t="s">
        <v>3</v>
      </c>
      <c r="C180" s="63" t="s">
        <v>4</v>
      </c>
      <c r="D180" s="64" t="s">
        <v>5</v>
      </c>
      <c r="E180" s="27"/>
      <c r="F180" s="20"/>
      <c r="G180" s="20"/>
      <c r="H180" s="24"/>
    </row>
    <row r="181" spans="1:12" ht="331.8" thickTop="1" x14ac:dyDescent="0.3">
      <c r="A181" s="101" t="s">
        <v>694</v>
      </c>
      <c r="B181" s="29" t="s">
        <v>2899</v>
      </c>
      <c r="C181" s="26"/>
      <c r="D181" s="26"/>
      <c r="E181" s="116"/>
      <c r="F181" s="20"/>
      <c r="G181" s="20"/>
    </row>
    <row r="182" spans="1:12" ht="15" thickBot="1" x14ac:dyDescent="0.35">
      <c r="A182" s="103" t="s">
        <v>703</v>
      </c>
      <c r="B182" s="113" t="s">
        <v>704</v>
      </c>
      <c r="C182" s="110" t="s">
        <v>130</v>
      </c>
      <c r="D182" s="110">
        <v>1</v>
      </c>
      <c r="E182" s="20"/>
      <c r="F182" s="20"/>
      <c r="G182" s="20"/>
    </row>
    <row r="183" spans="1:12" ht="30" thickTop="1" thickBot="1" x14ac:dyDescent="0.35">
      <c r="A183" s="62" t="s">
        <v>9</v>
      </c>
      <c r="B183" s="62" t="s">
        <v>10</v>
      </c>
      <c r="C183" s="62" t="s">
        <v>4</v>
      </c>
      <c r="D183" s="62" t="s">
        <v>11</v>
      </c>
      <c r="E183" s="62" t="s">
        <v>12</v>
      </c>
      <c r="F183" s="62" t="s">
        <v>13</v>
      </c>
      <c r="G183" s="64" t="s">
        <v>14</v>
      </c>
    </row>
    <row r="184" spans="1:12" ht="15" thickTop="1" x14ac:dyDescent="0.3">
      <c r="A184" s="7"/>
      <c r="B184" s="67" t="s">
        <v>15</v>
      </c>
      <c r="C184" s="68"/>
      <c r="D184" s="68"/>
      <c r="E184" s="68"/>
      <c r="F184" s="68"/>
      <c r="G184" s="7"/>
    </row>
    <row r="185" spans="1:12" x14ac:dyDescent="0.3">
      <c r="A185" s="36" t="s">
        <v>16</v>
      </c>
      <c r="B185" s="4" t="s">
        <v>486</v>
      </c>
      <c r="C185" s="4" t="s">
        <v>18</v>
      </c>
      <c r="D185" s="69">
        <v>0.5</v>
      </c>
      <c r="E185" s="70">
        <v>30.03</v>
      </c>
      <c r="F185" s="117">
        <f>D185*E185</f>
        <v>15.015000000000001</v>
      </c>
      <c r="G185" s="7"/>
    </row>
    <row r="186" spans="1:12" x14ac:dyDescent="0.3">
      <c r="A186" s="36" t="s">
        <v>19</v>
      </c>
      <c r="B186" s="4" t="s">
        <v>697</v>
      </c>
      <c r="C186" s="4" t="s">
        <v>18</v>
      </c>
      <c r="D186" s="22">
        <v>0.6</v>
      </c>
      <c r="E186" s="70">
        <v>27.23</v>
      </c>
      <c r="F186" s="6">
        <f>PRODUCT(D186:E186)</f>
        <v>16.338000000000001</v>
      </c>
      <c r="G186" s="7"/>
    </row>
    <row r="187" spans="1:12" x14ac:dyDescent="0.3">
      <c r="A187" s="36" t="s">
        <v>131</v>
      </c>
      <c r="B187" s="4" t="s">
        <v>669</v>
      </c>
      <c r="C187" s="4" t="s">
        <v>18</v>
      </c>
      <c r="D187" s="22">
        <v>1</v>
      </c>
      <c r="E187" s="70">
        <v>30.27</v>
      </c>
      <c r="F187" s="6">
        <f>PRODUCT(D187:E187)</f>
        <v>30.27</v>
      </c>
      <c r="G187" s="7"/>
    </row>
    <row r="188" spans="1:12" ht="15" thickBot="1" x14ac:dyDescent="0.35">
      <c r="A188" s="36" t="s">
        <v>670</v>
      </c>
      <c r="B188" s="4" t="s">
        <v>671</v>
      </c>
      <c r="C188" s="4" t="s">
        <v>18</v>
      </c>
      <c r="D188" s="22">
        <v>2</v>
      </c>
      <c r="E188" s="70">
        <v>25.18</v>
      </c>
      <c r="F188" s="6">
        <f>PRODUCT(D188:E188)</f>
        <v>50.36</v>
      </c>
      <c r="G188" s="7"/>
    </row>
    <row r="189" spans="1:12" ht="15.6" thickTop="1" thickBot="1" x14ac:dyDescent="0.35">
      <c r="A189" s="71">
        <v>1</v>
      </c>
      <c r="B189" s="244" t="s">
        <v>21</v>
      </c>
      <c r="C189" s="245"/>
      <c r="D189" s="245"/>
      <c r="E189" s="246"/>
      <c r="F189" s="72">
        <f>SUM(F185:F188)</f>
        <v>111.983</v>
      </c>
      <c r="G189" s="73">
        <f>SUM(F189/F200)</f>
        <v>0.18225630460164841</v>
      </c>
    </row>
    <row r="190" spans="1:12" ht="15" thickTop="1" x14ac:dyDescent="0.3">
      <c r="A190" s="7"/>
      <c r="B190" s="74" t="s">
        <v>45</v>
      </c>
      <c r="C190" s="4"/>
      <c r="D190" s="4"/>
      <c r="E190" s="4"/>
      <c r="F190" s="41"/>
      <c r="G190" s="75"/>
    </row>
    <row r="191" spans="1:12" ht="58.2" thickBot="1" x14ac:dyDescent="0.35">
      <c r="A191" s="36" t="s">
        <v>23</v>
      </c>
      <c r="B191" s="4" t="s">
        <v>705</v>
      </c>
      <c r="C191" s="4" t="s">
        <v>130</v>
      </c>
      <c r="D191" s="22">
        <v>1</v>
      </c>
      <c r="E191" s="76">
        <v>355.95</v>
      </c>
      <c r="F191" s="6">
        <f>PRODUCT(D191:E191)</f>
        <v>355.95</v>
      </c>
      <c r="G191" s="7"/>
      <c r="I191" s="37"/>
      <c r="J191" s="118"/>
      <c r="K191" s="119"/>
      <c r="L191" s="119"/>
    </row>
    <row r="192" spans="1:12" ht="15.6" thickTop="1" thickBot="1" x14ac:dyDescent="0.35">
      <c r="A192" s="71">
        <v>2</v>
      </c>
      <c r="B192" s="244" t="s">
        <v>49</v>
      </c>
      <c r="C192" s="245"/>
      <c r="D192" s="245"/>
      <c r="E192" s="246"/>
      <c r="F192" s="72">
        <f>SUM(F191:F191)</f>
        <v>355.95</v>
      </c>
      <c r="G192" s="73">
        <f>SUM(F192/F200)</f>
        <v>0.57932125075196006</v>
      </c>
    </row>
    <row r="193" spans="1:8" ht="15" thickTop="1" x14ac:dyDescent="0.3">
      <c r="A193" s="7"/>
      <c r="B193" s="74" t="s">
        <v>22</v>
      </c>
      <c r="C193" s="4"/>
      <c r="D193" s="4"/>
      <c r="E193" s="4"/>
      <c r="F193" s="41"/>
      <c r="G193" s="75"/>
    </row>
    <row r="194" spans="1:8" ht="29.4" thickBot="1" x14ac:dyDescent="0.35">
      <c r="A194" s="36" t="s">
        <v>50</v>
      </c>
      <c r="B194" s="4" t="s">
        <v>699</v>
      </c>
      <c r="C194" s="4" t="s">
        <v>18</v>
      </c>
      <c r="D194" s="4">
        <v>0.92600000000000005</v>
      </c>
      <c r="E194" s="76">
        <v>19.2</v>
      </c>
      <c r="F194" s="23">
        <f>PRODUCT(D194:E194)</f>
        <v>17.779199999999999</v>
      </c>
      <c r="G194" s="7"/>
    </row>
    <row r="195" spans="1:8" ht="15.6" thickTop="1" thickBot="1" x14ac:dyDescent="0.35">
      <c r="A195" s="71">
        <v>3</v>
      </c>
      <c r="B195" s="244" t="s">
        <v>25</v>
      </c>
      <c r="C195" s="245"/>
      <c r="D195" s="245"/>
      <c r="E195" s="246"/>
      <c r="F195" s="72">
        <f>SUM(F194)</f>
        <v>17.779199999999999</v>
      </c>
      <c r="G195" s="73">
        <f>SUM(F195/F200)</f>
        <v>2.893627863848644E-2</v>
      </c>
    </row>
    <row r="196" spans="1:8" ht="15.6" thickTop="1" thickBot="1" x14ac:dyDescent="0.35">
      <c r="A196" s="78" t="s">
        <v>26</v>
      </c>
      <c r="B196" s="244" t="s">
        <v>54</v>
      </c>
      <c r="C196" s="245"/>
      <c r="D196" s="245"/>
      <c r="E196" s="246"/>
      <c r="F196" s="79">
        <f>SUM(F189,F192,F195)</f>
        <v>485.7122</v>
      </c>
      <c r="G196" s="3"/>
    </row>
    <row r="197" spans="1:8" ht="15.6" thickTop="1" thickBot="1" x14ac:dyDescent="0.35">
      <c r="A197" s="80">
        <v>4</v>
      </c>
      <c r="B197" s="264" t="s">
        <v>28</v>
      </c>
      <c r="C197" s="265"/>
      <c r="D197" s="265"/>
      <c r="E197" s="266"/>
      <c r="F197" s="79">
        <f>SUM(F196)*15%</f>
        <v>72.856830000000002</v>
      </c>
      <c r="G197" s="73">
        <f>SUM(F197/F200)</f>
        <v>0.11857707509881424</v>
      </c>
    </row>
    <row r="198" spans="1:8" ht="15.6" thickTop="1" thickBot="1" x14ac:dyDescent="0.35">
      <c r="A198" s="78" t="s">
        <v>29</v>
      </c>
      <c r="B198" s="244" t="s">
        <v>55</v>
      </c>
      <c r="C198" s="245"/>
      <c r="D198" s="245"/>
      <c r="E198" s="246"/>
      <c r="F198" s="81">
        <f>SUM(F196:F197)</f>
        <v>558.56903</v>
      </c>
    </row>
    <row r="199" spans="1:8" ht="15.6" thickTop="1" thickBot="1" x14ac:dyDescent="0.35">
      <c r="A199" s="80">
        <v>5</v>
      </c>
      <c r="B199" s="264" t="s">
        <v>31</v>
      </c>
      <c r="C199" s="265"/>
      <c r="D199" s="265"/>
      <c r="E199" s="266"/>
      <c r="F199" s="79">
        <f>SUM(F198)*10%</f>
        <v>55.856903000000003</v>
      </c>
      <c r="G199" s="73">
        <f>SUM(F199/F200)</f>
        <v>9.0909090909090912E-2</v>
      </c>
    </row>
    <row r="200" spans="1:8" ht="15.6" thickTop="1" thickBot="1" x14ac:dyDescent="0.35">
      <c r="A200" s="78" t="s">
        <v>32</v>
      </c>
      <c r="B200" s="244" t="s">
        <v>33</v>
      </c>
      <c r="C200" s="245"/>
      <c r="D200" s="245"/>
      <c r="E200" s="246"/>
      <c r="F200" s="81">
        <f>SUM(F198:F199)</f>
        <v>614.42593299999999</v>
      </c>
      <c r="G200" s="82">
        <f>SUM(G189,G192,G195,G197,G199)</f>
        <v>1</v>
      </c>
    </row>
    <row r="201" spans="1:8" ht="15.6" thickTop="1" thickBot="1" x14ac:dyDescent="0.35"/>
    <row r="202" spans="1:8" ht="44.4" thickTop="1" thickBot="1" x14ac:dyDescent="0.35">
      <c r="A202" s="62" t="s">
        <v>2</v>
      </c>
      <c r="B202" s="62" t="s">
        <v>3</v>
      </c>
      <c r="C202" s="63" t="s">
        <v>4</v>
      </c>
      <c r="D202" s="64" t="s">
        <v>5</v>
      </c>
      <c r="E202" s="27"/>
      <c r="F202" s="20"/>
      <c r="G202" s="20"/>
      <c r="H202" s="24"/>
    </row>
    <row r="203" spans="1:8" ht="409.2" customHeight="1" thickTop="1" x14ac:dyDescent="0.3">
      <c r="A203" s="101" t="s">
        <v>694</v>
      </c>
      <c r="B203" s="29" t="s">
        <v>2899</v>
      </c>
      <c r="C203" s="26"/>
      <c r="D203" s="26"/>
      <c r="E203" s="116"/>
      <c r="F203" s="20"/>
      <c r="G203" s="20"/>
    </row>
    <row r="204" spans="1:8" ht="15" thickBot="1" x14ac:dyDescent="0.35">
      <c r="A204" s="103" t="s">
        <v>706</v>
      </c>
      <c r="B204" s="113" t="s">
        <v>707</v>
      </c>
      <c r="C204" s="110" t="s">
        <v>130</v>
      </c>
      <c r="D204" s="110">
        <v>1</v>
      </c>
      <c r="E204" s="20"/>
      <c r="F204" s="20"/>
      <c r="G204" s="20"/>
    </row>
    <row r="205" spans="1:8" ht="30" thickTop="1" thickBot="1" x14ac:dyDescent="0.35">
      <c r="A205" s="62" t="s">
        <v>9</v>
      </c>
      <c r="B205" s="62" t="s">
        <v>10</v>
      </c>
      <c r="C205" s="62" t="s">
        <v>4</v>
      </c>
      <c r="D205" s="62" t="s">
        <v>11</v>
      </c>
      <c r="E205" s="62" t="s">
        <v>12</v>
      </c>
      <c r="F205" s="62" t="s">
        <v>13</v>
      </c>
      <c r="G205" s="64" t="s">
        <v>14</v>
      </c>
    </row>
    <row r="206" spans="1:8" ht="15" thickTop="1" x14ac:dyDescent="0.3">
      <c r="A206" s="7"/>
      <c r="B206" s="67" t="s">
        <v>15</v>
      </c>
      <c r="C206" s="68"/>
      <c r="D206" s="68"/>
      <c r="E206" s="68"/>
      <c r="F206" s="68"/>
      <c r="G206" s="7"/>
    </row>
    <row r="207" spans="1:8" x14ac:dyDescent="0.3">
      <c r="A207" s="36" t="s">
        <v>16</v>
      </c>
      <c r="B207" s="4" t="s">
        <v>486</v>
      </c>
      <c r="C207" s="4" t="s">
        <v>18</v>
      </c>
      <c r="D207" s="69">
        <v>0.5</v>
      </c>
      <c r="E207" s="70">
        <v>30.03</v>
      </c>
      <c r="F207" s="117">
        <f>D207*E207</f>
        <v>15.015000000000001</v>
      </c>
      <c r="G207" s="7"/>
    </row>
    <row r="208" spans="1:8" x14ac:dyDescent="0.3">
      <c r="A208" s="36" t="s">
        <v>19</v>
      </c>
      <c r="B208" s="4" t="s">
        <v>697</v>
      </c>
      <c r="C208" s="4" t="s">
        <v>18</v>
      </c>
      <c r="D208" s="22">
        <v>0.6</v>
      </c>
      <c r="E208" s="70">
        <v>27.23</v>
      </c>
      <c r="F208" s="6">
        <f>PRODUCT(D208:E208)</f>
        <v>16.338000000000001</v>
      </c>
      <c r="G208" s="7"/>
    </row>
    <row r="209" spans="1:12" x14ac:dyDescent="0.3">
      <c r="A209" s="36" t="s">
        <v>131</v>
      </c>
      <c r="B209" s="4" t="s">
        <v>669</v>
      </c>
      <c r="C209" s="4" t="s">
        <v>18</v>
      </c>
      <c r="D209" s="22">
        <v>1</v>
      </c>
      <c r="E209" s="70">
        <v>30.27</v>
      </c>
      <c r="F209" s="6">
        <f>PRODUCT(D209:E209)</f>
        <v>30.27</v>
      </c>
      <c r="G209" s="7"/>
    </row>
    <row r="210" spans="1:12" ht="15" thickBot="1" x14ac:dyDescent="0.35">
      <c r="A210" s="36" t="s">
        <v>670</v>
      </c>
      <c r="B210" s="4" t="s">
        <v>671</v>
      </c>
      <c r="C210" s="4" t="s">
        <v>18</v>
      </c>
      <c r="D210" s="22">
        <v>2</v>
      </c>
      <c r="E210" s="70">
        <v>25.18</v>
      </c>
      <c r="F210" s="6">
        <f>PRODUCT(D210:E210)</f>
        <v>50.36</v>
      </c>
      <c r="G210" s="7"/>
    </row>
    <row r="211" spans="1:12" ht="15.6" thickTop="1" thickBot="1" x14ac:dyDescent="0.35">
      <c r="A211" s="71">
        <v>1</v>
      </c>
      <c r="B211" s="244" t="s">
        <v>21</v>
      </c>
      <c r="C211" s="245"/>
      <c r="D211" s="245"/>
      <c r="E211" s="246"/>
      <c r="F211" s="72">
        <f>SUM(F207:F210)</f>
        <v>111.983</v>
      </c>
      <c r="G211" s="73">
        <f>SUM(F211/F222)</f>
        <v>0.17144133533649469</v>
      </c>
    </row>
    <row r="212" spans="1:12" ht="15" thickTop="1" x14ac:dyDescent="0.3">
      <c r="A212" s="7"/>
      <c r="B212" s="74" t="s">
        <v>45</v>
      </c>
      <c r="C212" s="4"/>
      <c r="D212" s="4"/>
      <c r="E212" s="4"/>
      <c r="F212" s="41"/>
      <c r="G212" s="75"/>
    </row>
    <row r="213" spans="1:12" ht="58.2" thickBot="1" x14ac:dyDescent="0.35">
      <c r="A213" s="36" t="s">
        <v>23</v>
      </c>
      <c r="B213" s="4" t="s">
        <v>708</v>
      </c>
      <c r="C213" s="4" t="s">
        <v>130</v>
      </c>
      <c r="D213" s="22">
        <v>1</v>
      </c>
      <c r="E213" s="76">
        <v>386.59</v>
      </c>
      <c r="F213" s="6">
        <f>PRODUCT(D213:E213)</f>
        <v>386.59</v>
      </c>
      <c r="G213" s="7"/>
      <c r="I213" s="37"/>
      <c r="J213" s="118"/>
      <c r="K213" s="119"/>
      <c r="L213" s="119"/>
    </row>
    <row r="214" spans="1:12" ht="15.6" thickTop="1" thickBot="1" x14ac:dyDescent="0.35">
      <c r="A214" s="71">
        <v>2</v>
      </c>
      <c r="B214" s="244" t="s">
        <v>49</v>
      </c>
      <c r="C214" s="245"/>
      <c r="D214" s="245"/>
      <c r="E214" s="246"/>
      <c r="F214" s="72">
        <f>SUM(F213:F213)</f>
        <v>386.59</v>
      </c>
      <c r="G214" s="73">
        <f>SUM(F214/F222)</f>
        <v>0.59185327976331659</v>
      </c>
    </row>
    <row r="215" spans="1:12" ht="15" thickTop="1" x14ac:dyDescent="0.3">
      <c r="A215" s="7"/>
      <c r="B215" s="74" t="s">
        <v>22</v>
      </c>
      <c r="C215" s="4"/>
      <c r="D215" s="4"/>
      <c r="E215" s="4"/>
      <c r="F215" s="41"/>
      <c r="G215" s="75"/>
    </row>
    <row r="216" spans="1:12" ht="29.4" thickBot="1" x14ac:dyDescent="0.35">
      <c r="A216" s="36" t="s">
        <v>50</v>
      </c>
      <c r="B216" s="4" t="s">
        <v>699</v>
      </c>
      <c r="C216" s="4" t="s">
        <v>18</v>
      </c>
      <c r="D216" s="4">
        <v>0.92600000000000005</v>
      </c>
      <c r="E216" s="76">
        <v>19.2</v>
      </c>
      <c r="F216" s="23">
        <f>PRODUCT(D216:E216)</f>
        <v>17.779199999999999</v>
      </c>
      <c r="G216" s="7"/>
    </row>
    <row r="217" spans="1:12" ht="15.6" thickTop="1" thickBot="1" x14ac:dyDescent="0.35">
      <c r="A217" s="71">
        <v>3</v>
      </c>
      <c r="B217" s="244" t="s">
        <v>25</v>
      </c>
      <c r="C217" s="245"/>
      <c r="D217" s="245"/>
      <c r="E217" s="246"/>
      <c r="F217" s="72">
        <f>SUM(F216)</f>
        <v>17.779199999999999</v>
      </c>
      <c r="G217" s="73">
        <f>SUM(F217/F222)</f>
        <v>2.7219218892283709E-2</v>
      </c>
    </row>
    <row r="218" spans="1:12" ht="15.6" thickTop="1" thickBot="1" x14ac:dyDescent="0.35">
      <c r="A218" s="78" t="s">
        <v>26</v>
      </c>
      <c r="B218" s="244" t="s">
        <v>54</v>
      </c>
      <c r="C218" s="245"/>
      <c r="D218" s="245"/>
      <c r="E218" s="246"/>
      <c r="F218" s="79">
        <f>SUM(F211,F214,F217)</f>
        <v>516.35219999999993</v>
      </c>
      <c r="G218" s="3"/>
    </row>
    <row r="219" spans="1:12" ht="15.6" thickTop="1" thickBot="1" x14ac:dyDescent="0.35">
      <c r="A219" s="80">
        <v>4</v>
      </c>
      <c r="B219" s="264" t="s">
        <v>28</v>
      </c>
      <c r="C219" s="265"/>
      <c r="D219" s="265"/>
      <c r="E219" s="266"/>
      <c r="F219" s="79">
        <f>SUM(F218)*15%</f>
        <v>77.452829999999992</v>
      </c>
      <c r="G219" s="73">
        <f>SUM(F219/F222)</f>
        <v>0.11857707509881424</v>
      </c>
    </row>
    <row r="220" spans="1:12" ht="15.6" thickTop="1" thickBot="1" x14ac:dyDescent="0.35">
      <c r="A220" s="78" t="s">
        <v>29</v>
      </c>
      <c r="B220" s="244" t="s">
        <v>55</v>
      </c>
      <c r="C220" s="245"/>
      <c r="D220" s="245"/>
      <c r="E220" s="246"/>
      <c r="F220" s="81">
        <f>SUM(F218:F219)</f>
        <v>593.80502999999987</v>
      </c>
    </row>
    <row r="221" spans="1:12" ht="15.6" thickTop="1" thickBot="1" x14ac:dyDescent="0.35">
      <c r="A221" s="80">
        <v>5</v>
      </c>
      <c r="B221" s="264" t="s">
        <v>31</v>
      </c>
      <c r="C221" s="265"/>
      <c r="D221" s="265"/>
      <c r="E221" s="266"/>
      <c r="F221" s="79">
        <f>SUM(F220)*10%</f>
        <v>59.38050299999999</v>
      </c>
      <c r="G221" s="73">
        <f>SUM(F221/F222)</f>
        <v>9.0909090909090912E-2</v>
      </c>
    </row>
    <row r="222" spans="1:12" ht="15.6" thickTop="1" thickBot="1" x14ac:dyDescent="0.35">
      <c r="A222" s="78" t="s">
        <v>32</v>
      </c>
      <c r="B222" s="244" t="s">
        <v>33</v>
      </c>
      <c r="C222" s="245"/>
      <c r="D222" s="245"/>
      <c r="E222" s="246"/>
      <c r="F222" s="81">
        <f>SUM(F220:F221)</f>
        <v>653.18553299999985</v>
      </c>
      <c r="G222" s="82">
        <f>SUM(G211,G214,G217,G219,G221)</f>
        <v>1</v>
      </c>
    </row>
    <row r="223" spans="1:12" ht="15.6" thickTop="1" thickBot="1" x14ac:dyDescent="0.35"/>
    <row r="224" spans="1:12" ht="44.4" thickTop="1" thickBot="1" x14ac:dyDescent="0.35">
      <c r="A224" s="62" t="s">
        <v>2</v>
      </c>
      <c r="B224" s="62" t="s">
        <v>3</v>
      </c>
      <c r="C224" s="63" t="s">
        <v>4</v>
      </c>
      <c r="D224" s="64" t="s">
        <v>5</v>
      </c>
      <c r="E224" s="27"/>
      <c r="F224" s="20"/>
      <c r="G224" s="20"/>
    </row>
    <row r="225" spans="1:11" ht="354" customHeight="1" thickTop="1" thickBot="1" x14ac:dyDescent="0.35">
      <c r="A225" s="85" t="s">
        <v>709</v>
      </c>
      <c r="B225" s="86" t="s">
        <v>2900</v>
      </c>
      <c r="C225" s="48" t="s">
        <v>130</v>
      </c>
      <c r="D225" s="48">
        <v>1</v>
      </c>
      <c r="E225" s="20"/>
      <c r="F225" s="20"/>
      <c r="G225" s="20"/>
    </row>
    <row r="226" spans="1:11" ht="15.6" thickTop="1" thickBot="1" x14ac:dyDescent="0.35">
      <c r="A226" s="78"/>
      <c r="B226" s="244" t="s">
        <v>710</v>
      </c>
      <c r="C226" s="245"/>
      <c r="D226" s="245"/>
      <c r="E226" s="246"/>
      <c r="F226" s="81">
        <v>357.47</v>
      </c>
      <c r="I226" s="30"/>
      <c r="J226" s="31"/>
      <c r="K226" s="31"/>
    </row>
    <row r="227" spans="1:11" ht="15.6" thickTop="1" thickBot="1" x14ac:dyDescent="0.35">
      <c r="A227" s="190"/>
      <c r="B227" s="9"/>
      <c r="C227" s="9"/>
      <c r="D227" s="9"/>
      <c r="E227" s="9"/>
    </row>
    <row r="228" spans="1:11" ht="44.4" thickTop="1" thickBot="1" x14ac:dyDescent="0.35">
      <c r="A228" s="62" t="s">
        <v>2</v>
      </c>
      <c r="B228" s="62" t="s">
        <v>3</v>
      </c>
      <c r="C228" s="63" t="s">
        <v>4</v>
      </c>
      <c r="D228" s="64" t="s">
        <v>5</v>
      </c>
      <c r="E228" s="27"/>
      <c r="F228" s="20"/>
      <c r="G228" s="20"/>
    </row>
    <row r="229" spans="1:11" ht="80.400000000000006" customHeight="1" thickTop="1" thickBot="1" x14ac:dyDescent="0.35">
      <c r="A229" s="65" t="s">
        <v>711</v>
      </c>
      <c r="B229" s="66" t="s">
        <v>712</v>
      </c>
      <c r="C229" s="50" t="s">
        <v>130</v>
      </c>
      <c r="D229" s="50">
        <v>1</v>
      </c>
      <c r="E229" s="20"/>
      <c r="F229" s="20"/>
      <c r="G229" s="20"/>
    </row>
    <row r="230" spans="1:11" ht="30" thickTop="1" thickBot="1" x14ac:dyDescent="0.35">
      <c r="A230" s="62" t="s">
        <v>9</v>
      </c>
      <c r="B230" s="62" t="s">
        <v>10</v>
      </c>
      <c r="C230" s="62" t="s">
        <v>4</v>
      </c>
      <c r="D230" s="62" t="s">
        <v>11</v>
      </c>
      <c r="E230" s="62" t="s">
        <v>12</v>
      </c>
      <c r="F230" s="62" t="s">
        <v>13</v>
      </c>
      <c r="G230" s="64" t="s">
        <v>14</v>
      </c>
    </row>
    <row r="231" spans="1:11" ht="15" thickTop="1" x14ac:dyDescent="0.3">
      <c r="A231" s="7"/>
      <c r="B231" s="67" t="s">
        <v>15</v>
      </c>
      <c r="C231" s="68"/>
      <c r="D231" s="68"/>
      <c r="E231" s="68"/>
      <c r="F231" s="68"/>
      <c r="G231" s="7"/>
    </row>
    <row r="232" spans="1:11" x14ac:dyDescent="0.3">
      <c r="A232" s="36" t="s">
        <v>16</v>
      </c>
      <c r="B232" s="4" t="s">
        <v>70</v>
      </c>
      <c r="C232" s="4" t="s">
        <v>18</v>
      </c>
      <c r="D232" s="22">
        <v>0.4</v>
      </c>
      <c r="E232" s="70">
        <v>30.27</v>
      </c>
      <c r="F232" s="6">
        <f>PRODUCT(D232:E232)</f>
        <v>12.108000000000001</v>
      </c>
      <c r="G232" s="7"/>
    </row>
    <row r="233" spans="1:11" x14ac:dyDescent="0.3">
      <c r="A233" s="36" t="s">
        <v>19</v>
      </c>
      <c r="B233" s="4" t="s">
        <v>140</v>
      </c>
      <c r="C233" s="4" t="s">
        <v>18</v>
      </c>
      <c r="D233" s="22">
        <v>0.6</v>
      </c>
      <c r="E233" s="70">
        <v>28.09</v>
      </c>
      <c r="F233" s="6">
        <f>PRODUCT(D233:E233)</f>
        <v>16.853999999999999</v>
      </c>
      <c r="G233" s="7"/>
    </row>
    <row r="234" spans="1:11" ht="15" thickBot="1" x14ac:dyDescent="0.35">
      <c r="A234" s="36" t="s">
        <v>131</v>
      </c>
      <c r="B234" s="4" t="s">
        <v>141</v>
      </c>
      <c r="C234" s="4" t="s">
        <v>18</v>
      </c>
      <c r="D234" s="22">
        <v>0.6</v>
      </c>
      <c r="E234" s="70">
        <v>25.18</v>
      </c>
      <c r="F234" s="6">
        <f>PRODUCT(D234:E234)</f>
        <v>15.107999999999999</v>
      </c>
      <c r="G234" s="7"/>
    </row>
    <row r="235" spans="1:11" ht="15.6" thickTop="1" thickBot="1" x14ac:dyDescent="0.35">
      <c r="A235" s="71">
        <v>1</v>
      </c>
      <c r="B235" s="244" t="s">
        <v>21</v>
      </c>
      <c r="C235" s="245"/>
      <c r="D235" s="245"/>
      <c r="E235" s="246"/>
      <c r="F235" s="72">
        <f>SUM(F232:F234)</f>
        <v>44.07</v>
      </c>
      <c r="G235" s="73">
        <f>SUM(F235/F245)</f>
        <v>0.38705756747777592</v>
      </c>
    </row>
    <row r="236" spans="1:11" ht="15" thickTop="1" x14ac:dyDescent="0.3">
      <c r="A236" s="7"/>
      <c r="B236" s="74" t="s">
        <v>45</v>
      </c>
      <c r="C236" s="4"/>
      <c r="D236" s="4"/>
      <c r="E236" s="4"/>
      <c r="F236" s="41"/>
      <c r="G236" s="75"/>
    </row>
    <row r="237" spans="1:11" x14ac:dyDescent="0.3">
      <c r="A237" s="36" t="s">
        <v>23</v>
      </c>
      <c r="B237" s="4" t="s">
        <v>713</v>
      </c>
      <c r="C237" s="4" t="s">
        <v>8</v>
      </c>
      <c r="D237" s="4">
        <v>2E-3</v>
      </c>
      <c r="E237" s="76">
        <v>549.97</v>
      </c>
      <c r="F237" s="6">
        <f>PRODUCT(D237:E237)</f>
        <v>1.0999400000000001</v>
      </c>
      <c r="G237" s="7"/>
    </row>
    <row r="238" spans="1:11" x14ac:dyDescent="0.3">
      <c r="A238" s="36" t="s">
        <v>47</v>
      </c>
      <c r="B238" s="4" t="s">
        <v>714</v>
      </c>
      <c r="C238" s="4" t="s">
        <v>8</v>
      </c>
      <c r="D238" s="4">
        <v>0.03</v>
      </c>
      <c r="E238" s="76">
        <v>1484.24</v>
      </c>
      <c r="F238" s="23">
        <f>PRODUCT(D238:E238)</f>
        <v>44.527200000000001</v>
      </c>
      <c r="G238" s="7"/>
    </row>
    <row r="239" spans="1:11" ht="15" thickBot="1" x14ac:dyDescent="0.35">
      <c r="A239" s="36" t="s">
        <v>78</v>
      </c>
      <c r="B239" s="4" t="s">
        <v>715</v>
      </c>
      <c r="C239" s="4" t="s">
        <v>110</v>
      </c>
      <c r="D239" s="22">
        <v>0.2</v>
      </c>
      <c r="E239" s="76">
        <v>1.55</v>
      </c>
      <c r="F239" s="23">
        <f>PRODUCT(D239:E239)</f>
        <v>0.31000000000000005</v>
      </c>
      <c r="G239" s="93"/>
    </row>
    <row r="240" spans="1:11" ht="15.6" thickTop="1" thickBot="1" x14ac:dyDescent="0.35">
      <c r="A240" s="71">
        <v>2</v>
      </c>
      <c r="B240" s="244" t="s">
        <v>49</v>
      </c>
      <c r="C240" s="245"/>
      <c r="D240" s="245"/>
      <c r="E240" s="246"/>
      <c r="F240" s="72">
        <f>SUM(F237:F239)</f>
        <v>45.937139999999999</v>
      </c>
      <c r="G240" s="73">
        <f>SUM(F240/F245)</f>
        <v>0.40345626651431898</v>
      </c>
    </row>
    <row r="241" spans="1:7" ht="15.6" thickTop="1" thickBot="1" x14ac:dyDescent="0.35">
      <c r="A241" s="78" t="s">
        <v>26</v>
      </c>
      <c r="B241" s="244" t="s">
        <v>27</v>
      </c>
      <c r="C241" s="245"/>
      <c r="D241" s="245"/>
      <c r="E241" s="246"/>
      <c r="F241" s="79">
        <f>SUM(F235,F240)</f>
        <v>90.007139999999993</v>
      </c>
      <c r="G241" s="3"/>
    </row>
    <row r="242" spans="1:7" ht="15.6" thickTop="1" thickBot="1" x14ac:dyDescent="0.35">
      <c r="A242" s="80">
        <v>3</v>
      </c>
      <c r="B242" s="264" t="s">
        <v>28</v>
      </c>
      <c r="C242" s="265"/>
      <c r="D242" s="265"/>
      <c r="E242" s="266"/>
      <c r="F242" s="79">
        <f>SUM(F241)*15%</f>
        <v>13.501070999999998</v>
      </c>
      <c r="G242" s="73">
        <f>SUM(F242/F245)</f>
        <v>0.11857707509881421</v>
      </c>
    </row>
    <row r="243" spans="1:7" ht="15.6" thickTop="1" thickBot="1" x14ac:dyDescent="0.35">
      <c r="A243" s="78" t="s">
        <v>29</v>
      </c>
      <c r="B243" s="244" t="s">
        <v>30</v>
      </c>
      <c r="C243" s="245"/>
      <c r="D243" s="245"/>
      <c r="E243" s="246"/>
      <c r="F243" s="81">
        <f>SUM(F241:F242)</f>
        <v>103.50821099999999</v>
      </c>
    </row>
    <row r="244" spans="1:7" ht="15.6" thickTop="1" thickBot="1" x14ac:dyDescent="0.35">
      <c r="A244" s="80">
        <v>4</v>
      </c>
      <c r="B244" s="264" t="s">
        <v>31</v>
      </c>
      <c r="C244" s="265"/>
      <c r="D244" s="265"/>
      <c r="E244" s="266"/>
      <c r="F244" s="79">
        <f>SUM(F243)*10%</f>
        <v>10.350821099999999</v>
      </c>
      <c r="G244" s="73">
        <f>SUM(F244/F245)</f>
        <v>9.0909090909090912E-2</v>
      </c>
    </row>
    <row r="245" spans="1:7" ht="15.6" thickTop="1" thickBot="1" x14ac:dyDescent="0.35">
      <c r="A245" s="78" t="s">
        <v>32</v>
      </c>
      <c r="B245" s="244" t="s">
        <v>33</v>
      </c>
      <c r="C245" s="245"/>
      <c r="D245" s="245"/>
      <c r="E245" s="246"/>
      <c r="F245" s="81">
        <f>SUM(F243:F244)</f>
        <v>113.85903209999999</v>
      </c>
      <c r="G245" s="82">
        <f>SUM(G235,G240,G242,G244)</f>
        <v>1</v>
      </c>
    </row>
    <row r="246" spans="1:7" ht="15.6" thickTop="1" thickBot="1" x14ac:dyDescent="0.35">
      <c r="A246" s="190"/>
      <c r="B246" s="9"/>
      <c r="C246" s="9"/>
      <c r="D246" s="9"/>
      <c r="E246" s="9"/>
    </row>
    <row r="247" spans="1:7" ht="44.4" thickTop="1" thickBot="1" x14ac:dyDescent="0.35">
      <c r="A247" s="62" t="s">
        <v>2</v>
      </c>
      <c r="B247" s="62" t="s">
        <v>3</v>
      </c>
      <c r="C247" s="63" t="s">
        <v>4</v>
      </c>
      <c r="D247" s="64" t="s">
        <v>5</v>
      </c>
      <c r="E247" s="27"/>
      <c r="F247" s="20"/>
      <c r="G247" s="20"/>
    </row>
    <row r="248" spans="1:7" ht="73.2" thickTop="1" thickBot="1" x14ac:dyDescent="0.35">
      <c r="A248" s="65" t="s">
        <v>716</v>
      </c>
      <c r="B248" s="66" t="s">
        <v>717</v>
      </c>
      <c r="C248" s="50" t="s">
        <v>130</v>
      </c>
      <c r="D248" s="50">
        <v>1</v>
      </c>
      <c r="E248" s="20"/>
      <c r="F248" s="20"/>
      <c r="G248" s="20"/>
    </row>
    <row r="249" spans="1:7" ht="30" thickTop="1" thickBot="1" x14ac:dyDescent="0.35">
      <c r="A249" s="62" t="s">
        <v>9</v>
      </c>
      <c r="B249" s="62" t="s">
        <v>10</v>
      </c>
      <c r="C249" s="62" t="s">
        <v>4</v>
      </c>
      <c r="D249" s="62" t="s">
        <v>11</v>
      </c>
      <c r="E249" s="62" t="s">
        <v>12</v>
      </c>
      <c r="F249" s="62" t="s">
        <v>13</v>
      </c>
      <c r="G249" s="64" t="s">
        <v>14</v>
      </c>
    </row>
    <row r="250" spans="1:7" ht="15" thickTop="1" x14ac:dyDescent="0.3">
      <c r="A250" s="7"/>
      <c r="B250" s="67" t="s">
        <v>15</v>
      </c>
      <c r="C250" s="68"/>
      <c r="D250" s="68"/>
      <c r="E250" s="68"/>
      <c r="F250" s="68"/>
      <c r="G250" s="7"/>
    </row>
    <row r="251" spans="1:7" x14ac:dyDescent="0.3">
      <c r="A251" s="36" t="s">
        <v>16</v>
      </c>
      <c r="B251" s="4" t="s">
        <v>70</v>
      </c>
      <c r="C251" s="4" t="s">
        <v>18</v>
      </c>
      <c r="D251" s="22">
        <v>0.4</v>
      </c>
      <c r="E251" s="70">
        <v>30.27</v>
      </c>
      <c r="F251" s="6">
        <f>PRODUCT(D251:E251)</f>
        <v>12.108000000000001</v>
      </c>
      <c r="G251" s="7"/>
    </row>
    <row r="252" spans="1:7" x14ac:dyDescent="0.3">
      <c r="A252" s="36" t="s">
        <v>19</v>
      </c>
      <c r="B252" s="4" t="s">
        <v>140</v>
      </c>
      <c r="C252" s="4" t="s">
        <v>18</v>
      </c>
      <c r="D252" s="22">
        <v>0.6</v>
      </c>
      <c r="E252" s="70">
        <v>28.09</v>
      </c>
      <c r="F252" s="6">
        <f>PRODUCT(D252:E252)</f>
        <v>16.853999999999999</v>
      </c>
      <c r="G252" s="7"/>
    </row>
    <row r="253" spans="1:7" ht="15" thickBot="1" x14ac:dyDescent="0.35">
      <c r="A253" s="36" t="s">
        <v>131</v>
      </c>
      <c r="B253" s="4" t="s">
        <v>141</v>
      </c>
      <c r="C253" s="4" t="s">
        <v>18</v>
      </c>
      <c r="D253" s="22">
        <v>0.6</v>
      </c>
      <c r="E253" s="70">
        <v>25.18</v>
      </c>
      <c r="F253" s="6">
        <f>PRODUCT(D253:E253)</f>
        <v>15.107999999999999</v>
      </c>
      <c r="G253" s="7"/>
    </row>
    <row r="254" spans="1:7" ht="15.6" thickTop="1" thickBot="1" x14ac:dyDescent="0.35">
      <c r="A254" s="71">
        <v>1</v>
      </c>
      <c r="B254" s="244" t="s">
        <v>21</v>
      </c>
      <c r="C254" s="245"/>
      <c r="D254" s="245"/>
      <c r="E254" s="246"/>
      <c r="F254" s="72">
        <f>SUM(F251:F253)</f>
        <v>44.07</v>
      </c>
      <c r="G254" s="73">
        <f>SUM(F254/F264)</f>
        <v>0.29146277149954747</v>
      </c>
    </row>
    <row r="255" spans="1:7" ht="15" thickTop="1" x14ac:dyDescent="0.3">
      <c r="A255" s="7"/>
      <c r="B255" s="74" t="s">
        <v>45</v>
      </c>
      <c r="C255" s="4"/>
      <c r="D255" s="4"/>
      <c r="E255" s="4"/>
      <c r="F255" s="41"/>
      <c r="G255" s="75"/>
    </row>
    <row r="256" spans="1:7" x14ac:dyDescent="0.3">
      <c r="A256" s="36" t="s">
        <v>23</v>
      </c>
      <c r="B256" s="4" t="s">
        <v>713</v>
      </c>
      <c r="C256" s="4" t="s">
        <v>8</v>
      </c>
      <c r="D256" s="4">
        <v>2E-3</v>
      </c>
      <c r="E256" s="76">
        <v>549.97</v>
      </c>
      <c r="F256" s="6">
        <f>PRODUCT(D256:E256)</f>
        <v>1.0999400000000001</v>
      </c>
      <c r="G256" s="7"/>
    </row>
    <row r="257" spans="1:7" x14ac:dyDescent="0.3">
      <c r="A257" s="36" t="s">
        <v>47</v>
      </c>
      <c r="B257" s="4" t="s">
        <v>714</v>
      </c>
      <c r="C257" s="4" t="s">
        <v>8</v>
      </c>
      <c r="D257" s="4">
        <v>0.05</v>
      </c>
      <c r="E257" s="76">
        <v>1484.24</v>
      </c>
      <c r="F257" s="23">
        <f>PRODUCT(D257:E257)</f>
        <v>74.212000000000003</v>
      </c>
      <c r="G257" s="7"/>
    </row>
    <row r="258" spans="1:7" ht="15" thickBot="1" x14ac:dyDescent="0.35">
      <c r="A258" s="36" t="s">
        <v>78</v>
      </c>
      <c r="B258" s="4" t="s">
        <v>715</v>
      </c>
      <c r="C258" s="4" t="s">
        <v>110</v>
      </c>
      <c r="D258" s="22">
        <v>0.2</v>
      </c>
      <c r="E258" s="76">
        <v>0.73</v>
      </c>
      <c r="F258" s="23">
        <f>PRODUCT(D258:E258)</f>
        <v>0.14599999999999999</v>
      </c>
      <c r="G258" s="93"/>
    </row>
    <row r="259" spans="1:7" ht="15.6" thickTop="1" thickBot="1" x14ac:dyDescent="0.35">
      <c r="A259" s="71">
        <v>2</v>
      </c>
      <c r="B259" s="244" t="s">
        <v>49</v>
      </c>
      <c r="C259" s="245"/>
      <c r="D259" s="245"/>
      <c r="E259" s="246"/>
      <c r="F259" s="72">
        <f>SUM(F256:F258)</f>
        <v>75.457940000000008</v>
      </c>
      <c r="G259" s="73">
        <f>SUM(F259/F264)</f>
        <v>0.49905106249254744</v>
      </c>
    </row>
    <row r="260" spans="1:7" ht="15.6" thickTop="1" thickBot="1" x14ac:dyDescent="0.35">
      <c r="A260" s="78" t="s">
        <v>26</v>
      </c>
      <c r="B260" s="244" t="s">
        <v>27</v>
      </c>
      <c r="C260" s="245"/>
      <c r="D260" s="245"/>
      <c r="E260" s="246"/>
      <c r="F260" s="79">
        <f>SUM(F254,F259)</f>
        <v>119.52794</v>
      </c>
      <c r="G260" s="3"/>
    </row>
    <row r="261" spans="1:7" ht="15.6" thickTop="1" thickBot="1" x14ac:dyDescent="0.35">
      <c r="A261" s="80">
        <v>3</v>
      </c>
      <c r="B261" s="264" t="s">
        <v>28</v>
      </c>
      <c r="C261" s="265"/>
      <c r="D261" s="265"/>
      <c r="E261" s="266"/>
      <c r="F261" s="79">
        <f>SUM(F260)*15%</f>
        <v>17.929190999999999</v>
      </c>
      <c r="G261" s="73">
        <f>SUM(F261/F264)</f>
        <v>0.11857707509881422</v>
      </c>
    </row>
    <row r="262" spans="1:7" ht="15.6" thickTop="1" thickBot="1" x14ac:dyDescent="0.35">
      <c r="A262" s="78" t="s">
        <v>29</v>
      </c>
      <c r="B262" s="244" t="s">
        <v>30</v>
      </c>
      <c r="C262" s="245"/>
      <c r="D262" s="245"/>
      <c r="E262" s="246"/>
      <c r="F262" s="81">
        <f>SUM(F260:F261)</f>
        <v>137.457131</v>
      </c>
    </row>
    <row r="263" spans="1:7" ht="15.6" thickTop="1" thickBot="1" x14ac:dyDescent="0.35">
      <c r="A263" s="80">
        <v>4</v>
      </c>
      <c r="B263" s="264" t="s">
        <v>31</v>
      </c>
      <c r="C263" s="265"/>
      <c r="D263" s="265"/>
      <c r="E263" s="266"/>
      <c r="F263" s="79">
        <f>SUM(F262)*10%</f>
        <v>13.745713100000001</v>
      </c>
      <c r="G263" s="73">
        <f>SUM(F263/F264)</f>
        <v>9.0909090909090925E-2</v>
      </c>
    </row>
    <row r="264" spans="1:7" ht="15.6" thickTop="1" thickBot="1" x14ac:dyDescent="0.35">
      <c r="A264" s="78" t="s">
        <v>32</v>
      </c>
      <c r="B264" s="244" t="s">
        <v>33</v>
      </c>
      <c r="C264" s="245"/>
      <c r="D264" s="245"/>
      <c r="E264" s="246"/>
      <c r="F264" s="81">
        <f>SUM(F262:F263)</f>
        <v>151.20284409999999</v>
      </c>
      <c r="G264" s="82">
        <f>SUM(G254,G259,G261,G263)</f>
        <v>1</v>
      </c>
    </row>
    <row r="265" spans="1:7" ht="15.6" thickTop="1" thickBot="1" x14ac:dyDescent="0.35">
      <c r="A265" s="190"/>
      <c r="B265" s="9"/>
      <c r="C265" s="9"/>
      <c r="D265" s="9"/>
      <c r="E265" s="9"/>
    </row>
    <row r="266" spans="1:7" ht="44.4" thickTop="1" thickBot="1" x14ac:dyDescent="0.35">
      <c r="A266" s="62" t="s">
        <v>2</v>
      </c>
      <c r="B266" s="62" t="s">
        <v>3</v>
      </c>
      <c r="C266" s="63" t="s">
        <v>4</v>
      </c>
      <c r="D266" s="64" t="s">
        <v>5</v>
      </c>
      <c r="E266" s="27"/>
      <c r="F266" s="20"/>
      <c r="G266" s="20"/>
    </row>
    <row r="267" spans="1:7" ht="63" customHeight="1" thickTop="1" thickBot="1" x14ac:dyDescent="0.35">
      <c r="A267" s="65" t="s">
        <v>718</v>
      </c>
      <c r="B267" s="66" t="s">
        <v>719</v>
      </c>
      <c r="C267" s="50" t="s">
        <v>8</v>
      </c>
      <c r="D267" s="50">
        <v>1</v>
      </c>
      <c r="E267" s="20"/>
      <c r="F267" s="20"/>
      <c r="G267" s="20"/>
    </row>
    <row r="268" spans="1:7" ht="30" thickTop="1" thickBot="1" x14ac:dyDescent="0.35">
      <c r="A268" s="62" t="s">
        <v>9</v>
      </c>
      <c r="B268" s="62" t="s">
        <v>10</v>
      </c>
      <c r="C268" s="62" t="s">
        <v>4</v>
      </c>
      <c r="D268" s="62" t="s">
        <v>11</v>
      </c>
      <c r="E268" s="62" t="s">
        <v>12</v>
      </c>
      <c r="F268" s="62" t="s">
        <v>13</v>
      </c>
      <c r="G268" s="64" t="s">
        <v>14</v>
      </c>
    </row>
    <row r="269" spans="1:7" ht="15" thickTop="1" x14ac:dyDescent="0.3">
      <c r="A269" s="7"/>
      <c r="B269" s="67" t="s">
        <v>15</v>
      </c>
      <c r="C269" s="68"/>
      <c r="D269" s="68"/>
      <c r="E269" s="68"/>
      <c r="F269" s="68"/>
      <c r="G269" s="7"/>
    </row>
    <row r="270" spans="1:7" x14ac:dyDescent="0.3">
      <c r="A270" s="36" t="s">
        <v>16</v>
      </c>
      <c r="B270" s="4" t="s">
        <v>70</v>
      </c>
      <c r="C270" s="4" t="s">
        <v>18</v>
      </c>
      <c r="D270" s="22">
        <v>6</v>
      </c>
      <c r="E270" s="70">
        <v>30.27</v>
      </c>
      <c r="F270" s="6">
        <f>PRODUCT(D270:E270)</f>
        <v>181.62</v>
      </c>
      <c r="G270" s="7"/>
    </row>
    <row r="271" spans="1:7" x14ac:dyDescent="0.3">
      <c r="A271" s="36" t="s">
        <v>19</v>
      </c>
      <c r="B271" s="4" t="s">
        <v>140</v>
      </c>
      <c r="C271" s="4" t="s">
        <v>18</v>
      </c>
      <c r="D271" s="22">
        <v>6</v>
      </c>
      <c r="E271" s="70">
        <v>28.09</v>
      </c>
      <c r="F271" s="6">
        <f>PRODUCT(D271:E271)</f>
        <v>168.54</v>
      </c>
      <c r="G271" s="7"/>
    </row>
    <row r="272" spans="1:7" ht="15" thickBot="1" x14ac:dyDescent="0.35">
      <c r="A272" s="36" t="s">
        <v>131</v>
      </c>
      <c r="B272" s="4" t="s">
        <v>141</v>
      </c>
      <c r="C272" s="4" t="s">
        <v>18</v>
      </c>
      <c r="D272" s="22">
        <v>9</v>
      </c>
      <c r="E272" s="70">
        <v>25.18</v>
      </c>
      <c r="F272" s="6">
        <f>PRODUCT(D272:E272)</f>
        <v>226.62</v>
      </c>
      <c r="G272" s="7"/>
    </row>
    <row r="273" spans="1:7" ht="15.6" thickTop="1" thickBot="1" x14ac:dyDescent="0.35">
      <c r="A273" s="71">
        <v>1</v>
      </c>
      <c r="B273" s="244" t="s">
        <v>21</v>
      </c>
      <c r="C273" s="245"/>
      <c r="D273" s="245"/>
      <c r="E273" s="246"/>
      <c r="F273" s="72">
        <f>SUM(F270:F272)</f>
        <v>576.78</v>
      </c>
      <c r="G273" s="73">
        <f>SUM(F273/F286)</f>
        <v>0.42627408831893149</v>
      </c>
    </row>
    <row r="274" spans="1:7" ht="15" thickTop="1" x14ac:dyDescent="0.3">
      <c r="A274" s="7"/>
      <c r="B274" s="74" t="s">
        <v>45</v>
      </c>
      <c r="C274" s="4"/>
      <c r="D274" s="4"/>
      <c r="E274" s="4"/>
      <c r="F274" s="41"/>
      <c r="G274" s="75"/>
    </row>
    <row r="275" spans="1:7" x14ac:dyDescent="0.3">
      <c r="A275" s="36" t="s">
        <v>23</v>
      </c>
      <c r="B275" s="4" t="s">
        <v>720</v>
      </c>
      <c r="C275" s="4" t="s">
        <v>8</v>
      </c>
      <c r="D275" s="22">
        <v>1.1000000000000001</v>
      </c>
      <c r="E275" s="76">
        <v>431.13</v>
      </c>
      <c r="F275" s="6">
        <f>PRODUCT(D275:E275)</f>
        <v>474.24300000000005</v>
      </c>
      <c r="G275" s="7"/>
    </row>
    <row r="276" spans="1:7" x14ac:dyDescent="0.3">
      <c r="A276" s="36" t="s">
        <v>47</v>
      </c>
      <c r="B276" s="4" t="s">
        <v>721</v>
      </c>
      <c r="C276" s="4" t="s">
        <v>110</v>
      </c>
      <c r="D276" s="22">
        <v>3</v>
      </c>
      <c r="E276" s="76">
        <v>1.55</v>
      </c>
      <c r="F276" s="23">
        <f>PRODUCT(D276:E276)</f>
        <v>4.6500000000000004</v>
      </c>
      <c r="G276" s="7"/>
    </row>
    <row r="277" spans="1:7" ht="15" thickBot="1" x14ac:dyDescent="0.35">
      <c r="A277" s="36" t="s">
        <v>78</v>
      </c>
      <c r="B277" s="4" t="s">
        <v>722</v>
      </c>
      <c r="C277" s="4" t="s">
        <v>110</v>
      </c>
      <c r="D277" s="22">
        <v>2.1</v>
      </c>
      <c r="E277" s="76">
        <v>3.9</v>
      </c>
      <c r="F277" s="23">
        <f>PRODUCT(D277:E277)</f>
        <v>8.19</v>
      </c>
      <c r="G277" s="7"/>
    </row>
    <row r="278" spans="1:7" ht="15.6" thickTop="1" thickBot="1" x14ac:dyDescent="0.35">
      <c r="A278" s="71">
        <v>2</v>
      </c>
      <c r="B278" s="244" t="s">
        <v>49</v>
      </c>
      <c r="C278" s="245"/>
      <c r="D278" s="245"/>
      <c r="E278" s="246"/>
      <c r="F278" s="72">
        <f>SUM(F275:F277)</f>
        <v>487.08300000000003</v>
      </c>
      <c r="G278" s="73">
        <f>SUM(F278/F286)</f>
        <v>0.35998276944528268</v>
      </c>
    </row>
    <row r="279" spans="1:7" ht="15" thickTop="1" x14ac:dyDescent="0.3">
      <c r="A279" s="7"/>
      <c r="B279" s="74" t="s">
        <v>22</v>
      </c>
      <c r="C279" s="4"/>
      <c r="D279" s="4"/>
      <c r="E279" s="4"/>
      <c r="F279" s="41"/>
      <c r="G279" s="75"/>
    </row>
    <row r="280" spans="1:7" ht="31.2" customHeight="1" thickBot="1" x14ac:dyDescent="0.35">
      <c r="A280" s="36" t="s">
        <v>50</v>
      </c>
      <c r="B280" s="4" t="s">
        <v>132</v>
      </c>
      <c r="C280" s="4" t="s">
        <v>18</v>
      </c>
      <c r="D280" s="22">
        <v>0.3</v>
      </c>
      <c r="E280" s="76">
        <v>19.2</v>
      </c>
      <c r="F280" s="23">
        <f>PRODUCT(D280:E280)</f>
        <v>5.76</v>
      </c>
      <c r="G280" s="7"/>
    </row>
    <row r="281" spans="1:7" ht="15.6" thickTop="1" thickBot="1" x14ac:dyDescent="0.35">
      <c r="A281" s="71">
        <v>3</v>
      </c>
      <c r="B281" s="244" t="s">
        <v>25</v>
      </c>
      <c r="C281" s="245"/>
      <c r="D281" s="245"/>
      <c r="E281" s="246"/>
      <c r="F281" s="72">
        <f>SUM(F280)</f>
        <v>5.76</v>
      </c>
      <c r="G281" s="73">
        <f>SUM(F281/F286)</f>
        <v>4.2569762278807264E-3</v>
      </c>
    </row>
    <row r="282" spans="1:7" ht="15.6" thickTop="1" thickBot="1" x14ac:dyDescent="0.35">
      <c r="A282" s="78" t="s">
        <v>26</v>
      </c>
      <c r="B282" s="244" t="s">
        <v>54</v>
      </c>
      <c r="C282" s="245"/>
      <c r="D282" s="245"/>
      <c r="E282" s="246"/>
      <c r="F282" s="79">
        <f>SUM(F273,F278,F281)</f>
        <v>1069.623</v>
      </c>
      <c r="G282" s="3"/>
    </row>
    <row r="283" spans="1:7" ht="15.6" thickTop="1" thickBot="1" x14ac:dyDescent="0.35">
      <c r="A283" s="80">
        <v>4</v>
      </c>
      <c r="B283" s="264" t="s">
        <v>28</v>
      </c>
      <c r="C283" s="265"/>
      <c r="D283" s="265"/>
      <c r="E283" s="266"/>
      <c r="F283" s="79">
        <f>SUM(F282)*15%</f>
        <v>160.44345000000001</v>
      </c>
      <c r="G283" s="73">
        <f>SUM(F283/F286)</f>
        <v>0.11857707509881424</v>
      </c>
    </row>
    <row r="284" spans="1:7" ht="15.6" thickTop="1" thickBot="1" x14ac:dyDescent="0.35">
      <c r="A284" s="78" t="s">
        <v>29</v>
      </c>
      <c r="B284" s="244" t="s">
        <v>55</v>
      </c>
      <c r="C284" s="245"/>
      <c r="D284" s="245"/>
      <c r="E284" s="246"/>
      <c r="F284" s="81">
        <f>SUM(F282:F283)</f>
        <v>1230.06645</v>
      </c>
    </row>
    <row r="285" spans="1:7" ht="15.6" thickTop="1" thickBot="1" x14ac:dyDescent="0.35">
      <c r="A285" s="80">
        <v>5</v>
      </c>
      <c r="B285" s="264" t="s">
        <v>31</v>
      </c>
      <c r="C285" s="265"/>
      <c r="D285" s="265"/>
      <c r="E285" s="266"/>
      <c r="F285" s="79">
        <f>SUM(F284)*10%</f>
        <v>123.00664500000001</v>
      </c>
      <c r="G285" s="73">
        <f>SUM(F285/F286)</f>
        <v>9.0909090909090912E-2</v>
      </c>
    </row>
    <row r="286" spans="1:7" ht="15.6" thickTop="1" thickBot="1" x14ac:dyDescent="0.35">
      <c r="A286" s="78" t="s">
        <v>32</v>
      </c>
      <c r="B286" s="244" t="s">
        <v>33</v>
      </c>
      <c r="C286" s="245"/>
      <c r="D286" s="245"/>
      <c r="E286" s="246"/>
      <c r="F286" s="81">
        <f>SUM(F284:F285)</f>
        <v>1353.073095</v>
      </c>
      <c r="G286" s="82">
        <f>SUM(G273,G278,G281,G283,G285)</f>
        <v>1</v>
      </c>
    </row>
    <row r="287" spans="1:7" ht="15.6" thickTop="1" thickBot="1" x14ac:dyDescent="0.35">
      <c r="A287" s="190"/>
      <c r="B287" s="9"/>
      <c r="C287" s="9"/>
      <c r="D287" s="9"/>
      <c r="E287" s="9"/>
    </row>
    <row r="288" spans="1:7" ht="44.4" thickTop="1" thickBot="1" x14ac:dyDescent="0.35">
      <c r="A288" s="62" t="s">
        <v>2</v>
      </c>
      <c r="B288" s="62" t="s">
        <v>3</v>
      </c>
      <c r="C288" s="63" t="s">
        <v>4</v>
      </c>
      <c r="D288" s="64" t="s">
        <v>5</v>
      </c>
      <c r="E288" s="27"/>
      <c r="F288" s="20"/>
      <c r="G288" s="20"/>
    </row>
    <row r="289" spans="1:7" ht="63.6" customHeight="1" thickTop="1" thickBot="1" x14ac:dyDescent="0.35">
      <c r="A289" s="65" t="s">
        <v>723</v>
      </c>
      <c r="B289" s="66" t="s">
        <v>724</v>
      </c>
      <c r="C289" s="50" t="s">
        <v>8</v>
      </c>
      <c r="D289" s="50">
        <v>1</v>
      </c>
      <c r="E289" s="20"/>
      <c r="F289" s="20"/>
      <c r="G289" s="20"/>
    </row>
    <row r="290" spans="1:7" ht="30" thickTop="1" thickBot="1" x14ac:dyDescent="0.35">
      <c r="A290" s="62" t="s">
        <v>9</v>
      </c>
      <c r="B290" s="62" t="s">
        <v>10</v>
      </c>
      <c r="C290" s="62" t="s">
        <v>4</v>
      </c>
      <c r="D290" s="62" t="s">
        <v>11</v>
      </c>
      <c r="E290" s="62" t="s">
        <v>12</v>
      </c>
      <c r="F290" s="62" t="s">
        <v>13</v>
      </c>
      <c r="G290" s="64" t="s">
        <v>14</v>
      </c>
    </row>
    <row r="291" spans="1:7" ht="15" thickTop="1" x14ac:dyDescent="0.3">
      <c r="A291" s="7"/>
      <c r="B291" s="67" t="s">
        <v>15</v>
      </c>
      <c r="C291" s="68"/>
      <c r="D291" s="68"/>
      <c r="E291" s="68"/>
      <c r="F291" s="68"/>
      <c r="G291" s="7"/>
    </row>
    <row r="292" spans="1:7" x14ac:dyDescent="0.3">
      <c r="A292" s="36" t="s">
        <v>16</v>
      </c>
      <c r="B292" s="4" t="s">
        <v>70</v>
      </c>
      <c r="C292" s="4" t="s">
        <v>18</v>
      </c>
      <c r="D292" s="22">
        <v>6.5</v>
      </c>
      <c r="E292" s="70">
        <v>30.27</v>
      </c>
      <c r="F292" s="6">
        <f>PRODUCT(D292:E292)</f>
        <v>196.755</v>
      </c>
      <c r="G292" s="7"/>
    </row>
    <row r="293" spans="1:7" x14ac:dyDescent="0.3">
      <c r="A293" s="36" t="s">
        <v>19</v>
      </c>
      <c r="B293" s="4" t="s">
        <v>140</v>
      </c>
      <c r="C293" s="4" t="s">
        <v>18</v>
      </c>
      <c r="D293" s="22">
        <v>6.5</v>
      </c>
      <c r="E293" s="70">
        <v>28.09</v>
      </c>
      <c r="F293" s="6">
        <f>PRODUCT(D293:E293)</f>
        <v>182.58500000000001</v>
      </c>
      <c r="G293" s="7"/>
    </row>
    <row r="294" spans="1:7" ht="15" thickBot="1" x14ac:dyDescent="0.35">
      <c r="A294" s="36" t="s">
        <v>131</v>
      </c>
      <c r="B294" s="4" t="s">
        <v>141</v>
      </c>
      <c r="C294" s="4" t="s">
        <v>18</v>
      </c>
      <c r="D294" s="22">
        <v>9.5</v>
      </c>
      <c r="E294" s="70">
        <v>25.18</v>
      </c>
      <c r="F294" s="6">
        <f>PRODUCT(D294:E294)</f>
        <v>239.21</v>
      </c>
      <c r="G294" s="7"/>
    </row>
    <row r="295" spans="1:7" ht="15.6" thickTop="1" thickBot="1" x14ac:dyDescent="0.35">
      <c r="A295" s="71">
        <v>1</v>
      </c>
      <c r="B295" s="244" t="s">
        <v>21</v>
      </c>
      <c r="C295" s="245"/>
      <c r="D295" s="245"/>
      <c r="E295" s="246"/>
      <c r="F295" s="72">
        <f>SUM(F292:F294)</f>
        <v>618.55000000000007</v>
      </c>
      <c r="G295" s="73">
        <f>SUM(F295/F308)</f>
        <v>0.35089938809143001</v>
      </c>
    </row>
    <row r="296" spans="1:7" ht="15" thickTop="1" x14ac:dyDescent="0.3">
      <c r="A296" s="7"/>
      <c r="B296" s="74" t="s">
        <v>45</v>
      </c>
      <c r="C296" s="4"/>
      <c r="D296" s="4"/>
      <c r="E296" s="4"/>
      <c r="F296" s="41"/>
      <c r="G296" s="75"/>
    </row>
    <row r="297" spans="1:7" x14ac:dyDescent="0.3">
      <c r="A297" s="36" t="s">
        <v>23</v>
      </c>
      <c r="B297" s="4" t="s">
        <v>725</v>
      </c>
      <c r="C297" s="4" t="s">
        <v>8</v>
      </c>
      <c r="D297" s="22">
        <v>1.1000000000000001</v>
      </c>
      <c r="E297" s="76">
        <v>685.83</v>
      </c>
      <c r="F297" s="6">
        <f>PRODUCT(D297:E297)</f>
        <v>754.41300000000012</v>
      </c>
      <c r="G297" s="7"/>
    </row>
    <row r="298" spans="1:7" x14ac:dyDescent="0.3">
      <c r="A298" s="36" t="s">
        <v>47</v>
      </c>
      <c r="B298" s="4" t="s">
        <v>721</v>
      </c>
      <c r="C298" s="4" t="s">
        <v>110</v>
      </c>
      <c r="D298" s="22">
        <v>3</v>
      </c>
      <c r="E298" s="76">
        <v>1.55</v>
      </c>
      <c r="F298" s="23">
        <f>PRODUCT(D298:E298)</f>
        <v>4.6500000000000004</v>
      </c>
      <c r="G298" s="7"/>
    </row>
    <row r="299" spans="1:7" ht="15" thickBot="1" x14ac:dyDescent="0.35">
      <c r="A299" s="36" t="s">
        <v>78</v>
      </c>
      <c r="B299" s="4" t="s">
        <v>722</v>
      </c>
      <c r="C299" s="4" t="s">
        <v>110</v>
      </c>
      <c r="D299" s="22">
        <v>2.1</v>
      </c>
      <c r="E299" s="76">
        <v>3.9</v>
      </c>
      <c r="F299" s="23">
        <f>PRODUCT(D299:E299)</f>
        <v>8.19</v>
      </c>
      <c r="G299" s="93"/>
    </row>
    <row r="300" spans="1:7" ht="15.6" thickTop="1" thickBot="1" x14ac:dyDescent="0.35">
      <c r="A300" s="71">
        <v>2</v>
      </c>
      <c r="B300" s="244" t="s">
        <v>49</v>
      </c>
      <c r="C300" s="245"/>
      <c r="D300" s="245"/>
      <c r="E300" s="246"/>
      <c r="F300" s="72">
        <f>SUM(F297:F299)</f>
        <v>767.25300000000016</v>
      </c>
      <c r="G300" s="73">
        <f>SUM(F300/F308)</f>
        <v>0.43525763189930317</v>
      </c>
    </row>
    <row r="301" spans="1:7" ht="15" thickTop="1" x14ac:dyDescent="0.3">
      <c r="A301" s="7"/>
      <c r="B301" s="74" t="s">
        <v>22</v>
      </c>
      <c r="C301" s="4"/>
      <c r="D301" s="4"/>
      <c r="E301" s="4"/>
      <c r="F301" s="41"/>
      <c r="G301" s="75"/>
    </row>
    <row r="302" spans="1:7" ht="15" thickBot="1" x14ac:dyDescent="0.35">
      <c r="A302" s="36" t="s">
        <v>50</v>
      </c>
      <c r="B302" s="4" t="s">
        <v>132</v>
      </c>
      <c r="C302" s="4" t="s">
        <v>18</v>
      </c>
      <c r="D302" s="22">
        <v>0.4</v>
      </c>
      <c r="E302" s="76">
        <v>19.2</v>
      </c>
      <c r="F302" s="23">
        <f>PRODUCT(D302:E302)</f>
        <v>7.68</v>
      </c>
      <c r="G302" s="7"/>
    </row>
    <row r="303" spans="1:7" ht="15.6" thickTop="1" thickBot="1" x14ac:dyDescent="0.35">
      <c r="A303" s="71">
        <v>3</v>
      </c>
      <c r="B303" s="244" t="s">
        <v>25</v>
      </c>
      <c r="C303" s="245"/>
      <c r="D303" s="245"/>
      <c r="E303" s="246"/>
      <c r="F303" s="72">
        <f>SUM(F302)</f>
        <v>7.68</v>
      </c>
      <c r="G303" s="73">
        <f>SUM(F303/F308)</f>
        <v>4.3568140013615425E-3</v>
      </c>
    </row>
    <row r="304" spans="1:7" ht="15.6" thickTop="1" thickBot="1" x14ac:dyDescent="0.35">
      <c r="A304" s="78" t="s">
        <v>26</v>
      </c>
      <c r="B304" s="244" t="s">
        <v>54</v>
      </c>
      <c r="C304" s="245"/>
      <c r="D304" s="245"/>
      <c r="E304" s="246"/>
      <c r="F304" s="79">
        <f>SUM(F295,F300,F303)</f>
        <v>1393.4830000000004</v>
      </c>
      <c r="G304" s="3"/>
    </row>
    <row r="305" spans="1:7" ht="15.6" thickTop="1" thickBot="1" x14ac:dyDescent="0.35">
      <c r="A305" s="80">
        <v>4</v>
      </c>
      <c r="B305" s="264" t="s">
        <v>28</v>
      </c>
      <c r="C305" s="265"/>
      <c r="D305" s="265"/>
      <c r="E305" s="266"/>
      <c r="F305" s="79">
        <f>SUM(F304)*15%</f>
        <v>209.02245000000005</v>
      </c>
      <c r="G305" s="73">
        <f>SUM(F305/F308)</f>
        <v>0.11857707509881421</v>
      </c>
    </row>
    <row r="306" spans="1:7" ht="15.6" thickTop="1" thickBot="1" x14ac:dyDescent="0.35">
      <c r="A306" s="78" t="s">
        <v>29</v>
      </c>
      <c r="B306" s="244" t="s">
        <v>55</v>
      </c>
      <c r="C306" s="245"/>
      <c r="D306" s="245"/>
      <c r="E306" s="246"/>
      <c r="F306" s="81">
        <f>SUM(F304:F305)</f>
        <v>1602.5054500000006</v>
      </c>
    </row>
    <row r="307" spans="1:7" ht="15.6" thickTop="1" thickBot="1" x14ac:dyDescent="0.35">
      <c r="A307" s="80">
        <v>5</v>
      </c>
      <c r="B307" s="264" t="s">
        <v>31</v>
      </c>
      <c r="C307" s="265"/>
      <c r="D307" s="265"/>
      <c r="E307" s="266"/>
      <c r="F307" s="79">
        <f>SUM(F306)*10%</f>
        <v>160.25054500000007</v>
      </c>
      <c r="G307" s="73">
        <f>SUM(F307/F308)</f>
        <v>9.0909090909090912E-2</v>
      </c>
    </row>
    <row r="308" spans="1:7" ht="15.6" thickTop="1" thickBot="1" x14ac:dyDescent="0.35">
      <c r="A308" s="78" t="s">
        <v>32</v>
      </c>
      <c r="B308" s="244" t="s">
        <v>33</v>
      </c>
      <c r="C308" s="245"/>
      <c r="D308" s="245"/>
      <c r="E308" s="246"/>
      <c r="F308" s="81">
        <f>SUM(F306:F307)</f>
        <v>1762.7559950000007</v>
      </c>
      <c r="G308" s="82">
        <f>SUM(G295,G300,G303,G305,G307)</f>
        <v>0.99999999999999989</v>
      </c>
    </row>
    <row r="309" spans="1:7" ht="15.6" thickTop="1" thickBot="1" x14ac:dyDescent="0.35">
      <c r="A309" s="190"/>
      <c r="B309" s="9"/>
      <c r="C309" s="9"/>
      <c r="D309" s="9"/>
      <c r="E309" s="9"/>
    </row>
    <row r="310" spans="1:7" ht="44.4" thickTop="1" thickBot="1" x14ac:dyDescent="0.35">
      <c r="A310" s="62" t="s">
        <v>2</v>
      </c>
      <c r="B310" s="62" t="s">
        <v>3</v>
      </c>
      <c r="C310" s="63" t="s">
        <v>4</v>
      </c>
      <c r="D310" s="64" t="s">
        <v>5</v>
      </c>
      <c r="E310" s="27"/>
      <c r="F310" s="20"/>
      <c r="G310" s="20"/>
    </row>
    <row r="311" spans="1:7" ht="59.4" customHeight="1" thickTop="1" thickBot="1" x14ac:dyDescent="0.35">
      <c r="A311" s="65" t="s">
        <v>726</v>
      </c>
      <c r="B311" s="66" t="s">
        <v>727</v>
      </c>
      <c r="C311" s="50" t="s">
        <v>8</v>
      </c>
      <c r="D311" s="50">
        <v>1</v>
      </c>
      <c r="E311" s="20"/>
      <c r="F311" s="20"/>
      <c r="G311" s="20"/>
    </row>
    <row r="312" spans="1:7" ht="30" thickTop="1" thickBot="1" x14ac:dyDescent="0.35">
      <c r="A312" s="62" t="s">
        <v>9</v>
      </c>
      <c r="B312" s="62" t="s">
        <v>10</v>
      </c>
      <c r="C312" s="62" t="s">
        <v>4</v>
      </c>
      <c r="D312" s="62" t="s">
        <v>11</v>
      </c>
      <c r="E312" s="62" t="s">
        <v>12</v>
      </c>
      <c r="F312" s="62" t="s">
        <v>13</v>
      </c>
      <c r="G312" s="64" t="s">
        <v>14</v>
      </c>
    </row>
    <row r="313" spans="1:7" ht="15" thickTop="1" x14ac:dyDescent="0.3">
      <c r="A313" s="7"/>
      <c r="B313" s="67" t="s">
        <v>15</v>
      </c>
      <c r="C313" s="68"/>
      <c r="D313" s="68"/>
      <c r="E313" s="68"/>
      <c r="F313" s="68"/>
      <c r="G313" s="7"/>
    </row>
    <row r="314" spans="1:7" x14ac:dyDescent="0.3">
      <c r="A314" s="36" t="s">
        <v>16</v>
      </c>
      <c r="B314" s="4" t="s">
        <v>70</v>
      </c>
      <c r="C314" s="4" t="s">
        <v>18</v>
      </c>
      <c r="D314" s="22">
        <v>7</v>
      </c>
      <c r="E314" s="70">
        <v>30.27</v>
      </c>
      <c r="F314" s="6">
        <f>PRODUCT(D314:E314)</f>
        <v>211.89</v>
      </c>
      <c r="G314" s="7"/>
    </row>
    <row r="315" spans="1:7" x14ac:dyDescent="0.3">
      <c r="A315" s="36" t="s">
        <v>19</v>
      </c>
      <c r="B315" s="4" t="s">
        <v>140</v>
      </c>
      <c r="C315" s="4" t="s">
        <v>18</v>
      </c>
      <c r="D315" s="22">
        <v>7</v>
      </c>
      <c r="E315" s="70">
        <v>28.09</v>
      </c>
      <c r="F315" s="6">
        <f>PRODUCT(D315:E315)</f>
        <v>196.63</v>
      </c>
      <c r="G315" s="7"/>
    </row>
    <row r="316" spans="1:7" ht="15" thickBot="1" x14ac:dyDescent="0.35">
      <c r="A316" s="36" t="s">
        <v>131</v>
      </c>
      <c r="B316" s="4" t="s">
        <v>141</v>
      </c>
      <c r="C316" s="4" t="s">
        <v>18</v>
      </c>
      <c r="D316" s="22">
        <v>11.5</v>
      </c>
      <c r="E316" s="70">
        <v>25.18</v>
      </c>
      <c r="F316" s="6">
        <f>PRODUCT(D316:E316)</f>
        <v>289.57</v>
      </c>
      <c r="G316" s="7"/>
    </row>
    <row r="317" spans="1:7" ht="15.6" thickTop="1" thickBot="1" x14ac:dyDescent="0.35">
      <c r="A317" s="71">
        <v>1</v>
      </c>
      <c r="B317" s="244" t="s">
        <v>21</v>
      </c>
      <c r="C317" s="245"/>
      <c r="D317" s="245"/>
      <c r="E317" s="246"/>
      <c r="F317" s="72">
        <f>SUM(F314:F316)</f>
        <v>698.08999999999992</v>
      </c>
      <c r="G317" s="73">
        <f>SUM(F317/F327)</f>
        <v>0.45661101780526409</v>
      </c>
    </row>
    <row r="318" spans="1:7" ht="15" thickTop="1" x14ac:dyDescent="0.3">
      <c r="A318" s="7"/>
      <c r="B318" s="74" t="s">
        <v>45</v>
      </c>
      <c r="C318" s="4"/>
      <c r="D318" s="4"/>
      <c r="E318" s="4"/>
      <c r="F318" s="41"/>
      <c r="G318" s="75"/>
    </row>
    <row r="319" spans="1:7" x14ac:dyDescent="0.3">
      <c r="A319" s="36" t="s">
        <v>23</v>
      </c>
      <c r="B319" s="4" t="s">
        <v>728</v>
      </c>
      <c r="C319" s="4" t="s">
        <v>8</v>
      </c>
      <c r="D319" s="22">
        <v>1.05</v>
      </c>
      <c r="E319" s="76">
        <v>468.75</v>
      </c>
      <c r="F319" s="6">
        <f>PRODUCT(D319:E319)</f>
        <v>492.1875</v>
      </c>
      <c r="G319" s="7"/>
    </row>
    <row r="320" spans="1:7" x14ac:dyDescent="0.3">
      <c r="A320" s="36" t="s">
        <v>47</v>
      </c>
      <c r="B320" s="4" t="s">
        <v>721</v>
      </c>
      <c r="C320" s="4" t="s">
        <v>110</v>
      </c>
      <c r="D320" s="22">
        <v>3</v>
      </c>
      <c r="E320" s="76">
        <v>1.55</v>
      </c>
      <c r="F320" s="23">
        <f>PRODUCT(D320:E320)</f>
        <v>4.6500000000000004</v>
      </c>
      <c r="G320" s="7"/>
    </row>
    <row r="321" spans="1:7" ht="15" thickBot="1" x14ac:dyDescent="0.35">
      <c r="A321" s="36" t="s">
        <v>78</v>
      </c>
      <c r="B321" s="4" t="s">
        <v>722</v>
      </c>
      <c r="C321" s="4" t="s">
        <v>110</v>
      </c>
      <c r="D321" s="22">
        <v>3.5</v>
      </c>
      <c r="E321" s="76">
        <v>3.9</v>
      </c>
      <c r="F321" s="23">
        <f>PRODUCT(D321:E321)</f>
        <v>13.65</v>
      </c>
      <c r="G321" s="93"/>
    </row>
    <row r="322" spans="1:7" ht="15.6" thickTop="1" thickBot="1" x14ac:dyDescent="0.35">
      <c r="A322" s="71">
        <v>2</v>
      </c>
      <c r="B322" s="244" t="s">
        <v>49</v>
      </c>
      <c r="C322" s="245"/>
      <c r="D322" s="245"/>
      <c r="E322" s="246"/>
      <c r="F322" s="72">
        <f>SUM(F319:F321)</f>
        <v>510.48749999999995</v>
      </c>
      <c r="G322" s="73">
        <f>SUM(F322/F327)</f>
        <v>0.33390281618683082</v>
      </c>
    </row>
    <row r="323" spans="1:7" ht="15.6" thickTop="1" thickBot="1" x14ac:dyDescent="0.35">
      <c r="A323" s="78" t="s">
        <v>26</v>
      </c>
      <c r="B323" s="244" t="s">
        <v>27</v>
      </c>
      <c r="C323" s="245"/>
      <c r="D323" s="245"/>
      <c r="E323" s="246"/>
      <c r="F323" s="79">
        <f>SUM(F317,F322)</f>
        <v>1208.5774999999999</v>
      </c>
      <c r="G323" s="3"/>
    </row>
    <row r="324" spans="1:7" ht="15.6" thickTop="1" thickBot="1" x14ac:dyDescent="0.35">
      <c r="A324" s="80">
        <v>3</v>
      </c>
      <c r="B324" s="264" t="s">
        <v>28</v>
      </c>
      <c r="C324" s="265"/>
      <c r="D324" s="265"/>
      <c r="E324" s="266"/>
      <c r="F324" s="79">
        <f>SUM(F323)*15%</f>
        <v>181.28662499999999</v>
      </c>
      <c r="G324" s="73">
        <f>SUM(F324/F327)</f>
        <v>0.11857707509881424</v>
      </c>
    </row>
    <row r="325" spans="1:7" ht="15.6" thickTop="1" thickBot="1" x14ac:dyDescent="0.35">
      <c r="A325" s="78" t="s">
        <v>29</v>
      </c>
      <c r="B325" s="244" t="s">
        <v>30</v>
      </c>
      <c r="C325" s="245"/>
      <c r="D325" s="245"/>
      <c r="E325" s="246"/>
      <c r="F325" s="81">
        <f>SUM(F323:F324)</f>
        <v>1389.8641249999998</v>
      </c>
    </row>
    <row r="326" spans="1:7" ht="15.6" thickTop="1" thickBot="1" x14ac:dyDescent="0.35">
      <c r="A326" s="80">
        <v>4</v>
      </c>
      <c r="B326" s="264" t="s">
        <v>31</v>
      </c>
      <c r="C326" s="265"/>
      <c r="D326" s="265"/>
      <c r="E326" s="266"/>
      <c r="F326" s="79">
        <f>SUM(F325)*10%</f>
        <v>138.9864125</v>
      </c>
      <c r="G326" s="73">
        <f>SUM(F326/F327)</f>
        <v>9.0909090909090925E-2</v>
      </c>
    </row>
    <row r="327" spans="1:7" ht="15.6" thickTop="1" thickBot="1" x14ac:dyDescent="0.35">
      <c r="A327" s="78" t="s">
        <v>32</v>
      </c>
      <c r="B327" s="244" t="s">
        <v>33</v>
      </c>
      <c r="C327" s="245"/>
      <c r="D327" s="245"/>
      <c r="E327" s="246"/>
      <c r="F327" s="81">
        <f>SUM(F325:F326)</f>
        <v>1528.8505374999997</v>
      </c>
      <c r="G327" s="82">
        <f>SUM(G317,G322,G324,G326)</f>
        <v>1</v>
      </c>
    </row>
    <row r="328" spans="1:7" ht="15.6" thickTop="1" thickBot="1" x14ac:dyDescent="0.35">
      <c r="A328" s="190"/>
      <c r="B328" s="9"/>
      <c r="C328" s="9"/>
      <c r="D328" s="9"/>
      <c r="E328" s="9"/>
    </row>
    <row r="329" spans="1:7" ht="44.4" thickTop="1" thickBot="1" x14ac:dyDescent="0.35">
      <c r="A329" s="62" t="s">
        <v>2</v>
      </c>
      <c r="B329" s="62" t="s">
        <v>3</v>
      </c>
      <c r="C329" s="63" t="s">
        <v>4</v>
      </c>
      <c r="D329" s="64" t="s">
        <v>5</v>
      </c>
      <c r="E329" s="27"/>
      <c r="F329" s="20"/>
      <c r="G329" s="20"/>
    </row>
    <row r="330" spans="1:7" ht="60.6" customHeight="1" thickTop="1" thickBot="1" x14ac:dyDescent="0.35">
      <c r="A330" s="65" t="s">
        <v>729</v>
      </c>
      <c r="B330" s="66" t="s">
        <v>730</v>
      </c>
      <c r="C330" s="50" t="s">
        <v>8</v>
      </c>
      <c r="D330" s="50">
        <v>1</v>
      </c>
      <c r="E330" s="20"/>
      <c r="F330" s="20"/>
      <c r="G330" s="20"/>
    </row>
    <row r="331" spans="1:7" ht="30" thickTop="1" thickBot="1" x14ac:dyDescent="0.35">
      <c r="A331" s="62" t="s">
        <v>9</v>
      </c>
      <c r="B331" s="62" t="s">
        <v>10</v>
      </c>
      <c r="C331" s="62" t="s">
        <v>4</v>
      </c>
      <c r="D331" s="62" t="s">
        <v>11</v>
      </c>
      <c r="E331" s="62" t="s">
        <v>12</v>
      </c>
      <c r="F331" s="62" t="s">
        <v>13</v>
      </c>
      <c r="G331" s="64" t="s">
        <v>14</v>
      </c>
    </row>
    <row r="332" spans="1:7" ht="15" thickTop="1" x14ac:dyDescent="0.3">
      <c r="A332" s="7"/>
      <c r="B332" s="67" t="s">
        <v>15</v>
      </c>
      <c r="C332" s="68"/>
      <c r="D332" s="68"/>
      <c r="E332" s="68"/>
      <c r="F332" s="68"/>
      <c r="G332" s="7"/>
    </row>
    <row r="333" spans="1:7" x14ac:dyDescent="0.3">
      <c r="A333" s="36" t="s">
        <v>16</v>
      </c>
      <c r="B333" s="4" t="s">
        <v>70</v>
      </c>
      <c r="C333" s="4" t="s">
        <v>18</v>
      </c>
      <c r="D333" s="22">
        <v>7.5</v>
      </c>
      <c r="E333" s="70">
        <v>30.27</v>
      </c>
      <c r="F333" s="6">
        <f>PRODUCT(D333:E333)</f>
        <v>227.02500000000001</v>
      </c>
      <c r="G333" s="7"/>
    </row>
    <row r="334" spans="1:7" x14ac:dyDescent="0.3">
      <c r="A334" s="36" t="s">
        <v>19</v>
      </c>
      <c r="B334" s="4" t="s">
        <v>140</v>
      </c>
      <c r="C334" s="4" t="s">
        <v>18</v>
      </c>
      <c r="D334" s="22">
        <v>7.5</v>
      </c>
      <c r="E334" s="70">
        <v>28.09</v>
      </c>
      <c r="F334" s="6">
        <f>PRODUCT(D334:E334)</f>
        <v>210.67500000000001</v>
      </c>
      <c r="G334" s="7"/>
    </row>
    <row r="335" spans="1:7" ht="15" thickBot="1" x14ac:dyDescent="0.35">
      <c r="A335" s="36" t="s">
        <v>131</v>
      </c>
      <c r="B335" s="4" t="s">
        <v>141</v>
      </c>
      <c r="C335" s="4" t="s">
        <v>18</v>
      </c>
      <c r="D335" s="22">
        <v>14.5</v>
      </c>
      <c r="E335" s="70">
        <v>25.18</v>
      </c>
      <c r="F335" s="6">
        <f>PRODUCT(D335:E335)</f>
        <v>365.11</v>
      </c>
      <c r="G335" s="7"/>
    </row>
    <row r="336" spans="1:7" ht="15.6" thickTop="1" thickBot="1" x14ac:dyDescent="0.35">
      <c r="A336" s="71">
        <v>1</v>
      </c>
      <c r="B336" s="244" t="s">
        <v>21</v>
      </c>
      <c r="C336" s="245"/>
      <c r="D336" s="245"/>
      <c r="E336" s="246"/>
      <c r="F336" s="72">
        <f>SUM(F333:F335)</f>
        <v>802.81000000000006</v>
      </c>
      <c r="G336" s="73">
        <f>SUM(F336/F346)</f>
        <v>0.48323583275472132</v>
      </c>
    </row>
    <row r="337" spans="1:11" ht="15" thickTop="1" x14ac:dyDescent="0.3">
      <c r="A337" s="7"/>
      <c r="B337" s="74" t="s">
        <v>45</v>
      </c>
      <c r="C337" s="4"/>
      <c r="D337" s="4"/>
      <c r="E337" s="4"/>
      <c r="F337" s="41"/>
      <c r="G337" s="75"/>
    </row>
    <row r="338" spans="1:11" x14ac:dyDescent="0.3">
      <c r="A338" s="36" t="s">
        <v>23</v>
      </c>
      <c r="B338" s="4" t="s">
        <v>713</v>
      </c>
      <c r="C338" s="4" t="s">
        <v>8</v>
      </c>
      <c r="D338" s="22">
        <v>1.05</v>
      </c>
      <c r="E338" s="76">
        <v>468.75</v>
      </c>
      <c r="F338" s="6">
        <f>PRODUCT(D338:E338)</f>
        <v>492.1875</v>
      </c>
      <c r="G338" s="7"/>
    </row>
    <row r="339" spans="1:11" x14ac:dyDescent="0.3">
      <c r="A339" s="36" t="s">
        <v>47</v>
      </c>
      <c r="B339" s="4" t="s">
        <v>721</v>
      </c>
      <c r="C339" s="4" t="s">
        <v>110</v>
      </c>
      <c r="D339" s="22">
        <v>3</v>
      </c>
      <c r="E339" s="76">
        <v>1.55</v>
      </c>
      <c r="F339" s="23">
        <f>PRODUCT(D339:E339)</f>
        <v>4.6500000000000004</v>
      </c>
      <c r="G339" s="7"/>
    </row>
    <row r="340" spans="1:11" ht="15" thickBot="1" x14ac:dyDescent="0.35">
      <c r="A340" s="36" t="s">
        <v>78</v>
      </c>
      <c r="B340" s="4" t="s">
        <v>722</v>
      </c>
      <c r="C340" s="4" t="s">
        <v>110</v>
      </c>
      <c r="D340" s="22">
        <v>3.5</v>
      </c>
      <c r="E340" s="76">
        <v>3.9</v>
      </c>
      <c r="F340" s="23">
        <f>PRODUCT(D340:E340)</f>
        <v>13.65</v>
      </c>
      <c r="G340" s="93"/>
    </row>
    <row r="341" spans="1:11" ht="15.6" thickTop="1" thickBot="1" x14ac:dyDescent="0.35">
      <c r="A341" s="71">
        <v>2</v>
      </c>
      <c r="B341" s="244" t="s">
        <v>49</v>
      </c>
      <c r="C341" s="245"/>
      <c r="D341" s="245"/>
      <c r="E341" s="246"/>
      <c r="F341" s="72">
        <f>SUM(F338:F340)</f>
        <v>510.48749999999995</v>
      </c>
      <c r="G341" s="73">
        <f>SUM(F341/F346)</f>
        <v>0.30727800123737342</v>
      </c>
    </row>
    <row r="342" spans="1:11" ht="15.6" thickTop="1" thickBot="1" x14ac:dyDescent="0.35">
      <c r="A342" s="78" t="s">
        <v>26</v>
      </c>
      <c r="B342" s="244" t="s">
        <v>27</v>
      </c>
      <c r="C342" s="245"/>
      <c r="D342" s="245"/>
      <c r="E342" s="246"/>
      <c r="F342" s="79">
        <f>SUM(F336,F341)</f>
        <v>1313.2975000000001</v>
      </c>
      <c r="G342" s="3"/>
    </row>
    <row r="343" spans="1:11" ht="15.6" thickTop="1" thickBot="1" x14ac:dyDescent="0.35">
      <c r="A343" s="80">
        <v>3</v>
      </c>
      <c r="B343" s="264" t="s">
        <v>28</v>
      </c>
      <c r="C343" s="265"/>
      <c r="D343" s="265"/>
      <c r="E343" s="266"/>
      <c r="F343" s="79">
        <f>SUM(F342)*15%</f>
        <v>196.99462500000001</v>
      </c>
      <c r="G343" s="73">
        <f>SUM(F343/F346)</f>
        <v>0.11857707509881422</v>
      </c>
    </row>
    <row r="344" spans="1:11" ht="15.6" thickTop="1" thickBot="1" x14ac:dyDescent="0.35">
      <c r="A344" s="78" t="s">
        <v>29</v>
      </c>
      <c r="B344" s="244" t="s">
        <v>30</v>
      </c>
      <c r="C344" s="245"/>
      <c r="D344" s="245"/>
      <c r="E344" s="246"/>
      <c r="F344" s="81">
        <f>SUM(F342:F343)</f>
        <v>1510.2921250000002</v>
      </c>
    </row>
    <row r="345" spans="1:11" ht="15.6" thickTop="1" thickBot="1" x14ac:dyDescent="0.35">
      <c r="A345" s="80">
        <v>4</v>
      </c>
      <c r="B345" s="264" t="s">
        <v>31</v>
      </c>
      <c r="C345" s="265"/>
      <c r="D345" s="265"/>
      <c r="E345" s="266"/>
      <c r="F345" s="79">
        <f>SUM(F344)*10%</f>
        <v>151.02921250000003</v>
      </c>
      <c r="G345" s="73">
        <f>SUM(F345/F346)</f>
        <v>9.0909090909090912E-2</v>
      </c>
    </row>
    <row r="346" spans="1:11" ht="15.6" thickTop="1" thickBot="1" x14ac:dyDescent="0.35">
      <c r="A346" s="78" t="s">
        <v>32</v>
      </c>
      <c r="B346" s="244" t="s">
        <v>33</v>
      </c>
      <c r="C346" s="245"/>
      <c r="D346" s="245"/>
      <c r="E346" s="246"/>
      <c r="F346" s="81">
        <f>SUM(F344:F345)</f>
        <v>1661.3213375000003</v>
      </c>
      <c r="G346" s="82">
        <f>SUM(G336,G341,G343,G345)</f>
        <v>0.99999999999999989</v>
      </c>
    </row>
    <row r="347" spans="1:11" ht="15.6" thickTop="1" thickBot="1" x14ac:dyDescent="0.35">
      <c r="A347" s="190"/>
      <c r="B347" s="9"/>
      <c r="C347" s="9"/>
      <c r="D347" s="9"/>
      <c r="E347" s="9"/>
    </row>
    <row r="348" spans="1:11" ht="44.4" thickTop="1" thickBot="1" x14ac:dyDescent="0.35">
      <c r="A348" s="62" t="s">
        <v>2</v>
      </c>
      <c r="B348" s="62" t="s">
        <v>3</v>
      </c>
      <c r="C348" s="63" t="s">
        <v>4</v>
      </c>
      <c r="D348" s="64" t="s">
        <v>5</v>
      </c>
      <c r="E348" s="27"/>
      <c r="F348" s="20"/>
      <c r="G348" s="20"/>
    </row>
    <row r="349" spans="1:11" ht="309" customHeight="1" thickTop="1" thickBot="1" x14ac:dyDescent="0.35">
      <c r="A349" s="85" t="s">
        <v>731</v>
      </c>
      <c r="B349" s="86" t="s">
        <v>732</v>
      </c>
      <c r="C349" s="48" t="s">
        <v>130</v>
      </c>
      <c r="D349" s="48">
        <v>1</v>
      </c>
      <c r="E349" s="20"/>
      <c r="F349" s="20"/>
      <c r="G349" s="20"/>
    </row>
    <row r="350" spans="1:11" ht="15.6" thickTop="1" thickBot="1" x14ac:dyDescent="0.35">
      <c r="A350" s="78"/>
      <c r="B350" s="244" t="s">
        <v>710</v>
      </c>
      <c r="C350" s="245"/>
      <c r="D350" s="245"/>
      <c r="E350" s="246"/>
      <c r="F350" s="81">
        <v>122.66</v>
      </c>
      <c r="I350" s="30"/>
      <c r="J350" s="31"/>
      <c r="K350" s="31"/>
    </row>
    <row r="351" spans="1:11" ht="15.6" thickTop="1" thickBot="1" x14ac:dyDescent="0.35"/>
    <row r="352" spans="1:11" ht="44.4" thickTop="1" thickBot="1" x14ac:dyDescent="0.35">
      <c r="A352" s="62" t="s">
        <v>2</v>
      </c>
      <c r="B352" s="62" t="s">
        <v>3</v>
      </c>
      <c r="C352" s="63" t="s">
        <v>4</v>
      </c>
      <c r="D352" s="64" t="s">
        <v>5</v>
      </c>
      <c r="E352" s="27"/>
      <c r="F352" s="20"/>
      <c r="G352" s="20"/>
    </row>
    <row r="353" spans="1:11" ht="28.5" customHeight="1" thickTop="1" thickBot="1" x14ac:dyDescent="0.35">
      <c r="A353" s="85" t="s">
        <v>733</v>
      </c>
      <c r="B353" s="120" t="s">
        <v>734</v>
      </c>
      <c r="C353" s="48" t="s">
        <v>130</v>
      </c>
      <c r="D353" s="48">
        <v>1</v>
      </c>
      <c r="E353" s="20"/>
      <c r="F353" s="20"/>
      <c r="G353" s="20"/>
    </row>
    <row r="354" spans="1:11" ht="15.6" thickTop="1" thickBot="1" x14ac:dyDescent="0.35">
      <c r="A354" s="78"/>
      <c r="B354" s="244" t="s">
        <v>710</v>
      </c>
      <c r="C354" s="245"/>
      <c r="D354" s="245"/>
      <c r="E354" s="246"/>
      <c r="F354" s="81">
        <v>26.88</v>
      </c>
      <c r="I354" s="30"/>
      <c r="J354" s="31"/>
      <c r="K354" s="31"/>
    </row>
    <row r="355" spans="1:11" ht="15.6" thickTop="1" thickBot="1" x14ac:dyDescent="0.35"/>
    <row r="356" spans="1:11" ht="44.4" thickTop="1" thickBot="1" x14ac:dyDescent="0.35">
      <c r="A356" s="62" t="s">
        <v>2</v>
      </c>
      <c r="B356" s="62" t="s">
        <v>3</v>
      </c>
      <c r="C356" s="63" t="s">
        <v>4</v>
      </c>
      <c r="D356" s="64" t="s">
        <v>5</v>
      </c>
      <c r="E356" s="27"/>
      <c r="F356" s="20"/>
      <c r="G356" s="20"/>
    </row>
    <row r="357" spans="1:11" ht="145.19999999999999" thickTop="1" thickBot="1" x14ac:dyDescent="0.35">
      <c r="A357" s="85" t="s">
        <v>735</v>
      </c>
      <c r="B357" s="86" t="s">
        <v>736</v>
      </c>
      <c r="C357" s="48" t="s">
        <v>130</v>
      </c>
      <c r="D357" s="48">
        <v>1</v>
      </c>
      <c r="E357" s="20"/>
      <c r="F357" s="20"/>
      <c r="G357" s="20"/>
    </row>
    <row r="358" spans="1:11" ht="15.6" thickTop="1" thickBot="1" x14ac:dyDescent="0.35">
      <c r="A358" s="78"/>
      <c r="B358" s="244" t="s">
        <v>710</v>
      </c>
      <c r="C358" s="245"/>
      <c r="D358" s="245"/>
      <c r="E358" s="246"/>
      <c r="F358" s="81">
        <v>100.67</v>
      </c>
      <c r="I358" s="30"/>
      <c r="J358" s="31"/>
      <c r="K358" s="31"/>
    </row>
    <row r="359" spans="1:11" ht="15.6" thickTop="1" thickBot="1" x14ac:dyDescent="0.35"/>
    <row r="360" spans="1:11" ht="44.4" thickTop="1" thickBot="1" x14ac:dyDescent="0.35">
      <c r="A360" s="62" t="s">
        <v>2</v>
      </c>
      <c r="B360" s="62" t="s">
        <v>3</v>
      </c>
      <c r="C360" s="63" t="s">
        <v>4</v>
      </c>
      <c r="D360" s="64" t="s">
        <v>5</v>
      </c>
      <c r="E360" s="27"/>
      <c r="F360" s="20"/>
      <c r="G360" s="20"/>
    </row>
    <row r="361" spans="1:11" ht="21.6" customHeight="1" thickTop="1" thickBot="1" x14ac:dyDescent="0.35">
      <c r="A361" s="85" t="s">
        <v>737</v>
      </c>
      <c r="B361" s="120" t="s">
        <v>734</v>
      </c>
      <c r="C361" s="48" t="s">
        <v>738</v>
      </c>
      <c r="D361" s="48">
        <v>1</v>
      </c>
      <c r="E361" s="20"/>
      <c r="F361" s="20"/>
      <c r="G361" s="20"/>
    </row>
    <row r="362" spans="1:11" ht="15.6" thickTop="1" thickBot="1" x14ac:dyDescent="0.35">
      <c r="A362" s="78"/>
      <c r="B362" s="244" t="s">
        <v>710</v>
      </c>
      <c r="C362" s="245"/>
      <c r="D362" s="245"/>
      <c r="E362" s="246"/>
      <c r="F362" s="81">
        <v>25.18</v>
      </c>
      <c r="I362" s="30"/>
      <c r="J362" s="31"/>
      <c r="K362" s="31"/>
    </row>
    <row r="363" spans="1:11" ht="15.6" thickTop="1" thickBot="1" x14ac:dyDescent="0.35"/>
    <row r="364" spans="1:11" ht="44.4" thickTop="1" thickBot="1" x14ac:dyDescent="0.35">
      <c r="A364" s="62" t="s">
        <v>2</v>
      </c>
      <c r="B364" s="62" t="s">
        <v>3</v>
      </c>
      <c r="C364" s="63" t="s">
        <v>4</v>
      </c>
      <c r="D364" s="64" t="s">
        <v>5</v>
      </c>
      <c r="E364" s="27"/>
      <c r="F364" s="20"/>
      <c r="G364" s="20"/>
    </row>
    <row r="365" spans="1:11" ht="171" customHeight="1" thickTop="1" thickBot="1" x14ac:dyDescent="0.35">
      <c r="A365" s="85" t="s">
        <v>739</v>
      </c>
      <c r="B365" s="86" t="s">
        <v>740</v>
      </c>
      <c r="C365" s="48" t="s">
        <v>130</v>
      </c>
      <c r="D365" s="48">
        <v>1</v>
      </c>
      <c r="E365" s="20"/>
      <c r="F365" s="20"/>
      <c r="G365" s="20"/>
    </row>
    <row r="366" spans="1:11" ht="15.6" thickTop="1" thickBot="1" x14ac:dyDescent="0.35">
      <c r="A366" s="78"/>
      <c r="B366" s="244" t="s">
        <v>710</v>
      </c>
      <c r="C366" s="245"/>
      <c r="D366" s="245"/>
      <c r="E366" s="246"/>
      <c r="F366" s="81">
        <v>127.57</v>
      </c>
      <c r="I366" s="30"/>
      <c r="J366" s="31"/>
      <c r="K366" s="31"/>
    </row>
    <row r="367" spans="1:11" ht="15.6" thickTop="1" thickBot="1" x14ac:dyDescent="0.35"/>
    <row r="368" spans="1:11" ht="44.4" thickTop="1" thickBot="1" x14ac:dyDescent="0.35">
      <c r="A368" s="62" t="s">
        <v>2</v>
      </c>
      <c r="B368" s="62" t="s">
        <v>3</v>
      </c>
      <c r="C368" s="63" t="s">
        <v>4</v>
      </c>
      <c r="D368" s="64" t="s">
        <v>5</v>
      </c>
      <c r="E368" s="27"/>
      <c r="F368" s="20"/>
      <c r="G368" s="20"/>
    </row>
    <row r="369" spans="1:11" ht="25.5" customHeight="1" thickTop="1" thickBot="1" x14ac:dyDescent="0.35">
      <c r="A369" s="85" t="s">
        <v>741</v>
      </c>
      <c r="B369" s="120" t="s">
        <v>734</v>
      </c>
      <c r="C369" s="48" t="s">
        <v>130</v>
      </c>
      <c r="D369" s="48">
        <v>1</v>
      </c>
      <c r="E369" s="20"/>
      <c r="F369" s="20"/>
      <c r="G369" s="20"/>
    </row>
    <row r="370" spans="1:11" ht="15.6" thickTop="1" thickBot="1" x14ac:dyDescent="0.35">
      <c r="A370" s="78"/>
      <c r="B370" s="244" t="s">
        <v>710</v>
      </c>
      <c r="C370" s="245"/>
      <c r="D370" s="245"/>
      <c r="E370" s="246"/>
      <c r="F370" s="81">
        <v>21.28</v>
      </c>
      <c r="I370" s="30"/>
      <c r="J370" s="31"/>
      <c r="K370" s="31"/>
    </row>
    <row r="371" spans="1:11" ht="15.6" thickTop="1" thickBot="1" x14ac:dyDescent="0.35"/>
    <row r="372" spans="1:11" ht="44.4" thickTop="1" thickBot="1" x14ac:dyDescent="0.35">
      <c r="A372" s="62" t="s">
        <v>2</v>
      </c>
      <c r="B372" s="62" t="s">
        <v>3</v>
      </c>
      <c r="C372" s="63" t="s">
        <v>4</v>
      </c>
      <c r="D372" s="64" t="s">
        <v>5</v>
      </c>
      <c r="E372" s="27"/>
      <c r="F372" s="20"/>
      <c r="G372" s="20"/>
    </row>
    <row r="373" spans="1:11" ht="182.4" customHeight="1" thickTop="1" thickBot="1" x14ac:dyDescent="0.35">
      <c r="A373" s="85" t="s">
        <v>742</v>
      </c>
      <c r="B373" s="86" t="s">
        <v>743</v>
      </c>
      <c r="C373" s="48" t="s">
        <v>130</v>
      </c>
      <c r="D373" s="48">
        <v>1</v>
      </c>
      <c r="E373" s="20"/>
      <c r="F373" s="20"/>
      <c r="G373" s="20"/>
    </row>
    <row r="374" spans="1:11" ht="15.6" thickTop="1" thickBot="1" x14ac:dyDescent="0.35">
      <c r="A374" s="78"/>
      <c r="B374" s="244" t="s">
        <v>710</v>
      </c>
      <c r="C374" s="245"/>
      <c r="D374" s="245"/>
      <c r="E374" s="246"/>
      <c r="F374" s="81">
        <v>148.35</v>
      </c>
      <c r="I374" s="30"/>
      <c r="J374" s="31"/>
      <c r="K374" s="31"/>
    </row>
    <row r="375" spans="1:11" ht="15.6" thickTop="1" thickBot="1" x14ac:dyDescent="0.35"/>
    <row r="376" spans="1:11" ht="44.4" thickTop="1" thickBot="1" x14ac:dyDescent="0.35">
      <c r="A376" s="62" t="s">
        <v>2</v>
      </c>
      <c r="B376" s="62" t="s">
        <v>3</v>
      </c>
      <c r="C376" s="63" t="s">
        <v>4</v>
      </c>
      <c r="D376" s="64" t="s">
        <v>5</v>
      </c>
      <c r="E376" s="27"/>
      <c r="F376" s="20"/>
      <c r="G376" s="20"/>
    </row>
    <row r="377" spans="1:11" ht="31.2" customHeight="1" thickTop="1" thickBot="1" x14ac:dyDescent="0.35">
      <c r="A377" s="85" t="s">
        <v>744</v>
      </c>
      <c r="B377" s="120" t="s">
        <v>745</v>
      </c>
      <c r="C377" s="48" t="s">
        <v>130</v>
      </c>
      <c r="D377" s="48">
        <v>1</v>
      </c>
      <c r="E377" s="20"/>
      <c r="F377" s="20"/>
      <c r="G377" s="20"/>
    </row>
    <row r="378" spans="1:11" ht="15.6" thickTop="1" thickBot="1" x14ac:dyDescent="0.35">
      <c r="A378" s="78"/>
      <c r="B378" s="244" t="s">
        <v>710</v>
      </c>
      <c r="C378" s="245"/>
      <c r="D378" s="245"/>
      <c r="E378" s="246"/>
      <c r="F378" s="81">
        <v>25.14</v>
      </c>
      <c r="I378" s="30"/>
      <c r="J378" s="31"/>
      <c r="K378" s="31"/>
    </row>
    <row r="379" spans="1:11" ht="15.6" thickTop="1" thickBot="1" x14ac:dyDescent="0.35"/>
    <row r="380" spans="1:11" ht="44.4" thickTop="1" thickBot="1" x14ac:dyDescent="0.35">
      <c r="A380" s="62" t="s">
        <v>2</v>
      </c>
      <c r="B380" s="62" t="s">
        <v>3</v>
      </c>
      <c r="C380" s="63" t="s">
        <v>4</v>
      </c>
      <c r="D380" s="64" t="s">
        <v>5</v>
      </c>
      <c r="E380" s="27"/>
      <c r="F380" s="20"/>
      <c r="G380" s="20"/>
    </row>
    <row r="381" spans="1:11" ht="188.4" customHeight="1" thickTop="1" thickBot="1" x14ac:dyDescent="0.35">
      <c r="A381" s="85" t="s">
        <v>746</v>
      </c>
      <c r="B381" s="86" t="s">
        <v>2755</v>
      </c>
      <c r="C381" s="48" t="s">
        <v>130</v>
      </c>
      <c r="D381" s="48">
        <v>1</v>
      </c>
      <c r="E381" s="20"/>
      <c r="F381" s="20"/>
      <c r="G381" s="20"/>
    </row>
    <row r="382" spans="1:11" ht="15.6" thickTop="1" thickBot="1" x14ac:dyDescent="0.35">
      <c r="A382" s="78"/>
      <c r="B382" s="244" t="s">
        <v>710</v>
      </c>
      <c r="C382" s="245"/>
      <c r="D382" s="245"/>
      <c r="E382" s="246"/>
      <c r="F382" s="81">
        <v>28.87</v>
      </c>
      <c r="I382" s="30"/>
      <c r="J382" s="31"/>
      <c r="K382" s="31"/>
    </row>
    <row r="383" spans="1:11" ht="15.6" thickTop="1" thickBot="1" x14ac:dyDescent="0.35"/>
    <row r="384" spans="1:11" ht="44.4" thickTop="1" thickBot="1" x14ac:dyDescent="0.35">
      <c r="A384" s="62" t="s">
        <v>2</v>
      </c>
      <c r="B384" s="62" t="s">
        <v>3</v>
      </c>
      <c r="C384" s="63" t="s">
        <v>4</v>
      </c>
      <c r="D384" s="64" t="s">
        <v>5</v>
      </c>
      <c r="E384" s="27"/>
      <c r="F384" s="20"/>
      <c r="G384" s="27"/>
    </row>
    <row r="385" spans="1:12" ht="189" customHeight="1" thickTop="1" thickBot="1" x14ac:dyDescent="0.35">
      <c r="A385" s="65" t="s">
        <v>747</v>
      </c>
      <c r="B385" s="86" t="s">
        <v>748</v>
      </c>
      <c r="C385" s="50" t="s">
        <v>130</v>
      </c>
      <c r="D385" s="50">
        <v>1</v>
      </c>
      <c r="E385" s="20"/>
      <c r="F385" s="20"/>
      <c r="G385" s="20"/>
    </row>
    <row r="386" spans="1:12" ht="30" thickTop="1" thickBot="1" x14ac:dyDescent="0.35">
      <c r="A386" s="62" t="s">
        <v>9</v>
      </c>
      <c r="B386" s="62" t="s">
        <v>10</v>
      </c>
      <c r="C386" s="62" t="s">
        <v>4</v>
      </c>
      <c r="D386" s="62" t="s">
        <v>11</v>
      </c>
      <c r="E386" s="62" t="s">
        <v>12</v>
      </c>
      <c r="F386" s="62" t="s">
        <v>13</v>
      </c>
      <c r="G386" s="64" t="s">
        <v>14</v>
      </c>
    </row>
    <row r="387" spans="1:12" ht="15" thickTop="1" x14ac:dyDescent="0.3">
      <c r="A387" s="7"/>
      <c r="B387" s="67" t="s">
        <v>15</v>
      </c>
      <c r="C387" s="68"/>
      <c r="D387" s="68"/>
      <c r="E387" s="68"/>
      <c r="F387" s="68"/>
      <c r="G387" s="7"/>
    </row>
    <row r="388" spans="1:12" x14ac:dyDescent="0.3">
      <c r="A388" s="36" t="s">
        <v>16</v>
      </c>
      <c r="B388" s="4" t="s">
        <v>17</v>
      </c>
      <c r="C388" s="4" t="s">
        <v>18</v>
      </c>
      <c r="D388" s="22">
        <v>0.3</v>
      </c>
      <c r="E388" s="70">
        <v>28.09</v>
      </c>
      <c r="F388" s="6">
        <f>PRODUCT(D388:E388)</f>
        <v>8.4269999999999996</v>
      </c>
      <c r="G388" s="7"/>
    </row>
    <row r="389" spans="1:12" ht="15" thickBot="1" x14ac:dyDescent="0.35">
      <c r="A389" s="36" t="s">
        <v>19</v>
      </c>
      <c r="B389" s="4" t="s">
        <v>20</v>
      </c>
      <c r="C389" s="4" t="s">
        <v>18</v>
      </c>
      <c r="D389" s="22">
        <v>0.3</v>
      </c>
      <c r="E389" s="70">
        <v>25.18</v>
      </c>
      <c r="F389" s="6">
        <f>PRODUCT(D389:E389)</f>
        <v>7.5539999999999994</v>
      </c>
      <c r="G389" s="7"/>
    </row>
    <row r="390" spans="1:12" ht="15.6" thickTop="1" thickBot="1" x14ac:dyDescent="0.35">
      <c r="A390" s="71">
        <v>1</v>
      </c>
      <c r="B390" s="244" t="s">
        <v>21</v>
      </c>
      <c r="C390" s="245"/>
      <c r="D390" s="245"/>
      <c r="E390" s="246"/>
      <c r="F390" s="72">
        <f>SUM(F388:F389)</f>
        <v>15.980999999999998</v>
      </c>
      <c r="G390" s="73">
        <f>SUM(F390/F400)</f>
        <v>0.32908817955970321</v>
      </c>
    </row>
    <row r="391" spans="1:12" ht="15" thickTop="1" x14ac:dyDescent="0.3">
      <c r="A391" s="7"/>
      <c r="B391" s="74" t="s">
        <v>45</v>
      </c>
      <c r="C391" s="4"/>
      <c r="D391" s="4"/>
      <c r="E391" s="4"/>
      <c r="F391" s="41"/>
      <c r="G391" s="75"/>
    </row>
    <row r="392" spans="1:12" x14ac:dyDescent="0.3">
      <c r="A392" s="36" t="s">
        <v>23</v>
      </c>
      <c r="B392" s="4" t="s">
        <v>749</v>
      </c>
      <c r="C392" s="4" t="s">
        <v>750</v>
      </c>
      <c r="D392" s="22">
        <v>0.75</v>
      </c>
      <c r="E392" s="76">
        <v>8.65</v>
      </c>
      <c r="F392" s="6">
        <f>PRODUCT(D392:E392)</f>
        <v>6.4875000000000007</v>
      </c>
      <c r="G392" s="7"/>
      <c r="J392" s="30"/>
      <c r="L392" s="31"/>
    </row>
    <row r="393" spans="1:12" ht="28.8" x14ac:dyDescent="0.3">
      <c r="A393" s="36" t="s">
        <v>47</v>
      </c>
      <c r="B393" s="4" t="s">
        <v>751</v>
      </c>
      <c r="C393" s="4" t="s">
        <v>110</v>
      </c>
      <c r="D393" s="22">
        <v>2.25</v>
      </c>
      <c r="E393" s="76">
        <v>5.72</v>
      </c>
      <c r="F393" s="23">
        <f>PRODUCT(D393:E393)</f>
        <v>12.87</v>
      </c>
      <c r="G393" s="7"/>
      <c r="J393" s="30"/>
      <c r="L393" s="31"/>
    </row>
    <row r="394" spans="1:12" ht="15" thickBot="1" x14ac:dyDescent="0.35">
      <c r="A394" s="36" t="s">
        <v>78</v>
      </c>
      <c r="B394" s="4" t="s">
        <v>752</v>
      </c>
      <c r="C394" s="4" t="s">
        <v>130</v>
      </c>
      <c r="D394" s="22">
        <v>1</v>
      </c>
      <c r="E394" s="76">
        <v>3.05</v>
      </c>
      <c r="F394" s="23">
        <f>PRODUCT(D394:E394)</f>
        <v>3.05</v>
      </c>
      <c r="G394" s="93"/>
      <c r="J394" s="30"/>
      <c r="L394" s="31"/>
    </row>
    <row r="395" spans="1:12" ht="15.6" thickTop="1" thickBot="1" x14ac:dyDescent="0.35">
      <c r="A395" s="71">
        <v>2</v>
      </c>
      <c r="B395" s="244" t="s">
        <v>49</v>
      </c>
      <c r="C395" s="245"/>
      <c r="D395" s="245"/>
      <c r="E395" s="246"/>
      <c r="F395" s="72">
        <f>SUM(F392:F394)</f>
        <v>22.407500000000002</v>
      </c>
      <c r="G395" s="73">
        <f>SUM(F395/F400)</f>
        <v>0.46142565443239164</v>
      </c>
    </row>
    <row r="396" spans="1:12" ht="15.6" thickTop="1" thickBot="1" x14ac:dyDescent="0.35">
      <c r="A396" s="78" t="s">
        <v>26</v>
      </c>
      <c r="B396" s="244" t="s">
        <v>27</v>
      </c>
      <c r="C396" s="245"/>
      <c r="D396" s="245"/>
      <c r="E396" s="246"/>
      <c r="F396" s="79">
        <f>SUM(F390,F395)</f>
        <v>38.388500000000001</v>
      </c>
      <c r="G396" s="3"/>
    </row>
    <row r="397" spans="1:12" ht="15.6" thickTop="1" thickBot="1" x14ac:dyDescent="0.35">
      <c r="A397" s="80">
        <v>3</v>
      </c>
      <c r="B397" s="264" t="s">
        <v>28</v>
      </c>
      <c r="C397" s="265"/>
      <c r="D397" s="265"/>
      <c r="E397" s="266"/>
      <c r="F397" s="79">
        <f>SUM(F396)*15%</f>
        <v>5.7582750000000003</v>
      </c>
      <c r="G397" s="73">
        <f>SUM(F397/F400)</f>
        <v>0.11857707509881422</v>
      </c>
    </row>
    <row r="398" spans="1:12" ht="15.6" thickTop="1" thickBot="1" x14ac:dyDescent="0.35">
      <c r="A398" s="78" t="s">
        <v>29</v>
      </c>
      <c r="B398" s="244" t="s">
        <v>30</v>
      </c>
      <c r="C398" s="245"/>
      <c r="D398" s="245"/>
      <c r="E398" s="246"/>
      <c r="F398" s="81">
        <f>SUM(F396:F397)</f>
        <v>44.146774999999998</v>
      </c>
    </row>
    <row r="399" spans="1:12" ht="15.6" thickTop="1" thickBot="1" x14ac:dyDescent="0.35">
      <c r="A399" s="80">
        <v>4</v>
      </c>
      <c r="B399" s="264" t="s">
        <v>31</v>
      </c>
      <c r="C399" s="265"/>
      <c r="D399" s="265"/>
      <c r="E399" s="266"/>
      <c r="F399" s="79">
        <f>SUM(F398)*10%</f>
        <v>4.4146774999999998</v>
      </c>
      <c r="G399" s="73">
        <f>SUM(F399/F400)</f>
        <v>9.0909090909090898E-2</v>
      </c>
    </row>
    <row r="400" spans="1:12" ht="15.6" thickTop="1" thickBot="1" x14ac:dyDescent="0.35">
      <c r="A400" s="78" t="s">
        <v>32</v>
      </c>
      <c r="B400" s="244" t="s">
        <v>33</v>
      </c>
      <c r="C400" s="245"/>
      <c r="D400" s="245"/>
      <c r="E400" s="246"/>
      <c r="F400" s="81">
        <f>SUM(F398:F399)</f>
        <v>48.561452500000001</v>
      </c>
      <c r="G400" s="82">
        <f>SUM(G390,G395,G397,G399)</f>
        <v>1</v>
      </c>
    </row>
    <row r="401" spans="1:12" s="35" customFormat="1" ht="15.6" thickTop="1" thickBot="1" x14ac:dyDescent="0.35">
      <c r="A401" s="191"/>
      <c r="B401" s="32"/>
      <c r="C401" s="32"/>
      <c r="D401" s="32"/>
      <c r="E401" s="32"/>
      <c r="F401" s="33"/>
      <c r="G401" s="34"/>
    </row>
    <row r="402" spans="1:12" ht="44.4" thickTop="1" thickBot="1" x14ac:dyDescent="0.35">
      <c r="A402" s="62" t="s">
        <v>2</v>
      </c>
      <c r="B402" s="62" t="s">
        <v>3</v>
      </c>
      <c r="C402" s="63" t="s">
        <v>4</v>
      </c>
      <c r="D402" s="64" t="s">
        <v>5</v>
      </c>
      <c r="E402" s="27"/>
      <c r="F402" s="20"/>
      <c r="G402" s="20"/>
    </row>
    <row r="403" spans="1:12" ht="357" customHeight="1" thickTop="1" thickBot="1" x14ac:dyDescent="0.35">
      <c r="A403" s="65" t="s">
        <v>753</v>
      </c>
      <c r="B403" s="66" t="s">
        <v>754</v>
      </c>
      <c r="C403" s="50" t="s">
        <v>483</v>
      </c>
      <c r="D403" s="50">
        <v>1</v>
      </c>
      <c r="E403" s="20"/>
      <c r="F403" s="20"/>
      <c r="G403" s="20"/>
    </row>
    <row r="404" spans="1:12" ht="30" thickTop="1" thickBot="1" x14ac:dyDescent="0.35">
      <c r="A404" s="62" t="s">
        <v>9</v>
      </c>
      <c r="B404" s="62" t="s">
        <v>10</v>
      </c>
      <c r="C404" s="62" t="s">
        <v>4</v>
      </c>
      <c r="D404" s="62" t="s">
        <v>11</v>
      </c>
      <c r="E404" s="62" t="s">
        <v>12</v>
      </c>
      <c r="F404" s="62" t="s">
        <v>13</v>
      </c>
      <c r="G404" s="64" t="s">
        <v>14</v>
      </c>
    </row>
    <row r="405" spans="1:12" ht="15" thickTop="1" x14ac:dyDescent="0.3">
      <c r="A405" s="7"/>
      <c r="B405" s="67" t="s">
        <v>15</v>
      </c>
      <c r="C405" s="68"/>
      <c r="D405" s="68"/>
      <c r="E405" s="68"/>
      <c r="F405" s="68"/>
      <c r="G405" s="7"/>
    </row>
    <row r="406" spans="1:12" x14ac:dyDescent="0.3">
      <c r="A406" s="36" t="s">
        <v>16</v>
      </c>
      <c r="B406" s="4" t="s">
        <v>70</v>
      </c>
      <c r="C406" s="4" t="s">
        <v>18</v>
      </c>
      <c r="D406" s="121">
        <v>1.4865999999999999</v>
      </c>
      <c r="E406" s="70">
        <v>30.27</v>
      </c>
      <c r="F406" s="6">
        <f>PRODUCT(D406:E406)</f>
        <v>44.999381999999997</v>
      </c>
      <c r="G406" s="7"/>
    </row>
    <row r="407" spans="1:12" x14ac:dyDescent="0.3">
      <c r="A407" s="36" t="s">
        <v>19</v>
      </c>
      <c r="B407" s="4" t="s">
        <v>140</v>
      </c>
      <c r="C407" s="4" t="s">
        <v>18</v>
      </c>
      <c r="D407" s="121">
        <v>1.4865999999999999</v>
      </c>
      <c r="E407" s="70">
        <v>28.09</v>
      </c>
      <c r="F407" s="6">
        <f>PRODUCT(D407:E407)</f>
        <v>41.758593999999995</v>
      </c>
      <c r="G407" s="7"/>
    </row>
    <row r="408" spans="1:12" ht="15" thickBot="1" x14ac:dyDescent="0.35">
      <c r="A408" s="36" t="s">
        <v>131</v>
      </c>
      <c r="B408" s="4" t="s">
        <v>141</v>
      </c>
      <c r="C408" s="4" t="s">
        <v>18</v>
      </c>
      <c r="D408" s="121">
        <v>1.4865999999999999</v>
      </c>
      <c r="E408" s="70">
        <v>25.18</v>
      </c>
      <c r="F408" s="6">
        <f>PRODUCT(D408:E408)</f>
        <v>37.432587999999996</v>
      </c>
      <c r="G408" s="7"/>
    </row>
    <row r="409" spans="1:12" ht="15.6" thickTop="1" thickBot="1" x14ac:dyDescent="0.35">
      <c r="A409" s="71">
        <v>1</v>
      </c>
      <c r="B409" s="244" t="s">
        <v>21</v>
      </c>
      <c r="C409" s="245"/>
      <c r="D409" s="245"/>
      <c r="E409" s="246"/>
      <c r="F409" s="72">
        <f>SUM(F406:F408)</f>
        <v>124.19056399999998</v>
      </c>
      <c r="G409" s="73">
        <f>SUM(F409/F417)</f>
        <v>0.51817833126096169</v>
      </c>
    </row>
    <row r="410" spans="1:12" ht="15" thickTop="1" x14ac:dyDescent="0.3">
      <c r="A410" s="7"/>
      <c r="B410" s="74" t="s">
        <v>188</v>
      </c>
      <c r="C410" s="4"/>
      <c r="D410" s="4"/>
      <c r="E410" s="4"/>
      <c r="F410" s="41"/>
      <c r="G410" s="75"/>
    </row>
    <row r="411" spans="1:12" ht="15" thickBot="1" x14ac:dyDescent="0.35">
      <c r="A411" s="36" t="s">
        <v>23</v>
      </c>
      <c r="B411" s="4" t="s">
        <v>189</v>
      </c>
      <c r="C411" s="4" t="s">
        <v>190</v>
      </c>
      <c r="D411" s="22">
        <v>1</v>
      </c>
      <c r="E411" s="76">
        <v>65.27</v>
      </c>
      <c r="F411" s="6">
        <f>D411*E411</f>
        <v>65.27</v>
      </c>
      <c r="G411" s="7"/>
      <c r="J411" s="30"/>
      <c r="K411" s="31"/>
      <c r="L411" s="31"/>
    </row>
    <row r="412" spans="1:12" ht="15.6" thickTop="1" thickBot="1" x14ac:dyDescent="0.35">
      <c r="A412" s="71">
        <v>2</v>
      </c>
      <c r="B412" s="244" t="s">
        <v>134</v>
      </c>
      <c r="C412" s="245"/>
      <c r="D412" s="245"/>
      <c r="E412" s="246"/>
      <c r="F412" s="72">
        <f>SUM(F411)</f>
        <v>65.27</v>
      </c>
      <c r="G412" s="73">
        <f>SUM(F412/F417)</f>
        <v>0.27233550273113322</v>
      </c>
    </row>
    <row r="413" spans="1:12" ht="15.6" thickTop="1" thickBot="1" x14ac:dyDescent="0.35">
      <c r="A413" s="78" t="s">
        <v>26</v>
      </c>
      <c r="B413" s="244" t="s">
        <v>27</v>
      </c>
      <c r="C413" s="245"/>
      <c r="D413" s="245"/>
      <c r="E413" s="246"/>
      <c r="F413" s="79">
        <f>SUM(F409,F412)</f>
        <v>189.46056399999998</v>
      </c>
      <c r="G413" s="3"/>
    </row>
    <row r="414" spans="1:12" ht="15.6" thickTop="1" thickBot="1" x14ac:dyDescent="0.35">
      <c r="A414" s="80">
        <v>3</v>
      </c>
      <c r="B414" s="264" t="s">
        <v>28</v>
      </c>
      <c r="C414" s="265"/>
      <c r="D414" s="265"/>
      <c r="E414" s="266"/>
      <c r="F414" s="79">
        <f>SUM(F413)*15%</f>
        <v>28.419084599999994</v>
      </c>
      <c r="G414" s="73">
        <f>SUM(F414/F417)</f>
        <v>0.11857707509881422</v>
      </c>
    </row>
    <row r="415" spans="1:12" ht="15.6" thickTop="1" thickBot="1" x14ac:dyDescent="0.35">
      <c r="A415" s="78" t="s">
        <v>29</v>
      </c>
      <c r="B415" s="244" t="s">
        <v>30</v>
      </c>
      <c r="C415" s="245"/>
      <c r="D415" s="245"/>
      <c r="E415" s="246"/>
      <c r="F415" s="81">
        <f>SUM(F413:F414)</f>
        <v>217.87964859999997</v>
      </c>
    </row>
    <row r="416" spans="1:12" ht="15.6" thickTop="1" thickBot="1" x14ac:dyDescent="0.35">
      <c r="A416" s="80">
        <v>4</v>
      </c>
      <c r="B416" s="264" t="s">
        <v>31</v>
      </c>
      <c r="C416" s="265"/>
      <c r="D416" s="265"/>
      <c r="E416" s="266"/>
      <c r="F416" s="79">
        <f>SUM(F415)*10%</f>
        <v>21.787964859999999</v>
      </c>
      <c r="G416" s="73">
        <f>SUM(F416/F417)</f>
        <v>9.0909090909090925E-2</v>
      </c>
    </row>
    <row r="417" spans="1:12" ht="15.6" thickTop="1" thickBot="1" x14ac:dyDescent="0.35">
      <c r="A417" s="78" t="s">
        <v>32</v>
      </c>
      <c r="B417" s="244" t="s">
        <v>33</v>
      </c>
      <c r="C417" s="245"/>
      <c r="D417" s="245"/>
      <c r="E417" s="246"/>
      <c r="F417" s="81">
        <f>SUM(F415:F416)</f>
        <v>239.66761345999996</v>
      </c>
      <c r="G417" s="82">
        <f>SUM(G409,G412,G414,G416)</f>
        <v>1</v>
      </c>
    </row>
    <row r="418" spans="1:12" ht="15.6" thickTop="1" thickBot="1" x14ac:dyDescent="0.35"/>
    <row r="419" spans="1:12" ht="44.4" thickTop="1" thickBot="1" x14ac:dyDescent="0.35">
      <c r="A419" s="62" t="s">
        <v>2</v>
      </c>
      <c r="B419" s="62" t="s">
        <v>3</v>
      </c>
      <c r="C419" s="63" t="s">
        <v>4</v>
      </c>
      <c r="D419" s="64" t="s">
        <v>5</v>
      </c>
      <c r="E419" s="27"/>
      <c r="F419" s="20"/>
      <c r="G419" s="20"/>
    </row>
    <row r="420" spans="1:12" ht="361.2" thickTop="1" thickBot="1" x14ac:dyDescent="0.35">
      <c r="A420" s="65" t="s">
        <v>755</v>
      </c>
      <c r="B420" s="66" t="s">
        <v>756</v>
      </c>
      <c r="C420" s="50" t="s">
        <v>130</v>
      </c>
      <c r="D420" s="50">
        <v>1</v>
      </c>
      <c r="E420" s="20"/>
      <c r="F420" s="20"/>
      <c r="G420" s="20"/>
    </row>
    <row r="421" spans="1:12" ht="30" thickTop="1" thickBot="1" x14ac:dyDescent="0.35">
      <c r="A421" s="62" t="s">
        <v>9</v>
      </c>
      <c r="B421" s="62" t="s">
        <v>10</v>
      </c>
      <c r="C421" s="62" t="s">
        <v>4</v>
      </c>
      <c r="D421" s="62" t="s">
        <v>11</v>
      </c>
      <c r="E421" s="62" t="s">
        <v>12</v>
      </c>
      <c r="F421" s="62" t="s">
        <v>13</v>
      </c>
      <c r="G421" s="64" t="s">
        <v>14</v>
      </c>
    </row>
    <row r="422" spans="1:12" ht="15" thickTop="1" x14ac:dyDescent="0.3">
      <c r="A422" s="7"/>
      <c r="B422" s="67" t="s">
        <v>15</v>
      </c>
      <c r="C422" s="68"/>
      <c r="D422" s="68"/>
      <c r="E422" s="68"/>
      <c r="F422" s="68"/>
      <c r="G422" s="7"/>
    </row>
    <row r="423" spans="1:12" x14ac:dyDescent="0.3">
      <c r="A423" s="36" t="s">
        <v>16</v>
      </c>
      <c r="B423" s="4" t="s">
        <v>70</v>
      </c>
      <c r="C423" s="4" t="s">
        <v>18</v>
      </c>
      <c r="D423" s="22">
        <v>0.6825</v>
      </c>
      <c r="E423" s="70">
        <v>30.27</v>
      </c>
      <c r="F423" s="6">
        <f>PRODUCT(D423:E423)</f>
        <v>20.659275000000001</v>
      </c>
      <c r="G423" s="7"/>
    </row>
    <row r="424" spans="1:12" x14ac:dyDescent="0.3">
      <c r="A424" s="36" t="s">
        <v>19</v>
      </c>
      <c r="B424" s="4" t="s">
        <v>140</v>
      </c>
      <c r="C424" s="4" t="s">
        <v>18</v>
      </c>
      <c r="D424" s="22">
        <v>0.6825</v>
      </c>
      <c r="E424" s="70">
        <v>28.09</v>
      </c>
      <c r="F424" s="6">
        <f>PRODUCT(D424:E424)</f>
        <v>19.171424999999999</v>
      </c>
      <c r="G424" s="7"/>
    </row>
    <row r="425" spans="1:12" ht="15" thickBot="1" x14ac:dyDescent="0.35">
      <c r="A425" s="36" t="s">
        <v>131</v>
      </c>
      <c r="B425" s="4" t="s">
        <v>141</v>
      </c>
      <c r="C425" s="4" t="s">
        <v>18</v>
      </c>
      <c r="D425" s="22">
        <v>0.6825</v>
      </c>
      <c r="E425" s="70">
        <v>25.18</v>
      </c>
      <c r="F425" s="6">
        <f>PRODUCT(D425:E425)</f>
        <v>17.18535</v>
      </c>
      <c r="G425" s="7"/>
    </row>
    <row r="426" spans="1:12" ht="15.6" thickTop="1" thickBot="1" x14ac:dyDescent="0.35">
      <c r="A426" s="71">
        <v>1</v>
      </c>
      <c r="B426" s="244" t="s">
        <v>21</v>
      </c>
      <c r="C426" s="245"/>
      <c r="D426" s="245"/>
      <c r="E426" s="246"/>
      <c r="F426" s="72">
        <f>SUM(F423:F425)</f>
        <v>57.01605</v>
      </c>
      <c r="G426" s="73">
        <f>SUM(F426/F434)</f>
        <v>0.29980817165666507</v>
      </c>
    </row>
    <row r="427" spans="1:12" ht="15" thickTop="1" x14ac:dyDescent="0.3">
      <c r="A427" s="7"/>
      <c r="B427" s="74" t="s">
        <v>188</v>
      </c>
      <c r="C427" s="4"/>
      <c r="D427" s="4"/>
      <c r="E427" s="4"/>
      <c r="F427" s="41"/>
      <c r="G427" s="75"/>
    </row>
    <row r="428" spans="1:12" ht="15" thickBot="1" x14ac:dyDescent="0.35">
      <c r="A428" s="36" t="s">
        <v>23</v>
      </c>
      <c r="B428" s="4" t="s">
        <v>189</v>
      </c>
      <c r="C428" s="4" t="s">
        <v>190</v>
      </c>
      <c r="D428" s="22">
        <v>1</v>
      </c>
      <c r="E428" s="76">
        <v>93.32</v>
      </c>
      <c r="F428" s="6">
        <f>D428*E428</f>
        <v>93.32</v>
      </c>
      <c r="G428" s="7"/>
      <c r="J428" s="30"/>
      <c r="K428" s="31"/>
      <c r="L428" s="31"/>
    </row>
    <row r="429" spans="1:12" ht="15.6" thickTop="1" thickBot="1" x14ac:dyDescent="0.35">
      <c r="A429" s="71">
        <v>2</v>
      </c>
      <c r="B429" s="244" t="s">
        <v>134</v>
      </c>
      <c r="C429" s="245"/>
      <c r="D429" s="245"/>
      <c r="E429" s="246"/>
      <c r="F429" s="72">
        <f>SUM(F428)</f>
        <v>93.32</v>
      </c>
      <c r="G429" s="73">
        <f>SUM(F429/F434)</f>
        <v>0.49070566233542978</v>
      </c>
    </row>
    <row r="430" spans="1:12" ht="15.6" thickTop="1" thickBot="1" x14ac:dyDescent="0.35">
      <c r="A430" s="78" t="s">
        <v>26</v>
      </c>
      <c r="B430" s="244" t="s">
        <v>27</v>
      </c>
      <c r="C430" s="245"/>
      <c r="D430" s="245"/>
      <c r="E430" s="246"/>
      <c r="F430" s="79">
        <f>SUM(F426,F429)</f>
        <v>150.33605</v>
      </c>
      <c r="G430" s="3"/>
    </row>
    <row r="431" spans="1:12" ht="15.6" thickTop="1" thickBot="1" x14ac:dyDescent="0.35">
      <c r="A431" s="80">
        <v>3</v>
      </c>
      <c r="B431" s="264" t="s">
        <v>28</v>
      </c>
      <c r="C431" s="265"/>
      <c r="D431" s="265"/>
      <c r="E431" s="266"/>
      <c r="F431" s="79">
        <f>SUM(F430)*15%</f>
        <v>22.550407499999999</v>
      </c>
      <c r="G431" s="73">
        <f>SUM(F431/F434)</f>
        <v>0.11857707509881422</v>
      </c>
    </row>
    <row r="432" spans="1:12" ht="15.6" thickTop="1" thickBot="1" x14ac:dyDescent="0.35">
      <c r="A432" s="78" t="s">
        <v>29</v>
      </c>
      <c r="B432" s="244" t="s">
        <v>30</v>
      </c>
      <c r="C432" s="245"/>
      <c r="D432" s="245"/>
      <c r="E432" s="246"/>
      <c r="F432" s="81">
        <f>SUM(F430:F431)</f>
        <v>172.88645750000001</v>
      </c>
    </row>
    <row r="433" spans="1:7" ht="15.6" thickTop="1" thickBot="1" x14ac:dyDescent="0.35">
      <c r="A433" s="80">
        <v>4</v>
      </c>
      <c r="B433" s="264" t="s">
        <v>31</v>
      </c>
      <c r="C433" s="265"/>
      <c r="D433" s="265"/>
      <c r="E433" s="266"/>
      <c r="F433" s="79">
        <f>SUM(F432)*10%</f>
        <v>17.288645750000001</v>
      </c>
      <c r="G433" s="73">
        <f>SUM(F433/F434)</f>
        <v>9.0909090909090912E-2</v>
      </c>
    </row>
    <row r="434" spans="1:7" ht="15.6" thickTop="1" thickBot="1" x14ac:dyDescent="0.35">
      <c r="A434" s="78" t="s">
        <v>32</v>
      </c>
      <c r="B434" s="244" t="s">
        <v>33</v>
      </c>
      <c r="C434" s="245"/>
      <c r="D434" s="245"/>
      <c r="E434" s="246"/>
      <c r="F434" s="81">
        <f>SUM(F432:F433)</f>
        <v>190.17510325000001</v>
      </c>
      <c r="G434" s="82">
        <f>SUM(G426,G429,G431,G433)</f>
        <v>1</v>
      </c>
    </row>
    <row r="435" spans="1:7" ht="15.6" thickTop="1" thickBot="1" x14ac:dyDescent="0.35"/>
    <row r="436" spans="1:7" ht="44.4" thickTop="1" thickBot="1" x14ac:dyDescent="0.35">
      <c r="A436" s="62" t="s">
        <v>2</v>
      </c>
      <c r="B436" s="62" t="s">
        <v>3</v>
      </c>
      <c r="C436" s="63" t="s">
        <v>4</v>
      </c>
      <c r="D436" s="64" t="s">
        <v>5</v>
      </c>
      <c r="E436" s="27"/>
      <c r="F436" s="20"/>
      <c r="G436" s="20"/>
    </row>
    <row r="437" spans="1:7" ht="327.60000000000002" customHeight="1" thickTop="1" thickBot="1" x14ac:dyDescent="0.35">
      <c r="A437" s="65" t="s">
        <v>757</v>
      </c>
      <c r="B437" s="66" t="s">
        <v>758</v>
      </c>
      <c r="C437" s="50" t="s">
        <v>130</v>
      </c>
      <c r="D437" s="50">
        <v>1</v>
      </c>
      <c r="E437" s="20"/>
      <c r="F437" s="20"/>
      <c r="G437" s="20"/>
    </row>
    <row r="438" spans="1:7" ht="30" thickTop="1" thickBot="1" x14ac:dyDescent="0.35">
      <c r="A438" s="62" t="s">
        <v>9</v>
      </c>
      <c r="B438" s="62" t="s">
        <v>10</v>
      </c>
      <c r="C438" s="62" t="s">
        <v>4</v>
      </c>
      <c r="D438" s="62" t="s">
        <v>11</v>
      </c>
      <c r="E438" s="62" t="s">
        <v>12</v>
      </c>
      <c r="F438" s="62" t="s">
        <v>13</v>
      </c>
      <c r="G438" s="64" t="s">
        <v>14</v>
      </c>
    </row>
    <row r="439" spans="1:7" ht="15" thickTop="1" x14ac:dyDescent="0.3">
      <c r="A439" s="7"/>
      <c r="B439" s="67" t="s">
        <v>15</v>
      </c>
      <c r="C439" s="68"/>
      <c r="D439" s="68"/>
      <c r="E439" s="68"/>
      <c r="F439" s="68"/>
      <c r="G439" s="7"/>
    </row>
    <row r="440" spans="1:7" x14ac:dyDescent="0.3">
      <c r="A440" s="36" t="s">
        <v>16</v>
      </c>
      <c r="B440" s="4" t="s">
        <v>70</v>
      </c>
      <c r="C440" s="4" t="s">
        <v>18</v>
      </c>
      <c r="D440" s="22">
        <v>0.3</v>
      </c>
      <c r="E440" s="70">
        <v>30.28</v>
      </c>
      <c r="F440" s="6">
        <f>PRODUCT(D440:E440)</f>
        <v>9.0839999999999996</v>
      </c>
      <c r="G440" s="7"/>
    </row>
    <row r="441" spans="1:7" x14ac:dyDescent="0.3">
      <c r="A441" s="36" t="s">
        <v>19</v>
      </c>
      <c r="B441" s="4" t="s">
        <v>140</v>
      </c>
      <c r="C441" s="4" t="s">
        <v>18</v>
      </c>
      <c r="D441" s="22">
        <v>0.3</v>
      </c>
      <c r="E441" s="70">
        <v>28.09</v>
      </c>
      <c r="F441" s="6">
        <f>PRODUCT(D441:E441)</f>
        <v>8.4269999999999996</v>
      </c>
      <c r="G441" s="7"/>
    </row>
    <row r="442" spans="1:7" ht="15" thickBot="1" x14ac:dyDescent="0.35">
      <c r="A442" s="36" t="s">
        <v>131</v>
      </c>
      <c r="B442" s="4" t="s">
        <v>141</v>
      </c>
      <c r="C442" s="4" t="s">
        <v>18</v>
      </c>
      <c r="D442" s="22">
        <v>0.1</v>
      </c>
      <c r="E442" s="70">
        <v>25.18</v>
      </c>
      <c r="F442" s="6">
        <f>PRODUCT(D442:E442)</f>
        <v>2.5180000000000002</v>
      </c>
      <c r="G442" s="7"/>
    </row>
    <row r="443" spans="1:7" ht="15.6" thickTop="1" thickBot="1" x14ac:dyDescent="0.35">
      <c r="A443" s="71">
        <v>1</v>
      </c>
      <c r="B443" s="244" t="s">
        <v>21</v>
      </c>
      <c r="C443" s="245"/>
      <c r="D443" s="245"/>
      <c r="E443" s="246"/>
      <c r="F443" s="72">
        <f>SUM(F440:F442)</f>
        <v>20.029</v>
      </c>
      <c r="G443" s="73">
        <f>SUM(F443/F452)</f>
        <v>3.491376760032959E-2</v>
      </c>
    </row>
    <row r="444" spans="1:7" ht="15" thickTop="1" x14ac:dyDescent="0.3">
      <c r="A444" s="7"/>
      <c r="B444" s="74" t="s">
        <v>45</v>
      </c>
      <c r="C444" s="4"/>
      <c r="D444" s="4"/>
      <c r="E444" s="4"/>
      <c r="F444" s="41"/>
      <c r="G444" s="75"/>
    </row>
    <row r="445" spans="1:7" ht="43.2" x14ac:dyDescent="0.3">
      <c r="A445" s="36" t="s">
        <v>23</v>
      </c>
      <c r="B445" s="4" t="s">
        <v>759</v>
      </c>
      <c r="C445" s="4" t="s">
        <v>760</v>
      </c>
      <c r="D445" s="4">
        <v>0.05</v>
      </c>
      <c r="E445" s="76">
        <v>828.43</v>
      </c>
      <c r="F445" s="6">
        <f>PRODUCT(D445:E445)</f>
        <v>41.421500000000002</v>
      </c>
      <c r="G445" s="7"/>
    </row>
    <row r="446" spans="1:7" ht="43.8" thickBot="1" x14ac:dyDescent="0.35">
      <c r="A446" s="36" t="s">
        <v>47</v>
      </c>
      <c r="B446" s="4" t="s">
        <v>761</v>
      </c>
      <c r="C446" s="4" t="s">
        <v>760</v>
      </c>
      <c r="D446" s="22">
        <v>0.4</v>
      </c>
      <c r="E446" s="76">
        <v>980.11</v>
      </c>
      <c r="F446" s="23">
        <f>PRODUCT(D446:E446)</f>
        <v>392.04400000000004</v>
      </c>
      <c r="G446" s="93"/>
    </row>
    <row r="447" spans="1:7" ht="15.6" thickTop="1" thickBot="1" x14ac:dyDescent="0.35">
      <c r="A447" s="71">
        <v>2</v>
      </c>
      <c r="B447" s="244" t="s">
        <v>49</v>
      </c>
      <c r="C447" s="245"/>
      <c r="D447" s="245"/>
      <c r="E447" s="246"/>
      <c r="F447" s="72">
        <f>SUM(F445:F446)</f>
        <v>433.46550000000002</v>
      </c>
      <c r="G447" s="73">
        <f>SUM(F447/F452)</f>
        <v>0.75560006639176525</v>
      </c>
    </row>
    <row r="448" spans="1:7" ht="15.6" thickTop="1" thickBot="1" x14ac:dyDescent="0.35">
      <c r="A448" s="78" t="s">
        <v>26</v>
      </c>
      <c r="B448" s="244" t="s">
        <v>27</v>
      </c>
      <c r="C448" s="245"/>
      <c r="D448" s="245"/>
      <c r="E448" s="246"/>
      <c r="F448" s="79">
        <f>SUM(F443,F447)</f>
        <v>453.49450000000002</v>
      </c>
      <c r="G448" s="3"/>
    </row>
    <row r="449" spans="1:9" ht="15.6" thickTop="1" thickBot="1" x14ac:dyDescent="0.35">
      <c r="A449" s="80">
        <v>3</v>
      </c>
      <c r="B449" s="264" t="s">
        <v>28</v>
      </c>
      <c r="C449" s="265"/>
      <c r="D449" s="265"/>
      <c r="E449" s="266"/>
      <c r="F449" s="79">
        <f>SUM(F448)*15%</f>
        <v>68.024175</v>
      </c>
      <c r="G449" s="73">
        <f>SUM(F449/F452)</f>
        <v>0.11857707509881422</v>
      </c>
    </row>
    <row r="450" spans="1:9" ht="15.6" thickTop="1" thickBot="1" x14ac:dyDescent="0.35">
      <c r="A450" s="78" t="s">
        <v>29</v>
      </c>
      <c r="B450" s="244" t="s">
        <v>30</v>
      </c>
      <c r="C450" s="245"/>
      <c r="D450" s="245"/>
      <c r="E450" s="246"/>
      <c r="F450" s="81">
        <f>SUM(F448:F449)</f>
        <v>521.51867500000003</v>
      </c>
    </row>
    <row r="451" spans="1:9" ht="15.6" thickTop="1" thickBot="1" x14ac:dyDescent="0.35">
      <c r="A451" s="80">
        <v>4</v>
      </c>
      <c r="B451" s="264" t="s">
        <v>31</v>
      </c>
      <c r="C451" s="265"/>
      <c r="D451" s="265"/>
      <c r="E451" s="266"/>
      <c r="F451" s="79">
        <f>SUM(F450)*10%</f>
        <v>52.151867500000009</v>
      </c>
      <c r="G451" s="73">
        <f>SUM(F451/F452)</f>
        <v>9.0909090909090925E-2</v>
      </c>
    </row>
    <row r="452" spans="1:9" ht="15.6" thickTop="1" thickBot="1" x14ac:dyDescent="0.35">
      <c r="A452" s="78" t="s">
        <v>32</v>
      </c>
      <c r="B452" s="244" t="s">
        <v>33</v>
      </c>
      <c r="C452" s="245"/>
      <c r="D452" s="245"/>
      <c r="E452" s="246"/>
      <c r="F452" s="81">
        <f>SUM(F450:F451)</f>
        <v>573.67054250000001</v>
      </c>
      <c r="G452" s="82">
        <f>SUM(G443,G447,G449,G451)</f>
        <v>1</v>
      </c>
    </row>
    <row r="453" spans="1:9" ht="15.6" thickTop="1" thickBot="1" x14ac:dyDescent="0.35">
      <c r="A453" s="192"/>
      <c r="B453" s="9"/>
      <c r="C453" s="9"/>
      <c r="D453" s="9"/>
      <c r="E453" s="9"/>
      <c r="F453" s="11"/>
      <c r="G453" s="12"/>
    </row>
    <row r="454" spans="1:9" ht="44.4" thickTop="1" thickBot="1" x14ac:dyDescent="0.35">
      <c r="A454" s="62" t="s">
        <v>2</v>
      </c>
      <c r="B454" s="62" t="s">
        <v>3</v>
      </c>
      <c r="C454" s="63" t="s">
        <v>4</v>
      </c>
      <c r="D454" s="64" t="s">
        <v>5</v>
      </c>
      <c r="E454" s="27"/>
      <c r="F454" s="20"/>
      <c r="G454" s="20"/>
      <c r="I454" s="2"/>
    </row>
    <row r="455" spans="1:9" ht="199.2" customHeight="1" thickTop="1" thickBot="1" x14ac:dyDescent="0.35">
      <c r="A455" s="65" t="s">
        <v>762</v>
      </c>
      <c r="B455" s="66" t="s">
        <v>763</v>
      </c>
      <c r="C455" s="50" t="s">
        <v>130</v>
      </c>
      <c r="D455" s="50">
        <v>1</v>
      </c>
      <c r="E455" s="20"/>
      <c r="F455" s="20"/>
      <c r="G455" s="20"/>
    </row>
    <row r="456" spans="1:9" ht="30" thickTop="1" thickBot="1" x14ac:dyDescent="0.35">
      <c r="A456" s="62" t="s">
        <v>9</v>
      </c>
      <c r="B456" s="62" t="s">
        <v>10</v>
      </c>
      <c r="C456" s="62" t="s">
        <v>4</v>
      </c>
      <c r="D456" s="62" t="s">
        <v>11</v>
      </c>
      <c r="E456" s="62" t="s">
        <v>12</v>
      </c>
      <c r="F456" s="62" t="s">
        <v>13</v>
      </c>
      <c r="G456" s="64" t="s">
        <v>14</v>
      </c>
    </row>
    <row r="457" spans="1:9" ht="15" thickTop="1" x14ac:dyDescent="0.3">
      <c r="A457" s="7"/>
      <c r="B457" s="67" t="s">
        <v>15</v>
      </c>
      <c r="C457" s="68"/>
      <c r="D457" s="68"/>
      <c r="E457" s="68"/>
      <c r="F457" s="68"/>
      <c r="G457" s="7"/>
    </row>
    <row r="458" spans="1:9" x14ac:dyDescent="0.3">
      <c r="A458" s="36" t="s">
        <v>16</v>
      </c>
      <c r="B458" s="4" t="s">
        <v>70</v>
      </c>
      <c r="C458" s="4" t="s">
        <v>18</v>
      </c>
      <c r="D458" s="4">
        <v>0.52</v>
      </c>
      <c r="E458" s="70">
        <v>30.27</v>
      </c>
      <c r="F458" s="6">
        <f>PRODUCT(D458:E458)</f>
        <v>15.740400000000001</v>
      </c>
      <c r="G458" s="7"/>
    </row>
    <row r="459" spans="1:9" ht="15" thickBot="1" x14ac:dyDescent="0.35">
      <c r="A459" s="36" t="s">
        <v>19</v>
      </c>
      <c r="B459" s="4" t="s">
        <v>140</v>
      </c>
      <c r="C459" s="4" t="s">
        <v>18</v>
      </c>
      <c r="D459" s="4">
        <v>0.46</v>
      </c>
      <c r="E459" s="70">
        <v>28.09</v>
      </c>
      <c r="F459" s="6">
        <f>PRODUCT(D459:E459)</f>
        <v>12.9214</v>
      </c>
      <c r="G459" s="7"/>
    </row>
    <row r="460" spans="1:9" ht="15.6" thickTop="1" thickBot="1" x14ac:dyDescent="0.35">
      <c r="A460" s="71">
        <v>1</v>
      </c>
      <c r="B460" s="244" t="s">
        <v>21</v>
      </c>
      <c r="C460" s="245"/>
      <c r="D460" s="245"/>
      <c r="E460" s="246"/>
      <c r="F460" s="72">
        <f>SUM(F458:F459)</f>
        <v>28.661799999999999</v>
      </c>
      <c r="G460" s="73">
        <f>SUM(F460/F472)</f>
        <v>0.20839932200455313</v>
      </c>
    </row>
    <row r="461" spans="1:9" ht="15" thickTop="1" x14ac:dyDescent="0.3">
      <c r="A461" s="7"/>
      <c r="B461" s="74" t="s">
        <v>45</v>
      </c>
      <c r="C461" s="4"/>
      <c r="D461" s="4"/>
      <c r="E461" s="4"/>
      <c r="F461" s="41"/>
      <c r="G461" s="75"/>
    </row>
    <row r="462" spans="1:9" ht="28.8" x14ac:dyDescent="0.3">
      <c r="A462" s="36" t="s">
        <v>23</v>
      </c>
      <c r="B462" s="4" t="s">
        <v>764</v>
      </c>
      <c r="C462" s="4" t="s">
        <v>130</v>
      </c>
      <c r="D462" s="22">
        <v>1</v>
      </c>
      <c r="E462" s="76">
        <v>43.56</v>
      </c>
      <c r="F462" s="6">
        <f>PRODUCT(D462:E462)</f>
        <v>43.56</v>
      </c>
      <c r="G462" s="7"/>
    </row>
    <row r="463" spans="1:9" ht="43.8" thickBot="1" x14ac:dyDescent="0.35">
      <c r="A463" s="36" t="s">
        <v>47</v>
      </c>
      <c r="B463" s="4" t="s">
        <v>765</v>
      </c>
      <c r="C463" s="4" t="s">
        <v>130</v>
      </c>
      <c r="D463" s="22">
        <v>1</v>
      </c>
      <c r="E463" s="76">
        <v>34.299999999999997</v>
      </c>
      <c r="F463" s="23">
        <f>PRODUCT(D463:E463)</f>
        <v>34.299999999999997</v>
      </c>
      <c r="G463" s="7"/>
    </row>
    <row r="464" spans="1:9" ht="15.6" thickTop="1" thickBot="1" x14ac:dyDescent="0.35">
      <c r="A464" s="71">
        <v>2</v>
      </c>
      <c r="B464" s="244" t="s">
        <v>49</v>
      </c>
      <c r="C464" s="245"/>
      <c r="D464" s="245"/>
      <c r="E464" s="246"/>
      <c r="F464" s="72">
        <f>SUM(F462:F463)</f>
        <v>77.86</v>
      </c>
      <c r="G464" s="73">
        <f>SUM(F464/F472)</f>
        <v>0.56611836002185867</v>
      </c>
    </row>
    <row r="465" spans="1:11" ht="15" thickTop="1" x14ac:dyDescent="0.3">
      <c r="A465" s="7"/>
      <c r="B465" s="74" t="s">
        <v>22</v>
      </c>
      <c r="C465" s="4"/>
      <c r="D465" s="4"/>
      <c r="E465" s="4"/>
      <c r="F465" s="41"/>
      <c r="G465" s="75"/>
    </row>
    <row r="466" spans="1:11" ht="15" thickBot="1" x14ac:dyDescent="0.35">
      <c r="A466" s="36" t="s">
        <v>50</v>
      </c>
      <c r="B466" s="4" t="s">
        <v>766</v>
      </c>
      <c r="C466" s="4" t="s">
        <v>130</v>
      </c>
      <c r="D466" s="22">
        <v>1</v>
      </c>
      <c r="E466" s="76">
        <v>2.2000000000000002</v>
      </c>
      <c r="F466" s="23">
        <f>PRODUCT(D466:E466)</f>
        <v>2.2000000000000002</v>
      </c>
      <c r="G466" s="7"/>
    </row>
    <row r="467" spans="1:11" ht="15.6" thickTop="1" thickBot="1" x14ac:dyDescent="0.35">
      <c r="A467" s="71">
        <v>3</v>
      </c>
      <c r="B467" s="244" t="s">
        <v>25</v>
      </c>
      <c r="C467" s="245"/>
      <c r="D467" s="245"/>
      <c r="E467" s="246"/>
      <c r="F467" s="72">
        <f>SUM(F466)</f>
        <v>2.2000000000000002</v>
      </c>
      <c r="G467" s="73">
        <f>SUM(F467/F472)</f>
        <v>1.5996151965683138E-2</v>
      </c>
    </row>
    <row r="468" spans="1:11" ht="15.6" thickTop="1" thickBot="1" x14ac:dyDescent="0.35">
      <c r="A468" s="78" t="s">
        <v>26</v>
      </c>
      <c r="B468" s="244" t="s">
        <v>54</v>
      </c>
      <c r="C468" s="245"/>
      <c r="D468" s="245"/>
      <c r="E468" s="246"/>
      <c r="F468" s="79">
        <f>SUM(F460,F464,F467)</f>
        <v>108.7218</v>
      </c>
      <c r="G468" s="3"/>
    </row>
    <row r="469" spans="1:11" ht="15.6" thickTop="1" thickBot="1" x14ac:dyDescent="0.35">
      <c r="A469" s="80">
        <v>4</v>
      </c>
      <c r="B469" s="264" t="s">
        <v>28</v>
      </c>
      <c r="C469" s="265"/>
      <c r="D469" s="265"/>
      <c r="E469" s="266"/>
      <c r="F469" s="79">
        <f>SUM(F468)*15%</f>
        <v>16.30827</v>
      </c>
      <c r="G469" s="73">
        <f>SUM(F469/F472)</f>
        <v>0.11857707509881424</v>
      </c>
    </row>
    <row r="470" spans="1:11" ht="15.6" thickTop="1" thickBot="1" x14ac:dyDescent="0.35">
      <c r="A470" s="78" t="s">
        <v>29</v>
      </c>
      <c r="B470" s="244" t="s">
        <v>55</v>
      </c>
      <c r="C470" s="245"/>
      <c r="D470" s="245"/>
      <c r="E470" s="246"/>
      <c r="F470" s="81">
        <f>SUM(F468:F469)</f>
        <v>125.03006999999999</v>
      </c>
    </row>
    <row r="471" spans="1:11" ht="15.6" thickTop="1" thickBot="1" x14ac:dyDescent="0.35">
      <c r="A471" s="80">
        <v>5</v>
      </c>
      <c r="B471" s="264" t="s">
        <v>31</v>
      </c>
      <c r="C471" s="265"/>
      <c r="D471" s="265"/>
      <c r="E471" s="266"/>
      <c r="F471" s="79">
        <f>SUM(F470)*10%</f>
        <v>12.503007</v>
      </c>
      <c r="G471" s="73">
        <f>SUM(F471/F472)</f>
        <v>9.0909090909090912E-2</v>
      </c>
    </row>
    <row r="472" spans="1:11" ht="15.6" thickTop="1" thickBot="1" x14ac:dyDescent="0.35">
      <c r="A472" s="78" t="s">
        <v>32</v>
      </c>
      <c r="B472" s="244" t="s">
        <v>33</v>
      </c>
      <c r="C472" s="245"/>
      <c r="D472" s="245"/>
      <c r="E472" s="246"/>
      <c r="F472" s="81">
        <f>SUM(F470:F471)</f>
        <v>137.53307699999999</v>
      </c>
      <c r="G472" s="82">
        <f>SUM(G460,G464,G467,G469,G471)</f>
        <v>1</v>
      </c>
    </row>
    <row r="473" spans="1:11" ht="15.6" thickTop="1" thickBot="1" x14ac:dyDescent="0.35">
      <c r="A473" s="192"/>
      <c r="B473" s="9"/>
      <c r="C473" s="9"/>
      <c r="D473" s="9"/>
      <c r="E473" s="9"/>
      <c r="F473" s="11"/>
      <c r="G473" s="12"/>
    </row>
    <row r="474" spans="1:11" ht="44.4" thickTop="1" thickBot="1" x14ac:dyDescent="0.35">
      <c r="A474" s="62" t="s">
        <v>2</v>
      </c>
      <c r="B474" s="62" t="s">
        <v>3</v>
      </c>
      <c r="C474" s="63" t="s">
        <v>4</v>
      </c>
      <c r="D474" s="64" t="s">
        <v>5</v>
      </c>
      <c r="E474" s="27"/>
      <c r="F474" s="20"/>
      <c r="G474" s="20"/>
    </row>
    <row r="475" spans="1:11" ht="99.6" customHeight="1" thickTop="1" thickBot="1" x14ac:dyDescent="0.35">
      <c r="A475" s="65" t="s">
        <v>767</v>
      </c>
      <c r="B475" s="86" t="s">
        <v>768</v>
      </c>
      <c r="C475" s="48" t="s">
        <v>483</v>
      </c>
      <c r="D475" s="48">
        <v>1</v>
      </c>
      <c r="E475" s="20"/>
      <c r="F475" s="20"/>
      <c r="G475" s="20"/>
    </row>
    <row r="476" spans="1:11" ht="15.6" thickTop="1" thickBot="1" x14ac:dyDescent="0.35">
      <c r="A476" s="78"/>
      <c r="B476" s="244" t="s">
        <v>710</v>
      </c>
      <c r="C476" s="245"/>
      <c r="D476" s="245"/>
      <c r="E476" s="246"/>
      <c r="F476" s="81">
        <v>215.21</v>
      </c>
      <c r="I476" s="30"/>
      <c r="J476" s="31"/>
      <c r="K476" s="31"/>
    </row>
    <row r="477" spans="1:11" ht="15.6" thickTop="1" thickBot="1" x14ac:dyDescent="0.35"/>
    <row r="478" spans="1:11" ht="44.4" thickTop="1" thickBot="1" x14ac:dyDescent="0.35">
      <c r="A478" s="62" t="s">
        <v>2</v>
      </c>
      <c r="B478" s="62" t="s">
        <v>3</v>
      </c>
      <c r="C478" s="63" t="s">
        <v>4</v>
      </c>
      <c r="D478" s="64" t="s">
        <v>5</v>
      </c>
      <c r="E478" s="27"/>
      <c r="F478" s="20"/>
      <c r="G478" s="20"/>
    </row>
    <row r="479" spans="1:11" ht="159.6" customHeight="1" thickTop="1" thickBot="1" x14ac:dyDescent="0.35">
      <c r="A479" s="65" t="s">
        <v>769</v>
      </c>
      <c r="B479" s="66" t="s">
        <v>2782</v>
      </c>
      <c r="C479" s="50" t="s">
        <v>130</v>
      </c>
      <c r="D479" s="50">
        <v>1</v>
      </c>
      <c r="E479" s="20"/>
      <c r="F479" s="20"/>
      <c r="G479" s="20"/>
    </row>
    <row r="480" spans="1:11" ht="30" thickTop="1" thickBot="1" x14ac:dyDescent="0.35">
      <c r="A480" s="62" t="s">
        <v>9</v>
      </c>
      <c r="B480" s="62" t="s">
        <v>10</v>
      </c>
      <c r="C480" s="62" t="s">
        <v>4</v>
      </c>
      <c r="D480" s="62" t="s">
        <v>11</v>
      </c>
      <c r="E480" s="62" t="s">
        <v>12</v>
      </c>
      <c r="F480" s="62" t="s">
        <v>13</v>
      </c>
      <c r="G480" s="64" t="s">
        <v>14</v>
      </c>
    </row>
    <row r="481" spans="1:12" ht="15" thickTop="1" x14ac:dyDescent="0.3">
      <c r="A481" s="7"/>
      <c r="B481" s="67" t="s">
        <v>15</v>
      </c>
      <c r="C481" s="68"/>
      <c r="D481" s="68"/>
      <c r="E481" s="68"/>
      <c r="F481" s="68"/>
      <c r="G481" s="7"/>
    </row>
    <row r="482" spans="1:12" x14ac:dyDescent="0.3">
      <c r="A482" s="36" t="s">
        <v>16</v>
      </c>
      <c r="B482" s="4" t="s">
        <v>70</v>
      </c>
      <c r="C482" s="4" t="s">
        <v>18</v>
      </c>
      <c r="D482" s="22">
        <v>0.37459999999999999</v>
      </c>
      <c r="E482" s="70">
        <v>30.27</v>
      </c>
      <c r="F482" s="6">
        <f>PRODUCT(D482:E482)</f>
        <v>11.339141999999999</v>
      </c>
      <c r="G482" s="7"/>
    </row>
    <row r="483" spans="1:12" ht="15" thickBot="1" x14ac:dyDescent="0.35">
      <c r="A483" s="36" t="s">
        <v>19</v>
      </c>
      <c r="B483" s="4" t="s">
        <v>140</v>
      </c>
      <c r="C483" s="4" t="s">
        <v>18</v>
      </c>
      <c r="D483" s="22">
        <v>0.37459999999999999</v>
      </c>
      <c r="E483" s="70">
        <v>28.09</v>
      </c>
      <c r="F483" s="6">
        <f>PRODUCT(D483:E483)</f>
        <v>10.522513999999999</v>
      </c>
      <c r="G483" s="7"/>
    </row>
    <row r="484" spans="1:12" ht="15.6" thickTop="1" thickBot="1" x14ac:dyDescent="0.35">
      <c r="A484" s="71">
        <v>1</v>
      </c>
      <c r="B484" s="244" t="s">
        <v>21</v>
      </c>
      <c r="C484" s="245"/>
      <c r="D484" s="245"/>
      <c r="E484" s="246"/>
      <c r="F484" s="72">
        <f>SUM(F482:F483)</f>
        <v>21.861655999999996</v>
      </c>
      <c r="G484" s="73">
        <f>SUM(F484/F492)</f>
        <v>0.10608167596047445</v>
      </c>
    </row>
    <row r="485" spans="1:12" ht="15" thickTop="1" x14ac:dyDescent="0.3">
      <c r="A485" s="7"/>
      <c r="B485" s="74" t="s">
        <v>188</v>
      </c>
      <c r="C485" s="4"/>
      <c r="D485" s="4"/>
      <c r="E485" s="4"/>
      <c r="F485" s="41"/>
      <c r="G485" s="75"/>
    </row>
    <row r="486" spans="1:12" ht="15" thickBot="1" x14ac:dyDescent="0.35">
      <c r="A486" s="36" t="s">
        <v>23</v>
      </c>
      <c r="B486" s="4" t="s">
        <v>189</v>
      </c>
      <c r="C486" s="4" t="s">
        <v>190</v>
      </c>
      <c r="D486" s="22">
        <v>1</v>
      </c>
      <c r="E486" s="76">
        <v>141.05000000000001</v>
      </c>
      <c r="F486" s="6">
        <f>D486*E486</f>
        <v>141.05000000000001</v>
      </c>
      <c r="G486" s="7"/>
      <c r="J486" s="30"/>
      <c r="K486" s="31"/>
      <c r="L486" s="31"/>
    </row>
    <row r="487" spans="1:12" ht="15.6" thickTop="1" thickBot="1" x14ac:dyDescent="0.35">
      <c r="A487" s="71">
        <v>2</v>
      </c>
      <c r="B487" s="244" t="s">
        <v>134</v>
      </c>
      <c r="C487" s="245"/>
      <c r="D487" s="245"/>
      <c r="E487" s="246"/>
      <c r="F487" s="72">
        <f>SUM(F486)</f>
        <v>141.05000000000001</v>
      </c>
      <c r="G487" s="73">
        <f>SUM(F487/F492)</f>
        <v>0.6844321580316205</v>
      </c>
    </row>
    <row r="488" spans="1:12" ht="15.6" thickTop="1" thickBot="1" x14ac:dyDescent="0.35">
      <c r="A488" s="78" t="s">
        <v>26</v>
      </c>
      <c r="B488" s="244" t="s">
        <v>27</v>
      </c>
      <c r="C488" s="245"/>
      <c r="D488" s="245"/>
      <c r="E488" s="246"/>
      <c r="F488" s="79">
        <f>SUM(F484,F487)</f>
        <v>162.91165599999999</v>
      </c>
      <c r="G488" s="3"/>
    </row>
    <row r="489" spans="1:12" ht="15.6" thickTop="1" thickBot="1" x14ac:dyDescent="0.35">
      <c r="A489" s="80">
        <v>3</v>
      </c>
      <c r="B489" s="264" t="s">
        <v>28</v>
      </c>
      <c r="C489" s="265"/>
      <c r="D489" s="265"/>
      <c r="E489" s="266"/>
      <c r="F489" s="79">
        <f>SUM(F488)*15%</f>
        <v>24.436748399999999</v>
      </c>
      <c r="G489" s="73">
        <f>SUM(F489/F492)</f>
        <v>0.11857707509881422</v>
      </c>
    </row>
    <row r="490" spans="1:12" ht="15.6" thickTop="1" thickBot="1" x14ac:dyDescent="0.35">
      <c r="A490" s="78" t="s">
        <v>29</v>
      </c>
      <c r="B490" s="244" t="s">
        <v>30</v>
      </c>
      <c r="C490" s="245"/>
      <c r="D490" s="245"/>
      <c r="E490" s="246"/>
      <c r="F490" s="81">
        <f>SUM(F488:F489)</f>
        <v>187.34840439999999</v>
      </c>
    </row>
    <row r="491" spans="1:12" ht="15.6" thickTop="1" thickBot="1" x14ac:dyDescent="0.35">
      <c r="A491" s="80">
        <v>4</v>
      </c>
      <c r="B491" s="264" t="s">
        <v>31</v>
      </c>
      <c r="C491" s="265"/>
      <c r="D491" s="265"/>
      <c r="E491" s="266"/>
      <c r="F491" s="79">
        <f>SUM(F490)*10%</f>
        <v>18.734840439999999</v>
      </c>
      <c r="G491" s="73">
        <f>SUM(F491/F492)</f>
        <v>9.0909090909090912E-2</v>
      </c>
    </row>
    <row r="492" spans="1:12" ht="15.6" thickTop="1" thickBot="1" x14ac:dyDescent="0.35">
      <c r="A492" s="78" t="s">
        <v>32</v>
      </c>
      <c r="B492" s="244" t="s">
        <v>33</v>
      </c>
      <c r="C492" s="245"/>
      <c r="D492" s="245"/>
      <c r="E492" s="246"/>
      <c r="F492" s="81">
        <f>SUM(F490:F491)</f>
        <v>206.08324483999999</v>
      </c>
      <c r="G492" s="82">
        <f>SUM(G484,G487,G489,G491)</f>
        <v>1</v>
      </c>
    </row>
    <row r="493" spans="1:12" ht="15.6" thickTop="1" thickBot="1" x14ac:dyDescent="0.35"/>
    <row r="494" spans="1:12" ht="44.4" thickTop="1" thickBot="1" x14ac:dyDescent="0.35">
      <c r="A494" s="62" t="s">
        <v>2</v>
      </c>
      <c r="B494" s="62" t="s">
        <v>3</v>
      </c>
      <c r="C494" s="63" t="s">
        <v>4</v>
      </c>
      <c r="D494" s="64" t="s">
        <v>5</v>
      </c>
      <c r="E494" s="27"/>
      <c r="F494" s="20"/>
      <c r="G494" s="20"/>
    </row>
    <row r="495" spans="1:12" ht="269.39999999999998" customHeight="1" thickTop="1" thickBot="1" x14ac:dyDescent="0.35">
      <c r="A495" s="65" t="s">
        <v>770</v>
      </c>
      <c r="B495" s="66" t="s">
        <v>771</v>
      </c>
      <c r="C495" s="50" t="s">
        <v>130</v>
      </c>
      <c r="D495" s="50">
        <v>1</v>
      </c>
      <c r="E495" s="20"/>
      <c r="F495" s="20"/>
      <c r="G495" s="20"/>
    </row>
    <row r="496" spans="1:12" ht="30" thickTop="1" thickBot="1" x14ac:dyDescent="0.35">
      <c r="A496" s="62" t="s">
        <v>9</v>
      </c>
      <c r="B496" s="62" t="s">
        <v>10</v>
      </c>
      <c r="C496" s="62" t="s">
        <v>4</v>
      </c>
      <c r="D496" s="62" t="s">
        <v>11</v>
      </c>
      <c r="E496" s="62" t="s">
        <v>12</v>
      </c>
      <c r="F496" s="62" t="s">
        <v>13</v>
      </c>
      <c r="G496" s="64" t="s">
        <v>14</v>
      </c>
    </row>
    <row r="497" spans="1:12" ht="15" thickTop="1" x14ac:dyDescent="0.3">
      <c r="A497" s="7"/>
      <c r="B497" s="67" t="s">
        <v>15</v>
      </c>
      <c r="C497" s="68"/>
      <c r="D497" s="68"/>
      <c r="E497" s="68"/>
      <c r="F497" s="68"/>
      <c r="G497" s="7"/>
    </row>
    <row r="498" spans="1:12" x14ac:dyDescent="0.3">
      <c r="A498" s="36" t="s">
        <v>16</v>
      </c>
      <c r="B498" s="4" t="s">
        <v>70</v>
      </c>
      <c r="C498" s="4" t="s">
        <v>18</v>
      </c>
      <c r="D498" s="22">
        <v>2.8919999999999999</v>
      </c>
      <c r="E498" s="70">
        <v>30.27</v>
      </c>
      <c r="F498" s="6">
        <f>PRODUCT(D498:E498)</f>
        <v>87.540840000000003</v>
      </c>
      <c r="G498" s="7"/>
    </row>
    <row r="499" spans="1:12" x14ac:dyDescent="0.3">
      <c r="A499" s="36" t="s">
        <v>19</v>
      </c>
      <c r="B499" s="4" t="s">
        <v>140</v>
      </c>
      <c r="C499" s="4" t="s">
        <v>18</v>
      </c>
      <c r="D499" s="22">
        <v>2.8919999999999999</v>
      </c>
      <c r="E499" s="70">
        <v>28.09</v>
      </c>
      <c r="F499" s="6">
        <f>PRODUCT(D499:E499)</f>
        <v>81.236279999999994</v>
      </c>
      <c r="G499" s="7"/>
    </row>
    <row r="500" spans="1:12" ht="15" thickBot="1" x14ac:dyDescent="0.35">
      <c r="A500" s="36" t="s">
        <v>131</v>
      </c>
      <c r="B500" s="4" t="s">
        <v>141</v>
      </c>
      <c r="C500" s="4" t="s">
        <v>18</v>
      </c>
      <c r="D500" s="22">
        <v>2.8919999999999999</v>
      </c>
      <c r="E500" s="70">
        <v>25.18</v>
      </c>
      <c r="F500" s="6">
        <f>PRODUCT(D500:E500)</f>
        <v>72.82056</v>
      </c>
      <c r="G500" s="7"/>
    </row>
    <row r="501" spans="1:12" ht="15.6" thickTop="1" thickBot="1" x14ac:dyDescent="0.35">
      <c r="A501" s="71">
        <v>1</v>
      </c>
      <c r="B501" s="244" t="s">
        <v>21</v>
      </c>
      <c r="C501" s="245"/>
      <c r="D501" s="245"/>
      <c r="E501" s="246"/>
      <c r="F501" s="72">
        <f>SUM(F498:F500)</f>
        <v>241.59768</v>
      </c>
      <c r="G501" s="73">
        <f>SUM(F501/F509)</f>
        <v>0.40935197615950775</v>
      </c>
    </row>
    <row r="502" spans="1:12" ht="15" thickTop="1" x14ac:dyDescent="0.3">
      <c r="A502" s="7"/>
      <c r="B502" s="74" t="s">
        <v>188</v>
      </c>
      <c r="C502" s="4"/>
      <c r="D502" s="4"/>
      <c r="E502" s="4"/>
      <c r="F502" s="41"/>
      <c r="G502" s="75"/>
    </row>
    <row r="503" spans="1:12" ht="15" thickBot="1" x14ac:dyDescent="0.35">
      <c r="A503" s="36" t="s">
        <v>23</v>
      </c>
      <c r="B503" s="4" t="s">
        <v>189</v>
      </c>
      <c r="C503" s="4" t="s">
        <v>190</v>
      </c>
      <c r="D503" s="22">
        <v>1</v>
      </c>
      <c r="E503" s="76">
        <v>224.96</v>
      </c>
      <c r="F503" s="6">
        <f>D503*E503</f>
        <v>224.96</v>
      </c>
      <c r="G503" s="7"/>
      <c r="J503" s="30"/>
      <c r="K503" s="31"/>
      <c r="L503" s="31"/>
    </row>
    <row r="504" spans="1:12" ht="15.6" thickTop="1" thickBot="1" x14ac:dyDescent="0.35">
      <c r="A504" s="71">
        <v>2</v>
      </c>
      <c r="B504" s="244" t="s">
        <v>134</v>
      </c>
      <c r="C504" s="245"/>
      <c r="D504" s="245"/>
      <c r="E504" s="246"/>
      <c r="F504" s="72">
        <f>SUM(F503)</f>
        <v>224.96</v>
      </c>
      <c r="G504" s="73">
        <f>SUM(F504/F509)</f>
        <v>0.38116185783258705</v>
      </c>
    </row>
    <row r="505" spans="1:12" ht="15.6" thickTop="1" thickBot="1" x14ac:dyDescent="0.35">
      <c r="A505" s="78" t="s">
        <v>26</v>
      </c>
      <c r="B505" s="244" t="s">
        <v>27</v>
      </c>
      <c r="C505" s="245"/>
      <c r="D505" s="245"/>
      <c r="E505" s="246"/>
      <c r="F505" s="79">
        <f>SUM(F501,F504)</f>
        <v>466.55768</v>
      </c>
      <c r="G505" s="3"/>
    </row>
    <row r="506" spans="1:12" ht="15.6" thickTop="1" thickBot="1" x14ac:dyDescent="0.35">
      <c r="A506" s="80">
        <v>3</v>
      </c>
      <c r="B506" s="264" t="s">
        <v>28</v>
      </c>
      <c r="C506" s="265"/>
      <c r="D506" s="265"/>
      <c r="E506" s="266"/>
      <c r="F506" s="79">
        <f>SUM(F505)*15%</f>
        <v>69.983651999999992</v>
      </c>
      <c r="G506" s="73">
        <f>SUM(F506/F509)</f>
        <v>0.11857707509881421</v>
      </c>
    </row>
    <row r="507" spans="1:12" ht="15.6" thickTop="1" thickBot="1" x14ac:dyDescent="0.35">
      <c r="A507" s="78" t="s">
        <v>29</v>
      </c>
      <c r="B507" s="244" t="s">
        <v>30</v>
      </c>
      <c r="C507" s="245"/>
      <c r="D507" s="245"/>
      <c r="E507" s="246"/>
      <c r="F507" s="81">
        <f>SUM(F505:F506)</f>
        <v>536.54133200000001</v>
      </c>
    </row>
    <row r="508" spans="1:12" ht="15.6" thickTop="1" thickBot="1" x14ac:dyDescent="0.35">
      <c r="A508" s="80">
        <v>4</v>
      </c>
      <c r="B508" s="264" t="s">
        <v>31</v>
      </c>
      <c r="C508" s="265"/>
      <c r="D508" s="265"/>
      <c r="E508" s="266"/>
      <c r="F508" s="79">
        <f>SUM(F507)*10%</f>
        <v>53.654133200000004</v>
      </c>
      <c r="G508" s="73">
        <f>SUM(F508/F509)</f>
        <v>9.0909090909090912E-2</v>
      </c>
    </row>
    <row r="509" spans="1:12" ht="15.6" thickTop="1" thickBot="1" x14ac:dyDescent="0.35">
      <c r="A509" s="78" t="s">
        <v>32</v>
      </c>
      <c r="B509" s="244" t="s">
        <v>33</v>
      </c>
      <c r="C509" s="245"/>
      <c r="D509" s="245"/>
      <c r="E509" s="246"/>
      <c r="F509" s="81">
        <f>SUM(F507:F508)</f>
        <v>590.19546520000006</v>
      </c>
      <c r="G509" s="82">
        <f>SUM(G501,G504,G506,G508)</f>
        <v>0.99999999999999989</v>
      </c>
    </row>
    <row r="510" spans="1:12" ht="15.6" thickTop="1" thickBot="1" x14ac:dyDescent="0.35"/>
    <row r="511" spans="1:12" ht="44.4" thickTop="1" thickBot="1" x14ac:dyDescent="0.35">
      <c r="A511" s="62" t="s">
        <v>2</v>
      </c>
      <c r="B511" s="62" t="s">
        <v>3</v>
      </c>
      <c r="C511" s="63" t="s">
        <v>4</v>
      </c>
      <c r="D511" s="64" t="s">
        <v>5</v>
      </c>
      <c r="E511" s="27"/>
      <c r="F511" s="20"/>
      <c r="G511" s="20"/>
    </row>
    <row r="512" spans="1:12" ht="188.4" customHeight="1" thickTop="1" thickBot="1" x14ac:dyDescent="0.35">
      <c r="A512" s="65" t="s">
        <v>772</v>
      </c>
      <c r="B512" s="66" t="s">
        <v>773</v>
      </c>
      <c r="C512" s="50" t="s">
        <v>307</v>
      </c>
      <c r="D512" s="50">
        <v>1</v>
      </c>
      <c r="E512" s="20"/>
      <c r="F512" s="20"/>
      <c r="G512" s="20"/>
    </row>
    <row r="513" spans="1:12" ht="30" thickTop="1" thickBot="1" x14ac:dyDescent="0.35">
      <c r="A513" s="62" t="s">
        <v>9</v>
      </c>
      <c r="B513" s="62" t="s">
        <v>10</v>
      </c>
      <c r="C513" s="62" t="s">
        <v>4</v>
      </c>
      <c r="D513" s="62" t="s">
        <v>11</v>
      </c>
      <c r="E513" s="62" t="s">
        <v>12</v>
      </c>
      <c r="F513" s="62" t="s">
        <v>13</v>
      </c>
      <c r="G513" s="64" t="s">
        <v>14</v>
      </c>
    </row>
    <row r="514" spans="1:12" ht="15" thickTop="1" x14ac:dyDescent="0.3">
      <c r="A514" s="7"/>
      <c r="B514" s="67" t="s">
        <v>15</v>
      </c>
      <c r="C514" s="68"/>
      <c r="D514" s="68"/>
      <c r="E514" s="68"/>
      <c r="F514" s="68"/>
      <c r="G514" s="7"/>
    </row>
    <row r="515" spans="1:12" x14ac:dyDescent="0.3">
      <c r="A515" s="36" t="s">
        <v>16</v>
      </c>
      <c r="B515" s="4" t="s">
        <v>70</v>
      </c>
      <c r="C515" s="4" t="s">
        <v>18</v>
      </c>
      <c r="D515" s="22">
        <v>3.9874999999999998</v>
      </c>
      <c r="E515" s="70">
        <v>30.27</v>
      </c>
      <c r="F515" s="6">
        <f>PRODUCT(D515:E515)</f>
        <v>120.70162499999999</v>
      </c>
      <c r="G515" s="7"/>
    </row>
    <row r="516" spans="1:12" x14ac:dyDescent="0.3">
      <c r="A516" s="36" t="s">
        <v>19</v>
      </c>
      <c r="B516" s="4" t="s">
        <v>140</v>
      </c>
      <c r="C516" s="4" t="s">
        <v>18</v>
      </c>
      <c r="D516" s="22">
        <v>3.9874999999999998</v>
      </c>
      <c r="E516" s="70">
        <v>28.09</v>
      </c>
      <c r="F516" s="6">
        <f>PRODUCT(D516:E516)</f>
        <v>112.00887499999999</v>
      </c>
      <c r="G516" s="7"/>
    </row>
    <row r="517" spans="1:12" ht="15" thickBot="1" x14ac:dyDescent="0.35">
      <c r="A517" s="36" t="s">
        <v>131</v>
      </c>
      <c r="B517" s="4" t="s">
        <v>141</v>
      </c>
      <c r="C517" s="4" t="s">
        <v>18</v>
      </c>
      <c r="D517" s="22">
        <v>3.9874999999999998</v>
      </c>
      <c r="E517" s="70">
        <v>25.18</v>
      </c>
      <c r="F517" s="6">
        <f>PRODUCT(D517:E517)</f>
        <v>100.40525</v>
      </c>
      <c r="G517" s="7"/>
    </row>
    <row r="518" spans="1:12" ht="15.6" thickTop="1" thickBot="1" x14ac:dyDescent="0.35">
      <c r="A518" s="71">
        <v>1</v>
      </c>
      <c r="B518" s="244" t="s">
        <v>21</v>
      </c>
      <c r="C518" s="245"/>
      <c r="D518" s="245"/>
      <c r="E518" s="246"/>
      <c r="F518" s="72">
        <f>SUM(F515:F517)</f>
        <v>333.11574999999993</v>
      </c>
      <c r="G518" s="73">
        <f>SUM(F518/F526)</f>
        <v>0.33954490588808223</v>
      </c>
    </row>
    <row r="519" spans="1:12" ht="15" thickTop="1" x14ac:dyDescent="0.3">
      <c r="A519" s="7"/>
      <c r="B519" s="74" t="s">
        <v>188</v>
      </c>
      <c r="C519" s="4"/>
      <c r="D519" s="4"/>
      <c r="E519" s="4"/>
      <c r="F519" s="41"/>
      <c r="G519" s="75"/>
    </row>
    <row r="520" spans="1:12" ht="15" thickBot="1" x14ac:dyDescent="0.35">
      <c r="A520" s="36" t="s">
        <v>23</v>
      </c>
      <c r="B520" s="4" t="s">
        <v>189</v>
      </c>
      <c r="C520" s="4" t="s">
        <v>190</v>
      </c>
      <c r="D520" s="22">
        <v>1</v>
      </c>
      <c r="E520" s="76">
        <v>442.43</v>
      </c>
      <c r="F520" s="6">
        <f>D520*E520</f>
        <v>442.43</v>
      </c>
      <c r="G520" s="7"/>
      <c r="J520" s="30"/>
      <c r="K520" s="31"/>
      <c r="L520" s="31"/>
    </row>
    <row r="521" spans="1:12" ht="15.6" thickTop="1" thickBot="1" x14ac:dyDescent="0.35">
      <c r="A521" s="71">
        <v>2</v>
      </c>
      <c r="B521" s="244" t="s">
        <v>134</v>
      </c>
      <c r="C521" s="245"/>
      <c r="D521" s="245"/>
      <c r="E521" s="246"/>
      <c r="F521" s="72">
        <f>SUM(F520)</f>
        <v>442.43</v>
      </c>
      <c r="G521" s="73">
        <f>SUM(F521/F526)</f>
        <v>0.45096892810401262</v>
      </c>
    </row>
    <row r="522" spans="1:12" ht="15.6" thickTop="1" thickBot="1" x14ac:dyDescent="0.35">
      <c r="A522" s="78" t="s">
        <v>26</v>
      </c>
      <c r="B522" s="244" t="s">
        <v>27</v>
      </c>
      <c r="C522" s="245"/>
      <c r="D522" s="245"/>
      <c r="E522" s="246"/>
      <c r="F522" s="79">
        <f>SUM(F518,F521)</f>
        <v>775.54575</v>
      </c>
      <c r="G522" s="3"/>
    </row>
    <row r="523" spans="1:12" ht="15.6" thickTop="1" thickBot="1" x14ac:dyDescent="0.35">
      <c r="A523" s="80">
        <v>3</v>
      </c>
      <c r="B523" s="264" t="s">
        <v>28</v>
      </c>
      <c r="C523" s="265"/>
      <c r="D523" s="265"/>
      <c r="E523" s="266"/>
      <c r="F523" s="79">
        <f>SUM(F522)*15%</f>
        <v>116.3318625</v>
      </c>
      <c r="G523" s="73">
        <f>SUM(F523/F526)</f>
        <v>0.11857707509881424</v>
      </c>
    </row>
    <row r="524" spans="1:12" ht="15.6" thickTop="1" thickBot="1" x14ac:dyDescent="0.35">
      <c r="A524" s="78" t="s">
        <v>29</v>
      </c>
      <c r="B524" s="244" t="s">
        <v>30</v>
      </c>
      <c r="C524" s="245"/>
      <c r="D524" s="245"/>
      <c r="E524" s="246"/>
      <c r="F524" s="81">
        <f>SUM(F522:F523)</f>
        <v>891.87761249999994</v>
      </c>
    </row>
    <row r="525" spans="1:12" ht="15.6" thickTop="1" thickBot="1" x14ac:dyDescent="0.35">
      <c r="A525" s="80">
        <v>4</v>
      </c>
      <c r="B525" s="264" t="s">
        <v>31</v>
      </c>
      <c r="C525" s="265"/>
      <c r="D525" s="265"/>
      <c r="E525" s="266"/>
      <c r="F525" s="79">
        <f>SUM(F524)*10%</f>
        <v>89.187761249999994</v>
      </c>
      <c r="G525" s="73">
        <f>SUM(F525/F526)</f>
        <v>9.0909090909090912E-2</v>
      </c>
    </row>
    <row r="526" spans="1:12" ht="15.6" thickTop="1" thickBot="1" x14ac:dyDescent="0.35">
      <c r="A526" s="78" t="s">
        <v>32</v>
      </c>
      <c r="B526" s="244" t="s">
        <v>33</v>
      </c>
      <c r="C526" s="245"/>
      <c r="D526" s="245"/>
      <c r="E526" s="246"/>
      <c r="F526" s="81">
        <f>SUM(F524:F525)</f>
        <v>981.06537374999994</v>
      </c>
      <c r="G526" s="82">
        <f>SUM(G518,G521,G523,G525)</f>
        <v>1</v>
      </c>
    </row>
    <row r="527" spans="1:12" ht="15.6" thickTop="1" thickBot="1" x14ac:dyDescent="0.35"/>
    <row r="528" spans="1:12" ht="44.4" thickTop="1" thickBot="1" x14ac:dyDescent="0.35">
      <c r="A528" s="62" t="s">
        <v>2</v>
      </c>
      <c r="B528" s="62" t="s">
        <v>3</v>
      </c>
      <c r="C528" s="63" t="s">
        <v>4</v>
      </c>
      <c r="D528" s="64" t="s">
        <v>5</v>
      </c>
      <c r="E528" s="27"/>
      <c r="F528" s="20"/>
      <c r="G528" s="20"/>
    </row>
    <row r="529" spans="1:12" ht="328.2" customHeight="1" thickTop="1" thickBot="1" x14ac:dyDescent="0.35">
      <c r="A529" s="65" t="s">
        <v>774</v>
      </c>
      <c r="B529" s="66" t="s">
        <v>775</v>
      </c>
      <c r="C529" s="50" t="s">
        <v>307</v>
      </c>
      <c r="D529" s="50">
        <v>1</v>
      </c>
      <c r="E529" s="20"/>
      <c r="F529" s="20"/>
      <c r="G529" s="20"/>
    </row>
    <row r="530" spans="1:12" ht="30" thickTop="1" thickBot="1" x14ac:dyDescent="0.35">
      <c r="A530" s="62" t="s">
        <v>9</v>
      </c>
      <c r="B530" s="62" t="s">
        <v>10</v>
      </c>
      <c r="C530" s="62" t="s">
        <v>4</v>
      </c>
      <c r="D530" s="62" t="s">
        <v>11</v>
      </c>
      <c r="E530" s="62" t="s">
        <v>12</v>
      </c>
      <c r="F530" s="62" t="s">
        <v>13</v>
      </c>
      <c r="G530" s="64" t="s">
        <v>14</v>
      </c>
    </row>
    <row r="531" spans="1:12" ht="15" thickTop="1" x14ac:dyDescent="0.3">
      <c r="A531" s="7"/>
      <c r="B531" s="67" t="s">
        <v>15</v>
      </c>
      <c r="C531" s="68"/>
      <c r="D531" s="68"/>
      <c r="E531" s="68"/>
      <c r="F531" s="68"/>
      <c r="G531" s="7"/>
    </row>
    <row r="532" spans="1:12" x14ac:dyDescent="0.3">
      <c r="A532" s="36" t="s">
        <v>16</v>
      </c>
      <c r="B532" s="4" t="s">
        <v>70</v>
      </c>
      <c r="C532" s="4" t="s">
        <v>18</v>
      </c>
      <c r="D532" s="22">
        <v>5.1441999999999997</v>
      </c>
      <c r="E532" s="70">
        <v>30.27</v>
      </c>
      <c r="F532" s="6">
        <f>PRODUCT(D532:E532)</f>
        <v>155.714934</v>
      </c>
      <c r="G532" s="7"/>
    </row>
    <row r="533" spans="1:12" x14ac:dyDescent="0.3">
      <c r="A533" s="36" t="s">
        <v>19</v>
      </c>
      <c r="B533" s="4" t="s">
        <v>140</v>
      </c>
      <c r="C533" s="4" t="s">
        <v>18</v>
      </c>
      <c r="D533" s="22">
        <v>5.1441999999999997</v>
      </c>
      <c r="E533" s="70">
        <v>28.09</v>
      </c>
      <c r="F533" s="6">
        <f>PRODUCT(D533:E533)</f>
        <v>144.50057799999999</v>
      </c>
      <c r="G533" s="7"/>
    </row>
    <row r="534" spans="1:12" ht="15" thickBot="1" x14ac:dyDescent="0.35">
      <c r="A534" s="36" t="s">
        <v>131</v>
      </c>
      <c r="B534" s="4" t="s">
        <v>141</v>
      </c>
      <c r="C534" s="4" t="s">
        <v>18</v>
      </c>
      <c r="D534" s="22">
        <v>5.1441999999999997</v>
      </c>
      <c r="E534" s="70">
        <v>25.18</v>
      </c>
      <c r="F534" s="6">
        <f>PRODUCT(D534:E534)</f>
        <v>129.530956</v>
      </c>
      <c r="G534" s="7"/>
    </row>
    <row r="535" spans="1:12" ht="15.6" thickTop="1" thickBot="1" x14ac:dyDescent="0.35">
      <c r="A535" s="71">
        <v>1</v>
      </c>
      <c r="B535" s="244" t="s">
        <v>21</v>
      </c>
      <c r="C535" s="245"/>
      <c r="D535" s="245"/>
      <c r="E535" s="246"/>
      <c r="F535" s="72">
        <f>SUM(F532:F534)</f>
        <v>429.74646799999999</v>
      </c>
      <c r="G535" s="73">
        <f>SUM(F535/F543)</f>
        <v>0.33122898674390855</v>
      </c>
    </row>
    <row r="536" spans="1:12" ht="15" thickTop="1" x14ac:dyDescent="0.3">
      <c r="A536" s="7"/>
      <c r="B536" s="74" t="s">
        <v>188</v>
      </c>
      <c r="C536" s="4"/>
      <c r="D536" s="4"/>
      <c r="E536" s="4"/>
      <c r="F536" s="41"/>
      <c r="G536" s="75"/>
    </row>
    <row r="537" spans="1:12" ht="15" thickBot="1" x14ac:dyDescent="0.35">
      <c r="A537" s="36" t="s">
        <v>23</v>
      </c>
      <c r="B537" s="4" t="s">
        <v>189</v>
      </c>
      <c r="C537" s="4" t="s">
        <v>190</v>
      </c>
      <c r="D537" s="22">
        <v>1</v>
      </c>
      <c r="E537" s="76">
        <v>595.89</v>
      </c>
      <c r="F537" s="6">
        <f>D537*E537</f>
        <v>595.89</v>
      </c>
      <c r="G537" s="7"/>
      <c r="J537" s="30"/>
      <c r="K537" s="31"/>
      <c r="L537" s="31"/>
    </row>
    <row r="538" spans="1:12" ht="15.6" thickTop="1" thickBot="1" x14ac:dyDescent="0.35">
      <c r="A538" s="71">
        <v>2</v>
      </c>
      <c r="B538" s="244" t="s">
        <v>134</v>
      </c>
      <c r="C538" s="245"/>
      <c r="D538" s="245"/>
      <c r="E538" s="246"/>
      <c r="F538" s="72">
        <f>SUM(F537)</f>
        <v>595.89</v>
      </c>
      <c r="G538" s="73">
        <f>SUM(F538/F543)</f>
        <v>0.45928484724818647</v>
      </c>
    </row>
    <row r="539" spans="1:12" ht="15.6" thickTop="1" thickBot="1" x14ac:dyDescent="0.35">
      <c r="A539" s="78" t="s">
        <v>26</v>
      </c>
      <c r="B539" s="244" t="s">
        <v>27</v>
      </c>
      <c r="C539" s="245"/>
      <c r="D539" s="245"/>
      <c r="E539" s="246"/>
      <c r="F539" s="79">
        <f>SUM(F535,F538)</f>
        <v>1025.6364679999999</v>
      </c>
      <c r="G539" s="3"/>
    </row>
    <row r="540" spans="1:12" ht="15.6" thickTop="1" thickBot="1" x14ac:dyDescent="0.35">
      <c r="A540" s="80">
        <v>3</v>
      </c>
      <c r="B540" s="264" t="s">
        <v>28</v>
      </c>
      <c r="C540" s="265"/>
      <c r="D540" s="265"/>
      <c r="E540" s="266"/>
      <c r="F540" s="79">
        <f>SUM(F539)*15%</f>
        <v>153.84547019999999</v>
      </c>
      <c r="G540" s="73">
        <f>SUM(F540/F543)</f>
        <v>0.11857707509881425</v>
      </c>
    </row>
    <row r="541" spans="1:12" ht="15.6" thickTop="1" thickBot="1" x14ac:dyDescent="0.35">
      <c r="A541" s="78" t="s">
        <v>29</v>
      </c>
      <c r="B541" s="244" t="s">
        <v>30</v>
      </c>
      <c r="C541" s="245"/>
      <c r="D541" s="245"/>
      <c r="E541" s="246"/>
      <c r="F541" s="81">
        <f>SUM(F539:F540)</f>
        <v>1179.4819381999998</v>
      </c>
    </row>
    <row r="542" spans="1:12" ht="15.6" thickTop="1" thickBot="1" x14ac:dyDescent="0.35">
      <c r="A542" s="80">
        <v>4</v>
      </c>
      <c r="B542" s="264" t="s">
        <v>31</v>
      </c>
      <c r="C542" s="265"/>
      <c r="D542" s="265"/>
      <c r="E542" s="266"/>
      <c r="F542" s="79">
        <f>SUM(F541)*10%</f>
        <v>117.94819381999999</v>
      </c>
      <c r="G542" s="73">
        <f>SUM(F542/F543)</f>
        <v>9.0909090909090912E-2</v>
      </c>
    </row>
    <row r="543" spans="1:12" ht="15.6" thickTop="1" thickBot="1" x14ac:dyDescent="0.35">
      <c r="A543" s="78" t="s">
        <v>32</v>
      </c>
      <c r="B543" s="244" t="s">
        <v>33</v>
      </c>
      <c r="C543" s="245"/>
      <c r="D543" s="245"/>
      <c r="E543" s="246"/>
      <c r="F543" s="81">
        <f>SUM(F541:F542)</f>
        <v>1297.4301320199997</v>
      </c>
      <c r="G543" s="82">
        <f>SUM(G535,G538,G540,G542)</f>
        <v>1</v>
      </c>
    </row>
    <row r="544" spans="1:12" ht="15.6" thickTop="1" thickBot="1" x14ac:dyDescent="0.35"/>
    <row r="545" spans="1:12" ht="44.4" thickTop="1" thickBot="1" x14ac:dyDescent="0.35">
      <c r="A545" s="62" t="s">
        <v>2</v>
      </c>
      <c r="B545" s="62" t="s">
        <v>3</v>
      </c>
      <c r="C545" s="63" t="s">
        <v>4</v>
      </c>
      <c r="D545" s="64" t="s">
        <v>5</v>
      </c>
      <c r="E545" s="27"/>
      <c r="F545" s="20"/>
      <c r="G545" s="20"/>
    </row>
    <row r="546" spans="1:12" ht="325.2" customHeight="1" thickTop="1" thickBot="1" x14ac:dyDescent="0.35">
      <c r="A546" s="65" t="s">
        <v>776</v>
      </c>
      <c r="B546" s="66" t="s">
        <v>777</v>
      </c>
      <c r="C546" s="50" t="s">
        <v>307</v>
      </c>
      <c r="D546" s="50">
        <v>1</v>
      </c>
      <c r="E546" s="20"/>
      <c r="F546" s="20"/>
      <c r="G546" s="20"/>
    </row>
    <row r="547" spans="1:12" ht="30" thickTop="1" thickBot="1" x14ac:dyDescent="0.35">
      <c r="A547" s="62" t="s">
        <v>9</v>
      </c>
      <c r="B547" s="62" t="s">
        <v>10</v>
      </c>
      <c r="C547" s="62" t="s">
        <v>4</v>
      </c>
      <c r="D547" s="62" t="s">
        <v>11</v>
      </c>
      <c r="E547" s="62" t="s">
        <v>12</v>
      </c>
      <c r="F547" s="62" t="s">
        <v>13</v>
      </c>
      <c r="G547" s="64" t="s">
        <v>14</v>
      </c>
    </row>
    <row r="548" spans="1:12" ht="15" thickTop="1" x14ac:dyDescent="0.3">
      <c r="A548" s="7"/>
      <c r="B548" s="67" t="s">
        <v>15</v>
      </c>
      <c r="C548" s="68"/>
      <c r="D548" s="68"/>
      <c r="E548" s="68"/>
      <c r="F548" s="68"/>
      <c r="G548" s="7"/>
    </row>
    <row r="549" spans="1:12" x14ac:dyDescent="0.3">
      <c r="A549" s="36" t="s">
        <v>16</v>
      </c>
      <c r="B549" s="4" t="s">
        <v>70</v>
      </c>
      <c r="C549" s="4" t="s">
        <v>18</v>
      </c>
      <c r="D549" s="22">
        <v>6.0940000000000003</v>
      </c>
      <c r="E549" s="70">
        <v>30.27</v>
      </c>
      <c r="F549" s="6">
        <f>PRODUCT(D549:E549)</f>
        <v>184.46538000000001</v>
      </c>
      <c r="G549" s="7"/>
    </row>
    <row r="550" spans="1:12" x14ac:dyDescent="0.3">
      <c r="A550" s="36" t="s">
        <v>19</v>
      </c>
      <c r="B550" s="4" t="s">
        <v>140</v>
      </c>
      <c r="C550" s="4" t="s">
        <v>18</v>
      </c>
      <c r="D550" s="22">
        <v>6.0940000000000003</v>
      </c>
      <c r="E550" s="70">
        <v>28.09</v>
      </c>
      <c r="F550" s="6">
        <f>PRODUCT(D550:E550)</f>
        <v>171.18046000000001</v>
      </c>
      <c r="G550" s="7"/>
    </row>
    <row r="551" spans="1:12" ht="15" thickBot="1" x14ac:dyDescent="0.35">
      <c r="A551" s="36" t="s">
        <v>131</v>
      </c>
      <c r="B551" s="4" t="s">
        <v>141</v>
      </c>
      <c r="C551" s="4" t="s">
        <v>18</v>
      </c>
      <c r="D551" s="22">
        <v>6.0940000000000003</v>
      </c>
      <c r="E551" s="70">
        <v>25.18</v>
      </c>
      <c r="F551" s="6">
        <f>PRODUCT(D551:E551)</f>
        <v>153.44692000000001</v>
      </c>
      <c r="G551" s="7"/>
    </row>
    <row r="552" spans="1:12" ht="15.6" thickTop="1" thickBot="1" x14ac:dyDescent="0.35">
      <c r="A552" s="71">
        <v>1</v>
      </c>
      <c r="B552" s="244" t="s">
        <v>21</v>
      </c>
      <c r="C552" s="245"/>
      <c r="D552" s="245"/>
      <c r="E552" s="246"/>
      <c r="F552" s="72">
        <f>SUM(F549:F551)</f>
        <v>509.09276</v>
      </c>
      <c r="G552" s="73">
        <f>SUM(F552/F560)</f>
        <v>0.27771428586378616</v>
      </c>
    </row>
    <row r="553" spans="1:12" ht="15" thickTop="1" x14ac:dyDescent="0.3">
      <c r="A553" s="7"/>
      <c r="B553" s="74" t="s">
        <v>188</v>
      </c>
      <c r="C553" s="4"/>
      <c r="D553" s="4"/>
      <c r="E553" s="4"/>
      <c r="F553" s="41"/>
      <c r="G553" s="75"/>
    </row>
    <row r="554" spans="1:12" ht="15" thickBot="1" x14ac:dyDescent="0.35">
      <c r="A554" s="36" t="s">
        <v>23</v>
      </c>
      <c r="B554" s="4" t="s">
        <v>189</v>
      </c>
      <c r="C554" s="4" t="s">
        <v>190</v>
      </c>
      <c r="D554" s="22">
        <v>1</v>
      </c>
      <c r="E554" s="76">
        <v>940.04</v>
      </c>
      <c r="F554" s="6">
        <f>D554*E554</f>
        <v>940.04</v>
      </c>
      <c r="G554" s="7"/>
      <c r="J554" s="30"/>
      <c r="K554" s="31"/>
      <c r="L554" s="31"/>
    </row>
    <row r="555" spans="1:12" ht="15.6" thickTop="1" thickBot="1" x14ac:dyDescent="0.35">
      <c r="A555" s="71">
        <v>2</v>
      </c>
      <c r="B555" s="244" t="s">
        <v>134</v>
      </c>
      <c r="C555" s="245"/>
      <c r="D555" s="245"/>
      <c r="E555" s="246"/>
      <c r="F555" s="72">
        <f>SUM(F554)</f>
        <v>940.04</v>
      </c>
      <c r="G555" s="73">
        <f>SUM(F555/F560)</f>
        <v>0.51279954812830875</v>
      </c>
    </row>
    <row r="556" spans="1:12" ht="15.6" thickTop="1" thickBot="1" x14ac:dyDescent="0.35">
      <c r="A556" s="78" t="s">
        <v>26</v>
      </c>
      <c r="B556" s="244" t="s">
        <v>27</v>
      </c>
      <c r="C556" s="245"/>
      <c r="D556" s="245"/>
      <c r="E556" s="246"/>
      <c r="F556" s="79">
        <f>SUM(F552,F555)</f>
        <v>1449.13276</v>
      </c>
      <c r="G556" s="3"/>
    </row>
    <row r="557" spans="1:12" ht="15.6" thickTop="1" thickBot="1" x14ac:dyDescent="0.35">
      <c r="A557" s="80">
        <v>3</v>
      </c>
      <c r="B557" s="264" t="s">
        <v>28</v>
      </c>
      <c r="C557" s="265"/>
      <c r="D557" s="265"/>
      <c r="E557" s="266"/>
      <c r="F557" s="79">
        <f>SUM(F556)*15%</f>
        <v>217.36991399999999</v>
      </c>
      <c r="G557" s="73">
        <f>SUM(F557/F560)</f>
        <v>0.11857707509881422</v>
      </c>
    </row>
    <row r="558" spans="1:12" ht="15.6" thickTop="1" thickBot="1" x14ac:dyDescent="0.35">
      <c r="A558" s="78" t="s">
        <v>29</v>
      </c>
      <c r="B558" s="244" t="s">
        <v>30</v>
      </c>
      <c r="C558" s="245"/>
      <c r="D558" s="245"/>
      <c r="E558" s="246"/>
      <c r="F558" s="81">
        <f>SUM(F556:F557)</f>
        <v>1666.5026739999998</v>
      </c>
    </row>
    <row r="559" spans="1:12" ht="15.6" thickTop="1" thickBot="1" x14ac:dyDescent="0.35">
      <c r="A559" s="80">
        <v>4</v>
      </c>
      <c r="B559" s="264" t="s">
        <v>31</v>
      </c>
      <c r="C559" s="265"/>
      <c r="D559" s="265"/>
      <c r="E559" s="266"/>
      <c r="F559" s="79">
        <f>SUM(F558)*10%</f>
        <v>166.65026739999999</v>
      </c>
      <c r="G559" s="73">
        <f>SUM(F559/F560)</f>
        <v>9.0909090909090912E-2</v>
      </c>
    </row>
    <row r="560" spans="1:12" ht="15.6" thickTop="1" thickBot="1" x14ac:dyDescent="0.35">
      <c r="A560" s="78" t="s">
        <v>32</v>
      </c>
      <c r="B560" s="244" t="s">
        <v>33</v>
      </c>
      <c r="C560" s="245"/>
      <c r="D560" s="245"/>
      <c r="E560" s="246"/>
      <c r="F560" s="81">
        <f>SUM(F558:F559)</f>
        <v>1833.1529413999999</v>
      </c>
      <c r="G560" s="82">
        <f>SUM(G552,G555,G557,G559)</f>
        <v>1</v>
      </c>
    </row>
    <row r="561" ht="15" thickTop="1" x14ac:dyDescent="0.3"/>
  </sheetData>
  <mergeCells count="228">
    <mergeCell ref="B557:E557"/>
    <mergeCell ref="B558:E558"/>
    <mergeCell ref="B559:E559"/>
    <mergeCell ref="B560:E560"/>
    <mergeCell ref="B541:E541"/>
    <mergeCell ref="B542:E542"/>
    <mergeCell ref="B543:E543"/>
    <mergeCell ref="B552:E552"/>
    <mergeCell ref="B555:E555"/>
    <mergeCell ref="B556:E556"/>
    <mergeCell ref="B525:E525"/>
    <mergeCell ref="B526:E526"/>
    <mergeCell ref="B535:E535"/>
    <mergeCell ref="B538:E538"/>
    <mergeCell ref="B539:E539"/>
    <mergeCell ref="B540:E540"/>
    <mergeCell ref="B509:E509"/>
    <mergeCell ref="B518:E518"/>
    <mergeCell ref="B521:E521"/>
    <mergeCell ref="B522:E522"/>
    <mergeCell ref="B523:E523"/>
    <mergeCell ref="B524:E524"/>
    <mergeCell ref="B501:E501"/>
    <mergeCell ref="B504:E504"/>
    <mergeCell ref="B505:E505"/>
    <mergeCell ref="B506:E506"/>
    <mergeCell ref="B507:E507"/>
    <mergeCell ref="B508:E508"/>
    <mergeCell ref="B487:E487"/>
    <mergeCell ref="B488:E488"/>
    <mergeCell ref="B489:E489"/>
    <mergeCell ref="B490:E490"/>
    <mergeCell ref="B491:E491"/>
    <mergeCell ref="B492:E492"/>
    <mergeCell ref="B469:E469"/>
    <mergeCell ref="B470:E470"/>
    <mergeCell ref="B471:E471"/>
    <mergeCell ref="B472:E472"/>
    <mergeCell ref="B476:E476"/>
    <mergeCell ref="B484:E484"/>
    <mergeCell ref="B451:E451"/>
    <mergeCell ref="B452:E452"/>
    <mergeCell ref="B460:E460"/>
    <mergeCell ref="B464:E464"/>
    <mergeCell ref="B467:E467"/>
    <mergeCell ref="B468:E468"/>
    <mergeCell ref="B434:E434"/>
    <mergeCell ref="B443:E443"/>
    <mergeCell ref="B447:E447"/>
    <mergeCell ref="B448:E448"/>
    <mergeCell ref="B449:E449"/>
    <mergeCell ref="B450:E450"/>
    <mergeCell ref="B426:E426"/>
    <mergeCell ref="B429:E429"/>
    <mergeCell ref="B430:E430"/>
    <mergeCell ref="B431:E431"/>
    <mergeCell ref="B432:E432"/>
    <mergeCell ref="B433:E433"/>
    <mergeCell ref="B412:E412"/>
    <mergeCell ref="B413:E413"/>
    <mergeCell ref="B414:E414"/>
    <mergeCell ref="B415:E415"/>
    <mergeCell ref="B416:E416"/>
    <mergeCell ref="B417:E417"/>
    <mergeCell ref="B396:E396"/>
    <mergeCell ref="B397:E397"/>
    <mergeCell ref="B398:E398"/>
    <mergeCell ref="B399:E399"/>
    <mergeCell ref="B400:E400"/>
    <mergeCell ref="B409:E409"/>
    <mergeCell ref="B370:E370"/>
    <mergeCell ref="B374:E374"/>
    <mergeCell ref="B378:E378"/>
    <mergeCell ref="B382:E382"/>
    <mergeCell ref="B390:E390"/>
    <mergeCell ref="B395:E395"/>
    <mergeCell ref="B346:E346"/>
    <mergeCell ref="B350:E350"/>
    <mergeCell ref="B354:E354"/>
    <mergeCell ref="B358:E358"/>
    <mergeCell ref="B362:E362"/>
    <mergeCell ref="B366:E366"/>
    <mergeCell ref="B336:E336"/>
    <mergeCell ref="B341:E341"/>
    <mergeCell ref="B342:E342"/>
    <mergeCell ref="B343:E343"/>
    <mergeCell ref="B344:E344"/>
    <mergeCell ref="B345:E345"/>
    <mergeCell ref="B322:E322"/>
    <mergeCell ref="B323:E323"/>
    <mergeCell ref="B324:E324"/>
    <mergeCell ref="B325:E325"/>
    <mergeCell ref="B326:E326"/>
    <mergeCell ref="B327:E327"/>
    <mergeCell ref="B304:E304"/>
    <mergeCell ref="B305:E305"/>
    <mergeCell ref="B306:E306"/>
    <mergeCell ref="B307:E307"/>
    <mergeCell ref="B308:E308"/>
    <mergeCell ref="B317:E317"/>
    <mergeCell ref="B284:E284"/>
    <mergeCell ref="B285:E285"/>
    <mergeCell ref="B286:E286"/>
    <mergeCell ref="B295:E295"/>
    <mergeCell ref="B300:E300"/>
    <mergeCell ref="B303:E303"/>
    <mergeCell ref="B264:E264"/>
    <mergeCell ref="B273:E273"/>
    <mergeCell ref="B278:E278"/>
    <mergeCell ref="B281:E281"/>
    <mergeCell ref="B282:E282"/>
    <mergeCell ref="B283:E283"/>
    <mergeCell ref="B254:E254"/>
    <mergeCell ref="B259:E259"/>
    <mergeCell ref="B260:E260"/>
    <mergeCell ref="B261:E261"/>
    <mergeCell ref="B262:E262"/>
    <mergeCell ref="B263:E263"/>
    <mergeCell ref="B240:E240"/>
    <mergeCell ref="B241:E241"/>
    <mergeCell ref="B242:E242"/>
    <mergeCell ref="B243:E243"/>
    <mergeCell ref="B244:E244"/>
    <mergeCell ref="B245:E245"/>
    <mergeCell ref="B219:E219"/>
    <mergeCell ref="B220:E220"/>
    <mergeCell ref="B221:E221"/>
    <mergeCell ref="B222:E222"/>
    <mergeCell ref="B226:E226"/>
    <mergeCell ref="B235:E235"/>
    <mergeCell ref="B199:E199"/>
    <mergeCell ref="B200:E200"/>
    <mergeCell ref="B211:E211"/>
    <mergeCell ref="B214:E214"/>
    <mergeCell ref="B217:E217"/>
    <mergeCell ref="B218:E218"/>
    <mergeCell ref="B189:E189"/>
    <mergeCell ref="B192:E192"/>
    <mergeCell ref="B195:E195"/>
    <mergeCell ref="B196:E196"/>
    <mergeCell ref="B197:E197"/>
    <mergeCell ref="B198:E198"/>
    <mergeCell ref="B173:E173"/>
    <mergeCell ref="B174:E174"/>
    <mergeCell ref="B175:E175"/>
    <mergeCell ref="B176:E176"/>
    <mergeCell ref="B177:E177"/>
    <mergeCell ref="B178:E178"/>
    <mergeCell ref="B153:E153"/>
    <mergeCell ref="B154:E154"/>
    <mergeCell ref="B155:E155"/>
    <mergeCell ref="B156:E156"/>
    <mergeCell ref="B167:E167"/>
    <mergeCell ref="B170:E170"/>
    <mergeCell ref="B145:E145"/>
    <mergeCell ref="B148:E148"/>
    <mergeCell ref="B151:E151"/>
    <mergeCell ref="B152:E152"/>
    <mergeCell ref="B114:E114"/>
    <mergeCell ref="B125:E125"/>
    <mergeCell ref="B128:E128"/>
    <mergeCell ref="B129:E129"/>
    <mergeCell ref="B130:E130"/>
    <mergeCell ref="B131:E131"/>
    <mergeCell ref="B136:B137"/>
    <mergeCell ref="D136:D137"/>
    <mergeCell ref="C136:C137"/>
    <mergeCell ref="B113:E113"/>
    <mergeCell ref="B90:E90"/>
    <mergeCell ref="B91:E91"/>
    <mergeCell ref="B92:E92"/>
    <mergeCell ref="B93:E93"/>
    <mergeCell ref="B94:E94"/>
    <mergeCell ref="B95:E95"/>
    <mergeCell ref="B132:E132"/>
    <mergeCell ref="B133:E133"/>
    <mergeCell ref="B58:E58"/>
    <mergeCell ref="B59:E59"/>
    <mergeCell ref="B69:E69"/>
    <mergeCell ref="B72:E72"/>
    <mergeCell ref="B106:E106"/>
    <mergeCell ref="B109:E109"/>
    <mergeCell ref="B110:E110"/>
    <mergeCell ref="B111:E111"/>
    <mergeCell ref="B112:E112"/>
    <mergeCell ref="A1:G1"/>
    <mergeCell ref="B11:E11"/>
    <mergeCell ref="B16:E16"/>
    <mergeCell ref="B17:E17"/>
    <mergeCell ref="B18:E18"/>
    <mergeCell ref="B19:E19"/>
    <mergeCell ref="B38:E38"/>
    <mergeCell ref="B39:E39"/>
    <mergeCell ref="B40:E40"/>
    <mergeCell ref="B24:B25"/>
    <mergeCell ref="D24:D25"/>
    <mergeCell ref="C24:C25"/>
    <mergeCell ref="A24:A25"/>
    <mergeCell ref="B20:E20"/>
    <mergeCell ref="B21:E21"/>
    <mergeCell ref="B32:E32"/>
    <mergeCell ref="B35:E35"/>
    <mergeCell ref="B36:E36"/>
    <mergeCell ref="B37:E37"/>
    <mergeCell ref="A136:A137"/>
    <mergeCell ref="A43:A44"/>
    <mergeCell ref="B98:B99"/>
    <mergeCell ref="A98:A99"/>
    <mergeCell ref="C98:C99"/>
    <mergeCell ref="D98:D99"/>
    <mergeCell ref="B117:B118"/>
    <mergeCell ref="D117:D118"/>
    <mergeCell ref="C117:C118"/>
    <mergeCell ref="A117:A118"/>
    <mergeCell ref="B51:E51"/>
    <mergeCell ref="B54:E54"/>
    <mergeCell ref="B55:E55"/>
    <mergeCell ref="B43:B44"/>
    <mergeCell ref="D43:D44"/>
    <mergeCell ref="C43:C44"/>
    <mergeCell ref="B73:E73"/>
    <mergeCell ref="B74:E74"/>
    <mergeCell ref="B75:E75"/>
    <mergeCell ref="B76:E76"/>
    <mergeCell ref="B77:E77"/>
    <mergeCell ref="B87:E87"/>
    <mergeCell ref="B56:E56"/>
    <mergeCell ref="B57:E57"/>
  </mergeCells>
  <pageMargins left="0.78740157480314965" right="0.78740157480314965" top="0.19685039370078741" bottom="0.19685039370078741" header="0.19685039370078741" footer="0.19685039370078741"/>
  <pageSetup paperSize="9" scale="64" fitToHeight="0" orientation="portrait" horizontalDpi="1200" verticalDpi="1200" r:id="rId1"/>
  <rowBreaks count="22" manualBreakCount="22">
    <brk id="21" max="16383" man="1"/>
    <brk id="40" max="16383" man="1"/>
    <brk id="59" max="16383" man="1"/>
    <brk id="77" max="16383" man="1"/>
    <brk id="95" max="16383" man="1"/>
    <brk id="114" max="16383" man="1"/>
    <brk id="133" max="6" man="1"/>
    <brk id="156" max="6" man="1"/>
    <brk id="178" max="6" man="1"/>
    <brk id="200" max="6" man="1"/>
    <brk id="222" max="6" man="1"/>
    <brk id="245" max="6" man="1"/>
    <brk id="286" max="6" man="1"/>
    <brk id="308" max="6" man="1"/>
    <brk id="346" max="6" man="1"/>
    <brk id="362" max="6" man="1"/>
    <brk id="382" max="6" man="1"/>
    <brk id="417" max="6" man="1"/>
    <brk id="434" max="6" man="1"/>
    <brk id="452" max="6" man="1"/>
    <brk id="492" max="6" man="1"/>
    <brk id="526" max="6" man="1"/>
  </rowBreaks>
  <ignoredErrors>
    <ignoredError sqref="F20 F39 F58 F76 F94 F113 F132 F155 F177 F199 F221 F244 F263 F285 F307 F326 F345 F399 F416 F433 F451 F471 F491 F508 F525 F542 F559"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647"/>
  <sheetViews>
    <sheetView view="pageBreakPreview" topLeftCell="A883" zoomScale="70" zoomScaleNormal="75" zoomScaleSheetLayoutView="70" workbookViewId="0">
      <selection activeCell="B1632" sqref="B1632"/>
    </sheetView>
  </sheetViews>
  <sheetFormatPr defaultColWidth="9" defaultRowHeight="14.4" x14ac:dyDescent="0.3"/>
  <cols>
    <col min="1" max="1" width="11.109375" style="17" customWidth="1"/>
    <col min="2" max="2" width="54.88671875" style="17" customWidth="1"/>
    <col min="3" max="3" width="8.6640625" style="17" customWidth="1"/>
    <col min="4" max="4" width="11.109375" style="17" customWidth="1"/>
    <col min="5" max="5" width="10.33203125" style="17" customWidth="1"/>
    <col min="6" max="6" width="9.5546875" style="17" customWidth="1"/>
    <col min="7" max="7" width="8.88671875" style="17" customWidth="1"/>
    <col min="8" max="16384" width="9" style="1"/>
  </cols>
  <sheetData>
    <row r="1" spans="1:7" x14ac:dyDescent="0.3">
      <c r="A1" s="231" t="s">
        <v>778</v>
      </c>
      <c r="B1" s="231"/>
      <c r="C1" s="231"/>
      <c r="D1" s="231"/>
      <c r="E1" s="231"/>
      <c r="F1" s="231"/>
      <c r="G1" s="231"/>
    </row>
    <row r="2" spans="1:7" ht="15" thickBot="1" x14ac:dyDescent="0.35"/>
    <row r="3" spans="1:7" ht="44.4" thickTop="1" thickBot="1" x14ac:dyDescent="0.35">
      <c r="A3" s="61" t="s">
        <v>2</v>
      </c>
      <c r="B3" s="62" t="s">
        <v>3</v>
      </c>
      <c r="C3" s="63" t="s">
        <v>4</v>
      </c>
      <c r="D3" s="64" t="s">
        <v>5</v>
      </c>
      <c r="E3" s="27"/>
      <c r="F3" s="20"/>
      <c r="G3" s="20"/>
    </row>
    <row r="4" spans="1:7" ht="66.599999999999994" customHeight="1" thickTop="1" thickBot="1" x14ac:dyDescent="0.35">
      <c r="A4" s="65" t="s">
        <v>779</v>
      </c>
      <c r="B4" s="66" t="s">
        <v>780</v>
      </c>
      <c r="C4" s="50" t="s">
        <v>781</v>
      </c>
      <c r="D4" s="50">
        <v>1</v>
      </c>
      <c r="E4" s="20"/>
      <c r="F4" s="20"/>
      <c r="G4" s="20"/>
    </row>
    <row r="5" spans="1:7" ht="30" thickTop="1" thickBot="1" x14ac:dyDescent="0.35">
      <c r="A5" s="61" t="s">
        <v>9</v>
      </c>
      <c r="B5" s="62" t="s">
        <v>10</v>
      </c>
      <c r="C5" s="62" t="s">
        <v>4</v>
      </c>
      <c r="D5" s="62" t="s">
        <v>11</v>
      </c>
      <c r="E5" s="62" t="s">
        <v>12</v>
      </c>
      <c r="F5" s="62" t="s">
        <v>13</v>
      </c>
      <c r="G5" s="64" t="s">
        <v>14</v>
      </c>
    </row>
    <row r="6" spans="1:7" ht="15" thickTop="1" x14ac:dyDescent="0.3">
      <c r="A6" s="20"/>
      <c r="B6" s="74" t="s">
        <v>22</v>
      </c>
      <c r="C6" s="4"/>
      <c r="D6" s="4"/>
      <c r="E6" s="4"/>
      <c r="F6" s="41"/>
      <c r="G6" s="75"/>
    </row>
    <row r="7" spans="1:7" ht="29.4" thickBot="1" x14ac:dyDescent="0.35">
      <c r="A7" s="36" t="s">
        <v>23</v>
      </c>
      <c r="B7" s="4" t="s">
        <v>782</v>
      </c>
      <c r="C7" s="4" t="s">
        <v>18</v>
      </c>
      <c r="D7" s="4">
        <v>7.0000000000000001E-3</v>
      </c>
      <c r="E7" s="76">
        <v>6.4</v>
      </c>
      <c r="F7" s="6">
        <f>PRODUCT(D7:E7)</f>
        <v>4.4800000000000006E-2</v>
      </c>
      <c r="G7" s="7"/>
    </row>
    <row r="8" spans="1:7" ht="15.6" thickTop="1" thickBot="1" x14ac:dyDescent="0.35">
      <c r="A8" s="71">
        <v>2</v>
      </c>
      <c r="B8" s="244" t="s">
        <v>25</v>
      </c>
      <c r="C8" s="245"/>
      <c r="D8" s="245"/>
      <c r="E8" s="246"/>
      <c r="F8" s="72">
        <f>SUM(F7)</f>
        <v>4.4800000000000006E-2</v>
      </c>
      <c r="G8" s="73">
        <f>SUM(F8/F13)</f>
        <v>0.79051383399209474</v>
      </c>
    </row>
    <row r="9" spans="1:7" ht="15.6" thickTop="1" thickBot="1" x14ac:dyDescent="0.35">
      <c r="A9" s="78" t="s">
        <v>26</v>
      </c>
      <c r="B9" s="244" t="s">
        <v>27</v>
      </c>
      <c r="C9" s="245"/>
      <c r="D9" s="245"/>
      <c r="E9" s="246"/>
      <c r="F9" s="79">
        <f>SUM(F8)</f>
        <v>4.4800000000000006E-2</v>
      </c>
      <c r="G9" s="3"/>
    </row>
    <row r="10" spans="1:7" ht="15.6" thickTop="1" thickBot="1" x14ac:dyDescent="0.35">
      <c r="A10" s="80">
        <v>3</v>
      </c>
      <c r="B10" s="264" t="s">
        <v>28</v>
      </c>
      <c r="C10" s="265"/>
      <c r="D10" s="265"/>
      <c r="E10" s="266"/>
      <c r="F10" s="79">
        <f>SUM(F9)*15%</f>
        <v>6.7200000000000011E-3</v>
      </c>
      <c r="G10" s="73">
        <f>SUM(F10/F13)</f>
        <v>0.11857707509881422</v>
      </c>
    </row>
    <row r="11" spans="1:7" ht="15.6" thickTop="1" thickBot="1" x14ac:dyDescent="0.35">
      <c r="A11" s="78" t="s">
        <v>29</v>
      </c>
      <c r="B11" s="244" t="s">
        <v>30</v>
      </c>
      <c r="C11" s="245"/>
      <c r="D11" s="245"/>
      <c r="E11" s="246"/>
      <c r="F11" s="81">
        <f>SUM(F9:F10)</f>
        <v>5.152000000000001E-2</v>
      </c>
    </row>
    <row r="12" spans="1:7" ht="15.6" thickTop="1" thickBot="1" x14ac:dyDescent="0.35">
      <c r="A12" s="80">
        <v>4</v>
      </c>
      <c r="B12" s="264" t="s">
        <v>31</v>
      </c>
      <c r="C12" s="265"/>
      <c r="D12" s="265"/>
      <c r="E12" s="266"/>
      <c r="F12" s="79">
        <f>SUM(F11)*10%</f>
        <v>5.1520000000000012E-3</v>
      </c>
      <c r="G12" s="73">
        <f>SUM(F12/F13)</f>
        <v>9.0909090909090912E-2</v>
      </c>
    </row>
    <row r="13" spans="1:7" ht="15.6" thickTop="1" thickBot="1" x14ac:dyDescent="0.35">
      <c r="A13" s="78" t="s">
        <v>32</v>
      </c>
      <c r="B13" s="244" t="s">
        <v>33</v>
      </c>
      <c r="C13" s="245"/>
      <c r="D13" s="245"/>
      <c r="E13" s="246"/>
      <c r="F13" s="81">
        <f>SUM(F11:F12)</f>
        <v>5.6672000000000014E-2</v>
      </c>
      <c r="G13" s="82">
        <f>SUM(G8,G10,G12)</f>
        <v>0.99999999999999989</v>
      </c>
    </row>
    <row r="14" spans="1:7" ht="15.6" thickTop="1" thickBot="1" x14ac:dyDescent="0.35"/>
    <row r="15" spans="1:7" ht="44.4" thickTop="1" thickBot="1" x14ac:dyDescent="0.35">
      <c r="A15" s="61" t="s">
        <v>2</v>
      </c>
      <c r="B15" s="62" t="s">
        <v>3</v>
      </c>
      <c r="C15" s="63" t="s">
        <v>4</v>
      </c>
      <c r="D15" s="64" t="s">
        <v>5</v>
      </c>
      <c r="E15" s="27"/>
      <c r="F15" s="20"/>
      <c r="G15" s="20"/>
    </row>
    <row r="16" spans="1:7" ht="61.8" customHeight="1" thickTop="1" thickBot="1" x14ac:dyDescent="0.35">
      <c r="A16" s="65" t="s">
        <v>783</v>
      </c>
      <c r="B16" s="66" t="s">
        <v>784</v>
      </c>
      <c r="C16" s="50" t="s">
        <v>781</v>
      </c>
      <c r="D16" s="50">
        <v>1</v>
      </c>
      <c r="E16" s="20"/>
      <c r="F16" s="20"/>
      <c r="G16" s="20"/>
    </row>
    <row r="17" spans="1:7" ht="30" thickTop="1" thickBot="1" x14ac:dyDescent="0.35">
      <c r="A17" s="61" t="s">
        <v>9</v>
      </c>
      <c r="B17" s="62" t="s">
        <v>10</v>
      </c>
      <c r="C17" s="62" t="s">
        <v>4</v>
      </c>
      <c r="D17" s="62" t="s">
        <v>11</v>
      </c>
      <c r="E17" s="62" t="s">
        <v>12</v>
      </c>
      <c r="F17" s="62" t="s">
        <v>13</v>
      </c>
      <c r="G17" s="64" t="s">
        <v>14</v>
      </c>
    </row>
    <row r="18" spans="1:7" ht="15" thickTop="1" x14ac:dyDescent="0.3">
      <c r="A18" s="20"/>
      <c r="B18" s="74" t="s">
        <v>15</v>
      </c>
      <c r="C18" s="4"/>
      <c r="D18" s="4"/>
      <c r="E18" s="4"/>
      <c r="F18" s="68"/>
      <c r="G18" s="75"/>
    </row>
    <row r="19" spans="1:7" ht="15" thickBot="1" x14ac:dyDescent="0.35">
      <c r="A19" s="36" t="s">
        <v>16</v>
      </c>
      <c r="B19" s="4" t="s">
        <v>70</v>
      </c>
      <c r="C19" s="4" t="s">
        <v>18</v>
      </c>
      <c r="D19" s="4">
        <v>7.0000000000000001E-3</v>
      </c>
      <c r="E19" s="70">
        <v>30.27</v>
      </c>
      <c r="F19" s="6">
        <f>PRODUCT(D19:E19)</f>
        <v>0.21189</v>
      </c>
      <c r="G19" s="7"/>
    </row>
    <row r="20" spans="1:7" ht="15.6" thickTop="1" thickBot="1" x14ac:dyDescent="0.35">
      <c r="A20" s="71">
        <v>1</v>
      </c>
      <c r="B20" s="244" t="s">
        <v>21</v>
      </c>
      <c r="C20" s="245"/>
      <c r="D20" s="245"/>
      <c r="E20" s="246"/>
      <c r="F20" s="72">
        <f>SUM(F19:F19)</f>
        <v>0.21189</v>
      </c>
      <c r="G20" s="73">
        <f>SUM(F20/F28)</f>
        <v>0.65254578006383179</v>
      </c>
    </row>
    <row r="21" spans="1:7" ht="15" thickTop="1" x14ac:dyDescent="0.3">
      <c r="A21" s="20"/>
      <c r="B21" s="74" t="s">
        <v>22</v>
      </c>
      <c r="C21" s="4"/>
      <c r="D21" s="4"/>
      <c r="E21" s="4"/>
      <c r="F21" s="41"/>
      <c r="G21" s="75"/>
    </row>
    <row r="22" spans="1:7" ht="29.4" thickBot="1" x14ac:dyDescent="0.35">
      <c r="A22" s="36" t="s">
        <v>23</v>
      </c>
      <c r="B22" s="4" t="s">
        <v>782</v>
      </c>
      <c r="C22" s="4" t="s">
        <v>18</v>
      </c>
      <c r="D22" s="4">
        <v>7.0000000000000001E-3</v>
      </c>
      <c r="E22" s="76">
        <v>6.4</v>
      </c>
      <c r="F22" s="6">
        <f>PRODUCT(D22:E22)</f>
        <v>4.4800000000000006E-2</v>
      </c>
      <c r="G22" s="7"/>
    </row>
    <row r="23" spans="1:7" ht="15.6" thickTop="1" thickBot="1" x14ac:dyDescent="0.35">
      <c r="A23" s="71">
        <v>2</v>
      </c>
      <c r="B23" s="244" t="s">
        <v>25</v>
      </c>
      <c r="C23" s="245"/>
      <c r="D23" s="245"/>
      <c r="E23" s="246"/>
      <c r="F23" s="72">
        <f>SUM(F22)</f>
        <v>4.4800000000000006E-2</v>
      </c>
      <c r="G23" s="73">
        <f>SUM(F23/F28)</f>
        <v>0.13796805392826311</v>
      </c>
    </row>
    <row r="24" spans="1:7" ht="15.6" thickTop="1" thickBot="1" x14ac:dyDescent="0.35">
      <c r="A24" s="78" t="s">
        <v>26</v>
      </c>
      <c r="B24" s="244" t="s">
        <v>27</v>
      </c>
      <c r="C24" s="245"/>
      <c r="D24" s="245"/>
      <c r="E24" s="246"/>
      <c r="F24" s="79">
        <f>SUM(F20,F23)</f>
        <v>0.25668999999999997</v>
      </c>
      <c r="G24" s="3"/>
    </row>
    <row r="25" spans="1:7" ht="15.6" thickTop="1" thickBot="1" x14ac:dyDescent="0.35">
      <c r="A25" s="80">
        <v>3</v>
      </c>
      <c r="B25" s="264" t="s">
        <v>28</v>
      </c>
      <c r="C25" s="265"/>
      <c r="D25" s="265"/>
      <c r="E25" s="266"/>
      <c r="F25" s="79">
        <f>SUM(F24)*15%</f>
        <v>3.8503499999999996E-2</v>
      </c>
      <c r="G25" s="73">
        <f>SUM(F25/F28)</f>
        <v>0.11857707509881422</v>
      </c>
    </row>
    <row r="26" spans="1:7" ht="15.6" thickTop="1" thickBot="1" x14ac:dyDescent="0.35">
      <c r="A26" s="78" t="s">
        <v>29</v>
      </c>
      <c r="B26" s="244" t="s">
        <v>30</v>
      </c>
      <c r="C26" s="245"/>
      <c r="D26" s="245"/>
      <c r="E26" s="246"/>
      <c r="F26" s="81">
        <f>SUM(F24:F25)</f>
        <v>0.2951935</v>
      </c>
    </row>
    <row r="27" spans="1:7" ht="15.6" thickTop="1" thickBot="1" x14ac:dyDescent="0.35">
      <c r="A27" s="80">
        <v>4</v>
      </c>
      <c r="B27" s="264" t="s">
        <v>31</v>
      </c>
      <c r="C27" s="265"/>
      <c r="D27" s="265"/>
      <c r="E27" s="266"/>
      <c r="F27" s="79">
        <f>SUM(F26)*10%</f>
        <v>2.951935E-2</v>
      </c>
      <c r="G27" s="73">
        <f>SUM(F27/F28)</f>
        <v>9.0909090909090912E-2</v>
      </c>
    </row>
    <row r="28" spans="1:7" ht="15.6" thickTop="1" thickBot="1" x14ac:dyDescent="0.35">
      <c r="A28" s="78" t="s">
        <v>32</v>
      </c>
      <c r="B28" s="244" t="s">
        <v>33</v>
      </c>
      <c r="C28" s="245"/>
      <c r="D28" s="245"/>
      <c r="E28" s="246"/>
      <c r="F28" s="81">
        <f>SUM(F26:F27)</f>
        <v>0.32471285</v>
      </c>
      <c r="G28" s="82">
        <f>SUM(G20,G23,G25,G27)</f>
        <v>1</v>
      </c>
    </row>
    <row r="29" spans="1:7" ht="15.6" thickTop="1" thickBot="1" x14ac:dyDescent="0.35"/>
    <row r="30" spans="1:7" ht="44.4" thickTop="1" thickBot="1" x14ac:dyDescent="0.35">
      <c r="A30" s="61" t="s">
        <v>2</v>
      </c>
      <c r="B30" s="62" t="s">
        <v>3</v>
      </c>
      <c r="C30" s="63" t="s">
        <v>4</v>
      </c>
      <c r="D30" s="64" t="s">
        <v>5</v>
      </c>
      <c r="E30" s="27"/>
      <c r="F30" s="20"/>
      <c r="G30" s="20"/>
    </row>
    <row r="31" spans="1:7" ht="60.6" customHeight="1" thickTop="1" thickBot="1" x14ac:dyDescent="0.35">
      <c r="A31" s="65" t="s">
        <v>785</v>
      </c>
      <c r="B31" s="66" t="s">
        <v>786</v>
      </c>
      <c r="C31" s="50" t="s">
        <v>781</v>
      </c>
      <c r="D31" s="50">
        <v>1</v>
      </c>
      <c r="E31" s="20"/>
      <c r="F31" s="20"/>
      <c r="G31" s="20"/>
    </row>
    <row r="32" spans="1:7" ht="30" thickTop="1" thickBot="1" x14ac:dyDescent="0.35">
      <c r="A32" s="61" t="s">
        <v>9</v>
      </c>
      <c r="B32" s="62" t="s">
        <v>10</v>
      </c>
      <c r="C32" s="62" t="s">
        <v>4</v>
      </c>
      <c r="D32" s="62" t="s">
        <v>11</v>
      </c>
      <c r="E32" s="62" t="s">
        <v>12</v>
      </c>
      <c r="F32" s="62" t="s">
        <v>13</v>
      </c>
      <c r="G32" s="64" t="s">
        <v>14</v>
      </c>
    </row>
    <row r="33" spans="1:7" ht="15" thickTop="1" x14ac:dyDescent="0.3">
      <c r="A33" s="20"/>
      <c r="B33" s="74" t="s">
        <v>15</v>
      </c>
      <c r="C33" s="4"/>
      <c r="D33" s="4"/>
      <c r="E33" s="4"/>
      <c r="F33" s="68"/>
      <c r="G33" s="75"/>
    </row>
    <row r="34" spans="1:7" ht="15" thickBot="1" x14ac:dyDescent="0.35">
      <c r="A34" s="36" t="s">
        <v>16</v>
      </c>
      <c r="B34" s="4" t="s">
        <v>70</v>
      </c>
      <c r="C34" s="4" t="s">
        <v>18</v>
      </c>
      <c r="D34" s="4">
        <v>8.0000000000000002E-3</v>
      </c>
      <c r="E34" s="70">
        <v>30.27</v>
      </c>
      <c r="F34" s="6">
        <f>PRODUCT(D34:E34)</f>
        <v>0.24216000000000001</v>
      </c>
      <c r="G34" s="7"/>
    </row>
    <row r="35" spans="1:7" ht="15.6" thickTop="1" thickBot="1" x14ac:dyDescent="0.35">
      <c r="A35" s="71">
        <v>1</v>
      </c>
      <c r="B35" s="244" t="s">
        <v>21</v>
      </c>
      <c r="C35" s="245"/>
      <c r="D35" s="245"/>
      <c r="E35" s="246"/>
      <c r="F35" s="72">
        <f>SUM(F34:F34)</f>
        <v>0.24216000000000001</v>
      </c>
      <c r="G35" s="73">
        <f>SUM(F35/F43)</f>
        <v>0.65254578006383179</v>
      </c>
    </row>
    <row r="36" spans="1:7" ht="15" thickTop="1" x14ac:dyDescent="0.3">
      <c r="A36" s="20"/>
      <c r="B36" s="74" t="s">
        <v>22</v>
      </c>
      <c r="C36" s="4"/>
      <c r="D36" s="4"/>
      <c r="E36" s="4"/>
      <c r="F36" s="41"/>
      <c r="G36" s="75"/>
    </row>
    <row r="37" spans="1:7" ht="29.4" thickBot="1" x14ac:dyDescent="0.35">
      <c r="A37" s="36" t="s">
        <v>23</v>
      </c>
      <c r="B37" s="4" t="s">
        <v>782</v>
      </c>
      <c r="C37" s="4" t="s">
        <v>18</v>
      </c>
      <c r="D37" s="4">
        <v>8.0000000000000002E-3</v>
      </c>
      <c r="E37" s="76">
        <v>6.4</v>
      </c>
      <c r="F37" s="6">
        <f>PRODUCT(D37:E37)</f>
        <v>5.1200000000000002E-2</v>
      </c>
      <c r="G37" s="7"/>
    </row>
    <row r="38" spans="1:7" ht="15.6" thickTop="1" thickBot="1" x14ac:dyDescent="0.35">
      <c r="A38" s="71">
        <v>2</v>
      </c>
      <c r="B38" s="244" t="s">
        <v>25</v>
      </c>
      <c r="C38" s="245"/>
      <c r="D38" s="245"/>
      <c r="E38" s="246"/>
      <c r="F38" s="72">
        <f>SUM(F37)</f>
        <v>5.1200000000000002E-2</v>
      </c>
      <c r="G38" s="73">
        <f>SUM(F38/F43)</f>
        <v>0.13796805392826308</v>
      </c>
    </row>
    <row r="39" spans="1:7" ht="15.6" thickTop="1" thickBot="1" x14ac:dyDescent="0.35">
      <c r="A39" s="78" t="s">
        <v>26</v>
      </c>
      <c r="B39" s="244" t="s">
        <v>27</v>
      </c>
      <c r="C39" s="245"/>
      <c r="D39" s="245"/>
      <c r="E39" s="246"/>
      <c r="F39" s="79">
        <f>SUM(F35,F38)</f>
        <v>0.29336000000000001</v>
      </c>
      <c r="G39" s="3"/>
    </row>
    <row r="40" spans="1:7" ht="15.6" thickTop="1" thickBot="1" x14ac:dyDescent="0.35">
      <c r="A40" s="80">
        <v>3</v>
      </c>
      <c r="B40" s="264" t="s">
        <v>28</v>
      </c>
      <c r="C40" s="265"/>
      <c r="D40" s="265"/>
      <c r="E40" s="266"/>
      <c r="F40" s="79">
        <f>SUM(F39)*15%</f>
        <v>4.4004000000000001E-2</v>
      </c>
      <c r="G40" s="73">
        <f>SUM(F40/F43)</f>
        <v>0.11857707509881424</v>
      </c>
    </row>
    <row r="41" spans="1:7" ht="15.6" thickTop="1" thickBot="1" x14ac:dyDescent="0.35">
      <c r="A41" s="78" t="s">
        <v>29</v>
      </c>
      <c r="B41" s="244" t="s">
        <v>30</v>
      </c>
      <c r="C41" s="245"/>
      <c r="D41" s="245"/>
      <c r="E41" s="246"/>
      <c r="F41" s="81">
        <f>SUM(F39:F40)</f>
        <v>0.337364</v>
      </c>
    </row>
    <row r="42" spans="1:7" ht="15.6" thickTop="1" thickBot="1" x14ac:dyDescent="0.35">
      <c r="A42" s="80">
        <v>4</v>
      </c>
      <c r="B42" s="264" t="s">
        <v>31</v>
      </c>
      <c r="C42" s="265"/>
      <c r="D42" s="265"/>
      <c r="E42" s="266"/>
      <c r="F42" s="79">
        <f>SUM(F41)*10%</f>
        <v>3.37364E-2</v>
      </c>
      <c r="G42" s="73">
        <f>SUM(F42/F43)</f>
        <v>9.0909090909090912E-2</v>
      </c>
    </row>
    <row r="43" spans="1:7" ht="15.6" thickTop="1" thickBot="1" x14ac:dyDescent="0.35">
      <c r="A43" s="78" t="s">
        <v>32</v>
      </c>
      <c r="B43" s="244" t="s">
        <v>33</v>
      </c>
      <c r="C43" s="245"/>
      <c r="D43" s="245"/>
      <c r="E43" s="246"/>
      <c r="F43" s="81">
        <f>SUM(F41:F42)</f>
        <v>0.3711004</v>
      </c>
      <c r="G43" s="82">
        <f>SUM(G35,G38,G40,G42)</f>
        <v>1</v>
      </c>
    </row>
    <row r="44" spans="1:7" ht="15.6" thickTop="1" thickBot="1" x14ac:dyDescent="0.35"/>
    <row r="45" spans="1:7" ht="44.4" thickTop="1" thickBot="1" x14ac:dyDescent="0.35">
      <c r="A45" s="61" t="s">
        <v>2</v>
      </c>
      <c r="B45" s="62" t="s">
        <v>3</v>
      </c>
      <c r="C45" s="63" t="s">
        <v>4</v>
      </c>
      <c r="D45" s="64" t="s">
        <v>5</v>
      </c>
      <c r="E45" s="27"/>
      <c r="F45" s="20"/>
      <c r="G45" s="20"/>
    </row>
    <row r="46" spans="1:7" ht="60.6" customHeight="1" thickTop="1" thickBot="1" x14ac:dyDescent="0.35">
      <c r="A46" s="65" t="s">
        <v>787</v>
      </c>
      <c r="B46" s="66" t="s">
        <v>788</v>
      </c>
      <c r="C46" s="50" t="s">
        <v>781</v>
      </c>
      <c r="D46" s="50">
        <v>1</v>
      </c>
      <c r="E46" s="20"/>
      <c r="F46" s="20"/>
      <c r="G46" s="20"/>
    </row>
    <row r="47" spans="1:7" ht="30" thickTop="1" thickBot="1" x14ac:dyDescent="0.35">
      <c r="A47" s="61" t="s">
        <v>9</v>
      </c>
      <c r="B47" s="62" t="s">
        <v>10</v>
      </c>
      <c r="C47" s="62" t="s">
        <v>4</v>
      </c>
      <c r="D47" s="62" t="s">
        <v>11</v>
      </c>
      <c r="E47" s="62" t="s">
        <v>12</v>
      </c>
      <c r="F47" s="62" t="s">
        <v>13</v>
      </c>
      <c r="G47" s="64" t="s">
        <v>14</v>
      </c>
    </row>
    <row r="48" spans="1:7" ht="15" thickTop="1" x14ac:dyDescent="0.3">
      <c r="A48" s="20"/>
      <c r="B48" s="74" t="s">
        <v>15</v>
      </c>
      <c r="C48" s="4"/>
      <c r="D48" s="4"/>
      <c r="E48" s="4"/>
      <c r="F48" s="68"/>
      <c r="G48" s="75"/>
    </row>
    <row r="49" spans="1:7" ht="15" thickBot="1" x14ac:dyDescent="0.35">
      <c r="A49" s="36" t="s">
        <v>16</v>
      </c>
      <c r="B49" s="4" t="s">
        <v>70</v>
      </c>
      <c r="C49" s="4" t="s">
        <v>18</v>
      </c>
      <c r="D49" s="4">
        <v>8.9999999999999993E-3</v>
      </c>
      <c r="E49" s="70">
        <v>30.27</v>
      </c>
      <c r="F49" s="6">
        <f>PRODUCT(D49:E49)</f>
        <v>0.27242999999999995</v>
      </c>
      <c r="G49" s="7"/>
    </row>
    <row r="50" spans="1:7" ht="15.6" thickTop="1" thickBot="1" x14ac:dyDescent="0.35">
      <c r="A50" s="71">
        <v>1</v>
      </c>
      <c r="B50" s="244" t="s">
        <v>21</v>
      </c>
      <c r="C50" s="245"/>
      <c r="D50" s="245"/>
      <c r="E50" s="246"/>
      <c r="F50" s="72">
        <f>SUM(F49:F49)</f>
        <v>0.27242999999999995</v>
      </c>
      <c r="G50" s="73">
        <f>SUM(F50/F55)</f>
        <v>0.79051383399209496</v>
      </c>
    </row>
    <row r="51" spans="1:7" ht="15.6" thickTop="1" thickBot="1" x14ac:dyDescent="0.35">
      <c r="A51" s="78" t="s">
        <v>26</v>
      </c>
      <c r="B51" s="244" t="s">
        <v>27</v>
      </c>
      <c r="C51" s="245"/>
      <c r="D51" s="245"/>
      <c r="E51" s="246"/>
      <c r="F51" s="79">
        <f>SUM(F50)</f>
        <v>0.27242999999999995</v>
      </c>
      <c r="G51" s="3"/>
    </row>
    <row r="52" spans="1:7" ht="15.6" thickTop="1" thickBot="1" x14ac:dyDescent="0.35">
      <c r="A52" s="80">
        <v>2</v>
      </c>
      <c r="B52" s="264" t="s">
        <v>28</v>
      </c>
      <c r="C52" s="265"/>
      <c r="D52" s="265"/>
      <c r="E52" s="266"/>
      <c r="F52" s="79">
        <f>SUM(F51)*15%</f>
        <v>4.0864499999999991E-2</v>
      </c>
      <c r="G52" s="73">
        <f>SUM(F52/F55)</f>
        <v>0.11857707509881424</v>
      </c>
    </row>
    <row r="53" spans="1:7" ht="15.6" thickTop="1" thickBot="1" x14ac:dyDescent="0.35">
      <c r="A53" s="78" t="s">
        <v>29</v>
      </c>
      <c r="B53" s="244" t="s">
        <v>30</v>
      </c>
      <c r="C53" s="245"/>
      <c r="D53" s="245"/>
      <c r="E53" s="246"/>
      <c r="F53" s="81">
        <f>SUM(F51:F52)</f>
        <v>0.31329449999999992</v>
      </c>
    </row>
    <row r="54" spans="1:7" ht="15.6" thickTop="1" thickBot="1" x14ac:dyDescent="0.35">
      <c r="A54" s="80">
        <v>3</v>
      </c>
      <c r="B54" s="264" t="s">
        <v>31</v>
      </c>
      <c r="C54" s="265"/>
      <c r="D54" s="265"/>
      <c r="E54" s="266"/>
      <c r="F54" s="79">
        <f>SUM(F53)*10%</f>
        <v>3.1329449999999995E-2</v>
      </c>
      <c r="G54" s="73">
        <f>SUM(F54/F55)</f>
        <v>9.0909090909090925E-2</v>
      </c>
    </row>
    <row r="55" spans="1:7" ht="15.6" thickTop="1" thickBot="1" x14ac:dyDescent="0.35">
      <c r="A55" s="78" t="s">
        <v>32</v>
      </c>
      <c r="B55" s="244" t="s">
        <v>33</v>
      </c>
      <c r="C55" s="245"/>
      <c r="D55" s="245"/>
      <c r="E55" s="246"/>
      <c r="F55" s="81">
        <f>SUM(F53:F54)</f>
        <v>0.3446239499999999</v>
      </c>
      <c r="G55" s="82">
        <f>SUM(G50,G52,G54)</f>
        <v>1</v>
      </c>
    </row>
    <row r="56" spans="1:7" ht="15.6" thickTop="1" thickBot="1" x14ac:dyDescent="0.35"/>
    <row r="57" spans="1:7" ht="44.4" thickTop="1" thickBot="1" x14ac:dyDescent="0.35">
      <c r="A57" s="61" t="s">
        <v>2</v>
      </c>
      <c r="B57" s="62" t="s">
        <v>3</v>
      </c>
      <c r="C57" s="63" t="s">
        <v>4</v>
      </c>
      <c r="D57" s="64" t="s">
        <v>5</v>
      </c>
      <c r="E57" s="27"/>
      <c r="F57" s="20"/>
      <c r="G57" s="20"/>
    </row>
    <row r="58" spans="1:7" ht="62.4" customHeight="1" thickTop="1" thickBot="1" x14ac:dyDescent="0.35">
      <c r="A58" s="65" t="s">
        <v>789</v>
      </c>
      <c r="B58" s="66" t="s">
        <v>790</v>
      </c>
      <c r="C58" s="50" t="s">
        <v>781</v>
      </c>
      <c r="D58" s="50">
        <v>1</v>
      </c>
      <c r="E58" s="20"/>
      <c r="F58" s="20"/>
      <c r="G58" s="20"/>
    </row>
    <row r="59" spans="1:7" ht="30" thickTop="1" thickBot="1" x14ac:dyDescent="0.35">
      <c r="A59" s="61" t="s">
        <v>9</v>
      </c>
      <c r="B59" s="62" t="s">
        <v>10</v>
      </c>
      <c r="C59" s="62" t="s">
        <v>4</v>
      </c>
      <c r="D59" s="62" t="s">
        <v>11</v>
      </c>
      <c r="E59" s="62" t="s">
        <v>12</v>
      </c>
      <c r="F59" s="62" t="s">
        <v>13</v>
      </c>
      <c r="G59" s="64" t="s">
        <v>14</v>
      </c>
    </row>
    <row r="60" spans="1:7" ht="15" thickTop="1" x14ac:dyDescent="0.3">
      <c r="A60" s="20"/>
      <c r="B60" s="74" t="s">
        <v>15</v>
      </c>
      <c r="C60" s="4"/>
      <c r="D60" s="4"/>
      <c r="E60" s="4"/>
      <c r="F60" s="68"/>
      <c r="G60" s="75"/>
    </row>
    <row r="61" spans="1:7" ht="15" thickBot="1" x14ac:dyDescent="0.35">
      <c r="A61" s="36" t="s">
        <v>16</v>
      </c>
      <c r="B61" s="4" t="s">
        <v>70</v>
      </c>
      <c r="C61" s="4" t="s">
        <v>18</v>
      </c>
      <c r="D61" s="4">
        <v>4.0000000000000001E-3</v>
      </c>
      <c r="E61" s="70">
        <v>30.27</v>
      </c>
      <c r="F61" s="6">
        <f>PRODUCT(D61:E61)</f>
        <v>0.12108000000000001</v>
      </c>
      <c r="G61" s="7"/>
    </row>
    <row r="62" spans="1:7" ht="15.6" thickTop="1" thickBot="1" x14ac:dyDescent="0.35">
      <c r="A62" s="71">
        <v>1</v>
      </c>
      <c r="B62" s="244" t="s">
        <v>21</v>
      </c>
      <c r="C62" s="245"/>
      <c r="D62" s="245"/>
      <c r="E62" s="246"/>
      <c r="F62" s="72">
        <f>SUM(F61:F61)</f>
        <v>0.12108000000000001</v>
      </c>
      <c r="G62" s="73">
        <f>SUM(F62/F71)</f>
        <v>0.21428184610854048</v>
      </c>
    </row>
    <row r="63" spans="1:7" ht="15" thickTop="1" x14ac:dyDescent="0.3">
      <c r="A63" s="20"/>
      <c r="B63" s="74" t="s">
        <v>22</v>
      </c>
      <c r="C63" s="4"/>
      <c r="D63" s="4"/>
      <c r="E63" s="4"/>
      <c r="F63" s="41"/>
      <c r="G63" s="75"/>
    </row>
    <row r="64" spans="1:7" ht="28.8" x14ac:dyDescent="0.3">
      <c r="A64" s="36" t="s">
        <v>23</v>
      </c>
      <c r="B64" s="4" t="s">
        <v>791</v>
      </c>
      <c r="C64" s="4" t="s">
        <v>18</v>
      </c>
      <c r="D64" s="4">
        <v>4.0000000000000001E-3</v>
      </c>
      <c r="E64" s="6">
        <v>62.2</v>
      </c>
      <c r="F64" s="41">
        <f>PRODUCT(D64:E64)</f>
        <v>0.24880000000000002</v>
      </c>
      <c r="G64" s="7"/>
    </row>
    <row r="65" spans="1:7" ht="29.4" thickBot="1" x14ac:dyDescent="0.35">
      <c r="A65" s="36" t="s">
        <v>47</v>
      </c>
      <c r="B65" s="4" t="s">
        <v>792</v>
      </c>
      <c r="C65" s="4" t="s">
        <v>18</v>
      </c>
      <c r="D65" s="4">
        <v>4.0000000000000001E-3</v>
      </c>
      <c r="E65" s="76">
        <v>19.2</v>
      </c>
      <c r="F65" s="6">
        <f>PRODUCT(D65:E65)</f>
        <v>7.6799999999999993E-2</v>
      </c>
      <c r="G65" s="7"/>
    </row>
    <row r="66" spans="1:7" ht="15.6" thickTop="1" thickBot="1" x14ac:dyDescent="0.35">
      <c r="A66" s="71">
        <v>2</v>
      </c>
      <c r="B66" s="244" t="s">
        <v>25</v>
      </c>
      <c r="C66" s="245"/>
      <c r="D66" s="245"/>
      <c r="E66" s="246"/>
      <c r="F66" s="72">
        <f>SUM(F64:F65)</f>
        <v>0.3256</v>
      </c>
      <c r="G66" s="73">
        <f>SUM(F66/F71)</f>
        <v>0.57623198788355445</v>
      </c>
    </row>
    <row r="67" spans="1:7" ht="15.6" thickTop="1" thickBot="1" x14ac:dyDescent="0.35">
      <c r="A67" s="78" t="s">
        <v>26</v>
      </c>
      <c r="B67" s="244" t="s">
        <v>27</v>
      </c>
      <c r="C67" s="245"/>
      <c r="D67" s="245"/>
      <c r="E67" s="246"/>
      <c r="F67" s="79">
        <f>SUM(F62,F66)</f>
        <v>0.44668000000000002</v>
      </c>
      <c r="G67" s="3"/>
    </row>
    <row r="68" spans="1:7" ht="15.6" thickTop="1" thickBot="1" x14ac:dyDescent="0.35">
      <c r="A68" s="80">
        <v>3</v>
      </c>
      <c r="B68" s="264" t="s">
        <v>28</v>
      </c>
      <c r="C68" s="265"/>
      <c r="D68" s="265"/>
      <c r="E68" s="266"/>
      <c r="F68" s="79">
        <f>SUM(F67)*15%</f>
        <v>6.7002000000000006E-2</v>
      </c>
      <c r="G68" s="73">
        <f>SUM(F68/F71)</f>
        <v>0.11857707509881425</v>
      </c>
    </row>
    <row r="69" spans="1:7" ht="15.6" thickTop="1" thickBot="1" x14ac:dyDescent="0.35">
      <c r="A69" s="78" t="s">
        <v>29</v>
      </c>
      <c r="B69" s="244" t="s">
        <v>30</v>
      </c>
      <c r="C69" s="245"/>
      <c r="D69" s="245"/>
      <c r="E69" s="246"/>
      <c r="F69" s="81">
        <f>SUM(F67:F68)</f>
        <v>0.51368199999999997</v>
      </c>
    </row>
    <row r="70" spans="1:7" ht="15.6" thickTop="1" thickBot="1" x14ac:dyDescent="0.35">
      <c r="A70" s="80">
        <v>4</v>
      </c>
      <c r="B70" s="264" t="s">
        <v>31</v>
      </c>
      <c r="C70" s="265"/>
      <c r="D70" s="265"/>
      <c r="E70" s="266"/>
      <c r="F70" s="79">
        <f>SUM(F69)*10%</f>
        <v>5.1368200000000003E-2</v>
      </c>
      <c r="G70" s="73">
        <f>SUM(F70/F71)</f>
        <v>9.0909090909090925E-2</v>
      </c>
    </row>
    <row r="71" spans="1:7" ht="15.6" thickTop="1" thickBot="1" x14ac:dyDescent="0.35">
      <c r="A71" s="78" t="s">
        <v>32</v>
      </c>
      <c r="B71" s="244" t="s">
        <v>33</v>
      </c>
      <c r="C71" s="245"/>
      <c r="D71" s="245"/>
      <c r="E71" s="246"/>
      <c r="F71" s="81">
        <f>SUM(F69:F70)</f>
        <v>0.56505019999999995</v>
      </c>
      <c r="G71" s="82">
        <f>SUM(G62,G66,G68,G70)</f>
        <v>1</v>
      </c>
    </row>
    <row r="72" spans="1:7" ht="15.6" thickTop="1" thickBot="1" x14ac:dyDescent="0.35"/>
    <row r="73" spans="1:7" ht="44.4" thickTop="1" thickBot="1" x14ac:dyDescent="0.35">
      <c r="A73" s="61" t="s">
        <v>2</v>
      </c>
      <c r="B73" s="62" t="s">
        <v>3</v>
      </c>
      <c r="C73" s="63" t="s">
        <v>4</v>
      </c>
      <c r="D73" s="64" t="s">
        <v>5</v>
      </c>
      <c r="E73" s="27"/>
      <c r="F73" s="20"/>
      <c r="G73" s="20"/>
    </row>
    <row r="74" spans="1:7" ht="64.2" customHeight="1" thickTop="1" thickBot="1" x14ac:dyDescent="0.35">
      <c r="A74" s="65" t="s">
        <v>793</v>
      </c>
      <c r="B74" s="66" t="s">
        <v>794</v>
      </c>
      <c r="C74" s="50" t="s">
        <v>781</v>
      </c>
      <c r="D74" s="50">
        <v>1</v>
      </c>
      <c r="E74" s="20"/>
      <c r="F74" s="20"/>
      <c r="G74" s="20"/>
    </row>
    <row r="75" spans="1:7" ht="30" thickTop="1" thickBot="1" x14ac:dyDescent="0.35">
      <c r="A75" s="61" t="s">
        <v>9</v>
      </c>
      <c r="B75" s="62" t="s">
        <v>10</v>
      </c>
      <c r="C75" s="62" t="s">
        <v>4</v>
      </c>
      <c r="D75" s="62" t="s">
        <v>11</v>
      </c>
      <c r="E75" s="62" t="s">
        <v>12</v>
      </c>
      <c r="F75" s="62" t="s">
        <v>13</v>
      </c>
      <c r="G75" s="64" t="s">
        <v>14</v>
      </c>
    </row>
    <row r="76" spans="1:7" ht="15" thickTop="1" x14ac:dyDescent="0.3">
      <c r="A76" s="20"/>
      <c r="B76" s="74" t="s">
        <v>15</v>
      </c>
      <c r="C76" s="4"/>
      <c r="D76" s="4"/>
      <c r="E76" s="4"/>
      <c r="F76" s="68"/>
      <c r="G76" s="75"/>
    </row>
    <row r="77" spans="1:7" ht="15" thickBot="1" x14ac:dyDescent="0.35">
      <c r="A77" s="36" t="s">
        <v>16</v>
      </c>
      <c r="B77" s="4" t="s">
        <v>70</v>
      </c>
      <c r="C77" s="4" t="s">
        <v>18</v>
      </c>
      <c r="D77" s="4">
        <v>4.0000000000000001E-3</v>
      </c>
      <c r="E77" s="70">
        <v>30.27</v>
      </c>
      <c r="F77" s="6">
        <f>PRODUCT(D77:E77)</f>
        <v>0.12108000000000001</v>
      </c>
      <c r="G77" s="7"/>
    </row>
    <row r="78" spans="1:7" ht="15.6" thickTop="1" thickBot="1" x14ac:dyDescent="0.35">
      <c r="A78" s="71">
        <v>1</v>
      </c>
      <c r="B78" s="244" t="s">
        <v>21</v>
      </c>
      <c r="C78" s="245"/>
      <c r="D78" s="245"/>
      <c r="E78" s="246"/>
      <c r="F78" s="72">
        <f>SUM(F77:F77)</f>
        <v>0.12108000000000001</v>
      </c>
      <c r="G78" s="73">
        <f>SUM(F78/F87)</f>
        <v>0.21428184610854048</v>
      </c>
    </row>
    <row r="79" spans="1:7" ht="15" thickTop="1" x14ac:dyDescent="0.3">
      <c r="A79" s="20"/>
      <c r="B79" s="74" t="s">
        <v>22</v>
      </c>
      <c r="C79" s="4"/>
      <c r="D79" s="4"/>
      <c r="E79" s="4"/>
      <c r="F79" s="41"/>
      <c r="G79" s="75"/>
    </row>
    <row r="80" spans="1:7" ht="28.8" x14ac:dyDescent="0.3">
      <c r="A80" s="36" t="s">
        <v>23</v>
      </c>
      <c r="B80" s="4" t="s">
        <v>795</v>
      </c>
      <c r="C80" s="4" t="s">
        <v>18</v>
      </c>
      <c r="D80" s="4">
        <v>4.0000000000000001E-3</v>
      </c>
      <c r="E80" s="6">
        <v>62.2</v>
      </c>
      <c r="F80" s="41">
        <f>PRODUCT(D80:E80)</f>
        <v>0.24880000000000002</v>
      </c>
      <c r="G80" s="7"/>
    </row>
    <row r="81" spans="1:7" ht="29.4" thickBot="1" x14ac:dyDescent="0.35">
      <c r="A81" s="36" t="s">
        <v>47</v>
      </c>
      <c r="B81" s="4" t="s">
        <v>792</v>
      </c>
      <c r="C81" s="4" t="s">
        <v>18</v>
      </c>
      <c r="D81" s="4">
        <v>4.0000000000000001E-3</v>
      </c>
      <c r="E81" s="76">
        <v>19.2</v>
      </c>
      <c r="F81" s="6">
        <f>PRODUCT(D81:E81)</f>
        <v>7.6799999999999993E-2</v>
      </c>
      <c r="G81" s="7"/>
    </row>
    <row r="82" spans="1:7" ht="15.6" thickTop="1" thickBot="1" x14ac:dyDescent="0.35">
      <c r="A82" s="71">
        <v>2</v>
      </c>
      <c r="B82" s="244" t="s">
        <v>25</v>
      </c>
      <c r="C82" s="245"/>
      <c r="D82" s="245"/>
      <c r="E82" s="246"/>
      <c r="F82" s="72">
        <f>SUM(F80:F81)</f>
        <v>0.3256</v>
      </c>
      <c r="G82" s="73">
        <f>SUM(F82/F87)</f>
        <v>0.57623198788355445</v>
      </c>
    </row>
    <row r="83" spans="1:7" ht="15.6" thickTop="1" thickBot="1" x14ac:dyDescent="0.35">
      <c r="A83" s="78" t="s">
        <v>26</v>
      </c>
      <c r="B83" s="244" t="s">
        <v>27</v>
      </c>
      <c r="C83" s="245"/>
      <c r="D83" s="245"/>
      <c r="E83" s="246"/>
      <c r="F83" s="79">
        <f>SUM(F78,F82)</f>
        <v>0.44668000000000002</v>
      </c>
      <c r="G83" s="3"/>
    </row>
    <row r="84" spans="1:7" ht="15.6" thickTop="1" thickBot="1" x14ac:dyDescent="0.35">
      <c r="A84" s="80">
        <v>3</v>
      </c>
      <c r="B84" s="264" t="s">
        <v>28</v>
      </c>
      <c r="C84" s="265"/>
      <c r="D84" s="265"/>
      <c r="E84" s="266"/>
      <c r="F84" s="79">
        <f>SUM(F83)*15%</f>
        <v>6.7002000000000006E-2</v>
      </c>
      <c r="G84" s="73">
        <f>SUM(F84/F87)</f>
        <v>0.11857707509881425</v>
      </c>
    </row>
    <row r="85" spans="1:7" ht="15.6" thickTop="1" thickBot="1" x14ac:dyDescent="0.35">
      <c r="A85" s="78" t="s">
        <v>29</v>
      </c>
      <c r="B85" s="244" t="s">
        <v>30</v>
      </c>
      <c r="C85" s="245"/>
      <c r="D85" s="245"/>
      <c r="E85" s="246"/>
      <c r="F85" s="81">
        <f>SUM(F83:F84)</f>
        <v>0.51368199999999997</v>
      </c>
    </row>
    <row r="86" spans="1:7" ht="15.6" thickTop="1" thickBot="1" x14ac:dyDescent="0.35">
      <c r="A86" s="80">
        <v>4</v>
      </c>
      <c r="B86" s="264" t="s">
        <v>31</v>
      </c>
      <c r="C86" s="265"/>
      <c r="D86" s="265"/>
      <c r="E86" s="266"/>
      <c r="F86" s="79">
        <f>SUM(F85)*10%</f>
        <v>5.1368200000000003E-2</v>
      </c>
      <c r="G86" s="73">
        <f>SUM(F86/F87)</f>
        <v>9.0909090909090925E-2</v>
      </c>
    </row>
    <row r="87" spans="1:7" ht="15.6" thickTop="1" thickBot="1" x14ac:dyDescent="0.35">
      <c r="A87" s="78" t="s">
        <v>32</v>
      </c>
      <c r="B87" s="244" t="s">
        <v>33</v>
      </c>
      <c r="C87" s="245"/>
      <c r="D87" s="245"/>
      <c r="E87" s="246"/>
      <c r="F87" s="81">
        <f>SUM(F85:F86)</f>
        <v>0.56505019999999995</v>
      </c>
      <c r="G87" s="82">
        <f>SUM(G78,G82,G84,G86)</f>
        <v>1</v>
      </c>
    </row>
    <row r="88" spans="1:7" ht="15.6" thickTop="1" thickBot="1" x14ac:dyDescent="0.35"/>
    <row r="89" spans="1:7" ht="44.4" thickTop="1" thickBot="1" x14ac:dyDescent="0.35">
      <c r="A89" s="61" t="s">
        <v>2</v>
      </c>
      <c r="B89" s="62" t="s">
        <v>3</v>
      </c>
      <c r="C89" s="63" t="s">
        <v>4</v>
      </c>
      <c r="D89" s="64" t="s">
        <v>5</v>
      </c>
      <c r="E89" s="27"/>
      <c r="F89" s="20"/>
      <c r="G89" s="20"/>
    </row>
    <row r="90" spans="1:7" ht="66.599999999999994" customHeight="1" thickTop="1" thickBot="1" x14ac:dyDescent="0.35">
      <c r="A90" s="65" t="s">
        <v>796</v>
      </c>
      <c r="B90" s="66" t="s">
        <v>797</v>
      </c>
      <c r="C90" s="50" t="s">
        <v>781</v>
      </c>
      <c r="D90" s="50">
        <v>1</v>
      </c>
      <c r="E90" s="20"/>
      <c r="F90" s="20"/>
      <c r="G90" s="20"/>
    </row>
    <row r="91" spans="1:7" ht="30" thickTop="1" thickBot="1" x14ac:dyDescent="0.35">
      <c r="A91" s="61" t="s">
        <v>9</v>
      </c>
      <c r="B91" s="62" t="s">
        <v>10</v>
      </c>
      <c r="C91" s="62" t="s">
        <v>4</v>
      </c>
      <c r="D91" s="62" t="s">
        <v>11</v>
      </c>
      <c r="E91" s="62" t="s">
        <v>12</v>
      </c>
      <c r="F91" s="62" t="s">
        <v>13</v>
      </c>
      <c r="G91" s="64" t="s">
        <v>14</v>
      </c>
    </row>
    <row r="92" spans="1:7" ht="15" thickTop="1" x14ac:dyDescent="0.3">
      <c r="A92" s="20"/>
      <c r="B92" s="74" t="s">
        <v>15</v>
      </c>
      <c r="C92" s="4"/>
      <c r="D92" s="4"/>
      <c r="E92" s="4"/>
      <c r="F92" s="68"/>
      <c r="G92" s="75"/>
    </row>
    <row r="93" spans="1:7" ht="15" thickBot="1" x14ac:dyDescent="0.35">
      <c r="A93" s="36" t="s">
        <v>16</v>
      </c>
      <c r="B93" s="4" t="s">
        <v>70</v>
      </c>
      <c r="C93" s="4" t="s">
        <v>18</v>
      </c>
      <c r="D93" s="4">
        <v>4.0000000000000001E-3</v>
      </c>
      <c r="E93" s="70">
        <v>30.27</v>
      </c>
      <c r="F93" s="6">
        <f>PRODUCT(D93:E93)</f>
        <v>0.12108000000000001</v>
      </c>
      <c r="G93" s="7"/>
    </row>
    <row r="94" spans="1:7" ht="15.6" thickTop="1" thickBot="1" x14ac:dyDescent="0.35">
      <c r="A94" s="71">
        <v>1</v>
      </c>
      <c r="B94" s="244" t="s">
        <v>21</v>
      </c>
      <c r="C94" s="245"/>
      <c r="D94" s="245"/>
      <c r="E94" s="246"/>
      <c r="F94" s="72">
        <f>SUM(F93:F93)</f>
        <v>0.12108000000000001</v>
      </c>
      <c r="G94" s="73">
        <f>SUM(F94/F103)</f>
        <v>0.21428184610854048</v>
      </c>
    </row>
    <row r="95" spans="1:7" ht="15" thickTop="1" x14ac:dyDescent="0.3">
      <c r="A95" s="20"/>
      <c r="B95" s="74" t="s">
        <v>22</v>
      </c>
      <c r="C95" s="4"/>
      <c r="D95" s="4"/>
      <c r="E95" s="4"/>
      <c r="F95" s="41"/>
      <c r="G95" s="75"/>
    </row>
    <row r="96" spans="1:7" ht="28.8" x14ac:dyDescent="0.3">
      <c r="A96" s="36" t="s">
        <v>23</v>
      </c>
      <c r="B96" s="4" t="s">
        <v>795</v>
      </c>
      <c r="C96" s="4" t="s">
        <v>18</v>
      </c>
      <c r="D96" s="4">
        <v>4.0000000000000001E-3</v>
      </c>
      <c r="E96" s="6">
        <v>62.2</v>
      </c>
      <c r="F96" s="41">
        <f>PRODUCT(D96:E96)</f>
        <v>0.24880000000000002</v>
      </c>
      <c r="G96" s="7"/>
    </row>
    <row r="97" spans="1:7" ht="29.4" thickBot="1" x14ac:dyDescent="0.35">
      <c r="A97" s="36" t="s">
        <v>47</v>
      </c>
      <c r="B97" s="4" t="s">
        <v>792</v>
      </c>
      <c r="C97" s="4" t="s">
        <v>18</v>
      </c>
      <c r="D97" s="4">
        <v>4.0000000000000001E-3</v>
      </c>
      <c r="E97" s="76">
        <v>19.2</v>
      </c>
      <c r="F97" s="6">
        <f>PRODUCT(D97:E97)</f>
        <v>7.6799999999999993E-2</v>
      </c>
      <c r="G97" s="7"/>
    </row>
    <row r="98" spans="1:7" ht="15.6" thickTop="1" thickBot="1" x14ac:dyDescent="0.35">
      <c r="A98" s="71">
        <v>2</v>
      </c>
      <c r="B98" s="244" t="s">
        <v>25</v>
      </c>
      <c r="C98" s="245"/>
      <c r="D98" s="245"/>
      <c r="E98" s="246"/>
      <c r="F98" s="72">
        <f>SUM(F96:F97)</f>
        <v>0.3256</v>
      </c>
      <c r="G98" s="73">
        <f>SUM(F98/F103)</f>
        <v>0.57623198788355445</v>
      </c>
    </row>
    <row r="99" spans="1:7" ht="15.6" thickTop="1" thickBot="1" x14ac:dyDescent="0.35">
      <c r="A99" s="78" t="s">
        <v>26</v>
      </c>
      <c r="B99" s="244" t="s">
        <v>27</v>
      </c>
      <c r="C99" s="245"/>
      <c r="D99" s="245"/>
      <c r="E99" s="246"/>
      <c r="F99" s="79">
        <f>SUM(F94,F98)</f>
        <v>0.44668000000000002</v>
      </c>
      <c r="G99" s="3"/>
    </row>
    <row r="100" spans="1:7" ht="15.6" thickTop="1" thickBot="1" x14ac:dyDescent="0.35">
      <c r="A100" s="80">
        <v>3</v>
      </c>
      <c r="B100" s="264" t="s">
        <v>28</v>
      </c>
      <c r="C100" s="265"/>
      <c r="D100" s="265"/>
      <c r="E100" s="266"/>
      <c r="F100" s="79">
        <f>SUM(F99)*15%</f>
        <v>6.7002000000000006E-2</v>
      </c>
      <c r="G100" s="73">
        <f>SUM(F100/F103)</f>
        <v>0.11857707509881425</v>
      </c>
    </row>
    <row r="101" spans="1:7" ht="15.6" thickTop="1" thickBot="1" x14ac:dyDescent="0.35">
      <c r="A101" s="78" t="s">
        <v>29</v>
      </c>
      <c r="B101" s="244" t="s">
        <v>30</v>
      </c>
      <c r="C101" s="245"/>
      <c r="D101" s="245"/>
      <c r="E101" s="246"/>
      <c r="F101" s="81">
        <f>SUM(F99:F100)</f>
        <v>0.51368199999999997</v>
      </c>
    </row>
    <row r="102" spans="1:7" ht="15.6" thickTop="1" thickBot="1" x14ac:dyDescent="0.35">
      <c r="A102" s="80">
        <v>4</v>
      </c>
      <c r="B102" s="264" t="s">
        <v>31</v>
      </c>
      <c r="C102" s="265"/>
      <c r="D102" s="265"/>
      <c r="E102" s="266"/>
      <c r="F102" s="79">
        <f>SUM(F101)*10%</f>
        <v>5.1368200000000003E-2</v>
      </c>
      <c r="G102" s="73">
        <f>SUM(F102/F103)</f>
        <v>9.0909090909090925E-2</v>
      </c>
    </row>
    <row r="103" spans="1:7" ht="15.6" thickTop="1" thickBot="1" x14ac:dyDescent="0.35">
      <c r="A103" s="78" t="s">
        <v>32</v>
      </c>
      <c r="B103" s="244" t="s">
        <v>33</v>
      </c>
      <c r="C103" s="245"/>
      <c r="D103" s="245"/>
      <c r="E103" s="246"/>
      <c r="F103" s="81">
        <f>SUM(F101:F102)</f>
        <v>0.56505019999999995</v>
      </c>
      <c r="G103" s="82">
        <f>SUM(G94,G98,G100,G102)</f>
        <v>1</v>
      </c>
    </row>
    <row r="104" spans="1:7" ht="15.6" thickTop="1" thickBot="1" x14ac:dyDescent="0.35"/>
    <row r="105" spans="1:7" ht="44.4" thickTop="1" thickBot="1" x14ac:dyDescent="0.35">
      <c r="A105" s="61" t="s">
        <v>2</v>
      </c>
      <c r="B105" s="62" t="s">
        <v>3</v>
      </c>
      <c r="C105" s="63" t="s">
        <v>4</v>
      </c>
      <c r="D105" s="64" t="s">
        <v>5</v>
      </c>
      <c r="E105" s="27"/>
      <c r="F105" s="20"/>
      <c r="G105" s="20"/>
    </row>
    <row r="106" spans="1:7" ht="64.2" customHeight="1" thickTop="1" thickBot="1" x14ac:dyDescent="0.35">
      <c r="A106" s="65" t="s">
        <v>798</v>
      </c>
      <c r="B106" s="66" t="s">
        <v>799</v>
      </c>
      <c r="C106" s="50" t="s">
        <v>781</v>
      </c>
      <c r="D106" s="50">
        <v>1</v>
      </c>
      <c r="E106" s="20"/>
      <c r="F106" s="20"/>
      <c r="G106" s="20"/>
    </row>
    <row r="107" spans="1:7" ht="30" thickTop="1" thickBot="1" x14ac:dyDescent="0.35">
      <c r="A107" s="61" t="s">
        <v>9</v>
      </c>
      <c r="B107" s="62" t="s">
        <v>10</v>
      </c>
      <c r="C107" s="62" t="s">
        <v>4</v>
      </c>
      <c r="D107" s="62" t="s">
        <v>11</v>
      </c>
      <c r="E107" s="62" t="s">
        <v>12</v>
      </c>
      <c r="F107" s="62" t="s">
        <v>13</v>
      </c>
      <c r="G107" s="64" t="s">
        <v>14</v>
      </c>
    </row>
    <row r="108" spans="1:7" ht="15" thickTop="1" x14ac:dyDescent="0.3">
      <c r="A108" s="20"/>
      <c r="B108" s="74" t="s">
        <v>15</v>
      </c>
      <c r="C108" s="4"/>
      <c r="D108" s="4"/>
      <c r="E108" s="4"/>
      <c r="F108" s="68"/>
      <c r="G108" s="75"/>
    </row>
    <row r="109" spans="1:7" ht="15" thickBot="1" x14ac:dyDescent="0.35">
      <c r="A109" s="36" t="s">
        <v>16</v>
      </c>
      <c r="B109" s="4" t="s">
        <v>70</v>
      </c>
      <c r="C109" s="4" t="s">
        <v>18</v>
      </c>
      <c r="D109" s="4">
        <v>5.0000000000000001E-3</v>
      </c>
      <c r="E109" s="70">
        <v>30.27</v>
      </c>
      <c r="F109" s="6">
        <f>PRODUCT(D109:E109)</f>
        <v>0.15135000000000001</v>
      </c>
      <c r="G109" s="7"/>
    </row>
    <row r="110" spans="1:7" ht="15.6" thickTop="1" thickBot="1" x14ac:dyDescent="0.35">
      <c r="A110" s="71">
        <v>1</v>
      </c>
      <c r="B110" s="244" t="s">
        <v>21</v>
      </c>
      <c r="C110" s="245"/>
      <c r="D110" s="245"/>
      <c r="E110" s="246"/>
      <c r="F110" s="72">
        <f>SUM(F109:F109)</f>
        <v>0.15135000000000001</v>
      </c>
      <c r="G110" s="73">
        <f>SUM(F110/F118)</f>
        <v>0.25877423764400032</v>
      </c>
    </row>
    <row r="111" spans="1:7" ht="15" thickTop="1" x14ac:dyDescent="0.3">
      <c r="A111" s="20"/>
      <c r="B111" s="74" t="s">
        <v>22</v>
      </c>
      <c r="C111" s="4"/>
      <c r="D111" s="4"/>
      <c r="E111" s="4"/>
      <c r="F111" s="41"/>
      <c r="G111" s="75"/>
    </row>
    <row r="112" spans="1:7" ht="29.4" thickBot="1" x14ac:dyDescent="0.35">
      <c r="A112" s="36" t="s">
        <v>23</v>
      </c>
      <c r="B112" s="4" t="s">
        <v>795</v>
      </c>
      <c r="C112" s="4" t="s">
        <v>18</v>
      </c>
      <c r="D112" s="4">
        <v>5.0000000000000001E-3</v>
      </c>
      <c r="E112" s="76">
        <v>62.2</v>
      </c>
      <c r="F112" s="6">
        <f>PRODUCT(D112:E112)</f>
        <v>0.311</v>
      </c>
      <c r="G112" s="7"/>
    </row>
    <row r="113" spans="1:7" ht="15.6" thickTop="1" thickBot="1" x14ac:dyDescent="0.35">
      <c r="A113" s="71">
        <v>2</v>
      </c>
      <c r="B113" s="244" t="s">
        <v>25</v>
      </c>
      <c r="C113" s="245"/>
      <c r="D113" s="245"/>
      <c r="E113" s="246"/>
      <c r="F113" s="72">
        <f>SUM(F112)</f>
        <v>0.311</v>
      </c>
      <c r="G113" s="73">
        <f>SUM(F113/F118)</f>
        <v>0.53173959634809442</v>
      </c>
    </row>
    <row r="114" spans="1:7" ht="15.6" thickTop="1" thickBot="1" x14ac:dyDescent="0.35">
      <c r="A114" s="78" t="s">
        <v>26</v>
      </c>
      <c r="B114" s="244" t="s">
        <v>27</v>
      </c>
      <c r="C114" s="245"/>
      <c r="D114" s="245"/>
      <c r="E114" s="246"/>
      <c r="F114" s="79">
        <f>SUM(F110,F113)</f>
        <v>0.46235000000000004</v>
      </c>
      <c r="G114" s="3"/>
    </row>
    <row r="115" spans="1:7" ht="15.6" thickTop="1" thickBot="1" x14ac:dyDescent="0.35">
      <c r="A115" s="80">
        <v>3</v>
      </c>
      <c r="B115" s="264" t="s">
        <v>28</v>
      </c>
      <c r="C115" s="265"/>
      <c r="D115" s="265"/>
      <c r="E115" s="266"/>
      <c r="F115" s="79">
        <f>SUM(F114)*15%</f>
        <v>6.9352499999999997E-2</v>
      </c>
      <c r="G115" s="73">
        <f>SUM(F115/F118)</f>
        <v>0.11857707509881421</v>
      </c>
    </row>
    <row r="116" spans="1:7" ht="15.6" thickTop="1" thickBot="1" x14ac:dyDescent="0.35">
      <c r="A116" s="78" t="s">
        <v>29</v>
      </c>
      <c r="B116" s="244" t="s">
        <v>30</v>
      </c>
      <c r="C116" s="245"/>
      <c r="D116" s="245"/>
      <c r="E116" s="246"/>
      <c r="F116" s="81">
        <f>SUM(F114:F115)</f>
        <v>0.53170250000000008</v>
      </c>
    </row>
    <row r="117" spans="1:7" ht="15.6" thickTop="1" thickBot="1" x14ac:dyDescent="0.35">
      <c r="A117" s="80">
        <v>4</v>
      </c>
      <c r="B117" s="264" t="s">
        <v>31</v>
      </c>
      <c r="C117" s="265"/>
      <c r="D117" s="265"/>
      <c r="E117" s="266"/>
      <c r="F117" s="79">
        <f>SUM(F116)*10%</f>
        <v>5.3170250000000009E-2</v>
      </c>
      <c r="G117" s="73">
        <f>SUM(F117/F118)</f>
        <v>9.0909090909090912E-2</v>
      </c>
    </row>
    <row r="118" spans="1:7" ht="15.6" thickTop="1" thickBot="1" x14ac:dyDescent="0.35">
      <c r="A118" s="78" t="s">
        <v>32</v>
      </c>
      <c r="B118" s="244" t="s">
        <v>33</v>
      </c>
      <c r="C118" s="245"/>
      <c r="D118" s="245"/>
      <c r="E118" s="246"/>
      <c r="F118" s="81">
        <f>SUM(F116:F117)</f>
        <v>0.58487275000000005</v>
      </c>
      <c r="G118" s="82">
        <f>SUM(G110,G113,G115,G117)</f>
        <v>0.99999999999999989</v>
      </c>
    </row>
    <row r="119" spans="1:7" ht="15.6" thickTop="1" thickBot="1" x14ac:dyDescent="0.35"/>
    <row r="120" spans="1:7" ht="44.4" thickTop="1" thickBot="1" x14ac:dyDescent="0.35">
      <c r="A120" s="61" t="s">
        <v>2</v>
      </c>
      <c r="B120" s="62" t="s">
        <v>3</v>
      </c>
      <c r="C120" s="63" t="s">
        <v>4</v>
      </c>
      <c r="D120" s="64" t="s">
        <v>5</v>
      </c>
      <c r="E120" s="27"/>
      <c r="F120" s="20"/>
      <c r="G120" s="20"/>
    </row>
    <row r="121" spans="1:7" ht="66" customHeight="1" thickTop="1" thickBot="1" x14ac:dyDescent="0.35">
      <c r="A121" s="65" t="s">
        <v>800</v>
      </c>
      <c r="B121" s="66" t="s">
        <v>801</v>
      </c>
      <c r="C121" s="50" t="s">
        <v>781</v>
      </c>
      <c r="D121" s="50">
        <v>1</v>
      </c>
      <c r="E121" s="20"/>
      <c r="F121" s="20"/>
      <c r="G121" s="20"/>
    </row>
    <row r="122" spans="1:7" ht="30" thickTop="1" thickBot="1" x14ac:dyDescent="0.35">
      <c r="A122" s="61" t="s">
        <v>9</v>
      </c>
      <c r="B122" s="62" t="s">
        <v>10</v>
      </c>
      <c r="C122" s="62" t="s">
        <v>4</v>
      </c>
      <c r="D122" s="62" t="s">
        <v>11</v>
      </c>
      <c r="E122" s="62" t="s">
        <v>12</v>
      </c>
      <c r="F122" s="62" t="s">
        <v>13</v>
      </c>
      <c r="G122" s="64" t="s">
        <v>14</v>
      </c>
    </row>
    <row r="123" spans="1:7" ht="15" thickTop="1" x14ac:dyDescent="0.3">
      <c r="A123" s="20"/>
      <c r="B123" s="74" t="s">
        <v>15</v>
      </c>
      <c r="C123" s="4"/>
      <c r="D123" s="4"/>
      <c r="E123" s="4"/>
      <c r="F123" s="68"/>
      <c r="G123" s="75"/>
    </row>
    <row r="124" spans="1:7" ht="15" thickBot="1" x14ac:dyDescent="0.35">
      <c r="A124" s="36" t="s">
        <v>16</v>
      </c>
      <c r="B124" s="4" t="s">
        <v>70</v>
      </c>
      <c r="C124" s="4" t="s">
        <v>18</v>
      </c>
      <c r="D124" s="4">
        <v>6.0000000000000001E-3</v>
      </c>
      <c r="E124" s="70">
        <v>30.27</v>
      </c>
      <c r="F124" s="6">
        <f>PRODUCT(D124:E124)</f>
        <v>0.18162</v>
      </c>
      <c r="G124" s="7"/>
    </row>
    <row r="125" spans="1:7" ht="15.6" thickTop="1" thickBot="1" x14ac:dyDescent="0.35">
      <c r="A125" s="71">
        <v>1</v>
      </c>
      <c r="B125" s="244" t="s">
        <v>21</v>
      </c>
      <c r="C125" s="245"/>
      <c r="D125" s="245"/>
      <c r="E125" s="246"/>
      <c r="F125" s="72">
        <f>SUM(F124:F124)</f>
        <v>0.18162</v>
      </c>
      <c r="G125" s="73">
        <f>SUM(F125/F134)</f>
        <v>0.21428184610854042</v>
      </c>
    </row>
    <row r="126" spans="1:7" ht="15" thickTop="1" x14ac:dyDescent="0.3">
      <c r="A126" s="20"/>
      <c r="B126" s="74" t="s">
        <v>22</v>
      </c>
      <c r="C126" s="4"/>
      <c r="D126" s="4"/>
      <c r="E126" s="4"/>
      <c r="F126" s="41"/>
      <c r="G126" s="75"/>
    </row>
    <row r="127" spans="1:7" ht="28.8" x14ac:dyDescent="0.3">
      <c r="A127" s="36" t="s">
        <v>23</v>
      </c>
      <c r="B127" s="4" t="s">
        <v>795</v>
      </c>
      <c r="C127" s="4" t="s">
        <v>18</v>
      </c>
      <c r="D127" s="4">
        <v>6.0000000000000001E-3</v>
      </c>
      <c r="E127" s="6">
        <v>62.2</v>
      </c>
      <c r="F127" s="41">
        <f>PRODUCT(D127:E127)</f>
        <v>0.37320000000000003</v>
      </c>
      <c r="G127" s="7"/>
    </row>
    <row r="128" spans="1:7" ht="29.4" thickBot="1" x14ac:dyDescent="0.35">
      <c r="A128" s="36" t="s">
        <v>47</v>
      </c>
      <c r="B128" s="4" t="s">
        <v>792</v>
      </c>
      <c r="C128" s="4" t="s">
        <v>18</v>
      </c>
      <c r="D128" s="4">
        <v>6.0000000000000001E-3</v>
      </c>
      <c r="E128" s="76">
        <v>19.2</v>
      </c>
      <c r="F128" s="6">
        <f>PRODUCT(D128:E128)</f>
        <v>0.1152</v>
      </c>
      <c r="G128" s="7"/>
    </row>
    <row r="129" spans="1:7" ht="15.6" thickTop="1" thickBot="1" x14ac:dyDescent="0.35">
      <c r="A129" s="71">
        <v>2</v>
      </c>
      <c r="B129" s="244" t="s">
        <v>25</v>
      </c>
      <c r="C129" s="245"/>
      <c r="D129" s="245"/>
      <c r="E129" s="246"/>
      <c r="F129" s="72">
        <f>SUM(F127:F128)</f>
        <v>0.48840000000000006</v>
      </c>
      <c r="G129" s="73">
        <f>SUM(F129/F134)</f>
        <v>0.57623198788355434</v>
      </c>
    </row>
    <row r="130" spans="1:7" ht="15.6" thickTop="1" thickBot="1" x14ac:dyDescent="0.35">
      <c r="A130" s="78" t="s">
        <v>26</v>
      </c>
      <c r="B130" s="244" t="s">
        <v>27</v>
      </c>
      <c r="C130" s="245"/>
      <c r="D130" s="245"/>
      <c r="E130" s="246"/>
      <c r="F130" s="79">
        <f>SUM(F125,F129)</f>
        <v>0.67002000000000006</v>
      </c>
      <c r="G130" s="3"/>
    </row>
    <row r="131" spans="1:7" ht="15.6" thickTop="1" thickBot="1" x14ac:dyDescent="0.35">
      <c r="A131" s="80">
        <v>3</v>
      </c>
      <c r="B131" s="264" t="s">
        <v>28</v>
      </c>
      <c r="C131" s="265"/>
      <c r="D131" s="265"/>
      <c r="E131" s="266"/>
      <c r="F131" s="79">
        <f>SUM(F130)*15%</f>
        <v>0.10050300000000001</v>
      </c>
      <c r="G131" s="73">
        <f>SUM(F131/F134)</f>
        <v>0.11857707509881422</v>
      </c>
    </row>
    <row r="132" spans="1:7" ht="15.6" thickTop="1" thickBot="1" x14ac:dyDescent="0.35">
      <c r="A132" s="78" t="s">
        <v>29</v>
      </c>
      <c r="B132" s="244" t="s">
        <v>30</v>
      </c>
      <c r="C132" s="245"/>
      <c r="D132" s="245"/>
      <c r="E132" s="246"/>
      <c r="F132" s="81">
        <f>SUM(F130:F131)</f>
        <v>0.77052300000000007</v>
      </c>
    </row>
    <row r="133" spans="1:7" ht="15.6" thickTop="1" thickBot="1" x14ac:dyDescent="0.35">
      <c r="A133" s="80">
        <v>4</v>
      </c>
      <c r="B133" s="264" t="s">
        <v>31</v>
      </c>
      <c r="C133" s="265"/>
      <c r="D133" s="265"/>
      <c r="E133" s="266"/>
      <c r="F133" s="79">
        <f>SUM(F132)*10%</f>
        <v>7.7052300000000018E-2</v>
      </c>
      <c r="G133" s="73">
        <f>SUM(F133/F134)</f>
        <v>9.0909090909090912E-2</v>
      </c>
    </row>
    <row r="134" spans="1:7" ht="15.6" thickTop="1" thickBot="1" x14ac:dyDescent="0.35">
      <c r="A134" s="78" t="s">
        <v>32</v>
      </c>
      <c r="B134" s="244" t="s">
        <v>33</v>
      </c>
      <c r="C134" s="245"/>
      <c r="D134" s="245"/>
      <c r="E134" s="246"/>
      <c r="F134" s="81">
        <f>SUM(F132:F133)</f>
        <v>0.84757530000000014</v>
      </c>
      <c r="G134" s="82">
        <f>SUM(G125,G129,G131,G133)</f>
        <v>0.99999999999999989</v>
      </c>
    </row>
    <row r="135" spans="1:7" ht="15.6" thickTop="1" thickBot="1" x14ac:dyDescent="0.35"/>
    <row r="136" spans="1:7" ht="44.4" thickTop="1" thickBot="1" x14ac:dyDescent="0.35">
      <c r="A136" s="61" t="s">
        <v>2</v>
      </c>
      <c r="B136" s="62" t="s">
        <v>3</v>
      </c>
      <c r="C136" s="63" t="s">
        <v>4</v>
      </c>
      <c r="D136" s="64" t="s">
        <v>5</v>
      </c>
      <c r="E136" s="27"/>
      <c r="F136" s="20"/>
      <c r="G136" s="20"/>
    </row>
    <row r="137" spans="1:7" ht="61.2" customHeight="1" thickTop="1" thickBot="1" x14ac:dyDescent="0.35">
      <c r="A137" s="65" t="s">
        <v>802</v>
      </c>
      <c r="B137" s="66" t="s">
        <v>803</v>
      </c>
      <c r="C137" s="50" t="s">
        <v>781</v>
      </c>
      <c r="D137" s="50">
        <v>1</v>
      </c>
      <c r="E137" s="20"/>
      <c r="F137" s="20"/>
      <c r="G137" s="20"/>
    </row>
    <row r="138" spans="1:7" ht="30" thickTop="1" thickBot="1" x14ac:dyDescent="0.35">
      <c r="A138" s="61" t="s">
        <v>9</v>
      </c>
      <c r="B138" s="62" t="s">
        <v>10</v>
      </c>
      <c r="C138" s="62" t="s">
        <v>4</v>
      </c>
      <c r="D138" s="62" t="s">
        <v>11</v>
      </c>
      <c r="E138" s="62" t="s">
        <v>12</v>
      </c>
      <c r="F138" s="62" t="s">
        <v>13</v>
      </c>
      <c r="G138" s="64" t="s">
        <v>14</v>
      </c>
    </row>
    <row r="139" spans="1:7" ht="15" thickTop="1" x14ac:dyDescent="0.3">
      <c r="A139" s="20"/>
      <c r="B139" s="74" t="s">
        <v>15</v>
      </c>
      <c r="C139" s="4"/>
      <c r="D139" s="4"/>
      <c r="E139" s="4"/>
      <c r="F139" s="68"/>
      <c r="G139" s="75"/>
    </row>
    <row r="140" spans="1:7" x14ac:dyDescent="0.3">
      <c r="A140" s="36" t="s">
        <v>16</v>
      </c>
      <c r="B140" s="4" t="s">
        <v>70</v>
      </c>
      <c r="C140" s="4" t="s">
        <v>18</v>
      </c>
      <c r="D140" s="22">
        <v>0.35099999999999998</v>
      </c>
      <c r="E140" s="70">
        <v>30.27</v>
      </c>
      <c r="F140" s="41">
        <f>PRODUCT(D140:E140)</f>
        <v>10.62477</v>
      </c>
      <c r="G140" s="7"/>
    </row>
    <row r="141" spans="1:7" ht="15" thickBot="1" x14ac:dyDescent="0.35">
      <c r="A141" s="36" t="s">
        <v>19</v>
      </c>
      <c r="B141" s="4" t="s">
        <v>20</v>
      </c>
      <c r="C141" s="4" t="s">
        <v>18</v>
      </c>
      <c r="D141" s="22">
        <v>0.35099999999999998</v>
      </c>
      <c r="E141" s="70">
        <v>25.18</v>
      </c>
      <c r="F141" s="6">
        <f>PRODUCT(D141:E141)</f>
        <v>8.8381799999999995</v>
      </c>
      <c r="G141" s="7"/>
    </row>
    <row r="142" spans="1:7" ht="15.6" thickTop="1" thickBot="1" x14ac:dyDescent="0.35">
      <c r="A142" s="71">
        <v>1</v>
      </c>
      <c r="B142" s="244" t="s">
        <v>21</v>
      </c>
      <c r="C142" s="245"/>
      <c r="D142" s="245"/>
      <c r="E142" s="246"/>
      <c r="F142" s="72">
        <f>SUM(F140:F141)</f>
        <v>19.462949999999999</v>
      </c>
      <c r="G142" s="73">
        <f>SUM(F142/F150)</f>
        <v>0.78919883712430539</v>
      </c>
    </row>
    <row r="143" spans="1:7" ht="15" thickTop="1" x14ac:dyDescent="0.3">
      <c r="A143" s="20"/>
      <c r="B143" s="74" t="s">
        <v>45</v>
      </c>
      <c r="C143" s="4"/>
      <c r="D143" s="4"/>
      <c r="E143" s="4"/>
      <c r="F143" s="41"/>
      <c r="G143" s="75"/>
    </row>
    <row r="144" spans="1:7" ht="15" thickBot="1" x14ac:dyDescent="0.35">
      <c r="A144" s="36" t="s">
        <v>23</v>
      </c>
      <c r="B144" s="4" t="s">
        <v>581</v>
      </c>
      <c r="C144" s="4" t="s">
        <v>8</v>
      </c>
      <c r="D144" s="4">
        <v>3.4500000000000003E-2</v>
      </c>
      <c r="E144" s="76">
        <v>0.94</v>
      </c>
      <c r="F144" s="6">
        <f>PRODUCT(D144:E144)</f>
        <v>3.243E-2</v>
      </c>
      <c r="G144" s="7"/>
    </row>
    <row r="145" spans="1:7" ht="15.6" thickTop="1" thickBot="1" x14ac:dyDescent="0.35">
      <c r="A145" s="71">
        <v>2</v>
      </c>
      <c r="B145" s="244" t="s">
        <v>49</v>
      </c>
      <c r="C145" s="245"/>
      <c r="D145" s="245"/>
      <c r="E145" s="246"/>
      <c r="F145" s="72">
        <f>SUM(F144)</f>
        <v>3.243E-2</v>
      </c>
      <c r="G145" s="73">
        <f>SUM(F145/F150)</f>
        <v>1.3149968677893754E-3</v>
      </c>
    </row>
    <row r="146" spans="1:7" ht="15.6" thickTop="1" thickBot="1" x14ac:dyDescent="0.35">
      <c r="A146" s="78" t="s">
        <v>26</v>
      </c>
      <c r="B146" s="244" t="s">
        <v>27</v>
      </c>
      <c r="C146" s="245"/>
      <c r="D146" s="245"/>
      <c r="E146" s="246"/>
      <c r="F146" s="79">
        <f>SUM(F142,F145)</f>
        <v>19.495380000000001</v>
      </c>
      <c r="G146" s="3"/>
    </row>
    <row r="147" spans="1:7" ht="15.6" thickTop="1" thickBot="1" x14ac:dyDescent="0.35">
      <c r="A147" s="80">
        <v>3</v>
      </c>
      <c r="B147" s="264" t="s">
        <v>28</v>
      </c>
      <c r="C147" s="265"/>
      <c r="D147" s="265"/>
      <c r="E147" s="266"/>
      <c r="F147" s="79">
        <f>SUM(F146)*15%</f>
        <v>2.9243070000000002</v>
      </c>
      <c r="G147" s="73">
        <f>SUM(F147/F150)</f>
        <v>0.11857707509881424</v>
      </c>
    </row>
    <row r="148" spans="1:7" ht="15.6" thickTop="1" thickBot="1" x14ac:dyDescent="0.35">
      <c r="A148" s="78" t="s">
        <v>29</v>
      </c>
      <c r="B148" s="244" t="s">
        <v>30</v>
      </c>
      <c r="C148" s="245"/>
      <c r="D148" s="245"/>
      <c r="E148" s="246"/>
      <c r="F148" s="81">
        <f>SUM(F146:F147)</f>
        <v>22.419687</v>
      </c>
    </row>
    <row r="149" spans="1:7" ht="15.6" thickTop="1" thickBot="1" x14ac:dyDescent="0.35">
      <c r="A149" s="80">
        <v>4</v>
      </c>
      <c r="B149" s="264" t="s">
        <v>31</v>
      </c>
      <c r="C149" s="265"/>
      <c r="D149" s="265"/>
      <c r="E149" s="266"/>
      <c r="F149" s="79">
        <f>SUM(F148)*10%</f>
        <v>2.2419687000000001</v>
      </c>
      <c r="G149" s="73">
        <f>SUM(F149/F150)</f>
        <v>9.0909090909090912E-2</v>
      </c>
    </row>
    <row r="150" spans="1:7" ht="15.6" thickTop="1" thickBot="1" x14ac:dyDescent="0.35">
      <c r="A150" s="78" t="s">
        <v>32</v>
      </c>
      <c r="B150" s="244" t="s">
        <v>33</v>
      </c>
      <c r="C150" s="245"/>
      <c r="D150" s="245"/>
      <c r="E150" s="246"/>
      <c r="F150" s="81">
        <f>SUM(F148:F149)</f>
        <v>24.661655700000001</v>
      </c>
      <c r="G150" s="82">
        <f>SUM(G142,G145,G147,G149)</f>
        <v>0.99999999999999989</v>
      </c>
    </row>
    <row r="151" spans="1:7" ht="15.6" thickTop="1" thickBot="1" x14ac:dyDescent="0.35"/>
    <row r="152" spans="1:7" ht="44.4" thickTop="1" thickBot="1" x14ac:dyDescent="0.35">
      <c r="A152" s="61" t="s">
        <v>2</v>
      </c>
      <c r="B152" s="62" t="s">
        <v>3</v>
      </c>
      <c r="C152" s="63" t="s">
        <v>4</v>
      </c>
      <c r="D152" s="64" t="s">
        <v>5</v>
      </c>
      <c r="E152" s="27"/>
      <c r="F152" s="20"/>
      <c r="G152" s="20"/>
    </row>
    <row r="153" spans="1:7" ht="62.4" customHeight="1" thickTop="1" thickBot="1" x14ac:dyDescent="0.35">
      <c r="A153" s="65" t="s">
        <v>804</v>
      </c>
      <c r="B153" s="66" t="s">
        <v>805</v>
      </c>
      <c r="C153" s="50" t="s">
        <v>781</v>
      </c>
      <c r="D153" s="50">
        <v>1</v>
      </c>
      <c r="E153" s="20"/>
      <c r="F153" s="20"/>
      <c r="G153" s="20"/>
    </row>
    <row r="154" spans="1:7" ht="30" thickTop="1" thickBot="1" x14ac:dyDescent="0.35">
      <c r="A154" s="61" t="s">
        <v>9</v>
      </c>
      <c r="B154" s="62" t="s">
        <v>10</v>
      </c>
      <c r="C154" s="62" t="s">
        <v>4</v>
      </c>
      <c r="D154" s="62" t="s">
        <v>11</v>
      </c>
      <c r="E154" s="62" t="s">
        <v>12</v>
      </c>
      <c r="F154" s="62" t="s">
        <v>13</v>
      </c>
      <c r="G154" s="64" t="s">
        <v>14</v>
      </c>
    </row>
    <row r="155" spans="1:7" ht="15" thickTop="1" x14ac:dyDescent="0.3">
      <c r="A155" s="20"/>
      <c r="B155" s="74" t="s">
        <v>15</v>
      </c>
      <c r="C155" s="4"/>
      <c r="D155" s="4"/>
      <c r="E155" s="4"/>
      <c r="F155" s="68"/>
      <c r="G155" s="75"/>
    </row>
    <row r="156" spans="1:7" x14ac:dyDescent="0.3">
      <c r="A156" s="36" t="s">
        <v>16</v>
      </c>
      <c r="B156" s="4" t="s">
        <v>70</v>
      </c>
      <c r="C156" s="4" t="s">
        <v>18</v>
      </c>
      <c r="D156" s="22">
        <v>0.312</v>
      </c>
      <c r="E156" s="70">
        <v>30.27</v>
      </c>
      <c r="F156" s="41">
        <f>PRODUCT(D156:E156)</f>
        <v>9.4442400000000006</v>
      </c>
      <c r="G156" s="7"/>
    </row>
    <row r="157" spans="1:7" ht="15" thickBot="1" x14ac:dyDescent="0.35">
      <c r="A157" s="36" t="s">
        <v>19</v>
      </c>
      <c r="B157" s="4" t="s">
        <v>20</v>
      </c>
      <c r="C157" s="4" t="s">
        <v>18</v>
      </c>
      <c r="D157" s="22">
        <v>0.312</v>
      </c>
      <c r="E157" s="70">
        <v>25.18</v>
      </c>
      <c r="F157" s="6">
        <f>PRODUCT(D157:E157)</f>
        <v>7.85616</v>
      </c>
      <c r="G157" s="7"/>
    </row>
    <row r="158" spans="1:7" ht="15.6" thickTop="1" thickBot="1" x14ac:dyDescent="0.35">
      <c r="A158" s="71">
        <v>1</v>
      </c>
      <c r="B158" s="244" t="s">
        <v>21</v>
      </c>
      <c r="C158" s="245"/>
      <c r="D158" s="245"/>
      <c r="E158" s="246"/>
      <c r="F158" s="72">
        <f>SUM(F156:F157)</f>
        <v>17.3004</v>
      </c>
      <c r="G158" s="73">
        <f>SUM(F158/F166)</f>
        <v>0.7892273774913634</v>
      </c>
    </row>
    <row r="159" spans="1:7" ht="15" thickTop="1" x14ac:dyDescent="0.3">
      <c r="A159" s="20"/>
      <c r="B159" s="74" t="s">
        <v>45</v>
      </c>
      <c r="C159" s="4"/>
      <c r="D159" s="4"/>
      <c r="E159" s="4"/>
      <c r="F159" s="41"/>
      <c r="G159" s="75"/>
    </row>
    <row r="160" spans="1:7" ht="15" thickBot="1" x14ac:dyDescent="0.35">
      <c r="A160" s="36" t="s">
        <v>23</v>
      </c>
      <c r="B160" s="4" t="s">
        <v>581</v>
      </c>
      <c r="C160" s="4" t="s">
        <v>8</v>
      </c>
      <c r="D160" s="4">
        <v>0.03</v>
      </c>
      <c r="E160" s="76">
        <v>0.94</v>
      </c>
      <c r="F160" s="6">
        <f>PRODUCT(D160:E160)</f>
        <v>2.8199999999999996E-2</v>
      </c>
      <c r="G160" s="7"/>
    </row>
    <row r="161" spans="1:7" ht="15.6" thickTop="1" thickBot="1" x14ac:dyDescent="0.35">
      <c r="A161" s="71">
        <v>2</v>
      </c>
      <c r="B161" s="244" t="s">
        <v>49</v>
      </c>
      <c r="C161" s="245"/>
      <c r="D161" s="245"/>
      <c r="E161" s="246"/>
      <c r="F161" s="72">
        <f>SUM(F160)</f>
        <v>2.8199999999999996E-2</v>
      </c>
      <c r="G161" s="73">
        <f>SUM(F161/F166)</f>
        <v>1.2864565007315695E-3</v>
      </c>
    </row>
    <row r="162" spans="1:7" ht="15.6" thickTop="1" thickBot="1" x14ac:dyDescent="0.35">
      <c r="A162" s="78" t="s">
        <v>26</v>
      </c>
      <c r="B162" s="244" t="s">
        <v>27</v>
      </c>
      <c r="C162" s="245"/>
      <c r="D162" s="245"/>
      <c r="E162" s="246"/>
      <c r="F162" s="79">
        <f>SUM(F158,F161)</f>
        <v>17.328599999999998</v>
      </c>
      <c r="G162" s="3"/>
    </row>
    <row r="163" spans="1:7" ht="15.6" thickTop="1" thickBot="1" x14ac:dyDescent="0.35">
      <c r="A163" s="80">
        <v>3</v>
      </c>
      <c r="B163" s="264" t="s">
        <v>28</v>
      </c>
      <c r="C163" s="265"/>
      <c r="D163" s="265"/>
      <c r="E163" s="266"/>
      <c r="F163" s="79">
        <f>SUM(F162)*15%</f>
        <v>2.5992899999999994</v>
      </c>
      <c r="G163" s="73">
        <f>SUM(F163/F166)</f>
        <v>0.11857707509881422</v>
      </c>
    </row>
    <row r="164" spans="1:7" ht="15.6" thickTop="1" thickBot="1" x14ac:dyDescent="0.35">
      <c r="A164" s="78" t="s">
        <v>29</v>
      </c>
      <c r="B164" s="244" t="s">
        <v>30</v>
      </c>
      <c r="C164" s="245"/>
      <c r="D164" s="245"/>
      <c r="E164" s="246"/>
      <c r="F164" s="81">
        <f>SUM(F162:F163)</f>
        <v>19.927889999999998</v>
      </c>
    </row>
    <row r="165" spans="1:7" ht="15.6" thickTop="1" thickBot="1" x14ac:dyDescent="0.35">
      <c r="A165" s="80">
        <v>4</v>
      </c>
      <c r="B165" s="264" t="s">
        <v>31</v>
      </c>
      <c r="C165" s="265"/>
      <c r="D165" s="265"/>
      <c r="E165" s="266"/>
      <c r="F165" s="79">
        <f>SUM(F164)*10%</f>
        <v>1.9927889999999999</v>
      </c>
      <c r="G165" s="73">
        <f>SUM(F165/F166)</f>
        <v>9.0909090909090925E-2</v>
      </c>
    </row>
    <row r="166" spans="1:7" ht="15.6" thickTop="1" thickBot="1" x14ac:dyDescent="0.35">
      <c r="A166" s="78" t="s">
        <v>32</v>
      </c>
      <c r="B166" s="244" t="s">
        <v>33</v>
      </c>
      <c r="C166" s="245"/>
      <c r="D166" s="245"/>
      <c r="E166" s="246"/>
      <c r="F166" s="81">
        <f>SUM(F164:F165)</f>
        <v>21.920678999999996</v>
      </c>
      <c r="G166" s="82">
        <f>SUM(G158,G161,G163,G165)</f>
        <v>1</v>
      </c>
    </row>
    <row r="167" spans="1:7" ht="15.6" thickTop="1" thickBot="1" x14ac:dyDescent="0.35"/>
    <row r="168" spans="1:7" ht="44.4" thickTop="1" thickBot="1" x14ac:dyDescent="0.35">
      <c r="A168" s="61" t="s">
        <v>2</v>
      </c>
      <c r="B168" s="62" t="s">
        <v>3</v>
      </c>
      <c r="C168" s="63" t="s">
        <v>4</v>
      </c>
      <c r="D168" s="64" t="s">
        <v>5</v>
      </c>
      <c r="E168" s="27"/>
      <c r="F168" s="20"/>
      <c r="G168" s="20"/>
    </row>
    <row r="169" spans="1:7" ht="62.4" customHeight="1" thickTop="1" thickBot="1" x14ac:dyDescent="0.35">
      <c r="A169" s="65" t="s">
        <v>806</v>
      </c>
      <c r="B169" s="66" t="s">
        <v>807</v>
      </c>
      <c r="C169" s="50" t="s">
        <v>781</v>
      </c>
      <c r="D169" s="50">
        <v>1</v>
      </c>
      <c r="E169" s="20"/>
      <c r="F169" s="20"/>
      <c r="G169" s="20"/>
    </row>
    <row r="170" spans="1:7" ht="30" thickTop="1" thickBot="1" x14ac:dyDescent="0.35">
      <c r="A170" s="61" t="s">
        <v>9</v>
      </c>
      <c r="B170" s="62" t="s">
        <v>10</v>
      </c>
      <c r="C170" s="62" t="s">
        <v>4</v>
      </c>
      <c r="D170" s="62" t="s">
        <v>11</v>
      </c>
      <c r="E170" s="62" t="s">
        <v>12</v>
      </c>
      <c r="F170" s="62" t="s">
        <v>13</v>
      </c>
      <c r="G170" s="64" t="s">
        <v>14</v>
      </c>
    </row>
    <row r="171" spans="1:7" ht="15" thickTop="1" x14ac:dyDescent="0.3">
      <c r="A171" s="20"/>
      <c r="B171" s="74" t="s">
        <v>15</v>
      </c>
      <c r="C171" s="4"/>
      <c r="D171" s="4"/>
      <c r="E171" s="4"/>
      <c r="F171" s="68"/>
      <c r="G171" s="75"/>
    </row>
    <row r="172" spans="1:7" x14ac:dyDescent="0.3">
      <c r="A172" s="36" t="s">
        <v>16</v>
      </c>
      <c r="B172" s="4" t="s">
        <v>70</v>
      </c>
      <c r="C172" s="4" t="s">
        <v>18</v>
      </c>
      <c r="D172" s="22">
        <v>0.41899999999999998</v>
      </c>
      <c r="E172" s="70">
        <v>30.27</v>
      </c>
      <c r="F172" s="41">
        <f>PRODUCT(D172:E172)</f>
        <v>12.683129999999998</v>
      </c>
      <c r="G172" s="7"/>
    </row>
    <row r="173" spans="1:7" ht="15" thickBot="1" x14ac:dyDescent="0.35">
      <c r="A173" s="36" t="s">
        <v>19</v>
      </c>
      <c r="B173" s="4" t="s">
        <v>20</v>
      </c>
      <c r="C173" s="4" t="s">
        <v>18</v>
      </c>
      <c r="D173" s="22">
        <v>0.41899999999999998</v>
      </c>
      <c r="E173" s="70">
        <v>25.18</v>
      </c>
      <c r="F173" s="6">
        <f>PRODUCT(D173:E173)</f>
        <v>10.550419999999999</v>
      </c>
      <c r="G173" s="7"/>
    </row>
    <row r="174" spans="1:7" ht="15.6" thickTop="1" thickBot="1" x14ac:dyDescent="0.35">
      <c r="A174" s="71">
        <v>1</v>
      </c>
      <c r="B174" s="244" t="s">
        <v>21</v>
      </c>
      <c r="C174" s="245"/>
      <c r="D174" s="245"/>
      <c r="E174" s="246"/>
      <c r="F174" s="72">
        <f>SUM(F172:F173)</f>
        <v>23.233549999999997</v>
      </c>
      <c r="G174" s="73">
        <f>SUM(F174/F182)</f>
        <v>0.78923657351471821</v>
      </c>
    </row>
    <row r="175" spans="1:7" ht="15" thickTop="1" x14ac:dyDescent="0.3">
      <c r="A175" s="20"/>
      <c r="B175" s="74" t="s">
        <v>45</v>
      </c>
      <c r="C175" s="4"/>
      <c r="D175" s="4"/>
      <c r="E175" s="4"/>
      <c r="F175" s="41"/>
      <c r="G175" s="75"/>
    </row>
    <row r="176" spans="1:7" ht="15" thickBot="1" x14ac:dyDescent="0.35">
      <c r="A176" s="36" t="s">
        <v>23</v>
      </c>
      <c r="B176" s="4" t="s">
        <v>581</v>
      </c>
      <c r="C176" s="4" t="s">
        <v>8</v>
      </c>
      <c r="D176" s="4">
        <v>0.04</v>
      </c>
      <c r="E176" s="76">
        <v>0.94</v>
      </c>
      <c r="F176" s="6">
        <f>PRODUCT(D176:E176)</f>
        <v>3.7600000000000001E-2</v>
      </c>
      <c r="G176" s="7"/>
    </row>
    <row r="177" spans="1:7" ht="15.6" thickTop="1" thickBot="1" x14ac:dyDescent="0.35">
      <c r="A177" s="71">
        <v>2</v>
      </c>
      <c r="B177" s="244" t="s">
        <v>49</v>
      </c>
      <c r="C177" s="245"/>
      <c r="D177" s="245"/>
      <c r="E177" s="246"/>
      <c r="F177" s="72">
        <f>SUM(F176)</f>
        <v>3.7600000000000001E-2</v>
      </c>
      <c r="G177" s="73">
        <f>SUM(F177/F182)</f>
        <v>1.2772604773766132E-3</v>
      </c>
    </row>
    <row r="178" spans="1:7" ht="15.6" thickTop="1" thickBot="1" x14ac:dyDescent="0.35">
      <c r="A178" s="78" t="s">
        <v>26</v>
      </c>
      <c r="B178" s="244" t="s">
        <v>27</v>
      </c>
      <c r="C178" s="245"/>
      <c r="D178" s="245"/>
      <c r="E178" s="246"/>
      <c r="F178" s="79">
        <f>SUM(F174,F177)</f>
        <v>23.271149999999999</v>
      </c>
      <c r="G178" s="3"/>
    </row>
    <row r="179" spans="1:7" ht="15.6" thickTop="1" thickBot="1" x14ac:dyDescent="0.35">
      <c r="A179" s="80">
        <v>3</v>
      </c>
      <c r="B179" s="264" t="s">
        <v>28</v>
      </c>
      <c r="C179" s="265"/>
      <c r="D179" s="265"/>
      <c r="E179" s="266"/>
      <c r="F179" s="79">
        <f>SUM(F178)*15%</f>
        <v>3.4906724999999996</v>
      </c>
      <c r="G179" s="73">
        <f>SUM(F179/F182)</f>
        <v>0.11857707509881422</v>
      </c>
    </row>
    <row r="180" spans="1:7" ht="15.6" thickTop="1" thickBot="1" x14ac:dyDescent="0.35">
      <c r="A180" s="78" t="s">
        <v>29</v>
      </c>
      <c r="B180" s="244" t="s">
        <v>30</v>
      </c>
      <c r="C180" s="245"/>
      <c r="D180" s="245"/>
      <c r="E180" s="246"/>
      <c r="F180" s="81">
        <f>SUM(F178:F179)</f>
        <v>26.761822499999997</v>
      </c>
    </row>
    <row r="181" spans="1:7" ht="15.6" thickTop="1" thickBot="1" x14ac:dyDescent="0.35">
      <c r="A181" s="80">
        <v>4</v>
      </c>
      <c r="B181" s="264" t="s">
        <v>31</v>
      </c>
      <c r="C181" s="265"/>
      <c r="D181" s="265"/>
      <c r="E181" s="266"/>
      <c r="F181" s="79">
        <f>SUM(F180)*10%</f>
        <v>2.6761822500000001</v>
      </c>
      <c r="G181" s="73">
        <f>SUM(F181/F182)</f>
        <v>9.0909090909090925E-2</v>
      </c>
    </row>
    <row r="182" spans="1:7" ht="15.6" thickTop="1" thickBot="1" x14ac:dyDescent="0.35">
      <c r="A182" s="78" t="s">
        <v>32</v>
      </c>
      <c r="B182" s="244" t="s">
        <v>33</v>
      </c>
      <c r="C182" s="245"/>
      <c r="D182" s="245"/>
      <c r="E182" s="246"/>
      <c r="F182" s="81">
        <f>SUM(F180:F181)</f>
        <v>29.438004749999998</v>
      </c>
      <c r="G182" s="82">
        <f>SUM(G174,G177,G179,G181)</f>
        <v>1</v>
      </c>
    </row>
    <row r="183" spans="1:7" ht="15.6" thickTop="1" thickBot="1" x14ac:dyDescent="0.35"/>
    <row r="184" spans="1:7" ht="44.4" thickTop="1" thickBot="1" x14ac:dyDescent="0.35">
      <c r="A184" s="61" t="s">
        <v>2</v>
      </c>
      <c r="B184" s="62" t="s">
        <v>3</v>
      </c>
      <c r="C184" s="63" t="s">
        <v>4</v>
      </c>
      <c r="D184" s="64" t="s">
        <v>5</v>
      </c>
      <c r="E184" s="27"/>
      <c r="F184" s="20"/>
      <c r="G184" s="20"/>
    </row>
    <row r="185" spans="1:7" ht="61.2" customHeight="1" thickTop="1" thickBot="1" x14ac:dyDescent="0.35">
      <c r="A185" s="65" t="s">
        <v>808</v>
      </c>
      <c r="B185" s="66" t="s">
        <v>809</v>
      </c>
      <c r="C185" s="50" t="s">
        <v>781</v>
      </c>
      <c r="D185" s="50">
        <v>1</v>
      </c>
      <c r="E185" s="20"/>
      <c r="F185" s="20"/>
      <c r="G185" s="20"/>
    </row>
    <row r="186" spans="1:7" ht="30" thickTop="1" thickBot="1" x14ac:dyDescent="0.35">
      <c r="A186" s="61" t="s">
        <v>9</v>
      </c>
      <c r="B186" s="62" t="s">
        <v>10</v>
      </c>
      <c r="C186" s="62" t="s">
        <v>4</v>
      </c>
      <c r="D186" s="62" t="s">
        <v>11</v>
      </c>
      <c r="E186" s="62" t="s">
        <v>12</v>
      </c>
      <c r="F186" s="62" t="s">
        <v>13</v>
      </c>
      <c r="G186" s="64" t="s">
        <v>14</v>
      </c>
    </row>
    <row r="187" spans="1:7" ht="15" thickTop="1" x14ac:dyDescent="0.3">
      <c r="A187" s="20"/>
      <c r="B187" s="74" t="s">
        <v>15</v>
      </c>
      <c r="C187" s="4"/>
      <c r="D187" s="4"/>
      <c r="E187" s="4"/>
      <c r="F187" s="68"/>
      <c r="G187" s="75"/>
    </row>
    <row r="188" spans="1:7" x14ac:dyDescent="0.3">
      <c r="A188" s="36" t="s">
        <v>16</v>
      </c>
      <c r="B188" s="4" t="s">
        <v>70</v>
      </c>
      <c r="C188" s="4" t="s">
        <v>18</v>
      </c>
      <c r="D188" s="22">
        <v>0.41799999999999998</v>
      </c>
      <c r="E188" s="70">
        <v>30.27</v>
      </c>
      <c r="F188" s="41">
        <f>PRODUCT(D188:E188)</f>
        <v>12.652859999999999</v>
      </c>
      <c r="G188" s="7"/>
    </row>
    <row r="189" spans="1:7" ht="15" thickBot="1" x14ac:dyDescent="0.35">
      <c r="A189" s="36" t="s">
        <v>19</v>
      </c>
      <c r="B189" s="4" t="s">
        <v>20</v>
      </c>
      <c r="C189" s="4" t="s">
        <v>18</v>
      </c>
      <c r="D189" s="22">
        <v>0.41799999999999998</v>
      </c>
      <c r="E189" s="70">
        <v>25.18</v>
      </c>
      <c r="F189" s="6">
        <f>PRODUCT(D189:E189)</f>
        <v>10.52524</v>
      </c>
      <c r="G189" s="7"/>
    </row>
    <row r="190" spans="1:7" ht="15.6" thickTop="1" thickBot="1" x14ac:dyDescent="0.35">
      <c r="A190" s="71">
        <v>1</v>
      </c>
      <c r="B190" s="244" t="s">
        <v>21</v>
      </c>
      <c r="C190" s="245"/>
      <c r="D190" s="245"/>
      <c r="E190" s="246"/>
      <c r="F190" s="72">
        <f>SUM(F188:F189)</f>
        <v>23.178100000000001</v>
      </c>
      <c r="G190" s="73">
        <f>SUM(F190/F198)</f>
        <v>0.78940931963432859</v>
      </c>
    </row>
    <row r="191" spans="1:7" ht="15" thickTop="1" x14ac:dyDescent="0.3">
      <c r="A191" s="20"/>
      <c r="B191" s="74" t="s">
        <v>45</v>
      </c>
      <c r="C191" s="4"/>
      <c r="D191" s="4"/>
      <c r="E191" s="4"/>
      <c r="F191" s="41"/>
      <c r="G191" s="75"/>
    </row>
    <row r="192" spans="1:7" ht="15" thickBot="1" x14ac:dyDescent="0.35">
      <c r="A192" s="36" t="s">
        <v>23</v>
      </c>
      <c r="B192" s="4" t="s">
        <v>581</v>
      </c>
      <c r="C192" s="4" t="s">
        <v>8</v>
      </c>
      <c r="D192" s="4">
        <v>3.4500000000000003E-2</v>
      </c>
      <c r="E192" s="76">
        <v>0.94</v>
      </c>
      <c r="F192" s="6">
        <f>PRODUCT(D192:E192)</f>
        <v>3.243E-2</v>
      </c>
      <c r="G192" s="7"/>
    </row>
    <row r="193" spans="1:7" ht="15.6" thickTop="1" thickBot="1" x14ac:dyDescent="0.35">
      <c r="A193" s="71">
        <v>2</v>
      </c>
      <c r="B193" s="244" t="s">
        <v>49</v>
      </c>
      <c r="C193" s="245"/>
      <c r="D193" s="245"/>
      <c r="E193" s="246"/>
      <c r="F193" s="72">
        <f>SUM(F192)</f>
        <v>3.243E-2</v>
      </c>
      <c r="G193" s="73">
        <f>SUM(F193/F198)</f>
        <v>1.1045143577662223E-3</v>
      </c>
    </row>
    <row r="194" spans="1:7" ht="15.6" thickTop="1" thickBot="1" x14ac:dyDescent="0.35">
      <c r="A194" s="78" t="s">
        <v>26</v>
      </c>
      <c r="B194" s="244" t="s">
        <v>27</v>
      </c>
      <c r="C194" s="245"/>
      <c r="D194" s="245"/>
      <c r="E194" s="246"/>
      <c r="F194" s="79">
        <f>SUM(F190,F193)</f>
        <v>23.210530000000002</v>
      </c>
      <c r="G194" s="3"/>
    </row>
    <row r="195" spans="1:7" ht="15.6" thickTop="1" thickBot="1" x14ac:dyDescent="0.35">
      <c r="A195" s="80">
        <v>3</v>
      </c>
      <c r="B195" s="264" t="s">
        <v>28</v>
      </c>
      <c r="C195" s="265"/>
      <c r="D195" s="265"/>
      <c r="E195" s="266"/>
      <c r="F195" s="79">
        <f>SUM(F194)*15%</f>
        <v>3.4815795</v>
      </c>
      <c r="G195" s="73">
        <f>SUM(F195/F198)</f>
        <v>0.11857707509881422</v>
      </c>
    </row>
    <row r="196" spans="1:7" ht="15.6" thickTop="1" thickBot="1" x14ac:dyDescent="0.35">
      <c r="A196" s="78" t="s">
        <v>29</v>
      </c>
      <c r="B196" s="244" t="s">
        <v>30</v>
      </c>
      <c r="C196" s="245"/>
      <c r="D196" s="245"/>
      <c r="E196" s="246"/>
      <c r="F196" s="81">
        <f>SUM(F194:F195)</f>
        <v>26.692109500000001</v>
      </c>
    </row>
    <row r="197" spans="1:7" ht="15.6" thickTop="1" thickBot="1" x14ac:dyDescent="0.35">
      <c r="A197" s="80">
        <v>4</v>
      </c>
      <c r="B197" s="264" t="s">
        <v>31</v>
      </c>
      <c r="C197" s="265"/>
      <c r="D197" s="265"/>
      <c r="E197" s="266"/>
      <c r="F197" s="79">
        <f>SUM(F196)*10%</f>
        <v>2.6692109500000001</v>
      </c>
      <c r="G197" s="73">
        <f>SUM(F197/F198)</f>
        <v>9.0909090909090912E-2</v>
      </c>
    </row>
    <row r="198" spans="1:7" ht="15.6" thickTop="1" thickBot="1" x14ac:dyDescent="0.35">
      <c r="A198" s="78" t="s">
        <v>32</v>
      </c>
      <c r="B198" s="244" t="s">
        <v>33</v>
      </c>
      <c r="C198" s="245"/>
      <c r="D198" s="245"/>
      <c r="E198" s="246"/>
      <c r="F198" s="81">
        <f>SUM(F196:F197)</f>
        <v>29.361320450000001</v>
      </c>
      <c r="G198" s="82">
        <f>SUM(G190,G193,G195,G197)</f>
        <v>1</v>
      </c>
    </row>
    <row r="199" spans="1:7" ht="15.6" thickTop="1" thickBot="1" x14ac:dyDescent="0.35"/>
    <row r="200" spans="1:7" ht="44.4" thickTop="1" thickBot="1" x14ac:dyDescent="0.35">
      <c r="A200" s="61" t="s">
        <v>2</v>
      </c>
      <c r="B200" s="62" t="s">
        <v>3</v>
      </c>
      <c r="C200" s="63" t="s">
        <v>4</v>
      </c>
      <c r="D200" s="64" t="s">
        <v>5</v>
      </c>
      <c r="E200" s="27"/>
      <c r="F200" s="20"/>
      <c r="G200" s="20"/>
    </row>
    <row r="201" spans="1:7" ht="67.8" customHeight="1" thickTop="1" thickBot="1" x14ac:dyDescent="0.35">
      <c r="A201" s="65" t="s">
        <v>810</v>
      </c>
      <c r="B201" s="66" t="s">
        <v>811</v>
      </c>
      <c r="C201" s="50" t="s">
        <v>781</v>
      </c>
      <c r="D201" s="50">
        <v>1</v>
      </c>
      <c r="E201" s="20"/>
      <c r="F201" s="20"/>
      <c r="G201" s="20"/>
    </row>
    <row r="202" spans="1:7" ht="30" thickTop="1" thickBot="1" x14ac:dyDescent="0.35">
      <c r="A202" s="61" t="s">
        <v>9</v>
      </c>
      <c r="B202" s="62" t="s">
        <v>10</v>
      </c>
      <c r="C202" s="62" t="s">
        <v>4</v>
      </c>
      <c r="D202" s="62" t="s">
        <v>11</v>
      </c>
      <c r="E202" s="62" t="s">
        <v>12</v>
      </c>
      <c r="F202" s="62" t="s">
        <v>13</v>
      </c>
      <c r="G202" s="64" t="s">
        <v>14</v>
      </c>
    </row>
    <row r="203" spans="1:7" ht="15" thickTop="1" x14ac:dyDescent="0.3">
      <c r="A203" s="20"/>
      <c r="B203" s="74" t="s">
        <v>15</v>
      </c>
      <c r="C203" s="4"/>
      <c r="D203" s="4"/>
      <c r="E203" s="4"/>
      <c r="F203" s="68"/>
      <c r="G203" s="75"/>
    </row>
    <row r="204" spans="1:7" x14ac:dyDescent="0.3">
      <c r="A204" s="36" t="s">
        <v>16</v>
      </c>
      <c r="B204" s="4" t="s">
        <v>70</v>
      </c>
      <c r="C204" s="4" t="s">
        <v>18</v>
      </c>
      <c r="D204" s="22">
        <v>0.35899999999999999</v>
      </c>
      <c r="E204" s="70">
        <v>30.27</v>
      </c>
      <c r="F204" s="41">
        <f>PRODUCT(D204:E204)</f>
        <v>10.86693</v>
      </c>
      <c r="G204" s="7"/>
    </row>
    <row r="205" spans="1:7" ht="15" thickBot="1" x14ac:dyDescent="0.35">
      <c r="A205" s="36" t="s">
        <v>19</v>
      </c>
      <c r="B205" s="4" t="s">
        <v>20</v>
      </c>
      <c r="C205" s="4" t="s">
        <v>18</v>
      </c>
      <c r="D205" s="22">
        <v>0.35899999999999999</v>
      </c>
      <c r="E205" s="70">
        <v>25.18</v>
      </c>
      <c r="F205" s="6">
        <f>PRODUCT(D205:E205)</f>
        <v>9.0396199999999993</v>
      </c>
      <c r="G205" s="7"/>
    </row>
    <row r="206" spans="1:7" ht="15.6" thickTop="1" thickBot="1" x14ac:dyDescent="0.35">
      <c r="A206" s="71">
        <v>1</v>
      </c>
      <c r="B206" s="244" t="s">
        <v>21</v>
      </c>
      <c r="C206" s="245"/>
      <c r="D206" s="245"/>
      <c r="E206" s="246"/>
      <c r="F206" s="72">
        <f>SUM(F204:F205)</f>
        <v>19.906549999999999</v>
      </c>
      <c r="G206" s="73">
        <f>SUM(F206/F214)</f>
        <v>0.78914252564147702</v>
      </c>
    </row>
    <row r="207" spans="1:7" ht="15" thickTop="1" x14ac:dyDescent="0.3">
      <c r="A207" s="20"/>
      <c r="B207" s="74" t="s">
        <v>45</v>
      </c>
      <c r="C207" s="4"/>
      <c r="D207" s="4"/>
      <c r="E207" s="4"/>
      <c r="F207" s="41"/>
      <c r="G207" s="75"/>
    </row>
    <row r="208" spans="1:7" ht="15" thickBot="1" x14ac:dyDescent="0.35">
      <c r="A208" s="36" t="s">
        <v>23</v>
      </c>
      <c r="B208" s="4" t="s">
        <v>581</v>
      </c>
      <c r="C208" s="4" t="s">
        <v>8</v>
      </c>
      <c r="D208" s="4">
        <v>3.6799999999999999E-2</v>
      </c>
      <c r="E208" s="76">
        <v>0.94</v>
      </c>
      <c r="F208" s="6">
        <f>PRODUCT(D208:E208)</f>
        <v>3.4591999999999998E-2</v>
      </c>
      <c r="G208" s="7"/>
    </row>
    <row r="209" spans="1:7" ht="15.6" thickTop="1" thickBot="1" x14ac:dyDescent="0.35">
      <c r="A209" s="71">
        <v>2</v>
      </c>
      <c r="B209" s="244" t="s">
        <v>49</v>
      </c>
      <c r="C209" s="245"/>
      <c r="D209" s="245"/>
      <c r="E209" s="246"/>
      <c r="F209" s="72">
        <f>SUM(F208)</f>
        <v>3.4591999999999998E-2</v>
      </c>
      <c r="G209" s="73">
        <f>SUM(F209/F214)</f>
        <v>1.3713083506177602E-3</v>
      </c>
    </row>
    <row r="210" spans="1:7" ht="15.6" thickTop="1" thickBot="1" x14ac:dyDescent="0.35">
      <c r="A210" s="78" t="s">
        <v>26</v>
      </c>
      <c r="B210" s="244" t="s">
        <v>27</v>
      </c>
      <c r="C210" s="245"/>
      <c r="D210" s="245"/>
      <c r="E210" s="246"/>
      <c r="F210" s="79">
        <f>SUM(F206,F209)</f>
        <v>19.941141999999999</v>
      </c>
      <c r="G210" s="3"/>
    </row>
    <row r="211" spans="1:7" ht="15.6" thickTop="1" thickBot="1" x14ac:dyDescent="0.35">
      <c r="A211" s="80">
        <v>3</v>
      </c>
      <c r="B211" s="264" t="s">
        <v>28</v>
      </c>
      <c r="C211" s="265"/>
      <c r="D211" s="265"/>
      <c r="E211" s="266"/>
      <c r="F211" s="79">
        <f>SUM(F210)*15%</f>
        <v>2.9911713</v>
      </c>
      <c r="G211" s="73">
        <f>SUM(F211/F214)</f>
        <v>0.11857707509881422</v>
      </c>
    </row>
    <row r="212" spans="1:7" ht="15.6" thickTop="1" thickBot="1" x14ac:dyDescent="0.35">
      <c r="A212" s="78" t="s">
        <v>29</v>
      </c>
      <c r="B212" s="244" t="s">
        <v>30</v>
      </c>
      <c r="C212" s="245"/>
      <c r="D212" s="245"/>
      <c r="E212" s="246"/>
      <c r="F212" s="81">
        <f>SUM(F210:F211)</f>
        <v>22.932313300000001</v>
      </c>
    </row>
    <row r="213" spans="1:7" ht="15.6" thickTop="1" thickBot="1" x14ac:dyDescent="0.35">
      <c r="A213" s="80">
        <v>4</v>
      </c>
      <c r="B213" s="264" t="s">
        <v>31</v>
      </c>
      <c r="C213" s="265"/>
      <c r="D213" s="265"/>
      <c r="E213" s="266"/>
      <c r="F213" s="79">
        <f>SUM(F212)*10%</f>
        <v>2.2932313300000002</v>
      </c>
      <c r="G213" s="73">
        <f>SUM(F213/F214)</f>
        <v>9.0909090909090912E-2</v>
      </c>
    </row>
    <row r="214" spans="1:7" ht="15.6" thickTop="1" thickBot="1" x14ac:dyDescent="0.35">
      <c r="A214" s="78" t="s">
        <v>32</v>
      </c>
      <c r="B214" s="244" t="s">
        <v>33</v>
      </c>
      <c r="C214" s="245"/>
      <c r="D214" s="245"/>
      <c r="E214" s="246"/>
      <c r="F214" s="81">
        <f>SUM(F212:F213)</f>
        <v>25.225544630000002</v>
      </c>
      <c r="G214" s="82">
        <f>SUM(G206,G209,G211,G213)</f>
        <v>0.99999999999999989</v>
      </c>
    </row>
    <row r="215" spans="1:7" ht="15.6" thickTop="1" thickBot="1" x14ac:dyDescent="0.35"/>
    <row r="216" spans="1:7" ht="44.4" thickTop="1" thickBot="1" x14ac:dyDescent="0.35">
      <c r="A216" s="61" t="s">
        <v>2</v>
      </c>
      <c r="B216" s="62" t="s">
        <v>3</v>
      </c>
      <c r="C216" s="63" t="s">
        <v>4</v>
      </c>
      <c r="D216" s="64" t="s">
        <v>5</v>
      </c>
      <c r="E216" s="27"/>
      <c r="F216" s="20"/>
      <c r="G216" s="20"/>
    </row>
    <row r="217" spans="1:7" ht="64.8" customHeight="1" thickTop="1" thickBot="1" x14ac:dyDescent="0.35">
      <c r="A217" s="65" t="s">
        <v>812</v>
      </c>
      <c r="B217" s="66" t="s">
        <v>813</v>
      </c>
      <c r="C217" s="50" t="s">
        <v>781</v>
      </c>
      <c r="D217" s="50">
        <v>1</v>
      </c>
      <c r="E217" s="20"/>
      <c r="F217" s="20"/>
      <c r="G217" s="20"/>
    </row>
    <row r="218" spans="1:7" ht="30" thickTop="1" thickBot="1" x14ac:dyDescent="0.35">
      <c r="A218" s="61" t="s">
        <v>9</v>
      </c>
      <c r="B218" s="62" t="s">
        <v>10</v>
      </c>
      <c r="C218" s="62" t="s">
        <v>4</v>
      </c>
      <c r="D218" s="62" t="s">
        <v>11</v>
      </c>
      <c r="E218" s="62" t="s">
        <v>12</v>
      </c>
      <c r="F218" s="62" t="s">
        <v>13</v>
      </c>
      <c r="G218" s="64" t="s">
        <v>14</v>
      </c>
    </row>
    <row r="219" spans="1:7" ht="15" thickTop="1" x14ac:dyDescent="0.3">
      <c r="A219" s="20"/>
      <c r="B219" s="74" t="s">
        <v>15</v>
      </c>
      <c r="C219" s="4"/>
      <c r="D219" s="4"/>
      <c r="E219" s="4"/>
      <c r="F219" s="68"/>
      <c r="G219" s="75"/>
    </row>
    <row r="220" spans="1:7" x14ac:dyDescent="0.3">
      <c r="A220" s="36" t="s">
        <v>16</v>
      </c>
      <c r="B220" s="4" t="s">
        <v>70</v>
      </c>
      <c r="C220" s="4" t="s">
        <v>18</v>
      </c>
      <c r="D220" s="22">
        <v>0.46700000000000003</v>
      </c>
      <c r="E220" s="70">
        <v>30.27</v>
      </c>
      <c r="F220" s="41">
        <f>PRODUCT(D220:E220)</f>
        <v>14.136090000000001</v>
      </c>
      <c r="G220" s="7"/>
    </row>
    <row r="221" spans="1:7" ht="15" thickBot="1" x14ac:dyDescent="0.35">
      <c r="A221" s="36" t="s">
        <v>19</v>
      </c>
      <c r="B221" s="4" t="s">
        <v>20</v>
      </c>
      <c r="C221" s="4" t="s">
        <v>18</v>
      </c>
      <c r="D221" s="22">
        <v>0.46700000000000003</v>
      </c>
      <c r="E221" s="70">
        <v>25.18</v>
      </c>
      <c r="F221" s="6">
        <f>PRODUCT(D221:E221)</f>
        <v>11.75906</v>
      </c>
      <c r="G221" s="7"/>
    </row>
    <row r="222" spans="1:7" ht="15.6" thickTop="1" thickBot="1" x14ac:dyDescent="0.35">
      <c r="A222" s="71">
        <v>1</v>
      </c>
      <c r="B222" s="244" t="s">
        <v>21</v>
      </c>
      <c r="C222" s="245"/>
      <c r="D222" s="245"/>
      <c r="E222" s="246"/>
      <c r="F222" s="72">
        <f>SUM(F220:F221)</f>
        <v>25.895150000000001</v>
      </c>
      <c r="G222" s="73">
        <f>SUM(F222/F230)</f>
        <v>0.78912167235256947</v>
      </c>
    </row>
    <row r="223" spans="1:7" ht="15" thickTop="1" x14ac:dyDescent="0.3">
      <c r="A223" s="20"/>
      <c r="B223" s="74" t="s">
        <v>45</v>
      </c>
      <c r="C223" s="4"/>
      <c r="D223" s="4"/>
      <c r="E223" s="4"/>
      <c r="F223" s="41"/>
      <c r="G223" s="75"/>
    </row>
    <row r="224" spans="1:7" ht="15" thickBot="1" x14ac:dyDescent="0.35">
      <c r="A224" s="36" t="s">
        <v>23</v>
      </c>
      <c r="B224" s="4" t="s">
        <v>581</v>
      </c>
      <c r="C224" s="4" t="s">
        <v>8</v>
      </c>
      <c r="D224" s="4">
        <v>4.8599999999999997E-2</v>
      </c>
      <c r="E224" s="76">
        <v>0.94</v>
      </c>
      <c r="F224" s="6">
        <f>PRODUCT(D224:E224)</f>
        <v>4.5683999999999995E-2</v>
      </c>
      <c r="G224" s="7"/>
    </row>
    <row r="225" spans="1:7" ht="15.6" thickTop="1" thickBot="1" x14ac:dyDescent="0.35">
      <c r="A225" s="71">
        <v>2</v>
      </c>
      <c r="B225" s="244" t="s">
        <v>49</v>
      </c>
      <c r="C225" s="245"/>
      <c r="D225" s="245"/>
      <c r="E225" s="246"/>
      <c r="F225" s="72">
        <f>SUM(F224)</f>
        <v>4.5683999999999995E-2</v>
      </c>
      <c r="G225" s="73">
        <f>SUM(F225/F230)</f>
        <v>1.3921616395253466E-3</v>
      </c>
    </row>
    <row r="226" spans="1:7" ht="15.6" thickTop="1" thickBot="1" x14ac:dyDescent="0.35">
      <c r="A226" s="78" t="s">
        <v>26</v>
      </c>
      <c r="B226" s="244" t="s">
        <v>27</v>
      </c>
      <c r="C226" s="245"/>
      <c r="D226" s="245"/>
      <c r="E226" s="246"/>
      <c r="F226" s="79">
        <f>SUM(F222,F225)</f>
        <v>25.940834000000002</v>
      </c>
      <c r="G226" s="3"/>
    </row>
    <row r="227" spans="1:7" ht="15.6" thickTop="1" thickBot="1" x14ac:dyDescent="0.35">
      <c r="A227" s="80">
        <v>3</v>
      </c>
      <c r="B227" s="264" t="s">
        <v>28</v>
      </c>
      <c r="C227" s="265"/>
      <c r="D227" s="265"/>
      <c r="E227" s="266"/>
      <c r="F227" s="79">
        <f>SUM(F226)*15%</f>
        <v>3.8911251</v>
      </c>
      <c r="G227" s="73">
        <f>SUM(F227/F230)</f>
        <v>0.11857707509881421</v>
      </c>
    </row>
    <row r="228" spans="1:7" ht="15.6" thickTop="1" thickBot="1" x14ac:dyDescent="0.35">
      <c r="A228" s="78" t="s">
        <v>29</v>
      </c>
      <c r="B228" s="244" t="s">
        <v>30</v>
      </c>
      <c r="C228" s="245"/>
      <c r="D228" s="245"/>
      <c r="E228" s="246"/>
      <c r="F228" s="81">
        <f>SUM(F226:F227)</f>
        <v>29.831959100000002</v>
      </c>
    </row>
    <row r="229" spans="1:7" ht="15.6" thickTop="1" thickBot="1" x14ac:dyDescent="0.35">
      <c r="A229" s="80">
        <v>4</v>
      </c>
      <c r="B229" s="264" t="s">
        <v>31</v>
      </c>
      <c r="C229" s="265"/>
      <c r="D229" s="265"/>
      <c r="E229" s="266"/>
      <c r="F229" s="79">
        <f>SUM(F228)*10%</f>
        <v>2.9831959100000005</v>
      </c>
      <c r="G229" s="73">
        <f>SUM(F229/F230)</f>
        <v>9.0909090909090912E-2</v>
      </c>
    </row>
    <row r="230" spans="1:7" ht="15.6" thickTop="1" thickBot="1" x14ac:dyDescent="0.35">
      <c r="A230" s="78" t="s">
        <v>32</v>
      </c>
      <c r="B230" s="244" t="s">
        <v>33</v>
      </c>
      <c r="C230" s="245"/>
      <c r="D230" s="245"/>
      <c r="E230" s="246"/>
      <c r="F230" s="81">
        <f>SUM(F228:F229)</f>
        <v>32.815155010000005</v>
      </c>
      <c r="G230" s="82">
        <f>SUM(G222,G225,G227,G229)</f>
        <v>1</v>
      </c>
    </row>
    <row r="231" spans="1:7" ht="15.6" thickTop="1" thickBot="1" x14ac:dyDescent="0.35"/>
    <row r="232" spans="1:7" ht="44.4" thickTop="1" thickBot="1" x14ac:dyDescent="0.35">
      <c r="A232" s="61" t="s">
        <v>2</v>
      </c>
      <c r="B232" s="62" t="s">
        <v>3</v>
      </c>
      <c r="C232" s="63" t="s">
        <v>4</v>
      </c>
      <c r="D232" s="64" t="s">
        <v>5</v>
      </c>
      <c r="E232" s="27"/>
      <c r="F232" s="20"/>
      <c r="G232" s="20"/>
    </row>
    <row r="233" spans="1:7" ht="57" customHeight="1" thickTop="1" thickBot="1" x14ac:dyDescent="0.35">
      <c r="A233" s="65" t="s">
        <v>814</v>
      </c>
      <c r="B233" s="66" t="s">
        <v>815</v>
      </c>
      <c r="C233" s="50" t="s">
        <v>781</v>
      </c>
      <c r="D233" s="50">
        <v>1</v>
      </c>
      <c r="E233" s="20"/>
      <c r="F233" s="20"/>
      <c r="G233" s="20"/>
    </row>
    <row r="234" spans="1:7" ht="30" thickTop="1" thickBot="1" x14ac:dyDescent="0.35">
      <c r="A234" s="61" t="s">
        <v>9</v>
      </c>
      <c r="B234" s="62" t="s">
        <v>10</v>
      </c>
      <c r="C234" s="62" t="s">
        <v>4</v>
      </c>
      <c r="D234" s="62" t="s">
        <v>11</v>
      </c>
      <c r="E234" s="62" t="s">
        <v>12</v>
      </c>
      <c r="F234" s="62" t="s">
        <v>13</v>
      </c>
      <c r="G234" s="64" t="s">
        <v>14</v>
      </c>
    </row>
    <row r="235" spans="1:7" ht="15" thickTop="1" x14ac:dyDescent="0.3">
      <c r="A235" s="20"/>
      <c r="B235" s="74" t="s">
        <v>15</v>
      </c>
      <c r="C235" s="4"/>
      <c r="D235" s="4"/>
      <c r="E235" s="4"/>
      <c r="F235" s="68"/>
      <c r="G235" s="75"/>
    </row>
    <row r="236" spans="1:7" x14ac:dyDescent="0.3">
      <c r="A236" s="36" t="s">
        <v>16</v>
      </c>
      <c r="B236" s="4" t="s">
        <v>70</v>
      </c>
      <c r="C236" s="4" t="s">
        <v>18</v>
      </c>
      <c r="D236" s="22">
        <v>0.61399999999999999</v>
      </c>
      <c r="E236" s="70">
        <v>30.27</v>
      </c>
      <c r="F236" s="41">
        <f>PRODUCT(D236:E236)</f>
        <v>18.58578</v>
      </c>
      <c r="G236" s="7"/>
    </row>
    <row r="237" spans="1:7" ht="15" thickBot="1" x14ac:dyDescent="0.35">
      <c r="A237" s="36" t="s">
        <v>19</v>
      </c>
      <c r="B237" s="4" t="s">
        <v>20</v>
      </c>
      <c r="C237" s="4" t="s">
        <v>18</v>
      </c>
      <c r="D237" s="22">
        <v>0.61399999999999999</v>
      </c>
      <c r="E237" s="70">
        <v>25.18</v>
      </c>
      <c r="F237" s="6">
        <f>PRODUCT(D237:E237)</f>
        <v>15.460519999999999</v>
      </c>
      <c r="G237" s="7"/>
    </row>
    <row r="238" spans="1:7" ht="15.6" thickTop="1" thickBot="1" x14ac:dyDescent="0.35">
      <c r="A238" s="71">
        <v>1</v>
      </c>
      <c r="B238" s="244" t="s">
        <v>21</v>
      </c>
      <c r="C238" s="245"/>
      <c r="D238" s="245"/>
      <c r="E238" s="246"/>
      <c r="F238" s="72">
        <f>SUM(F236:F237)</f>
        <v>34.046300000000002</v>
      </c>
      <c r="G238" s="73">
        <f>SUM(F238/F246)</f>
        <v>0.7891194555590072</v>
      </c>
    </row>
    <row r="239" spans="1:7" ht="15" thickTop="1" x14ac:dyDescent="0.3">
      <c r="A239" s="20"/>
      <c r="B239" s="74" t="s">
        <v>45</v>
      </c>
      <c r="C239" s="4"/>
      <c r="D239" s="4"/>
      <c r="E239" s="4"/>
      <c r="F239" s="41"/>
      <c r="G239" s="75"/>
    </row>
    <row r="240" spans="1:7" ht="15" thickBot="1" x14ac:dyDescent="0.35">
      <c r="A240" s="36" t="s">
        <v>23</v>
      </c>
      <c r="B240" s="4" t="s">
        <v>581</v>
      </c>
      <c r="C240" s="4" t="s">
        <v>8</v>
      </c>
      <c r="D240" s="4">
        <v>6.4000000000000001E-2</v>
      </c>
      <c r="E240" s="76">
        <v>0.94</v>
      </c>
      <c r="F240" s="6">
        <f>PRODUCT(D240:E240)</f>
        <v>6.0159999999999998E-2</v>
      </c>
      <c r="G240" s="7"/>
    </row>
    <row r="241" spans="1:7" ht="15.6" thickTop="1" thickBot="1" x14ac:dyDescent="0.35">
      <c r="A241" s="71">
        <v>2</v>
      </c>
      <c r="B241" s="244" t="s">
        <v>49</v>
      </c>
      <c r="C241" s="245"/>
      <c r="D241" s="245"/>
      <c r="E241" s="246"/>
      <c r="F241" s="72">
        <f>SUM(F240)</f>
        <v>6.0159999999999998E-2</v>
      </c>
      <c r="G241" s="73">
        <f>SUM(F241/F246)</f>
        <v>1.3943784330875857E-3</v>
      </c>
    </row>
    <row r="242" spans="1:7" ht="15.6" thickTop="1" thickBot="1" x14ac:dyDescent="0.35">
      <c r="A242" s="78" t="s">
        <v>26</v>
      </c>
      <c r="B242" s="244" t="s">
        <v>27</v>
      </c>
      <c r="C242" s="245"/>
      <c r="D242" s="245"/>
      <c r="E242" s="246"/>
      <c r="F242" s="79">
        <f>SUM(F238,F241)</f>
        <v>34.106460000000006</v>
      </c>
      <c r="G242" s="3"/>
    </row>
    <row r="243" spans="1:7" ht="15.6" thickTop="1" thickBot="1" x14ac:dyDescent="0.35">
      <c r="A243" s="80">
        <v>3</v>
      </c>
      <c r="B243" s="264" t="s">
        <v>28</v>
      </c>
      <c r="C243" s="265"/>
      <c r="D243" s="265"/>
      <c r="E243" s="266"/>
      <c r="F243" s="79">
        <f>SUM(F242)*15%</f>
        <v>5.1159690000000007</v>
      </c>
      <c r="G243" s="73">
        <f>SUM(F243/F246)</f>
        <v>0.11857707509881422</v>
      </c>
    </row>
    <row r="244" spans="1:7" ht="15.6" thickTop="1" thickBot="1" x14ac:dyDescent="0.35">
      <c r="A244" s="78" t="s">
        <v>29</v>
      </c>
      <c r="B244" s="244" t="s">
        <v>30</v>
      </c>
      <c r="C244" s="245"/>
      <c r="D244" s="245"/>
      <c r="E244" s="246"/>
      <c r="F244" s="81">
        <f>SUM(F242:F243)</f>
        <v>39.222429000000005</v>
      </c>
    </row>
    <row r="245" spans="1:7" ht="15.6" thickTop="1" thickBot="1" x14ac:dyDescent="0.35">
      <c r="A245" s="80">
        <v>4</v>
      </c>
      <c r="B245" s="264" t="s">
        <v>31</v>
      </c>
      <c r="C245" s="265"/>
      <c r="D245" s="265"/>
      <c r="E245" s="266"/>
      <c r="F245" s="79">
        <f>SUM(F244)*10%</f>
        <v>3.9222429000000005</v>
      </c>
      <c r="G245" s="73">
        <f>SUM(F245/F246)</f>
        <v>9.0909090909090912E-2</v>
      </c>
    </row>
    <row r="246" spans="1:7" ht="15.6" thickTop="1" thickBot="1" x14ac:dyDescent="0.35">
      <c r="A246" s="78" t="s">
        <v>32</v>
      </c>
      <c r="B246" s="244" t="s">
        <v>33</v>
      </c>
      <c r="C246" s="245"/>
      <c r="D246" s="245"/>
      <c r="E246" s="246"/>
      <c r="F246" s="81">
        <f>SUM(F244:F245)</f>
        <v>43.144671900000006</v>
      </c>
      <c r="G246" s="82">
        <f>SUM(G238,G241,G243,G245)</f>
        <v>0.99999999999999989</v>
      </c>
    </row>
    <row r="247" spans="1:7" ht="15.6" thickTop="1" thickBot="1" x14ac:dyDescent="0.35"/>
    <row r="248" spans="1:7" ht="44.4" thickTop="1" thickBot="1" x14ac:dyDescent="0.35">
      <c r="A248" s="61" t="s">
        <v>2</v>
      </c>
      <c r="B248" s="62" t="s">
        <v>3</v>
      </c>
      <c r="C248" s="63" t="s">
        <v>4</v>
      </c>
      <c r="D248" s="64" t="s">
        <v>5</v>
      </c>
      <c r="E248" s="27"/>
      <c r="F248" s="20"/>
      <c r="G248" s="20"/>
    </row>
    <row r="249" spans="1:7" ht="59.4" customHeight="1" thickTop="1" thickBot="1" x14ac:dyDescent="0.35">
      <c r="A249" s="65" t="s">
        <v>816</v>
      </c>
      <c r="B249" s="66" t="s">
        <v>817</v>
      </c>
      <c r="C249" s="50" t="s">
        <v>781</v>
      </c>
      <c r="D249" s="50">
        <v>1</v>
      </c>
      <c r="E249" s="20"/>
      <c r="F249" s="20"/>
      <c r="G249" s="20"/>
    </row>
    <row r="250" spans="1:7" ht="30" thickTop="1" thickBot="1" x14ac:dyDescent="0.35">
      <c r="A250" s="61" t="s">
        <v>9</v>
      </c>
      <c r="B250" s="62" t="s">
        <v>10</v>
      </c>
      <c r="C250" s="62" t="s">
        <v>4</v>
      </c>
      <c r="D250" s="62" t="s">
        <v>11</v>
      </c>
      <c r="E250" s="62" t="s">
        <v>12</v>
      </c>
      <c r="F250" s="62" t="s">
        <v>13</v>
      </c>
      <c r="G250" s="64" t="s">
        <v>14</v>
      </c>
    </row>
    <row r="251" spans="1:7" ht="15" thickTop="1" x14ac:dyDescent="0.3">
      <c r="A251" s="20"/>
      <c r="B251" s="74" t="s">
        <v>15</v>
      </c>
      <c r="C251" s="4"/>
      <c r="D251" s="4"/>
      <c r="E251" s="4"/>
      <c r="F251" s="68"/>
      <c r="G251" s="75"/>
    </row>
    <row r="252" spans="1:7" x14ac:dyDescent="0.3">
      <c r="A252" s="36" t="s">
        <v>16</v>
      </c>
      <c r="B252" s="4" t="s">
        <v>70</v>
      </c>
      <c r="C252" s="4" t="s">
        <v>18</v>
      </c>
      <c r="D252" s="22">
        <v>0.40500000000000003</v>
      </c>
      <c r="E252" s="70">
        <v>30.27</v>
      </c>
      <c r="F252" s="41">
        <f>PRODUCT(D252:E252)</f>
        <v>12.259350000000001</v>
      </c>
      <c r="G252" s="7"/>
    </row>
    <row r="253" spans="1:7" ht="15" thickBot="1" x14ac:dyDescent="0.35">
      <c r="A253" s="36" t="s">
        <v>19</v>
      </c>
      <c r="B253" s="4" t="s">
        <v>20</v>
      </c>
      <c r="C253" s="4" t="s">
        <v>18</v>
      </c>
      <c r="D253" s="22">
        <v>0.40500000000000003</v>
      </c>
      <c r="E253" s="70">
        <v>25.18</v>
      </c>
      <c r="F253" s="6">
        <f>PRODUCT(D253:E253)</f>
        <v>10.197900000000001</v>
      </c>
      <c r="G253" s="7"/>
    </row>
    <row r="254" spans="1:7" ht="15.6" thickTop="1" thickBot="1" x14ac:dyDescent="0.35">
      <c r="A254" s="71">
        <v>1</v>
      </c>
      <c r="B254" s="244" t="s">
        <v>21</v>
      </c>
      <c r="C254" s="245"/>
      <c r="D254" s="245"/>
      <c r="E254" s="246"/>
      <c r="F254" s="72">
        <f>SUM(F252:F253)</f>
        <v>22.457250000000002</v>
      </c>
      <c r="G254" s="73">
        <f>SUM(F254/F262)</f>
        <v>0.78914632824184228</v>
      </c>
    </row>
    <row r="255" spans="1:7" ht="15" thickTop="1" x14ac:dyDescent="0.3">
      <c r="A255" s="20"/>
      <c r="B255" s="74" t="s">
        <v>45</v>
      </c>
      <c r="C255" s="4"/>
      <c r="D255" s="4"/>
      <c r="E255" s="4"/>
      <c r="F255" s="41"/>
      <c r="G255" s="75"/>
    </row>
    <row r="256" spans="1:7" ht="15" thickBot="1" x14ac:dyDescent="0.35">
      <c r="A256" s="36" t="s">
        <v>23</v>
      </c>
      <c r="B256" s="4" t="s">
        <v>581</v>
      </c>
      <c r="C256" s="4" t="s">
        <v>8</v>
      </c>
      <c r="D256" s="4">
        <v>4.1399999999999999E-2</v>
      </c>
      <c r="E256" s="76">
        <v>0.94</v>
      </c>
      <c r="F256" s="6">
        <f>PRODUCT(D256:E256)</f>
        <v>3.8915999999999999E-2</v>
      </c>
      <c r="G256" s="7"/>
    </row>
    <row r="257" spans="1:7" ht="15.6" thickTop="1" thickBot="1" x14ac:dyDescent="0.35">
      <c r="A257" s="71">
        <v>2</v>
      </c>
      <c r="B257" s="244" t="s">
        <v>49</v>
      </c>
      <c r="C257" s="245"/>
      <c r="D257" s="245"/>
      <c r="E257" s="246"/>
      <c r="F257" s="72">
        <f>SUM(F256)</f>
        <v>3.8915999999999999E-2</v>
      </c>
      <c r="G257" s="73">
        <f>SUM(F257/F262)</f>
        <v>1.3675057502525701E-3</v>
      </c>
    </row>
    <row r="258" spans="1:7" ht="15.6" thickTop="1" thickBot="1" x14ac:dyDescent="0.35">
      <c r="A258" s="78" t="s">
        <v>26</v>
      </c>
      <c r="B258" s="244" t="s">
        <v>27</v>
      </c>
      <c r="C258" s="245"/>
      <c r="D258" s="245"/>
      <c r="E258" s="246"/>
      <c r="F258" s="79">
        <f>SUM(F254,F257)</f>
        <v>22.496166000000002</v>
      </c>
      <c r="G258" s="3"/>
    </row>
    <row r="259" spans="1:7" ht="15.6" thickTop="1" thickBot="1" x14ac:dyDescent="0.35">
      <c r="A259" s="80">
        <v>3</v>
      </c>
      <c r="B259" s="264" t="s">
        <v>28</v>
      </c>
      <c r="C259" s="265"/>
      <c r="D259" s="265"/>
      <c r="E259" s="266"/>
      <c r="F259" s="79">
        <f>SUM(F258)*15%</f>
        <v>3.3744249000000002</v>
      </c>
      <c r="G259" s="73">
        <f>SUM(F259/F262)</f>
        <v>0.11857707509881422</v>
      </c>
    </row>
    <row r="260" spans="1:7" ht="15.6" thickTop="1" thickBot="1" x14ac:dyDescent="0.35">
      <c r="A260" s="78" t="s">
        <v>29</v>
      </c>
      <c r="B260" s="244" t="s">
        <v>30</v>
      </c>
      <c r="C260" s="245"/>
      <c r="D260" s="245"/>
      <c r="E260" s="246"/>
      <c r="F260" s="81">
        <f>SUM(F258:F259)</f>
        <v>25.870590900000003</v>
      </c>
    </row>
    <row r="261" spans="1:7" ht="15.6" thickTop="1" thickBot="1" x14ac:dyDescent="0.35">
      <c r="A261" s="80">
        <v>4</v>
      </c>
      <c r="B261" s="264" t="s">
        <v>31</v>
      </c>
      <c r="C261" s="265"/>
      <c r="D261" s="265"/>
      <c r="E261" s="266"/>
      <c r="F261" s="79">
        <f>SUM(F260)*10%</f>
        <v>2.5870590900000003</v>
      </c>
      <c r="G261" s="73">
        <f>SUM(F261/F262)</f>
        <v>9.0909090909090912E-2</v>
      </c>
    </row>
    <row r="262" spans="1:7" ht="15.6" thickTop="1" thickBot="1" x14ac:dyDescent="0.35">
      <c r="A262" s="78" t="s">
        <v>32</v>
      </c>
      <c r="B262" s="244" t="s">
        <v>33</v>
      </c>
      <c r="C262" s="245"/>
      <c r="D262" s="245"/>
      <c r="E262" s="246"/>
      <c r="F262" s="81">
        <f>SUM(F260:F261)</f>
        <v>28.457649990000004</v>
      </c>
      <c r="G262" s="82">
        <f>SUM(G254,G257,G259,G261)</f>
        <v>1</v>
      </c>
    </row>
    <row r="263" spans="1:7" ht="15.6" thickTop="1" thickBot="1" x14ac:dyDescent="0.35"/>
    <row r="264" spans="1:7" ht="44.4" thickTop="1" thickBot="1" x14ac:dyDescent="0.35">
      <c r="A264" s="61" t="s">
        <v>2</v>
      </c>
      <c r="B264" s="62" t="s">
        <v>3</v>
      </c>
      <c r="C264" s="63" t="s">
        <v>4</v>
      </c>
      <c r="D264" s="64" t="s">
        <v>5</v>
      </c>
      <c r="E264" s="27"/>
      <c r="F264" s="20"/>
      <c r="G264" s="20"/>
    </row>
    <row r="265" spans="1:7" ht="64.2" customHeight="1" thickTop="1" thickBot="1" x14ac:dyDescent="0.35">
      <c r="A265" s="65" t="s">
        <v>818</v>
      </c>
      <c r="B265" s="66" t="s">
        <v>819</v>
      </c>
      <c r="C265" s="50" t="s">
        <v>781</v>
      </c>
      <c r="D265" s="50">
        <v>1</v>
      </c>
      <c r="E265" s="20"/>
      <c r="G265" s="20"/>
    </row>
    <row r="266" spans="1:7" ht="30" thickTop="1" thickBot="1" x14ac:dyDescent="0.35">
      <c r="A266" s="61" t="s">
        <v>9</v>
      </c>
      <c r="B266" s="62" t="s">
        <v>10</v>
      </c>
      <c r="C266" s="62" t="s">
        <v>4</v>
      </c>
      <c r="D266" s="62" t="s">
        <v>11</v>
      </c>
      <c r="E266" s="62" t="s">
        <v>12</v>
      </c>
      <c r="F266" s="62" t="s">
        <v>13</v>
      </c>
      <c r="G266" s="64" t="s">
        <v>14</v>
      </c>
    </row>
    <row r="267" spans="1:7" ht="15" thickTop="1" x14ac:dyDescent="0.3">
      <c r="A267" s="20"/>
      <c r="B267" s="74" t="s">
        <v>15</v>
      </c>
      <c r="C267" s="4"/>
      <c r="D267" s="4"/>
      <c r="E267" s="4"/>
      <c r="F267" s="68"/>
      <c r="G267" s="75"/>
    </row>
    <row r="268" spans="1:7" x14ac:dyDescent="0.3">
      <c r="A268" s="36" t="s">
        <v>16</v>
      </c>
      <c r="B268" s="4" t="s">
        <v>70</v>
      </c>
      <c r="C268" s="4" t="s">
        <v>18</v>
      </c>
      <c r="D268" s="22">
        <v>0.51800000000000002</v>
      </c>
      <c r="E268" s="70">
        <v>30.27</v>
      </c>
      <c r="F268" s="41">
        <f>PRODUCT(D268:E268)</f>
        <v>15.67986</v>
      </c>
      <c r="G268" s="7"/>
    </row>
    <row r="269" spans="1:7" ht="15" thickBot="1" x14ac:dyDescent="0.35">
      <c r="A269" s="36" t="s">
        <v>19</v>
      </c>
      <c r="B269" s="4" t="s">
        <v>20</v>
      </c>
      <c r="C269" s="4" t="s">
        <v>18</v>
      </c>
      <c r="D269" s="22">
        <v>0.51800000000000002</v>
      </c>
      <c r="E269" s="70">
        <v>25.18</v>
      </c>
      <c r="F269" s="6">
        <f>PRODUCT(D269:E269)</f>
        <v>13.043240000000001</v>
      </c>
      <c r="G269" s="7"/>
    </row>
    <row r="270" spans="1:7" ht="15.6" thickTop="1" thickBot="1" x14ac:dyDescent="0.35">
      <c r="A270" s="71">
        <v>1</v>
      </c>
      <c r="B270" s="244" t="s">
        <v>21</v>
      </c>
      <c r="C270" s="245"/>
      <c r="D270" s="245"/>
      <c r="E270" s="246"/>
      <c r="F270" s="72">
        <f>SUM(F268:F269)</f>
        <v>28.723100000000002</v>
      </c>
      <c r="G270" s="73">
        <f>SUM(F270/F278)</f>
        <v>0.78925852080290704</v>
      </c>
    </row>
    <row r="271" spans="1:7" ht="15" thickTop="1" x14ac:dyDescent="0.3">
      <c r="A271" s="20"/>
      <c r="B271" s="74" t="s">
        <v>45</v>
      </c>
      <c r="C271" s="4"/>
      <c r="D271" s="4"/>
      <c r="E271" s="4"/>
      <c r="F271" s="41"/>
      <c r="G271" s="75"/>
    </row>
    <row r="272" spans="1:7" ht="15" thickBot="1" x14ac:dyDescent="0.35">
      <c r="A272" s="36" t="s">
        <v>23</v>
      </c>
      <c r="B272" s="4" t="s">
        <v>581</v>
      </c>
      <c r="C272" s="4" t="s">
        <v>8</v>
      </c>
      <c r="D272" s="4">
        <v>4.8599999999999997E-2</v>
      </c>
      <c r="E272" s="76">
        <v>0.94</v>
      </c>
      <c r="F272" s="6">
        <f>PRODUCT(D272:E272)</f>
        <v>4.5683999999999995E-2</v>
      </c>
      <c r="G272" s="7"/>
    </row>
    <row r="273" spans="1:7" ht="15.6" thickTop="1" thickBot="1" x14ac:dyDescent="0.35">
      <c r="A273" s="71">
        <v>2</v>
      </c>
      <c r="B273" s="244" t="s">
        <v>49</v>
      </c>
      <c r="C273" s="245"/>
      <c r="D273" s="245"/>
      <c r="E273" s="246"/>
      <c r="F273" s="72">
        <f>SUM(F272)</f>
        <v>4.5683999999999995E-2</v>
      </c>
      <c r="G273" s="73">
        <f>SUM(F273/F278)</f>
        <v>1.2553131891877966E-3</v>
      </c>
    </row>
    <row r="274" spans="1:7" ht="15.6" thickTop="1" thickBot="1" x14ac:dyDescent="0.35">
      <c r="A274" s="78" t="s">
        <v>26</v>
      </c>
      <c r="B274" s="244" t="s">
        <v>27</v>
      </c>
      <c r="C274" s="245"/>
      <c r="D274" s="245"/>
      <c r="E274" s="246"/>
      <c r="F274" s="79">
        <f>SUM(F270,F273)</f>
        <v>28.768784000000004</v>
      </c>
      <c r="G274" s="3"/>
    </row>
    <row r="275" spans="1:7" ht="15.6" thickTop="1" thickBot="1" x14ac:dyDescent="0.35">
      <c r="A275" s="80">
        <v>3</v>
      </c>
      <c r="B275" s="264" t="s">
        <v>28</v>
      </c>
      <c r="C275" s="265"/>
      <c r="D275" s="265"/>
      <c r="E275" s="266"/>
      <c r="F275" s="79">
        <f>SUM(F274)*15%</f>
        <v>4.3153176000000002</v>
      </c>
      <c r="G275" s="73">
        <f>SUM(F275/F278)</f>
        <v>0.11857707509881422</v>
      </c>
    </row>
    <row r="276" spans="1:7" ht="15.6" thickTop="1" thickBot="1" x14ac:dyDescent="0.35">
      <c r="A276" s="78" t="s">
        <v>29</v>
      </c>
      <c r="B276" s="244" t="s">
        <v>30</v>
      </c>
      <c r="C276" s="245"/>
      <c r="D276" s="245"/>
      <c r="E276" s="246"/>
      <c r="F276" s="81">
        <f>SUM(F274:F275)</f>
        <v>33.084101600000004</v>
      </c>
    </row>
    <row r="277" spans="1:7" ht="15.6" thickTop="1" thickBot="1" x14ac:dyDescent="0.35">
      <c r="A277" s="80">
        <v>4</v>
      </c>
      <c r="B277" s="264" t="s">
        <v>31</v>
      </c>
      <c r="C277" s="265"/>
      <c r="D277" s="265"/>
      <c r="E277" s="266"/>
      <c r="F277" s="79">
        <f>SUM(F276)*10%</f>
        <v>3.3084101600000007</v>
      </c>
      <c r="G277" s="73">
        <f>SUM(F277/F278)</f>
        <v>9.0909090909090912E-2</v>
      </c>
    </row>
    <row r="278" spans="1:7" ht="15.6" thickTop="1" thickBot="1" x14ac:dyDescent="0.35">
      <c r="A278" s="78" t="s">
        <v>32</v>
      </c>
      <c r="B278" s="244" t="s">
        <v>33</v>
      </c>
      <c r="C278" s="245"/>
      <c r="D278" s="245"/>
      <c r="E278" s="246"/>
      <c r="F278" s="81">
        <f>SUM(F276:F277)</f>
        <v>36.392511760000005</v>
      </c>
      <c r="G278" s="82">
        <f>SUM(G270,G273,G275,G277)</f>
        <v>1</v>
      </c>
    </row>
    <row r="279" spans="1:7" ht="15.6" thickTop="1" thickBot="1" x14ac:dyDescent="0.35"/>
    <row r="280" spans="1:7" ht="44.4" thickTop="1" thickBot="1" x14ac:dyDescent="0.35">
      <c r="A280" s="61" t="s">
        <v>2</v>
      </c>
      <c r="B280" s="62" t="s">
        <v>3</v>
      </c>
      <c r="C280" s="63" t="s">
        <v>4</v>
      </c>
      <c r="D280" s="64" t="s">
        <v>5</v>
      </c>
      <c r="E280" s="27"/>
      <c r="F280" s="20"/>
      <c r="G280" s="20"/>
    </row>
    <row r="281" spans="1:7" ht="67.8" customHeight="1" thickTop="1" thickBot="1" x14ac:dyDescent="0.35">
      <c r="A281" s="65" t="s">
        <v>820</v>
      </c>
      <c r="B281" s="66" t="s">
        <v>821</v>
      </c>
      <c r="C281" s="50" t="s">
        <v>781</v>
      </c>
      <c r="D281" s="50">
        <v>1</v>
      </c>
      <c r="E281" s="20"/>
      <c r="F281" s="20"/>
      <c r="G281" s="20"/>
    </row>
    <row r="282" spans="1:7" ht="30" thickTop="1" thickBot="1" x14ac:dyDescent="0.35">
      <c r="A282" s="61" t="s">
        <v>9</v>
      </c>
      <c r="B282" s="62" t="s">
        <v>10</v>
      </c>
      <c r="C282" s="62" t="s">
        <v>4</v>
      </c>
      <c r="D282" s="62" t="s">
        <v>11</v>
      </c>
      <c r="E282" s="62" t="s">
        <v>12</v>
      </c>
      <c r="F282" s="62" t="s">
        <v>13</v>
      </c>
      <c r="G282" s="64" t="s">
        <v>14</v>
      </c>
    </row>
    <row r="283" spans="1:7" ht="15" thickTop="1" x14ac:dyDescent="0.3">
      <c r="A283" s="20"/>
      <c r="B283" s="74" t="s">
        <v>15</v>
      </c>
      <c r="C283" s="4"/>
      <c r="D283" s="4"/>
      <c r="E283" s="4"/>
      <c r="F283" s="68"/>
      <c r="G283" s="75"/>
    </row>
    <row r="284" spans="1:7" x14ac:dyDescent="0.3">
      <c r="A284" s="36" t="s">
        <v>16</v>
      </c>
      <c r="B284" s="4" t="s">
        <v>70</v>
      </c>
      <c r="C284" s="4" t="s">
        <v>18</v>
      </c>
      <c r="D284" s="22">
        <v>0.68300000000000005</v>
      </c>
      <c r="E284" s="70">
        <v>30.27</v>
      </c>
      <c r="F284" s="41">
        <f>PRODUCT(D284:E284)</f>
        <v>20.674410000000002</v>
      </c>
      <c r="G284" s="7"/>
    </row>
    <row r="285" spans="1:7" ht="15" thickBot="1" x14ac:dyDescent="0.35">
      <c r="A285" s="36" t="s">
        <v>19</v>
      </c>
      <c r="B285" s="4" t="s">
        <v>20</v>
      </c>
      <c r="C285" s="4" t="s">
        <v>18</v>
      </c>
      <c r="D285" s="22">
        <v>0.68300000000000005</v>
      </c>
      <c r="E285" s="70">
        <v>25.18</v>
      </c>
      <c r="F285" s="6">
        <f>PRODUCT(D285:E285)</f>
        <v>17.197940000000003</v>
      </c>
      <c r="G285" s="7"/>
    </row>
    <row r="286" spans="1:7" ht="15.6" thickTop="1" thickBot="1" x14ac:dyDescent="0.35">
      <c r="A286" s="71">
        <v>1</v>
      </c>
      <c r="B286" s="244" t="s">
        <v>21</v>
      </c>
      <c r="C286" s="245"/>
      <c r="D286" s="245"/>
      <c r="E286" s="246"/>
      <c r="F286" s="72">
        <f>SUM(F284:F285)</f>
        <v>37.872350000000004</v>
      </c>
      <c r="G286" s="73">
        <f>SUM(F286/F297)</f>
        <v>0.27451431278493421</v>
      </c>
    </row>
    <row r="287" spans="1:7" ht="15" thickTop="1" x14ac:dyDescent="0.3">
      <c r="A287" s="20"/>
      <c r="B287" s="74" t="s">
        <v>45</v>
      </c>
      <c r="C287" s="4"/>
      <c r="D287" s="4"/>
      <c r="E287" s="4"/>
      <c r="F287" s="41"/>
      <c r="G287" s="75"/>
    </row>
    <row r="288" spans="1:7" ht="15" thickBot="1" x14ac:dyDescent="0.35">
      <c r="A288" s="36" t="s">
        <v>23</v>
      </c>
      <c r="B288" s="4" t="s">
        <v>581</v>
      </c>
      <c r="C288" s="4" t="s">
        <v>8</v>
      </c>
      <c r="D288" s="4">
        <v>7.2300000000000003E-2</v>
      </c>
      <c r="E288" s="76">
        <v>0.94</v>
      </c>
      <c r="F288" s="6">
        <f>PRODUCT(D288:E288)</f>
        <v>6.7961999999999995E-2</v>
      </c>
      <c r="G288" s="7"/>
    </row>
    <row r="289" spans="1:7" ht="15.6" thickTop="1" thickBot="1" x14ac:dyDescent="0.35">
      <c r="A289" s="71">
        <v>2</v>
      </c>
      <c r="B289" s="244" t="s">
        <v>49</v>
      </c>
      <c r="C289" s="245"/>
      <c r="D289" s="245"/>
      <c r="E289" s="246"/>
      <c r="F289" s="72">
        <f>SUM(F288)</f>
        <v>6.7961999999999995E-2</v>
      </c>
      <c r="G289" s="73">
        <f>SUM(F289/F297)</f>
        <v>4.9261642664079981E-4</v>
      </c>
    </row>
    <row r="290" spans="1:7" ht="15" thickTop="1" x14ac:dyDescent="0.3">
      <c r="A290" s="20"/>
      <c r="B290" s="74" t="s">
        <v>22</v>
      </c>
      <c r="C290" s="4"/>
      <c r="D290" s="4"/>
      <c r="E290" s="4"/>
      <c r="F290" s="41"/>
      <c r="G290" s="1"/>
    </row>
    <row r="291" spans="1:7" ht="29.4" thickBot="1" x14ac:dyDescent="0.35">
      <c r="A291" s="36" t="s">
        <v>23</v>
      </c>
      <c r="B291" s="4" t="s">
        <v>822</v>
      </c>
      <c r="C291" s="4" t="s">
        <v>18</v>
      </c>
      <c r="D291" s="22">
        <v>0.7</v>
      </c>
      <c r="E291" s="76">
        <v>101.6</v>
      </c>
      <c r="F291" s="6">
        <f>PRODUCT(D291:E291)</f>
        <v>71.11999999999999</v>
      </c>
      <c r="G291" s="1"/>
    </row>
    <row r="292" spans="1:7" ht="15.6" thickTop="1" thickBot="1" x14ac:dyDescent="0.35">
      <c r="A292" s="71"/>
      <c r="B292" s="122"/>
      <c r="C292" s="123"/>
      <c r="D292" s="123"/>
      <c r="E292" s="124"/>
      <c r="F292" s="125">
        <f>SUM(F291)</f>
        <v>71.11999999999999</v>
      </c>
      <c r="G292" s="73">
        <f>SUM(F292/F297)</f>
        <v>0.51550690478051975</v>
      </c>
    </row>
    <row r="293" spans="1:7" ht="15.6" thickTop="1" thickBot="1" x14ac:dyDescent="0.35">
      <c r="A293" s="78" t="s">
        <v>26</v>
      </c>
      <c r="B293" s="244" t="s">
        <v>54</v>
      </c>
      <c r="C293" s="245"/>
      <c r="D293" s="245"/>
      <c r="E293" s="246"/>
      <c r="F293" s="79">
        <f>SUM(F286,F289,F292)</f>
        <v>109.060312</v>
      </c>
      <c r="G293" s="3"/>
    </row>
    <row r="294" spans="1:7" ht="15.6" thickTop="1" thickBot="1" x14ac:dyDescent="0.35">
      <c r="A294" s="80">
        <v>3</v>
      </c>
      <c r="B294" s="264" t="s">
        <v>28</v>
      </c>
      <c r="C294" s="265"/>
      <c r="D294" s="265"/>
      <c r="E294" s="266"/>
      <c r="F294" s="79">
        <f>SUM(F293)*15%</f>
        <v>16.359046799999998</v>
      </c>
      <c r="G294" s="73">
        <f>SUM(F294/F297)</f>
        <v>0.11857707509881421</v>
      </c>
    </row>
    <row r="295" spans="1:7" ht="15.6" thickTop="1" thickBot="1" x14ac:dyDescent="0.35">
      <c r="A295" s="78" t="s">
        <v>29</v>
      </c>
      <c r="B295" s="244" t="s">
        <v>30</v>
      </c>
      <c r="C295" s="245"/>
      <c r="D295" s="245"/>
      <c r="E295" s="246"/>
      <c r="F295" s="81">
        <f>SUM(F293:F294)</f>
        <v>125.4193588</v>
      </c>
    </row>
    <row r="296" spans="1:7" ht="15.6" thickTop="1" thickBot="1" x14ac:dyDescent="0.35">
      <c r="A296" s="80">
        <v>4</v>
      </c>
      <c r="B296" s="264" t="s">
        <v>31</v>
      </c>
      <c r="C296" s="265"/>
      <c r="D296" s="265"/>
      <c r="E296" s="266"/>
      <c r="F296" s="79">
        <f>SUM(F295)*10%</f>
        <v>12.54193588</v>
      </c>
      <c r="G296" s="73">
        <f>SUM(F296/F297)</f>
        <v>9.0909090909090912E-2</v>
      </c>
    </row>
    <row r="297" spans="1:7" ht="15.6" thickTop="1" thickBot="1" x14ac:dyDescent="0.35">
      <c r="A297" s="78" t="s">
        <v>32</v>
      </c>
      <c r="B297" s="244" t="s">
        <v>33</v>
      </c>
      <c r="C297" s="245"/>
      <c r="D297" s="245"/>
      <c r="E297" s="246"/>
      <c r="F297" s="81">
        <f>SUM(F295:F296)</f>
        <v>137.96129468000001</v>
      </c>
      <c r="G297" s="82">
        <f>SUM(G286,G289,G292,G294,G296)</f>
        <v>0.99999999999999989</v>
      </c>
    </row>
    <row r="298" spans="1:7" ht="15" thickTop="1" x14ac:dyDescent="0.3"/>
    <row r="299" spans="1:7" x14ac:dyDescent="0.3">
      <c r="A299" s="231" t="s">
        <v>823</v>
      </c>
      <c r="B299" s="231"/>
      <c r="C299" s="231"/>
      <c r="D299" s="231"/>
      <c r="E299" s="231"/>
      <c r="F299" s="231"/>
      <c r="G299" s="231"/>
    </row>
    <row r="300" spans="1:7" ht="15" thickBot="1" x14ac:dyDescent="0.35"/>
    <row r="301" spans="1:7" ht="44.4" thickTop="1" thickBot="1" x14ac:dyDescent="0.35">
      <c r="A301" s="61" t="s">
        <v>2</v>
      </c>
      <c r="B301" s="62" t="s">
        <v>3</v>
      </c>
      <c r="C301" s="63" t="s">
        <v>4</v>
      </c>
      <c r="D301" s="64" t="s">
        <v>5</v>
      </c>
      <c r="E301" s="27"/>
      <c r="F301" s="20"/>
      <c r="G301" s="20"/>
    </row>
    <row r="302" spans="1:7" ht="92.4" customHeight="1" thickTop="1" thickBot="1" x14ac:dyDescent="0.35">
      <c r="A302" s="65" t="s">
        <v>824</v>
      </c>
      <c r="B302" s="66" t="s">
        <v>825</v>
      </c>
      <c r="C302" s="50" t="s">
        <v>203</v>
      </c>
      <c r="D302" s="50">
        <v>1</v>
      </c>
      <c r="E302" s="20"/>
      <c r="F302" s="20"/>
      <c r="G302" s="20"/>
    </row>
    <row r="303" spans="1:7" ht="30" thickTop="1" thickBot="1" x14ac:dyDescent="0.35">
      <c r="A303" s="61" t="s">
        <v>9</v>
      </c>
      <c r="B303" s="62" t="s">
        <v>10</v>
      </c>
      <c r="C303" s="62" t="s">
        <v>4</v>
      </c>
      <c r="D303" s="62" t="s">
        <v>11</v>
      </c>
      <c r="E303" s="62" t="s">
        <v>12</v>
      </c>
      <c r="F303" s="62" t="s">
        <v>13</v>
      </c>
      <c r="G303" s="64" t="s">
        <v>14</v>
      </c>
    </row>
    <row r="304" spans="1:7" ht="15" thickTop="1" x14ac:dyDescent="0.3">
      <c r="A304" s="20"/>
      <c r="B304" s="67" t="s">
        <v>15</v>
      </c>
      <c r="C304" s="68"/>
      <c r="D304" s="68"/>
      <c r="E304" s="68"/>
      <c r="F304" s="68"/>
      <c r="G304" s="7"/>
    </row>
    <row r="305" spans="1:7" x14ac:dyDescent="0.3">
      <c r="A305" s="36" t="s">
        <v>16</v>
      </c>
      <c r="B305" s="4" t="s">
        <v>17</v>
      </c>
      <c r="C305" s="4" t="s">
        <v>18</v>
      </c>
      <c r="D305" s="4">
        <v>0.15</v>
      </c>
      <c r="E305" s="70">
        <v>28.09</v>
      </c>
      <c r="F305" s="6">
        <f>PRODUCT(D305:E305)</f>
        <v>4.2134999999999998</v>
      </c>
      <c r="G305" s="7"/>
    </row>
    <row r="306" spans="1:7" ht="15" thickBot="1" x14ac:dyDescent="0.35">
      <c r="A306" s="36" t="s">
        <v>19</v>
      </c>
      <c r="B306" s="4" t="s">
        <v>20</v>
      </c>
      <c r="C306" s="4" t="s">
        <v>18</v>
      </c>
      <c r="D306" s="22">
        <v>0.31669999999999998</v>
      </c>
      <c r="E306" s="70">
        <v>25.18</v>
      </c>
      <c r="F306" s="6">
        <f>PRODUCT(D306:E306)</f>
        <v>7.9745059999999999</v>
      </c>
      <c r="G306" s="7"/>
    </row>
    <row r="307" spans="1:7" ht="15.6" thickTop="1" thickBot="1" x14ac:dyDescent="0.35">
      <c r="A307" s="71">
        <v>1</v>
      </c>
      <c r="B307" s="244" t="s">
        <v>21</v>
      </c>
      <c r="C307" s="245"/>
      <c r="D307" s="245"/>
      <c r="E307" s="246"/>
      <c r="F307" s="72">
        <f>SUM(F305:F306)</f>
        <v>12.188006</v>
      </c>
      <c r="G307" s="73">
        <f>SUM(F307/F315)</f>
        <v>0.76575923996369544</v>
      </c>
    </row>
    <row r="308" spans="1:7" ht="15" thickTop="1" x14ac:dyDescent="0.3">
      <c r="A308" s="20"/>
      <c r="B308" s="74" t="s">
        <v>45</v>
      </c>
      <c r="C308" s="4"/>
      <c r="D308" s="4"/>
      <c r="E308" s="4"/>
      <c r="F308" s="41"/>
      <c r="G308" s="75"/>
    </row>
    <row r="309" spans="1:7" ht="40.950000000000003" customHeight="1" thickBot="1" x14ac:dyDescent="0.35">
      <c r="A309" s="36" t="s">
        <v>23</v>
      </c>
      <c r="B309" s="4" t="s">
        <v>2921</v>
      </c>
      <c r="C309" s="4" t="s">
        <v>8</v>
      </c>
      <c r="D309" s="4">
        <v>1E-3</v>
      </c>
      <c r="E309" s="76">
        <v>394</v>
      </c>
      <c r="F309" s="6">
        <f>PRODUCT(D309:E309)</f>
        <v>0.39400000000000002</v>
      </c>
      <c r="G309" s="7"/>
    </row>
    <row r="310" spans="1:7" ht="15.6" thickTop="1" thickBot="1" x14ac:dyDescent="0.35">
      <c r="A310" s="71">
        <v>2</v>
      </c>
      <c r="B310" s="244" t="s">
        <v>49</v>
      </c>
      <c r="C310" s="245"/>
      <c r="D310" s="245"/>
      <c r="E310" s="246"/>
      <c r="F310" s="72">
        <f>SUM(F309)</f>
        <v>0.39400000000000002</v>
      </c>
      <c r="G310" s="73">
        <f>SUM(F310/F315)</f>
        <v>2.4754594028399399E-2</v>
      </c>
    </row>
    <row r="311" spans="1:7" ht="15.6" thickTop="1" thickBot="1" x14ac:dyDescent="0.35">
      <c r="A311" s="78" t="s">
        <v>26</v>
      </c>
      <c r="B311" s="244" t="s">
        <v>27</v>
      </c>
      <c r="C311" s="245"/>
      <c r="D311" s="245"/>
      <c r="E311" s="246"/>
      <c r="F311" s="79">
        <f>SUM(F307,F310)</f>
        <v>12.582006</v>
      </c>
      <c r="G311" s="3"/>
    </row>
    <row r="312" spans="1:7" ht="15.6" thickTop="1" thickBot="1" x14ac:dyDescent="0.35">
      <c r="A312" s="80">
        <v>3</v>
      </c>
      <c r="B312" s="264" t="s">
        <v>28</v>
      </c>
      <c r="C312" s="265"/>
      <c r="D312" s="265"/>
      <c r="E312" s="266"/>
      <c r="F312" s="79">
        <f>SUM(F311)*15%</f>
        <v>1.8873008999999998</v>
      </c>
      <c r="G312" s="73">
        <f>SUM(F312/F315)</f>
        <v>0.11857707509881422</v>
      </c>
    </row>
    <row r="313" spans="1:7" ht="15.6" thickTop="1" thickBot="1" x14ac:dyDescent="0.35">
      <c r="A313" s="78" t="s">
        <v>29</v>
      </c>
      <c r="B313" s="244" t="s">
        <v>30</v>
      </c>
      <c r="C313" s="245"/>
      <c r="D313" s="245"/>
      <c r="E313" s="246"/>
      <c r="F313" s="81">
        <f>SUM(F311:F312)</f>
        <v>14.469306899999999</v>
      </c>
    </row>
    <row r="314" spans="1:7" ht="15.6" thickTop="1" thickBot="1" x14ac:dyDescent="0.35">
      <c r="A314" s="80">
        <v>4</v>
      </c>
      <c r="B314" s="264" t="s">
        <v>31</v>
      </c>
      <c r="C314" s="265"/>
      <c r="D314" s="265"/>
      <c r="E314" s="266"/>
      <c r="F314" s="79">
        <f>SUM(F313)*10%</f>
        <v>1.4469306900000001</v>
      </c>
      <c r="G314" s="73">
        <f>SUM(F314/F315)</f>
        <v>9.0909090909090912E-2</v>
      </c>
    </row>
    <row r="315" spans="1:7" ht="15.6" thickTop="1" thickBot="1" x14ac:dyDescent="0.35">
      <c r="A315" s="78" t="s">
        <v>32</v>
      </c>
      <c r="B315" s="244" t="s">
        <v>33</v>
      </c>
      <c r="C315" s="245"/>
      <c r="D315" s="245"/>
      <c r="E315" s="246"/>
      <c r="F315" s="81">
        <f>SUM(F313:F314)</f>
        <v>15.91623759</v>
      </c>
      <c r="G315" s="82">
        <f>SUM(G307,G310,G312,G314)</f>
        <v>1</v>
      </c>
    </row>
    <row r="316" spans="1:7" ht="15.6" thickTop="1" thickBot="1" x14ac:dyDescent="0.35"/>
    <row r="317" spans="1:7" ht="44.4" thickTop="1" thickBot="1" x14ac:dyDescent="0.35">
      <c r="A317" s="61" t="s">
        <v>2</v>
      </c>
      <c r="B317" s="62" t="s">
        <v>3</v>
      </c>
      <c r="C317" s="63" t="s">
        <v>4</v>
      </c>
      <c r="D317" s="64" t="s">
        <v>5</v>
      </c>
      <c r="E317" s="27"/>
      <c r="F317" s="20"/>
      <c r="G317" s="20"/>
    </row>
    <row r="318" spans="1:7" ht="104.4" customHeight="1" thickTop="1" thickBot="1" x14ac:dyDescent="0.35">
      <c r="A318" s="65" t="s">
        <v>827</v>
      </c>
      <c r="B318" s="66" t="s">
        <v>828</v>
      </c>
      <c r="C318" s="50" t="s">
        <v>203</v>
      </c>
      <c r="D318" s="50">
        <v>1</v>
      </c>
      <c r="E318" s="20"/>
      <c r="F318" s="20"/>
      <c r="G318" s="20"/>
    </row>
    <row r="319" spans="1:7" ht="30" thickTop="1" thickBot="1" x14ac:dyDescent="0.35">
      <c r="A319" s="61" t="s">
        <v>9</v>
      </c>
      <c r="B319" s="62" t="s">
        <v>10</v>
      </c>
      <c r="C319" s="62" t="s">
        <v>4</v>
      </c>
      <c r="D319" s="62" t="s">
        <v>11</v>
      </c>
      <c r="E319" s="62" t="s">
        <v>12</v>
      </c>
      <c r="F319" s="62" t="s">
        <v>13</v>
      </c>
      <c r="G319" s="64" t="s">
        <v>14</v>
      </c>
    </row>
    <row r="320" spans="1:7" ht="15" thickTop="1" x14ac:dyDescent="0.3">
      <c r="A320" s="20"/>
      <c r="B320" s="67" t="s">
        <v>15</v>
      </c>
      <c r="C320" s="68"/>
      <c r="D320" s="68"/>
      <c r="E320" s="68"/>
      <c r="F320" s="68"/>
      <c r="G320" s="7"/>
    </row>
    <row r="321" spans="1:7" x14ac:dyDescent="0.3">
      <c r="A321" s="36" t="s">
        <v>16</v>
      </c>
      <c r="B321" s="4" t="s">
        <v>17</v>
      </c>
      <c r="C321" s="4" t="s">
        <v>18</v>
      </c>
      <c r="D321" s="22">
        <v>0.26669999999999999</v>
      </c>
      <c r="E321" s="70">
        <v>28.09</v>
      </c>
      <c r="F321" s="6">
        <f>PRODUCT(D321:E321)</f>
        <v>7.4916029999999996</v>
      </c>
      <c r="G321" s="7"/>
    </row>
    <row r="322" spans="1:7" ht="15" thickBot="1" x14ac:dyDescent="0.35">
      <c r="A322" s="36" t="s">
        <v>19</v>
      </c>
      <c r="B322" s="4" t="s">
        <v>20</v>
      </c>
      <c r="C322" s="4" t="s">
        <v>18</v>
      </c>
      <c r="D322" s="22">
        <v>0.5333</v>
      </c>
      <c r="E322" s="70">
        <v>25.18</v>
      </c>
      <c r="F322" s="6">
        <f>PRODUCT(D322:E322)</f>
        <v>13.428494000000001</v>
      </c>
      <c r="G322" s="7"/>
    </row>
    <row r="323" spans="1:7" ht="15.6" thickTop="1" thickBot="1" x14ac:dyDescent="0.35">
      <c r="A323" s="71">
        <v>1</v>
      </c>
      <c r="B323" s="244" t="s">
        <v>21</v>
      </c>
      <c r="C323" s="245"/>
      <c r="D323" s="245"/>
      <c r="E323" s="246"/>
      <c r="F323" s="72">
        <f>SUM(F321:F322)</f>
        <v>20.920096999999998</v>
      </c>
      <c r="G323" s="73">
        <f>SUM(F323/F331)</f>
        <v>0.77590085505177742</v>
      </c>
    </row>
    <row r="324" spans="1:7" ht="15" thickTop="1" x14ac:dyDescent="0.3">
      <c r="A324" s="20"/>
      <c r="B324" s="74" t="s">
        <v>45</v>
      </c>
      <c r="C324" s="4"/>
      <c r="D324" s="4"/>
      <c r="E324" s="4"/>
      <c r="F324" s="41"/>
      <c r="G324" s="75"/>
    </row>
    <row r="325" spans="1:7" ht="43.5" customHeight="1" thickBot="1" x14ac:dyDescent="0.35">
      <c r="A325" s="36" t="s">
        <v>23</v>
      </c>
      <c r="B325" s="4" t="s">
        <v>2921</v>
      </c>
      <c r="C325" s="4" t="s">
        <v>8</v>
      </c>
      <c r="D325" s="4">
        <v>1E-3</v>
      </c>
      <c r="E325" s="76">
        <v>394</v>
      </c>
      <c r="F325" s="6">
        <f>PRODUCT(D325:E325)</f>
        <v>0.39400000000000002</v>
      </c>
      <c r="G325" s="7"/>
    </row>
    <row r="326" spans="1:7" ht="15.6" thickTop="1" thickBot="1" x14ac:dyDescent="0.35">
      <c r="A326" s="71">
        <v>2</v>
      </c>
      <c r="B326" s="244" t="s">
        <v>49</v>
      </c>
      <c r="C326" s="245"/>
      <c r="D326" s="245"/>
      <c r="E326" s="246"/>
      <c r="F326" s="72">
        <f>SUM(F325)</f>
        <v>0.39400000000000002</v>
      </c>
      <c r="G326" s="73">
        <f>SUM(F326/F331)</f>
        <v>1.461297894031755E-2</v>
      </c>
    </row>
    <row r="327" spans="1:7" ht="15.6" thickTop="1" thickBot="1" x14ac:dyDescent="0.35">
      <c r="A327" s="78" t="s">
        <v>26</v>
      </c>
      <c r="B327" s="244" t="s">
        <v>27</v>
      </c>
      <c r="C327" s="245"/>
      <c r="D327" s="245"/>
      <c r="E327" s="246"/>
      <c r="F327" s="79">
        <f>SUM(F323,F326)</f>
        <v>21.314096999999997</v>
      </c>
      <c r="G327" s="3"/>
    </row>
    <row r="328" spans="1:7" ht="15.6" thickTop="1" thickBot="1" x14ac:dyDescent="0.35">
      <c r="A328" s="80">
        <v>3</v>
      </c>
      <c r="B328" s="264" t="s">
        <v>28</v>
      </c>
      <c r="C328" s="265"/>
      <c r="D328" s="265"/>
      <c r="E328" s="266"/>
      <c r="F328" s="79">
        <f>SUM(F327)*15%</f>
        <v>3.1971145499999993</v>
      </c>
      <c r="G328" s="73">
        <f>SUM(F328/F331)</f>
        <v>0.11857707509881422</v>
      </c>
    </row>
    <row r="329" spans="1:7" ht="15.6" thickTop="1" thickBot="1" x14ac:dyDescent="0.35">
      <c r="A329" s="78" t="s">
        <v>29</v>
      </c>
      <c r="B329" s="244" t="s">
        <v>30</v>
      </c>
      <c r="C329" s="245"/>
      <c r="D329" s="245"/>
      <c r="E329" s="246"/>
      <c r="F329" s="81">
        <f>SUM(F327:F328)</f>
        <v>24.511211549999995</v>
      </c>
    </row>
    <row r="330" spans="1:7" ht="15.6" thickTop="1" thickBot="1" x14ac:dyDescent="0.35">
      <c r="A330" s="80">
        <v>4</v>
      </c>
      <c r="B330" s="264" t="s">
        <v>31</v>
      </c>
      <c r="C330" s="265"/>
      <c r="D330" s="265"/>
      <c r="E330" s="266"/>
      <c r="F330" s="79">
        <f>SUM(F329)*10%</f>
        <v>2.4511211549999996</v>
      </c>
      <c r="G330" s="73">
        <f>SUM(F330/F331)</f>
        <v>9.0909090909090912E-2</v>
      </c>
    </row>
    <row r="331" spans="1:7" ht="15.6" thickTop="1" thickBot="1" x14ac:dyDescent="0.35">
      <c r="A331" s="78" t="s">
        <v>32</v>
      </c>
      <c r="B331" s="244" t="s">
        <v>33</v>
      </c>
      <c r="C331" s="245"/>
      <c r="D331" s="245"/>
      <c r="E331" s="246"/>
      <c r="F331" s="81">
        <f>SUM(F329:F330)</f>
        <v>26.962332704999994</v>
      </c>
      <c r="G331" s="82">
        <f>SUM(G323,G326,G328,G330)</f>
        <v>1</v>
      </c>
    </row>
    <row r="332" spans="1:7" ht="15.6" thickTop="1" thickBot="1" x14ac:dyDescent="0.35"/>
    <row r="333" spans="1:7" ht="44.4" thickTop="1" thickBot="1" x14ac:dyDescent="0.35">
      <c r="A333" s="61" t="s">
        <v>2</v>
      </c>
      <c r="B333" s="62" t="s">
        <v>3</v>
      </c>
      <c r="C333" s="63" t="s">
        <v>4</v>
      </c>
      <c r="D333" s="64" t="s">
        <v>5</v>
      </c>
      <c r="E333" s="27"/>
      <c r="F333" s="20"/>
      <c r="G333" s="20"/>
    </row>
    <row r="334" spans="1:7" ht="103.2" customHeight="1" thickTop="1" thickBot="1" x14ac:dyDescent="0.35">
      <c r="A334" s="65" t="s">
        <v>829</v>
      </c>
      <c r="B334" s="66" t="s">
        <v>830</v>
      </c>
      <c r="C334" s="50" t="s">
        <v>203</v>
      </c>
      <c r="D334" s="50">
        <v>1</v>
      </c>
      <c r="E334" s="20"/>
      <c r="F334" s="20"/>
      <c r="G334" s="20"/>
    </row>
    <row r="335" spans="1:7" ht="30" thickTop="1" thickBot="1" x14ac:dyDescent="0.35">
      <c r="A335" s="61" t="s">
        <v>9</v>
      </c>
      <c r="B335" s="62" t="s">
        <v>10</v>
      </c>
      <c r="C335" s="62" t="s">
        <v>4</v>
      </c>
      <c r="D335" s="62" t="s">
        <v>11</v>
      </c>
      <c r="E335" s="62" t="s">
        <v>12</v>
      </c>
      <c r="F335" s="62" t="s">
        <v>13</v>
      </c>
      <c r="G335" s="64" t="s">
        <v>14</v>
      </c>
    </row>
    <row r="336" spans="1:7" ht="15" thickTop="1" x14ac:dyDescent="0.3">
      <c r="A336" s="20"/>
      <c r="B336" s="67" t="s">
        <v>15</v>
      </c>
      <c r="C336" s="68"/>
      <c r="D336" s="68"/>
      <c r="E336" s="68"/>
      <c r="F336" s="68"/>
      <c r="G336" s="7"/>
    </row>
    <row r="337" spans="1:7" x14ac:dyDescent="0.3">
      <c r="A337" s="36" t="s">
        <v>16</v>
      </c>
      <c r="B337" s="4" t="s">
        <v>17</v>
      </c>
      <c r="C337" s="4" t="s">
        <v>18</v>
      </c>
      <c r="D337" s="22">
        <v>0.31669999999999998</v>
      </c>
      <c r="E337" s="70">
        <v>28.09</v>
      </c>
      <c r="F337" s="6">
        <f>PRODUCT(D337:E337)</f>
        <v>8.8961030000000001</v>
      </c>
      <c r="G337" s="7"/>
    </row>
    <row r="338" spans="1:7" ht="15" thickBot="1" x14ac:dyDescent="0.35">
      <c r="A338" s="36" t="s">
        <v>19</v>
      </c>
      <c r="B338" s="4" t="s">
        <v>20</v>
      </c>
      <c r="C338" s="4" t="s">
        <v>18</v>
      </c>
      <c r="D338" s="22">
        <v>0.7</v>
      </c>
      <c r="E338" s="70">
        <v>25.18</v>
      </c>
      <c r="F338" s="6">
        <f>PRODUCT(D338:E338)</f>
        <v>17.625999999999998</v>
      </c>
      <c r="G338" s="7"/>
    </row>
    <row r="339" spans="1:7" ht="15.6" thickTop="1" thickBot="1" x14ac:dyDescent="0.35">
      <c r="A339" s="71">
        <v>1</v>
      </c>
      <c r="B339" s="244" t="s">
        <v>21</v>
      </c>
      <c r="C339" s="245"/>
      <c r="D339" s="245"/>
      <c r="E339" s="246"/>
      <c r="F339" s="72">
        <f>SUM(F337:F338)</f>
        <v>26.522102999999998</v>
      </c>
      <c r="G339" s="73">
        <f>SUM(F339/F347)</f>
        <v>0.76770451316361732</v>
      </c>
    </row>
    <row r="340" spans="1:7" ht="15" thickTop="1" x14ac:dyDescent="0.3">
      <c r="A340" s="20"/>
      <c r="B340" s="74" t="s">
        <v>45</v>
      </c>
      <c r="C340" s="4"/>
      <c r="D340" s="4"/>
      <c r="E340" s="4"/>
      <c r="F340" s="41"/>
      <c r="G340" s="75"/>
    </row>
    <row r="341" spans="1:7" ht="29.4" thickBot="1" x14ac:dyDescent="0.35">
      <c r="A341" s="36" t="s">
        <v>23</v>
      </c>
      <c r="B341" s="4" t="s">
        <v>2920</v>
      </c>
      <c r="C341" s="4" t="s">
        <v>8</v>
      </c>
      <c r="D341" s="4">
        <v>2E-3</v>
      </c>
      <c r="E341" s="76">
        <v>394</v>
      </c>
      <c r="F341" s="6">
        <f>PRODUCT(D341:E341)</f>
        <v>0.78800000000000003</v>
      </c>
      <c r="G341" s="7"/>
    </row>
    <row r="342" spans="1:7" ht="15.6" thickTop="1" thickBot="1" x14ac:dyDescent="0.35">
      <c r="A342" s="71">
        <v>2</v>
      </c>
      <c r="B342" s="244" t="s">
        <v>49</v>
      </c>
      <c r="C342" s="245"/>
      <c r="D342" s="245"/>
      <c r="E342" s="246"/>
      <c r="F342" s="72">
        <f>SUM(F341)</f>
        <v>0.78800000000000003</v>
      </c>
      <c r="G342" s="73">
        <f>SUM(F342/F347)</f>
        <v>2.2809320828477683E-2</v>
      </c>
    </row>
    <row r="343" spans="1:7" ht="15.6" thickTop="1" thickBot="1" x14ac:dyDescent="0.35">
      <c r="A343" s="78" t="s">
        <v>26</v>
      </c>
      <c r="B343" s="244" t="s">
        <v>27</v>
      </c>
      <c r="C343" s="245"/>
      <c r="D343" s="245"/>
      <c r="E343" s="246"/>
      <c r="F343" s="79">
        <f>SUM(F339,F342)</f>
        <v>27.310102999999998</v>
      </c>
      <c r="G343" s="3"/>
    </row>
    <row r="344" spans="1:7" ht="15.6" thickTop="1" thickBot="1" x14ac:dyDescent="0.35">
      <c r="A344" s="80">
        <v>3</v>
      </c>
      <c r="B344" s="264" t="s">
        <v>28</v>
      </c>
      <c r="C344" s="265"/>
      <c r="D344" s="265"/>
      <c r="E344" s="266"/>
      <c r="F344" s="79">
        <f>SUM(F343)*15%</f>
        <v>4.0965154499999992</v>
      </c>
      <c r="G344" s="73">
        <f>SUM(F344/F347)</f>
        <v>0.11857707509881422</v>
      </c>
    </row>
    <row r="345" spans="1:7" ht="15.6" thickTop="1" thickBot="1" x14ac:dyDescent="0.35">
      <c r="A345" s="78" t="s">
        <v>29</v>
      </c>
      <c r="B345" s="244" t="s">
        <v>30</v>
      </c>
      <c r="C345" s="245"/>
      <c r="D345" s="245"/>
      <c r="E345" s="246"/>
      <c r="F345" s="81">
        <f>SUM(F343:F344)</f>
        <v>31.406618449999996</v>
      </c>
    </row>
    <row r="346" spans="1:7" ht="15.6" thickTop="1" thickBot="1" x14ac:dyDescent="0.35">
      <c r="A346" s="80">
        <v>4</v>
      </c>
      <c r="B346" s="264" t="s">
        <v>31</v>
      </c>
      <c r="C346" s="265"/>
      <c r="D346" s="265"/>
      <c r="E346" s="266"/>
      <c r="F346" s="79">
        <f>SUM(F345)*10%</f>
        <v>3.1406618449999999</v>
      </c>
      <c r="G346" s="73">
        <f>SUM(F346/F347)</f>
        <v>9.0909090909090925E-2</v>
      </c>
    </row>
    <row r="347" spans="1:7" ht="15.6" thickTop="1" thickBot="1" x14ac:dyDescent="0.35">
      <c r="A347" s="78" t="s">
        <v>32</v>
      </c>
      <c r="B347" s="244" t="s">
        <v>33</v>
      </c>
      <c r="C347" s="245"/>
      <c r="D347" s="245"/>
      <c r="E347" s="246"/>
      <c r="F347" s="81">
        <f>SUM(F345:F346)</f>
        <v>34.547280294999993</v>
      </c>
      <c r="G347" s="82">
        <f>SUM(G339,G342,G344,G346)</f>
        <v>1</v>
      </c>
    </row>
    <row r="348" spans="1:7" ht="15.6" thickTop="1" thickBot="1" x14ac:dyDescent="0.35"/>
    <row r="349" spans="1:7" ht="44.4" thickTop="1" thickBot="1" x14ac:dyDescent="0.35">
      <c r="A349" s="61" t="s">
        <v>2</v>
      </c>
      <c r="B349" s="62" t="s">
        <v>3</v>
      </c>
      <c r="C349" s="63" t="s">
        <v>4</v>
      </c>
      <c r="D349" s="64" t="s">
        <v>5</v>
      </c>
      <c r="E349" s="27"/>
      <c r="F349" s="20"/>
      <c r="G349" s="20"/>
    </row>
    <row r="350" spans="1:7" ht="106.8" customHeight="1" thickTop="1" thickBot="1" x14ac:dyDescent="0.35">
      <c r="A350" s="65" t="s">
        <v>831</v>
      </c>
      <c r="B350" s="66" t="s">
        <v>832</v>
      </c>
      <c r="C350" s="50" t="s">
        <v>203</v>
      </c>
      <c r="D350" s="50">
        <v>1</v>
      </c>
      <c r="E350" s="20"/>
      <c r="F350" s="20"/>
      <c r="G350" s="20"/>
    </row>
    <row r="351" spans="1:7" ht="30" thickTop="1" thickBot="1" x14ac:dyDescent="0.35">
      <c r="A351" s="61" t="s">
        <v>9</v>
      </c>
      <c r="B351" s="62" t="s">
        <v>10</v>
      </c>
      <c r="C351" s="62" t="s">
        <v>4</v>
      </c>
      <c r="D351" s="62" t="s">
        <v>11</v>
      </c>
      <c r="E351" s="62" t="s">
        <v>12</v>
      </c>
      <c r="F351" s="62" t="s">
        <v>13</v>
      </c>
      <c r="G351" s="64" t="s">
        <v>14</v>
      </c>
    </row>
    <row r="352" spans="1:7" ht="15" thickTop="1" x14ac:dyDescent="0.3">
      <c r="A352" s="20"/>
      <c r="B352" s="67" t="s">
        <v>15</v>
      </c>
      <c r="C352" s="68"/>
      <c r="D352" s="68"/>
      <c r="E352" s="68"/>
      <c r="F352" s="68"/>
      <c r="G352" s="7"/>
    </row>
    <row r="353" spans="1:7" x14ac:dyDescent="0.3">
      <c r="A353" s="36" t="s">
        <v>16</v>
      </c>
      <c r="B353" s="4" t="s">
        <v>17</v>
      </c>
      <c r="C353" s="4" t="s">
        <v>18</v>
      </c>
      <c r="D353" s="22">
        <v>0.38329999999999997</v>
      </c>
      <c r="E353" s="70">
        <v>28.09</v>
      </c>
      <c r="F353" s="6">
        <f>PRODUCT(D353:E353)</f>
        <v>10.766896999999998</v>
      </c>
      <c r="G353" s="7"/>
    </row>
    <row r="354" spans="1:7" ht="15" thickBot="1" x14ac:dyDescent="0.35">
      <c r="A354" s="36" t="s">
        <v>19</v>
      </c>
      <c r="B354" s="4" t="s">
        <v>20</v>
      </c>
      <c r="C354" s="4" t="s">
        <v>18</v>
      </c>
      <c r="D354" s="22">
        <v>1</v>
      </c>
      <c r="E354" s="70">
        <v>25.18</v>
      </c>
      <c r="F354" s="6">
        <f>PRODUCT(D354:E354)</f>
        <v>25.18</v>
      </c>
      <c r="G354" s="7"/>
    </row>
    <row r="355" spans="1:7" ht="15.6" thickTop="1" thickBot="1" x14ac:dyDescent="0.35">
      <c r="A355" s="71">
        <v>1</v>
      </c>
      <c r="B355" s="244" t="s">
        <v>21</v>
      </c>
      <c r="C355" s="245"/>
      <c r="D355" s="245"/>
      <c r="E355" s="246"/>
      <c r="F355" s="72">
        <f>SUM(F353:F354)</f>
        <v>35.946897</v>
      </c>
      <c r="G355" s="73">
        <f>SUM(F355/F363)</f>
        <v>0.77355652766874339</v>
      </c>
    </row>
    <row r="356" spans="1:7" ht="15" thickTop="1" x14ac:dyDescent="0.3">
      <c r="A356" s="20"/>
      <c r="B356" s="74" t="s">
        <v>45</v>
      </c>
      <c r="C356" s="4"/>
      <c r="D356" s="4"/>
      <c r="E356" s="4"/>
      <c r="F356" s="41"/>
      <c r="G356" s="75"/>
    </row>
    <row r="357" spans="1:7" ht="29.4" thickBot="1" x14ac:dyDescent="0.35">
      <c r="A357" s="36" t="s">
        <v>23</v>
      </c>
      <c r="B357" s="4" t="s">
        <v>2921</v>
      </c>
      <c r="C357" s="4" t="s">
        <v>8</v>
      </c>
      <c r="D357" s="4">
        <v>2E-3</v>
      </c>
      <c r="E357" s="76">
        <v>394</v>
      </c>
      <c r="F357" s="6">
        <f>PRODUCT(D357:E357)</f>
        <v>0.78800000000000003</v>
      </c>
      <c r="G357" s="7"/>
    </row>
    <row r="358" spans="1:7" ht="15.6" thickTop="1" thickBot="1" x14ac:dyDescent="0.35">
      <c r="A358" s="71">
        <v>2</v>
      </c>
      <c r="B358" s="244" t="s">
        <v>49</v>
      </c>
      <c r="C358" s="245"/>
      <c r="D358" s="245"/>
      <c r="E358" s="246"/>
      <c r="F358" s="72">
        <f>SUM(F357)</f>
        <v>0.78800000000000003</v>
      </c>
      <c r="G358" s="73">
        <f>SUM(F358/F363)</f>
        <v>1.6957306323351632E-2</v>
      </c>
    </row>
    <row r="359" spans="1:7" ht="15.6" thickTop="1" thickBot="1" x14ac:dyDescent="0.35">
      <c r="A359" s="78" t="s">
        <v>26</v>
      </c>
      <c r="B359" s="244" t="s">
        <v>27</v>
      </c>
      <c r="C359" s="245"/>
      <c r="D359" s="245"/>
      <c r="E359" s="246"/>
      <c r="F359" s="79">
        <f>SUM(F355,F358)</f>
        <v>36.734896999999997</v>
      </c>
      <c r="G359" s="3"/>
    </row>
    <row r="360" spans="1:7" ht="15.6" thickTop="1" thickBot="1" x14ac:dyDescent="0.35">
      <c r="A360" s="80">
        <v>3</v>
      </c>
      <c r="B360" s="264" t="s">
        <v>28</v>
      </c>
      <c r="C360" s="265"/>
      <c r="D360" s="265"/>
      <c r="E360" s="266"/>
      <c r="F360" s="79">
        <f>SUM(F359)*15%</f>
        <v>5.510234549999999</v>
      </c>
      <c r="G360" s="73">
        <f>SUM(F360/F363)</f>
        <v>0.11857707509881422</v>
      </c>
    </row>
    <row r="361" spans="1:7" ht="15.6" thickTop="1" thickBot="1" x14ac:dyDescent="0.35">
      <c r="A361" s="78" t="s">
        <v>29</v>
      </c>
      <c r="B361" s="244" t="s">
        <v>30</v>
      </c>
      <c r="C361" s="245"/>
      <c r="D361" s="245"/>
      <c r="E361" s="246"/>
      <c r="F361" s="81">
        <f>SUM(F359:F360)</f>
        <v>42.245131549999996</v>
      </c>
    </row>
    <row r="362" spans="1:7" ht="15.6" thickTop="1" thickBot="1" x14ac:dyDescent="0.35">
      <c r="A362" s="80">
        <v>4</v>
      </c>
      <c r="B362" s="264" t="s">
        <v>31</v>
      </c>
      <c r="C362" s="265"/>
      <c r="D362" s="265"/>
      <c r="E362" s="266"/>
      <c r="F362" s="79">
        <f>SUM(F361)*10%</f>
        <v>4.2245131549999995</v>
      </c>
      <c r="G362" s="73">
        <f>SUM(F362/F363)</f>
        <v>9.0909090909090912E-2</v>
      </c>
    </row>
    <row r="363" spans="1:7" ht="15.6" thickTop="1" thickBot="1" x14ac:dyDescent="0.35">
      <c r="A363" s="78" t="s">
        <v>32</v>
      </c>
      <c r="B363" s="244" t="s">
        <v>33</v>
      </c>
      <c r="C363" s="245"/>
      <c r="D363" s="245"/>
      <c r="E363" s="246"/>
      <c r="F363" s="81">
        <f>SUM(F361:F362)</f>
        <v>46.469644704999993</v>
      </c>
      <c r="G363" s="82">
        <f>SUM(G355,G358,G360,G362)</f>
        <v>1.0000000000000002</v>
      </c>
    </row>
    <row r="364" spans="1:7" ht="15.6" thickTop="1" thickBot="1" x14ac:dyDescent="0.35"/>
    <row r="365" spans="1:7" ht="44.4" thickTop="1" thickBot="1" x14ac:dyDescent="0.35">
      <c r="A365" s="61" t="s">
        <v>2</v>
      </c>
      <c r="B365" s="62" t="s">
        <v>3</v>
      </c>
      <c r="C365" s="63" t="s">
        <v>4</v>
      </c>
      <c r="D365" s="64" t="s">
        <v>5</v>
      </c>
      <c r="E365" s="27"/>
      <c r="F365" s="20"/>
      <c r="G365" s="20"/>
    </row>
    <row r="366" spans="1:7" ht="87.6" thickTop="1" thickBot="1" x14ac:dyDescent="0.35">
      <c r="A366" s="65" t="s">
        <v>833</v>
      </c>
      <c r="B366" s="66" t="s">
        <v>834</v>
      </c>
      <c r="C366" s="50" t="s">
        <v>203</v>
      </c>
      <c r="D366" s="50">
        <v>1</v>
      </c>
      <c r="E366" s="20"/>
      <c r="F366" s="20"/>
      <c r="G366" s="20"/>
    </row>
    <row r="367" spans="1:7" ht="30" thickTop="1" thickBot="1" x14ac:dyDescent="0.35">
      <c r="A367" s="61" t="s">
        <v>9</v>
      </c>
      <c r="B367" s="62" t="s">
        <v>10</v>
      </c>
      <c r="C367" s="62" t="s">
        <v>4</v>
      </c>
      <c r="D367" s="62" t="s">
        <v>11</v>
      </c>
      <c r="E367" s="62" t="s">
        <v>12</v>
      </c>
      <c r="F367" s="62" t="s">
        <v>13</v>
      </c>
      <c r="G367" s="64" t="s">
        <v>14</v>
      </c>
    </row>
    <row r="368" spans="1:7" ht="15" thickTop="1" x14ac:dyDescent="0.3">
      <c r="A368" s="20"/>
      <c r="B368" s="67" t="s">
        <v>15</v>
      </c>
      <c r="C368" s="68"/>
      <c r="D368" s="68"/>
      <c r="E368" s="68"/>
      <c r="F368" s="68"/>
      <c r="G368" s="7"/>
    </row>
    <row r="369" spans="1:7" x14ac:dyDescent="0.3">
      <c r="A369" s="36" t="s">
        <v>16</v>
      </c>
      <c r="B369" s="4" t="s">
        <v>17</v>
      </c>
      <c r="C369" s="4" t="s">
        <v>18</v>
      </c>
      <c r="D369" s="4">
        <v>0.25</v>
      </c>
      <c r="E369" s="70">
        <v>28.09</v>
      </c>
      <c r="F369" s="6">
        <f>PRODUCT(D369:E369)</f>
        <v>7.0225</v>
      </c>
      <c r="G369" s="7"/>
    </row>
    <row r="370" spans="1:7" ht="15" thickBot="1" x14ac:dyDescent="0.35">
      <c r="A370" s="36" t="s">
        <v>19</v>
      </c>
      <c r="B370" s="4" t="s">
        <v>20</v>
      </c>
      <c r="C370" s="4" t="s">
        <v>18</v>
      </c>
      <c r="D370" s="22">
        <v>0.51670000000000005</v>
      </c>
      <c r="E370" s="70">
        <v>25.18</v>
      </c>
      <c r="F370" s="6">
        <f>PRODUCT(D370:E370)</f>
        <v>13.010506000000001</v>
      </c>
      <c r="G370" s="7"/>
    </row>
    <row r="371" spans="1:7" ht="15.6" thickTop="1" thickBot="1" x14ac:dyDescent="0.35">
      <c r="A371" s="71">
        <v>1</v>
      </c>
      <c r="B371" s="244" t="s">
        <v>21</v>
      </c>
      <c r="C371" s="245"/>
      <c r="D371" s="245"/>
      <c r="E371" s="246"/>
      <c r="F371" s="72">
        <f>SUM(F369:F370)</f>
        <v>20.033006</v>
      </c>
      <c r="G371" s="73">
        <f>SUM(F371/F379)</f>
        <v>0.77526625191409082</v>
      </c>
    </row>
    <row r="372" spans="1:7" ht="15" thickTop="1" x14ac:dyDescent="0.3">
      <c r="A372" s="20"/>
      <c r="B372" s="74" t="s">
        <v>45</v>
      </c>
      <c r="C372" s="4"/>
      <c r="D372" s="4"/>
      <c r="E372" s="4"/>
      <c r="F372" s="41"/>
      <c r="G372" s="75"/>
    </row>
    <row r="373" spans="1:7" ht="29.4" thickBot="1" x14ac:dyDescent="0.35">
      <c r="A373" s="36" t="s">
        <v>23</v>
      </c>
      <c r="B373" s="4" t="s">
        <v>2920</v>
      </c>
      <c r="C373" s="4" t="s">
        <v>8</v>
      </c>
      <c r="D373" s="4">
        <v>1E-3</v>
      </c>
      <c r="E373" s="76">
        <v>394</v>
      </c>
      <c r="F373" s="6">
        <f>PRODUCT(D373:E373)</f>
        <v>0.39400000000000002</v>
      </c>
      <c r="G373" s="7"/>
    </row>
    <row r="374" spans="1:7" ht="15.6" thickTop="1" thickBot="1" x14ac:dyDescent="0.35">
      <c r="A374" s="71">
        <v>2</v>
      </c>
      <c r="B374" s="244" t="s">
        <v>49</v>
      </c>
      <c r="C374" s="245"/>
      <c r="D374" s="245"/>
      <c r="E374" s="246"/>
      <c r="F374" s="72">
        <f>SUM(F373)</f>
        <v>0.39400000000000002</v>
      </c>
      <c r="G374" s="73">
        <f>SUM(F374/F379)</f>
        <v>1.5247582078004258E-2</v>
      </c>
    </row>
    <row r="375" spans="1:7" ht="15.6" thickTop="1" thickBot="1" x14ac:dyDescent="0.35">
      <c r="A375" s="78" t="s">
        <v>26</v>
      </c>
      <c r="B375" s="244" t="s">
        <v>27</v>
      </c>
      <c r="C375" s="245"/>
      <c r="D375" s="245"/>
      <c r="E375" s="246"/>
      <c r="F375" s="79">
        <f>SUM(F371,F374)</f>
        <v>20.427005999999999</v>
      </c>
      <c r="G375" s="3"/>
    </row>
    <row r="376" spans="1:7" ht="15.6" thickTop="1" thickBot="1" x14ac:dyDescent="0.35">
      <c r="A376" s="80">
        <v>3</v>
      </c>
      <c r="B376" s="264" t="s">
        <v>28</v>
      </c>
      <c r="C376" s="265"/>
      <c r="D376" s="265"/>
      <c r="E376" s="266"/>
      <c r="F376" s="79">
        <f>SUM(F375)*15%</f>
        <v>3.0640508999999998</v>
      </c>
      <c r="G376" s="73">
        <f>SUM(F376/F379)</f>
        <v>0.11857707509881424</v>
      </c>
    </row>
    <row r="377" spans="1:7" ht="15.6" thickTop="1" thickBot="1" x14ac:dyDescent="0.35">
      <c r="A377" s="78" t="s">
        <v>29</v>
      </c>
      <c r="B377" s="244" t="s">
        <v>30</v>
      </c>
      <c r="C377" s="245"/>
      <c r="D377" s="245"/>
      <c r="E377" s="246"/>
      <c r="F377" s="81">
        <f>SUM(F375:F376)</f>
        <v>23.491056899999997</v>
      </c>
    </row>
    <row r="378" spans="1:7" ht="15.6" thickTop="1" thickBot="1" x14ac:dyDescent="0.35">
      <c r="A378" s="80">
        <v>4</v>
      </c>
      <c r="B378" s="264" t="s">
        <v>31</v>
      </c>
      <c r="C378" s="265"/>
      <c r="D378" s="265"/>
      <c r="E378" s="266"/>
      <c r="F378" s="79">
        <f>SUM(F377)*10%</f>
        <v>2.3491056899999996</v>
      </c>
      <c r="G378" s="73">
        <f>SUM(F378/F379)</f>
        <v>9.0909090909090912E-2</v>
      </c>
    </row>
    <row r="379" spans="1:7" ht="15.6" thickTop="1" thickBot="1" x14ac:dyDescent="0.35">
      <c r="A379" s="78" t="s">
        <v>32</v>
      </c>
      <c r="B379" s="244" t="s">
        <v>33</v>
      </c>
      <c r="C379" s="245"/>
      <c r="D379" s="245"/>
      <c r="E379" s="246"/>
      <c r="F379" s="81">
        <f>SUM(F377:F378)</f>
        <v>25.840162589999995</v>
      </c>
      <c r="G379" s="82">
        <f>SUM(G371,G374,G376,G378)</f>
        <v>1.0000000000000002</v>
      </c>
    </row>
    <row r="380" spans="1:7" ht="15.6" thickTop="1" thickBot="1" x14ac:dyDescent="0.35"/>
    <row r="381" spans="1:7" ht="44.4" thickTop="1" thickBot="1" x14ac:dyDescent="0.35">
      <c r="A381" s="61" t="s">
        <v>2</v>
      </c>
      <c r="B381" s="62" t="s">
        <v>3</v>
      </c>
      <c r="C381" s="63" t="s">
        <v>4</v>
      </c>
      <c r="D381" s="64" t="s">
        <v>5</v>
      </c>
      <c r="E381" s="27"/>
      <c r="F381" s="20"/>
      <c r="G381" s="20"/>
    </row>
    <row r="382" spans="1:7" ht="92.4" customHeight="1" thickTop="1" thickBot="1" x14ac:dyDescent="0.35">
      <c r="A382" s="65" t="s">
        <v>835</v>
      </c>
      <c r="B382" s="66" t="s">
        <v>836</v>
      </c>
      <c r="C382" s="50" t="s">
        <v>203</v>
      </c>
      <c r="D382" s="50">
        <v>1</v>
      </c>
      <c r="E382" s="20"/>
      <c r="F382" s="20"/>
      <c r="G382" s="20"/>
    </row>
    <row r="383" spans="1:7" ht="30" thickTop="1" thickBot="1" x14ac:dyDescent="0.35">
      <c r="A383" s="61" t="s">
        <v>9</v>
      </c>
      <c r="B383" s="62" t="s">
        <v>10</v>
      </c>
      <c r="C383" s="62" t="s">
        <v>4</v>
      </c>
      <c r="D383" s="62" t="s">
        <v>11</v>
      </c>
      <c r="E383" s="62" t="s">
        <v>12</v>
      </c>
      <c r="F383" s="62" t="s">
        <v>13</v>
      </c>
      <c r="G383" s="64" t="s">
        <v>14</v>
      </c>
    </row>
    <row r="384" spans="1:7" ht="15" thickTop="1" x14ac:dyDescent="0.3">
      <c r="A384" s="20"/>
      <c r="B384" s="67" t="s">
        <v>15</v>
      </c>
      <c r="C384" s="68"/>
      <c r="D384" s="68"/>
      <c r="E384" s="68"/>
      <c r="F384" s="68"/>
      <c r="G384" s="7"/>
    </row>
    <row r="385" spans="1:7" x14ac:dyDescent="0.3">
      <c r="A385" s="36" t="s">
        <v>16</v>
      </c>
      <c r="B385" s="4" t="s">
        <v>17</v>
      </c>
      <c r="C385" s="4" t="s">
        <v>18</v>
      </c>
      <c r="D385" s="22">
        <v>0.38329999999999997</v>
      </c>
      <c r="E385" s="70">
        <v>28.09</v>
      </c>
      <c r="F385" s="6">
        <f>PRODUCT(D385:E385)</f>
        <v>10.766896999999998</v>
      </c>
      <c r="G385" s="7"/>
    </row>
    <row r="386" spans="1:7" ht="15" thickBot="1" x14ac:dyDescent="0.35">
      <c r="A386" s="36" t="s">
        <v>19</v>
      </c>
      <c r="B386" s="4" t="s">
        <v>20</v>
      </c>
      <c r="C386" s="4" t="s">
        <v>18</v>
      </c>
      <c r="D386" s="22">
        <v>0.9667</v>
      </c>
      <c r="E386" s="70">
        <v>25.18</v>
      </c>
      <c r="F386" s="6">
        <f>PRODUCT(D386:E386)</f>
        <v>24.341505999999999</v>
      </c>
      <c r="G386" s="7"/>
    </row>
    <row r="387" spans="1:7" ht="15.6" thickTop="1" thickBot="1" x14ac:dyDescent="0.35">
      <c r="A387" s="71">
        <v>1</v>
      </c>
      <c r="B387" s="244" t="s">
        <v>21</v>
      </c>
      <c r="C387" s="245"/>
      <c r="D387" s="245"/>
      <c r="E387" s="246"/>
      <c r="F387" s="72">
        <f>SUM(F385:F386)</f>
        <v>35.108402999999996</v>
      </c>
      <c r="G387" s="73">
        <f>SUM(F387/F395)</f>
        <v>0.77316042671098739</v>
      </c>
    </row>
    <row r="388" spans="1:7" ht="15" thickTop="1" x14ac:dyDescent="0.3">
      <c r="A388" s="20"/>
      <c r="B388" s="74" t="s">
        <v>45</v>
      </c>
      <c r="C388" s="4"/>
      <c r="D388" s="4"/>
      <c r="E388" s="4"/>
      <c r="F388" s="41"/>
      <c r="G388" s="75"/>
    </row>
    <row r="389" spans="1:7" ht="29.4" thickBot="1" x14ac:dyDescent="0.35">
      <c r="A389" s="36" t="s">
        <v>23</v>
      </c>
      <c r="B389" s="4" t="s">
        <v>2921</v>
      </c>
      <c r="C389" s="4" t="s">
        <v>8</v>
      </c>
      <c r="D389" s="4">
        <v>2E-3</v>
      </c>
      <c r="E389" s="76">
        <v>394</v>
      </c>
      <c r="F389" s="6">
        <f>PRODUCT(D389:E389)</f>
        <v>0.78800000000000003</v>
      </c>
      <c r="G389" s="7"/>
    </row>
    <row r="390" spans="1:7" ht="15.6" thickTop="1" thickBot="1" x14ac:dyDescent="0.35">
      <c r="A390" s="71">
        <v>2</v>
      </c>
      <c r="B390" s="244" t="s">
        <v>49</v>
      </c>
      <c r="C390" s="245"/>
      <c r="D390" s="245"/>
      <c r="E390" s="246"/>
      <c r="F390" s="72">
        <f>SUM(F389)</f>
        <v>0.78800000000000003</v>
      </c>
      <c r="G390" s="73">
        <f>SUM(F390/F395)</f>
        <v>1.7353407281107552E-2</v>
      </c>
    </row>
    <row r="391" spans="1:7" ht="15.6" thickTop="1" thickBot="1" x14ac:dyDescent="0.35">
      <c r="A391" s="78" t="s">
        <v>26</v>
      </c>
      <c r="B391" s="244" t="s">
        <v>27</v>
      </c>
      <c r="C391" s="245"/>
      <c r="D391" s="245"/>
      <c r="E391" s="246"/>
      <c r="F391" s="79">
        <f>SUM(F387,F390)</f>
        <v>35.896402999999992</v>
      </c>
      <c r="G391" s="3"/>
    </row>
    <row r="392" spans="1:7" ht="15.6" thickTop="1" thickBot="1" x14ac:dyDescent="0.35">
      <c r="A392" s="80">
        <v>3</v>
      </c>
      <c r="B392" s="264" t="s">
        <v>28</v>
      </c>
      <c r="C392" s="265"/>
      <c r="D392" s="265"/>
      <c r="E392" s="266"/>
      <c r="F392" s="79">
        <f>SUM(F391)*15%</f>
        <v>5.3844604499999988</v>
      </c>
      <c r="G392" s="73">
        <f>SUM(F392/F395)</f>
        <v>0.11857707509881422</v>
      </c>
    </row>
    <row r="393" spans="1:7" ht="15.6" thickTop="1" thickBot="1" x14ac:dyDescent="0.35">
      <c r="A393" s="78" t="s">
        <v>29</v>
      </c>
      <c r="B393" s="244" t="s">
        <v>30</v>
      </c>
      <c r="C393" s="245"/>
      <c r="D393" s="245"/>
      <c r="E393" s="246"/>
      <c r="F393" s="81">
        <f>SUM(F391:F392)</f>
        <v>41.280863449999991</v>
      </c>
    </row>
    <row r="394" spans="1:7" ht="15.6" thickTop="1" thickBot="1" x14ac:dyDescent="0.35">
      <c r="A394" s="80">
        <v>4</v>
      </c>
      <c r="B394" s="264" t="s">
        <v>31</v>
      </c>
      <c r="C394" s="265"/>
      <c r="D394" s="265"/>
      <c r="E394" s="266"/>
      <c r="F394" s="79">
        <f>SUM(F393)*10%</f>
        <v>4.1280863449999989</v>
      </c>
      <c r="G394" s="73">
        <f>SUM(F394/F395)</f>
        <v>9.0909090909090898E-2</v>
      </c>
    </row>
    <row r="395" spans="1:7" ht="15.6" thickTop="1" thickBot="1" x14ac:dyDescent="0.35">
      <c r="A395" s="78" t="s">
        <v>32</v>
      </c>
      <c r="B395" s="244" t="s">
        <v>33</v>
      </c>
      <c r="C395" s="245"/>
      <c r="D395" s="245"/>
      <c r="E395" s="246"/>
      <c r="F395" s="81">
        <f>SUM(F393:F394)</f>
        <v>45.408949794999991</v>
      </c>
      <c r="G395" s="82">
        <f>SUM(G387,G390,G392,G394)</f>
        <v>1</v>
      </c>
    </row>
    <row r="396" spans="1:7" ht="15.6" thickTop="1" thickBot="1" x14ac:dyDescent="0.35"/>
    <row r="397" spans="1:7" ht="44.4" thickTop="1" thickBot="1" x14ac:dyDescent="0.35">
      <c r="A397" s="61" t="s">
        <v>2</v>
      </c>
      <c r="B397" s="62" t="s">
        <v>3</v>
      </c>
      <c r="C397" s="63" t="s">
        <v>4</v>
      </c>
      <c r="D397" s="64" t="s">
        <v>5</v>
      </c>
      <c r="E397" s="27"/>
      <c r="F397" s="20"/>
      <c r="G397" s="20"/>
    </row>
    <row r="398" spans="1:7" ht="88.8" customHeight="1" thickTop="1" thickBot="1" x14ac:dyDescent="0.35">
      <c r="A398" s="65" t="s">
        <v>837</v>
      </c>
      <c r="B398" s="66" t="s">
        <v>838</v>
      </c>
      <c r="C398" s="50" t="s">
        <v>203</v>
      </c>
      <c r="D398" s="50">
        <v>1</v>
      </c>
      <c r="E398" s="20"/>
      <c r="F398" s="20"/>
      <c r="G398" s="20"/>
    </row>
    <row r="399" spans="1:7" ht="30" thickTop="1" thickBot="1" x14ac:dyDescent="0.35">
      <c r="A399" s="61" t="s">
        <v>9</v>
      </c>
      <c r="B399" s="62" t="s">
        <v>10</v>
      </c>
      <c r="C399" s="62" t="s">
        <v>4</v>
      </c>
      <c r="D399" s="62" t="s">
        <v>11</v>
      </c>
      <c r="E399" s="62" t="s">
        <v>12</v>
      </c>
      <c r="F399" s="62" t="s">
        <v>13</v>
      </c>
      <c r="G399" s="64" t="s">
        <v>14</v>
      </c>
    </row>
    <row r="400" spans="1:7" ht="15" thickTop="1" x14ac:dyDescent="0.3">
      <c r="A400" s="20"/>
      <c r="B400" s="67" t="s">
        <v>15</v>
      </c>
      <c r="C400" s="68"/>
      <c r="D400" s="68"/>
      <c r="E400" s="68"/>
      <c r="F400" s="68"/>
      <c r="G400" s="7"/>
    </row>
    <row r="401" spans="1:7" x14ac:dyDescent="0.3">
      <c r="A401" s="36" t="s">
        <v>16</v>
      </c>
      <c r="B401" s="4" t="s">
        <v>17</v>
      </c>
      <c r="C401" s="4" t="s">
        <v>18</v>
      </c>
      <c r="D401" s="22">
        <v>0.48330000000000001</v>
      </c>
      <c r="E401" s="70">
        <v>28.09</v>
      </c>
      <c r="F401" s="6">
        <f>PRODUCT(D401:E401)</f>
        <v>13.575896999999999</v>
      </c>
      <c r="G401" s="7"/>
    </row>
    <row r="402" spans="1:7" ht="15" thickBot="1" x14ac:dyDescent="0.35">
      <c r="A402" s="36" t="s">
        <v>19</v>
      </c>
      <c r="B402" s="4" t="s">
        <v>20</v>
      </c>
      <c r="C402" s="4" t="s">
        <v>18</v>
      </c>
      <c r="D402" s="22">
        <v>1.3</v>
      </c>
      <c r="E402" s="70">
        <v>25.18</v>
      </c>
      <c r="F402" s="6">
        <f>PRODUCT(D402:E402)</f>
        <v>32.734000000000002</v>
      </c>
      <c r="G402" s="7"/>
    </row>
    <row r="403" spans="1:7" ht="15.6" thickTop="1" thickBot="1" x14ac:dyDescent="0.35">
      <c r="A403" s="71">
        <v>1</v>
      </c>
      <c r="B403" s="244" t="s">
        <v>21</v>
      </c>
      <c r="C403" s="245"/>
      <c r="D403" s="245"/>
      <c r="E403" s="246"/>
      <c r="F403" s="72">
        <f>SUM(F401:F402)</f>
        <v>46.309896999999999</v>
      </c>
      <c r="G403" s="73">
        <f>SUM(F403/F411)</f>
        <v>0.77728766168156105</v>
      </c>
    </row>
    <row r="404" spans="1:7" ht="15" thickTop="1" x14ac:dyDescent="0.3">
      <c r="A404" s="20"/>
      <c r="B404" s="74" t="s">
        <v>45</v>
      </c>
      <c r="C404" s="4"/>
      <c r="D404" s="4"/>
      <c r="E404" s="4"/>
      <c r="F404" s="41"/>
      <c r="G404" s="75"/>
    </row>
    <row r="405" spans="1:7" ht="29.4" thickBot="1" x14ac:dyDescent="0.35">
      <c r="A405" s="36" t="s">
        <v>23</v>
      </c>
      <c r="B405" s="4" t="s">
        <v>2921</v>
      </c>
      <c r="C405" s="4" t="s">
        <v>8</v>
      </c>
      <c r="D405" s="4">
        <v>2E-3</v>
      </c>
      <c r="E405" s="76">
        <v>394</v>
      </c>
      <c r="F405" s="6">
        <f>PRODUCT(D405:E405)</f>
        <v>0.78800000000000003</v>
      </c>
      <c r="G405" s="7"/>
    </row>
    <row r="406" spans="1:7" ht="15.6" thickTop="1" thickBot="1" x14ac:dyDescent="0.35">
      <c r="A406" s="71">
        <v>2</v>
      </c>
      <c r="B406" s="244" t="s">
        <v>49</v>
      </c>
      <c r="C406" s="245"/>
      <c r="D406" s="245"/>
      <c r="E406" s="246"/>
      <c r="F406" s="72">
        <f>SUM(F405)</f>
        <v>0.78800000000000003</v>
      </c>
      <c r="G406" s="73">
        <f>SUM(F406/F411)</f>
        <v>1.3226172310533755E-2</v>
      </c>
    </row>
    <row r="407" spans="1:7" ht="15.6" thickTop="1" thickBot="1" x14ac:dyDescent="0.35">
      <c r="A407" s="78" t="s">
        <v>26</v>
      </c>
      <c r="B407" s="244" t="s">
        <v>27</v>
      </c>
      <c r="C407" s="245"/>
      <c r="D407" s="245"/>
      <c r="E407" s="246"/>
      <c r="F407" s="79">
        <f>SUM(F403,F406)</f>
        <v>47.097896999999996</v>
      </c>
      <c r="G407" s="3"/>
    </row>
    <row r="408" spans="1:7" ht="15.6" thickTop="1" thickBot="1" x14ac:dyDescent="0.35">
      <c r="A408" s="80">
        <v>3</v>
      </c>
      <c r="B408" s="264" t="s">
        <v>28</v>
      </c>
      <c r="C408" s="265"/>
      <c r="D408" s="265"/>
      <c r="E408" s="266"/>
      <c r="F408" s="79">
        <f>SUM(F407)*15%</f>
        <v>7.0646845499999991</v>
      </c>
      <c r="G408" s="73">
        <f>SUM(F408/F411)</f>
        <v>0.11857707509881421</v>
      </c>
    </row>
    <row r="409" spans="1:7" ht="15.6" thickTop="1" thickBot="1" x14ac:dyDescent="0.35">
      <c r="A409" s="78" t="s">
        <v>29</v>
      </c>
      <c r="B409" s="244" t="s">
        <v>30</v>
      </c>
      <c r="C409" s="245"/>
      <c r="D409" s="245"/>
      <c r="E409" s="246"/>
      <c r="F409" s="81">
        <f>SUM(F407:F408)</f>
        <v>54.162581549999999</v>
      </c>
    </row>
    <row r="410" spans="1:7" ht="15.6" thickTop="1" thickBot="1" x14ac:dyDescent="0.35">
      <c r="A410" s="80">
        <v>4</v>
      </c>
      <c r="B410" s="264" t="s">
        <v>31</v>
      </c>
      <c r="C410" s="265"/>
      <c r="D410" s="265"/>
      <c r="E410" s="266"/>
      <c r="F410" s="79">
        <f>SUM(F409)*10%</f>
        <v>5.4162581550000004</v>
      </c>
      <c r="G410" s="73">
        <f>SUM(F410/F411)</f>
        <v>9.0909090909090912E-2</v>
      </c>
    </row>
    <row r="411" spans="1:7" ht="15.6" thickTop="1" thickBot="1" x14ac:dyDescent="0.35">
      <c r="A411" s="78" t="s">
        <v>32</v>
      </c>
      <c r="B411" s="244" t="s">
        <v>33</v>
      </c>
      <c r="C411" s="245"/>
      <c r="D411" s="245"/>
      <c r="E411" s="246"/>
      <c r="F411" s="81">
        <f>SUM(F409:F410)</f>
        <v>59.578839705</v>
      </c>
      <c r="G411" s="82">
        <f>SUM(G403,G406,G408,G410)</f>
        <v>1</v>
      </c>
    </row>
    <row r="412" spans="1:7" ht="15.6" thickTop="1" thickBot="1" x14ac:dyDescent="0.35"/>
    <row r="413" spans="1:7" ht="44.4" thickTop="1" thickBot="1" x14ac:dyDescent="0.35">
      <c r="A413" s="61" t="s">
        <v>2</v>
      </c>
      <c r="B413" s="62" t="s">
        <v>3</v>
      </c>
      <c r="C413" s="63" t="s">
        <v>4</v>
      </c>
      <c r="D413" s="64" t="s">
        <v>5</v>
      </c>
      <c r="E413" s="27"/>
      <c r="F413" s="20"/>
      <c r="G413" s="20"/>
    </row>
    <row r="414" spans="1:7" ht="88.8" customHeight="1" thickTop="1" thickBot="1" x14ac:dyDescent="0.35">
      <c r="A414" s="65" t="s">
        <v>839</v>
      </c>
      <c r="B414" s="66" t="s">
        <v>840</v>
      </c>
      <c r="C414" s="50" t="s">
        <v>203</v>
      </c>
      <c r="D414" s="50">
        <v>1</v>
      </c>
      <c r="E414" s="20"/>
      <c r="F414" s="20"/>
      <c r="G414" s="20"/>
    </row>
    <row r="415" spans="1:7" ht="30" thickTop="1" thickBot="1" x14ac:dyDescent="0.35">
      <c r="A415" s="61" t="s">
        <v>9</v>
      </c>
      <c r="B415" s="62" t="s">
        <v>10</v>
      </c>
      <c r="C415" s="62" t="s">
        <v>4</v>
      </c>
      <c r="D415" s="62" t="s">
        <v>11</v>
      </c>
      <c r="E415" s="62" t="s">
        <v>12</v>
      </c>
      <c r="F415" s="62" t="s">
        <v>13</v>
      </c>
      <c r="G415" s="64" t="s">
        <v>14</v>
      </c>
    </row>
    <row r="416" spans="1:7" ht="15" thickTop="1" x14ac:dyDescent="0.3">
      <c r="A416" s="20"/>
      <c r="B416" s="67" t="s">
        <v>15</v>
      </c>
      <c r="C416" s="68"/>
      <c r="D416" s="68"/>
      <c r="E416" s="68"/>
      <c r="F416" s="68"/>
      <c r="G416" s="7"/>
    </row>
    <row r="417" spans="1:7" x14ac:dyDescent="0.3">
      <c r="A417" s="36" t="s">
        <v>16</v>
      </c>
      <c r="B417" s="4" t="s">
        <v>17</v>
      </c>
      <c r="C417" s="4" t="s">
        <v>18</v>
      </c>
      <c r="D417" s="22">
        <v>0.63329999999999997</v>
      </c>
      <c r="E417" s="70">
        <v>28.09</v>
      </c>
      <c r="F417" s="6">
        <f>PRODUCT(D417:E417)</f>
        <v>17.789396999999997</v>
      </c>
      <c r="G417" s="7"/>
    </row>
    <row r="418" spans="1:7" ht="15" thickBot="1" x14ac:dyDescent="0.35">
      <c r="A418" s="36" t="s">
        <v>19</v>
      </c>
      <c r="B418" s="4" t="s">
        <v>20</v>
      </c>
      <c r="C418" s="4" t="s">
        <v>18</v>
      </c>
      <c r="D418" s="22">
        <v>1.6333</v>
      </c>
      <c r="E418" s="70">
        <v>25.18</v>
      </c>
      <c r="F418" s="6">
        <f>PRODUCT(D418:E418)</f>
        <v>41.126494000000001</v>
      </c>
      <c r="G418" s="7"/>
    </row>
    <row r="419" spans="1:7" ht="15.6" thickTop="1" thickBot="1" x14ac:dyDescent="0.35">
      <c r="A419" s="71">
        <v>1</v>
      </c>
      <c r="B419" s="244" t="s">
        <v>21</v>
      </c>
      <c r="C419" s="245"/>
      <c r="D419" s="245"/>
      <c r="E419" s="246"/>
      <c r="F419" s="72">
        <f>SUM(F417:F418)</f>
        <v>58.915891000000002</v>
      </c>
      <c r="G419" s="73">
        <f>SUM(F419/F427)</f>
        <v>0.77496607788566751</v>
      </c>
    </row>
    <row r="420" spans="1:7" ht="15" thickTop="1" x14ac:dyDescent="0.3">
      <c r="A420" s="20"/>
      <c r="B420" s="74" t="s">
        <v>45</v>
      </c>
      <c r="C420" s="4"/>
      <c r="D420" s="4"/>
      <c r="E420" s="4"/>
      <c r="F420" s="41"/>
      <c r="G420" s="75"/>
    </row>
    <row r="421" spans="1:7" ht="29.4" thickBot="1" x14ac:dyDescent="0.35">
      <c r="A421" s="36" t="s">
        <v>23</v>
      </c>
      <c r="B421" s="4" t="s">
        <v>2920</v>
      </c>
      <c r="C421" s="4" t="s">
        <v>8</v>
      </c>
      <c r="D421" s="4">
        <v>3.0000000000000001E-3</v>
      </c>
      <c r="E421" s="76">
        <v>394</v>
      </c>
      <c r="F421" s="6">
        <f>PRODUCT(D421:E421)</f>
        <v>1.1819999999999999</v>
      </c>
      <c r="G421" s="7"/>
    </row>
    <row r="422" spans="1:7" ht="15.6" thickTop="1" thickBot="1" x14ac:dyDescent="0.35">
      <c r="A422" s="71">
        <v>2</v>
      </c>
      <c r="B422" s="244" t="s">
        <v>49</v>
      </c>
      <c r="C422" s="245"/>
      <c r="D422" s="245"/>
      <c r="E422" s="246"/>
      <c r="F422" s="72">
        <f>SUM(F421)</f>
        <v>1.1819999999999999</v>
      </c>
      <c r="G422" s="73">
        <f>SUM(F422/F427)</f>
        <v>1.5547756106427363E-2</v>
      </c>
    </row>
    <row r="423" spans="1:7" ht="15.6" thickTop="1" thickBot="1" x14ac:dyDescent="0.35">
      <c r="A423" s="78" t="s">
        <v>26</v>
      </c>
      <c r="B423" s="244" t="s">
        <v>27</v>
      </c>
      <c r="C423" s="245"/>
      <c r="D423" s="245"/>
      <c r="E423" s="246"/>
      <c r="F423" s="79">
        <f>SUM(F419,F422)</f>
        <v>60.097891000000004</v>
      </c>
      <c r="G423" s="3"/>
    </row>
    <row r="424" spans="1:7" ht="15.6" thickTop="1" thickBot="1" x14ac:dyDescent="0.35">
      <c r="A424" s="80">
        <v>3</v>
      </c>
      <c r="B424" s="264" t="s">
        <v>28</v>
      </c>
      <c r="C424" s="265"/>
      <c r="D424" s="265"/>
      <c r="E424" s="266"/>
      <c r="F424" s="79">
        <f>SUM(F423)*15%</f>
        <v>9.0146836500000003</v>
      </c>
      <c r="G424" s="73">
        <f>SUM(F424/F427)</f>
        <v>0.11857707509881422</v>
      </c>
    </row>
    <row r="425" spans="1:7" ht="15.6" thickTop="1" thickBot="1" x14ac:dyDescent="0.35">
      <c r="A425" s="78" t="s">
        <v>29</v>
      </c>
      <c r="B425" s="244" t="s">
        <v>30</v>
      </c>
      <c r="C425" s="245"/>
      <c r="D425" s="245"/>
      <c r="E425" s="246"/>
      <c r="F425" s="81">
        <f>SUM(F423:F424)</f>
        <v>69.112574649999999</v>
      </c>
    </row>
    <row r="426" spans="1:7" ht="15.6" thickTop="1" thickBot="1" x14ac:dyDescent="0.35">
      <c r="A426" s="80">
        <v>4</v>
      </c>
      <c r="B426" s="264" t="s">
        <v>31</v>
      </c>
      <c r="C426" s="265"/>
      <c r="D426" s="265"/>
      <c r="E426" s="266"/>
      <c r="F426" s="79">
        <f>SUM(F425)*10%</f>
        <v>6.9112574650000003</v>
      </c>
      <c r="G426" s="73">
        <f>SUM(F426/F427)</f>
        <v>9.0909090909090912E-2</v>
      </c>
    </row>
    <row r="427" spans="1:7" ht="15.6" thickTop="1" thickBot="1" x14ac:dyDescent="0.35">
      <c r="A427" s="78" t="s">
        <v>32</v>
      </c>
      <c r="B427" s="244" t="s">
        <v>33</v>
      </c>
      <c r="C427" s="245"/>
      <c r="D427" s="245"/>
      <c r="E427" s="246"/>
      <c r="F427" s="81">
        <f>SUM(F425:F426)</f>
        <v>76.023832115000005</v>
      </c>
      <c r="G427" s="82">
        <f>SUM(G419,G422,G424,G426)</f>
        <v>1</v>
      </c>
    </row>
    <row r="428" spans="1:7" ht="15" thickTop="1" x14ac:dyDescent="0.3"/>
    <row r="429" spans="1:7" x14ac:dyDescent="0.3">
      <c r="A429" s="231" t="s">
        <v>841</v>
      </c>
      <c r="B429" s="231"/>
      <c r="C429" s="231"/>
      <c r="D429" s="231"/>
      <c r="E429" s="231"/>
      <c r="F429" s="231"/>
      <c r="G429" s="231"/>
    </row>
    <row r="430" spans="1:7" ht="15" thickBot="1" x14ac:dyDescent="0.35"/>
    <row r="431" spans="1:7" ht="44.4" thickTop="1" thickBot="1" x14ac:dyDescent="0.35">
      <c r="A431" s="61" t="s">
        <v>2</v>
      </c>
      <c r="B431" s="62" t="s">
        <v>3</v>
      </c>
      <c r="C431" s="63" t="s">
        <v>4</v>
      </c>
      <c r="D431" s="64" t="s">
        <v>5</v>
      </c>
      <c r="E431" s="27"/>
      <c r="F431" s="20"/>
      <c r="G431" s="20"/>
    </row>
    <row r="432" spans="1:7" ht="106.8" customHeight="1" thickTop="1" x14ac:dyDescent="0.3">
      <c r="A432" s="241" t="s">
        <v>842</v>
      </c>
      <c r="B432" s="278" t="s">
        <v>843</v>
      </c>
      <c r="C432" s="268" t="s">
        <v>110</v>
      </c>
      <c r="D432" s="268">
        <v>1</v>
      </c>
      <c r="E432" s="27"/>
      <c r="F432" s="20"/>
      <c r="G432" s="20"/>
    </row>
    <row r="433" spans="1:12" ht="258.60000000000002" customHeight="1" thickBot="1" x14ac:dyDescent="0.35">
      <c r="A433" s="242"/>
      <c r="B433" s="279"/>
      <c r="C433" s="269"/>
      <c r="D433" s="269"/>
      <c r="E433" s="20"/>
      <c r="F433" s="20"/>
      <c r="G433" s="20"/>
    </row>
    <row r="434" spans="1:12" ht="30" thickTop="1" thickBot="1" x14ac:dyDescent="0.35">
      <c r="A434" s="61" t="s">
        <v>9</v>
      </c>
      <c r="B434" s="62" t="s">
        <v>10</v>
      </c>
      <c r="C434" s="62" t="s">
        <v>4</v>
      </c>
      <c r="D434" s="62" t="s">
        <v>11</v>
      </c>
      <c r="E434" s="62" t="s">
        <v>12</v>
      </c>
      <c r="F434" s="62" t="s">
        <v>13</v>
      </c>
      <c r="G434" s="64" t="s">
        <v>14</v>
      </c>
    </row>
    <row r="435" spans="1:12" ht="15" thickTop="1" x14ac:dyDescent="0.3">
      <c r="A435" s="20"/>
      <c r="B435" s="67" t="s">
        <v>15</v>
      </c>
      <c r="C435" s="68"/>
      <c r="D435" s="68"/>
      <c r="E435" s="68"/>
      <c r="F435" s="68"/>
      <c r="G435" s="7"/>
    </row>
    <row r="436" spans="1:12" x14ac:dyDescent="0.3">
      <c r="A436" s="36" t="s">
        <v>16</v>
      </c>
      <c r="B436" s="4" t="s">
        <v>17</v>
      </c>
      <c r="C436" s="4" t="s">
        <v>18</v>
      </c>
      <c r="D436" s="22">
        <v>2.8000000000000001E-2</v>
      </c>
      <c r="E436" s="70">
        <v>28.09</v>
      </c>
      <c r="F436" s="6">
        <f>PRODUCT(D436:E436)</f>
        <v>0.78652</v>
      </c>
      <c r="G436" s="7"/>
    </row>
    <row r="437" spans="1:12" ht="15" thickBot="1" x14ac:dyDescent="0.35">
      <c r="A437" s="36" t="s">
        <v>19</v>
      </c>
      <c r="B437" s="4" t="s">
        <v>20</v>
      </c>
      <c r="C437" s="4" t="s">
        <v>18</v>
      </c>
      <c r="D437" s="22">
        <v>2.8000000000000001E-2</v>
      </c>
      <c r="E437" s="70">
        <v>25.18</v>
      </c>
      <c r="F437" s="6">
        <f>PRODUCT(D437:E437)</f>
        <v>0.70504</v>
      </c>
      <c r="G437" s="7"/>
    </row>
    <row r="438" spans="1:12" ht="15.6" thickTop="1" thickBot="1" x14ac:dyDescent="0.35">
      <c r="A438" s="71">
        <v>1</v>
      </c>
      <c r="B438" s="244" t="s">
        <v>21</v>
      </c>
      <c r="C438" s="245"/>
      <c r="D438" s="245"/>
      <c r="E438" s="246"/>
      <c r="F438" s="72">
        <f>SUM(F436:F437)</f>
        <v>1.49156</v>
      </c>
      <c r="G438" s="73">
        <f>SUM(F438/F449)</f>
        <v>0.30821600346857686</v>
      </c>
    </row>
    <row r="439" spans="1:12" ht="15" thickTop="1" x14ac:dyDescent="0.3">
      <c r="A439" s="20"/>
      <c r="B439" s="74" t="s">
        <v>45</v>
      </c>
      <c r="C439" s="4"/>
      <c r="D439" s="4"/>
      <c r="E439" s="4"/>
      <c r="F439" s="41"/>
      <c r="G439" s="75"/>
    </row>
    <row r="440" spans="1:12" ht="43.8" thickBot="1" x14ac:dyDescent="0.35">
      <c r="A440" s="36" t="s">
        <v>23</v>
      </c>
      <c r="B440" s="4" t="s">
        <v>2939</v>
      </c>
      <c r="C440" s="4" t="s">
        <v>760</v>
      </c>
      <c r="D440" s="4">
        <v>2E-3</v>
      </c>
      <c r="E440" s="76">
        <v>1127</v>
      </c>
      <c r="F440" s="6">
        <f>PRODUCT(D440:E440)</f>
        <v>2.254</v>
      </c>
      <c r="G440" s="7"/>
    </row>
    <row r="441" spans="1:12" ht="15.6" thickTop="1" thickBot="1" x14ac:dyDescent="0.35">
      <c r="A441" s="71">
        <v>2</v>
      </c>
      <c r="B441" s="244" t="s">
        <v>49</v>
      </c>
      <c r="C441" s="245"/>
      <c r="D441" s="245"/>
      <c r="E441" s="246"/>
      <c r="F441" s="72">
        <f>SUM(F440)</f>
        <v>2.254</v>
      </c>
      <c r="G441" s="73">
        <f>SUM(F441/F449)</f>
        <v>0.46576662810625941</v>
      </c>
    </row>
    <row r="442" spans="1:12" ht="15" thickTop="1" x14ac:dyDescent="0.3">
      <c r="A442" s="20"/>
      <c r="B442" s="74" t="s">
        <v>22</v>
      </c>
      <c r="C442" s="4"/>
      <c r="D442" s="4"/>
      <c r="E442" s="4"/>
      <c r="F442" s="41"/>
      <c r="G442" s="75"/>
    </row>
    <row r="443" spans="1:12" ht="58.2" thickBot="1" x14ac:dyDescent="0.35">
      <c r="A443" s="36" t="s">
        <v>50</v>
      </c>
      <c r="B443" s="4" t="s">
        <v>845</v>
      </c>
      <c r="C443" s="4" t="s">
        <v>18</v>
      </c>
      <c r="D443" s="4">
        <v>5.0000000000000001E-3</v>
      </c>
      <c r="E443" s="76">
        <v>16</v>
      </c>
      <c r="F443" s="6">
        <f>PRODUCT(D443:E443)</f>
        <v>0.08</v>
      </c>
      <c r="G443" s="7"/>
      <c r="J443" s="30"/>
      <c r="L443" s="31"/>
    </row>
    <row r="444" spans="1:12" ht="15.6" thickTop="1" thickBot="1" x14ac:dyDescent="0.35">
      <c r="A444" s="71">
        <v>3</v>
      </c>
      <c r="B444" s="244" t="s">
        <v>25</v>
      </c>
      <c r="C444" s="245"/>
      <c r="D444" s="245"/>
      <c r="E444" s="246"/>
      <c r="F444" s="72">
        <f>SUM(F443)</f>
        <v>0.08</v>
      </c>
      <c r="G444" s="73">
        <f>SUM(F444/F449)</f>
        <v>1.6531202417258542E-2</v>
      </c>
    </row>
    <row r="445" spans="1:12" ht="15.6" thickTop="1" thickBot="1" x14ac:dyDescent="0.35">
      <c r="A445" s="78" t="s">
        <v>26</v>
      </c>
      <c r="B445" s="244" t="s">
        <v>54</v>
      </c>
      <c r="C445" s="245"/>
      <c r="D445" s="245"/>
      <c r="E445" s="246"/>
      <c r="F445" s="79">
        <f>SUM(F438,F441,F444)</f>
        <v>3.8255600000000003</v>
      </c>
      <c r="G445" s="3"/>
    </row>
    <row r="446" spans="1:12" ht="15.6" thickTop="1" thickBot="1" x14ac:dyDescent="0.35">
      <c r="A446" s="80">
        <v>4</v>
      </c>
      <c r="B446" s="264" t="s">
        <v>28</v>
      </c>
      <c r="C446" s="265"/>
      <c r="D446" s="265"/>
      <c r="E446" s="266"/>
      <c r="F446" s="81">
        <f>SUM(F445)*15%</f>
        <v>0.57383400000000007</v>
      </c>
      <c r="G446" s="73">
        <f>SUM(F446/F449)</f>
        <v>0.11857707509881424</v>
      </c>
    </row>
    <row r="447" spans="1:12" ht="15.6" thickTop="1" thickBot="1" x14ac:dyDescent="0.35">
      <c r="A447" s="78" t="s">
        <v>29</v>
      </c>
      <c r="B447" s="244" t="s">
        <v>55</v>
      </c>
      <c r="C447" s="245"/>
      <c r="D447" s="245"/>
      <c r="E447" s="246"/>
      <c r="F447" s="81">
        <f>SUM(F445:F446)</f>
        <v>4.399394</v>
      </c>
    </row>
    <row r="448" spans="1:12" ht="15.6" thickTop="1" thickBot="1" x14ac:dyDescent="0.35">
      <c r="A448" s="80">
        <v>5</v>
      </c>
      <c r="B448" s="264" t="s">
        <v>31</v>
      </c>
      <c r="C448" s="265"/>
      <c r="D448" s="265"/>
      <c r="E448" s="266"/>
      <c r="F448" s="81">
        <f>SUM(F447)*10%</f>
        <v>0.43993940000000004</v>
      </c>
      <c r="G448" s="73">
        <f>SUM(F448/F449)</f>
        <v>9.0909090909090912E-2</v>
      </c>
    </row>
    <row r="449" spans="1:12" ht="15.6" thickTop="1" thickBot="1" x14ac:dyDescent="0.35">
      <c r="A449" s="78" t="s">
        <v>32</v>
      </c>
      <c r="B449" s="244" t="s">
        <v>33</v>
      </c>
      <c r="C449" s="245"/>
      <c r="D449" s="245"/>
      <c r="E449" s="246"/>
      <c r="F449" s="81">
        <f>SUM(F447:F448)</f>
        <v>4.8393334000000001</v>
      </c>
      <c r="G449" s="82">
        <f>SUM(G438,G441,G444,G446,G448)</f>
        <v>1</v>
      </c>
    </row>
    <row r="450" spans="1:12" ht="15" thickTop="1" x14ac:dyDescent="0.3"/>
    <row r="451" spans="1:12" x14ac:dyDescent="0.3">
      <c r="A451" s="231" t="s">
        <v>846</v>
      </c>
      <c r="B451" s="231"/>
      <c r="C451" s="231"/>
      <c r="D451" s="231"/>
      <c r="E451" s="231"/>
      <c r="F451" s="231"/>
      <c r="G451" s="231"/>
    </row>
    <row r="452" spans="1:12" ht="15" thickBot="1" x14ac:dyDescent="0.35">
      <c r="A452" s="60"/>
      <c r="B452" s="60"/>
      <c r="C452" s="60"/>
      <c r="D452" s="60"/>
      <c r="E452" s="60"/>
      <c r="F452" s="60"/>
      <c r="G452" s="60"/>
    </row>
    <row r="453" spans="1:12" ht="44.4" thickTop="1" thickBot="1" x14ac:dyDescent="0.35">
      <c r="A453" s="61" t="s">
        <v>2</v>
      </c>
      <c r="B453" s="62" t="s">
        <v>3</v>
      </c>
      <c r="C453" s="63" t="s">
        <v>4</v>
      </c>
      <c r="D453" s="64" t="s">
        <v>5</v>
      </c>
      <c r="E453" s="27"/>
      <c r="F453" s="20"/>
      <c r="G453" s="20"/>
    </row>
    <row r="454" spans="1:12" ht="133.80000000000001" customHeight="1" thickTop="1" thickBot="1" x14ac:dyDescent="0.35">
      <c r="A454" s="65" t="s">
        <v>847</v>
      </c>
      <c r="B454" s="66" t="s">
        <v>848</v>
      </c>
      <c r="C454" s="50" t="s">
        <v>130</v>
      </c>
      <c r="D454" s="50">
        <v>1</v>
      </c>
      <c r="E454" s="20"/>
      <c r="F454" s="20"/>
      <c r="G454" s="20"/>
    </row>
    <row r="455" spans="1:12" ht="30" thickTop="1" thickBot="1" x14ac:dyDescent="0.35">
      <c r="A455" s="61" t="s">
        <v>9</v>
      </c>
      <c r="B455" s="62" t="s">
        <v>10</v>
      </c>
      <c r="C455" s="62" t="s">
        <v>4</v>
      </c>
      <c r="D455" s="62" t="s">
        <v>11</v>
      </c>
      <c r="E455" s="62" t="s">
        <v>12</v>
      </c>
      <c r="F455" s="62" t="s">
        <v>13</v>
      </c>
      <c r="G455" s="64" t="s">
        <v>14</v>
      </c>
    </row>
    <row r="456" spans="1:12" ht="15" thickTop="1" x14ac:dyDescent="0.3">
      <c r="A456" s="20"/>
      <c r="B456" s="67" t="s">
        <v>15</v>
      </c>
      <c r="C456" s="68"/>
      <c r="D456" s="68"/>
      <c r="E456" s="68"/>
      <c r="F456" s="68"/>
      <c r="G456" s="7"/>
    </row>
    <row r="457" spans="1:12" x14ac:dyDescent="0.3">
      <c r="A457" s="36" t="s">
        <v>16</v>
      </c>
      <c r="B457" s="4" t="s">
        <v>17</v>
      </c>
      <c r="C457" s="4" t="s">
        <v>18</v>
      </c>
      <c r="D457" s="22">
        <v>0.77400000000000002</v>
      </c>
      <c r="E457" s="70">
        <v>28.09</v>
      </c>
      <c r="F457" s="6">
        <f>PRODUCT(D457:E457)</f>
        <v>21.74166</v>
      </c>
      <c r="G457" s="7"/>
    </row>
    <row r="458" spans="1:12" ht="15" thickBot="1" x14ac:dyDescent="0.35">
      <c r="A458" s="36" t="s">
        <v>19</v>
      </c>
      <c r="B458" s="4" t="s">
        <v>20</v>
      </c>
      <c r="C458" s="4" t="s">
        <v>18</v>
      </c>
      <c r="D458" s="22">
        <v>0.77400000000000002</v>
      </c>
      <c r="E458" s="70">
        <v>25.18</v>
      </c>
      <c r="F458" s="6">
        <f>PRODUCT(D458:E458)</f>
        <v>19.489319999999999</v>
      </c>
      <c r="G458" s="7"/>
    </row>
    <row r="459" spans="1:12" ht="15.6" thickTop="1" thickBot="1" x14ac:dyDescent="0.35">
      <c r="A459" s="71">
        <v>1</v>
      </c>
      <c r="B459" s="244" t="s">
        <v>21</v>
      </c>
      <c r="C459" s="245"/>
      <c r="D459" s="245"/>
      <c r="E459" s="246"/>
      <c r="F459" s="72">
        <f>SUM(F457:F458)</f>
        <v>41.230980000000002</v>
      </c>
      <c r="G459" s="73">
        <f>SUM(F459/F467)</f>
        <v>0.52731181545821448</v>
      </c>
    </row>
    <row r="460" spans="1:12" ht="15" thickTop="1" x14ac:dyDescent="0.3">
      <c r="A460" s="20"/>
      <c r="B460" s="74" t="s">
        <v>188</v>
      </c>
      <c r="C460" s="4"/>
      <c r="D460" s="4"/>
      <c r="E460" s="4"/>
      <c r="F460" s="41"/>
      <c r="G460" s="75"/>
    </row>
    <row r="461" spans="1:12" ht="15" thickBot="1" x14ac:dyDescent="0.35">
      <c r="A461" s="36" t="s">
        <v>23</v>
      </c>
      <c r="B461" s="4" t="s">
        <v>189</v>
      </c>
      <c r="C461" s="4" t="s">
        <v>190</v>
      </c>
      <c r="D461" s="22">
        <v>1</v>
      </c>
      <c r="E461" s="76">
        <v>20.58</v>
      </c>
      <c r="F461" s="6">
        <f>D461*E461</f>
        <v>20.58</v>
      </c>
      <c r="G461" s="7"/>
      <c r="J461" s="30"/>
      <c r="K461" s="31"/>
      <c r="L461" s="31"/>
    </row>
    <row r="462" spans="1:12" ht="15.6" thickTop="1" thickBot="1" x14ac:dyDescent="0.35">
      <c r="A462" s="71">
        <v>2</v>
      </c>
      <c r="B462" s="244" t="s">
        <v>134</v>
      </c>
      <c r="C462" s="245"/>
      <c r="D462" s="245"/>
      <c r="E462" s="246"/>
      <c r="F462" s="72">
        <f>SUM(F461)</f>
        <v>20.58</v>
      </c>
      <c r="G462" s="73">
        <f>SUM(F462/F467)</f>
        <v>0.26320201853388042</v>
      </c>
    </row>
    <row r="463" spans="1:12" ht="15.6" thickTop="1" thickBot="1" x14ac:dyDescent="0.35">
      <c r="A463" s="78" t="s">
        <v>26</v>
      </c>
      <c r="B463" s="244" t="s">
        <v>27</v>
      </c>
      <c r="C463" s="245"/>
      <c r="D463" s="245"/>
      <c r="E463" s="246"/>
      <c r="F463" s="79">
        <f>SUM(F459,F462)</f>
        <v>61.810980000000001</v>
      </c>
      <c r="G463" s="3"/>
    </row>
    <row r="464" spans="1:12" ht="15.6" thickTop="1" thickBot="1" x14ac:dyDescent="0.35">
      <c r="A464" s="80">
        <v>3</v>
      </c>
      <c r="B464" s="264" t="s">
        <v>28</v>
      </c>
      <c r="C464" s="265"/>
      <c r="D464" s="265"/>
      <c r="E464" s="266"/>
      <c r="F464" s="79">
        <f>SUM(F463)*15%</f>
        <v>9.2716469999999997</v>
      </c>
      <c r="G464" s="73">
        <f>SUM(F464/F467)</f>
        <v>0.11857707509881422</v>
      </c>
    </row>
    <row r="465" spans="1:12" ht="15.6" thickTop="1" thickBot="1" x14ac:dyDescent="0.35">
      <c r="A465" s="78" t="s">
        <v>29</v>
      </c>
      <c r="B465" s="244" t="s">
        <v>30</v>
      </c>
      <c r="C465" s="245"/>
      <c r="D465" s="245"/>
      <c r="E465" s="246"/>
      <c r="F465" s="81">
        <f>SUM(F463:F464)</f>
        <v>71.082627000000002</v>
      </c>
    </row>
    <row r="466" spans="1:12" ht="15.6" thickTop="1" thickBot="1" x14ac:dyDescent="0.35">
      <c r="A466" s="80">
        <v>4</v>
      </c>
      <c r="B466" s="264" t="s">
        <v>31</v>
      </c>
      <c r="C466" s="265"/>
      <c r="D466" s="265"/>
      <c r="E466" s="266"/>
      <c r="F466" s="79">
        <f>SUM(F465)*10%</f>
        <v>7.1082627000000009</v>
      </c>
      <c r="G466" s="73">
        <f>SUM(F466/F467)</f>
        <v>9.0909090909090925E-2</v>
      </c>
    </row>
    <row r="467" spans="1:12" ht="15.6" thickTop="1" thickBot="1" x14ac:dyDescent="0.35">
      <c r="A467" s="78" t="s">
        <v>32</v>
      </c>
      <c r="B467" s="244" t="s">
        <v>33</v>
      </c>
      <c r="C467" s="245"/>
      <c r="D467" s="245"/>
      <c r="E467" s="246"/>
      <c r="F467" s="81">
        <f>SUM(F465:F466)</f>
        <v>78.1908897</v>
      </c>
      <c r="G467" s="82">
        <f>SUM(G459,G462,G464,G466)</f>
        <v>1</v>
      </c>
    </row>
    <row r="468" spans="1:12" ht="15.6" thickTop="1" thickBot="1" x14ac:dyDescent="0.35"/>
    <row r="469" spans="1:12" ht="44.4" thickTop="1" thickBot="1" x14ac:dyDescent="0.35">
      <c r="A469" s="61" t="s">
        <v>2</v>
      </c>
      <c r="B469" s="62" t="s">
        <v>3</v>
      </c>
      <c r="C469" s="63" t="s">
        <v>4</v>
      </c>
      <c r="D469" s="64" t="s">
        <v>5</v>
      </c>
      <c r="E469" s="27"/>
      <c r="F469" s="20"/>
      <c r="G469" s="20"/>
    </row>
    <row r="470" spans="1:12" ht="150" customHeight="1" thickTop="1" thickBot="1" x14ac:dyDescent="0.35">
      <c r="A470" s="65" t="s">
        <v>849</v>
      </c>
      <c r="B470" s="66" t="s">
        <v>850</v>
      </c>
      <c r="C470" s="50" t="s">
        <v>130</v>
      </c>
      <c r="D470" s="50">
        <v>1</v>
      </c>
      <c r="E470" s="20"/>
      <c r="F470" s="20"/>
      <c r="G470" s="20"/>
    </row>
    <row r="471" spans="1:12" ht="30" thickTop="1" thickBot="1" x14ac:dyDescent="0.35">
      <c r="A471" s="61" t="s">
        <v>9</v>
      </c>
      <c r="B471" s="62" t="s">
        <v>10</v>
      </c>
      <c r="C471" s="62" t="s">
        <v>4</v>
      </c>
      <c r="D471" s="62" t="s">
        <v>11</v>
      </c>
      <c r="E471" s="62" t="s">
        <v>12</v>
      </c>
      <c r="F471" s="62" t="s">
        <v>13</v>
      </c>
      <c r="G471" s="64" t="s">
        <v>14</v>
      </c>
    </row>
    <row r="472" spans="1:12" ht="15" thickTop="1" x14ac:dyDescent="0.3">
      <c r="A472" s="20"/>
      <c r="B472" s="67" t="s">
        <v>15</v>
      </c>
      <c r="C472" s="68"/>
      <c r="D472" s="68"/>
      <c r="E472" s="68"/>
      <c r="F472" s="68"/>
      <c r="G472" s="7"/>
    </row>
    <row r="473" spans="1:12" x14ac:dyDescent="0.3">
      <c r="A473" s="36" t="s">
        <v>16</v>
      </c>
      <c r="B473" s="4" t="s">
        <v>70</v>
      </c>
      <c r="C473" s="4" t="s">
        <v>18</v>
      </c>
      <c r="D473" s="22">
        <v>1.0029999999999999</v>
      </c>
      <c r="E473" s="6">
        <v>30.27</v>
      </c>
      <c r="F473" s="6">
        <f>PRODUCT(D473:E473)</f>
        <v>30.360809999999997</v>
      </c>
      <c r="G473" s="7"/>
    </row>
    <row r="474" spans="1:12" ht="15" thickBot="1" x14ac:dyDescent="0.35">
      <c r="A474" s="36" t="s">
        <v>19</v>
      </c>
      <c r="B474" s="4" t="s">
        <v>20</v>
      </c>
      <c r="C474" s="4" t="s">
        <v>18</v>
      </c>
      <c r="D474" s="22">
        <v>1.0029999999999999</v>
      </c>
      <c r="E474" s="6">
        <v>25.18</v>
      </c>
      <c r="F474" s="6">
        <f>PRODUCT(D474:E474)</f>
        <v>25.255539999999996</v>
      </c>
      <c r="G474" s="7"/>
    </row>
    <row r="475" spans="1:12" ht="15.6" thickTop="1" thickBot="1" x14ac:dyDescent="0.35">
      <c r="A475" s="71">
        <v>1</v>
      </c>
      <c r="B475" s="244" t="s">
        <v>21</v>
      </c>
      <c r="C475" s="245"/>
      <c r="D475" s="245"/>
      <c r="E475" s="246"/>
      <c r="F475" s="72">
        <f>SUM(F473:F474)</f>
        <v>55.616349999999997</v>
      </c>
      <c r="G475" s="73">
        <f>SUM(F475/F483)</f>
        <v>0.38564074782804858</v>
      </c>
    </row>
    <row r="476" spans="1:12" ht="15" thickTop="1" x14ac:dyDescent="0.3">
      <c r="A476" s="20"/>
      <c r="B476" s="74" t="s">
        <v>188</v>
      </c>
      <c r="C476" s="4"/>
      <c r="D476" s="4"/>
      <c r="E476" s="4"/>
      <c r="F476" s="41"/>
      <c r="G476" s="75"/>
    </row>
    <row r="477" spans="1:12" ht="15" thickBot="1" x14ac:dyDescent="0.35">
      <c r="A477" s="36" t="s">
        <v>23</v>
      </c>
      <c r="B477" s="4" t="s">
        <v>189</v>
      </c>
      <c r="C477" s="4" t="s">
        <v>190</v>
      </c>
      <c r="D477" s="22">
        <v>1</v>
      </c>
      <c r="E477" s="76">
        <v>58.39</v>
      </c>
      <c r="F477" s="6">
        <f>D477*E477</f>
        <v>58.39</v>
      </c>
      <c r="G477" s="7"/>
      <c r="J477" s="30"/>
      <c r="K477" s="31"/>
      <c r="L477" s="31"/>
    </row>
    <row r="478" spans="1:12" ht="15.6" thickTop="1" thickBot="1" x14ac:dyDescent="0.35">
      <c r="A478" s="71">
        <v>2</v>
      </c>
      <c r="B478" s="244" t="s">
        <v>134</v>
      </c>
      <c r="C478" s="245"/>
      <c r="D478" s="245"/>
      <c r="E478" s="246"/>
      <c r="F478" s="72">
        <f>SUM(F477)</f>
        <v>58.39</v>
      </c>
      <c r="G478" s="73">
        <f>SUM(F478/F483)</f>
        <v>0.40487308616404633</v>
      </c>
    </row>
    <row r="479" spans="1:12" ht="15.6" thickTop="1" thickBot="1" x14ac:dyDescent="0.35">
      <c r="A479" s="78" t="s">
        <v>26</v>
      </c>
      <c r="B479" s="244" t="s">
        <v>27</v>
      </c>
      <c r="C479" s="245"/>
      <c r="D479" s="245"/>
      <c r="E479" s="246"/>
      <c r="F479" s="79">
        <f>SUM(F475,F478)</f>
        <v>114.00635</v>
      </c>
      <c r="G479" s="3"/>
    </row>
    <row r="480" spans="1:12" ht="15.6" thickTop="1" thickBot="1" x14ac:dyDescent="0.35">
      <c r="A480" s="80">
        <v>3</v>
      </c>
      <c r="B480" s="264" t="s">
        <v>28</v>
      </c>
      <c r="C480" s="265"/>
      <c r="D480" s="265"/>
      <c r="E480" s="266"/>
      <c r="F480" s="79">
        <f>SUM(F479)*15%</f>
        <v>17.100952499999998</v>
      </c>
      <c r="G480" s="73">
        <f>SUM(F480/F483)</f>
        <v>0.11857707509881422</v>
      </c>
    </row>
    <row r="481" spans="1:12" ht="15.6" thickTop="1" thickBot="1" x14ac:dyDescent="0.35">
      <c r="A481" s="78" t="s">
        <v>29</v>
      </c>
      <c r="B481" s="244" t="s">
        <v>30</v>
      </c>
      <c r="C481" s="245"/>
      <c r="D481" s="245"/>
      <c r="E481" s="246"/>
      <c r="F481" s="81">
        <f>SUM(F479:F480)</f>
        <v>131.1073025</v>
      </c>
    </row>
    <row r="482" spans="1:12" ht="15.6" thickTop="1" thickBot="1" x14ac:dyDescent="0.35">
      <c r="A482" s="80">
        <v>4</v>
      </c>
      <c r="B482" s="264" t="s">
        <v>31</v>
      </c>
      <c r="C482" s="265"/>
      <c r="D482" s="265"/>
      <c r="E482" s="266"/>
      <c r="F482" s="79">
        <f>SUM(F481)*10%</f>
        <v>13.110730250000001</v>
      </c>
      <c r="G482" s="73">
        <f>SUM(F482/F483)</f>
        <v>9.0909090909090925E-2</v>
      </c>
    </row>
    <row r="483" spans="1:12" ht="15.6" thickTop="1" thickBot="1" x14ac:dyDescent="0.35">
      <c r="A483" s="78" t="s">
        <v>32</v>
      </c>
      <c r="B483" s="244" t="s">
        <v>33</v>
      </c>
      <c r="C483" s="245"/>
      <c r="D483" s="245"/>
      <c r="E483" s="246"/>
      <c r="F483" s="81">
        <f>SUM(F481:F482)</f>
        <v>144.21803274999999</v>
      </c>
      <c r="G483" s="82">
        <f>SUM(G475,G478,G480,G482)</f>
        <v>1</v>
      </c>
    </row>
    <row r="484" spans="1:12" ht="15.6" thickTop="1" thickBot="1" x14ac:dyDescent="0.35"/>
    <row r="485" spans="1:12" ht="44.4" thickTop="1" thickBot="1" x14ac:dyDescent="0.35">
      <c r="A485" s="61" t="s">
        <v>2</v>
      </c>
      <c r="B485" s="62" t="s">
        <v>3</v>
      </c>
      <c r="C485" s="63" t="s">
        <v>4</v>
      </c>
      <c r="D485" s="64" t="s">
        <v>5</v>
      </c>
      <c r="E485" s="27"/>
      <c r="F485" s="20"/>
      <c r="G485" s="20"/>
    </row>
    <row r="486" spans="1:12" ht="51" customHeight="1" thickTop="1" thickBot="1" x14ac:dyDescent="0.35">
      <c r="A486" s="65" t="s">
        <v>851</v>
      </c>
      <c r="B486" s="66" t="s">
        <v>852</v>
      </c>
      <c r="C486" s="50" t="s">
        <v>130</v>
      </c>
      <c r="D486" s="50">
        <v>1</v>
      </c>
      <c r="E486" s="20"/>
      <c r="F486" s="20"/>
      <c r="G486" s="20"/>
    </row>
    <row r="487" spans="1:12" ht="30" thickTop="1" thickBot="1" x14ac:dyDescent="0.35">
      <c r="A487" s="61" t="s">
        <v>9</v>
      </c>
      <c r="B487" s="62" t="s">
        <v>10</v>
      </c>
      <c r="C487" s="62" t="s">
        <v>4</v>
      </c>
      <c r="D487" s="62" t="s">
        <v>11</v>
      </c>
      <c r="E487" s="62" t="s">
        <v>12</v>
      </c>
      <c r="F487" s="62" t="s">
        <v>13</v>
      </c>
      <c r="G487" s="64" t="s">
        <v>14</v>
      </c>
    </row>
    <row r="488" spans="1:12" ht="15" thickTop="1" x14ac:dyDescent="0.3">
      <c r="A488" s="20"/>
      <c r="B488" s="67" t="s">
        <v>15</v>
      </c>
      <c r="C488" s="68"/>
      <c r="D488" s="68"/>
      <c r="E488" s="68"/>
      <c r="F488" s="68"/>
      <c r="G488" s="7"/>
    </row>
    <row r="489" spans="1:12" x14ac:dyDescent="0.3">
      <c r="A489" s="36" t="s">
        <v>16</v>
      </c>
      <c r="B489" s="4" t="s">
        <v>70</v>
      </c>
      <c r="C489" s="4" t="s">
        <v>18</v>
      </c>
      <c r="D489" s="22">
        <v>0.1678</v>
      </c>
      <c r="E489" s="6">
        <v>30.27</v>
      </c>
      <c r="F489" s="6">
        <f>PRODUCT(D489:E489)</f>
        <v>5.0793059999999999</v>
      </c>
      <c r="G489" s="7"/>
    </row>
    <row r="490" spans="1:12" ht="15" thickBot="1" x14ac:dyDescent="0.35">
      <c r="A490" s="36" t="s">
        <v>19</v>
      </c>
      <c r="B490" s="4" t="s">
        <v>20</v>
      </c>
      <c r="C490" s="4" t="s">
        <v>18</v>
      </c>
      <c r="D490" s="22">
        <v>0.1678</v>
      </c>
      <c r="E490" s="6">
        <v>25.18</v>
      </c>
      <c r="F490" s="6">
        <f>PRODUCT(D490:E490)</f>
        <v>4.2252039999999997</v>
      </c>
      <c r="G490" s="7"/>
    </row>
    <row r="491" spans="1:12" ht="15.6" thickTop="1" thickBot="1" x14ac:dyDescent="0.35">
      <c r="A491" s="71">
        <v>1</v>
      </c>
      <c r="B491" s="244" t="s">
        <v>21</v>
      </c>
      <c r="C491" s="245"/>
      <c r="D491" s="245"/>
      <c r="E491" s="246"/>
      <c r="F491" s="72">
        <f>SUM(F489:F490)</f>
        <v>9.3045100000000005</v>
      </c>
      <c r="G491" s="73">
        <f>SUM(F491/F499)</f>
        <v>0.37046212037052473</v>
      </c>
    </row>
    <row r="492" spans="1:12" ht="15" thickTop="1" x14ac:dyDescent="0.3">
      <c r="A492" s="20"/>
      <c r="B492" s="74" t="s">
        <v>188</v>
      </c>
      <c r="C492" s="4"/>
      <c r="D492" s="4"/>
      <c r="E492" s="4"/>
      <c r="F492" s="41"/>
      <c r="G492" s="75"/>
    </row>
    <row r="493" spans="1:12" ht="15" thickBot="1" x14ac:dyDescent="0.35">
      <c r="A493" s="36" t="s">
        <v>23</v>
      </c>
      <c r="B493" s="4" t="s">
        <v>189</v>
      </c>
      <c r="C493" s="4" t="s">
        <v>190</v>
      </c>
      <c r="D493" s="22">
        <v>1</v>
      </c>
      <c r="E493" s="76">
        <v>10.55</v>
      </c>
      <c r="F493" s="6">
        <f>D493*E493</f>
        <v>10.55</v>
      </c>
      <c r="G493" s="7"/>
      <c r="J493" s="30"/>
      <c r="K493" s="31"/>
      <c r="L493" s="31"/>
    </row>
    <row r="494" spans="1:12" ht="15.6" thickTop="1" thickBot="1" x14ac:dyDescent="0.35">
      <c r="A494" s="71">
        <v>2</v>
      </c>
      <c r="B494" s="244" t="s">
        <v>134</v>
      </c>
      <c r="C494" s="245"/>
      <c r="D494" s="245"/>
      <c r="E494" s="246"/>
      <c r="F494" s="72">
        <f>SUM(F493)</f>
        <v>10.55</v>
      </c>
      <c r="G494" s="73">
        <f>SUM(F494/F499)</f>
        <v>0.42005171362157018</v>
      </c>
    </row>
    <row r="495" spans="1:12" ht="15.6" thickTop="1" thickBot="1" x14ac:dyDescent="0.35">
      <c r="A495" s="78" t="s">
        <v>26</v>
      </c>
      <c r="B495" s="244" t="s">
        <v>27</v>
      </c>
      <c r="C495" s="245"/>
      <c r="D495" s="245"/>
      <c r="E495" s="246"/>
      <c r="F495" s="79">
        <f>SUM(F491,F494)</f>
        <v>19.854510000000001</v>
      </c>
      <c r="G495" s="3"/>
    </row>
    <row r="496" spans="1:12" ht="15.6" thickTop="1" thickBot="1" x14ac:dyDescent="0.35">
      <c r="A496" s="80">
        <v>3</v>
      </c>
      <c r="B496" s="264" t="s">
        <v>28</v>
      </c>
      <c r="C496" s="265"/>
      <c r="D496" s="265"/>
      <c r="E496" s="266"/>
      <c r="F496" s="79">
        <f>SUM(F495)*15%</f>
        <v>2.9781765</v>
      </c>
      <c r="G496" s="73">
        <f>SUM(F496/F499)</f>
        <v>0.11857707509881422</v>
      </c>
    </row>
    <row r="497" spans="1:12" ht="15.6" thickTop="1" thickBot="1" x14ac:dyDescent="0.35">
      <c r="A497" s="78" t="s">
        <v>29</v>
      </c>
      <c r="B497" s="244" t="s">
        <v>30</v>
      </c>
      <c r="C497" s="245"/>
      <c r="D497" s="245"/>
      <c r="E497" s="246"/>
      <c r="F497" s="81">
        <f>SUM(F495:F496)</f>
        <v>22.832686500000001</v>
      </c>
    </row>
    <row r="498" spans="1:12" ht="15.6" thickTop="1" thickBot="1" x14ac:dyDescent="0.35">
      <c r="A498" s="80">
        <v>4</v>
      </c>
      <c r="B498" s="264" t="s">
        <v>31</v>
      </c>
      <c r="C498" s="265"/>
      <c r="D498" s="265"/>
      <c r="E498" s="266"/>
      <c r="F498" s="79">
        <f>SUM(F497)*10%</f>
        <v>2.2832686500000001</v>
      </c>
      <c r="G498" s="73">
        <f>SUM(F498/F499)</f>
        <v>9.0909090909090912E-2</v>
      </c>
    </row>
    <row r="499" spans="1:12" ht="15.6" thickTop="1" thickBot="1" x14ac:dyDescent="0.35">
      <c r="A499" s="78" t="s">
        <v>32</v>
      </c>
      <c r="B499" s="244" t="s">
        <v>33</v>
      </c>
      <c r="C499" s="245"/>
      <c r="D499" s="245"/>
      <c r="E499" s="246"/>
      <c r="F499" s="81">
        <f>SUM(F497:F498)</f>
        <v>25.115955150000001</v>
      </c>
      <c r="G499" s="82">
        <f>SUM(G491,G494,G496,G498)</f>
        <v>1</v>
      </c>
    </row>
    <row r="500" spans="1:12" ht="15.6" thickTop="1" thickBot="1" x14ac:dyDescent="0.35"/>
    <row r="501" spans="1:12" ht="44.4" thickTop="1" thickBot="1" x14ac:dyDescent="0.35">
      <c r="A501" s="61" t="s">
        <v>2</v>
      </c>
      <c r="B501" s="62" t="s">
        <v>3</v>
      </c>
      <c r="C501" s="63" t="s">
        <v>4</v>
      </c>
      <c r="D501" s="64" t="s">
        <v>5</v>
      </c>
      <c r="E501" s="27"/>
      <c r="F501" s="20"/>
      <c r="G501" s="20"/>
    </row>
    <row r="502" spans="1:12" ht="288.60000000000002" customHeight="1" thickTop="1" thickBot="1" x14ac:dyDescent="0.35">
      <c r="A502" s="65" t="s">
        <v>853</v>
      </c>
      <c r="B502" s="222" t="s">
        <v>854</v>
      </c>
      <c r="C502" s="50" t="s">
        <v>130</v>
      </c>
      <c r="D502" s="50">
        <v>1</v>
      </c>
      <c r="E502" s="20"/>
      <c r="F502" s="20"/>
      <c r="G502" s="20"/>
    </row>
    <row r="503" spans="1:12" ht="30" thickTop="1" thickBot="1" x14ac:dyDescent="0.35">
      <c r="A503" s="61" t="s">
        <v>9</v>
      </c>
      <c r="B503" s="62" t="s">
        <v>10</v>
      </c>
      <c r="C503" s="62" t="s">
        <v>4</v>
      </c>
      <c r="D503" s="62" t="s">
        <v>11</v>
      </c>
      <c r="E503" s="62" t="s">
        <v>12</v>
      </c>
      <c r="F503" s="62" t="s">
        <v>13</v>
      </c>
      <c r="G503" s="64" t="s">
        <v>14</v>
      </c>
    </row>
    <row r="504" spans="1:12" ht="15" thickTop="1" x14ac:dyDescent="0.3">
      <c r="A504" s="20"/>
      <c r="B504" s="67" t="s">
        <v>15</v>
      </c>
      <c r="C504" s="68"/>
      <c r="D504" s="68"/>
      <c r="E504" s="68"/>
      <c r="F504" s="68"/>
      <c r="G504" s="7"/>
    </row>
    <row r="505" spans="1:12" x14ac:dyDescent="0.3">
      <c r="A505" s="36" t="s">
        <v>16</v>
      </c>
      <c r="B505" s="4" t="s">
        <v>70</v>
      </c>
      <c r="C505" s="4" t="s">
        <v>18</v>
      </c>
      <c r="D505" s="22">
        <v>0.1694</v>
      </c>
      <c r="E505" s="6">
        <v>30.27</v>
      </c>
      <c r="F505" s="6">
        <f>PRODUCT(D505:E505)</f>
        <v>5.1277379999999999</v>
      </c>
      <c r="G505" s="7"/>
    </row>
    <row r="506" spans="1:12" ht="15" thickBot="1" x14ac:dyDescent="0.35">
      <c r="A506" s="36" t="s">
        <v>19</v>
      </c>
      <c r="B506" s="4" t="s">
        <v>20</v>
      </c>
      <c r="C506" s="4" t="s">
        <v>18</v>
      </c>
      <c r="D506" s="22">
        <v>0.1694</v>
      </c>
      <c r="E506" s="6">
        <v>25.18</v>
      </c>
      <c r="F506" s="6">
        <f>PRODUCT(D506:E506)</f>
        <v>4.2654920000000001</v>
      </c>
      <c r="G506" s="7"/>
    </row>
    <row r="507" spans="1:12" ht="15.6" thickTop="1" thickBot="1" x14ac:dyDescent="0.35">
      <c r="A507" s="71">
        <v>1</v>
      </c>
      <c r="B507" s="244" t="s">
        <v>21</v>
      </c>
      <c r="C507" s="245"/>
      <c r="D507" s="245"/>
      <c r="E507" s="246"/>
      <c r="F507" s="72">
        <f>SUM(F505:F506)</f>
        <v>9.3932299999999991</v>
      </c>
      <c r="G507" s="73">
        <f>SUM(F507/F515)</f>
        <v>0.37065806466903062</v>
      </c>
    </row>
    <row r="508" spans="1:12" ht="15" thickTop="1" x14ac:dyDescent="0.3">
      <c r="A508" s="20"/>
      <c r="B508" s="74" t="s">
        <v>188</v>
      </c>
      <c r="C508" s="4"/>
      <c r="D508" s="4"/>
      <c r="E508" s="4"/>
      <c r="F508" s="41"/>
      <c r="G508" s="75"/>
    </row>
    <row r="509" spans="1:12" ht="15" thickBot="1" x14ac:dyDescent="0.35">
      <c r="A509" s="36" t="s">
        <v>23</v>
      </c>
      <c r="B509" s="4" t="s">
        <v>189</v>
      </c>
      <c r="C509" s="4" t="s">
        <v>190</v>
      </c>
      <c r="D509" s="22">
        <v>1</v>
      </c>
      <c r="E509" s="76">
        <v>10.64</v>
      </c>
      <c r="F509" s="6">
        <f>D509*E509</f>
        <v>10.64</v>
      </c>
      <c r="G509" s="7"/>
      <c r="J509" s="30"/>
      <c r="K509" s="31"/>
      <c r="L509" s="31"/>
    </row>
    <row r="510" spans="1:12" ht="15.6" thickTop="1" thickBot="1" x14ac:dyDescent="0.35">
      <c r="A510" s="71">
        <v>2</v>
      </c>
      <c r="B510" s="244" t="s">
        <v>134</v>
      </c>
      <c r="C510" s="245"/>
      <c r="D510" s="245"/>
      <c r="E510" s="246"/>
      <c r="F510" s="72">
        <f>SUM(F509)</f>
        <v>10.64</v>
      </c>
      <c r="G510" s="73">
        <f>SUM(F510/F515)</f>
        <v>0.41985576932306423</v>
      </c>
    </row>
    <row r="511" spans="1:12" ht="15.6" thickTop="1" thickBot="1" x14ac:dyDescent="0.35">
      <c r="A511" s="78" t="s">
        <v>26</v>
      </c>
      <c r="B511" s="244" t="s">
        <v>27</v>
      </c>
      <c r="C511" s="245"/>
      <c r="D511" s="245"/>
      <c r="E511" s="246"/>
      <c r="F511" s="79">
        <f>SUM(F507,F510)</f>
        <v>20.03323</v>
      </c>
      <c r="G511" s="3"/>
    </row>
    <row r="512" spans="1:12" ht="15.6" thickTop="1" thickBot="1" x14ac:dyDescent="0.35">
      <c r="A512" s="80">
        <v>3</v>
      </c>
      <c r="B512" s="264" t="s">
        <v>28</v>
      </c>
      <c r="C512" s="265"/>
      <c r="D512" s="265"/>
      <c r="E512" s="266"/>
      <c r="F512" s="79">
        <f>SUM(F511)*15%</f>
        <v>3.0049844999999999</v>
      </c>
      <c r="G512" s="73">
        <f>SUM(F512/F515)</f>
        <v>0.11857707509881422</v>
      </c>
    </row>
    <row r="513" spans="1:12" ht="15.6" thickTop="1" thickBot="1" x14ac:dyDescent="0.35">
      <c r="A513" s="78" t="s">
        <v>29</v>
      </c>
      <c r="B513" s="244" t="s">
        <v>30</v>
      </c>
      <c r="C513" s="245"/>
      <c r="D513" s="245"/>
      <c r="E513" s="246"/>
      <c r="F513" s="81">
        <f>SUM(F511:F512)</f>
        <v>23.038214499999999</v>
      </c>
    </row>
    <row r="514" spans="1:12" ht="15.6" thickTop="1" thickBot="1" x14ac:dyDescent="0.35">
      <c r="A514" s="80">
        <v>4</v>
      </c>
      <c r="B514" s="264" t="s">
        <v>31</v>
      </c>
      <c r="C514" s="265"/>
      <c r="D514" s="265"/>
      <c r="E514" s="266"/>
      <c r="F514" s="79">
        <f>SUM(F513)*10%</f>
        <v>2.30382145</v>
      </c>
      <c r="G514" s="73">
        <f>SUM(F514/F515)</f>
        <v>9.0909090909090912E-2</v>
      </c>
    </row>
    <row r="515" spans="1:12" ht="15.6" thickTop="1" thickBot="1" x14ac:dyDescent="0.35">
      <c r="A515" s="78" t="s">
        <v>32</v>
      </c>
      <c r="B515" s="244" t="s">
        <v>33</v>
      </c>
      <c r="C515" s="245"/>
      <c r="D515" s="245"/>
      <c r="E515" s="246"/>
      <c r="F515" s="81">
        <f>SUM(F513:F514)</f>
        <v>25.34203595</v>
      </c>
      <c r="G515" s="82">
        <f>SUM(G507,G510,G512,G514)</f>
        <v>1</v>
      </c>
    </row>
    <row r="516" spans="1:12" ht="15.6" thickTop="1" thickBot="1" x14ac:dyDescent="0.35"/>
    <row r="517" spans="1:12" ht="44.4" thickTop="1" thickBot="1" x14ac:dyDescent="0.35">
      <c r="A517" s="61" t="s">
        <v>2</v>
      </c>
      <c r="B517" s="62" t="s">
        <v>3</v>
      </c>
      <c r="C517" s="63" t="s">
        <v>4</v>
      </c>
      <c r="D517" s="64" t="s">
        <v>5</v>
      </c>
      <c r="E517" s="27"/>
      <c r="F517" s="20"/>
      <c r="G517" s="20"/>
    </row>
    <row r="518" spans="1:12" ht="15.6" thickTop="1" thickBot="1" x14ac:dyDescent="0.35">
      <c r="A518" s="65" t="s">
        <v>855</v>
      </c>
      <c r="B518" s="66" t="s">
        <v>856</v>
      </c>
      <c r="C518" s="50" t="s">
        <v>130</v>
      </c>
      <c r="D518" s="50">
        <v>1</v>
      </c>
      <c r="E518" s="20"/>
      <c r="F518" s="20"/>
      <c r="G518" s="20"/>
    </row>
    <row r="519" spans="1:12" ht="30" thickTop="1" thickBot="1" x14ac:dyDescent="0.35">
      <c r="A519" s="61" t="s">
        <v>9</v>
      </c>
      <c r="B519" s="62" t="s">
        <v>10</v>
      </c>
      <c r="C519" s="62" t="s">
        <v>4</v>
      </c>
      <c r="D519" s="62" t="s">
        <v>11</v>
      </c>
      <c r="E519" s="62" t="s">
        <v>12</v>
      </c>
      <c r="F519" s="62" t="s">
        <v>13</v>
      </c>
      <c r="G519" s="64" t="s">
        <v>14</v>
      </c>
    </row>
    <row r="520" spans="1:12" ht="15" thickTop="1" x14ac:dyDescent="0.3">
      <c r="A520" s="20"/>
      <c r="B520" s="67" t="s">
        <v>15</v>
      </c>
      <c r="C520" s="68"/>
      <c r="D520" s="68"/>
      <c r="E520" s="68"/>
      <c r="F520" s="68"/>
      <c r="G520" s="7"/>
    </row>
    <row r="521" spans="1:12" x14ac:dyDescent="0.3">
      <c r="A521" s="36" t="s">
        <v>16</v>
      </c>
      <c r="B521" s="4" t="s">
        <v>70</v>
      </c>
      <c r="C521" s="4" t="s">
        <v>18</v>
      </c>
      <c r="D521" s="22">
        <v>5.6500000000000002E-2</v>
      </c>
      <c r="E521" s="6">
        <v>30.27</v>
      </c>
      <c r="F521" s="6">
        <f>PRODUCT(D521:E521)</f>
        <v>1.7102550000000001</v>
      </c>
      <c r="G521" s="7"/>
    </row>
    <row r="522" spans="1:12" ht="15" thickBot="1" x14ac:dyDescent="0.35">
      <c r="A522" s="36" t="s">
        <v>19</v>
      </c>
      <c r="B522" s="4" t="s">
        <v>20</v>
      </c>
      <c r="C522" s="4" t="s">
        <v>18</v>
      </c>
      <c r="D522" s="22">
        <v>5.6500000000000002E-2</v>
      </c>
      <c r="E522" s="6">
        <v>25.18</v>
      </c>
      <c r="F522" s="6">
        <f>PRODUCT(D522:E522)</f>
        <v>1.4226700000000001</v>
      </c>
      <c r="G522" s="7"/>
    </row>
    <row r="523" spans="1:12" ht="15.6" thickTop="1" thickBot="1" x14ac:dyDescent="0.35">
      <c r="A523" s="71">
        <v>1</v>
      </c>
      <c r="B523" s="244" t="s">
        <v>21</v>
      </c>
      <c r="C523" s="245"/>
      <c r="D523" s="245"/>
      <c r="E523" s="246"/>
      <c r="F523" s="72">
        <f>SUM(F521:F522)</f>
        <v>3.1329250000000002</v>
      </c>
      <c r="G523" s="73">
        <f>SUM(F523/F531)</f>
        <v>0.37058930832826703</v>
      </c>
    </row>
    <row r="524" spans="1:12" ht="15" thickTop="1" x14ac:dyDescent="0.3">
      <c r="A524" s="20"/>
      <c r="B524" s="74" t="s">
        <v>188</v>
      </c>
      <c r="C524" s="4"/>
      <c r="D524" s="4"/>
      <c r="E524" s="4"/>
      <c r="F524" s="41"/>
      <c r="G524" s="75"/>
    </row>
    <row r="525" spans="1:12" ht="15" thickBot="1" x14ac:dyDescent="0.35">
      <c r="A525" s="36" t="s">
        <v>23</v>
      </c>
      <c r="B525" s="4" t="s">
        <v>189</v>
      </c>
      <c r="C525" s="4" t="s">
        <v>190</v>
      </c>
      <c r="D525" s="22">
        <v>1</v>
      </c>
      <c r="E525" s="76">
        <v>3.55</v>
      </c>
      <c r="F525" s="6">
        <f>D525*E525</f>
        <v>3.55</v>
      </c>
      <c r="G525" s="7"/>
      <c r="J525" s="30"/>
      <c r="K525" s="31"/>
      <c r="L525" s="31"/>
    </row>
    <row r="526" spans="1:12" ht="15.6" thickTop="1" thickBot="1" x14ac:dyDescent="0.35">
      <c r="A526" s="71">
        <v>2</v>
      </c>
      <c r="B526" s="244" t="s">
        <v>134</v>
      </c>
      <c r="C526" s="245"/>
      <c r="D526" s="245"/>
      <c r="E526" s="246"/>
      <c r="F526" s="72">
        <f>SUM(F525)</f>
        <v>3.55</v>
      </c>
      <c r="G526" s="73">
        <f>SUM(F526/F531)</f>
        <v>0.41992452566382782</v>
      </c>
    </row>
    <row r="527" spans="1:12" ht="15.6" thickTop="1" thickBot="1" x14ac:dyDescent="0.35">
      <c r="A527" s="78" t="s">
        <v>26</v>
      </c>
      <c r="B527" s="244" t="s">
        <v>27</v>
      </c>
      <c r="C527" s="245"/>
      <c r="D527" s="245"/>
      <c r="E527" s="246"/>
      <c r="F527" s="79">
        <f>SUM(F523,F526)</f>
        <v>6.682925</v>
      </c>
      <c r="G527" s="3"/>
    </row>
    <row r="528" spans="1:12" ht="15.6" thickTop="1" thickBot="1" x14ac:dyDescent="0.35">
      <c r="A528" s="80">
        <v>3</v>
      </c>
      <c r="B528" s="264" t="s">
        <v>28</v>
      </c>
      <c r="C528" s="265"/>
      <c r="D528" s="265"/>
      <c r="E528" s="266"/>
      <c r="F528" s="79">
        <f>SUM(F527)*15%</f>
        <v>1.00243875</v>
      </c>
      <c r="G528" s="73">
        <f>SUM(F528/F531)</f>
        <v>0.11857707509881422</v>
      </c>
    </row>
    <row r="529" spans="1:7" ht="15.6" thickTop="1" thickBot="1" x14ac:dyDescent="0.35">
      <c r="A529" s="78" t="s">
        <v>29</v>
      </c>
      <c r="B529" s="244" t="s">
        <v>30</v>
      </c>
      <c r="C529" s="245"/>
      <c r="D529" s="245"/>
      <c r="E529" s="246"/>
      <c r="F529" s="81">
        <f>SUM(F527:F528)</f>
        <v>7.6853637500000005</v>
      </c>
    </row>
    <row r="530" spans="1:7" ht="15.6" thickTop="1" thickBot="1" x14ac:dyDescent="0.35">
      <c r="A530" s="80">
        <v>4</v>
      </c>
      <c r="B530" s="264" t="s">
        <v>31</v>
      </c>
      <c r="C530" s="265"/>
      <c r="D530" s="265"/>
      <c r="E530" s="266"/>
      <c r="F530" s="79">
        <f>SUM(F529)*10%</f>
        <v>0.76853637500000005</v>
      </c>
      <c r="G530" s="73">
        <f>SUM(F530/F531)</f>
        <v>9.0909090909090912E-2</v>
      </c>
    </row>
    <row r="531" spans="1:7" ht="15.6" thickTop="1" thickBot="1" x14ac:dyDescent="0.35">
      <c r="A531" s="78" t="s">
        <v>32</v>
      </c>
      <c r="B531" s="244" t="s">
        <v>33</v>
      </c>
      <c r="C531" s="245"/>
      <c r="D531" s="245"/>
      <c r="E531" s="246"/>
      <c r="F531" s="81">
        <f>SUM(F529:F530)</f>
        <v>8.4539001250000005</v>
      </c>
      <c r="G531" s="82">
        <f>SUM(G523,G526,G528,G530)</f>
        <v>1</v>
      </c>
    </row>
    <row r="532" spans="1:7" ht="15" thickTop="1" x14ac:dyDescent="0.3"/>
    <row r="533" spans="1:7" x14ac:dyDescent="0.3">
      <c r="A533" s="231" t="s">
        <v>857</v>
      </c>
      <c r="B533" s="231"/>
      <c r="C533" s="231"/>
      <c r="D533" s="231"/>
      <c r="E533" s="231"/>
      <c r="F533" s="231"/>
      <c r="G533" s="231"/>
    </row>
    <row r="534" spans="1:7" ht="15" thickBot="1" x14ac:dyDescent="0.35"/>
    <row r="535" spans="1:7" ht="44.4" thickTop="1" thickBot="1" x14ac:dyDescent="0.35">
      <c r="A535" s="61" t="s">
        <v>2</v>
      </c>
      <c r="B535" s="62" t="s">
        <v>3</v>
      </c>
      <c r="C535" s="63" t="s">
        <v>4</v>
      </c>
      <c r="D535" s="64" t="s">
        <v>5</v>
      </c>
      <c r="E535" s="27"/>
      <c r="F535" s="20"/>
      <c r="G535" s="20"/>
    </row>
    <row r="536" spans="1:7" ht="256.2" customHeight="1" thickTop="1" x14ac:dyDescent="0.3">
      <c r="A536" s="232" t="s">
        <v>858</v>
      </c>
      <c r="B536" s="278" t="s">
        <v>859</v>
      </c>
      <c r="C536" s="274"/>
      <c r="D536" s="274"/>
      <c r="E536" s="27"/>
      <c r="F536" s="20"/>
      <c r="G536" s="20"/>
    </row>
    <row r="537" spans="1:7" ht="142.80000000000001" customHeight="1" x14ac:dyDescent="0.3">
      <c r="A537" s="240"/>
      <c r="B537" s="280"/>
      <c r="C537" s="275"/>
      <c r="D537" s="275"/>
      <c r="E537" s="27"/>
      <c r="F537" s="20"/>
      <c r="G537" s="20"/>
    </row>
    <row r="538" spans="1:7" ht="15" thickBot="1" x14ac:dyDescent="0.35">
      <c r="A538" s="16" t="s">
        <v>860</v>
      </c>
      <c r="B538" s="115" t="s">
        <v>861</v>
      </c>
      <c r="C538" s="110" t="s">
        <v>130</v>
      </c>
      <c r="D538" s="110">
        <v>1</v>
      </c>
      <c r="E538" s="20"/>
      <c r="F538" s="20"/>
      <c r="G538" s="20"/>
    </row>
    <row r="539" spans="1:7" ht="30" thickTop="1" thickBot="1" x14ac:dyDescent="0.35">
      <c r="A539" s="61" t="s">
        <v>9</v>
      </c>
      <c r="B539" s="62" t="s">
        <v>10</v>
      </c>
      <c r="C539" s="62" t="s">
        <v>4</v>
      </c>
      <c r="D539" s="62" t="s">
        <v>11</v>
      </c>
      <c r="E539" s="62" t="s">
        <v>12</v>
      </c>
      <c r="F539" s="62" t="s">
        <v>13</v>
      </c>
      <c r="G539" s="64" t="s">
        <v>14</v>
      </c>
    </row>
    <row r="540" spans="1:7" ht="15" thickTop="1" x14ac:dyDescent="0.3">
      <c r="A540" s="20"/>
      <c r="B540" s="67" t="s">
        <v>15</v>
      </c>
      <c r="C540" s="68"/>
      <c r="D540" s="68"/>
      <c r="E540" s="68"/>
      <c r="F540" s="68"/>
      <c r="G540" s="7"/>
    </row>
    <row r="541" spans="1:7" x14ac:dyDescent="0.3">
      <c r="A541" s="36" t="s">
        <v>16</v>
      </c>
      <c r="B541" s="4" t="s">
        <v>70</v>
      </c>
      <c r="C541" s="4" t="s">
        <v>18</v>
      </c>
      <c r="D541" s="22">
        <v>1.089</v>
      </c>
      <c r="E541" s="70">
        <v>30.27</v>
      </c>
      <c r="F541" s="6">
        <f>PRODUCT(D541:E541)</f>
        <v>32.964030000000001</v>
      </c>
      <c r="G541" s="7"/>
    </row>
    <row r="542" spans="1:7" x14ac:dyDescent="0.3">
      <c r="A542" s="36" t="s">
        <v>19</v>
      </c>
      <c r="B542" s="4" t="s">
        <v>140</v>
      </c>
      <c r="C542" s="4" t="s">
        <v>18</v>
      </c>
      <c r="D542" s="22">
        <v>1.089</v>
      </c>
      <c r="E542" s="70">
        <v>28.09</v>
      </c>
      <c r="F542" s="6">
        <f>PRODUCT(D542:E542)</f>
        <v>30.590009999999999</v>
      </c>
      <c r="G542" s="7"/>
    </row>
    <row r="543" spans="1:7" ht="15" thickBot="1" x14ac:dyDescent="0.35">
      <c r="A543" s="36" t="s">
        <v>131</v>
      </c>
      <c r="B543" s="4" t="s">
        <v>141</v>
      </c>
      <c r="C543" s="4" t="s">
        <v>18</v>
      </c>
      <c r="D543" s="22">
        <v>1.089</v>
      </c>
      <c r="E543" s="70">
        <v>25.18</v>
      </c>
      <c r="F543" s="6">
        <f>PRODUCT(D543:E543)</f>
        <v>27.421019999999999</v>
      </c>
      <c r="G543" s="7"/>
    </row>
    <row r="544" spans="1:7" ht="15.6" thickTop="1" thickBot="1" x14ac:dyDescent="0.35">
      <c r="A544" s="71">
        <v>1</v>
      </c>
      <c r="B544" s="244" t="s">
        <v>21</v>
      </c>
      <c r="C544" s="245"/>
      <c r="D544" s="245"/>
      <c r="E544" s="246"/>
      <c r="F544" s="72">
        <f>SUM(F541:F543)</f>
        <v>90.975059999999999</v>
      </c>
      <c r="G544" s="73">
        <f>SUM(F544/F552)</f>
        <v>0.5062973923785935</v>
      </c>
    </row>
    <row r="545" spans="1:12" ht="15" thickTop="1" x14ac:dyDescent="0.3">
      <c r="A545" s="20"/>
      <c r="B545" s="74" t="s">
        <v>188</v>
      </c>
      <c r="C545" s="4"/>
      <c r="D545" s="4"/>
      <c r="E545" s="4"/>
      <c r="F545" s="41"/>
      <c r="G545" s="75"/>
    </row>
    <row r="546" spans="1:12" ht="15" thickBot="1" x14ac:dyDescent="0.35">
      <c r="A546" s="36" t="s">
        <v>23</v>
      </c>
      <c r="B546" s="4" t="s">
        <v>189</v>
      </c>
      <c r="C546" s="4" t="s">
        <v>190</v>
      </c>
      <c r="D546" s="22">
        <v>1</v>
      </c>
      <c r="E546" s="76">
        <v>51.07</v>
      </c>
      <c r="F546" s="6">
        <f>D546*E546</f>
        <v>51.07</v>
      </c>
      <c r="G546" s="7"/>
      <c r="J546" s="30"/>
      <c r="K546" s="31"/>
      <c r="L546" s="31"/>
    </row>
    <row r="547" spans="1:12" ht="15.6" thickTop="1" thickBot="1" x14ac:dyDescent="0.35">
      <c r="A547" s="71">
        <v>2</v>
      </c>
      <c r="B547" s="244" t="s">
        <v>134</v>
      </c>
      <c r="C547" s="245"/>
      <c r="D547" s="245"/>
      <c r="E547" s="246"/>
      <c r="F547" s="72">
        <f>SUM(F546)</f>
        <v>51.07</v>
      </c>
      <c r="G547" s="73">
        <f>SUM(F547/F552)</f>
        <v>0.28421644161350124</v>
      </c>
    </row>
    <row r="548" spans="1:12" ht="15.6" thickTop="1" thickBot="1" x14ac:dyDescent="0.35">
      <c r="A548" s="78" t="s">
        <v>26</v>
      </c>
      <c r="B548" s="244" t="s">
        <v>27</v>
      </c>
      <c r="C548" s="245"/>
      <c r="D548" s="245"/>
      <c r="E548" s="246"/>
      <c r="F548" s="79">
        <f>SUM(F544,F547)</f>
        <v>142.04506000000001</v>
      </c>
      <c r="G548" s="3"/>
    </row>
    <row r="549" spans="1:12" ht="15.6" thickTop="1" thickBot="1" x14ac:dyDescent="0.35">
      <c r="A549" s="80">
        <v>3</v>
      </c>
      <c r="B549" s="264" t="s">
        <v>28</v>
      </c>
      <c r="C549" s="265"/>
      <c r="D549" s="265"/>
      <c r="E549" s="266"/>
      <c r="F549" s="79">
        <f>SUM(F548)*15%</f>
        <v>21.306759</v>
      </c>
      <c r="G549" s="73">
        <f>SUM(F549/F552)</f>
        <v>0.11857707509881421</v>
      </c>
    </row>
    <row r="550" spans="1:12" ht="15.6" thickTop="1" thickBot="1" x14ac:dyDescent="0.35">
      <c r="A550" s="78" t="s">
        <v>29</v>
      </c>
      <c r="B550" s="244" t="s">
        <v>30</v>
      </c>
      <c r="C550" s="245"/>
      <c r="D550" s="245"/>
      <c r="E550" s="246"/>
      <c r="F550" s="81">
        <f>SUM(F548:F549)</f>
        <v>163.35181900000001</v>
      </c>
    </row>
    <row r="551" spans="1:12" ht="15.6" thickTop="1" thickBot="1" x14ac:dyDescent="0.35">
      <c r="A551" s="80">
        <v>4</v>
      </c>
      <c r="B551" s="264" t="s">
        <v>31</v>
      </c>
      <c r="C551" s="265"/>
      <c r="D551" s="265"/>
      <c r="E551" s="266"/>
      <c r="F551" s="79">
        <f>SUM(F550)*10%</f>
        <v>16.335181900000002</v>
      </c>
      <c r="G551" s="73">
        <f>SUM(F551/F552)</f>
        <v>9.0909090909090912E-2</v>
      </c>
    </row>
    <row r="552" spans="1:12" ht="15.6" thickTop="1" thickBot="1" x14ac:dyDescent="0.35">
      <c r="A552" s="78" t="s">
        <v>32</v>
      </c>
      <c r="B552" s="244" t="s">
        <v>33</v>
      </c>
      <c r="C552" s="245"/>
      <c r="D552" s="245"/>
      <c r="E552" s="246"/>
      <c r="F552" s="81">
        <f>SUM(F550:F551)</f>
        <v>179.68700090000002</v>
      </c>
      <c r="G552" s="82">
        <f>SUM(G544,G547,G549,G551)</f>
        <v>0.99999999999999989</v>
      </c>
    </row>
    <row r="553" spans="1:12" ht="15.6" thickTop="1" thickBot="1" x14ac:dyDescent="0.35"/>
    <row r="554" spans="1:12" ht="44.4" thickTop="1" thickBot="1" x14ac:dyDescent="0.35">
      <c r="A554" s="61" t="s">
        <v>2</v>
      </c>
      <c r="B554" s="62" t="s">
        <v>3</v>
      </c>
      <c r="C554" s="63" t="s">
        <v>4</v>
      </c>
      <c r="D554" s="64" t="s">
        <v>5</v>
      </c>
      <c r="E554" s="27"/>
      <c r="F554" s="20"/>
      <c r="G554" s="20"/>
    </row>
    <row r="555" spans="1:12" ht="27" customHeight="1" thickTop="1" x14ac:dyDescent="0.3">
      <c r="A555" s="295" t="s">
        <v>858</v>
      </c>
      <c r="B555" s="270" t="s">
        <v>859</v>
      </c>
      <c r="C555" s="274"/>
      <c r="D555" s="274"/>
      <c r="E555" s="27"/>
      <c r="F555" s="20"/>
      <c r="G555" s="20"/>
    </row>
    <row r="556" spans="1:12" ht="381" customHeight="1" x14ac:dyDescent="0.3">
      <c r="A556" s="296"/>
      <c r="B556" s="271"/>
      <c r="C556" s="275"/>
      <c r="D556" s="275"/>
      <c r="E556" s="27"/>
      <c r="F556" s="20"/>
      <c r="G556" s="20"/>
    </row>
    <row r="557" spans="1:12" ht="15" thickBot="1" x14ac:dyDescent="0.35">
      <c r="A557" s="16" t="s">
        <v>862</v>
      </c>
      <c r="B557" s="115" t="s">
        <v>863</v>
      </c>
      <c r="C557" s="110" t="s">
        <v>130</v>
      </c>
      <c r="D557" s="110">
        <v>1</v>
      </c>
      <c r="E557" s="20"/>
      <c r="F557" s="20"/>
      <c r="G557" s="20"/>
    </row>
    <row r="558" spans="1:12" ht="30" thickTop="1" thickBot="1" x14ac:dyDescent="0.35">
      <c r="A558" s="61" t="s">
        <v>9</v>
      </c>
      <c r="B558" s="62" t="s">
        <v>10</v>
      </c>
      <c r="C558" s="62" t="s">
        <v>4</v>
      </c>
      <c r="D558" s="62" t="s">
        <v>11</v>
      </c>
      <c r="E558" s="62" t="s">
        <v>12</v>
      </c>
      <c r="F558" s="62" t="s">
        <v>13</v>
      </c>
      <c r="G558" s="64" t="s">
        <v>14</v>
      </c>
    </row>
    <row r="559" spans="1:12" ht="15" thickTop="1" x14ac:dyDescent="0.3">
      <c r="A559" s="20"/>
      <c r="B559" s="67" t="s">
        <v>15</v>
      </c>
      <c r="C559" s="68"/>
      <c r="D559" s="68"/>
      <c r="E559" s="68"/>
      <c r="F559" s="68"/>
      <c r="G559" s="7"/>
    </row>
    <row r="560" spans="1:12" x14ac:dyDescent="0.3">
      <c r="A560" s="36" t="s">
        <v>16</v>
      </c>
      <c r="B560" s="4" t="s">
        <v>70</v>
      </c>
      <c r="C560" s="4" t="s">
        <v>18</v>
      </c>
      <c r="D560" s="22">
        <v>1.6439999999999999</v>
      </c>
      <c r="E560" s="70">
        <v>30.27</v>
      </c>
      <c r="F560" s="6">
        <f>PRODUCT(D560:E560)</f>
        <v>49.763879999999993</v>
      </c>
      <c r="G560" s="7"/>
    </row>
    <row r="561" spans="1:12" x14ac:dyDescent="0.3">
      <c r="A561" s="36" t="s">
        <v>19</v>
      </c>
      <c r="B561" s="4" t="s">
        <v>140</v>
      </c>
      <c r="C561" s="4" t="s">
        <v>18</v>
      </c>
      <c r="D561" s="22">
        <v>1.6439999999999999</v>
      </c>
      <c r="E561" s="70">
        <v>28.09</v>
      </c>
      <c r="F561" s="6">
        <f>PRODUCT(D561:E561)</f>
        <v>46.179959999999994</v>
      </c>
      <c r="G561" s="7"/>
    </row>
    <row r="562" spans="1:12" ht="15" thickBot="1" x14ac:dyDescent="0.35">
      <c r="A562" s="36" t="s">
        <v>131</v>
      </c>
      <c r="B562" s="4" t="s">
        <v>141</v>
      </c>
      <c r="C562" s="4" t="s">
        <v>18</v>
      </c>
      <c r="D562" s="22">
        <v>1.6439999999999999</v>
      </c>
      <c r="E562" s="70">
        <v>25.18</v>
      </c>
      <c r="F562" s="6">
        <f>PRODUCT(D562:E562)</f>
        <v>41.395919999999997</v>
      </c>
      <c r="G562" s="7"/>
    </row>
    <row r="563" spans="1:12" ht="15.6" thickTop="1" thickBot="1" x14ac:dyDescent="0.35">
      <c r="A563" s="71">
        <v>1</v>
      </c>
      <c r="B563" s="244" t="s">
        <v>21</v>
      </c>
      <c r="C563" s="245"/>
      <c r="D563" s="245"/>
      <c r="E563" s="246"/>
      <c r="F563" s="72">
        <f>SUM(F560:F562)</f>
        <v>137.33975999999998</v>
      </c>
      <c r="G563" s="73">
        <f>SUM(F563/F571)</f>
        <v>0.54609482068261717</v>
      </c>
    </row>
    <row r="564" spans="1:12" ht="15" thickTop="1" x14ac:dyDescent="0.3">
      <c r="A564" s="20"/>
      <c r="B564" s="74" t="s">
        <v>188</v>
      </c>
      <c r="C564" s="4"/>
      <c r="D564" s="4"/>
      <c r="E564" s="4"/>
      <c r="F564" s="41"/>
      <c r="G564" s="75"/>
    </row>
    <row r="565" spans="1:12" ht="15" thickBot="1" x14ac:dyDescent="0.35">
      <c r="A565" s="36" t="s">
        <v>23</v>
      </c>
      <c r="B565" s="4" t="s">
        <v>189</v>
      </c>
      <c r="C565" s="4" t="s">
        <v>190</v>
      </c>
      <c r="D565" s="22">
        <v>1</v>
      </c>
      <c r="E565" s="76">
        <v>61.47</v>
      </c>
      <c r="F565" s="6">
        <f>D565*E565</f>
        <v>61.47</v>
      </c>
      <c r="G565" s="7"/>
      <c r="J565" s="30"/>
      <c r="K565" s="31"/>
      <c r="L565" s="31"/>
    </row>
    <row r="566" spans="1:12" ht="15.6" thickTop="1" thickBot="1" x14ac:dyDescent="0.35">
      <c r="A566" s="71">
        <v>2</v>
      </c>
      <c r="B566" s="244" t="s">
        <v>134</v>
      </c>
      <c r="C566" s="245"/>
      <c r="D566" s="245"/>
      <c r="E566" s="246"/>
      <c r="F566" s="72">
        <f>SUM(F565)</f>
        <v>61.47</v>
      </c>
      <c r="G566" s="73">
        <f>SUM(F566/F571)</f>
        <v>0.24441901330947774</v>
      </c>
    </row>
    <row r="567" spans="1:12" ht="15.6" thickTop="1" thickBot="1" x14ac:dyDescent="0.35">
      <c r="A567" s="78" t="s">
        <v>26</v>
      </c>
      <c r="B567" s="244" t="s">
        <v>27</v>
      </c>
      <c r="C567" s="245"/>
      <c r="D567" s="245"/>
      <c r="E567" s="246"/>
      <c r="F567" s="79">
        <f>SUM(F563,F566)</f>
        <v>198.80975999999998</v>
      </c>
      <c r="G567" s="3"/>
    </row>
    <row r="568" spans="1:12" ht="15.6" thickTop="1" thickBot="1" x14ac:dyDescent="0.35">
      <c r="A568" s="80">
        <v>3</v>
      </c>
      <c r="B568" s="264" t="s">
        <v>28</v>
      </c>
      <c r="C568" s="265"/>
      <c r="D568" s="265"/>
      <c r="E568" s="266"/>
      <c r="F568" s="79">
        <f>SUM(F567)*15%</f>
        <v>29.821463999999995</v>
      </c>
      <c r="G568" s="73">
        <f>SUM(F568/F571)</f>
        <v>0.11857707509881422</v>
      </c>
    </row>
    <row r="569" spans="1:12" ht="15.6" thickTop="1" thickBot="1" x14ac:dyDescent="0.35">
      <c r="A569" s="78" t="s">
        <v>29</v>
      </c>
      <c r="B569" s="244" t="s">
        <v>30</v>
      </c>
      <c r="C569" s="245"/>
      <c r="D569" s="245"/>
      <c r="E569" s="246"/>
      <c r="F569" s="81">
        <f>SUM(F567:F568)</f>
        <v>228.63122399999997</v>
      </c>
    </row>
    <row r="570" spans="1:12" ht="15.6" thickTop="1" thickBot="1" x14ac:dyDescent="0.35">
      <c r="A570" s="80">
        <v>4</v>
      </c>
      <c r="B570" s="264" t="s">
        <v>31</v>
      </c>
      <c r="C570" s="265"/>
      <c r="D570" s="265"/>
      <c r="E570" s="266"/>
      <c r="F570" s="79">
        <f>SUM(F569)*10%</f>
        <v>22.863122399999998</v>
      </c>
      <c r="G570" s="73">
        <f>SUM(F570/F571)</f>
        <v>9.0909090909090912E-2</v>
      </c>
    </row>
    <row r="571" spans="1:12" ht="15.6" thickTop="1" thickBot="1" x14ac:dyDescent="0.35">
      <c r="A571" s="78" t="s">
        <v>32</v>
      </c>
      <c r="B571" s="244" t="s">
        <v>33</v>
      </c>
      <c r="C571" s="245"/>
      <c r="D571" s="245"/>
      <c r="E571" s="246"/>
      <c r="F571" s="81">
        <f>SUM(F569:F570)</f>
        <v>251.49434639999998</v>
      </c>
      <c r="G571" s="82">
        <f>SUM(G563,G566,G568,G570)</f>
        <v>1</v>
      </c>
    </row>
    <row r="572" spans="1:12" ht="15.6" thickTop="1" thickBot="1" x14ac:dyDescent="0.35"/>
    <row r="573" spans="1:12" ht="44.4" thickTop="1" thickBot="1" x14ac:dyDescent="0.35">
      <c r="A573" s="61" t="s">
        <v>2</v>
      </c>
      <c r="B573" s="62" t="s">
        <v>3</v>
      </c>
      <c r="C573" s="63" t="s">
        <v>4</v>
      </c>
      <c r="D573" s="64" t="s">
        <v>5</v>
      </c>
      <c r="E573" s="27"/>
      <c r="F573" s="20"/>
      <c r="G573" s="20"/>
    </row>
    <row r="574" spans="1:12" ht="142.80000000000001" customHeight="1" thickTop="1" x14ac:dyDescent="0.3">
      <c r="A574" s="295" t="s">
        <v>858</v>
      </c>
      <c r="B574" s="278" t="s">
        <v>859</v>
      </c>
      <c r="C574" s="274"/>
      <c r="D574" s="274"/>
      <c r="E574" s="27"/>
      <c r="F574" s="20"/>
      <c r="G574" s="20"/>
    </row>
    <row r="575" spans="1:12" ht="259.2" customHeight="1" x14ac:dyDescent="0.3">
      <c r="A575" s="296"/>
      <c r="B575" s="280"/>
      <c r="C575" s="275"/>
      <c r="D575" s="275"/>
      <c r="E575" s="27"/>
      <c r="F575" s="20"/>
      <c r="G575" s="20"/>
    </row>
    <row r="576" spans="1:12" ht="15" thickBot="1" x14ac:dyDescent="0.35">
      <c r="A576" s="16" t="s">
        <v>864</v>
      </c>
      <c r="B576" s="115" t="s">
        <v>865</v>
      </c>
      <c r="C576" s="110" t="s">
        <v>130</v>
      </c>
      <c r="D576" s="110">
        <v>1</v>
      </c>
      <c r="E576" s="20"/>
      <c r="F576" s="20"/>
      <c r="G576" s="20"/>
    </row>
    <row r="577" spans="1:12" ht="30" thickTop="1" thickBot="1" x14ac:dyDescent="0.35">
      <c r="A577" s="61" t="s">
        <v>9</v>
      </c>
      <c r="B577" s="62" t="s">
        <v>10</v>
      </c>
      <c r="C577" s="62" t="s">
        <v>4</v>
      </c>
      <c r="D577" s="62" t="s">
        <v>11</v>
      </c>
      <c r="E577" s="62" t="s">
        <v>12</v>
      </c>
      <c r="F577" s="62" t="s">
        <v>13</v>
      </c>
      <c r="G577" s="64" t="s">
        <v>14</v>
      </c>
    </row>
    <row r="578" spans="1:12" ht="15" thickTop="1" x14ac:dyDescent="0.3">
      <c r="A578" s="20"/>
      <c r="B578" s="67" t="s">
        <v>15</v>
      </c>
      <c r="C578" s="68"/>
      <c r="D578" s="68"/>
      <c r="E578" s="68"/>
      <c r="F578" s="68"/>
      <c r="G578" s="7"/>
    </row>
    <row r="579" spans="1:12" x14ac:dyDescent="0.3">
      <c r="A579" s="36" t="s">
        <v>16</v>
      </c>
      <c r="B579" s="4" t="s">
        <v>70</v>
      </c>
      <c r="C579" s="4" t="s">
        <v>18</v>
      </c>
      <c r="D579" s="22">
        <v>1.6380999999999999</v>
      </c>
      <c r="E579" s="70">
        <v>30.27</v>
      </c>
      <c r="F579" s="6">
        <f>PRODUCT(D579:E579)</f>
        <v>49.585286999999994</v>
      </c>
      <c r="G579" s="7"/>
    </row>
    <row r="580" spans="1:12" x14ac:dyDescent="0.3">
      <c r="A580" s="36" t="s">
        <v>19</v>
      </c>
      <c r="B580" s="4" t="s">
        <v>140</v>
      </c>
      <c r="C580" s="4" t="s">
        <v>18</v>
      </c>
      <c r="D580" s="22">
        <v>1.6380999999999999</v>
      </c>
      <c r="E580" s="70">
        <v>28.09</v>
      </c>
      <c r="F580" s="6">
        <f>PRODUCT(D580:E580)</f>
        <v>46.014228999999993</v>
      </c>
      <c r="G580" s="7"/>
    </row>
    <row r="581" spans="1:12" ht="15" thickBot="1" x14ac:dyDescent="0.35">
      <c r="A581" s="36" t="s">
        <v>131</v>
      </c>
      <c r="B581" s="4" t="s">
        <v>141</v>
      </c>
      <c r="C581" s="4" t="s">
        <v>18</v>
      </c>
      <c r="D581" s="22">
        <v>1.6380999999999999</v>
      </c>
      <c r="E581" s="70">
        <v>25.18</v>
      </c>
      <c r="F581" s="6">
        <f>PRODUCT(D581:E581)</f>
        <v>41.247357999999998</v>
      </c>
      <c r="G581" s="7"/>
    </row>
    <row r="582" spans="1:12" ht="15.6" thickTop="1" thickBot="1" x14ac:dyDescent="0.35">
      <c r="A582" s="71">
        <v>1</v>
      </c>
      <c r="B582" s="244" t="s">
        <v>21</v>
      </c>
      <c r="C582" s="245"/>
      <c r="D582" s="245"/>
      <c r="E582" s="246"/>
      <c r="F582" s="72">
        <f>SUM(F579:F581)</f>
        <v>136.84687399999999</v>
      </c>
      <c r="G582" s="73">
        <f>SUM(F582/F590)</f>
        <v>0.53840158303350261</v>
      </c>
    </row>
    <row r="583" spans="1:12" ht="15" thickTop="1" x14ac:dyDescent="0.3">
      <c r="A583" s="20"/>
      <c r="B583" s="74" t="s">
        <v>188</v>
      </c>
      <c r="C583" s="4"/>
      <c r="D583" s="4"/>
      <c r="E583" s="4"/>
      <c r="F583" s="41"/>
      <c r="G583" s="75"/>
    </row>
    <row r="584" spans="1:12" ht="15" thickBot="1" x14ac:dyDescent="0.35">
      <c r="A584" s="36" t="s">
        <v>23</v>
      </c>
      <c r="B584" s="4" t="s">
        <v>189</v>
      </c>
      <c r="C584" s="4" t="s">
        <v>190</v>
      </c>
      <c r="D584" s="22">
        <v>1</v>
      </c>
      <c r="E584" s="76">
        <v>64.08</v>
      </c>
      <c r="F584" s="6">
        <f>D584*E584</f>
        <v>64.08</v>
      </c>
      <c r="G584" s="7"/>
      <c r="J584" s="30"/>
      <c r="K584" s="31"/>
      <c r="L584" s="31"/>
    </row>
    <row r="585" spans="1:12" ht="15.6" thickTop="1" thickBot="1" x14ac:dyDescent="0.35">
      <c r="A585" s="71">
        <v>2</v>
      </c>
      <c r="B585" s="244" t="s">
        <v>134</v>
      </c>
      <c r="C585" s="245"/>
      <c r="D585" s="245"/>
      <c r="E585" s="246"/>
      <c r="F585" s="72">
        <f>SUM(F584)</f>
        <v>64.08</v>
      </c>
      <c r="G585" s="73">
        <f>SUM(F585/F590)</f>
        <v>0.25211225095859224</v>
      </c>
    </row>
    <row r="586" spans="1:12" ht="15.6" thickTop="1" thickBot="1" x14ac:dyDescent="0.35">
      <c r="A586" s="78" t="s">
        <v>26</v>
      </c>
      <c r="B586" s="244" t="s">
        <v>27</v>
      </c>
      <c r="C586" s="245"/>
      <c r="D586" s="245"/>
      <c r="E586" s="246"/>
      <c r="F586" s="79">
        <f>SUM(F582,F585)</f>
        <v>200.926874</v>
      </c>
      <c r="G586" s="3"/>
    </row>
    <row r="587" spans="1:12" ht="15.6" thickTop="1" thickBot="1" x14ac:dyDescent="0.35">
      <c r="A587" s="80">
        <v>3</v>
      </c>
      <c r="B587" s="264" t="s">
        <v>28</v>
      </c>
      <c r="C587" s="265"/>
      <c r="D587" s="265"/>
      <c r="E587" s="266"/>
      <c r="F587" s="79">
        <f>SUM(F586)*15%</f>
        <v>30.139031099999997</v>
      </c>
      <c r="G587" s="73">
        <f>SUM(F587/F590)</f>
        <v>0.11857707509881421</v>
      </c>
    </row>
    <row r="588" spans="1:12" ht="15.6" thickTop="1" thickBot="1" x14ac:dyDescent="0.35">
      <c r="A588" s="78" t="s">
        <v>29</v>
      </c>
      <c r="B588" s="244" t="s">
        <v>30</v>
      </c>
      <c r="C588" s="245"/>
      <c r="D588" s="245"/>
      <c r="E588" s="246"/>
      <c r="F588" s="81">
        <f>SUM(F586:F587)</f>
        <v>231.06590510000001</v>
      </c>
    </row>
    <row r="589" spans="1:12" ht="15.6" thickTop="1" thickBot="1" x14ac:dyDescent="0.35">
      <c r="A589" s="80">
        <v>4</v>
      </c>
      <c r="B589" s="264" t="s">
        <v>31</v>
      </c>
      <c r="C589" s="265"/>
      <c r="D589" s="265"/>
      <c r="E589" s="266"/>
      <c r="F589" s="79">
        <f>SUM(F588)*10%</f>
        <v>23.106590510000004</v>
      </c>
      <c r="G589" s="73">
        <f>SUM(F589/F590)</f>
        <v>9.0909090909090925E-2</v>
      </c>
    </row>
    <row r="590" spans="1:12" ht="15.6" thickTop="1" thickBot="1" x14ac:dyDescent="0.35">
      <c r="A590" s="78" t="s">
        <v>32</v>
      </c>
      <c r="B590" s="244" t="s">
        <v>33</v>
      </c>
      <c r="C590" s="245"/>
      <c r="D590" s="245"/>
      <c r="E590" s="246"/>
      <c r="F590" s="81">
        <f>SUM(F588:F589)</f>
        <v>254.17249561</v>
      </c>
      <c r="G590" s="82">
        <f>SUM(G582,G585,G587,G589)</f>
        <v>1</v>
      </c>
    </row>
    <row r="591" spans="1:12" ht="15.6" thickTop="1" thickBot="1" x14ac:dyDescent="0.35"/>
    <row r="592" spans="1:12" ht="44.4" thickTop="1" thickBot="1" x14ac:dyDescent="0.35">
      <c r="A592" s="61" t="s">
        <v>2</v>
      </c>
      <c r="B592" s="62" t="s">
        <v>3</v>
      </c>
      <c r="C592" s="63" t="s">
        <v>4</v>
      </c>
      <c r="D592" s="64" t="s">
        <v>5</v>
      </c>
      <c r="E592" s="27"/>
      <c r="F592" s="20"/>
      <c r="G592" s="20"/>
    </row>
    <row r="593" spans="1:12" ht="377.4" customHeight="1" thickTop="1" x14ac:dyDescent="0.3">
      <c r="A593" s="232" t="s">
        <v>858</v>
      </c>
      <c r="B593" s="278" t="s">
        <v>859</v>
      </c>
      <c r="C593" s="274"/>
      <c r="D593" s="274"/>
      <c r="E593" s="27"/>
      <c r="F593" s="20"/>
      <c r="G593" s="20"/>
    </row>
    <row r="594" spans="1:12" ht="23.4" customHeight="1" x14ac:dyDescent="0.3">
      <c r="A594" s="240"/>
      <c r="B594" s="280"/>
      <c r="C594" s="275"/>
      <c r="D594" s="275"/>
      <c r="E594" s="27"/>
      <c r="F594" s="20"/>
      <c r="G594" s="20"/>
    </row>
    <row r="595" spans="1:12" ht="29.4" thickBot="1" x14ac:dyDescent="0.35">
      <c r="A595" s="16" t="s">
        <v>866</v>
      </c>
      <c r="B595" s="126" t="s">
        <v>867</v>
      </c>
      <c r="C595" s="110" t="s">
        <v>130</v>
      </c>
      <c r="D595" s="110">
        <v>1</v>
      </c>
      <c r="E595" s="20"/>
      <c r="F595" s="20"/>
      <c r="G595" s="20"/>
    </row>
    <row r="596" spans="1:12" ht="30" thickTop="1" thickBot="1" x14ac:dyDescent="0.35">
      <c r="A596" s="61" t="s">
        <v>9</v>
      </c>
      <c r="B596" s="62" t="s">
        <v>10</v>
      </c>
      <c r="C596" s="62" t="s">
        <v>4</v>
      </c>
      <c r="D596" s="62" t="s">
        <v>11</v>
      </c>
      <c r="E596" s="62" t="s">
        <v>12</v>
      </c>
      <c r="F596" s="62" t="s">
        <v>13</v>
      </c>
      <c r="G596" s="64" t="s">
        <v>14</v>
      </c>
    </row>
    <row r="597" spans="1:12" ht="15" thickTop="1" x14ac:dyDescent="0.3">
      <c r="A597" s="20"/>
      <c r="B597" s="67" t="s">
        <v>15</v>
      </c>
      <c r="C597" s="68"/>
      <c r="D597" s="68"/>
      <c r="E597" s="68"/>
      <c r="F597" s="68"/>
      <c r="G597" s="7"/>
    </row>
    <row r="598" spans="1:12" x14ac:dyDescent="0.3">
      <c r="A598" s="36" t="s">
        <v>16</v>
      </c>
      <c r="B598" s="4" t="s">
        <v>70</v>
      </c>
      <c r="C598" s="4" t="s">
        <v>18</v>
      </c>
      <c r="D598" s="22">
        <v>1.4419999999999999</v>
      </c>
      <c r="E598" s="70">
        <v>30.27</v>
      </c>
      <c r="F598" s="6">
        <f>PRODUCT(D598:E598)</f>
        <v>43.649339999999995</v>
      </c>
      <c r="G598" s="7"/>
    </row>
    <row r="599" spans="1:12" x14ac:dyDescent="0.3">
      <c r="A599" s="36" t="s">
        <v>19</v>
      </c>
      <c r="B599" s="4" t="s">
        <v>140</v>
      </c>
      <c r="C599" s="4" t="s">
        <v>18</v>
      </c>
      <c r="D599" s="22">
        <v>1.4419999999999999</v>
      </c>
      <c r="E599" s="70">
        <v>28.09</v>
      </c>
      <c r="F599" s="6">
        <f>PRODUCT(D599:E599)</f>
        <v>40.505780000000001</v>
      </c>
      <c r="G599" s="7"/>
    </row>
    <row r="600" spans="1:12" ht="15" thickBot="1" x14ac:dyDescent="0.35">
      <c r="A600" s="36" t="s">
        <v>131</v>
      </c>
      <c r="B600" s="4" t="s">
        <v>141</v>
      </c>
      <c r="C600" s="4" t="s">
        <v>18</v>
      </c>
      <c r="D600" s="22">
        <v>1.4419999999999999</v>
      </c>
      <c r="E600" s="70">
        <v>25.18</v>
      </c>
      <c r="F600" s="6">
        <f>PRODUCT(D600:E600)</f>
        <v>36.309559999999998</v>
      </c>
      <c r="G600" s="7"/>
    </row>
    <row r="601" spans="1:12" ht="15.6" thickTop="1" thickBot="1" x14ac:dyDescent="0.35">
      <c r="A601" s="71">
        <v>1</v>
      </c>
      <c r="B601" s="244" t="s">
        <v>21</v>
      </c>
      <c r="C601" s="245"/>
      <c r="D601" s="245"/>
      <c r="E601" s="246"/>
      <c r="F601" s="72">
        <f>SUM(F598:F600)</f>
        <v>120.46467999999999</v>
      </c>
      <c r="G601" s="73">
        <f>SUM(F601/F609)</f>
        <v>0.42972466126361064</v>
      </c>
    </row>
    <row r="602" spans="1:12" ht="15" thickTop="1" x14ac:dyDescent="0.3">
      <c r="A602" s="20"/>
      <c r="B602" s="74" t="s">
        <v>188</v>
      </c>
      <c r="C602" s="4"/>
      <c r="D602" s="4"/>
      <c r="E602" s="4"/>
      <c r="F602" s="41"/>
      <c r="G602" s="75"/>
    </row>
    <row r="603" spans="1:12" ht="15" thickBot="1" x14ac:dyDescent="0.35">
      <c r="A603" s="36" t="s">
        <v>23</v>
      </c>
      <c r="B603" s="4" t="s">
        <v>189</v>
      </c>
      <c r="C603" s="4" t="s">
        <v>190</v>
      </c>
      <c r="D603" s="22">
        <v>1</v>
      </c>
      <c r="E603" s="76">
        <v>101.14</v>
      </c>
      <c r="F603" s="6">
        <f>D603*E603</f>
        <v>101.14</v>
      </c>
      <c r="G603" s="7"/>
      <c r="J603" s="30"/>
      <c r="K603" s="31"/>
      <c r="L603" s="31"/>
    </row>
    <row r="604" spans="1:12" ht="15.6" thickTop="1" thickBot="1" x14ac:dyDescent="0.35">
      <c r="A604" s="71">
        <v>2</v>
      </c>
      <c r="B604" s="244" t="s">
        <v>134</v>
      </c>
      <c r="C604" s="245"/>
      <c r="D604" s="245"/>
      <c r="E604" s="246"/>
      <c r="F604" s="72">
        <f>SUM(F603)</f>
        <v>101.14</v>
      </c>
      <c r="G604" s="73">
        <f>SUM(F604/F609)</f>
        <v>0.36078917272848432</v>
      </c>
    </row>
    <row r="605" spans="1:12" ht="15.6" thickTop="1" thickBot="1" x14ac:dyDescent="0.35">
      <c r="A605" s="78" t="s">
        <v>26</v>
      </c>
      <c r="B605" s="244" t="s">
        <v>27</v>
      </c>
      <c r="C605" s="245"/>
      <c r="D605" s="245"/>
      <c r="E605" s="246"/>
      <c r="F605" s="79">
        <f>SUM(F601,F604)</f>
        <v>221.60467999999997</v>
      </c>
      <c r="G605" s="3"/>
    </row>
    <row r="606" spans="1:12" ht="15.6" thickTop="1" thickBot="1" x14ac:dyDescent="0.35">
      <c r="A606" s="80">
        <v>3</v>
      </c>
      <c r="B606" s="264" t="s">
        <v>28</v>
      </c>
      <c r="C606" s="265"/>
      <c r="D606" s="265"/>
      <c r="E606" s="266"/>
      <c r="F606" s="79">
        <f>SUM(F605)*15%</f>
        <v>33.240701999999992</v>
      </c>
      <c r="G606" s="73">
        <f>SUM(F606/F609)</f>
        <v>0.11857707509881422</v>
      </c>
    </row>
    <row r="607" spans="1:12" ht="15.6" thickTop="1" thickBot="1" x14ac:dyDescent="0.35">
      <c r="A607" s="78" t="s">
        <v>29</v>
      </c>
      <c r="B607" s="244" t="s">
        <v>30</v>
      </c>
      <c r="C607" s="245"/>
      <c r="D607" s="245"/>
      <c r="E607" s="246"/>
      <c r="F607" s="81">
        <f>SUM(F605:F606)</f>
        <v>254.84538199999997</v>
      </c>
    </row>
    <row r="608" spans="1:12" ht="15.6" thickTop="1" thickBot="1" x14ac:dyDescent="0.35">
      <c r="A608" s="80">
        <v>4</v>
      </c>
      <c r="B608" s="264" t="s">
        <v>31</v>
      </c>
      <c r="C608" s="265"/>
      <c r="D608" s="265"/>
      <c r="E608" s="266"/>
      <c r="F608" s="79">
        <f>SUM(F607)*10%</f>
        <v>25.484538199999999</v>
      </c>
      <c r="G608" s="73">
        <f>SUM(F608/F609)</f>
        <v>9.0909090909090925E-2</v>
      </c>
    </row>
    <row r="609" spans="1:12" ht="15.6" thickTop="1" thickBot="1" x14ac:dyDescent="0.35">
      <c r="A609" s="78" t="s">
        <v>32</v>
      </c>
      <c r="B609" s="244" t="s">
        <v>33</v>
      </c>
      <c r="C609" s="245"/>
      <c r="D609" s="245"/>
      <c r="E609" s="246"/>
      <c r="F609" s="81">
        <f>SUM(F607:F608)</f>
        <v>280.32992019999995</v>
      </c>
      <c r="G609" s="82">
        <f>SUM(G601,G604,G606,G608)</f>
        <v>1</v>
      </c>
    </row>
    <row r="610" spans="1:12" ht="15.6" thickTop="1" thickBot="1" x14ac:dyDescent="0.35"/>
    <row r="611" spans="1:12" ht="44.4" thickTop="1" thickBot="1" x14ac:dyDescent="0.35">
      <c r="A611" s="61" t="s">
        <v>2</v>
      </c>
      <c r="B611" s="62" t="s">
        <v>3</v>
      </c>
      <c r="C611" s="63" t="s">
        <v>4</v>
      </c>
      <c r="D611" s="64" t="s">
        <v>5</v>
      </c>
      <c r="E611" s="27"/>
      <c r="F611" s="20"/>
      <c r="G611" s="20"/>
    </row>
    <row r="612" spans="1:12" ht="256.2" customHeight="1" thickTop="1" x14ac:dyDescent="0.3">
      <c r="A612" s="295" t="s">
        <v>858</v>
      </c>
      <c r="B612" s="278" t="s">
        <v>859</v>
      </c>
      <c r="C612" s="274"/>
      <c r="D612" s="274"/>
      <c r="E612" s="27"/>
      <c r="F612" s="20"/>
      <c r="G612" s="20"/>
    </row>
    <row r="613" spans="1:12" ht="141.6" customHeight="1" x14ac:dyDescent="0.3">
      <c r="A613" s="296"/>
      <c r="B613" s="280"/>
      <c r="C613" s="275"/>
      <c r="D613" s="275"/>
      <c r="E613" s="27"/>
      <c r="F613" s="20"/>
      <c r="G613" s="20"/>
    </row>
    <row r="614" spans="1:12" ht="15" thickBot="1" x14ac:dyDescent="0.35">
      <c r="A614" s="16" t="s">
        <v>868</v>
      </c>
      <c r="B614" s="115" t="s">
        <v>869</v>
      </c>
      <c r="C614" s="110" t="s">
        <v>130</v>
      </c>
      <c r="D614" s="110">
        <v>1</v>
      </c>
      <c r="E614" s="20"/>
      <c r="F614" s="20"/>
      <c r="G614" s="20"/>
    </row>
    <row r="615" spans="1:12" ht="30" thickTop="1" thickBot="1" x14ac:dyDescent="0.35">
      <c r="A615" s="61" t="s">
        <v>9</v>
      </c>
      <c r="B615" s="62" t="s">
        <v>10</v>
      </c>
      <c r="C615" s="62" t="s">
        <v>4</v>
      </c>
      <c r="D615" s="62" t="s">
        <v>11</v>
      </c>
      <c r="E615" s="62" t="s">
        <v>12</v>
      </c>
      <c r="F615" s="62" t="s">
        <v>13</v>
      </c>
      <c r="G615" s="64" t="s">
        <v>14</v>
      </c>
    </row>
    <row r="616" spans="1:12" ht="15" thickTop="1" x14ac:dyDescent="0.3">
      <c r="A616" s="20"/>
      <c r="B616" s="67" t="s">
        <v>15</v>
      </c>
      <c r="C616" s="68"/>
      <c r="D616" s="68"/>
      <c r="E616" s="68"/>
      <c r="F616" s="68"/>
      <c r="G616" s="7"/>
    </row>
    <row r="617" spans="1:12" x14ac:dyDescent="0.3">
      <c r="A617" s="36" t="s">
        <v>16</v>
      </c>
      <c r="B617" s="4" t="s">
        <v>70</v>
      </c>
      <c r="C617" s="4" t="s">
        <v>18</v>
      </c>
      <c r="D617" s="22">
        <v>1.6875</v>
      </c>
      <c r="E617" s="70">
        <v>30.27</v>
      </c>
      <c r="F617" s="6">
        <f>PRODUCT(D617:E617)</f>
        <v>51.080624999999998</v>
      </c>
      <c r="G617" s="7"/>
    </row>
    <row r="618" spans="1:12" x14ac:dyDescent="0.3">
      <c r="A618" s="36" t="s">
        <v>19</v>
      </c>
      <c r="B618" s="4" t="s">
        <v>140</v>
      </c>
      <c r="C618" s="4" t="s">
        <v>18</v>
      </c>
      <c r="D618" s="22">
        <v>1.6875</v>
      </c>
      <c r="E618" s="70">
        <v>28.09</v>
      </c>
      <c r="F618" s="6">
        <f>PRODUCT(D618:E618)</f>
        <v>47.401874999999997</v>
      </c>
      <c r="G618" s="7"/>
    </row>
    <row r="619" spans="1:12" ht="15" thickBot="1" x14ac:dyDescent="0.35">
      <c r="A619" s="36" t="s">
        <v>131</v>
      </c>
      <c r="B619" s="4" t="s">
        <v>141</v>
      </c>
      <c r="C619" s="4" t="s">
        <v>18</v>
      </c>
      <c r="D619" s="22">
        <v>1.6875</v>
      </c>
      <c r="E619" s="70">
        <v>25.18</v>
      </c>
      <c r="F619" s="6">
        <f>PRODUCT(D619:E619)</f>
        <v>42.491250000000001</v>
      </c>
      <c r="G619" s="7"/>
    </row>
    <row r="620" spans="1:12" ht="15.6" thickTop="1" thickBot="1" x14ac:dyDescent="0.35">
      <c r="A620" s="71">
        <v>1</v>
      </c>
      <c r="B620" s="244" t="s">
        <v>21</v>
      </c>
      <c r="C620" s="245"/>
      <c r="D620" s="245"/>
      <c r="E620" s="246"/>
      <c r="F620" s="72">
        <f>SUM(F617:F619)</f>
        <v>140.97375</v>
      </c>
      <c r="G620" s="73">
        <f>SUM(F620/F628)</f>
        <v>0.36759572872661422</v>
      </c>
    </row>
    <row r="621" spans="1:12" ht="15" thickTop="1" x14ac:dyDescent="0.3">
      <c r="A621" s="20"/>
      <c r="B621" s="74" t="s">
        <v>188</v>
      </c>
      <c r="C621" s="4"/>
      <c r="D621" s="4"/>
      <c r="E621" s="4"/>
      <c r="F621" s="41"/>
      <c r="G621" s="75"/>
    </row>
    <row r="622" spans="1:12" ht="15" thickBot="1" x14ac:dyDescent="0.35">
      <c r="A622" s="36" t="s">
        <v>23</v>
      </c>
      <c r="B622" s="4" t="s">
        <v>189</v>
      </c>
      <c r="C622" s="4" t="s">
        <v>190</v>
      </c>
      <c r="D622" s="22">
        <v>1</v>
      </c>
      <c r="E622" s="76">
        <v>162.19</v>
      </c>
      <c r="F622" s="6">
        <f>D622*E622</f>
        <v>162.19</v>
      </c>
      <c r="G622" s="7"/>
      <c r="J622" s="30"/>
      <c r="K622" s="31"/>
      <c r="L622" s="31"/>
    </row>
    <row r="623" spans="1:12" ht="15.6" thickTop="1" thickBot="1" x14ac:dyDescent="0.35">
      <c r="A623" s="71">
        <v>2</v>
      </c>
      <c r="B623" s="244" t="s">
        <v>134</v>
      </c>
      <c r="C623" s="245"/>
      <c r="D623" s="245"/>
      <c r="E623" s="246"/>
      <c r="F623" s="72">
        <f>SUM(F622)</f>
        <v>162.19</v>
      </c>
      <c r="G623" s="73">
        <f>SUM(F623/F628)</f>
        <v>0.42291810526548074</v>
      </c>
    </row>
    <row r="624" spans="1:12" ht="15.6" thickTop="1" thickBot="1" x14ac:dyDescent="0.35">
      <c r="A624" s="78" t="s">
        <v>26</v>
      </c>
      <c r="B624" s="244" t="s">
        <v>27</v>
      </c>
      <c r="C624" s="245"/>
      <c r="D624" s="245"/>
      <c r="E624" s="246"/>
      <c r="F624" s="79">
        <f>SUM(F620,F623)</f>
        <v>303.16374999999999</v>
      </c>
      <c r="G624" s="3"/>
    </row>
    <row r="625" spans="1:7" ht="15.6" thickTop="1" thickBot="1" x14ac:dyDescent="0.35">
      <c r="A625" s="80">
        <v>3</v>
      </c>
      <c r="B625" s="264" t="s">
        <v>28</v>
      </c>
      <c r="C625" s="265"/>
      <c r="D625" s="265"/>
      <c r="E625" s="266"/>
      <c r="F625" s="79">
        <f>SUM(F624)*15%</f>
        <v>45.474562499999998</v>
      </c>
      <c r="G625" s="73">
        <f>SUM(F625/F628)</f>
        <v>0.11857707509881424</v>
      </c>
    </row>
    <row r="626" spans="1:7" ht="15.6" thickTop="1" thickBot="1" x14ac:dyDescent="0.35">
      <c r="A626" s="78" t="s">
        <v>29</v>
      </c>
      <c r="B626" s="244" t="s">
        <v>30</v>
      </c>
      <c r="C626" s="245"/>
      <c r="D626" s="245"/>
      <c r="E626" s="246"/>
      <c r="F626" s="81">
        <f>SUM(F624:F625)</f>
        <v>348.63831249999998</v>
      </c>
    </row>
    <row r="627" spans="1:7" ht="15.6" thickTop="1" thickBot="1" x14ac:dyDescent="0.35">
      <c r="A627" s="80">
        <v>4</v>
      </c>
      <c r="B627" s="264" t="s">
        <v>31</v>
      </c>
      <c r="C627" s="265"/>
      <c r="D627" s="265"/>
      <c r="E627" s="266"/>
      <c r="F627" s="79">
        <f>SUM(F626)*10%</f>
        <v>34.863831249999997</v>
      </c>
      <c r="G627" s="73">
        <f>SUM(F627/F628)</f>
        <v>9.0909090909090912E-2</v>
      </c>
    </row>
    <row r="628" spans="1:7" ht="15.6" thickTop="1" thickBot="1" x14ac:dyDescent="0.35">
      <c r="A628" s="78" t="s">
        <v>32</v>
      </c>
      <c r="B628" s="244" t="s">
        <v>33</v>
      </c>
      <c r="C628" s="245"/>
      <c r="D628" s="245"/>
      <c r="E628" s="246"/>
      <c r="F628" s="81">
        <f>SUM(F626:F627)</f>
        <v>383.50214374999996</v>
      </c>
      <c r="G628" s="82">
        <f>SUM(G620,G623,G625,G627)</f>
        <v>1</v>
      </c>
    </row>
    <row r="629" spans="1:7" ht="15.6" thickTop="1" thickBot="1" x14ac:dyDescent="0.35"/>
    <row r="630" spans="1:7" ht="44.4" thickTop="1" thickBot="1" x14ac:dyDescent="0.35">
      <c r="A630" s="61" t="s">
        <v>2</v>
      </c>
      <c r="B630" s="62" t="s">
        <v>3</v>
      </c>
      <c r="C630" s="63" t="s">
        <v>4</v>
      </c>
      <c r="D630" s="64" t="s">
        <v>5</v>
      </c>
      <c r="E630" s="27"/>
      <c r="F630" s="20"/>
      <c r="G630" s="20"/>
    </row>
    <row r="631" spans="1:7" ht="252.6" customHeight="1" thickTop="1" x14ac:dyDescent="0.3">
      <c r="A631" s="232" t="s">
        <v>858</v>
      </c>
      <c r="B631" s="270" t="s">
        <v>859</v>
      </c>
      <c r="C631" s="274"/>
      <c r="D631" s="274"/>
      <c r="E631" s="27"/>
      <c r="F631" s="20"/>
      <c r="G631" s="20"/>
    </row>
    <row r="632" spans="1:7" ht="141.6" customHeight="1" x14ac:dyDescent="0.3">
      <c r="A632" s="240"/>
      <c r="B632" s="271"/>
      <c r="C632" s="275"/>
      <c r="D632" s="275"/>
      <c r="E632" s="27"/>
      <c r="F632" s="20"/>
      <c r="G632" s="20"/>
    </row>
    <row r="633" spans="1:7" ht="15" thickBot="1" x14ac:dyDescent="0.35">
      <c r="A633" s="16" t="s">
        <v>870</v>
      </c>
      <c r="B633" s="115" t="s">
        <v>871</v>
      </c>
      <c r="C633" s="110" t="s">
        <v>130</v>
      </c>
      <c r="D633" s="110">
        <v>1</v>
      </c>
      <c r="E633" s="20"/>
      <c r="F633" s="20"/>
      <c r="G633" s="20"/>
    </row>
    <row r="634" spans="1:7" ht="30" thickTop="1" thickBot="1" x14ac:dyDescent="0.35">
      <c r="A634" s="61" t="s">
        <v>9</v>
      </c>
      <c r="B634" s="62" t="s">
        <v>10</v>
      </c>
      <c r="C634" s="62" t="s">
        <v>4</v>
      </c>
      <c r="D634" s="62" t="s">
        <v>11</v>
      </c>
      <c r="E634" s="62" t="s">
        <v>12</v>
      </c>
      <c r="F634" s="62" t="s">
        <v>13</v>
      </c>
      <c r="G634" s="64" t="s">
        <v>14</v>
      </c>
    </row>
    <row r="635" spans="1:7" ht="15" thickTop="1" x14ac:dyDescent="0.3">
      <c r="A635" s="20"/>
      <c r="B635" s="67" t="s">
        <v>15</v>
      </c>
      <c r="C635" s="68"/>
      <c r="D635" s="68"/>
      <c r="E635" s="68"/>
      <c r="F635" s="68"/>
      <c r="G635" s="7"/>
    </row>
    <row r="636" spans="1:7" x14ac:dyDescent="0.3">
      <c r="A636" s="36" t="s">
        <v>16</v>
      </c>
      <c r="B636" s="4" t="s">
        <v>70</v>
      </c>
      <c r="C636" s="4" t="s">
        <v>18</v>
      </c>
      <c r="D636" s="22">
        <v>3.2793999999999999</v>
      </c>
      <c r="E636" s="70">
        <v>30.27</v>
      </c>
      <c r="F636" s="6">
        <f>PRODUCT(D636:E636)</f>
        <v>99.267437999999999</v>
      </c>
      <c r="G636" s="7"/>
    </row>
    <row r="637" spans="1:7" x14ac:dyDescent="0.3">
      <c r="A637" s="36" t="s">
        <v>19</v>
      </c>
      <c r="B637" s="4" t="s">
        <v>140</v>
      </c>
      <c r="C637" s="4" t="s">
        <v>18</v>
      </c>
      <c r="D637" s="22">
        <v>3.2793999999999999</v>
      </c>
      <c r="E637" s="70">
        <v>28.09</v>
      </c>
      <c r="F637" s="6">
        <f>PRODUCT(D637:E637)</f>
        <v>92.118346000000003</v>
      </c>
      <c r="G637" s="7"/>
    </row>
    <row r="638" spans="1:7" ht="15" thickBot="1" x14ac:dyDescent="0.35">
      <c r="A638" s="36" t="s">
        <v>131</v>
      </c>
      <c r="B638" s="4" t="s">
        <v>141</v>
      </c>
      <c r="C638" s="4" t="s">
        <v>18</v>
      </c>
      <c r="D638" s="22">
        <v>3.2793999999999999</v>
      </c>
      <c r="E638" s="70">
        <v>25.18</v>
      </c>
      <c r="F638" s="6">
        <f>PRODUCT(D638:E638)</f>
        <v>82.57529199999999</v>
      </c>
      <c r="G638" s="7"/>
    </row>
    <row r="639" spans="1:7" ht="15.6" thickTop="1" thickBot="1" x14ac:dyDescent="0.35">
      <c r="A639" s="71">
        <v>1</v>
      </c>
      <c r="B639" s="244" t="s">
        <v>21</v>
      </c>
      <c r="C639" s="245"/>
      <c r="D639" s="245"/>
      <c r="E639" s="246"/>
      <c r="F639" s="72">
        <f>SUM(F636:F638)</f>
        <v>273.96107599999999</v>
      </c>
      <c r="G639" s="73">
        <f>SUM(F639/F647)</f>
        <v>0.51392849446203048</v>
      </c>
    </row>
    <row r="640" spans="1:7" ht="15" thickTop="1" x14ac:dyDescent="0.3">
      <c r="A640" s="20"/>
      <c r="B640" s="74" t="s">
        <v>188</v>
      </c>
      <c r="C640" s="4"/>
      <c r="D640" s="4"/>
      <c r="E640" s="4"/>
      <c r="F640" s="41"/>
      <c r="G640" s="75"/>
    </row>
    <row r="641" spans="1:12" ht="15" thickBot="1" x14ac:dyDescent="0.35">
      <c r="A641" s="36" t="s">
        <v>23</v>
      </c>
      <c r="B641" s="4" t="s">
        <v>189</v>
      </c>
      <c r="C641" s="4" t="s">
        <v>190</v>
      </c>
      <c r="D641" s="22">
        <v>1</v>
      </c>
      <c r="E641" s="76">
        <v>147.44</v>
      </c>
      <c r="F641" s="6">
        <f>D641*E641</f>
        <v>147.44</v>
      </c>
      <c r="G641" s="7"/>
      <c r="J641" s="30"/>
      <c r="K641" s="31"/>
      <c r="L641" s="31"/>
    </row>
    <row r="642" spans="1:12" ht="15.6" thickTop="1" thickBot="1" x14ac:dyDescent="0.35">
      <c r="A642" s="71">
        <v>2</v>
      </c>
      <c r="B642" s="244" t="s">
        <v>134</v>
      </c>
      <c r="C642" s="245"/>
      <c r="D642" s="245"/>
      <c r="E642" s="246"/>
      <c r="F642" s="72">
        <f>SUM(F641)</f>
        <v>147.44</v>
      </c>
      <c r="G642" s="73">
        <f>SUM(F642/F647)</f>
        <v>0.27658533953006437</v>
      </c>
    </row>
    <row r="643" spans="1:12" ht="15.6" thickTop="1" thickBot="1" x14ac:dyDescent="0.35">
      <c r="A643" s="78" t="s">
        <v>26</v>
      </c>
      <c r="B643" s="244" t="s">
        <v>27</v>
      </c>
      <c r="C643" s="245"/>
      <c r="D643" s="245"/>
      <c r="E643" s="246"/>
      <c r="F643" s="79">
        <f>SUM(F639,F642)</f>
        <v>421.40107599999999</v>
      </c>
      <c r="G643" s="3"/>
    </row>
    <row r="644" spans="1:12" ht="15.6" thickTop="1" thickBot="1" x14ac:dyDescent="0.35">
      <c r="A644" s="80">
        <v>3</v>
      </c>
      <c r="B644" s="264" t="s">
        <v>28</v>
      </c>
      <c r="C644" s="265"/>
      <c r="D644" s="265"/>
      <c r="E644" s="266"/>
      <c r="F644" s="79">
        <f>SUM(F643)*15%</f>
        <v>63.210161399999997</v>
      </c>
      <c r="G644" s="73">
        <f>SUM(F644/F647)</f>
        <v>0.11857707509881422</v>
      </c>
    </row>
    <row r="645" spans="1:12" ht="15.6" thickTop="1" thickBot="1" x14ac:dyDescent="0.35">
      <c r="A645" s="78" t="s">
        <v>29</v>
      </c>
      <c r="B645" s="244" t="s">
        <v>30</v>
      </c>
      <c r="C645" s="245"/>
      <c r="D645" s="245"/>
      <c r="E645" s="246"/>
      <c r="F645" s="81">
        <f>SUM(F643:F644)</f>
        <v>484.61123739999999</v>
      </c>
    </row>
    <row r="646" spans="1:12" ht="15.6" thickTop="1" thickBot="1" x14ac:dyDescent="0.35">
      <c r="A646" s="80">
        <v>4</v>
      </c>
      <c r="B646" s="264" t="s">
        <v>31</v>
      </c>
      <c r="C646" s="265"/>
      <c r="D646" s="265"/>
      <c r="E646" s="266"/>
      <c r="F646" s="79">
        <f>SUM(F645)*10%</f>
        <v>48.461123740000005</v>
      </c>
      <c r="G646" s="73">
        <f>SUM(F646/F647)</f>
        <v>9.0909090909090925E-2</v>
      </c>
    </row>
    <row r="647" spans="1:12" ht="15.6" thickTop="1" thickBot="1" x14ac:dyDescent="0.35">
      <c r="A647" s="78" t="s">
        <v>32</v>
      </c>
      <c r="B647" s="244" t="s">
        <v>33</v>
      </c>
      <c r="C647" s="245"/>
      <c r="D647" s="245"/>
      <c r="E647" s="246"/>
      <c r="F647" s="81">
        <f>SUM(F645:F646)</f>
        <v>533.07236114</v>
      </c>
      <c r="G647" s="82">
        <f>SUM(G639,G642,G644,G646)</f>
        <v>1</v>
      </c>
    </row>
    <row r="648" spans="1:12" ht="15.6" thickTop="1" thickBot="1" x14ac:dyDescent="0.35">
      <c r="A648" s="9"/>
      <c r="B648" s="9"/>
      <c r="C648" s="9"/>
      <c r="D648" s="9"/>
      <c r="E648" s="9"/>
    </row>
    <row r="649" spans="1:12" ht="44.4" thickTop="1" thickBot="1" x14ac:dyDescent="0.35">
      <c r="A649" s="61" t="s">
        <v>2</v>
      </c>
      <c r="B649" s="62" t="s">
        <v>3</v>
      </c>
      <c r="C649" s="63" t="s">
        <v>4</v>
      </c>
      <c r="D649" s="64" t="s">
        <v>5</v>
      </c>
      <c r="E649" s="27"/>
      <c r="F649" s="20"/>
      <c r="G649" s="20"/>
    </row>
    <row r="650" spans="1:12" ht="147" customHeight="1" thickTop="1" x14ac:dyDescent="0.3">
      <c r="A650" s="13" t="s">
        <v>872</v>
      </c>
      <c r="B650" s="28" t="s">
        <v>873</v>
      </c>
      <c r="C650" s="26"/>
      <c r="D650" s="26"/>
      <c r="E650" s="27"/>
      <c r="F650" s="20"/>
      <c r="G650" s="20"/>
    </row>
    <row r="651" spans="1:12" ht="29.4" thickBot="1" x14ac:dyDescent="0.35">
      <c r="A651" s="16" t="s">
        <v>874</v>
      </c>
      <c r="B651" s="113" t="s">
        <v>875</v>
      </c>
      <c r="C651" s="110" t="s">
        <v>130</v>
      </c>
      <c r="D651" s="110">
        <v>1</v>
      </c>
      <c r="E651" s="20"/>
      <c r="F651" s="20"/>
      <c r="G651" s="20"/>
    </row>
    <row r="652" spans="1:12" ht="30" thickTop="1" thickBot="1" x14ac:dyDescent="0.35">
      <c r="A652" s="61" t="s">
        <v>9</v>
      </c>
      <c r="B652" s="62" t="s">
        <v>10</v>
      </c>
      <c r="C652" s="62" t="s">
        <v>4</v>
      </c>
      <c r="D652" s="62" t="s">
        <v>11</v>
      </c>
      <c r="E652" s="62" t="s">
        <v>12</v>
      </c>
      <c r="F652" s="62" t="s">
        <v>13</v>
      </c>
      <c r="G652" s="64" t="s">
        <v>14</v>
      </c>
    </row>
    <row r="653" spans="1:12" ht="15" thickTop="1" x14ac:dyDescent="0.3">
      <c r="A653" s="20"/>
      <c r="B653" s="67" t="s">
        <v>15</v>
      </c>
      <c r="C653" s="68"/>
      <c r="D653" s="68"/>
      <c r="E653" s="68"/>
      <c r="F653" s="68"/>
      <c r="G653" s="7"/>
    </row>
    <row r="654" spans="1:12" x14ac:dyDescent="0.3">
      <c r="A654" s="36" t="s">
        <v>16</v>
      </c>
      <c r="B654" s="4" t="s">
        <v>70</v>
      </c>
      <c r="C654" s="4" t="s">
        <v>18</v>
      </c>
      <c r="D654" s="22">
        <v>1.2</v>
      </c>
      <c r="E654" s="70">
        <v>30.27</v>
      </c>
      <c r="F654" s="6">
        <f>PRODUCT(D654:E654)</f>
        <v>36.323999999999998</v>
      </c>
      <c r="G654" s="7"/>
    </row>
    <row r="655" spans="1:12" x14ac:dyDescent="0.3">
      <c r="A655" s="36" t="s">
        <v>19</v>
      </c>
      <c r="B655" s="4" t="s">
        <v>140</v>
      </c>
      <c r="C655" s="4" t="s">
        <v>18</v>
      </c>
      <c r="D655" s="22">
        <v>0.8</v>
      </c>
      <c r="E655" s="70">
        <v>28.09</v>
      </c>
      <c r="F655" s="6">
        <f>PRODUCT(D655:E655)</f>
        <v>22.472000000000001</v>
      </c>
      <c r="G655" s="7"/>
    </row>
    <row r="656" spans="1:12" ht="15" thickBot="1" x14ac:dyDescent="0.35">
      <c r="A656" s="36" t="s">
        <v>131</v>
      </c>
      <c r="B656" s="4" t="s">
        <v>141</v>
      </c>
      <c r="C656" s="4" t="s">
        <v>18</v>
      </c>
      <c r="D656" s="22">
        <v>1.2</v>
      </c>
      <c r="E656" s="70">
        <v>25.18</v>
      </c>
      <c r="F656" s="6">
        <f>PRODUCT(D656:E656)</f>
        <v>30.215999999999998</v>
      </c>
      <c r="G656" s="7"/>
    </row>
    <row r="657" spans="1:7" ht="15.6" thickTop="1" thickBot="1" x14ac:dyDescent="0.35">
      <c r="A657" s="71">
        <v>1</v>
      </c>
      <c r="B657" s="244" t="s">
        <v>21</v>
      </c>
      <c r="C657" s="245"/>
      <c r="D657" s="245"/>
      <c r="E657" s="246"/>
      <c r="F657" s="72">
        <f>SUM(F654:F656)</f>
        <v>89.012</v>
      </c>
      <c r="G657" s="73">
        <f>SUM(F657/F666)</f>
        <v>0.36475433000284352</v>
      </c>
    </row>
    <row r="658" spans="1:7" ht="15" thickTop="1" x14ac:dyDescent="0.3">
      <c r="A658" s="20"/>
      <c r="B658" s="74" t="s">
        <v>45</v>
      </c>
      <c r="C658" s="4"/>
      <c r="D658" s="4"/>
      <c r="E658" s="4"/>
      <c r="F658" s="41"/>
      <c r="G658" s="75"/>
    </row>
    <row r="659" spans="1:7" x14ac:dyDescent="0.3">
      <c r="A659" s="36" t="s">
        <v>23</v>
      </c>
      <c r="B659" s="4" t="s">
        <v>876</v>
      </c>
      <c r="C659" s="4" t="s">
        <v>304</v>
      </c>
      <c r="D659" s="22">
        <v>36</v>
      </c>
      <c r="E659" s="76">
        <v>2.5</v>
      </c>
      <c r="F659" s="6">
        <f>PRODUCT(D659:E659)</f>
        <v>90</v>
      </c>
      <c r="G659" s="7"/>
    </row>
    <row r="660" spans="1:7" ht="29.4" thickBot="1" x14ac:dyDescent="0.35">
      <c r="A660" s="36" t="s">
        <v>47</v>
      </c>
      <c r="B660" s="4" t="s">
        <v>2922</v>
      </c>
      <c r="C660" s="4" t="s">
        <v>8</v>
      </c>
      <c r="D660" s="4">
        <v>1.5800000000000002E-2</v>
      </c>
      <c r="E660" s="6">
        <v>879.7</v>
      </c>
      <c r="F660" s="23">
        <f>PRODUCT(D660:E660)</f>
        <v>13.899260000000002</v>
      </c>
      <c r="G660" s="93"/>
    </row>
    <row r="661" spans="1:7" ht="15.6" thickTop="1" thickBot="1" x14ac:dyDescent="0.35">
      <c r="A661" s="71">
        <v>2</v>
      </c>
      <c r="B661" s="244" t="s">
        <v>49</v>
      </c>
      <c r="C661" s="245"/>
      <c r="D661" s="245"/>
      <c r="E661" s="246"/>
      <c r="F661" s="72">
        <f>SUM(F659:F660)</f>
        <v>103.89926</v>
      </c>
      <c r="G661" s="73">
        <f>SUM(F661/F666)</f>
        <v>0.42575950398925133</v>
      </c>
    </row>
    <row r="662" spans="1:7" ht="15.6" thickTop="1" thickBot="1" x14ac:dyDescent="0.35">
      <c r="A662" s="78" t="s">
        <v>26</v>
      </c>
      <c r="B662" s="244" t="s">
        <v>54</v>
      </c>
      <c r="C662" s="245"/>
      <c r="D662" s="245"/>
      <c r="E662" s="246"/>
      <c r="F662" s="79">
        <f>SUM(F657,F661)</f>
        <v>192.91126</v>
      </c>
      <c r="G662" s="3"/>
    </row>
    <row r="663" spans="1:7" ht="15.6" thickTop="1" thickBot="1" x14ac:dyDescent="0.35">
      <c r="A663" s="80">
        <v>3</v>
      </c>
      <c r="B663" s="264" t="s">
        <v>28</v>
      </c>
      <c r="C663" s="265"/>
      <c r="D663" s="265"/>
      <c r="E663" s="266"/>
      <c r="F663" s="79">
        <f>SUM(F662)*15%</f>
        <v>28.936688999999998</v>
      </c>
      <c r="G663" s="73">
        <f>SUM(F663/F666)</f>
        <v>0.11857707509881421</v>
      </c>
    </row>
    <row r="664" spans="1:7" ht="15.6" thickTop="1" thickBot="1" x14ac:dyDescent="0.35">
      <c r="A664" s="78" t="s">
        <v>29</v>
      </c>
      <c r="B664" s="244" t="s">
        <v>55</v>
      </c>
      <c r="C664" s="245"/>
      <c r="D664" s="245"/>
      <c r="E664" s="246"/>
      <c r="F664" s="81">
        <f>SUM(F662:F663)</f>
        <v>221.847949</v>
      </c>
    </row>
    <row r="665" spans="1:7" ht="15.6" thickTop="1" thickBot="1" x14ac:dyDescent="0.35">
      <c r="A665" s="80">
        <v>4</v>
      </c>
      <c r="B665" s="264" t="s">
        <v>31</v>
      </c>
      <c r="C665" s="265"/>
      <c r="D665" s="265"/>
      <c r="E665" s="266"/>
      <c r="F665" s="79">
        <f>SUM(F664)*10%</f>
        <v>22.1847949</v>
      </c>
      <c r="G665" s="73">
        <f>SUM(F665/F666)</f>
        <v>9.0909090909090898E-2</v>
      </c>
    </row>
    <row r="666" spans="1:7" ht="15.6" thickTop="1" thickBot="1" x14ac:dyDescent="0.35">
      <c r="A666" s="78" t="s">
        <v>32</v>
      </c>
      <c r="B666" s="244" t="s">
        <v>33</v>
      </c>
      <c r="C666" s="245"/>
      <c r="D666" s="245"/>
      <c r="E666" s="246"/>
      <c r="F666" s="81">
        <f>SUM(F664:F665)</f>
        <v>244.03274390000001</v>
      </c>
      <c r="G666" s="82">
        <f>SUM(G657,G661,G663,G665)</f>
        <v>1</v>
      </c>
    </row>
    <row r="667" spans="1:7" ht="15.6" thickTop="1" thickBot="1" x14ac:dyDescent="0.35">
      <c r="A667" s="8"/>
      <c r="B667" s="9"/>
      <c r="C667" s="9"/>
      <c r="D667" s="9"/>
      <c r="E667" s="9"/>
      <c r="F667" s="11"/>
      <c r="G667" s="12"/>
    </row>
    <row r="668" spans="1:7" ht="44.4" thickTop="1" thickBot="1" x14ac:dyDescent="0.35">
      <c r="A668" s="61" t="s">
        <v>2</v>
      </c>
      <c r="B668" s="62" t="s">
        <v>3</v>
      </c>
      <c r="C668" s="63" t="s">
        <v>4</v>
      </c>
      <c r="D668" s="64" t="s">
        <v>5</v>
      </c>
      <c r="E668" s="27"/>
      <c r="F668" s="20"/>
      <c r="G668" s="20"/>
    </row>
    <row r="669" spans="1:7" ht="145.80000000000001" customHeight="1" thickTop="1" x14ac:dyDescent="0.3">
      <c r="A669" s="13" t="s">
        <v>872</v>
      </c>
      <c r="B669" s="28" t="s">
        <v>873</v>
      </c>
      <c r="C669" s="26"/>
      <c r="D669" s="26"/>
      <c r="E669" s="27"/>
      <c r="F669" s="20"/>
      <c r="G669" s="20"/>
    </row>
    <row r="670" spans="1:7" ht="192.6" customHeight="1" thickBot="1" x14ac:dyDescent="0.35">
      <c r="A670" s="16" t="s">
        <v>878</v>
      </c>
      <c r="B670" s="113" t="s">
        <v>879</v>
      </c>
      <c r="C670" s="110" t="s">
        <v>130</v>
      </c>
      <c r="D670" s="110">
        <v>1</v>
      </c>
      <c r="E670" s="20"/>
      <c r="F670" s="20"/>
      <c r="G670" s="20"/>
    </row>
    <row r="671" spans="1:7" ht="30" thickTop="1" thickBot="1" x14ac:dyDescent="0.35">
      <c r="A671" s="61" t="s">
        <v>9</v>
      </c>
      <c r="B671" s="62" t="s">
        <v>10</v>
      </c>
      <c r="C671" s="62" t="s">
        <v>4</v>
      </c>
      <c r="D671" s="62" t="s">
        <v>11</v>
      </c>
      <c r="E671" s="62" t="s">
        <v>12</v>
      </c>
      <c r="F671" s="62" t="s">
        <v>13</v>
      </c>
      <c r="G671" s="64" t="s">
        <v>14</v>
      </c>
    </row>
    <row r="672" spans="1:7" ht="15" thickTop="1" x14ac:dyDescent="0.3">
      <c r="A672" s="20"/>
      <c r="B672" s="67" t="s">
        <v>15</v>
      </c>
      <c r="C672" s="68"/>
      <c r="D672" s="68"/>
      <c r="E672" s="68"/>
      <c r="F672" s="68"/>
      <c r="G672" s="7"/>
    </row>
    <row r="673" spans="1:7" x14ac:dyDescent="0.3">
      <c r="A673" s="36" t="s">
        <v>16</v>
      </c>
      <c r="B673" s="4" t="s">
        <v>70</v>
      </c>
      <c r="C673" s="4" t="s">
        <v>18</v>
      </c>
      <c r="D673" s="22">
        <v>1.2</v>
      </c>
      <c r="E673" s="70">
        <v>30.27</v>
      </c>
      <c r="F673" s="6">
        <f>PRODUCT(D673:E673)</f>
        <v>36.323999999999998</v>
      </c>
      <c r="G673" s="7"/>
    </row>
    <row r="674" spans="1:7" x14ac:dyDescent="0.3">
      <c r="A674" s="36" t="s">
        <v>19</v>
      </c>
      <c r="B674" s="4" t="s">
        <v>140</v>
      </c>
      <c r="C674" s="4" t="s">
        <v>18</v>
      </c>
      <c r="D674" s="22">
        <v>0.8</v>
      </c>
      <c r="E674" s="70">
        <v>28.09</v>
      </c>
      <c r="F674" s="6">
        <f>PRODUCT(D674:E674)</f>
        <v>22.472000000000001</v>
      </c>
      <c r="G674" s="7"/>
    </row>
    <row r="675" spans="1:7" ht="15" thickBot="1" x14ac:dyDescent="0.35">
      <c r="A675" s="36" t="s">
        <v>131</v>
      </c>
      <c r="B675" s="4" t="s">
        <v>141</v>
      </c>
      <c r="C675" s="4" t="s">
        <v>18</v>
      </c>
      <c r="D675" s="22">
        <v>1.2</v>
      </c>
      <c r="E675" s="70">
        <v>25.18</v>
      </c>
      <c r="F675" s="6">
        <f>PRODUCT(D675:E675)</f>
        <v>30.215999999999998</v>
      </c>
      <c r="G675" s="7"/>
    </row>
    <row r="676" spans="1:7" ht="15.6" thickTop="1" thickBot="1" x14ac:dyDescent="0.35">
      <c r="A676" s="71">
        <v>1</v>
      </c>
      <c r="B676" s="244" t="s">
        <v>21</v>
      </c>
      <c r="C676" s="245"/>
      <c r="D676" s="245"/>
      <c r="E676" s="246"/>
      <c r="F676" s="72">
        <f>SUM(F673:F675)</f>
        <v>89.012</v>
      </c>
      <c r="G676" s="73">
        <f>SUM(F676/F685)</f>
        <v>0.34024002933363523</v>
      </c>
    </row>
    <row r="677" spans="1:7" ht="15" thickTop="1" x14ac:dyDescent="0.3">
      <c r="A677" s="20"/>
      <c r="B677" s="74" t="s">
        <v>45</v>
      </c>
      <c r="C677" s="4"/>
      <c r="D677" s="4"/>
      <c r="E677" s="4"/>
      <c r="F677" s="41"/>
      <c r="G677" s="75"/>
    </row>
    <row r="678" spans="1:7" x14ac:dyDescent="0.3">
      <c r="A678" s="36" t="s">
        <v>23</v>
      </c>
      <c r="B678" s="4" t="s">
        <v>876</v>
      </c>
      <c r="C678" s="4" t="s">
        <v>304</v>
      </c>
      <c r="D678" s="22">
        <v>36</v>
      </c>
      <c r="E678" s="76">
        <v>2.5</v>
      </c>
      <c r="F678" s="6">
        <f>PRODUCT(D678:E678)</f>
        <v>90</v>
      </c>
      <c r="G678" s="7"/>
    </row>
    <row r="679" spans="1:7" ht="29.4" thickBot="1" x14ac:dyDescent="0.35">
      <c r="A679" s="36" t="s">
        <v>47</v>
      </c>
      <c r="B679" s="4" t="s">
        <v>2923</v>
      </c>
      <c r="C679" s="4" t="s">
        <v>8</v>
      </c>
      <c r="D679" s="4">
        <v>3.1600000000000003E-2</v>
      </c>
      <c r="E679" s="6">
        <v>879.7</v>
      </c>
      <c r="F679" s="23">
        <f>PRODUCT(D679:E679)</f>
        <v>27.798520000000003</v>
      </c>
      <c r="G679" s="93"/>
    </row>
    <row r="680" spans="1:7" ht="15.6" thickTop="1" thickBot="1" x14ac:dyDescent="0.35">
      <c r="A680" s="71">
        <v>2</v>
      </c>
      <c r="B680" s="244" t="s">
        <v>49</v>
      </c>
      <c r="C680" s="245"/>
      <c r="D680" s="245"/>
      <c r="E680" s="246"/>
      <c r="F680" s="72">
        <f>SUM(F678:F679)</f>
        <v>117.79852</v>
      </c>
      <c r="G680" s="73">
        <f>SUM(F680/F685)</f>
        <v>0.45027380465845968</v>
      </c>
    </row>
    <row r="681" spans="1:7" ht="15.6" thickTop="1" thickBot="1" x14ac:dyDescent="0.35">
      <c r="A681" s="78" t="s">
        <v>26</v>
      </c>
      <c r="B681" s="244" t="s">
        <v>54</v>
      </c>
      <c r="C681" s="245"/>
      <c r="D681" s="245"/>
      <c r="E681" s="246"/>
      <c r="F681" s="79">
        <f>SUM(F676,F680)</f>
        <v>206.81052</v>
      </c>
      <c r="G681" s="3"/>
    </row>
    <row r="682" spans="1:7" ht="15.6" thickTop="1" thickBot="1" x14ac:dyDescent="0.35">
      <c r="A682" s="80">
        <v>3</v>
      </c>
      <c r="B682" s="264" t="s">
        <v>28</v>
      </c>
      <c r="C682" s="265"/>
      <c r="D682" s="265"/>
      <c r="E682" s="266"/>
      <c r="F682" s="79">
        <f>SUM(F681)*15%</f>
        <v>31.021577999999998</v>
      </c>
      <c r="G682" s="73">
        <f>SUM(F682/F685)</f>
        <v>0.11857707509881422</v>
      </c>
    </row>
    <row r="683" spans="1:7" ht="15.6" thickTop="1" thickBot="1" x14ac:dyDescent="0.35">
      <c r="A683" s="78" t="s">
        <v>29</v>
      </c>
      <c r="B683" s="244" t="s">
        <v>55</v>
      </c>
      <c r="C683" s="245"/>
      <c r="D683" s="245"/>
      <c r="E683" s="246"/>
      <c r="F683" s="81">
        <f>SUM(F681:F682)</f>
        <v>237.832098</v>
      </c>
    </row>
    <row r="684" spans="1:7" ht="15.6" thickTop="1" thickBot="1" x14ac:dyDescent="0.35">
      <c r="A684" s="80">
        <v>4</v>
      </c>
      <c r="B684" s="264" t="s">
        <v>31</v>
      </c>
      <c r="C684" s="265"/>
      <c r="D684" s="265"/>
      <c r="E684" s="266"/>
      <c r="F684" s="79">
        <f>SUM(F683)*10%</f>
        <v>23.783209800000002</v>
      </c>
      <c r="G684" s="73">
        <f>SUM(F684/F685)</f>
        <v>9.0909090909090925E-2</v>
      </c>
    </row>
    <row r="685" spans="1:7" ht="15.6" thickTop="1" thickBot="1" x14ac:dyDescent="0.35">
      <c r="A685" s="78" t="s">
        <v>32</v>
      </c>
      <c r="B685" s="244" t="s">
        <v>33</v>
      </c>
      <c r="C685" s="245"/>
      <c r="D685" s="245"/>
      <c r="E685" s="246"/>
      <c r="F685" s="81">
        <f>SUM(F683:F684)</f>
        <v>261.61530779999998</v>
      </c>
      <c r="G685" s="82">
        <f>SUM(G676,G680,G682,G684)</f>
        <v>1</v>
      </c>
    </row>
    <row r="686" spans="1:7" ht="15.6" thickTop="1" thickBot="1" x14ac:dyDescent="0.35">
      <c r="A686" s="9"/>
      <c r="B686" s="9"/>
      <c r="C686" s="9"/>
      <c r="D686" s="9"/>
      <c r="E686" s="9"/>
    </row>
    <row r="687" spans="1:7" ht="44.4" thickTop="1" thickBot="1" x14ac:dyDescent="0.35">
      <c r="A687" s="61" t="s">
        <v>2</v>
      </c>
      <c r="B687" s="62" t="s">
        <v>3</v>
      </c>
      <c r="C687" s="63" t="s">
        <v>4</v>
      </c>
      <c r="D687" s="64" t="s">
        <v>5</v>
      </c>
      <c r="E687" s="27"/>
      <c r="F687" s="20"/>
      <c r="G687" s="20"/>
    </row>
    <row r="688" spans="1:7" ht="151.19999999999999" customHeight="1" thickTop="1" x14ac:dyDescent="0.3">
      <c r="A688" s="13" t="s">
        <v>872</v>
      </c>
      <c r="B688" s="28" t="s">
        <v>873</v>
      </c>
      <c r="C688" s="26"/>
      <c r="D688" s="26"/>
      <c r="E688" s="27"/>
      <c r="F688" s="20"/>
      <c r="G688" s="20"/>
    </row>
    <row r="689" spans="1:7" ht="15" thickBot="1" x14ac:dyDescent="0.35">
      <c r="A689" s="16" t="s">
        <v>880</v>
      </c>
      <c r="B689" s="126" t="s">
        <v>881</v>
      </c>
      <c r="C689" s="110" t="s">
        <v>130</v>
      </c>
      <c r="D689" s="110">
        <v>1</v>
      </c>
      <c r="E689" s="20"/>
      <c r="F689" s="20"/>
      <c r="G689" s="20"/>
    </row>
    <row r="690" spans="1:7" ht="30" thickTop="1" thickBot="1" x14ac:dyDescent="0.35">
      <c r="A690" s="61" t="s">
        <v>9</v>
      </c>
      <c r="B690" s="62" t="s">
        <v>10</v>
      </c>
      <c r="C690" s="62" t="s">
        <v>4</v>
      </c>
      <c r="D690" s="62" t="s">
        <v>11</v>
      </c>
      <c r="E690" s="62" t="s">
        <v>12</v>
      </c>
      <c r="F690" s="62" t="s">
        <v>13</v>
      </c>
      <c r="G690" s="64" t="s">
        <v>14</v>
      </c>
    </row>
    <row r="691" spans="1:7" ht="15" thickTop="1" x14ac:dyDescent="0.3">
      <c r="A691" s="20"/>
      <c r="B691" s="67" t="s">
        <v>15</v>
      </c>
      <c r="C691" s="68"/>
      <c r="D691" s="68"/>
      <c r="E691" s="68"/>
      <c r="F691" s="68"/>
      <c r="G691" s="7"/>
    </row>
    <row r="692" spans="1:7" x14ac:dyDescent="0.3">
      <c r="A692" s="36" t="s">
        <v>16</v>
      </c>
      <c r="B692" s="4" t="s">
        <v>70</v>
      </c>
      <c r="C692" s="4" t="s">
        <v>18</v>
      </c>
      <c r="D692" s="22">
        <v>1.2</v>
      </c>
      <c r="E692" s="70">
        <v>30.27</v>
      </c>
      <c r="F692" s="6">
        <f>PRODUCT(D692:E692)</f>
        <v>36.323999999999998</v>
      </c>
      <c r="G692" s="7"/>
    </row>
    <row r="693" spans="1:7" x14ac:dyDescent="0.3">
      <c r="A693" s="36" t="s">
        <v>19</v>
      </c>
      <c r="B693" s="4" t="s">
        <v>140</v>
      </c>
      <c r="C693" s="4" t="s">
        <v>18</v>
      </c>
      <c r="D693" s="22">
        <v>0.8</v>
      </c>
      <c r="E693" s="70">
        <v>28.09</v>
      </c>
      <c r="F693" s="6">
        <f>PRODUCT(D693:E693)</f>
        <v>22.472000000000001</v>
      </c>
      <c r="G693" s="7"/>
    </row>
    <row r="694" spans="1:7" ht="15" thickBot="1" x14ac:dyDescent="0.35">
      <c r="A694" s="36" t="s">
        <v>131</v>
      </c>
      <c r="B694" s="4" t="s">
        <v>141</v>
      </c>
      <c r="C694" s="4" t="s">
        <v>18</v>
      </c>
      <c r="D694" s="22">
        <v>1.2</v>
      </c>
      <c r="E694" s="70">
        <v>25.18</v>
      </c>
      <c r="F694" s="6">
        <f>PRODUCT(D694:E694)</f>
        <v>30.215999999999998</v>
      </c>
      <c r="G694" s="7"/>
    </row>
    <row r="695" spans="1:7" ht="15.6" thickTop="1" thickBot="1" x14ac:dyDescent="0.35">
      <c r="A695" s="71">
        <v>1</v>
      </c>
      <c r="B695" s="244" t="s">
        <v>21</v>
      </c>
      <c r="C695" s="245"/>
      <c r="D695" s="245"/>
      <c r="E695" s="246"/>
      <c r="F695" s="72">
        <f>SUM(F692:F694)</f>
        <v>89.012</v>
      </c>
      <c r="G695" s="73">
        <f>SUM(F695/F704)</f>
        <v>0.49003830310636148</v>
      </c>
    </row>
    <row r="696" spans="1:7" ht="15" thickTop="1" x14ac:dyDescent="0.3">
      <c r="A696" s="20"/>
      <c r="B696" s="74" t="s">
        <v>45</v>
      </c>
      <c r="C696" s="4"/>
      <c r="D696" s="4"/>
      <c r="E696" s="4"/>
      <c r="F696" s="41"/>
      <c r="G696" s="75"/>
    </row>
    <row r="697" spans="1:7" x14ac:dyDescent="0.3">
      <c r="A697" s="36" t="s">
        <v>23</v>
      </c>
      <c r="B697" s="4" t="s">
        <v>882</v>
      </c>
      <c r="C697" s="4" t="s">
        <v>304</v>
      </c>
      <c r="D697" s="22">
        <v>36</v>
      </c>
      <c r="E697" s="76">
        <v>1.1299999999999999</v>
      </c>
      <c r="F697" s="6">
        <f>PRODUCT(D697:E697)</f>
        <v>40.679999999999993</v>
      </c>
      <c r="G697" s="7"/>
    </row>
    <row r="698" spans="1:7" ht="29.4" thickBot="1" x14ac:dyDescent="0.35">
      <c r="A698" s="36" t="s">
        <v>47</v>
      </c>
      <c r="B698" s="4" t="s">
        <v>2924</v>
      </c>
      <c r="C698" s="4" t="s">
        <v>8</v>
      </c>
      <c r="D698" s="4">
        <v>1.5800000000000002E-2</v>
      </c>
      <c r="E698" s="6">
        <v>879.7</v>
      </c>
      <c r="F698" s="23">
        <f>PRODUCT(D698:E698)</f>
        <v>13.899260000000002</v>
      </c>
      <c r="G698" s="93"/>
    </row>
    <row r="699" spans="1:7" ht="15.6" thickTop="1" thickBot="1" x14ac:dyDescent="0.35">
      <c r="A699" s="71">
        <v>2</v>
      </c>
      <c r="B699" s="244" t="s">
        <v>49</v>
      </c>
      <c r="C699" s="245"/>
      <c r="D699" s="245"/>
      <c r="E699" s="246"/>
      <c r="F699" s="72">
        <f>SUM(F697:F698)</f>
        <v>54.579259999999991</v>
      </c>
      <c r="G699" s="73">
        <f>SUM(F699/F704)</f>
        <v>0.30047553088573342</v>
      </c>
    </row>
    <row r="700" spans="1:7" ht="15.6" thickTop="1" thickBot="1" x14ac:dyDescent="0.35">
      <c r="A700" s="78" t="s">
        <v>26</v>
      </c>
      <c r="B700" s="244" t="s">
        <v>54</v>
      </c>
      <c r="C700" s="245"/>
      <c r="D700" s="245"/>
      <c r="E700" s="246"/>
      <c r="F700" s="79">
        <f>SUM(F695,F699)</f>
        <v>143.59125999999998</v>
      </c>
      <c r="G700" s="3"/>
    </row>
    <row r="701" spans="1:7" ht="15.6" thickTop="1" thickBot="1" x14ac:dyDescent="0.35">
      <c r="A701" s="80">
        <v>3</v>
      </c>
      <c r="B701" s="264" t="s">
        <v>28</v>
      </c>
      <c r="C701" s="265"/>
      <c r="D701" s="265"/>
      <c r="E701" s="266"/>
      <c r="F701" s="79">
        <f>SUM(F700)*15%</f>
        <v>21.538688999999994</v>
      </c>
      <c r="G701" s="73">
        <f>SUM(F701/F704)</f>
        <v>0.11857707509881421</v>
      </c>
    </row>
    <row r="702" spans="1:7" ht="15.6" thickTop="1" thickBot="1" x14ac:dyDescent="0.35">
      <c r="A702" s="78" t="s">
        <v>29</v>
      </c>
      <c r="B702" s="244" t="s">
        <v>55</v>
      </c>
      <c r="C702" s="245"/>
      <c r="D702" s="245"/>
      <c r="E702" s="246"/>
      <c r="F702" s="81">
        <f>SUM(F700:F701)</f>
        <v>165.12994899999998</v>
      </c>
    </row>
    <row r="703" spans="1:7" ht="15.6" thickTop="1" thickBot="1" x14ac:dyDescent="0.35">
      <c r="A703" s="80">
        <v>4</v>
      </c>
      <c r="B703" s="264" t="s">
        <v>31</v>
      </c>
      <c r="C703" s="265"/>
      <c r="D703" s="265"/>
      <c r="E703" s="266"/>
      <c r="F703" s="79">
        <f>SUM(F702)*10%</f>
        <v>16.512994899999999</v>
      </c>
      <c r="G703" s="73">
        <f>SUM(F703/F704)</f>
        <v>9.0909090909090912E-2</v>
      </c>
    </row>
    <row r="704" spans="1:7" ht="15.6" thickTop="1" thickBot="1" x14ac:dyDescent="0.35">
      <c r="A704" s="78" t="s">
        <v>32</v>
      </c>
      <c r="B704" s="244" t="s">
        <v>33</v>
      </c>
      <c r="C704" s="245"/>
      <c r="D704" s="245"/>
      <c r="E704" s="246"/>
      <c r="F704" s="81">
        <f>SUM(F702:F703)</f>
        <v>181.64294389999998</v>
      </c>
      <c r="G704" s="82">
        <f>SUM(G695,G699,G701,G703)</f>
        <v>1</v>
      </c>
    </row>
    <row r="705" spans="1:7" ht="15.6" thickTop="1" thickBot="1" x14ac:dyDescent="0.35">
      <c r="A705" s="9"/>
      <c r="B705" s="9"/>
      <c r="C705" s="9"/>
      <c r="D705" s="9"/>
      <c r="E705" s="9"/>
    </row>
    <row r="706" spans="1:7" ht="44.4" thickTop="1" thickBot="1" x14ac:dyDescent="0.35">
      <c r="A706" s="61" t="s">
        <v>2</v>
      </c>
      <c r="B706" s="62" t="s">
        <v>3</v>
      </c>
      <c r="C706" s="63" t="s">
        <v>4</v>
      </c>
      <c r="D706" s="64" t="s">
        <v>5</v>
      </c>
      <c r="E706" s="27"/>
      <c r="F706" s="20"/>
      <c r="G706" s="20"/>
    </row>
    <row r="707" spans="1:7" ht="146.4" customHeight="1" thickTop="1" x14ac:dyDescent="0.3">
      <c r="A707" s="13" t="s">
        <v>872</v>
      </c>
      <c r="B707" s="28" t="s">
        <v>873</v>
      </c>
      <c r="C707" s="26"/>
      <c r="D707" s="26"/>
      <c r="E707" s="27"/>
      <c r="F707" s="20"/>
      <c r="G707" s="20"/>
    </row>
    <row r="708" spans="1:7" ht="15" thickBot="1" x14ac:dyDescent="0.35">
      <c r="A708" s="16" t="s">
        <v>884</v>
      </c>
      <c r="B708" s="126" t="s">
        <v>885</v>
      </c>
      <c r="C708" s="110" t="s">
        <v>130</v>
      </c>
      <c r="D708" s="110">
        <v>1</v>
      </c>
      <c r="E708" s="20"/>
      <c r="F708" s="20"/>
      <c r="G708" s="20"/>
    </row>
    <row r="709" spans="1:7" ht="30" thickTop="1" thickBot="1" x14ac:dyDescent="0.35">
      <c r="A709" s="61" t="s">
        <v>9</v>
      </c>
      <c r="B709" s="62" t="s">
        <v>10</v>
      </c>
      <c r="C709" s="62" t="s">
        <v>4</v>
      </c>
      <c r="D709" s="62" t="s">
        <v>11</v>
      </c>
      <c r="E709" s="62" t="s">
        <v>12</v>
      </c>
      <c r="F709" s="62" t="s">
        <v>13</v>
      </c>
      <c r="G709" s="64" t="s">
        <v>14</v>
      </c>
    </row>
    <row r="710" spans="1:7" ht="15" thickTop="1" x14ac:dyDescent="0.3">
      <c r="A710" s="20"/>
      <c r="B710" s="67" t="s">
        <v>15</v>
      </c>
      <c r="C710" s="68"/>
      <c r="D710" s="68"/>
      <c r="E710" s="68"/>
      <c r="F710" s="68"/>
      <c r="G710" s="7"/>
    </row>
    <row r="711" spans="1:7" x14ac:dyDescent="0.3">
      <c r="A711" s="36" t="s">
        <v>16</v>
      </c>
      <c r="B711" s="4" t="s">
        <v>70</v>
      </c>
      <c r="C711" s="4" t="s">
        <v>18</v>
      </c>
      <c r="D711" s="22">
        <v>1.2</v>
      </c>
      <c r="E711" s="70">
        <v>30.27</v>
      </c>
      <c r="F711" s="6">
        <f>PRODUCT(D711:E711)</f>
        <v>36.323999999999998</v>
      </c>
      <c r="G711" s="7"/>
    </row>
    <row r="712" spans="1:7" x14ac:dyDescent="0.3">
      <c r="A712" s="36" t="s">
        <v>19</v>
      </c>
      <c r="B712" s="4" t="s">
        <v>140</v>
      </c>
      <c r="C712" s="4" t="s">
        <v>18</v>
      </c>
      <c r="D712" s="22">
        <v>0.8</v>
      </c>
      <c r="E712" s="70">
        <v>28.09</v>
      </c>
      <c r="F712" s="6">
        <f>PRODUCT(D712:E712)</f>
        <v>22.472000000000001</v>
      </c>
      <c r="G712" s="7"/>
    </row>
    <row r="713" spans="1:7" ht="15" thickBot="1" x14ac:dyDescent="0.35">
      <c r="A713" s="36" t="s">
        <v>131</v>
      </c>
      <c r="B713" s="4" t="s">
        <v>141</v>
      </c>
      <c r="C713" s="4" t="s">
        <v>18</v>
      </c>
      <c r="D713" s="22">
        <v>1.2</v>
      </c>
      <c r="E713" s="70">
        <v>25.18</v>
      </c>
      <c r="F713" s="6">
        <f>PRODUCT(D713:E713)</f>
        <v>30.215999999999998</v>
      </c>
      <c r="G713" s="7"/>
    </row>
    <row r="714" spans="1:7" ht="15.6" thickTop="1" thickBot="1" x14ac:dyDescent="0.35">
      <c r="A714" s="71">
        <v>1</v>
      </c>
      <c r="B714" s="244" t="s">
        <v>21</v>
      </c>
      <c r="C714" s="245"/>
      <c r="D714" s="245"/>
      <c r="E714" s="246"/>
      <c r="F714" s="72">
        <f>SUM(F711:F713)</f>
        <v>89.012</v>
      </c>
      <c r="G714" s="73">
        <f>SUM(F714/F723)</f>
        <v>0.49003830310636148</v>
      </c>
    </row>
    <row r="715" spans="1:7" ht="15" thickTop="1" x14ac:dyDescent="0.3">
      <c r="A715" s="20"/>
      <c r="B715" s="74" t="s">
        <v>45</v>
      </c>
      <c r="C715" s="4"/>
      <c r="D715" s="4"/>
      <c r="E715" s="4"/>
      <c r="F715" s="41"/>
      <c r="G715" s="75"/>
    </row>
    <row r="716" spans="1:7" x14ac:dyDescent="0.3">
      <c r="A716" s="36" t="s">
        <v>23</v>
      </c>
      <c r="B716" s="4" t="s">
        <v>886</v>
      </c>
      <c r="C716" s="4" t="s">
        <v>304</v>
      </c>
      <c r="D716" s="22">
        <v>36</v>
      </c>
      <c r="E716" s="76">
        <v>1.1299999999999999</v>
      </c>
      <c r="F716" s="6">
        <f>PRODUCT(D716:E716)</f>
        <v>40.679999999999993</v>
      </c>
      <c r="G716" s="7"/>
    </row>
    <row r="717" spans="1:7" ht="29.4" thickBot="1" x14ac:dyDescent="0.35">
      <c r="A717" s="36" t="s">
        <v>47</v>
      </c>
      <c r="B717" s="4" t="s">
        <v>2923</v>
      </c>
      <c r="C717" s="4" t="s">
        <v>8</v>
      </c>
      <c r="D717" s="4">
        <v>1.5800000000000002E-2</v>
      </c>
      <c r="E717" s="6">
        <v>879.7</v>
      </c>
      <c r="F717" s="23">
        <f>PRODUCT(D717:E717)</f>
        <v>13.899260000000002</v>
      </c>
      <c r="G717" s="93"/>
    </row>
    <row r="718" spans="1:7" ht="15.6" thickTop="1" thickBot="1" x14ac:dyDescent="0.35">
      <c r="A718" s="71">
        <v>2</v>
      </c>
      <c r="B718" s="244" t="s">
        <v>49</v>
      </c>
      <c r="C718" s="245"/>
      <c r="D718" s="245"/>
      <c r="E718" s="246"/>
      <c r="F718" s="72">
        <f>SUM(F716:F717)</f>
        <v>54.579259999999991</v>
      </c>
      <c r="G718" s="73">
        <f>SUM(F718/F723)</f>
        <v>0.30047553088573342</v>
      </c>
    </row>
    <row r="719" spans="1:7" ht="15.6" thickTop="1" thickBot="1" x14ac:dyDescent="0.35">
      <c r="A719" s="78" t="s">
        <v>26</v>
      </c>
      <c r="B719" s="244" t="s">
        <v>54</v>
      </c>
      <c r="C719" s="245"/>
      <c r="D719" s="245"/>
      <c r="E719" s="246"/>
      <c r="F719" s="79">
        <f>SUM(F714,F718)</f>
        <v>143.59125999999998</v>
      </c>
      <c r="G719" s="3"/>
    </row>
    <row r="720" spans="1:7" ht="15.6" thickTop="1" thickBot="1" x14ac:dyDescent="0.35">
      <c r="A720" s="80">
        <v>3</v>
      </c>
      <c r="B720" s="264" t="s">
        <v>28</v>
      </c>
      <c r="C720" s="265"/>
      <c r="D720" s="265"/>
      <c r="E720" s="266"/>
      <c r="F720" s="79">
        <f>SUM(F719)*15%</f>
        <v>21.538688999999994</v>
      </c>
      <c r="G720" s="73">
        <f>SUM(F720/F723)</f>
        <v>0.11857707509881421</v>
      </c>
    </row>
    <row r="721" spans="1:7" ht="15.6" thickTop="1" thickBot="1" x14ac:dyDescent="0.35">
      <c r="A721" s="78" t="s">
        <v>29</v>
      </c>
      <c r="B721" s="244" t="s">
        <v>55</v>
      </c>
      <c r="C721" s="245"/>
      <c r="D721" s="245"/>
      <c r="E721" s="246"/>
      <c r="F721" s="81">
        <f>SUM(F719:F720)</f>
        <v>165.12994899999998</v>
      </c>
    </row>
    <row r="722" spans="1:7" ht="15.6" thickTop="1" thickBot="1" x14ac:dyDescent="0.35">
      <c r="A722" s="80">
        <v>4</v>
      </c>
      <c r="B722" s="264" t="s">
        <v>31</v>
      </c>
      <c r="C722" s="265"/>
      <c r="D722" s="265"/>
      <c r="E722" s="266"/>
      <c r="F722" s="79">
        <f>SUM(F721)*10%</f>
        <v>16.512994899999999</v>
      </c>
      <c r="G722" s="73">
        <f>SUM(F722/F723)</f>
        <v>9.0909090909090912E-2</v>
      </c>
    </row>
    <row r="723" spans="1:7" ht="15.6" thickTop="1" thickBot="1" x14ac:dyDescent="0.35">
      <c r="A723" s="78" t="s">
        <v>32</v>
      </c>
      <c r="B723" s="244" t="s">
        <v>33</v>
      </c>
      <c r="C723" s="245"/>
      <c r="D723" s="245"/>
      <c r="E723" s="246"/>
      <c r="F723" s="81">
        <f>SUM(F721:F722)</f>
        <v>181.64294389999998</v>
      </c>
      <c r="G723" s="82">
        <f>SUM(G714,G718,G720,G722)</f>
        <v>1</v>
      </c>
    </row>
    <row r="724" spans="1:7" ht="15.6" thickTop="1" thickBot="1" x14ac:dyDescent="0.35">
      <c r="A724" s="9"/>
      <c r="B724" s="9"/>
      <c r="C724" s="9"/>
      <c r="D724" s="9"/>
      <c r="E724" s="9"/>
    </row>
    <row r="725" spans="1:7" ht="44.4" thickTop="1" thickBot="1" x14ac:dyDescent="0.35">
      <c r="A725" s="61" t="s">
        <v>2</v>
      </c>
      <c r="B725" s="62" t="s">
        <v>3</v>
      </c>
      <c r="C725" s="63" t="s">
        <v>4</v>
      </c>
      <c r="D725" s="64" t="s">
        <v>5</v>
      </c>
      <c r="E725" s="27"/>
      <c r="F725" s="20"/>
      <c r="G725" s="20"/>
    </row>
    <row r="726" spans="1:7" ht="157.80000000000001" customHeight="1" thickTop="1" x14ac:dyDescent="0.3">
      <c r="A726" s="13" t="s">
        <v>872</v>
      </c>
      <c r="B726" s="28" t="s">
        <v>873</v>
      </c>
      <c r="C726" s="26"/>
      <c r="D726" s="26"/>
      <c r="E726" s="27"/>
      <c r="F726" s="20"/>
      <c r="G726" s="20"/>
    </row>
    <row r="727" spans="1:7" ht="29.4" thickBot="1" x14ac:dyDescent="0.35">
      <c r="A727" s="16" t="s">
        <v>887</v>
      </c>
      <c r="B727" s="126" t="s">
        <v>888</v>
      </c>
      <c r="C727" s="110" t="s">
        <v>130</v>
      </c>
      <c r="D727" s="110">
        <v>1</v>
      </c>
      <c r="E727" s="20"/>
      <c r="F727" s="20"/>
      <c r="G727" s="20"/>
    </row>
    <row r="728" spans="1:7" ht="30" thickTop="1" thickBot="1" x14ac:dyDescent="0.35">
      <c r="A728" s="61" t="s">
        <v>9</v>
      </c>
      <c r="B728" s="62" t="s">
        <v>10</v>
      </c>
      <c r="C728" s="62" t="s">
        <v>4</v>
      </c>
      <c r="D728" s="62" t="s">
        <v>11</v>
      </c>
      <c r="E728" s="62" t="s">
        <v>12</v>
      </c>
      <c r="F728" s="62" t="s">
        <v>13</v>
      </c>
      <c r="G728" s="64" t="s">
        <v>14</v>
      </c>
    </row>
    <row r="729" spans="1:7" ht="15" thickTop="1" x14ac:dyDescent="0.3">
      <c r="A729" s="20"/>
      <c r="B729" s="67" t="s">
        <v>15</v>
      </c>
      <c r="C729" s="68"/>
      <c r="D729" s="68"/>
      <c r="E729" s="68"/>
      <c r="F729" s="68"/>
      <c r="G729" s="7"/>
    </row>
    <row r="730" spans="1:7" x14ac:dyDescent="0.3">
      <c r="A730" s="36" t="s">
        <v>16</v>
      </c>
      <c r="B730" s="4" t="s">
        <v>70</v>
      </c>
      <c r="C730" s="4" t="s">
        <v>18</v>
      </c>
      <c r="D730" s="22">
        <v>1</v>
      </c>
      <c r="E730" s="70">
        <v>30.27</v>
      </c>
      <c r="F730" s="6">
        <f>PRODUCT(D730:E730)</f>
        <v>30.27</v>
      </c>
      <c r="G730" s="7"/>
    </row>
    <row r="731" spans="1:7" x14ac:dyDescent="0.3">
      <c r="A731" s="36" t="s">
        <v>19</v>
      </c>
      <c r="B731" s="4" t="s">
        <v>140</v>
      </c>
      <c r="C731" s="4" t="s">
        <v>18</v>
      </c>
      <c r="D731" s="22">
        <v>0.8</v>
      </c>
      <c r="E731" s="70">
        <v>28.09</v>
      </c>
      <c r="F731" s="6">
        <f>PRODUCT(D731:E731)</f>
        <v>22.472000000000001</v>
      </c>
      <c r="G731" s="7"/>
    </row>
    <row r="732" spans="1:7" ht="15" thickBot="1" x14ac:dyDescent="0.35">
      <c r="A732" s="36" t="s">
        <v>131</v>
      </c>
      <c r="B732" s="4" t="s">
        <v>141</v>
      </c>
      <c r="C732" s="4" t="s">
        <v>18</v>
      </c>
      <c r="D732" s="22">
        <v>1</v>
      </c>
      <c r="E732" s="70">
        <v>25.18</v>
      </c>
      <c r="F732" s="6">
        <f>PRODUCT(D732:E732)</f>
        <v>25.18</v>
      </c>
      <c r="G732" s="7"/>
    </row>
    <row r="733" spans="1:7" ht="15.6" thickTop="1" thickBot="1" x14ac:dyDescent="0.35">
      <c r="A733" s="71">
        <v>1</v>
      </c>
      <c r="B733" s="244" t="s">
        <v>21</v>
      </c>
      <c r="C733" s="245"/>
      <c r="D733" s="245"/>
      <c r="E733" s="246"/>
      <c r="F733" s="72">
        <f>SUM(F730:F732)</f>
        <v>77.921999999999997</v>
      </c>
      <c r="G733" s="73">
        <f>SUM(F733/F742)</f>
        <v>0.53966829323885168</v>
      </c>
    </row>
    <row r="734" spans="1:7" ht="15" thickTop="1" x14ac:dyDescent="0.3">
      <c r="A734" s="20"/>
      <c r="B734" s="74" t="s">
        <v>45</v>
      </c>
      <c r="C734" s="4"/>
      <c r="D734" s="4"/>
      <c r="E734" s="4"/>
      <c r="F734" s="41"/>
      <c r="G734" s="75"/>
    </row>
    <row r="735" spans="1:7" x14ac:dyDescent="0.3">
      <c r="A735" s="36" t="s">
        <v>23</v>
      </c>
      <c r="B735" s="4" t="s">
        <v>889</v>
      </c>
      <c r="C735" s="4" t="s">
        <v>304</v>
      </c>
      <c r="D735" s="22">
        <v>36</v>
      </c>
      <c r="E735" s="76">
        <v>0.62</v>
      </c>
      <c r="F735" s="6">
        <f>PRODUCT(D735:E735)</f>
        <v>22.32</v>
      </c>
      <c r="G735" s="7"/>
    </row>
    <row r="736" spans="1:7" ht="29.4" thickBot="1" x14ac:dyDescent="0.35">
      <c r="A736" s="36" t="s">
        <v>47</v>
      </c>
      <c r="B736" s="4" t="s">
        <v>2938</v>
      </c>
      <c r="C736" s="4" t="s">
        <v>8</v>
      </c>
      <c r="D736" s="4">
        <v>1.5800000000000002E-2</v>
      </c>
      <c r="E736" s="6">
        <v>879.7</v>
      </c>
      <c r="F736" s="23">
        <f>PRODUCT(D736:E736)</f>
        <v>13.899260000000002</v>
      </c>
      <c r="G736" s="93"/>
    </row>
    <row r="737" spans="1:7" ht="15.6" thickTop="1" thickBot="1" x14ac:dyDescent="0.35">
      <c r="A737" s="71">
        <v>2</v>
      </c>
      <c r="B737" s="244" t="s">
        <v>49</v>
      </c>
      <c r="C737" s="245"/>
      <c r="D737" s="245"/>
      <c r="E737" s="246"/>
      <c r="F737" s="72">
        <f>SUM(F735:F736)</f>
        <v>36.219260000000006</v>
      </c>
      <c r="G737" s="73">
        <f>SUM(F737/F742)</f>
        <v>0.25084554075324322</v>
      </c>
    </row>
    <row r="738" spans="1:7" ht="15.6" thickTop="1" thickBot="1" x14ac:dyDescent="0.35">
      <c r="A738" s="78" t="s">
        <v>26</v>
      </c>
      <c r="B738" s="244" t="s">
        <v>54</v>
      </c>
      <c r="C738" s="245"/>
      <c r="D738" s="245"/>
      <c r="E738" s="246"/>
      <c r="F738" s="79">
        <f>SUM(F733,F737)</f>
        <v>114.14126</v>
      </c>
      <c r="G738" s="3"/>
    </row>
    <row r="739" spans="1:7" ht="15.6" thickTop="1" thickBot="1" x14ac:dyDescent="0.35">
      <c r="A739" s="80">
        <v>3</v>
      </c>
      <c r="B739" s="264" t="s">
        <v>28</v>
      </c>
      <c r="C739" s="265"/>
      <c r="D739" s="265"/>
      <c r="E739" s="266"/>
      <c r="F739" s="79">
        <f>SUM(F738)*15%</f>
        <v>17.121189000000001</v>
      </c>
      <c r="G739" s="73">
        <f>SUM(F739/F742)</f>
        <v>0.11857707509881424</v>
      </c>
    </row>
    <row r="740" spans="1:7" ht="15.6" thickTop="1" thickBot="1" x14ac:dyDescent="0.35">
      <c r="A740" s="78" t="s">
        <v>29</v>
      </c>
      <c r="B740" s="244" t="s">
        <v>55</v>
      </c>
      <c r="C740" s="245"/>
      <c r="D740" s="245"/>
      <c r="E740" s="246"/>
      <c r="F740" s="81">
        <f>SUM(F738:F739)</f>
        <v>131.262449</v>
      </c>
    </row>
    <row r="741" spans="1:7" ht="15.6" thickTop="1" thickBot="1" x14ac:dyDescent="0.35">
      <c r="A741" s="80">
        <v>4</v>
      </c>
      <c r="B741" s="264" t="s">
        <v>31</v>
      </c>
      <c r="C741" s="265"/>
      <c r="D741" s="265"/>
      <c r="E741" s="266"/>
      <c r="F741" s="79">
        <f>SUM(F740)*10%</f>
        <v>13.126244900000001</v>
      </c>
      <c r="G741" s="73">
        <f>SUM(F741/F742)</f>
        <v>9.0909090909090925E-2</v>
      </c>
    </row>
    <row r="742" spans="1:7" ht="15.6" thickTop="1" thickBot="1" x14ac:dyDescent="0.35">
      <c r="A742" s="78" t="s">
        <v>32</v>
      </c>
      <c r="B742" s="244" t="s">
        <v>33</v>
      </c>
      <c r="C742" s="245"/>
      <c r="D742" s="245"/>
      <c r="E742" s="246"/>
      <c r="F742" s="81">
        <f>SUM(F740:F741)</f>
        <v>144.38869389999999</v>
      </c>
      <c r="G742" s="82">
        <f>SUM(G733,G737,G739,G741)</f>
        <v>1</v>
      </c>
    </row>
    <row r="743" spans="1:7" ht="15.6" thickTop="1" thickBot="1" x14ac:dyDescent="0.35">
      <c r="A743" s="9"/>
      <c r="B743" s="9"/>
      <c r="C743" s="9"/>
      <c r="D743" s="9"/>
      <c r="E743" s="9"/>
    </row>
    <row r="744" spans="1:7" ht="44.4" thickTop="1" thickBot="1" x14ac:dyDescent="0.35">
      <c r="A744" s="61" t="s">
        <v>2</v>
      </c>
      <c r="B744" s="62" t="s">
        <v>3</v>
      </c>
      <c r="C744" s="63" t="s">
        <v>4</v>
      </c>
      <c r="D744" s="64" t="s">
        <v>5</v>
      </c>
      <c r="E744" s="27"/>
      <c r="F744" s="20"/>
      <c r="G744" s="20"/>
    </row>
    <row r="745" spans="1:7" ht="134.4" customHeight="1" thickTop="1" x14ac:dyDescent="0.3">
      <c r="A745" s="13" t="s">
        <v>890</v>
      </c>
      <c r="B745" s="28" t="s">
        <v>891</v>
      </c>
      <c r="C745" s="26"/>
      <c r="D745" s="26"/>
      <c r="E745" s="27"/>
      <c r="F745" s="20"/>
      <c r="G745" s="20"/>
    </row>
    <row r="746" spans="1:7" ht="66" customHeight="1" thickBot="1" x14ac:dyDescent="0.35">
      <c r="A746" s="16" t="s">
        <v>892</v>
      </c>
      <c r="B746" s="113" t="s">
        <v>893</v>
      </c>
      <c r="C746" s="110" t="s">
        <v>130</v>
      </c>
      <c r="D746" s="110">
        <v>1</v>
      </c>
      <c r="E746" s="20"/>
      <c r="F746" s="20"/>
      <c r="G746" s="20"/>
    </row>
    <row r="747" spans="1:7" ht="30" thickTop="1" thickBot="1" x14ac:dyDescent="0.35">
      <c r="A747" s="61" t="s">
        <v>9</v>
      </c>
      <c r="B747" s="62" t="s">
        <v>10</v>
      </c>
      <c r="C747" s="62" t="s">
        <v>4</v>
      </c>
      <c r="D747" s="62" t="s">
        <v>11</v>
      </c>
      <c r="E747" s="62" t="s">
        <v>12</v>
      </c>
      <c r="F747" s="62" t="s">
        <v>13</v>
      </c>
      <c r="G747" s="64" t="s">
        <v>14</v>
      </c>
    </row>
    <row r="748" spans="1:7" ht="15" thickTop="1" x14ac:dyDescent="0.3">
      <c r="A748" s="20"/>
      <c r="B748" s="67" t="s">
        <v>15</v>
      </c>
      <c r="C748" s="68"/>
      <c r="D748" s="68"/>
      <c r="E748" s="68"/>
      <c r="F748" s="68"/>
      <c r="G748" s="7"/>
    </row>
    <row r="749" spans="1:7" x14ac:dyDescent="0.3">
      <c r="A749" s="36" t="s">
        <v>16</v>
      </c>
      <c r="B749" s="4" t="s">
        <v>70</v>
      </c>
      <c r="C749" s="4" t="s">
        <v>18</v>
      </c>
      <c r="D749" s="22">
        <v>0.8</v>
      </c>
      <c r="E749" s="70">
        <v>30.27</v>
      </c>
      <c r="F749" s="6">
        <f>PRODUCT(D749:E749)</f>
        <v>24.216000000000001</v>
      </c>
      <c r="G749" s="7"/>
    </row>
    <row r="750" spans="1:7" x14ac:dyDescent="0.3">
      <c r="A750" s="36" t="s">
        <v>19</v>
      </c>
      <c r="B750" s="4" t="s">
        <v>140</v>
      </c>
      <c r="C750" s="4" t="s">
        <v>18</v>
      </c>
      <c r="D750" s="22">
        <v>0.4</v>
      </c>
      <c r="E750" s="70">
        <v>28.09</v>
      </c>
      <c r="F750" s="6">
        <f>PRODUCT(D750:E750)</f>
        <v>11.236000000000001</v>
      </c>
      <c r="G750" s="7"/>
    </row>
    <row r="751" spans="1:7" ht="15" thickBot="1" x14ac:dyDescent="0.35">
      <c r="A751" s="36" t="s">
        <v>131</v>
      </c>
      <c r="B751" s="4" t="s">
        <v>141</v>
      </c>
      <c r="C751" s="4" t="s">
        <v>18</v>
      </c>
      <c r="D751" s="22">
        <v>0.8</v>
      </c>
      <c r="E751" s="70">
        <v>25.18</v>
      </c>
      <c r="F751" s="6">
        <f>PRODUCT(D751:E751)</f>
        <v>20.144000000000002</v>
      </c>
      <c r="G751" s="7"/>
    </row>
    <row r="752" spans="1:7" ht="15.6" thickTop="1" thickBot="1" x14ac:dyDescent="0.35">
      <c r="A752" s="71">
        <v>1</v>
      </c>
      <c r="B752" s="244" t="s">
        <v>21</v>
      </c>
      <c r="C752" s="245"/>
      <c r="D752" s="245"/>
      <c r="E752" s="246"/>
      <c r="F752" s="72">
        <f>SUM(F749:F751)</f>
        <v>55.596000000000004</v>
      </c>
      <c r="G752" s="73">
        <f>SUM(F752/F761)</f>
        <v>0.57907973587052086</v>
      </c>
    </row>
    <row r="753" spans="1:7" ht="15" thickTop="1" x14ac:dyDescent="0.3">
      <c r="A753" s="20"/>
      <c r="B753" s="74" t="s">
        <v>45</v>
      </c>
      <c r="C753" s="4"/>
      <c r="D753" s="4"/>
      <c r="E753" s="4"/>
      <c r="F753" s="41"/>
      <c r="G753" s="75"/>
    </row>
    <row r="754" spans="1:7" ht="28.8" x14ac:dyDescent="0.3">
      <c r="A754" s="36" t="s">
        <v>23</v>
      </c>
      <c r="B754" s="4" t="s">
        <v>894</v>
      </c>
      <c r="C754" s="4" t="s">
        <v>130</v>
      </c>
      <c r="D754" s="22">
        <v>0.2</v>
      </c>
      <c r="E754" s="76">
        <v>32</v>
      </c>
      <c r="F754" s="6">
        <f>PRODUCT(D754:E754)</f>
        <v>6.4</v>
      </c>
      <c r="G754" s="7"/>
    </row>
    <row r="755" spans="1:7" ht="29.4" thickBot="1" x14ac:dyDescent="0.35">
      <c r="A755" s="36" t="s">
        <v>47</v>
      </c>
      <c r="B755" s="4" t="s">
        <v>2923</v>
      </c>
      <c r="C755" s="4" t="s">
        <v>8</v>
      </c>
      <c r="D755" s="4">
        <v>1.5800000000000002E-2</v>
      </c>
      <c r="E755" s="127">
        <v>879.7</v>
      </c>
      <c r="F755" s="23">
        <f>PRODUCT(D755:E755)</f>
        <v>13.899260000000002</v>
      </c>
      <c r="G755" s="93"/>
    </row>
    <row r="756" spans="1:7" ht="15.6" thickTop="1" thickBot="1" x14ac:dyDescent="0.35">
      <c r="A756" s="71">
        <v>2</v>
      </c>
      <c r="B756" s="244" t="s">
        <v>49</v>
      </c>
      <c r="C756" s="245"/>
      <c r="D756" s="245"/>
      <c r="E756" s="246"/>
      <c r="F756" s="72">
        <f>SUM(F754:F755)</f>
        <v>20.299260000000004</v>
      </c>
      <c r="G756" s="73">
        <f>SUM(F756/F761)</f>
        <v>0.21143409812157404</v>
      </c>
    </row>
    <row r="757" spans="1:7" ht="15.6" thickTop="1" thickBot="1" x14ac:dyDescent="0.35">
      <c r="A757" s="78" t="s">
        <v>26</v>
      </c>
      <c r="B757" s="244" t="s">
        <v>54</v>
      </c>
      <c r="C757" s="245"/>
      <c r="D757" s="245"/>
      <c r="E757" s="246"/>
      <c r="F757" s="79">
        <f>SUM(F752,F756)</f>
        <v>75.895260000000007</v>
      </c>
      <c r="G757" s="3"/>
    </row>
    <row r="758" spans="1:7" ht="15.6" thickTop="1" thickBot="1" x14ac:dyDescent="0.35">
      <c r="A758" s="80">
        <v>3</v>
      </c>
      <c r="B758" s="264" t="s">
        <v>28</v>
      </c>
      <c r="C758" s="265"/>
      <c r="D758" s="265"/>
      <c r="E758" s="266"/>
      <c r="F758" s="79">
        <f>SUM(F757)*15%</f>
        <v>11.384289000000001</v>
      </c>
      <c r="G758" s="73">
        <f>SUM(F758/F761)</f>
        <v>0.11857707509881424</v>
      </c>
    </row>
    <row r="759" spans="1:7" ht="15.6" thickTop="1" thickBot="1" x14ac:dyDescent="0.35">
      <c r="A759" s="78" t="s">
        <v>29</v>
      </c>
      <c r="B759" s="244" t="s">
        <v>55</v>
      </c>
      <c r="C759" s="245"/>
      <c r="D759" s="245"/>
      <c r="E759" s="246"/>
      <c r="F759" s="81">
        <f>SUM(F757:F758)</f>
        <v>87.279549000000003</v>
      </c>
    </row>
    <row r="760" spans="1:7" ht="15.6" thickTop="1" thickBot="1" x14ac:dyDescent="0.35">
      <c r="A760" s="80">
        <v>4</v>
      </c>
      <c r="B760" s="264" t="s">
        <v>31</v>
      </c>
      <c r="C760" s="265"/>
      <c r="D760" s="265"/>
      <c r="E760" s="266"/>
      <c r="F760" s="79">
        <f>SUM(F759)*10%</f>
        <v>8.7279549000000003</v>
      </c>
      <c r="G760" s="73">
        <f>SUM(F760/F761)</f>
        <v>9.0909090909090912E-2</v>
      </c>
    </row>
    <row r="761" spans="1:7" ht="15.6" thickTop="1" thickBot="1" x14ac:dyDescent="0.35">
      <c r="A761" s="78" t="s">
        <v>32</v>
      </c>
      <c r="B761" s="244" t="s">
        <v>33</v>
      </c>
      <c r="C761" s="245"/>
      <c r="D761" s="245"/>
      <c r="E761" s="246"/>
      <c r="F761" s="81">
        <f>SUM(F759:F760)</f>
        <v>96.007503900000003</v>
      </c>
      <c r="G761" s="82">
        <f>SUM(G752,G756,G758,G760)</f>
        <v>1</v>
      </c>
    </row>
    <row r="762" spans="1:7" ht="15.6" thickTop="1" thickBot="1" x14ac:dyDescent="0.35">
      <c r="A762" s="9"/>
      <c r="B762" s="9"/>
      <c r="C762" s="9"/>
      <c r="D762" s="9"/>
      <c r="E762" s="9"/>
    </row>
    <row r="763" spans="1:7" ht="44.4" thickTop="1" thickBot="1" x14ac:dyDescent="0.35">
      <c r="A763" s="61" t="s">
        <v>2</v>
      </c>
      <c r="B763" s="62" t="s">
        <v>3</v>
      </c>
      <c r="C763" s="63" t="s">
        <v>4</v>
      </c>
      <c r="D763" s="64" t="s">
        <v>5</v>
      </c>
      <c r="E763" s="27"/>
      <c r="F763" s="20"/>
      <c r="G763" s="20"/>
    </row>
    <row r="764" spans="1:7" ht="139.19999999999999" customHeight="1" thickTop="1" x14ac:dyDescent="0.3">
      <c r="A764" s="13" t="s">
        <v>890</v>
      </c>
      <c r="B764" s="28" t="s">
        <v>891</v>
      </c>
      <c r="C764" s="26"/>
      <c r="D764" s="26"/>
      <c r="E764" s="27"/>
      <c r="F764" s="20"/>
      <c r="G764" s="20"/>
    </row>
    <row r="765" spans="1:7" ht="43.8" thickBot="1" x14ac:dyDescent="0.35">
      <c r="A765" s="16" t="s">
        <v>895</v>
      </c>
      <c r="B765" s="113" t="s">
        <v>896</v>
      </c>
      <c r="C765" s="110" t="s">
        <v>130</v>
      </c>
      <c r="D765" s="110">
        <v>1</v>
      </c>
      <c r="E765" s="20"/>
      <c r="F765" s="20"/>
      <c r="G765" s="20"/>
    </row>
    <row r="766" spans="1:7" ht="30" thickTop="1" thickBot="1" x14ac:dyDescent="0.35">
      <c r="A766" s="61" t="s">
        <v>9</v>
      </c>
      <c r="B766" s="62" t="s">
        <v>10</v>
      </c>
      <c r="C766" s="62" t="s">
        <v>4</v>
      </c>
      <c r="D766" s="62" t="s">
        <v>11</v>
      </c>
      <c r="E766" s="62" t="s">
        <v>12</v>
      </c>
      <c r="F766" s="62" t="s">
        <v>13</v>
      </c>
      <c r="G766" s="64" t="s">
        <v>14</v>
      </c>
    </row>
    <row r="767" spans="1:7" ht="15" thickTop="1" x14ac:dyDescent="0.3">
      <c r="A767" s="20"/>
      <c r="B767" s="67" t="s">
        <v>15</v>
      </c>
      <c r="C767" s="68"/>
      <c r="D767" s="68"/>
      <c r="E767" s="68"/>
      <c r="F767" s="68"/>
      <c r="G767" s="7"/>
    </row>
    <row r="768" spans="1:7" x14ac:dyDescent="0.3">
      <c r="A768" s="36" t="s">
        <v>16</v>
      </c>
      <c r="B768" s="4" t="s">
        <v>70</v>
      </c>
      <c r="C768" s="4" t="s">
        <v>18</v>
      </c>
      <c r="D768" s="22">
        <v>0.4</v>
      </c>
      <c r="E768" s="70">
        <v>30.27</v>
      </c>
      <c r="F768" s="6">
        <f>PRODUCT(D768:E768)</f>
        <v>12.108000000000001</v>
      </c>
      <c r="G768" s="7"/>
    </row>
    <row r="769" spans="1:7" ht="15" thickBot="1" x14ac:dyDescent="0.35">
      <c r="A769" s="36" t="s">
        <v>19</v>
      </c>
      <c r="B769" s="4" t="s">
        <v>20</v>
      </c>
      <c r="C769" s="4" t="s">
        <v>18</v>
      </c>
      <c r="D769" s="22">
        <v>0.4</v>
      </c>
      <c r="E769" s="70">
        <v>25.18</v>
      </c>
      <c r="F769" s="6">
        <f>PRODUCT(D769:E769)</f>
        <v>10.072000000000001</v>
      </c>
      <c r="G769" s="7"/>
    </row>
    <row r="770" spans="1:7" ht="15.6" thickTop="1" thickBot="1" x14ac:dyDescent="0.35">
      <c r="A770" s="71">
        <v>1</v>
      </c>
      <c r="B770" s="244" t="s">
        <v>21</v>
      </c>
      <c r="C770" s="245"/>
      <c r="D770" s="245"/>
      <c r="E770" s="246"/>
      <c r="F770" s="72">
        <f>SUM(F768:F769)</f>
        <v>22.18</v>
      </c>
      <c r="G770" s="73">
        <f>SUM(F770/F778)</f>
        <v>0.48597440296571109</v>
      </c>
    </row>
    <row r="771" spans="1:7" ht="15" thickTop="1" x14ac:dyDescent="0.3">
      <c r="A771" s="20"/>
      <c r="B771" s="74" t="s">
        <v>45</v>
      </c>
      <c r="C771" s="4"/>
      <c r="D771" s="4"/>
      <c r="E771" s="4"/>
      <c r="F771" s="41"/>
      <c r="G771" s="75"/>
    </row>
    <row r="772" spans="1:7" ht="44.85" customHeight="1" thickBot="1" x14ac:dyDescent="0.35">
      <c r="A772" s="36" t="s">
        <v>23</v>
      </c>
      <c r="B772" s="4" t="s">
        <v>2925</v>
      </c>
      <c r="C772" s="4" t="s">
        <v>8</v>
      </c>
      <c r="D772" s="4">
        <v>1.5800000000000002E-2</v>
      </c>
      <c r="E772" s="6">
        <v>879.7</v>
      </c>
      <c r="F772" s="23">
        <f>PRODUCT(D772:E772)</f>
        <v>13.899260000000002</v>
      </c>
      <c r="G772" s="93"/>
    </row>
    <row r="773" spans="1:7" ht="15.6" thickTop="1" thickBot="1" x14ac:dyDescent="0.35">
      <c r="A773" s="71">
        <v>2</v>
      </c>
      <c r="B773" s="244" t="s">
        <v>49</v>
      </c>
      <c r="C773" s="245"/>
      <c r="D773" s="245"/>
      <c r="E773" s="246"/>
      <c r="F773" s="72">
        <f>SUM(F772)</f>
        <v>13.899260000000002</v>
      </c>
      <c r="G773" s="73">
        <f>SUM(F773/F778)</f>
        <v>0.3045394310263837</v>
      </c>
    </row>
    <row r="774" spans="1:7" ht="15.6" thickTop="1" thickBot="1" x14ac:dyDescent="0.35">
      <c r="A774" s="78" t="s">
        <v>26</v>
      </c>
      <c r="B774" s="244" t="s">
        <v>54</v>
      </c>
      <c r="C774" s="245"/>
      <c r="D774" s="245"/>
      <c r="E774" s="246"/>
      <c r="F774" s="79">
        <f>SUM(F770,F773)</f>
        <v>36.079260000000005</v>
      </c>
      <c r="G774" s="3"/>
    </row>
    <row r="775" spans="1:7" ht="15.6" thickTop="1" thickBot="1" x14ac:dyDescent="0.35">
      <c r="A775" s="80">
        <v>3</v>
      </c>
      <c r="B775" s="264" t="s">
        <v>28</v>
      </c>
      <c r="C775" s="265"/>
      <c r="D775" s="265"/>
      <c r="E775" s="266"/>
      <c r="F775" s="79">
        <f>SUM(F774)*15%</f>
        <v>5.4118890000000004</v>
      </c>
      <c r="G775" s="73">
        <f>SUM(F775/F778)</f>
        <v>0.11857707509881421</v>
      </c>
    </row>
    <row r="776" spans="1:7" ht="15.6" thickTop="1" thickBot="1" x14ac:dyDescent="0.35">
      <c r="A776" s="78" t="s">
        <v>29</v>
      </c>
      <c r="B776" s="244" t="s">
        <v>55</v>
      </c>
      <c r="C776" s="245"/>
      <c r="D776" s="245"/>
      <c r="E776" s="246"/>
      <c r="F776" s="81">
        <f>SUM(F774:F775)</f>
        <v>41.491149000000007</v>
      </c>
    </row>
    <row r="777" spans="1:7" ht="15.6" thickTop="1" thickBot="1" x14ac:dyDescent="0.35">
      <c r="A777" s="80">
        <v>4</v>
      </c>
      <c r="B777" s="264" t="s">
        <v>31</v>
      </c>
      <c r="C777" s="265"/>
      <c r="D777" s="265"/>
      <c r="E777" s="266"/>
      <c r="F777" s="79">
        <f>SUM(F776)*10%</f>
        <v>4.1491149000000007</v>
      </c>
      <c r="G777" s="73">
        <f>SUM(F777/F778)</f>
        <v>9.0909090909090912E-2</v>
      </c>
    </row>
    <row r="778" spans="1:7" ht="15.6" thickTop="1" thickBot="1" x14ac:dyDescent="0.35">
      <c r="A778" s="78" t="s">
        <v>32</v>
      </c>
      <c r="B778" s="244" t="s">
        <v>33</v>
      </c>
      <c r="C778" s="245"/>
      <c r="D778" s="245"/>
      <c r="E778" s="246"/>
      <c r="F778" s="81">
        <f>SUM(F776:F777)</f>
        <v>45.640263900000008</v>
      </c>
      <c r="G778" s="82">
        <f>SUM(G770,G773,G775,G777)</f>
        <v>0.99999999999999989</v>
      </c>
    </row>
    <row r="779" spans="1:7" ht="15.6" thickTop="1" thickBot="1" x14ac:dyDescent="0.35">
      <c r="A779" s="9"/>
      <c r="B779" s="9"/>
      <c r="C779" s="9"/>
      <c r="D779" s="9"/>
      <c r="E779" s="9"/>
    </row>
    <row r="780" spans="1:7" ht="44.4" thickTop="1" thickBot="1" x14ac:dyDescent="0.35">
      <c r="A780" s="61" t="s">
        <v>2</v>
      </c>
      <c r="B780" s="62" t="s">
        <v>3</v>
      </c>
      <c r="C780" s="63" t="s">
        <v>4</v>
      </c>
      <c r="D780" s="64" t="s">
        <v>5</v>
      </c>
      <c r="E780" s="27"/>
      <c r="F780" s="20"/>
      <c r="G780" s="20"/>
    </row>
    <row r="781" spans="1:7" ht="247.2" customHeight="1" thickTop="1" thickBot="1" x14ac:dyDescent="0.35">
      <c r="A781" s="18" t="s">
        <v>897</v>
      </c>
      <c r="B781" s="66" t="s">
        <v>898</v>
      </c>
      <c r="C781" s="50" t="s">
        <v>483</v>
      </c>
      <c r="D781" s="50">
        <v>1</v>
      </c>
      <c r="E781" s="20"/>
      <c r="F781" s="20"/>
      <c r="G781" s="20"/>
    </row>
    <row r="782" spans="1:7" ht="30" thickTop="1" thickBot="1" x14ac:dyDescent="0.35">
      <c r="A782" s="61" t="s">
        <v>9</v>
      </c>
      <c r="B782" s="62" t="s">
        <v>10</v>
      </c>
      <c r="C782" s="62" t="s">
        <v>4</v>
      </c>
      <c r="D782" s="62" t="s">
        <v>11</v>
      </c>
      <c r="E782" s="62" t="s">
        <v>12</v>
      </c>
      <c r="F782" s="62" t="s">
        <v>13</v>
      </c>
      <c r="G782" s="64" t="s">
        <v>14</v>
      </c>
    </row>
    <row r="783" spans="1:7" ht="15" thickTop="1" x14ac:dyDescent="0.3">
      <c r="A783" s="20"/>
      <c r="B783" s="67" t="s">
        <v>15</v>
      </c>
      <c r="C783" s="68"/>
      <c r="D783" s="68"/>
      <c r="E783" s="68"/>
      <c r="F783" s="68"/>
      <c r="G783" s="7"/>
    </row>
    <row r="784" spans="1:7" x14ac:dyDescent="0.3">
      <c r="A784" s="36" t="s">
        <v>16</v>
      </c>
      <c r="B784" s="4" t="s">
        <v>70</v>
      </c>
      <c r="C784" s="4" t="s">
        <v>18</v>
      </c>
      <c r="D784" s="105">
        <v>1.0044999999999999</v>
      </c>
      <c r="E784" s="70">
        <v>30.27</v>
      </c>
      <c r="F784" s="6">
        <f>PRODUCT(D784:E784)</f>
        <v>30.406215</v>
      </c>
      <c r="G784" s="7"/>
    </row>
    <row r="785" spans="1:12" ht="15" thickBot="1" x14ac:dyDescent="0.35">
      <c r="A785" s="36" t="s">
        <v>19</v>
      </c>
      <c r="B785" s="4" t="s">
        <v>20</v>
      </c>
      <c r="C785" s="4" t="s">
        <v>18</v>
      </c>
      <c r="D785" s="105">
        <v>1.0044999999999999</v>
      </c>
      <c r="E785" s="70">
        <v>25.18</v>
      </c>
      <c r="F785" s="6">
        <f>PRODUCT(D785:E785)</f>
        <v>25.293309999999998</v>
      </c>
      <c r="G785" s="7"/>
    </row>
    <row r="786" spans="1:12" ht="15.6" thickTop="1" thickBot="1" x14ac:dyDescent="0.35">
      <c r="A786" s="71">
        <v>1</v>
      </c>
      <c r="B786" s="244" t="s">
        <v>21</v>
      </c>
      <c r="C786" s="245"/>
      <c r="D786" s="245"/>
      <c r="E786" s="246"/>
      <c r="F786" s="72">
        <f>SUM(F784:F785)</f>
        <v>55.699524999999994</v>
      </c>
      <c r="G786" s="73">
        <f>SUM(F786/F794)</f>
        <v>0.27746787356814218</v>
      </c>
    </row>
    <row r="787" spans="1:12" ht="15" thickTop="1" x14ac:dyDescent="0.3">
      <c r="A787" s="20"/>
      <c r="B787" s="74" t="s">
        <v>188</v>
      </c>
      <c r="C787" s="4"/>
      <c r="D787" s="4"/>
      <c r="E787" s="4"/>
      <c r="F787" s="41"/>
      <c r="G787" s="75"/>
    </row>
    <row r="788" spans="1:12" ht="15" thickBot="1" x14ac:dyDescent="0.35">
      <c r="A788" s="36" t="s">
        <v>23</v>
      </c>
      <c r="B788" s="4" t="s">
        <v>189</v>
      </c>
      <c r="C788" s="4" t="s">
        <v>190</v>
      </c>
      <c r="D788" s="22">
        <v>1</v>
      </c>
      <c r="E788" s="76">
        <v>102.99</v>
      </c>
      <c r="F788" s="6">
        <f>D788*E788</f>
        <v>102.99</v>
      </c>
      <c r="G788" s="7"/>
      <c r="J788" s="30"/>
      <c r="K788" s="31"/>
      <c r="L788" s="31"/>
    </row>
    <row r="789" spans="1:12" ht="15.6" thickTop="1" thickBot="1" x14ac:dyDescent="0.35">
      <c r="A789" s="71">
        <v>2</v>
      </c>
      <c r="B789" s="244" t="s">
        <v>134</v>
      </c>
      <c r="C789" s="245"/>
      <c r="D789" s="245"/>
      <c r="E789" s="246"/>
      <c r="F789" s="72">
        <f>SUM(F788)</f>
        <v>102.99</v>
      </c>
      <c r="G789" s="73">
        <f>SUM(F789/F794)</f>
        <v>0.51304596042395267</v>
      </c>
    </row>
    <row r="790" spans="1:12" ht="15.6" thickTop="1" thickBot="1" x14ac:dyDescent="0.35">
      <c r="A790" s="78" t="s">
        <v>26</v>
      </c>
      <c r="B790" s="244" t="s">
        <v>27</v>
      </c>
      <c r="C790" s="245"/>
      <c r="D790" s="245"/>
      <c r="E790" s="246"/>
      <c r="F790" s="79">
        <f>SUM(F786,F789)</f>
        <v>158.689525</v>
      </c>
      <c r="G790" s="3"/>
    </row>
    <row r="791" spans="1:12" ht="15.6" thickTop="1" thickBot="1" x14ac:dyDescent="0.35">
      <c r="A791" s="80">
        <v>3</v>
      </c>
      <c r="B791" s="264" t="s">
        <v>28</v>
      </c>
      <c r="C791" s="265"/>
      <c r="D791" s="265"/>
      <c r="E791" s="266"/>
      <c r="F791" s="79">
        <f>SUM(F790)*15%</f>
        <v>23.803428749999998</v>
      </c>
      <c r="G791" s="73">
        <f>SUM(F791/F794)</f>
        <v>0.11857707509881422</v>
      </c>
    </row>
    <row r="792" spans="1:12" ht="15.6" thickTop="1" thickBot="1" x14ac:dyDescent="0.35">
      <c r="A792" s="78" t="s">
        <v>29</v>
      </c>
      <c r="B792" s="244" t="s">
        <v>30</v>
      </c>
      <c r="C792" s="245"/>
      <c r="D792" s="245"/>
      <c r="E792" s="246"/>
      <c r="F792" s="81">
        <f>SUM(F790:F791)</f>
        <v>182.49295375</v>
      </c>
    </row>
    <row r="793" spans="1:12" ht="15.6" thickTop="1" thickBot="1" x14ac:dyDescent="0.35">
      <c r="A793" s="80">
        <v>4</v>
      </c>
      <c r="B793" s="264" t="s">
        <v>31</v>
      </c>
      <c r="C793" s="265"/>
      <c r="D793" s="265"/>
      <c r="E793" s="266"/>
      <c r="F793" s="79">
        <f>SUM(F792)*10%</f>
        <v>18.249295374999999</v>
      </c>
      <c r="G793" s="73">
        <f>SUM(F793/F794)</f>
        <v>9.0909090909090898E-2</v>
      </c>
    </row>
    <row r="794" spans="1:12" ht="15.6" thickTop="1" thickBot="1" x14ac:dyDescent="0.35">
      <c r="A794" s="78" t="s">
        <v>32</v>
      </c>
      <c r="B794" s="244" t="s">
        <v>33</v>
      </c>
      <c r="C794" s="245"/>
      <c r="D794" s="245"/>
      <c r="E794" s="246"/>
      <c r="F794" s="81">
        <f>SUM(F792:F793)</f>
        <v>200.742249125</v>
      </c>
      <c r="G794" s="82">
        <f>SUM(G786,G789,G791,G793)</f>
        <v>1</v>
      </c>
    </row>
    <row r="795" spans="1:12" ht="15.6" thickTop="1" thickBot="1" x14ac:dyDescent="0.35"/>
    <row r="796" spans="1:12" ht="44.4" thickTop="1" thickBot="1" x14ac:dyDescent="0.35">
      <c r="A796" s="61" t="s">
        <v>2</v>
      </c>
      <c r="B796" s="62" t="s">
        <v>3</v>
      </c>
      <c r="C796" s="63" t="s">
        <v>4</v>
      </c>
      <c r="D796" s="64" t="s">
        <v>5</v>
      </c>
      <c r="E796" s="27"/>
      <c r="F796" s="20"/>
      <c r="G796" s="20"/>
    </row>
    <row r="797" spans="1:12" ht="103.8" customHeight="1" thickTop="1" thickBot="1" x14ac:dyDescent="0.35">
      <c r="A797" s="18" t="s">
        <v>899</v>
      </c>
      <c r="B797" s="66" t="s">
        <v>900</v>
      </c>
      <c r="C797" s="50" t="s">
        <v>130</v>
      </c>
      <c r="D797" s="50">
        <v>1</v>
      </c>
      <c r="E797" s="20"/>
      <c r="F797" s="20"/>
      <c r="G797" s="20"/>
    </row>
    <row r="798" spans="1:12" ht="30" thickTop="1" thickBot="1" x14ac:dyDescent="0.35">
      <c r="A798" s="61" t="s">
        <v>9</v>
      </c>
      <c r="B798" s="62" t="s">
        <v>10</v>
      </c>
      <c r="C798" s="62" t="s">
        <v>4</v>
      </c>
      <c r="D798" s="62" t="s">
        <v>11</v>
      </c>
      <c r="E798" s="62" t="s">
        <v>12</v>
      </c>
      <c r="F798" s="62" t="s">
        <v>13</v>
      </c>
      <c r="G798" s="64" t="s">
        <v>14</v>
      </c>
    </row>
    <row r="799" spans="1:12" ht="15" thickTop="1" x14ac:dyDescent="0.3">
      <c r="A799" s="20"/>
      <c r="B799" s="67" t="s">
        <v>15</v>
      </c>
      <c r="C799" s="68"/>
      <c r="D799" s="68"/>
      <c r="E799" s="68"/>
      <c r="F799" s="68"/>
      <c r="G799" s="7"/>
    </row>
    <row r="800" spans="1:12" x14ac:dyDescent="0.3">
      <c r="A800" s="36" t="s">
        <v>16</v>
      </c>
      <c r="B800" s="4" t="s">
        <v>70</v>
      </c>
      <c r="C800" s="4" t="s">
        <v>18</v>
      </c>
      <c r="D800" s="105">
        <v>2.3099999999999999E-2</v>
      </c>
      <c r="E800" s="70">
        <v>30.27</v>
      </c>
      <c r="F800" s="6">
        <f>PRODUCT(D800:E800)</f>
        <v>0.699237</v>
      </c>
      <c r="G800" s="7"/>
    </row>
    <row r="801" spans="1:12" ht="15" thickBot="1" x14ac:dyDescent="0.35">
      <c r="A801" s="36" t="s">
        <v>19</v>
      </c>
      <c r="B801" s="4" t="s">
        <v>20</v>
      </c>
      <c r="C801" s="4" t="s">
        <v>18</v>
      </c>
      <c r="D801" s="105">
        <v>2.3099999999999999E-2</v>
      </c>
      <c r="E801" s="70">
        <v>25.18</v>
      </c>
      <c r="F801" s="6">
        <f>PRODUCT(D801:E801)</f>
        <v>0.58165800000000001</v>
      </c>
      <c r="G801" s="7"/>
    </row>
    <row r="802" spans="1:12" ht="15.6" thickTop="1" thickBot="1" x14ac:dyDescent="0.35">
      <c r="A802" s="71">
        <v>1</v>
      </c>
      <c r="B802" s="244" t="s">
        <v>21</v>
      </c>
      <c r="C802" s="245"/>
      <c r="D802" s="245"/>
      <c r="E802" s="246"/>
      <c r="F802" s="72">
        <f>SUM(F800:F801)</f>
        <v>1.2808950000000001</v>
      </c>
      <c r="G802" s="73">
        <f>SUM(F802/F810)</f>
        <v>0.21179407148479615</v>
      </c>
    </row>
    <row r="803" spans="1:12" ht="15" thickTop="1" x14ac:dyDescent="0.3">
      <c r="A803" s="20"/>
      <c r="B803" s="74" t="s">
        <v>188</v>
      </c>
      <c r="C803" s="4"/>
      <c r="D803" s="4"/>
      <c r="E803" s="4"/>
      <c r="F803" s="41"/>
      <c r="G803" s="75"/>
    </row>
    <row r="804" spans="1:12" ht="15" thickBot="1" x14ac:dyDescent="0.35">
      <c r="A804" s="36" t="s">
        <v>23</v>
      </c>
      <c r="B804" s="4" t="s">
        <v>189</v>
      </c>
      <c r="C804" s="4" t="s">
        <v>190</v>
      </c>
      <c r="D804" s="22">
        <v>1</v>
      </c>
      <c r="E804" s="76">
        <v>3.5</v>
      </c>
      <c r="F804" s="6">
        <f>D804*E804</f>
        <v>3.5</v>
      </c>
      <c r="G804" s="7"/>
      <c r="J804" s="30"/>
      <c r="K804" s="31"/>
      <c r="L804" s="31"/>
    </row>
    <row r="805" spans="1:12" ht="15.6" thickTop="1" thickBot="1" x14ac:dyDescent="0.35">
      <c r="A805" s="71">
        <v>2</v>
      </c>
      <c r="B805" s="244" t="s">
        <v>134</v>
      </c>
      <c r="C805" s="245"/>
      <c r="D805" s="245"/>
      <c r="E805" s="246"/>
      <c r="F805" s="72">
        <f>SUM(F804)</f>
        <v>3.5</v>
      </c>
      <c r="G805" s="73">
        <f>SUM(F805/F810)</f>
        <v>0.57871976250729873</v>
      </c>
    </row>
    <row r="806" spans="1:12" ht="15.6" thickTop="1" thickBot="1" x14ac:dyDescent="0.35">
      <c r="A806" s="78" t="s">
        <v>26</v>
      </c>
      <c r="B806" s="244" t="s">
        <v>27</v>
      </c>
      <c r="C806" s="245"/>
      <c r="D806" s="245"/>
      <c r="E806" s="246"/>
      <c r="F806" s="79">
        <f>SUM(F802,F805)</f>
        <v>4.7808950000000001</v>
      </c>
      <c r="G806" s="3"/>
    </row>
    <row r="807" spans="1:12" ht="15.6" thickTop="1" thickBot="1" x14ac:dyDescent="0.35">
      <c r="A807" s="80">
        <v>3</v>
      </c>
      <c r="B807" s="264" t="s">
        <v>28</v>
      </c>
      <c r="C807" s="265"/>
      <c r="D807" s="265"/>
      <c r="E807" s="266"/>
      <c r="F807" s="79">
        <f>SUM(F806)*15%</f>
        <v>0.71713424999999997</v>
      </c>
      <c r="G807" s="73">
        <f>SUM(F807/F810)</f>
        <v>0.11857707509881422</v>
      </c>
    </row>
    <row r="808" spans="1:12" ht="15.6" thickTop="1" thickBot="1" x14ac:dyDescent="0.35">
      <c r="A808" s="78" t="s">
        <v>29</v>
      </c>
      <c r="B808" s="244" t="s">
        <v>30</v>
      </c>
      <c r="C808" s="245"/>
      <c r="D808" s="245"/>
      <c r="E808" s="246"/>
      <c r="F808" s="81">
        <f>SUM(F806:F807)</f>
        <v>5.4980292500000001</v>
      </c>
    </row>
    <row r="809" spans="1:12" ht="15.6" thickTop="1" thickBot="1" x14ac:dyDescent="0.35">
      <c r="A809" s="80">
        <v>4</v>
      </c>
      <c r="B809" s="264" t="s">
        <v>31</v>
      </c>
      <c r="C809" s="265"/>
      <c r="D809" s="265"/>
      <c r="E809" s="266"/>
      <c r="F809" s="79">
        <f>SUM(F808)*10%</f>
        <v>0.54980292500000005</v>
      </c>
      <c r="G809" s="73">
        <f>SUM(F809/F810)</f>
        <v>9.0909090909090925E-2</v>
      </c>
    </row>
    <row r="810" spans="1:12" ht="15.6" thickTop="1" thickBot="1" x14ac:dyDescent="0.35">
      <c r="A810" s="78" t="s">
        <v>32</v>
      </c>
      <c r="B810" s="244" t="s">
        <v>33</v>
      </c>
      <c r="C810" s="245"/>
      <c r="D810" s="245"/>
      <c r="E810" s="246"/>
      <c r="F810" s="81">
        <f>SUM(F808:F809)</f>
        <v>6.0478321749999999</v>
      </c>
      <c r="G810" s="82">
        <f>SUM(G802,G805,G807,G809)</f>
        <v>1</v>
      </c>
    </row>
    <row r="811" spans="1:12" ht="15.6" thickTop="1" thickBot="1" x14ac:dyDescent="0.35"/>
    <row r="812" spans="1:12" ht="44.4" thickTop="1" thickBot="1" x14ac:dyDescent="0.35">
      <c r="A812" s="61" t="s">
        <v>2</v>
      </c>
      <c r="B812" s="62" t="s">
        <v>3</v>
      </c>
      <c r="C812" s="63" t="s">
        <v>4</v>
      </c>
      <c r="D812" s="64" t="s">
        <v>5</v>
      </c>
      <c r="E812" s="27"/>
      <c r="F812" s="20"/>
      <c r="G812" s="20"/>
    </row>
    <row r="813" spans="1:12" ht="124.2" customHeight="1" thickTop="1" thickBot="1" x14ac:dyDescent="0.35">
      <c r="A813" s="18" t="s">
        <v>901</v>
      </c>
      <c r="B813" s="66" t="s">
        <v>902</v>
      </c>
      <c r="C813" s="50" t="s">
        <v>130</v>
      </c>
      <c r="D813" s="50">
        <v>1</v>
      </c>
      <c r="E813" s="20"/>
      <c r="F813" s="20"/>
      <c r="G813" s="20"/>
    </row>
    <row r="814" spans="1:12" ht="30" thickTop="1" thickBot="1" x14ac:dyDescent="0.35">
      <c r="A814" s="61" t="s">
        <v>9</v>
      </c>
      <c r="B814" s="62" t="s">
        <v>10</v>
      </c>
      <c r="C814" s="62" t="s">
        <v>4</v>
      </c>
      <c r="D814" s="62" t="s">
        <v>11</v>
      </c>
      <c r="E814" s="62" t="s">
        <v>12</v>
      </c>
      <c r="F814" s="62" t="s">
        <v>13</v>
      </c>
      <c r="G814" s="64" t="s">
        <v>14</v>
      </c>
    </row>
    <row r="815" spans="1:12" ht="15" thickTop="1" x14ac:dyDescent="0.3">
      <c r="A815" s="20"/>
      <c r="B815" s="67" t="s">
        <v>15</v>
      </c>
      <c r="C815" s="68"/>
      <c r="D815" s="68"/>
      <c r="E815" s="68"/>
      <c r="F815" s="68"/>
      <c r="G815" s="7"/>
    </row>
    <row r="816" spans="1:12" x14ac:dyDescent="0.3">
      <c r="A816" s="36" t="s">
        <v>16</v>
      </c>
      <c r="B816" s="4" t="s">
        <v>70</v>
      </c>
      <c r="C816" s="4" t="s">
        <v>18</v>
      </c>
      <c r="D816" s="105">
        <v>2.24E-2</v>
      </c>
      <c r="E816" s="70">
        <v>30.27</v>
      </c>
      <c r="F816" s="6">
        <f>PRODUCT(D816:E816)</f>
        <v>0.67804799999999998</v>
      </c>
      <c r="G816" s="7"/>
    </row>
    <row r="817" spans="1:12" ht="15" thickBot="1" x14ac:dyDescent="0.35">
      <c r="A817" s="36" t="s">
        <v>19</v>
      </c>
      <c r="B817" s="4" t="s">
        <v>20</v>
      </c>
      <c r="C817" s="4" t="s">
        <v>18</v>
      </c>
      <c r="D817" s="105">
        <v>2.24E-2</v>
      </c>
      <c r="E817" s="70">
        <v>25.18</v>
      </c>
      <c r="F817" s="6">
        <f>PRODUCT(D817:E817)</f>
        <v>0.56403199999999998</v>
      </c>
      <c r="G817" s="7"/>
    </row>
    <row r="818" spans="1:12" ht="15.6" thickTop="1" thickBot="1" x14ac:dyDescent="0.35">
      <c r="A818" s="71">
        <v>1</v>
      </c>
      <c r="B818" s="244" t="s">
        <v>21</v>
      </c>
      <c r="C818" s="245"/>
      <c r="D818" s="245"/>
      <c r="E818" s="246"/>
      <c r="F818" s="72">
        <f>SUM(F816:F817)</f>
        <v>1.2420800000000001</v>
      </c>
      <c r="G818" s="73">
        <f>SUM(F818/F826)</f>
        <v>0.20705711901210047</v>
      </c>
    </row>
    <row r="819" spans="1:12" ht="15" thickTop="1" x14ac:dyDescent="0.3">
      <c r="A819" s="20"/>
      <c r="B819" s="74" t="s">
        <v>188</v>
      </c>
      <c r="C819" s="4"/>
      <c r="D819" s="4"/>
      <c r="E819" s="4"/>
      <c r="F819" s="41"/>
      <c r="G819" s="75"/>
    </row>
    <row r="820" spans="1:12" ht="15" thickBot="1" x14ac:dyDescent="0.35">
      <c r="A820" s="36" t="s">
        <v>23</v>
      </c>
      <c r="B820" s="4" t="s">
        <v>189</v>
      </c>
      <c r="C820" s="4" t="s">
        <v>190</v>
      </c>
      <c r="D820" s="22">
        <v>1</v>
      </c>
      <c r="E820" s="76">
        <v>3.5</v>
      </c>
      <c r="F820" s="6">
        <f>D820*E820</f>
        <v>3.5</v>
      </c>
      <c r="G820" s="7"/>
      <c r="J820" s="30"/>
      <c r="K820" s="31"/>
      <c r="L820" s="31"/>
    </row>
    <row r="821" spans="1:12" ht="15.6" thickTop="1" thickBot="1" x14ac:dyDescent="0.35">
      <c r="A821" s="71">
        <v>2</v>
      </c>
      <c r="B821" s="244" t="s">
        <v>134</v>
      </c>
      <c r="C821" s="245"/>
      <c r="D821" s="245"/>
      <c r="E821" s="246"/>
      <c r="F821" s="72">
        <f>SUM(F820)</f>
        <v>3.5</v>
      </c>
      <c r="G821" s="73">
        <f>SUM(F821/F826)</f>
        <v>0.58345671497999452</v>
      </c>
    </row>
    <row r="822" spans="1:12" ht="15.6" thickTop="1" thickBot="1" x14ac:dyDescent="0.35">
      <c r="A822" s="78" t="s">
        <v>26</v>
      </c>
      <c r="B822" s="244" t="s">
        <v>27</v>
      </c>
      <c r="C822" s="245"/>
      <c r="D822" s="245"/>
      <c r="E822" s="246"/>
      <c r="F822" s="79">
        <f>SUM(F818,F821)</f>
        <v>4.7420799999999996</v>
      </c>
      <c r="G822" s="3"/>
    </row>
    <row r="823" spans="1:12" ht="15.6" thickTop="1" thickBot="1" x14ac:dyDescent="0.35">
      <c r="A823" s="80">
        <v>3</v>
      </c>
      <c r="B823" s="264" t="s">
        <v>28</v>
      </c>
      <c r="C823" s="265"/>
      <c r="D823" s="265"/>
      <c r="E823" s="266"/>
      <c r="F823" s="79">
        <f>SUM(F822)*15%</f>
        <v>0.71131199999999994</v>
      </c>
      <c r="G823" s="73">
        <f>SUM(F823/F826)</f>
        <v>0.11857707509881424</v>
      </c>
    </row>
    <row r="824" spans="1:12" ht="15.6" thickTop="1" thickBot="1" x14ac:dyDescent="0.35">
      <c r="A824" s="78" t="s">
        <v>29</v>
      </c>
      <c r="B824" s="244" t="s">
        <v>30</v>
      </c>
      <c r="C824" s="245"/>
      <c r="D824" s="245"/>
      <c r="E824" s="246"/>
      <c r="F824" s="81">
        <f>SUM(F822:F823)</f>
        <v>5.4533919999999991</v>
      </c>
    </row>
    <row r="825" spans="1:12" ht="15.6" thickTop="1" thickBot="1" x14ac:dyDescent="0.35">
      <c r="A825" s="80">
        <v>4</v>
      </c>
      <c r="B825" s="264" t="s">
        <v>31</v>
      </c>
      <c r="C825" s="265"/>
      <c r="D825" s="265"/>
      <c r="E825" s="266"/>
      <c r="F825" s="79">
        <f>SUM(F824)*10%</f>
        <v>0.54533919999999991</v>
      </c>
      <c r="G825" s="73">
        <f>SUM(F825/F826)</f>
        <v>9.0909090909090912E-2</v>
      </c>
    </row>
    <row r="826" spans="1:12" ht="15.6" thickTop="1" thickBot="1" x14ac:dyDescent="0.35">
      <c r="A826" s="78" t="s">
        <v>32</v>
      </c>
      <c r="B826" s="244" t="s">
        <v>33</v>
      </c>
      <c r="C826" s="245"/>
      <c r="D826" s="245"/>
      <c r="E826" s="246"/>
      <c r="F826" s="81">
        <f>SUM(F824:F825)</f>
        <v>5.998731199999999</v>
      </c>
      <c r="G826" s="82">
        <f>SUM(G818,G821,G823,G825)</f>
        <v>1</v>
      </c>
    </row>
    <row r="827" spans="1:12" ht="15.6" thickTop="1" thickBot="1" x14ac:dyDescent="0.35"/>
    <row r="828" spans="1:12" ht="44.4" thickTop="1" thickBot="1" x14ac:dyDescent="0.35">
      <c r="A828" s="61" t="s">
        <v>2</v>
      </c>
      <c r="B828" s="62" t="s">
        <v>3</v>
      </c>
      <c r="C828" s="63" t="s">
        <v>4</v>
      </c>
      <c r="D828" s="64" t="s">
        <v>5</v>
      </c>
      <c r="E828" s="27"/>
      <c r="F828" s="20"/>
      <c r="G828" s="20"/>
    </row>
    <row r="829" spans="1:12" ht="202.8" customHeight="1" thickTop="1" x14ac:dyDescent="0.3">
      <c r="A829" s="232" t="s">
        <v>903</v>
      </c>
      <c r="B829" s="278" t="s">
        <v>904</v>
      </c>
      <c r="C829" s="268" t="s">
        <v>8</v>
      </c>
      <c r="D829" s="268">
        <v>1</v>
      </c>
      <c r="E829" s="27"/>
      <c r="F829" s="20"/>
      <c r="G829" s="20"/>
    </row>
    <row r="830" spans="1:12" ht="237.6" customHeight="1" thickBot="1" x14ac:dyDescent="0.35">
      <c r="A830" s="233"/>
      <c r="B830" s="279"/>
      <c r="C830" s="269"/>
      <c r="D830" s="269"/>
      <c r="E830" s="20"/>
      <c r="F830" s="20"/>
      <c r="G830" s="20"/>
    </row>
    <row r="831" spans="1:12" ht="30" thickTop="1" thickBot="1" x14ac:dyDescent="0.35">
      <c r="A831" s="61" t="s">
        <v>9</v>
      </c>
      <c r="B831" s="62" t="s">
        <v>10</v>
      </c>
      <c r="C831" s="62" t="s">
        <v>4</v>
      </c>
      <c r="D831" s="62" t="s">
        <v>11</v>
      </c>
      <c r="E831" s="62" t="s">
        <v>12</v>
      </c>
      <c r="F831" s="62" t="s">
        <v>13</v>
      </c>
      <c r="G831" s="64" t="s">
        <v>14</v>
      </c>
    </row>
    <row r="832" spans="1:12" ht="15" thickTop="1" x14ac:dyDescent="0.3">
      <c r="A832" s="20"/>
      <c r="B832" s="67" t="s">
        <v>15</v>
      </c>
      <c r="C832" s="68"/>
      <c r="D832" s="68"/>
      <c r="E832" s="68"/>
      <c r="F832" s="68"/>
      <c r="G832" s="7"/>
    </row>
    <row r="833" spans="1:12" x14ac:dyDescent="0.3">
      <c r="A833" s="36" t="s">
        <v>16</v>
      </c>
      <c r="B833" s="4" t="s">
        <v>70</v>
      </c>
      <c r="C833" s="4" t="s">
        <v>18</v>
      </c>
      <c r="D833" s="105">
        <v>2.8681999999999999</v>
      </c>
      <c r="E833" s="70">
        <v>30.27</v>
      </c>
      <c r="F833" s="6">
        <f>PRODUCT(D833:E833)</f>
        <v>86.820414</v>
      </c>
      <c r="G833" s="7"/>
    </row>
    <row r="834" spans="1:12" x14ac:dyDescent="0.3">
      <c r="A834" s="36" t="s">
        <v>19</v>
      </c>
      <c r="B834" s="4" t="s">
        <v>140</v>
      </c>
      <c r="C834" s="4" t="s">
        <v>18</v>
      </c>
      <c r="D834" s="105">
        <v>2.8681999999999999</v>
      </c>
      <c r="E834" s="70">
        <v>28.09</v>
      </c>
      <c r="F834" s="6">
        <f>PRODUCT(D834:E834)</f>
        <v>80.567737999999991</v>
      </c>
      <c r="G834" s="7"/>
    </row>
    <row r="835" spans="1:12" ht="15" thickBot="1" x14ac:dyDescent="0.35">
      <c r="A835" s="36" t="s">
        <v>131</v>
      </c>
      <c r="B835" s="4" t="s">
        <v>141</v>
      </c>
      <c r="C835" s="4" t="s">
        <v>18</v>
      </c>
      <c r="D835" s="105">
        <v>2.8681999999999999</v>
      </c>
      <c r="E835" s="70">
        <v>25.18</v>
      </c>
      <c r="F835" s="6">
        <f>PRODUCT(D835:E835)</f>
        <v>72.221275999999989</v>
      </c>
      <c r="G835" s="7"/>
    </row>
    <row r="836" spans="1:12" ht="15.6" thickTop="1" thickBot="1" x14ac:dyDescent="0.35">
      <c r="A836" s="71">
        <v>1</v>
      </c>
      <c r="B836" s="244" t="s">
        <v>21</v>
      </c>
      <c r="C836" s="245"/>
      <c r="D836" s="245"/>
      <c r="E836" s="246"/>
      <c r="F836" s="72">
        <f>SUM(F833:F835)</f>
        <v>239.60942799999998</v>
      </c>
      <c r="G836" s="73">
        <f>SUM(F836/F844)</f>
        <v>0.57050960489270441</v>
      </c>
    </row>
    <row r="837" spans="1:12" ht="15" thickTop="1" x14ac:dyDescent="0.3">
      <c r="A837" s="20"/>
      <c r="B837" s="74" t="s">
        <v>188</v>
      </c>
      <c r="C837" s="4"/>
      <c r="D837" s="4"/>
      <c r="E837" s="4"/>
      <c r="F837" s="41"/>
      <c r="G837" s="75"/>
    </row>
    <row r="838" spans="1:12" ht="15" thickBot="1" x14ac:dyDescent="0.35">
      <c r="A838" s="36" t="s">
        <v>23</v>
      </c>
      <c r="B838" s="4" t="s">
        <v>189</v>
      </c>
      <c r="C838" s="4" t="s">
        <v>190</v>
      </c>
      <c r="D838" s="22">
        <v>1</v>
      </c>
      <c r="E838" s="76">
        <v>92.4</v>
      </c>
      <c r="F838" s="6">
        <f>D838*E838</f>
        <v>92.4</v>
      </c>
      <c r="G838" s="7"/>
      <c r="J838" s="30"/>
      <c r="K838" s="31"/>
      <c r="L838" s="31"/>
    </row>
    <row r="839" spans="1:12" ht="15.6" thickTop="1" thickBot="1" x14ac:dyDescent="0.35">
      <c r="A839" s="71">
        <v>2</v>
      </c>
      <c r="B839" s="244" t="s">
        <v>134</v>
      </c>
      <c r="C839" s="245"/>
      <c r="D839" s="245"/>
      <c r="E839" s="246"/>
      <c r="F839" s="72">
        <f>SUM(F838)</f>
        <v>92.4</v>
      </c>
      <c r="G839" s="73">
        <f>SUM(F839/F844)</f>
        <v>0.22000422909939044</v>
      </c>
    </row>
    <row r="840" spans="1:12" ht="15.6" thickTop="1" thickBot="1" x14ac:dyDescent="0.35">
      <c r="A840" s="78" t="s">
        <v>26</v>
      </c>
      <c r="B840" s="244" t="s">
        <v>27</v>
      </c>
      <c r="C840" s="245"/>
      <c r="D840" s="245"/>
      <c r="E840" s="246"/>
      <c r="F840" s="79">
        <f>SUM(F836,F839)</f>
        <v>332.00942799999996</v>
      </c>
      <c r="G840" s="3"/>
    </row>
    <row r="841" spans="1:12" ht="15.6" thickTop="1" thickBot="1" x14ac:dyDescent="0.35">
      <c r="A841" s="80">
        <v>3</v>
      </c>
      <c r="B841" s="264" t="s">
        <v>28</v>
      </c>
      <c r="C841" s="265"/>
      <c r="D841" s="265"/>
      <c r="E841" s="266"/>
      <c r="F841" s="79">
        <f>SUM(F840)*15%</f>
        <v>49.801414199999989</v>
      </c>
      <c r="G841" s="73">
        <f>SUM(F841/F844)</f>
        <v>0.11857707509881421</v>
      </c>
    </row>
    <row r="842" spans="1:12" ht="15.6" thickTop="1" thickBot="1" x14ac:dyDescent="0.35">
      <c r="A842" s="78" t="s">
        <v>29</v>
      </c>
      <c r="B842" s="244" t="s">
        <v>30</v>
      </c>
      <c r="C842" s="245"/>
      <c r="D842" s="245"/>
      <c r="E842" s="246"/>
      <c r="F842" s="81">
        <f>SUM(F840:F841)</f>
        <v>381.81084219999997</v>
      </c>
    </row>
    <row r="843" spans="1:12" ht="15.6" thickTop="1" thickBot="1" x14ac:dyDescent="0.35">
      <c r="A843" s="80">
        <v>4</v>
      </c>
      <c r="B843" s="264" t="s">
        <v>31</v>
      </c>
      <c r="C843" s="265"/>
      <c r="D843" s="265"/>
      <c r="E843" s="266"/>
      <c r="F843" s="79">
        <f>SUM(F842)*10%</f>
        <v>38.181084219999995</v>
      </c>
      <c r="G843" s="73">
        <f>SUM(F843/F844)</f>
        <v>9.0909090909090898E-2</v>
      </c>
    </row>
    <row r="844" spans="1:12" ht="15.6" thickTop="1" thickBot="1" x14ac:dyDescent="0.35">
      <c r="A844" s="78" t="s">
        <v>32</v>
      </c>
      <c r="B844" s="244" t="s">
        <v>33</v>
      </c>
      <c r="C844" s="245"/>
      <c r="D844" s="245"/>
      <c r="E844" s="246"/>
      <c r="F844" s="81">
        <f>SUM(F842:F843)</f>
        <v>419.99192641999997</v>
      </c>
      <c r="G844" s="82">
        <f>SUM(G836,G839,G841,G843)</f>
        <v>1</v>
      </c>
    </row>
    <row r="845" spans="1:12" ht="15.6" thickTop="1" thickBot="1" x14ac:dyDescent="0.35"/>
    <row r="846" spans="1:12" ht="44.4" thickTop="1" thickBot="1" x14ac:dyDescent="0.35">
      <c r="A846" s="61" t="s">
        <v>2</v>
      </c>
      <c r="B846" s="62" t="s">
        <v>3</v>
      </c>
      <c r="C846" s="63" t="s">
        <v>4</v>
      </c>
      <c r="D846" s="64" t="s">
        <v>5</v>
      </c>
      <c r="E846" s="27"/>
      <c r="F846" s="20"/>
      <c r="G846" s="20"/>
    </row>
    <row r="847" spans="1:12" ht="225.6" customHeight="1" thickTop="1" x14ac:dyDescent="0.3">
      <c r="A847" s="232" t="s">
        <v>905</v>
      </c>
      <c r="B847" s="268" t="s">
        <v>906</v>
      </c>
      <c r="C847" s="268" t="s">
        <v>304</v>
      </c>
      <c r="D847" s="268">
        <v>1</v>
      </c>
      <c r="E847" s="27"/>
      <c r="F847" s="20"/>
      <c r="G847" s="20"/>
    </row>
    <row r="848" spans="1:12" ht="171.6" customHeight="1" thickBot="1" x14ac:dyDescent="0.35">
      <c r="A848" s="233"/>
      <c r="B848" s="269"/>
      <c r="C848" s="269"/>
      <c r="D848" s="269"/>
      <c r="E848" s="20"/>
      <c r="F848" s="20"/>
      <c r="G848" s="20"/>
    </row>
    <row r="849" spans="1:12" ht="30" thickTop="1" thickBot="1" x14ac:dyDescent="0.35">
      <c r="A849" s="61" t="s">
        <v>9</v>
      </c>
      <c r="B849" s="62" t="s">
        <v>10</v>
      </c>
      <c r="C849" s="62" t="s">
        <v>4</v>
      </c>
      <c r="D849" s="62" t="s">
        <v>11</v>
      </c>
      <c r="E849" s="62" t="s">
        <v>12</v>
      </c>
      <c r="F849" s="62" t="s">
        <v>13</v>
      </c>
      <c r="G849" s="64" t="s">
        <v>14</v>
      </c>
    </row>
    <row r="850" spans="1:12" ht="15" thickTop="1" x14ac:dyDescent="0.3">
      <c r="A850" s="20"/>
      <c r="B850" s="67" t="s">
        <v>15</v>
      </c>
      <c r="C850" s="68"/>
      <c r="D850" s="68"/>
      <c r="E850" s="68"/>
      <c r="F850" s="68"/>
      <c r="G850" s="7"/>
    </row>
    <row r="851" spans="1:12" x14ac:dyDescent="0.3">
      <c r="A851" s="36" t="s">
        <v>16</v>
      </c>
      <c r="B851" s="4" t="s">
        <v>70</v>
      </c>
      <c r="C851" s="4" t="s">
        <v>18</v>
      </c>
      <c r="D851" s="105">
        <v>0.14990000000000001</v>
      </c>
      <c r="E851" s="70">
        <v>30.27</v>
      </c>
      <c r="F851" s="6">
        <f>PRODUCT(D851:E851)</f>
        <v>4.5374730000000003</v>
      </c>
      <c r="G851" s="7"/>
    </row>
    <row r="852" spans="1:12" ht="15" thickBot="1" x14ac:dyDescent="0.35">
      <c r="A852" s="36" t="s">
        <v>19</v>
      </c>
      <c r="B852" s="4" t="s">
        <v>20</v>
      </c>
      <c r="C852" s="4" t="s">
        <v>18</v>
      </c>
      <c r="D852" s="105">
        <v>0.14990000000000001</v>
      </c>
      <c r="E852" s="70">
        <v>25.18</v>
      </c>
      <c r="F852" s="6">
        <f>PRODUCT(D852:E852)</f>
        <v>3.7744819999999999</v>
      </c>
      <c r="G852" s="7"/>
    </row>
    <row r="853" spans="1:12" ht="15.6" thickTop="1" thickBot="1" x14ac:dyDescent="0.35">
      <c r="A853" s="71">
        <v>1</v>
      </c>
      <c r="B853" s="244" t="s">
        <v>21</v>
      </c>
      <c r="C853" s="245"/>
      <c r="D853" s="245"/>
      <c r="E853" s="246"/>
      <c r="F853" s="72">
        <f>SUM(F851:F852)</f>
        <v>8.3119550000000011</v>
      </c>
      <c r="G853" s="73">
        <f>SUM(F853/F861)</f>
        <v>0.53024041928975396</v>
      </c>
    </row>
    <row r="854" spans="1:12" ht="15" thickTop="1" x14ac:dyDescent="0.3">
      <c r="A854" s="20"/>
      <c r="B854" s="74" t="s">
        <v>188</v>
      </c>
      <c r="C854" s="4"/>
      <c r="D854" s="4"/>
      <c r="E854" s="4"/>
      <c r="F854" s="41"/>
      <c r="G854" s="75"/>
    </row>
    <row r="855" spans="1:12" ht="15" thickBot="1" x14ac:dyDescent="0.35">
      <c r="A855" s="36" t="s">
        <v>23</v>
      </c>
      <c r="B855" s="4" t="s">
        <v>189</v>
      </c>
      <c r="C855" s="4" t="s">
        <v>190</v>
      </c>
      <c r="D855" s="22">
        <v>1</v>
      </c>
      <c r="E855" s="76">
        <v>4.08</v>
      </c>
      <c r="F855" s="6">
        <f>D855*E855</f>
        <v>4.08</v>
      </c>
      <c r="G855" s="7"/>
      <c r="J855" s="30"/>
      <c r="K855" s="31"/>
      <c r="L855" s="31"/>
    </row>
    <row r="856" spans="1:12" ht="15.6" thickTop="1" thickBot="1" x14ac:dyDescent="0.35">
      <c r="A856" s="71">
        <v>2</v>
      </c>
      <c r="B856" s="244" t="s">
        <v>134</v>
      </c>
      <c r="C856" s="245"/>
      <c r="D856" s="245"/>
      <c r="E856" s="246"/>
      <c r="F856" s="72">
        <f>SUM(F855)</f>
        <v>4.08</v>
      </c>
      <c r="G856" s="73">
        <f>SUM(F856/F861)</f>
        <v>0.26027341470234094</v>
      </c>
    </row>
    <row r="857" spans="1:12" ht="15.6" thickTop="1" thickBot="1" x14ac:dyDescent="0.35">
      <c r="A857" s="78" t="s">
        <v>26</v>
      </c>
      <c r="B857" s="244" t="s">
        <v>27</v>
      </c>
      <c r="C857" s="245"/>
      <c r="D857" s="245"/>
      <c r="E857" s="246"/>
      <c r="F857" s="79">
        <f>SUM(F853,F856)</f>
        <v>12.391955000000001</v>
      </c>
      <c r="G857" s="3"/>
    </row>
    <row r="858" spans="1:12" ht="15.6" thickTop="1" thickBot="1" x14ac:dyDescent="0.35">
      <c r="A858" s="80">
        <v>3</v>
      </c>
      <c r="B858" s="264" t="s">
        <v>28</v>
      </c>
      <c r="C858" s="265"/>
      <c r="D858" s="265"/>
      <c r="E858" s="266"/>
      <c r="F858" s="79">
        <f>SUM(F857)*15%</f>
        <v>1.8587932500000002</v>
      </c>
      <c r="G858" s="73">
        <f>SUM(F858/F861)</f>
        <v>0.11857707509881424</v>
      </c>
    </row>
    <row r="859" spans="1:12" ht="15.6" thickTop="1" thickBot="1" x14ac:dyDescent="0.35">
      <c r="A859" s="78" t="s">
        <v>29</v>
      </c>
      <c r="B859" s="244" t="s">
        <v>30</v>
      </c>
      <c r="C859" s="245"/>
      <c r="D859" s="245"/>
      <c r="E859" s="246"/>
      <c r="F859" s="81">
        <f>SUM(F857:F858)</f>
        <v>14.250748250000001</v>
      </c>
    </row>
    <row r="860" spans="1:12" ht="15.6" thickTop="1" thickBot="1" x14ac:dyDescent="0.35">
      <c r="A860" s="80">
        <v>4</v>
      </c>
      <c r="B860" s="264" t="s">
        <v>31</v>
      </c>
      <c r="C860" s="265"/>
      <c r="D860" s="265"/>
      <c r="E860" s="266"/>
      <c r="F860" s="79">
        <f>SUM(F859)*10%</f>
        <v>1.4250748250000003</v>
      </c>
      <c r="G860" s="73">
        <f>SUM(F860/F861)</f>
        <v>9.0909090909090925E-2</v>
      </c>
    </row>
    <row r="861" spans="1:12" ht="15.6" thickTop="1" thickBot="1" x14ac:dyDescent="0.35">
      <c r="A861" s="78" t="s">
        <v>32</v>
      </c>
      <c r="B861" s="244" t="s">
        <v>33</v>
      </c>
      <c r="C861" s="245"/>
      <c r="D861" s="245"/>
      <c r="E861" s="246"/>
      <c r="F861" s="81">
        <f>SUM(F859:F860)</f>
        <v>15.675823075</v>
      </c>
      <c r="G861" s="82">
        <f>SUM(G853,G856,G858,G860)</f>
        <v>1</v>
      </c>
    </row>
    <row r="862" spans="1:12" ht="15.6" thickTop="1" thickBot="1" x14ac:dyDescent="0.35"/>
    <row r="863" spans="1:12" ht="44.4" thickTop="1" thickBot="1" x14ac:dyDescent="0.35">
      <c r="A863" s="61" t="s">
        <v>2</v>
      </c>
      <c r="B863" s="62" t="s">
        <v>3</v>
      </c>
      <c r="C863" s="63" t="s">
        <v>4</v>
      </c>
      <c r="D863" s="64" t="s">
        <v>5</v>
      </c>
      <c r="E863" s="27"/>
      <c r="F863" s="20"/>
      <c r="G863" s="20"/>
    </row>
    <row r="864" spans="1:12" ht="218.4" customHeight="1" thickTop="1" x14ac:dyDescent="0.3">
      <c r="A864" s="232" t="s">
        <v>907</v>
      </c>
      <c r="B864" s="268" t="s">
        <v>908</v>
      </c>
      <c r="C864" s="268" t="s">
        <v>483</v>
      </c>
      <c r="D864" s="268">
        <v>1</v>
      </c>
      <c r="E864" s="27"/>
      <c r="F864" s="20"/>
      <c r="G864" s="20"/>
    </row>
    <row r="865" spans="1:12" ht="248.4" customHeight="1" thickBot="1" x14ac:dyDescent="0.35">
      <c r="A865" s="233"/>
      <c r="B865" s="269"/>
      <c r="C865" s="269"/>
      <c r="D865" s="269"/>
      <c r="E865" s="20"/>
      <c r="F865" s="20"/>
      <c r="G865" s="20"/>
    </row>
    <row r="866" spans="1:12" ht="30" thickTop="1" thickBot="1" x14ac:dyDescent="0.35">
      <c r="A866" s="61" t="s">
        <v>9</v>
      </c>
      <c r="B866" s="62" t="s">
        <v>10</v>
      </c>
      <c r="C866" s="62" t="s">
        <v>4</v>
      </c>
      <c r="D866" s="62" t="s">
        <v>11</v>
      </c>
      <c r="E866" s="62" t="s">
        <v>12</v>
      </c>
      <c r="F866" s="62" t="s">
        <v>13</v>
      </c>
      <c r="G866" s="64" t="s">
        <v>14</v>
      </c>
    </row>
    <row r="867" spans="1:12" ht="15" thickTop="1" x14ac:dyDescent="0.3">
      <c r="A867" s="20"/>
      <c r="B867" s="67" t="s">
        <v>15</v>
      </c>
      <c r="C867" s="68"/>
      <c r="D867" s="68"/>
      <c r="E867" s="68"/>
      <c r="F867" s="68"/>
      <c r="G867" s="7"/>
    </row>
    <row r="868" spans="1:12" x14ac:dyDescent="0.3">
      <c r="A868" s="36" t="s">
        <v>16</v>
      </c>
      <c r="B868" s="4" t="s">
        <v>70</v>
      </c>
      <c r="C868" s="4" t="s">
        <v>18</v>
      </c>
      <c r="D868" s="105">
        <v>0.79690000000000005</v>
      </c>
      <c r="E868" s="70">
        <v>30.27</v>
      </c>
      <c r="F868" s="6">
        <f>PRODUCT(D868:E868)</f>
        <v>24.122163</v>
      </c>
      <c r="G868" s="7"/>
    </row>
    <row r="869" spans="1:12" x14ac:dyDescent="0.3">
      <c r="A869" s="36" t="s">
        <v>19</v>
      </c>
      <c r="B869" s="4" t="s">
        <v>140</v>
      </c>
      <c r="C869" s="4" t="s">
        <v>18</v>
      </c>
      <c r="D869" s="105">
        <v>0.79690000000000005</v>
      </c>
      <c r="E869" s="70">
        <v>28.09</v>
      </c>
      <c r="F869" s="6">
        <f>PRODUCT(D869:E869)</f>
        <v>22.384921000000002</v>
      </c>
      <c r="G869" s="7"/>
    </row>
    <row r="870" spans="1:12" ht="15" thickBot="1" x14ac:dyDescent="0.35">
      <c r="A870" s="36" t="s">
        <v>131</v>
      </c>
      <c r="B870" s="4" t="s">
        <v>141</v>
      </c>
      <c r="C870" s="4" t="s">
        <v>18</v>
      </c>
      <c r="D870" s="105">
        <v>0.79690000000000005</v>
      </c>
      <c r="E870" s="70">
        <v>25.18</v>
      </c>
      <c r="F870" s="6">
        <f>PRODUCT(D870:E870)</f>
        <v>20.065942</v>
      </c>
      <c r="G870" s="7"/>
    </row>
    <row r="871" spans="1:12" ht="15.6" thickTop="1" thickBot="1" x14ac:dyDescent="0.35">
      <c r="A871" s="71">
        <v>1</v>
      </c>
      <c r="B871" s="244" t="s">
        <v>21</v>
      </c>
      <c r="C871" s="245"/>
      <c r="D871" s="245"/>
      <c r="E871" s="246"/>
      <c r="F871" s="72">
        <f>SUM(F868:F870)</f>
        <v>66.573025999999999</v>
      </c>
      <c r="G871" s="73">
        <f>SUM(F871/F879)</f>
        <v>0.54607497769879521</v>
      </c>
    </row>
    <row r="872" spans="1:12" ht="15" thickTop="1" x14ac:dyDescent="0.3">
      <c r="A872" s="20"/>
      <c r="B872" s="74" t="s">
        <v>188</v>
      </c>
      <c r="C872" s="4"/>
      <c r="D872" s="4"/>
      <c r="E872" s="4"/>
      <c r="F872" s="41"/>
      <c r="G872" s="75"/>
    </row>
    <row r="873" spans="1:12" ht="15" thickBot="1" x14ac:dyDescent="0.35">
      <c r="A873" s="36" t="s">
        <v>23</v>
      </c>
      <c r="B873" s="4" t="s">
        <v>189</v>
      </c>
      <c r="C873" s="4" t="s">
        <v>190</v>
      </c>
      <c r="D873" s="22">
        <v>1</v>
      </c>
      <c r="E873" s="76">
        <v>29.8</v>
      </c>
      <c r="F873" s="6">
        <f>D873*E873</f>
        <v>29.8</v>
      </c>
      <c r="G873" s="7"/>
      <c r="J873" s="30"/>
      <c r="K873" s="31"/>
      <c r="L873" s="31"/>
    </row>
    <row r="874" spans="1:12" ht="15.6" thickTop="1" thickBot="1" x14ac:dyDescent="0.35">
      <c r="A874" s="71">
        <v>2</v>
      </c>
      <c r="B874" s="244" t="s">
        <v>134</v>
      </c>
      <c r="C874" s="245"/>
      <c r="D874" s="245"/>
      <c r="E874" s="246"/>
      <c r="F874" s="72">
        <f>SUM(F873)</f>
        <v>29.8</v>
      </c>
      <c r="G874" s="73">
        <f>SUM(F874/F879)</f>
        <v>0.24443885629329962</v>
      </c>
    </row>
    <row r="875" spans="1:12" ht="15.6" thickTop="1" thickBot="1" x14ac:dyDescent="0.35">
      <c r="A875" s="78" t="s">
        <v>26</v>
      </c>
      <c r="B875" s="244" t="s">
        <v>27</v>
      </c>
      <c r="C875" s="245"/>
      <c r="D875" s="245"/>
      <c r="E875" s="246"/>
      <c r="F875" s="79">
        <f>SUM(F871,F874)</f>
        <v>96.373025999999996</v>
      </c>
      <c r="G875" s="3"/>
    </row>
    <row r="876" spans="1:12" ht="15.6" thickTop="1" thickBot="1" x14ac:dyDescent="0.35">
      <c r="A876" s="80">
        <v>3</v>
      </c>
      <c r="B876" s="264" t="s">
        <v>28</v>
      </c>
      <c r="C876" s="265"/>
      <c r="D876" s="265"/>
      <c r="E876" s="266"/>
      <c r="F876" s="79">
        <f>SUM(F875)*15%</f>
        <v>14.455953899999999</v>
      </c>
      <c r="G876" s="73">
        <f>SUM(F876/F879)</f>
        <v>0.11857707509881422</v>
      </c>
    </row>
    <row r="877" spans="1:12" ht="15.6" thickTop="1" thickBot="1" x14ac:dyDescent="0.35">
      <c r="A877" s="78" t="s">
        <v>29</v>
      </c>
      <c r="B877" s="244" t="s">
        <v>30</v>
      </c>
      <c r="C877" s="245"/>
      <c r="D877" s="245"/>
      <c r="E877" s="246"/>
      <c r="F877" s="81">
        <f>SUM(F875:F876)</f>
        <v>110.82897989999999</v>
      </c>
    </row>
    <row r="878" spans="1:12" ht="15.6" thickTop="1" thickBot="1" x14ac:dyDescent="0.35">
      <c r="A878" s="80">
        <v>4</v>
      </c>
      <c r="B878" s="264" t="s">
        <v>31</v>
      </c>
      <c r="C878" s="265"/>
      <c r="D878" s="265"/>
      <c r="E878" s="266"/>
      <c r="F878" s="79">
        <f>SUM(F877)*10%</f>
        <v>11.082897989999999</v>
      </c>
      <c r="G878" s="73">
        <f>SUM(F878/F879)</f>
        <v>9.0909090909090898E-2</v>
      </c>
    </row>
    <row r="879" spans="1:12" ht="15.6" thickTop="1" thickBot="1" x14ac:dyDescent="0.35">
      <c r="A879" s="78" t="s">
        <v>32</v>
      </c>
      <c r="B879" s="244" t="s">
        <v>33</v>
      </c>
      <c r="C879" s="245"/>
      <c r="D879" s="245"/>
      <c r="E879" s="246"/>
      <c r="F879" s="81">
        <f>SUM(F877:F878)</f>
        <v>121.91187789</v>
      </c>
      <c r="G879" s="82">
        <f>SUM(G871,G874,G876,G878)</f>
        <v>1</v>
      </c>
    </row>
    <row r="880" spans="1:12" ht="15.6" thickTop="1" thickBot="1" x14ac:dyDescent="0.35">
      <c r="A880" s="9"/>
      <c r="B880" s="9"/>
      <c r="C880" s="9"/>
      <c r="D880" s="9"/>
      <c r="E880" s="9"/>
    </row>
    <row r="881" spans="1:10" ht="44.4" thickTop="1" thickBot="1" x14ac:dyDescent="0.35">
      <c r="A881" s="61" t="s">
        <v>2</v>
      </c>
      <c r="B881" s="62" t="s">
        <v>3</v>
      </c>
      <c r="C881" s="63" t="s">
        <v>4</v>
      </c>
      <c r="D881" s="64" t="s">
        <v>5</v>
      </c>
      <c r="E881" s="27"/>
      <c r="F881" s="20"/>
      <c r="G881" s="20"/>
    </row>
    <row r="882" spans="1:10" ht="291.60000000000002" customHeight="1" thickTop="1" x14ac:dyDescent="0.3">
      <c r="A882" s="13" t="s">
        <v>909</v>
      </c>
      <c r="B882" s="28" t="s">
        <v>910</v>
      </c>
      <c r="C882" s="26"/>
      <c r="D882" s="26"/>
      <c r="E882" s="27"/>
      <c r="F882" s="20"/>
      <c r="G882" s="20"/>
    </row>
    <row r="883" spans="1:10" ht="86.4" customHeight="1" thickBot="1" x14ac:dyDescent="0.35">
      <c r="A883" s="16" t="s">
        <v>911</v>
      </c>
      <c r="B883" s="126" t="s">
        <v>912</v>
      </c>
      <c r="C883" s="110" t="s">
        <v>203</v>
      </c>
      <c r="D883" s="110">
        <v>1</v>
      </c>
      <c r="E883" s="20"/>
      <c r="F883" s="20"/>
      <c r="G883" s="20"/>
    </row>
    <row r="884" spans="1:10" ht="30" thickTop="1" thickBot="1" x14ac:dyDescent="0.35">
      <c r="A884" s="61" t="s">
        <v>9</v>
      </c>
      <c r="B884" s="62" t="s">
        <v>10</v>
      </c>
      <c r="C884" s="62" t="s">
        <v>4</v>
      </c>
      <c r="D884" s="62" t="s">
        <v>11</v>
      </c>
      <c r="E884" s="62" t="s">
        <v>12</v>
      </c>
      <c r="F884" s="62" t="s">
        <v>13</v>
      </c>
      <c r="G884" s="64" t="s">
        <v>14</v>
      </c>
    </row>
    <row r="885" spans="1:10" ht="15" thickTop="1" x14ac:dyDescent="0.3">
      <c r="A885" s="20"/>
      <c r="B885" s="67" t="s">
        <v>15</v>
      </c>
      <c r="C885" s="68"/>
      <c r="D885" s="68"/>
      <c r="E885" s="68"/>
      <c r="F885" s="68"/>
      <c r="G885" s="7"/>
    </row>
    <row r="886" spans="1:10" x14ac:dyDescent="0.3">
      <c r="A886" s="36" t="s">
        <v>16</v>
      </c>
      <c r="B886" s="4" t="s">
        <v>70</v>
      </c>
      <c r="C886" s="4" t="s">
        <v>18</v>
      </c>
      <c r="D886" s="22">
        <v>0.5</v>
      </c>
      <c r="E886" s="70">
        <v>30.27</v>
      </c>
      <c r="F886" s="6">
        <f>PRODUCT(D886:E886)</f>
        <v>15.135</v>
      </c>
      <c r="G886" s="7"/>
    </row>
    <row r="887" spans="1:10" ht="15" thickBot="1" x14ac:dyDescent="0.35">
      <c r="A887" s="36" t="s">
        <v>19</v>
      </c>
      <c r="B887" s="4" t="s">
        <v>20</v>
      </c>
      <c r="C887" s="4" t="s">
        <v>18</v>
      </c>
      <c r="D887" s="22">
        <v>0.5</v>
      </c>
      <c r="E887" s="70">
        <v>25.18</v>
      </c>
      <c r="F887" s="6">
        <f>PRODUCT(D887:E887)</f>
        <v>12.59</v>
      </c>
      <c r="G887" s="7"/>
      <c r="I887" s="128"/>
      <c r="J887" s="129"/>
    </row>
    <row r="888" spans="1:10" ht="15.6" thickTop="1" thickBot="1" x14ac:dyDescent="0.35">
      <c r="A888" s="71">
        <v>1</v>
      </c>
      <c r="B888" s="244" t="s">
        <v>21</v>
      </c>
      <c r="C888" s="245"/>
      <c r="D888" s="245"/>
      <c r="E888" s="246"/>
      <c r="F888" s="72">
        <f>SUM(F886:F887)</f>
        <v>27.725000000000001</v>
      </c>
      <c r="G888" s="73">
        <f>SUM(F888/F897)</f>
        <v>5.4038197932733012E-2</v>
      </c>
    </row>
    <row r="889" spans="1:10" ht="15" thickTop="1" x14ac:dyDescent="0.3">
      <c r="A889" s="20"/>
      <c r="B889" s="74" t="s">
        <v>45</v>
      </c>
      <c r="C889" s="4"/>
      <c r="D889" s="4"/>
      <c r="E889" s="4"/>
      <c r="F889" s="41"/>
      <c r="G889" s="75"/>
    </row>
    <row r="890" spans="1:10" ht="43.2" x14ac:dyDescent="0.3">
      <c r="A890" s="36" t="s">
        <v>23</v>
      </c>
      <c r="B890" s="4" t="s">
        <v>2926</v>
      </c>
      <c r="C890" s="4" t="s">
        <v>8</v>
      </c>
      <c r="D890" s="4">
        <v>5.8000000000000003E-2</v>
      </c>
      <c r="E890" s="70">
        <v>3394.8</v>
      </c>
      <c r="F890" s="6">
        <f>PRODUCT(D890:E890)</f>
        <v>196.89840000000001</v>
      </c>
      <c r="G890" s="7"/>
    </row>
    <row r="891" spans="1:10" ht="43.8" thickBot="1" x14ac:dyDescent="0.35">
      <c r="A891" s="36" t="s">
        <v>47</v>
      </c>
      <c r="B891" s="4" t="s">
        <v>2937</v>
      </c>
      <c r="C891" s="4" t="s">
        <v>8</v>
      </c>
      <c r="D891" s="4">
        <v>5.8000000000000003E-2</v>
      </c>
      <c r="E891" s="6">
        <v>3120</v>
      </c>
      <c r="F891" s="23">
        <f>PRODUCT(D891:E891)</f>
        <v>180.96</v>
      </c>
      <c r="G891" s="7"/>
    </row>
    <row r="892" spans="1:10" ht="15.6" thickTop="1" thickBot="1" x14ac:dyDescent="0.35">
      <c r="A892" s="71">
        <v>2</v>
      </c>
      <c r="B892" s="244" t="s">
        <v>49</v>
      </c>
      <c r="C892" s="245"/>
      <c r="D892" s="245"/>
      <c r="E892" s="246"/>
      <c r="F892" s="72">
        <f>SUM(F890:F891)</f>
        <v>377.85840000000002</v>
      </c>
      <c r="G892" s="73">
        <f>SUM(F892/F897)</f>
        <v>0.73647563605936173</v>
      </c>
    </row>
    <row r="893" spans="1:10" ht="15.6" thickTop="1" thickBot="1" x14ac:dyDescent="0.35">
      <c r="A893" s="78" t="s">
        <v>26</v>
      </c>
      <c r="B893" s="244" t="s">
        <v>54</v>
      </c>
      <c r="C893" s="245"/>
      <c r="D893" s="245"/>
      <c r="E893" s="246"/>
      <c r="F893" s="79">
        <f>SUM(F888,F892)</f>
        <v>405.58340000000004</v>
      </c>
      <c r="G893" s="3"/>
    </row>
    <row r="894" spans="1:10" ht="15.6" thickTop="1" thickBot="1" x14ac:dyDescent="0.35">
      <c r="A894" s="80">
        <v>3</v>
      </c>
      <c r="B894" s="264" t="s">
        <v>28</v>
      </c>
      <c r="C894" s="265"/>
      <c r="D894" s="265"/>
      <c r="E894" s="266"/>
      <c r="F894" s="79">
        <f>SUM(F893)*15%</f>
        <v>60.837510000000002</v>
      </c>
      <c r="G894" s="73">
        <f>SUM(F894/F897)</f>
        <v>0.11857707509881421</v>
      </c>
    </row>
    <row r="895" spans="1:10" ht="15.6" customHeight="1" thickTop="1" thickBot="1" x14ac:dyDescent="0.35">
      <c r="A895" s="78" t="s">
        <v>29</v>
      </c>
      <c r="B895" s="244" t="s">
        <v>55</v>
      </c>
      <c r="C895" s="245"/>
      <c r="D895" s="245"/>
      <c r="E895" s="246"/>
      <c r="F895" s="81">
        <f>SUM(F893:F894)</f>
        <v>466.42091000000005</v>
      </c>
    </row>
    <row r="896" spans="1:10" ht="15.6" thickTop="1" thickBot="1" x14ac:dyDescent="0.35">
      <c r="A896" s="80">
        <v>4</v>
      </c>
      <c r="B896" s="264" t="s">
        <v>31</v>
      </c>
      <c r="C896" s="265"/>
      <c r="D896" s="265"/>
      <c r="E896" s="266"/>
      <c r="F896" s="79">
        <f>SUM(F895)*10%</f>
        <v>46.642091000000008</v>
      </c>
      <c r="G896" s="73">
        <f>SUM(F896/F897)</f>
        <v>9.0909090909090912E-2</v>
      </c>
    </row>
    <row r="897" spans="1:7" ht="15.6" customHeight="1" thickTop="1" thickBot="1" x14ac:dyDescent="0.35">
      <c r="A897" s="78" t="s">
        <v>32</v>
      </c>
      <c r="B897" s="244" t="s">
        <v>33</v>
      </c>
      <c r="C897" s="245"/>
      <c r="D897" s="245"/>
      <c r="E897" s="246"/>
      <c r="F897" s="81">
        <f>SUM(F895:F896)</f>
        <v>513.0630010000001</v>
      </c>
      <c r="G897" s="82">
        <f>SUM(G888,G892,G894,G896)</f>
        <v>0.99999999999999989</v>
      </c>
    </row>
    <row r="898" spans="1:7" ht="15.6" customHeight="1" thickTop="1" thickBot="1" x14ac:dyDescent="0.35">
      <c r="A898" s="8"/>
      <c r="B898" s="9"/>
      <c r="C898" s="9"/>
      <c r="D898" s="9"/>
      <c r="E898" s="9"/>
      <c r="F898" s="11"/>
      <c r="G898" s="12"/>
    </row>
    <row r="899" spans="1:7" ht="44.4" thickTop="1" thickBot="1" x14ac:dyDescent="0.35">
      <c r="A899" s="61" t="s">
        <v>2</v>
      </c>
      <c r="B899" s="62" t="s">
        <v>3</v>
      </c>
      <c r="C899" s="63" t="s">
        <v>4</v>
      </c>
      <c r="D899" s="64" t="s">
        <v>5</v>
      </c>
      <c r="E899" s="27"/>
      <c r="F899" s="20"/>
      <c r="G899" s="20"/>
    </row>
    <row r="900" spans="1:7" ht="286.8" customHeight="1" thickTop="1" x14ac:dyDescent="0.3">
      <c r="A900" s="13" t="s">
        <v>909</v>
      </c>
      <c r="B900" s="28" t="s">
        <v>910</v>
      </c>
      <c r="C900" s="26"/>
      <c r="D900" s="26"/>
      <c r="E900" s="27"/>
      <c r="F900" s="20"/>
      <c r="G900" s="20"/>
    </row>
    <row r="901" spans="1:7" ht="91.8" customHeight="1" thickBot="1" x14ac:dyDescent="0.35">
      <c r="A901" s="16" t="s">
        <v>915</v>
      </c>
      <c r="B901" s="126" t="s">
        <v>916</v>
      </c>
      <c r="C901" s="110" t="s">
        <v>203</v>
      </c>
      <c r="D901" s="110">
        <v>1</v>
      </c>
      <c r="E901" s="20"/>
      <c r="F901" s="20"/>
      <c r="G901" s="20"/>
    </row>
    <row r="902" spans="1:7" ht="30" thickTop="1" thickBot="1" x14ac:dyDescent="0.35">
      <c r="A902" s="61" t="s">
        <v>9</v>
      </c>
      <c r="B902" s="62" t="s">
        <v>10</v>
      </c>
      <c r="C902" s="62" t="s">
        <v>4</v>
      </c>
      <c r="D902" s="62" t="s">
        <v>11</v>
      </c>
      <c r="E902" s="62" t="s">
        <v>12</v>
      </c>
      <c r="F902" s="62" t="s">
        <v>13</v>
      </c>
      <c r="G902" s="64" t="s">
        <v>14</v>
      </c>
    </row>
    <row r="903" spans="1:7" ht="15" thickTop="1" x14ac:dyDescent="0.3">
      <c r="A903" s="20"/>
      <c r="B903" s="67" t="s">
        <v>15</v>
      </c>
      <c r="C903" s="68"/>
      <c r="D903" s="68"/>
      <c r="E903" s="68"/>
      <c r="F903" s="68"/>
      <c r="G903" s="7"/>
    </row>
    <row r="904" spans="1:7" x14ac:dyDescent="0.3">
      <c r="A904" s="36" t="s">
        <v>16</v>
      </c>
      <c r="B904" s="4" t="s">
        <v>70</v>
      </c>
      <c r="C904" s="4" t="s">
        <v>18</v>
      </c>
      <c r="D904" s="22">
        <v>0.5</v>
      </c>
      <c r="E904" s="70">
        <v>30.27</v>
      </c>
      <c r="F904" s="6">
        <f>PRODUCT(D904:E904)</f>
        <v>15.135</v>
      </c>
      <c r="G904" s="7"/>
    </row>
    <row r="905" spans="1:7" ht="15" thickBot="1" x14ac:dyDescent="0.35">
      <c r="A905" s="36" t="s">
        <v>19</v>
      </c>
      <c r="B905" s="4" t="s">
        <v>20</v>
      </c>
      <c r="C905" s="4" t="s">
        <v>18</v>
      </c>
      <c r="D905" s="22">
        <v>0.5</v>
      </c>
      <c r="E905" s="70">
        <v>25.18</v>
      </c>
      <c r="F905" s="6">
        <f>PRODUCT(D905:E905)</f>
        <v>12.59</v>
      </c>
      <c r="G905" s="7"/>
    </row>
    <row r="906" spans="1:7" ht="15.6" thickTop="1" thickBot="1" x14ac:dyDescent="0.35">
      <c r="A906" s="71">
        <v>1</v>
      </c>
      <c r="B906" s="244" t="s">
        <v>21</v>
      </c>
      <c r="C906" s="245"/>
      <c r="D906" s="245"/>
      <c r="E906" s="246"/>
      <c r="F906" s="72">
        <f>SUM(F904:F905)</f>
        <v>27.725000000000001</v>
      </c>
      <c r="G906" s="73">
        <f>SUM(F906/F915)</f>
        <v>5.4038197932733012E-2</v>
      </c>
    </row>
    <row r="907" spans="1:7" ht="15" thickTop="1" x14ac:dyDescent="0.3">
      <c r="A907" s="20"/>
      <c r="B907" s="74" t="s">
        <v>45</v>
      </c>
      <c r="C907" s="4"/>
      <c r="D907" s="4"/>
      <c r="E907" s="4"/>
      <c r="F907" s="41"/>
      <c r="G907" s="75"/>
    </row>
    <row r="908" spans="1:7" ht="43.2" x14ac:dyDescent="0.3">
      <c r="A908" s="36" t="s">
        <v>23</v>
      </c>
      <c r="B908" s="4" t="s">
        <v>2927</v>
      </c>
      <c r="C908" s="4" t="s">
        <v>8</v>
      </c>
      <c r="D908" s="4">
        <v>5.8000000000000003E-2</v>
      </c>
      <c r="E908" s="70">
        <v>3394.8</v>
      </c>
      <c r="F908" s="6">
        <f>PRODUCT(D908:E908)</f>
        <v>196.89840000000001</v>
      </c>
      <c r="G908" s="7"/>
    </row>
    <row r="909" spans="1:7" ht="43.8" thickBot="1" x14ac:dyDescent="0.35">
      <c r="A909" s="36" t="s">
        <v>47</v>
      </c>
      <c r="B909" s="4" t="s">
        <v>2928</v>
      </c>
      <c r="C909" s="4" t="s">
        <v>8</v>
      </c>
      <c r="D909" s="4">
        <v>5.8000000000000003E-2</v>
      </c>
      <c r="E909" s="6">
        <v>3120</v>
      </c>
      <c r="F909" s="23">
        <f>PRODUCT(D909:E909)</f>
        <v>180.96</v>
      </c>
      <c r="G909" s="7"/>
    </row>
    <row r="910" spans="1:7" ht="15.6" thickTop="1" thickBot="1" x14ac:dyDescent="0.35">
      <c r="A910" s="71">
        <v>2</v>
      </c>
      <c r="B910" s="244" t="s">
        <v>49</v>
      </c>
      <c r="C910" s="245"/>
      <c r="D910" s="245"/>
      <c r="E910" s="246"/>
      <c r="F910" s="72">
        <f>SUM(F908:F909)</f>
        <v>377.85840000000002</v>
      </c>
      <c r="G910" s="73">
        <f>SUM(F910/F915)</f>
        <v>0.73647563605936173</v>
      </c>
    </row>
    <row r="911" spans="1:7" ht="15.6" thickTop="1" thickBot="1" x14ac:dyDescent="0.35">
      <c r="A911" s="78" t="s">
        <v>26</v>
      </c>
      <c r="B911" s="244" t="s">
        <v>54</v>
      </c>
      <c r="C911" s="245"/>
      <c r="D911" s="245"/>
      <c r="E911" s="246"/>
      <c r="F911" s="79">
        <f>SUM(F906,F910)</f>
        <v>405.58340000000004</v>
      </c>
      <c r="G911" s="3"/>
    </row>
    <row r="912" spans="1:7" ht="15.6" thickTop="1" thickBot="1" x14ac:dyDescent="0.35">
      <c r="A912" s="80">
        <v>3</v>
      </c>
      <c r="B912" s="264" t="s">
        <v>28</v>
      </c>
      <c r="C912" s="265"/>
      <c r="D912" s="265"/>
      <c r="E912" s="266"/>
      <c r="F912" s="79">
        <f>SUM(F911)*15%</f>
        <v>60.837510000000002</v>
      </c>
      <c r="G912" s="73">
        <f>SUM(F912/F915)</f>
        <v>0.11857707509881421</v>
      </c>
    </row>
    <row r="913" spans="1:7" ht="15.6" thickTop="1" thickBot="1" x14ac:dyDescent="0.35">
      <c r="A913" s="78" t="s">
        <v>29</v>
      </c>
      <c r="B913" s="244" t="s">
        <v>55</v>
      </c>
      <c r="C913" s="245"/>
      <c r="D913" s="245"/>
      <c r="E913" s="246"/>
      <c r="F913" s="81">
        <f>SUM(F911:F912)</f>
        <v>466.42091000000005</v>
      </c>
    </row>
    <row r="914" spans="1:7" ht="15.6" thickTop="1" thickBot="1" x14ac:dyDescent="0.35">
      <c r="A914" s="80">
        <v>4</v>
      </c>
      <c r="B914" s="264" t="s">
        <v>31</v>
      </c>
      <c r="C914" s="265"/>
      <c r="D914" s="265"/>
      <c r="E914" s="266"/>
      <c r="F914" s="79">
        <f>SUM(F913)*10%</f>
        <v>46.642091000000008</v>
      </c>
      <c r="G914" s="73">
        <f>SUM(F914/F915)</f>
        <v>9.0909090909090912E-2</v>
      </c>
    </row>
    <row r="915" spans="1:7" ht="15.6" thickTop="1" thickBot="1" x14ac:dyDescent="0.35">
      <c r="A915" s="78" t="s">
        <v>32</v>
      </c>
      <c r="B915" s="244" t="s">
        <v>33</v>
      </c>
      <c r="C915" s="245"/>
      <c r="D915" s="245"/>
      <c r="E915" s="246"/>
      <c r="F915" s="81">
        <f>SUM(F913:F914)</f>
        <v>513.0630010000001</v>
      </c>
      <c r="G915" s="82">
        <f>SUM(G906,G910,G912,G914)</f>
        <v>0.99999999999999989</v>
      </c>
    </row>
    <row r="916" spans="1:7" ht="15.6" customHeight="1" thickTop="1" thickBot="1" x14ac:dyDescent="0.35">
      <c r="A916" s="8"/>
      <c r="B916" s="9"/>
      <c r="C916" s="9"/>
      <c r="D916" s="9"/>
      <c r="E916" s="9"/>
      <c r="F916" s="11"/>
      <c r="G916" s="12"/>
    </row>
    <row r="917" spans="1:7" ht="44.4" thickTop="1" thickBot="1" x14ac:dyDescent="0.35">
      <c r="A917" s="61" t="s">
        <v>2</v>
      </c>
      <c r="B917" s="62" t="s">
        <v>3</v>
      </c>
      <c r="C917" s="63" t="s">
        <v>4</v>
      </c>
      <c r="D917" s="64" t="s">
        <v>5</v>
      </c>
      <c r="E917" s="27"/>
      <c r="F917" s="20"/>
      <c r="G917" s="20"/>
    </row>
    <row r="918" spans="1:7" ht="292.8" customHeight="1" thickTop="1" x14ac:dyDescent="0.3">
      <c r="A918" s="13" t="s">
        <v>909</v>
      </c>
      <c r="B918" s="28" t="s">
        <v>910</v>
      </c>
      <c r="C918" s="26"/>
      <c r="D918" s="26"/>
      <c r="E918" s="27"/>
      <c r="F918" s="20"/>
      <c r="G918" s="20"/>
    </row>
    <row r="919" spans="1:7" ht="63.6" customHeight="1" thickBot="1" x14ac:dyDescent="0.35">
      <c r="A919" s="16" t="s">
        <v>919</v>
      </c>
      <c r="B919" s="126" t="s">
        <v>920</v>
      </c>
      <c r="C919" s="110" t="s">
        <v>203</v>
      </c>
      <c r="D919" s="110">
        <v>1</v>
      </c>
      <c r="E919" s="20"/>
      <c r="F919" s="20"/>
      <c r="G919" s="20"/>
    </row>
    <row r="920" spans="1:7" ht="30" thickTop="1" thickBot="1" x14ac:dyDescent="0.35">
      <c r="A920" s="61" t="s">
        <v>9</v>
      </c>
      <c r="B920" s="62" t="s">
        <v>10</v>
      </c>
      <c r="C920" s="62" t="s">
        <v>4</v>
      </c>
      <c r="D920" s="62" t="s">
        <v>11</v>
      </c>
      <c r="E920" s="62" t="s">
        <v>12</v>
      </c>
      <c r="F920" s="62" t="s">
        <v>13</v>
      </c>
      <c r="G920" s="64" t="s">
        <v>14</v>
      </c>
    </row>
    <row r="921" spans="1:7" ht="15" thickTop="1" x14ac:dyDescent="0.3">
      <c r="A921" s="20"/>
      <c r="B921" s="67" t="s">
        <v>15</v>
      </c>
      <c r="C921" s="68"/>
      <c r="D921" s="68"/>
      <c r="E921" s="68"/>
      <c r="F921" s="68"/>
      <c r="G921" s="7"/>
    </row>
    <row r="922" spans="1:7" x14ac:dyDescent="0.3">
      <c r="A922" s="36" t="s">
        <v>16</v>
      </c>
      <c r="B922" s="4" t="s">
        <v>70</v>
      </c>
      <c r="C922" s="4" t="s">
        <v>18</v>
      </c>
      <c r="D922" s="22">
        <v>0.5</v>
      </c>
      <c r="E922" s="70">
        <v>30.27</v>
      </c>
      <c r="F922" s="6">
        <f>PRODUCT(D922:E922)</f>
        <v>15.135</v>
      </c>
      <c r="G922" s="7"/>
    </row>
    <row r="923" spans="1:7" ht="15" thickBot="1" x14ac:dyDescent="0.35">
      <c r="A923" s="36" t="s">
        <v>19</v>
      </c>
      <c r="B923" s="4" t="s">
        <v>20</v>
      </c>
      <c r="C923" s="4" t="s">
        <v>18</v>
      </c>
      <c r="D923" s="22">
        <v>0.5</v>
      </c>
      <c r="E923" s="70">
        <v>25.18</v>
      </c>
      <c r="F923" s="6">
        <f>PRODUCT(D923:E923)</f>
        <v>12.59</v>
      </c>
      <c r="G923" s="7"/>
    </row>
    <row r="924" spans="1:7" ht="15.6" thickTop="1" thickBot="1" x14ac:dyDescent="0.35">
      <c r="A924" s="71">
        <v>1</v>
      </c>
      <c r="B924" s="244" t="s">
        <v>21</v>
      </c>
      <c r="C924" s="245"/>
      <c r="D924" s="245"/>
      <c r="E924" s="246"/>
      <c r="F924" s="72">
        <f>SUM(F922:F923)</f>
        <v>27.725000000000001</v>
      </c>
      <c r="G924" s="73">
        <f>SUM(F924/F932)</f>
        <v>0.10502430000925236</v>
      </c>
    </row>
    <row r="925" spans="1:7" ht="15" thickTop="1" x14ac:dyDescent="0.3">
      <c r="A925" s="20"/>
      <c r="B925" s="74" t="s">
        <v>45</v>
      </c>
      <c r="C925" s="4"/>
      <c r="D925" s="4"/>
      <c r="E925" s="4"/>
      <c r="F925" s="41"/>
      <c r="G925" s="75"/>
    </row>
    <row r="926" spans="1:7" ht="43.8" thickBot="1" x14ac:dyDescent="0.35">
      <c r="A926" s="36" t="s">
        <v>23</v>
      </c>
      <c r="B926" s="4" t="s">
        <v>2929</v>
      </c>
      <c r="C926" s="4" t="s">
        <v>8</v>
      </c>
      <c r="D926" s="4">
        <v>5.8000000000000003E-2</v>
      </c>
      <c r="E926" s="6">
        <v>3120</v>
      </c>
      <c r="F926" s="23">
        <f>PRODUCT(D926:E926)</f>
        <v>180.96</v>
      </c>
      <c r="G926" s="7"/>
    </row>
    <row r="927" spans="1:7" ht="15.6" thickTop="1" thickBot="1" x14ac:dyDescent="0.35">
      <c r="A927" s="71">
        <v>2</v>
      </c>
      <c r="B927" s="244" t="s">
        <v>49</v>
      </c>
      <c r="C927" s="245"/>
      <c r="D927" s="245"/>
      <c r="E927" s="246"/>
      <c r="F927" s="72">
        <f>SUM(F926:F926)</f>
        <v>180.96</v>
      </c>
      <c r="G927" s="73">
        <f>SUM(F927/F932)</f>
        <v>0.6854895339828424</v>
      </c>
    </row>
    <row r="928" spans="1:7" ht="15.6" thickTop="1" thickBot="1" x14ac:dyDescent="0.35">
      <c r="A928" s="78" t="s">
        <v>26</v>
      </c>
      <c r="B928" s="244" t="s">
        <v>54</v>
      </c>
      <c r="C928" s="245"/>
      <c r="D928" s="245"/>
      <c r="E928" s="246"/>
      <c r="F928" s="79">
        <f>SUM(F924,F927)</f>
        <v>208.685</v>
      </c>
      <c r="G928" s="3"/>
    </row>
    <row r="929" spans="1:7" ht="15.6" thickTop="1" thickBot="1" x14ac:dyDescent="0.35">
      <c r="A929" s="80">
        <v>3</v>
      </c>
      <c r="B929" s="264" t="s">
        <v>28</v>
      </c>
      <c r="C929" s="265"/>
      <c r="D929" s="265"/>
      <c r="E929" s="266"/>
      <c r="F929" s="79">
        <f>SUM(F928)*15%</f>
        <v>31.30275</v>
      </c>
      <c r="G929" s="73">
        <f>SUM(F929/F932)</f>
        <v>0.11857707509881421</v>
      </c>
    </row>
    <row r="930" spans="1:7" ht="15.6" thickTop="1" thickBot="1" x14ac:dyDescent="0.35">
      <c r="A930" s="78" t="s">
        <v>29</v>
      </c>
      <c r="B930" s="244" t="s">
        <v>55</v>
      </c>
      <c r="C930" s="245"/>
      <c r="D930" s="245"/>
      <c r="E930" s="246"/>
      <c r="F930" s="81">
        <f>SUM(F928:F929)</f>
        <v>239.98775000000001</v>
      </c>
    </row>
    <row r="931" spans="1:7" ht="15.6" thickTop="1" thickBot="1" x14ac:dyDescent="0.35">
      <c r="A931" s="80">
        <v>4</v>
      </c>
      <c r="B931" s="264" t="s">
        <v>31</v>
      </c>
      <c r="C931" s="265"/>
      <c r="D931" s="265"/>
      <c r="E931" s="266"/>
      <c r="F931" s="79">
        <f>SUM(F930)*10%</f>
        <v>23.998775000000002</v>
      </c>
      <c r="G931" s="73">
        <f>SUM(F931/F932)</f>
        <v>9.0909090909090912E-2</v>
      </c>
    </row>
    <row r="932" spans="1:7" ht="15.6" thickTop="1" thickBot="1" x14ac:dyDescent="0.35">
      <c r="A932" s="78" t="s">
        <v>32</v>
      </c>
      <c r="B932" s="244" t="s">
        <v>33</v>
      </c>
      <c r="C932" s="245"/>
      <c r="D932" s="245"/>
      <c r="E932" s="246"/>
      <c r="F932" s="81">
        <f>SUM(F930:F931)</f>
        <v>263.98652500000003</v>
      </c>
      <c r="G932" s="82">
        <f>SUM(G924,G927,G929,G931)</f>
        <v>0.99999999999999989</v>
      </c>
    </row>
    <row r="933" spans="1:7" ht="15.6" customHeight="1" thickTop="1" thickBot="1" x14ac:dyDescent="0.35">
      <c r="A933" s="8"/>
      <c r="B933" s="9"/>
      <c r="C933" s="9"/>
      <c r="D933" s="9"/>
      <c r="E933" s="9"/>
      <c r="F933" s="11"/>
      <c r="G933" s="12"/>
    </row>
    <row r="934" spans="1:7" ht="44.4" thickTop="1" thickBot="1" x14ac:dyDescent="0.35">
      <c r="A934" s="61" t="s">
        <v>2</v>
      </c>
      <c r="B934" s="62" t="s">
        <v>3</v>
      </c>
      <c r="C934" s="63" t="s">
        <v>4</v>
      </c>
      <c r="D934" s="64" t="s">
        <v>5</v>
      </c>
      <c r="E934" s="27"/>
      <c r="F934" s="20"/>
      <c r="G934" s="20"/>
    </row>
    <row r="935" spans="1:7" ht="289.8" customHeight="1" thickTop="1" x14ac:dyDescent="0.3">
      <c r="A935" s="13" t="s">
        <v>909</v>
      </c>
      <c r="B935" s="28" t="s">
        <v>910</v>
      </c>
      <c r="C935" s="26"/>
      <c r="D935" s="26"/>
      <c r="E935" s="27"/>
      <c r="F935" s="20"/>
      <c r="G935" s="20"/>
    </row>
    <row r="936" spans="1:7" ht="90.6" customHeight="1" thickBot="1" x14ac:dyDescent="0.35">
      <c r="A936" s="16" t="s">
        <v>922</v>
      </c>
      <c r="B936" s="126" t="s">
        <v>923</v>
      </c>
      <c r="C936" s="110" t="s">
        <v>203</v>
      </c>
      <c r="D936" s="110">
        <v>1</v>
      </c>
      <c r="E936" s="20"/>
      <c r="F936" s="20"/>
      <c r="G936" s="20"/>
    </row>
    <row r="937" spans="1:7" ht="30" thickTop="1" thickBot="1" x14ac:dyDescent="0.35">
      <c r="A937" s="61" t="s">
        <v>9</v>
      </c>
      <c r="B937" s="62" t="s">
        <v>10</v>
      </c>
      <c r="C937" s="62" t="s">
        <v>4</v>
      </c>
      <c r="D937" s="62" t="s">
        <v>11</v>
      </c>
      <c r="E937" s="62" t="s">
        <v>12</v>
      </c>
      <c r="F937" s="62" t="s">
        <v>13</v>
      </c>
      <c r="G937" s="64" t="s">
        <v>14</v>
      </c>
    </row>
    <row r="938" spans="1:7" ht="15" thickTop="1" x14ac:dyDescent="0.3">
      <c r="A938" s="20"/>
      <c r="B938" s="67" t="s">
        <v>15</v>
      </c>
      <c r="C938" s="68"/>
      <c r="D938" s="68"/>
      <c r="E938" s="68"/>
      <c r="F938" s="68"/>
      <c r="G938" s="7"/>
    </row>
    <row r="939" spans="1:7" x14ac:dyDescent="0.3">
      <c r="A939" s="36" t="s">
        <v>16</v>
      </c>
      <c r="B939" s="4" t="s">
        <v>70</v>
      </c>
      <c r="C939" s="4" t="s">
        <v>18</v>
      </c>
      <c r="D939" s="22">
        <v>0.6</v>
      </c>
      <c r="E939" s="70">
        <v>30.27</v>
      </c>
      <c r="F939" s="6">
        <f>PRODUCT(D939:E939)</f>
        <v>18.161999999999999</v>
      </c>
      <c r="G939" s="7"/>
    </row>
    <row r="940" spans="1:7" ht="15" thickBot="1" x14ac:dyDescent="0.35">
      <c r="A940" s="36" t="s">
        <v>19</v>
      </c>
      <c r="B940" s="4" t="s">
        <v>20</v>
      </c>
      <c r="C940" s="4" t="s">
        <v>18</v>
      </c>
      <c r="D940" s="22">
        <v>0.6</v>
      </c>
      <c r="E940" s="70">
        <v>25.18</v>
      </c>
      <c r="F940" s="6">
        <f>PRODUCT(D940:E940)</f>
        <v>15.107999999999999</v>
      </c>
      <c r="G940" s="7"/>
    </row>
    <row r="941" spans="1:7" ht="15.6" thickTop="1" thickBot="1" x14ac:dyDescent="0.35">
      <c r="A941" s="71">
        <v>1</v>
      </c>
      <c r="B941" s="244" t="s">
        <v>21</v>
      </c>
      <c r="C941" s="245"/>
      <c r="D941" s="245"/>
      <c r="E941" s="246"/>
      <c r="F941" s="72">
        <f>SUM(F939:F940)</f>
        <v>33.269999999999996</v>
      </c>
      <c r="G941" s="73">
        <f>SUM(F941/F950)</f>
        <v>6.3971244158557247E-2</v>
      </c>
    </row>
    <row r="942" spans="1:7" ht="15" thickTop="1" x14ac:dyDescent="0.3">
      <c r="A942" s="20"/>
      <c r="B942" s="74" t="s">
        <v>45</v>
      </c>
      <c r="C942" s="4"/>
      <c r="D942" s="4"/>
      <c r="E942" s="4"/>
      <c r="F942" s="41"/>
      <c r="G942" s="75"/>
    </row>
    <row r="943" spans="1:7" ht="43.2" x14ac:dyDescent="0.3">
      <c r="A943" s="36" t="s">
        <v>23</v>
      </c>
      <c r="B943" s="4" t="s">
        <v>2930</v>
      </c>
      <c r="C943" s="4" t="s">
        <v>8</v>
      </c>
      <c r="D943" s="4">
        <v>5.8000000000000003E-2</v>
      </c>
      <c r="E943" s="70">
        <v>3394.8</v>
      </c>
      <c r="F943" s="6">
        <f>PRODUCT(D943:E943)</f>
        <v>196.89840000000001</v>
      </c>
      <c r="G943" s="7"/>
    </row>
    <row r="944" spans="1:7" ht="43.8" thickBot="1" x14ac:dyDescent="0.35">
      <c r="A944" s="36" t="s">
        <v>47</v>
      </c>
      <c r="B944" s="4" t="s">
        <v>2931</v>
      </c>
      <c r="C944" s="4" t="s">
        <v>8</v>
      </c>
      <c r="D944" s="4">
        <v>5.8000000000000003E-2</v>
      </c>
      <c r="E944" s="6">
        <v>3120</v>
      </c>
      <c r="F944" s="23">
        <f>PRODUCT(D944:E944)</f>
        <v>180.96</v>
      </c>
      <c r="G944" s="7"/>
    </row>
    <row r="945" spans="1:7" ht="15.6" thickTop="1" thickBot="1" x14ac:dyDescent="0.35">
      <c r="A945" s="71">
        <v>2</v>
      </c>
      <c r="B945" s="244" t="s">
        <v>49</v>
      </c>
      <c r="C945" s="245"/>
      <c r="D945" s="245"/>
      <c r="E945" s="246"/>
      <c r="F945" s="72">
        <f>SUM(F943:F944)</f>
        <v>377.85840000000002</v>
      </c>
      <c r="G945" s="73">
        <f>SUM(F945/F950)</f>
        <v>0.72654258983353759</v>
      </c>
    </row>
    <row r="946" spans="1:7" ht="15.6" thickTop="1" thickBot="1" x14ac:dyDescent="0.35">
      <c r="A946" s="78" t="s">
        <v>26</v>
      </c>
      <c r="B946" s="244" t="s">
        <v>54</v>
      </c>
      <c r="C946" s="245"/>
      <c r="D946" s="245"/>
      <c r="E946" s="246"/>
      <c r="F946" s="79">
        <f>SUM(F941,F945)</f>
        <v>411.1284</v>
      </c>
      <c r="G946" s="3"/>
    </row>
    <row r="947" spans="1:7" ht="15.6" thickTop="1" thickBot="1" x14ac:dyDescent="0.35">
      <c r="A947" s="80">
        <v>3</v>
      </c>
      <c r="B947" s="264" t="s">
        <v>28</v>
      </c>
      <c r="C947" s="265"/>
      <c r="D947" s="265"/>
      <c r="E947" s="266"/>
      <c r="F947" s="79">
        <f>SUM(F946)*15%</f>
        <v>61.669259999999994</v>
      </c>
      <c r="G947" s="73">
        <f>SUM(F947/F950)</f>
        <v>0.11857707509881421</v>
      </c>
    </row>
    <row r="948" spans="1:7" ht="15.6" thickTop="1" thickBot="1" x14ac:dyDescent="0.35">
      <c r="A948" s="78" t="s">
        <v>29</v>
      </c>
      <c r="B948" s="244" t="s">
        <v>55</v>
      </c>
      <c r="C948" s="245"/>
      <c r="D948" s="245"/>
      <c r="E948" s="246"/>
      <c r="F948" s="81">
        <f>SUM(F946:F947)</f>
        <v>472.79766000000001</v>
      </c>
    </row>
    <row r="949" spans="1:7" ht="15.6" thickTop="1" thickBot="1" x14ac:dyDescent="0.35">
      <c r="A949" s="80">
        <v>4</v>
      </c>
      <c r="B949" s="264" t="s">
        <v>31</v>
      </c>
      <c r="C949" s="265"/>
      <c r="D949" s="265"/>
      <c r="E949" s="266"/>
      <c r="F949" s="79">
        <f>SUM(F948)*10%</f>
        <v>47.279766000000002</v>
      </c>
      <c r="G949" s="73">
        <f>SUM(F949/F950)</f>
        <v>9.0909090909090898E-2</v>
      </c>
    </row>
    <row r="950" spans="1:7" ht="15.6" thickTop="1" thickBot="1" x14ac:dyDescent="0.35">
      <c r="A950" s="78" t="s">
        <v>32</v>
      </c>
      <c r="B950" s="244" t="s">
        <v>33</v>
      </c>
      <c r="C950" s="245"/>
      <c r="D950" s="245"/>
      <c r="E950" s="246"/>
      <c r="F950" s="81">
        <f>SUM(F948:F949)</f>
        <v>520.07742600000006</v>
      </c>
      <c r="G950" s="82">
        <f>SUM(G941,G945,G947,G949)</f>
        <v>1</v>
      </c>
    </row>
    <row r="951" spans="1:7" ht="15.6" thickTop="1" thickBot="1" x14ac:dyDescent="0.35">
      <c r="A951" s="8"/>
      <c r="B951" s="9"/>
      <c r="C951" s="9"/>
      <c r="D951" s="9"/>
      <c r="E951" s="9"/>
      <c r="F951" s="11"/>
      <c r="G951" s="12"/>
    </row>
    <row r="952" spans="1:7" ht="44.4" thickTop="1" thickBot="1" x14ac:dyDescent="0.35">
      <c r="A952" s="61" t="s">
        <v>2</v>
      </c>
      <c r="B952" s="62" t="s">
        <v>3</v>
      </c>
      <c r="C952" s="63" t="s">
        <v>4</v>
      </c>
      <c r="D952" s="64" t="s">
        <v>5</v>
      </c>
      <c r="E952" s="27"/>
      <c r="F952" s="20"/>
      <c r="G952" s="20"/>
    </row>
    <row r="953" spans="1:7" ht="288.60000000000002" customHeight="1" thickTop="1" x14ac:dyDescent="0.3">
      <c r="A953" s="13" t="s">
        <v>909</v>
      </c>
      <c r="B953" s="28" t="s">
        <v>910</v>
      </c>
      <c r="C953" s="26"/>
      <c r="D953" s="26"/>
      <c r="E953" s="27"/>
      <c r="F953" s="20"/>
      <c r="G953" s="20"/>
    </row>
    <row r="954" spans="1:7" ht="88.2" customHeight="1" thickBot="1" x14ac:dyDescent="0.35">
      <c r="A954" s="16" t="s">
        <v>924</v>
      </c>
      <c r="B954" s="126" t="s">
        <v>925</v>
      </c>
      <c r="C954" s="110" t="s">
        <v>203</v>
      </c>
      <c r="D954" s="110">
        <v>1</v>
      </c>
      <c r="E954" s="20"/>
      <c r="F954" s="20"/>
      <c r="G954" s="20"/>
    </row>
    <row r="955" spans="1:7" ht="30" thickTop="1" thickBot="1" x14ac:dyDescent="0.35">
      <c r="A955" s="61" t="s">
        <v>9</v>
      </c>
      <c r="B955" s="62" t="s">
        <v>10</v>
      </c>
      <c r="C955" s="62" t="s">
        <v>4</v>
      </c>
      <c r="D955" s="62" t="s">
        <v>11</v>
      </c>
      <c r="E955" s="62" t="s">
        <v>12</v>
      </c>
      <c r="F955" s="62" t="s">
        <v>13</v>
      </c>
      <c r="G955" s="64" t="s">
        <v>14</v>
      </c>
    </row>
    <row r="956" spans="1:7" ht="15" thickTop="1" x14ac:dyDescent="0.3">
      <c r="A956" s="20"/>
      <c r="B956" s="67" t="s">
        <v>15</v>
      </c>
      <c r="C956" s="68"/>
      <c r="D956" s="68"/>
      <c r="E956" s="68"/>
      <c r="F956" s="68"/>
      <c r="G956" s="7"/>
    </row>
    <row r="957" spans="1:7" x14ac:dyDescent="0.3">
      <c r="A957" s="36" t="s">
        <v>16</v>
      </c>
      <c r="B957" s="4" t="s">
        <v>70</v>
      </c>
      <c r="C957" s="4" t="s">
        <v>18</v>
      </c>
      <c r="D957" s="22">
        <v>0.6</v>
      </c>
      <c r="E957" s="70">
        <v>30.27</v>
      </c>
      <c r="F957" s="6">
        <f>PRODUCT(D957:E957)</f>
        <v>18.161999999999999</v>
      </c>
      <c r="G957" s="7"/>
    </row>
    <row r="958" spans="1:7" ht="15" thickBot="1" x14ac:dyDescent="0.35">
      <c r="A958" s="36" t="s">
        <v>19</v>
      </c>
      <c r="B958" s="4" t="s">
        <v>20</v>
      </c>
      <c r="C958" s="4" t="s">
        <v>18</v>
      </c>
      <c r="D958" s="22">
        <v>0.6</v>
      </c>
      <c r="E958" s="70">
        <v>25.18</v>
      </c>
      <c r="F958" s="6">
        <f>PRODUCT(D958:E958)</f>
        <v>15.107999999999999</v>
      </c>
      <c r="G958" s="7"/>
    </row>
    <row r="959" spans="1:7" ht="15.6" thickTop="1" thickBot="1" x14ac:dyDescent="0.35">
      <c r="A959" s="71">
        <v>1</v>
      </c>
      <c r="B959" s="244" t="s">
        <v>21</v>
      </c>
      <c r="C959" s="245"/>
      <c r="D959" s="245"/>
      <c r="E959" s="246"/>
      <c r="F959" s="72">
        <f>SUM(F957:F958)</f>
        <v>33.269999999999996</v>
      </c>
      <c r="G959" s="73">
        <f>SUM(F959/F968)</f>
        <v>6.3971244158557247E-2</v>
      </c>
    </row>
    <row r="960" spans="1:7" ht="15" thickTop="1" x14ac:dyDescent="0.3">
      <c r="A960" s="20"/>
      <c r="B960" s="74" t="s">
        <v>45</v>
      </c>
      <c r="C960" s="4"/>
      <c r="D960" s="4"/>
      <c r="E960" s="4"/>
      <c r="F960" s="41"/>
      <c r="G960" s="75"/>
    </row>
    <row r="961" spans="1:7" ht="43.2" x14ac:dyDescent="0.3">
      <c r="A961" s="36" t="s">
        <v>23</v>
      </c>
      <c r="B961" s="4" t="s">
        <v>2926</v>
      </c>
      <c r="C961" s="4" t="s">
        <v>8</v>
      </c>
      <c r="D961" s="4">
        <v>5.8000000000000003E-2</v>
      </c>
      <c r="E961" s="70">
        <v>3394.8</v>
      </c>
      <c r="F961" s="6">
        <f>PRODUCT(D961:E961)</f>
        <v>196.89840000000001</v>
      </c>
      <c r="G961" s="7"/>
    </row>
    <row r="962" spans="1:7" ht="43.8" thickBot="1" x14ac:dyDescent="0.35">
      <c r="A962" s="36" t="s">
        <v>47</v>
      </c>
      <c r="B962" s="4" t="s">
        <v>2937</v>
      </c>
      <c r="C962" s="4" t="s">
        <v>8</v>
      </c>
      <c r="D962" s="4">
        <v>5.8000000000000003E-2</v>
      </c>
      <c r="E962" s="6">
        <v>3120</v>
      </c>
      <c r="F962" s="23">
        <f>PRODUCT(D962:E962)</f>
        <v>180.96</v>
      </c>
      <c r="G962" s="7"/>
    </row>
    <row r="963" spans="1:7" ht="15.6" thickTop="1" thickBot="1" x14ac:dyDescent="0.35">
      <c r="A963" s="71">
        <v>2</v>
      </c>
      <c r="B963" s="244" t="s">
        <v>49</v>
      </c>
      <c r="C963" s="245"/>
      <c r="D963" s="245"/>
      <c r="E963" s="246"/>
      <c r="F963" s="72">
        <f>SUM(F961:F962)</f>
        <v>377.85840000000002</v>
      </c>
      <c r="G963" s="73">
        <f>SUM(F963/F968)</f>
        <v>0.72654258983353759</v>
      </c>
    </row>
    <row r="964" spans="1:7" ht="15.6" thickTop="1" thickBot="1" x14ac:dyDescent="0.35">
      <c r="A964" s="78" t="s">
        <v>26</v>
      </c>
      <c r="B964" s="244" t="s">
        <v>54</v>
      </c>
      <c r="C964" s="245"/>
      <c r="D964" s="245"/>
      <c r="E964" s="246"/>
      <c r="F964" s="79">
        <f>SUM(F959,F963)</f>
        <v>411.1284</v>
      </c>
      <c r="G964" s="3"/>
    </row>
    <row r="965" spans="1:7" ht="15.6" thickTop="1" thickBot="1" x14ac:dyDescent="0.35">
      <c r="A965" s="80">
        <v>3</v>
      </c>
      <c r="B965" s="264" t="s">
        <v>28</v>
      </c>
      <c r="C965" s="265"/>
      <c r="D965" s="265"/>
      <c r="E965" s="266"/>
      <c r="F965" s="79">
        <f>SUM(F964)*15%</f>
        <v>61.669259999999994</v>
      </c>
      <c r="G965" s="73">
        <f>SUM(F965/F968)</f>
        <v>0.11857707509881421</v>
      </c>
    </row>
    <row r="966" spans="1:7" ht="15.6" thickTop="1" thickBot="1" x14ac:dyDescent="0.35">
      <c r="A966" s="78" t="s">
        <v>29</v>
      </c>
      <c r="B966" s="244" t="s">
        <v>55</v>
      </c>
      <c r="C966" s="245"/>
      <c r="D966" s="245"/>
      <c r="E966" s="246"/>
      <c r="F966" s="81">
        <f>SUM(F964:F965)</f>
        <v>472.79766000000001</v>
      </c>
    </row>
    <row r="967" spans="1:7" ht="15.6" thickTop="1" thickBot="1" x14ac:dyDescent="0.35">
      <c r="A967" s="80">
        <v>4</v>
      </c>
      <c r="B967" s="264" t="s">
        <v>31</v>
      </c>
      <c r="C967" s="265"/>
      <c r="D967" s="265"/>
      <c r="E967" s="266"/>
      <c r="F967" s="79">
        <f>SUM(F966)*10%</f>
        <v>47.279766000000002</v>
      </c>
      <c r="G967" s="73">
        <f>SUM(F967/F968)</f>
        <v>9.0909090909090898E-2</v>
      </c>
    </row>
    <row r="968" spans="1:7" ht="15.6" thickTop="1" thickBot="1" x14ac:dyDescent="0.35">
      <c r="A968" s="78" t="s">
        <v>32</v>
      </c>
      <c r="B968" s="244" t="s">
        <v>33</v>
      </c>
      <c r="C968" s="245"/>
      <c r="D968" s="245"/>
      <c r="E968" s="246"/>
      <c r="F968" s="81">
        <f>SUM(F966:F967)</f>
        <v>520.07742600000006</v>
      </c>
      <c r="G968" s="82">
        <f>SUM(G959,G963,G965,G967)</f>
        <v>1</v>
      </c>
    </row>
    <row r="969" spans="1:7" ht="15.6" thickTop="1" thickBot="1" x14ac:dyDescent="0.35">
      <c r="A969" s="8"/>
      <c r="B969" s="9"/>
      <c r="C969" s="9"/>
      <c r="D969" s="9"/>
      <c r="E969" s="9"/>
      <c r="F969" s="11"/>
      <c r="G969" s="12"/>
    </row>
    <row r="970" spans="1:7" ht="44.4" thickTop="1" thickBot="1" x14ac:dyDescent="0.35">
      <c r="A970" s="61" t="s">
        <v>2</v>
      </c>
      <c r="B970" s="62" t="s">
        <v>3</v>
      </c>
      <c r="C970" s="63" t="s">
        <v>4</v>
      </c>
      <c r="D970" s="64" t="s">
        <v>5</v>
      </c>
      <c r="E970" s="27"/>
      <c r="F970" s="20"/>
      <c r="G970" s="20"/>
    </row>
    <row r="971" spans="1:7" ht="295.8" customHeight="1" thickTop="1" x14ac:dyDescent="0.3">
      <c r="A971" s="13" t="s">
        <v>909</v>
      </c>
      <c r="B971" s="28" t="s">
        <v>910</v>
      </c>
      <c r="C971" s="26"/>
      <c r="D971" s="26"/>
      <c r="E971" s="27"/>
      <c r="F971" s="20"/>
      <c r="G971" s="20"/>
    </row>
    <row r="972" spans="1:7" ht="50.4" customHeight="1" thickBot="1" x14ac:dyDescent="0.35">
      <c r="A972" s="16" t="s">
        <v>926</v>
      </c>
      <c r="B972" s="126" t="s">
        <v>927</v>
      </c>
      <c r="C972" s="110" t="s">
        <v>203</v>
      </c>
      <c r="D972" s="110">
        <v>1</v>
      </c>
      <c r="E972" s="20"/>
      <c r="F972" s="20"/>
      <c r="G972" s="20"/>
    </row>
    <row r="973" spans="1:7" ht="30" thickTop="1" thickBot="1" x14ac:dyDescent="0.35">
      <c r="A973" s="61" t="s">
        <v>9</v>
      </c>
      <c r="B973" s="62" t="s">
        <v>10</v>
      </c>
      <c r="C973" s="62" t="s">
        <v>4</v>
      </c>
      <c r="D973" s="62" t="s">
        <v>11</v>
      </c>
      <c r="E973" s="62" t="s">
        <v>12</v>
      </c>
      <c r="F973" s="62" t="s">
        <v>13</v>
      </c>
      <c r="G973" s="64" t="s">
        <v>14</v>
      </c>
    </row>
    <row r="974" spans="1:7" ht="15" thickTop="1" x14ac:dyDescent="0.3">
      <c r="A974" s="20"/>
      <c r="B974" s="67" t="s">
        <v>15</v>
      </c>
      <c r="C974" s="68"/>
      <c r="D974" s="68"/>
      <c r="E974" s="68"/>
      <c r="F974" s="68"/>
      <c r="G974" s="7"/>
    </row>
    <row r="975" spans="1:7" x14ac:dyDescent="0.3">
      <c r="A975" s="36" t="s">
        <v>16</v>
      </c>
      <c r="B975" s="4" t="s">
        <v>70</v>
      </c>
      <c r="C975" s="4" t="s">
        <v>18</v>
      </c>
      <c r="D975" s="22">
        <v>0.6</v>
      </c>
      <c r="E975" s="70">
        <v>30.27</v>
      </c>
      <c r="F975" s="6">
        <f>PRODUCT(D975:E975)</f>
        <v>18.161999999999999</v>
      </c>
      <c r="G975" s="7"/>
    </row>
    <row r="976" spans="1:7" ht="15" thickBot="1" x14ac:dyDescent="0.35">
      <c r="A976" s="36" t="s">
        <v>19</v>
      </c>
      <c r="B976" s="4" t="s">
        <v>20</v>
      </c>
      <c r="C976" s="4" t="s">
        <v>18</v>
      </c>
      <c r="D976" s="22">
        <v>0.6</v>
      </c>
      <c r="E976" s="70">
        <v>25.18</v>
      </c>
      <c r="F976" s="6">
        <f>PRODUCT(D976:E976)</f>
        <v>15.107999999999999</v>
      </c>
      <c r="G976" s="7"/>
    </row>
    <row r="977" spans="1:7" ht="15.6" thickTop="1" thickBot="1" x14ac:dyDescent="0.35">
      <c r="A977" s="71">
        <v>1</v>
      </c>
      <c r="B977" s="244" t="s">
        <v>21</v>
      </c>
      <c r="C977" s="245"/>
      <c r="D977" s="245"/>
      <c r="E977" s="246"/>
      <c r="F977" s="72">
        <f>SUM(F975:F976)</f>
        <v>33.269999999999996</v>
      </c>
      <c r="G977" s="73">
        <f>SUM(F977/F985)</f>
        <v>0.12276709731091345</v>
      </c>
    </row>
    <row r="978" spans="1:7" ht="15" thickTop="1" x14ac:dyDescent="0.3">
      <c r="A978" s="20"/>
      <c r="B978" s="74" t="s">
        <v>45</v>
      </c>
      <c r="C978" s="4"/>
      <c r="D978" s="4"/>
      <c r="E978" s="4"/>
      <c r="F978" s="41"/>
      <c r="G978" s="75"/>
    </row>
    <row r="979" spans="1:7" ht="43.8" thickBot="1" x14ac:dyDescent="0.35">
      <c r="A979" s="36" t="s">
        <v>23</v>
      </c>
      <c r="B979" s="4" t="s">
        <v>2929</v>
      </c>
      <c r="C979" s="4" t="s">
        <v>8</v>
      </c>
      <c r="D979" s="4">
        <v>5.8000000000000003E-2</v>
      </c>
      <c r="E979" s="6">
        <v>3120</v>
      </c>
      <c r="F979" s="23">
        <f>PRODUCT(D979:E979)</f>
        <v>180.96</v>
      </c>
      <c r="G979" s="7"/>
    </row>
    <row r="980" spans="1:7" ht="15.6" thickTop="1" thickBot="1" x14ac:dyDescent="0.35">
      <c r="A980" s="71">
        <v>2</v>
      </c>
      <c r="B980" s="244" t="s">
        <v>49</v>
      </c>
      <c r="C980" s="245"/>
      <c r="D980" s="245"/>
      <c r="E980" s="246"/>
      <c r="F980" s="72">
        <f>SUM(F979:F979)</f>
        <v>180.96</v>
      </c>
      <c r="G980" s="73">
        <f>SUM(F980/F985)</f>
        <v>0.66774673668118134</v>
      </c>
    </row>
    <row r="981" spans="1:7" ht="15.6" thickTop="1" thickBot="1" x14ac:dyDescent="0.35">
      <c r="A981" s="78" t="s">
        <v>26</v>
      </c>
      <c r="B981" s="244" t="s">
        <v>54</v>
      </c>
      <c r="C981" s="245"/>
      <c r="D981" s="245"/>
      <c r="E981" s="246"/>
      <c r="F981" s="79">
        <f>SUM(F977,F980)</f>
        <v>214.23000000000002</v>
      </c>
      <c r="G981" s="3"/>
    </row>
    <row r="982" spans="1:7" ht="15.6" thickTop="1" thickBot="1" x14ac:dyDescent="0.35">
      <c r="A982" s="80">
        <v>3</v>
      </c>
      <c r="B982" s="264" t="s">
        <v>28</v>
      </c>
      <c r="C982" s="265"/>
      <c r="D982" s="265"/>
      <c r="E982" s="266"/>
      <c r="F982" s="79">
        <f>SUM(F981)*15%</f>
        <v>32.134500000000003</v>
      </c>
      <c r="G982" s="73">
        <f>SUM(F982/F985)</f>
        <v>0.11857707509881422</v>
      </c>
    </row>
    <row r="983" spans="1:7" ht="15.6" thickTop="1" thickBot="1" x14ac:dyDescent="0.35">
      <c r="A983" s="78" t="s">
        <v>29</v>
      </c>
      <c r="B983" s="244" t="s">
        <v>55</v>
      </c>
      <c r="C983" s="245"/>
      <c r="D983" s="245"/>
      <c r="E983" s="246"/>
      <c r="F983" s="81">
        <f>SUM(F981:F982)</f>
        <v>246.36450000000002</v>
      </c>
    </row>
    <row r="984" spans="1:7" ht="15.6" thickTop="1" thickBot="1" x14ac:dyDescent="0.35">
      <c r="A984" s="80">
        <v>4</v>
      </c>
      <c r="B984" s="264" t="s">
        <v>31</v>
      </c>
      <c r="C984" s="265"/>
      <c r="D984" s="265"/>
      <c r="E984" s="266"/>
      <c r="F984" s="79">
        <f>SUM(F983)*10%</f>
        <v>24.636450000000004</v>
      </c>
      <c r="G984" s="73">
        <f>SUM(F984/F985)</f>
        <v>9.0909090909090912E-2</v>
      </c>
    </row>
    <row r="985" spans="1:7" ht="15.6" thickTop="1" thickBot="1" x14ac:dyDescent="0.35">
      <c r="A985" s="78" t="s">
        <v>32</v>
      </c>
      <c r="B985" s="244" t="s">
        <v>33</v>
      </c>
      <c r="C985" s="245"/>
      <c r="D985" s="245"/>
      <c r="E985" s="246"/>
      <c r="F985" s="81">
        <f>SUM(F983:F984)</f>
        <v>271.00095000000005</v>
      </c>
      <c r="G985" s="82">
        <f>SUM(G977,G980,G982,G984)</f>
        <v>0.99999999999999989</v>
      </c>
    </row>
    <row r="986" spans="1:7" ht="15.6" thickTop="1" thickBot="1" x14ac:dyDescent="0.35">
      <c r="A986" s="8"/>
      <c r="B986" s="9"/>
      <c r="C986" s="9"/>
      <c r="D986" s="9"/>
      <c r="E986" s="9"/>
      <c r="F986" s="11"/>
      <c r="G986" s="12"/>
    </row>
    <row r="987" spans="1:7" ht="44.4" thickTop="1" thickBot="1" x14ac:dyDescent="0.35">
      <c r="A987" s="61" t="s">
        <v>2</v>
      </c>
      <c r="B987" s="62" t="s">
        <v>3</v>
      </c>
      <c r="C987" s="63" t="s">
        <v>4</v>
      </c>
      <c r="D987" s="64" t="s">
        <v>5</v>
      </c>
      <c r="E987" s="27"/>
      <c r="F987" s="20"/>
      <c r="G987" s="20"/>
    </row>
    <row r="988" spans="1:7" ht="116.4" thickTop="1" thickBot="1" x14ac:dyDescent="0.35">
      <c r="A988" s="18" t="s">
        <v>928</v>
      </c>
      <c r="B988" s="66" t="s">
        <v>929</v>
      </c>
      <c r="C988" s="50" t="s">
        <v>130</v>
      </c>
      <c r="D988" s="50">
        <v>1</v>
      </c>
      <c r="E988" s="20"/>
      <c r="F988" s="20"/>
      <c r="G988" s="20"/>
    </row>
    <row r="989" spans="1:7" ht="30" thickTop="1" thickBot="1" x14ac:dyDescent="0.35">
      <c r="A989" s="61" t="s">
        <v>9</v>
      </c>
      <c r="B989" s="62" t="s">
        <v>10</v>
      </c>
      <c r="C989" s="62" t="s">
        <v>4</v>
      </c>
      <c r="D989" s="62" t="s">
        <v>11</v>
      </c>
      <c r="E989" s="62" t="s">
        <v>12</v>
      </c>
      <c r="F989" s="62" t="s">
        <v>13</v>
      </c>
      <c r="G989" s="64" t="s">
        <v>14</v>
      </c>
    </row>
    <row r="990" spans="1:7" ht="15" thickTop="1" x14ac:dyDescent="0.3">
      <c r="A990" s="20"/>
      <c r="B990" s="67" t="s">
        <v>15</v>
      </c>
      <c r="C990" s="68"/>
      <c r="D990" s="68"/>
      <c r="E990" s="68"/>
      <c r="F990" s="68"/>
      <c r="G990" s="7"/>
    </row>
    <row r="991" spans="1:7" x14ac:dyDescent="0.3">
      <c r="A991" s="36" t="s">
        <v>16</v>
      </c>
      <c r="B991" s="4" t="s">
        <v>70</v>
      </c>
      <c r="C991" s="4" t="s">
        <v>18</v>
      </c>
      <c r="D991" s="105">
        <v>1.1890000000000001</v>
      </c>
      <c r="E991" s="70">
        <v>30.27</v>
      </c>
      <c r="F991" s="6">
        <f>PRODUCT(D991:E991)</f>
        <v>35.991030000000002</v>
      </c>
      <c r="G991" s="7"/>
    </row>
    <row r="992" spans="1:7" ht="15" thickBot="1" x14ac:dyDescent="0.35">
      <c r="A992" s="36" t="s">
        <v>19</v>
      </c>
      <c r="B992" s="4" t="s">
        <v>20</v>
      </c>
      <c r="C992" s="4" t="s">
        <v>18</v>
      </c>
      <c r="D992" s="105">
        <v>1.1890000000000001</v>
      </c>
      <c r="E992" s="70">
        <v>25.18</v>
      </c>
      <c r="F992" s="6">
        <f>PRODUCT(D992:E992)</f>
        <v>29.939020000000003</v>
      </c>
      <c r="G992" s="7"/>
    </row>
    <row r="993" spans="1:12" ht="15.6" thickTop="1" thickBot="1" x14ac:dyDescent="0.35">
      <c r="A993" s="71">
        <v>1</v>
      </c>
      <c r="B993" s="244" t="s">
        <v>21</v>
      </c>
      <c r="C993" s="245"/>
      <c r="D993" s="245"/>
      <c r="E993" s="246"/>
      <c r="F993" s="72">
        <f>SUM(F991:F992)</f>
        <v>65.930050000000008</v>
      </c>
      <c r="G993" s="73">
        <f>SUM(F993/F1001)</f>
        <v>0.54574439071802072</v>
      </c>
    </row>
    <row r="994" spans="1:12" ht="15" thickTop="1" x14ac:dyDescent="0.3">
      <c r="A994" s="20"/>
      <c r="B994" s="74" t="s">
        <v>188</v>
      </c>
      <c r="C994" s="4"/>
      <c r="D994" s="4"/>
      <c r="E994" s="4"/>
      <c r="F994" s="41"/>
      <c r="G994" s="75"/>
    </row>
    <row r="995" spans="1:12" ht="15" thickBot="1" x14ac:dyDescent="0.35">
      <c r="A995" s="36" t="s">
        <v>23</v>
      </c>
      <c r="B995" s="4" t="s">
        <v>189</v>
      </c>
      <c r="C995" s="4" t="s">
        <v>190</v>
      </c>
      <c r="D995" s="22">
        <v>1</v>
      </c>
      <c r="E995" s="76">
        <v>29.57</v>
      </c>
      <c r="F995" s="6">
        <f>D995*E995</f>
        <v>29.57</v>
      </c>
      <c r="G995" s="7"/>
      <c r="J995" s="30"/>
      <c r="K995" s="31"/>
      <c r="L995" s="31"/>
    </row>
    <row r="996" spans="1:12" ht="15.6" thickTop="1" thickBot="1" x14ac:dyDescent="0.35">
      <c r="A996" s="71">
        <v>2</v>
      </c>
      <c r="B996" s="244" t="s">
        <v>134</v>
      </c>
      <c r="C996" s="245"/>
      <c r="D996" s="245"/>
      <c r="E996" s="246"/>
      <c r="F996" s="72">
        <f>SUM(F995)</f>
        <v>29.57</v>
      </c>
      <c r="G996" s="73">
        <f>SUM(F996/F1001)</f>
        <v>0.24476944327407413</v>
      </c>
    </row>
    <row r="997" spans="1:12" ht="15.6" thickTop="1" thickBot="1" x14ac:dyDescent="0.35">
      <c r="A997" s="78" t="s">
        <v>26</v>
      </c>
      <c r="B997" s="244" t="s">
        <v>27</v>
      </c>
      <c r="C997" s="245"/>
      <c r="D997" s="245"/>
      <c r="E997" s="246"/>
      <c r="F997" s="79">
        <f>SUM(F993,F996)</f>
        <v>95.500050000000016</v>
      </c>
      <c r="G997" s="3"/>
    </row>
    <row r="998" spans="1:12" ht="15.6" thickTop="1" thickBot="1" x14ac:dyDescent="0.35">
      <c r="A998" s="80">
        <v>3</v>
      </c>
      <c r="B998" s="264" t="s">
        <v>28</v>
      </c>
      <c r="C998" s="265"/>
      <c r="D998" s="265"/>
      <c r="E998" s="266"/>
      <c r="F998" s="79">
        <f>SUM(F997)*15%</f>
        <v>14.325007500000002</v>
      </c>
      <c r="G998" s="73">
        <f>SUM(F998/F1001)</f>
        <v>0.11857707509881422</v>
      </c>
    </row>
    <row r="999" spans="1:12" ht="15.6" thickTop="1" thickBot="1" x14ac:dyDescent="0.35">
      <c r="A999" s="78" t="s">
        <v>29</v>
      </c>
      <c r="B999" s="244" t="s">
        <v>30</v>
      </c>
      <c r="C999" s="245"/>
      <c r="D999" s="245"/>
      <c r="E999" s="246"/>
      <c r="F999" s="81">
        <f>SUM(F997:F998)</f>
        <v>109.82505750000001</v>
      </c>
    </row>
    <row r="1000" spans="1:12" ht="15.6" thickTop="1" thickBot="1" x14ac:dyDescent="0.35">
      <c r="A1000" s="80">
        <v>4</v>
      </c>
      <c r="B1000" s="264" t="s">
        <v>31</v>
      </c>
      <c r="C1000" s="265"/>
      <c r="D1000" s="265"/>
      <c r="E1000" s="266"/>
      <c r="F1000" s="79">
        <f>SUM(F999)*10%</f>
        <v>10.982505750000001</v>
      </c>
      <c r="G1000" s="73">
        <f>SUM(F1000/F1001)</f>
        <v>9.0909090909090912E-2</v>
      </c>
    </row>
    <row r="1001" spans="1:12" ht="15.6" thickTop="1" thickBot="1" x14ac:dyDescent="0.35">
      <c r="A1001" s="78" t="s">
        <v>32</v>
      </c>
      <c r="B1001" s="244" t="s">
        <v>33</v>
      </c>
      <c r="C1001" s="245"/>
      <c r="D1001" s="245"/>
      <c r="E1001" s="246"/>
      <c r="F1001" s="81">
        <f>SUM(F999:F1000)</f>
        <v>120.80756325000002</v>
      </c>
      <c r="G1001" s="82">
        <f>SUM(G993,G996,G998,G1000)</f>
        <v>1</v>
      </c>
    </row>
    <row r="1002" spans="1:12" ht="15.6" thickTop="1" thickBot="1" x14ac:dyDescent="0.35"/>
    <row r="1003" spans="1:12" ht="44.4" thickTop="1" thickBot="1" x14ac:dyDescent="0.35">
      <c r="A1003" s="61" t="s">
        <v>2</v>
      </c>
      <c r="B1003" s="62" t="s">
        <v>3</v>
      </c>
      <c r="C1003" s="63" t="s">
        <v>4</v>
      </c>
      <c r="D1003" s="64" t="s">
        <v>5</v>
      </c>
      <c r="E1003" s="27"/>
      <c r="F1003" s="20"/>
      <c r="G1003" s="20"/>
    </row>
    <row r="1004" spans="1:12" ht="113.4" customHeight="1" thickTop="1" x14ac:dyDescent="0.3">
      <c r="A1004" s="232" t="s">
        <v>930</v>
      </c>
      <c r="B1004" s="278" t="s">
        <v>931</v>
      </c>
      <c r="C1004" s="274"/>
      <c r="D1004" s="274"/>
      <c r="E1004" s="27"/>
      <c r="F1004" s="20"/>
      <c r="G1004" s="20"/>
    </row>
    <row r="1005" spans="1:12" ht="269.39999999999998" customHeight="1" x14ac:dyDescent="0.3">
      <c r="A1005" s="240"/>
      <c r="B1005" s="280"/>
      <c r="C1005" s="275"/>
      <c r="D1005" s="275"/>
      <c r="E1005" s="27"/>
      <c r="F1005" s="20"/>
      <c r="G1005" s="20"/>
    </row>
    <row r="1006" spans="1:12" ht="15" thickBot="1" x14ac:dyDescent="0.35">
      <c r="A1006" s="16" t="s">
        <v>932</v>
      </c>
      <c r="B1006" s="115" t="s">
        <v>933</v>
      </c>
      <c r="C1006" s="110" t="s">
        <v>130</v>
      </c>
      <c r="D1006" s="110">
        <v>1</v>
      </c>
      <c r="E1006" s="20"/>
      <c r="F1006" s="20"/>
      <c r="G1006" s="20"/>
    </row>
    <row r="1007" spans="1:12" ht="30" thickTop="1" thickBot="1" x14ac:dyDescent="0.35">
      <c r="A1007" s="61" t="s">
        <v>9</v>
      </c>
      <c r="B1007" s="62" t="s">
        <v>10</v>
      </c>
      <c r="C1007" s="62" t="s">
        <v>4</v>
      </c>
      <c r="D1007" s="62" t="s">
        <v>11</v>
      </c>
      <c r="E1007" s="62" t="s">
        <v>12</v>
      </c>
      <c r="F1007" s="62" t="s">
        <v>13</v>
      </c>
      <c r="G1007" s="64" t="s">
        <v>14</v>
      </c>
    </row>
    <row r="1008" spans="1:12" ht="15" thickTop="1" x14ac:dyDescent="0.3">
      <c r="A1008" s="20"/>
      <c r="B1008" s="67" t="s">
        <v>15</v>
      </c>
      <c r="C1008" s="68"/>
      <c r="D1008" s="68"/>
      <c r="E1008" s="68"/>
      <c r="F1008" s="68"/>
      <c r="G1008" s="7"/>
    </row>
    <row r="1009" spans="1:12" x14ac:dyDescent="0.3">
      <c r="A1009" s="36" t="s">
        <v>16</v>
      </c>
      <c r="B1009" s="4" t="s">
        <v>70</v>
      </c>
      <c r="C1009" s="4" t="s">
        <v>18</v>
      </c>
      <c r="D1009" s="105">
        <v>0.86550000000000005</v>
      </c>
      <c r="E1009" s="70">
        <v>30.27</v>
      </c>
      <c r="F1009" s="6">
        <f>PRODUCT(D1009:E1009)</f>
        <v>26.198685000000001</v>
      </c>
      <c r="G1009" s="7"/>
    </row>
    <row r="1010" spans="1:12" ht="15" thickBot="1" x14ac:dyDescent="0.35">
      <c r="A1010" s="36" t="s">
        <v>19</v>
      </c>
      <c r="B1010" s="4" t="s">
        <v>20</v>
      </c>
      <c r="C1010" s="4" t="s">
        <v>18</v>
      </c>
      <c r="D1010" s="105">
        <v>0.86550000000000005</v>
      </c>
      <c r="E1010" s="70">
        <v>25.18</v>
      </c>
      <c r="F1010" s="6">
        <f>PRODUCT(D1010:E1010)</f>
        <v>21.793290000000002</v>
      </c>
      <c r="G1010" s="7"/>
    </row>
    <row r="1011" spans="1:12" ht="15.6" thickTop="1" thickBot="1" x14ac:dyDescent="0.35">
      <c r="A1011" s="71">
        <v>1</v>
      </c>
      <c r="B1011" s="244" t="s">
        <v>21</v>
      </c>
      <c r="C1011" s="245"/>
      <c r="D1011" s="245"/>
      <c r="E1011" s="246"/>
      <c r="F1011" s="72">
        <f>SUM(F1009:F1010)</f>
        <v>47.991975000000004</v>
      </c>
      <c r="G1011" s="73">
        <f>SUM(F1011/F1019)</f>
        <v>0.33888031147376158</v>
      </c>
    </row>
    <row r="1012" spans="1:12" ht="15" thickTop="1" x14ac:dyDescent="0.3">
      <c r="A1012" s="20"/>
      <c r="B1012" s="74" t="s">
        <v>188</v>
      </c>
      <c r="C1012" s="4"/>
      <c r="D1012" s="4"/>
      <c r="E1012" s="4"/>
      <c r="F1012" s="41"/>
      <c r="G1012" s="75"/>
    </row>
    <row r="1013" spans="1:12" ht="15" thickBot="1" x14ac:dyDescent="0.35">
      <c r="A1013" s="36" t="s">
        <v>23</v>
      </c>
      <c r="B1013" s="4" t="s">
        <v>189</v>
      </c>
      <c r="C1013" s="4" t="s">
        <v>190</v>
      </c>
      <c r="D1013" s="22">
        <v>1</v>
      </c>
      <c r="E1013" s="76">
        <v>63.96</v>
      </c>
      <c r="F1013" s="6">
        <f>D1013*E1013</f>
        <v>63.96</v>
      </c>
      <c r="G1013" s="7"/>
      <c r="J1013" s="30"/>
      <c r="K1013" s="31"/>
      <c r="L1013" s="31"/>
    </row>
    <row r="1014" spans="1:12" ht="15.6" thickTop="1" thickBot="1" x14ac:dyDescent="0.35">
      <c r="A1014" s="71">
        <v>2</v>
      </c>
      <c r="B1014" s="244" t="s">
        <v>134</v>
      </c>
      <c r="C1014" s="245"/>
      <c r="D1014" s="245"/>
      <c r="E1014" s="246"/>
      <c r="F1014" s="72">
        <f>SUM(F1013)</f>
        <v>63.96</v>
      </c>
      <c r="G1014" s="73">
        <f>SUM(F1014/F1019)</f>
        <v>0.45163352251833327</v>
      </c>
    </row>
    <row r="1015" spans="1:12" ht="15.6" thickTop="1" thickBot="1" x14ac:dyDescent="0.35">
      <c r="A1015" s="78" t="s">
        <v>26</v>
      </c>
      <c r="B1015" s="244" t="s">
        <v>27</v>
      </c>
      <c r="C1015" s="245"/>
      <c r="D1015" s="245"/>
      <c r="E1015" s="246"/>
      <c r="F1015" s="79">
        <f>SUM(F1011,F1014)</f>
        <v>111.951975</v>
      </c>
      <c r="G1015" s="3"/>
    </row>
    <row r="1016" spans="1:12" ht="15.6" thickTop="1" thickBot="1" x14ac:dyDescent="0.35">
      <c r="A1016" s="80">
        <v>3</v>
      </c>
      <c r="B1016" s="264" t="s">
        <v>28</v>
      </c>
      <c r="C1016" s="265"/>
      <c r="D1016" s="265"/>
      <c r="E1016" s="266"/>
      <c r="F1016" s="79">
        <f>SUM(F1015)*15%</f>
        <v>16.792796249999999</v>
      </c>
      <c r="G1016" s="73">
        <f>SUM(F1016/F1019)</f>
        <v>0.11857707509881421</v>
      </c>
    </row>
    <row r="1017" spans="1:12" ht="15.6" thickTop="1" thickBot="1" x14ac:dyDescent="0.35">
      <c r="A1017" s="78" t="s">
        <v>29</v>
      </c>
      <c r="B1017" s="244" t="s">
        <v>30</v>
      </c>
      <c r="C1017" s="245"/>
      <c r="D1017" s="245"/>
      <c r="E1017" s="246"/>
      <c r="F1017" s="81">
        <f>SUM(F1015:F1016)</f>
        <v>128.74477125000001</v>
      </c>
    </row>
    <row r="1018" spans="1:12" ht="15.6" thickTop="1" thickBot="1" x14ac:dyDescent="0.35">
      <c r="A1018" s="80">
        <v>4</v>
      </c>
      <c r="B1018" s="264" t="s">
        <v>31</v>
      </c>
      <c r="C1018" s="265"/>
      <c r="D1018" s="265"/>
      <c r="E1018" s="266"/>
      <c r="F1018" s="79">
        <f>SUM(F1017)*10%</f>
        <v>12.874477125000002</v>
      </c>
      <c r="G1018" s="73">
        <f>SUM(F1018/F1019)</f>
        <v>9.0909090909090912E-2</v>
      </c>
    </row>
    <row r="1019" spans="1:12" ht="15.6" thickTop="1" thickBot="1" x14ac:dyDescent="0.35">
      <c r="A1019" s="78" t="s">
        <v>32</v>
      </c>
      <c r="B1019" s="244" t="s">
        <v>33</v>
      </c>
      <c r="C1019" s="245"/>
      <c r="D1019" s="245"/>
      <c r="E1019" s="246"/>
      <c r="F1019" s="81">
        <f>SUM(F1017:F1018)</f>
        <v>141.61924837500001</v>
      </c>
      <c r="G1019" s="82">
        <f>SUM(G1011,G1014,G1016,G1018)</f>
        <v>1</v>
      </c>
    </row>
    <row r="1020" spans="1:12" ht="15.6" thickTop="1" thickBot="1" x14ac:dyDescent="0.35"/>
    <row r="1021" spans="1:12" ht="44.4" thickTop="1" thickBot="1" x14ac:dyDescent="0.35">
      <c r="A1021" s="61" t="s">
        <v>2</v>
      </c>
      <c r="B1021" s="62" t="s">
        <v>3</v>
      </c>
      <c r="C1021" s="63" t="s">
        <v>4</v>
      </c>
      <c r="D1021" s="64" t="s">
        <v>5</v>
      </c>
      <c r="E1021" s="27"/>
      <c r="F1021" s="20"/>
      <c r="G1021" s="20"/>
    </row>
    <row r="1022" spans="1:12" ht="179.4" customHeight="1" thickTop="1" x14ac:dyDescent="0.3">
      <c r="A1022" s="232" t="s">
        <v>930</v>
      </c>
      <c r="B1022" s="278" t="s">
        <v>931</v>
      </c>
      <c r="C1022" s="274"/>
      <c r="D1022" s="274"/>
      <c r="E1022" s="27"/>
      <c r="F1022" s="20"/>
      <c r="G1022" s="20"/>
    </row>
    <row r="1023" spans="1:12" ht="190.2" customHeight="1" x14ac:dyDescent="0.3">
      <c r="A1023" s="240"/>
      <c r="B1023" s="280"/>
      <c r="C1023" s="275"/>
      <c r="D1023" s="275"/>
      <c r="E1023" s="27"/>
      <c r="F1023" s="20"/>
      <c r="G1023" s="20"/>
    </row>
    <row r="1024" spans="1:12" ht="15" thickBot="1" x14ac:dyDescent="0.35">
      <c r="A1024" s="16" t="s">
        <v>934</v>
      </c>
      <c r="B1024" s="115" t="s">
        <v>935</v>
      </c>
      <c r="C1024" s="110" t="s">
        <v>130</v>
      </c>
      <c r="D1024" s="110">
        <v>1</v>
      </c>
      <c r="E1024" s="20"/>
      <c r="F1024" s="20"/>
      <c r="G1024" s="20"/>
    </row>
    <row r="1025" spans="1:12" ht="30" thickTop="1" thickBot="1" x14ac:dyDescent="0.35">
      <c r="A1025" s="61" t="s">
        <v>9</v>
      </c>
      <c r="B1025" s="62" t="s">
        <v>10</v>
      </c>
      <c r="C1025" s="62" t="s">
        <v>4</v>
      </c>
      <c r="D1025" s="62" t="s">
        <v>11</v>
      </c>
      <c r="E1025" s="62" t="s">
        <v>12</v>
      </c>
      <c r="F1025" s="62" t="s">
        <v>13</v>
      </c>
      <c r="G1025" s="64" t="s">
        <v>14</v>
      </c>
    </row>
    <row r="1026" spans="1:12" ht="15" thickTop="1" x14ac:dyDescent="0.3">
      <c r="A1026" s="20"/>
      <c r="B1026" s="67" t="s">
        <v>15</v>
      </c>
      <c r="C1026" s="68"/>
      <c r="D1026" s="68"/>
      <c r="E1026" s="68"/>
      <c r="F1026" s="68"/>
      <c r="G1026" s="7"/>
    </row>
    <row r="1027" spans="1:12" x14ac:dyDescent="0.3">
      <c r="A1027" s="36" t="s">
        <v>16</v>
      </c>
      <c r="B1027" s="4" t="s">
        <v>70</v>
      </c>
      <c r="C1027" s="4" t="s">
        <v>18</v>
      </c>
      <c r="D1027" s="105">
        <v>1.2410000000000001</v>
      </c>
      <c r="E1027" s="70">
        <v>30.27</v>
      </c>
      <c r="F1027" s="6">
        <f>PRODUCT(D1027:E1027)</f>
        <v>37.565070000000006</v>
      </c>
      <c r="G1027" s="7"/>
    </row>
    <row r="1028" spans="1:12" ht="15" thickBot="1" x14ac:dyDescent="0.35">
      <c r="A1028" s="36" t="s">
        <v>19</v>
      </c>
      <c r="B1028" s="4" t="s">
        <v>20</v>
      </c>
      <c r="C1028" s="4" t="s">
        <v>18</v>
      </c>
      <c r="D1028" s="105">
        <v>1.2410000000000001</v>
      </c>
      <c r="E1028" s="70">
        <v>25.18</v>
      </c>
      <c r="F1028" s="6">
        <f>PRODUCT(D1028:E1028)</f>
        <v>31.248380000000001</v>
      </c>
      <c r="G1028" s="7"/>
    </row>
    <row r="1029" spans="1:12" ht="15.6" thickTop="1" thickBot="1" x14ac:dyDescent="0.35">
      <c r="A1029" s="71">
        <v>1</v>
      </c>
      <c r="B1029" s="244" t="s">
        <v>21</v>
      </c>
      <c r="C1029" s="245"/>
      <c r="D1029" s="245"/>
      <c r="E1029" s="246"/>
      <c r="F1029" s="72">
        <f>SUM(F1027:F1028)</f>
        <v>68.813450000000003</v>
      </c>
      <c r="G1029" s="73">
        <f>SUM(F1029/F1037)</f>
        <v>0.21421298399200028</v>
      </c>
    </row>
    <row r="1030" spans="1:12" ht="15" thickTop="1" x14ac:dyDescent="0.3">
      <c r="A1030" s="20"/>
      <c r="B1030" s="74" t="s">
        <v>188</v>
      </c>
      <c r="C1030" s="4"/>
      <c r="D1030" s="4"/>
      <c r="E1030" s="4"/>
      <c r="F1030" s="41"/>
      <c r="G1030" s="75"/>
    </row>
    <row r="1031" spans="1:12" ht="15" thickBot="1" x14ac:dyDescent="0.35">
      <c r="A1031" s="36" t="s">
        <v>23</v>
      </c>
      <c r="B1031" s="4" t="s">
        <v>189</v>
      </c>
      <c r="C1031" s="4" t="s">
        <v>190</v>
      </c>
      <c r="D1031" s="22">
        <v>1</v>
      </c>
      <c r="E1031" s="76">
        <v>185.13</v>
      </c>
      <c r="F1031" s="6">
        <f>D1031*E1031</f>
        <v>185.13</v>
      </c>
      <c r="G1031" s="7"/>
      <c r="J1031" s="30"/>
      <c r="K1031" s="31"/>
      <c r="L1031" s="31"/>
    </row>
    <row r="1032" spans="1:12" ht="15.6" thickTop="1" thickBot="1" x14ac:dyDescent="0.35">
      <c r="A1032" s="71">
        <v>2</v>
      </c>
      <c r="B1032" s="244" t="s">
        <v>134</v>
      </c>
      <c r="C1032" s="245"/>
      <c r="D1032" s="245"/>
      <c r="E1032" s="246"/>
      <c r="F1032" s="72">
        <f>SUM(F1031)</f>
        <v>185.13</v>
      </c>
      <c r="G1032" s="73">
        <f>SUM(F1032/F1037)</f>
        <v>0.57630085000009457</v>
      </c>
    </row>
    <row r="1033" spans="1:12" ht="15.6" thickTop="1" thickBot="1" x14ac:dyDescent="0.35">
      <c r="A1033" s="78" t="s">
        <v>26</v>
      </c>
      <c r="B1033" s="244" t="s">
        <v>27</v>
      </c>
      <c r="C1033" s="245"/>
      <c r="D1033" s="245"/>
      <c r="E1033" s="246"/>
      <c r="F1033" s="79">
        <f>SUM(F1029,F1032)</f>
        <v>253.94344999999998</v>
      </c>
      <c r="G1033" s="3"/>
    </row>
    <row r="1034" spans="1:12" ht="15.6" thickTop="1" thickBot="1" x14ac:dyDescent="0.35">
      <c r="A1034" s="80">
        <v>3</v>
      </c>
      <c r="B1034" s="264" t="s">
        <v>28</v>
      </c>
      <c r="C1034" s="265"/>
      <c r="D1034" s="265"/>
      <c r="E1034" s="266"/>
      <c r="F1034" s="79">
        <f>SUM(F1033)*15%</f>
        <v>38.091517499999995</v>
      </c>
      <c r="G1034" s="73">
        <f>SUM(F1034/F1037)</f>
        <v>0.11857707509881421</v>
      </c>
    </row>
    <row r="1035" spans="1:12" ht="15.6" thickTop="1" thickBot="1" x14ac:dyDescent="0.35">
      <c r="A1035" s="78" t="s">
        <v>29</v>
      </c>
      <c r="B1035" s="244" t="s">
        <v>30</v>
      </c>
      <c r="C1035" s="245"/>
      <c r="D1035" s="245"/>
      <c r="E1035" s="246"/>
      <c r="F1035" s="81">
        <f>SUM(F1033:F1034)</f>
        <v>292.03496749999999</v>
      </c>
    </row>
    <row r="1036" spans="1:12" ht="15.6" thickTop="1" thickBot="1" x14ac:dyDescent="0.35">
      <c r="A1036" s="80">
        <v>4</v>
      </c>
      <c r="B1036" s="264" t="s">
        <v>31</v>
      </c>
      <c r="C1036" s="265"/>
      <c r="D1036" s="265"/>
      <c r="E1036" s="266"/>
      <c r="F1036" s="79">
        <f>SUM(F1035)*10%</f>
        <v>29.203496749999999</v>
      </c>
      <c r="G1036" s="73">
        <f>SUM(F1036/F1037)</f>
        <v>9.0909090909090912E-2</v>
      </c>
    </row>
    <row r="1037" spans="1:12" ht="15.6" thickTop="1" thickBot="1" x14ac:dyDescent="0.35">
      <c r="A1037" s="78" t="s">
        <v>32</v>
      </c>
      <c r="B1037" s="244" t="s">
        <v>33</v>
      </c>
      <c r="C1037" s="245"/>
      <c r="D1037" s="245"/>
      <c r="E1037" s="246"/>
      <c r="F1037" s="81">
        <f>SUM(F1035:F1036)</f>
        <v>321.23846424999999</v>
      </c>
      <c r="G1037" s="82">
        <f>SUM(G1029,G1032,G1034,G1036)</f>
        <v>1</v>
      </c>
    </row>
    <row r="1038" spans="1:12" ht="15.6" thickTop="1" thickBot="1" x14ac:dyDescent="0.35"/>
    <row r="1039" spans="1:12" ht="44.4" thickTop="1" thickBot="1" x14ac:dyDescent="0.35">
      <c r="A1039" s="61" t="s">
        <v>2</v>
      </c>
      <c r="B1039" s="62" t="s">
        <v>3</v>
      </c>
      <c r="C1039" s="63" t="s">
        <v>4</v>
      </c>
      <c r="D1039" s="64" t="s">
        <v>5</v>
      </c>
      <c r="E1039" s="27"/>
      <c r="F1039" s="20"/>
      <c r="G1039" s="20"/>
    </row>
    <row r="1040" spans="1:12" ht="126.6" customHeight="1" thickTop="1" x14ac:dyDescent="0.3">
      <c r="A1040" s="232" t="s">
        <v>936</v>
      </c>
      <c r="B1040" s="268" t="s">
        <v>937</v>
      </c>
      <c r="C1040" s="268" t="s">
        <v>130</v>
      </c>
      <c r="D1040" s="268">
        <v>1</v>
      </c>
      <c r="E1040" s="27"/>
      <c r="F1040" s="20"/>
      <c r="G1040" s="20"/>
    </row>
    <row r="1041" spans="1:12" ht="361.8" customHeight="1" thickBot="1" x14ac:dyDescent="0.35">
      <c r="A1041" s="233"/>
      <c r="B1041" s="269"/>
      <c r="C1041" s="269"/>
      <c r="D1041" s="269"/>
      <c r="E1041" s="20"/>
      <c r="F1041" s="20"/>
      <c r="G1041" s="20"/>
    </row>
    <row r="1042" spans="1:12" ht="30" thickTop="1" thickBot="1" x14ac:dyDescent="0.35">
      <c r="A1042" s="61" t="s">
        <v>9</v>
      </c>
      <c r="B1042" s="62" t="s">
        <v>10</v>
      </c>
      <c r="C1042" s="62" t="s">
        <v>4</v>
      </c>
      <c r="D1042" s="62" t="s">
        <v>11</v>
      </c>
      <c r="E1042" s="62" t="s">
        <v>12</v>
      </c>
      <c r="F1042" s="62" t="s">
        <v>13</v>
      </c>
      <c r="G1042" s="64" t="s">
        <v>14</v>
      </c>
    </row>
    <row r="1043" spans="1:12" ht="15" thickTop="1" x14ac:dyDescent="0.3">
      <c r="A1043" s="20"/>
      <c r="B1043" s="67" t="s">
        <v>15</v>
      </c>
      <c r="C1043" s="68"/>
      <c r="D1043" s="68"/>
      <c r="E1043" s="68"/>
      <c r="F1043" s="68"/>
      <c r="G1043" s="7"/>
    </row>
    <row r="1044" spans="1:12" x14ac:dyDescent="0.3">
      <c r="A1044" s="36" t="s">
        <v>16</v>
      </c>
      <c r="B1044" s="4" t="s">
        <v>70</v>
      </c>
      <c r="C1044" s="4" t="s">
        <v>18</v>
      </c>
      <c r="D1044" s="105">
        <v>1.4325000000000001</v>
      </c>
      <c r="E1044" s="70">
        <v>30.27</v>
      </c>
      <c r="F1044" s="6">
        <f>PRODUCT(D1044:E1044)</f>
        <v>43.361775000000002</v>
      </c>
      <c r="G1044" s="7"/>
    </row>
    <row r="1045" spans="1:12" ht="15" thickBot="1" x14ac:dyDescent="0.35">
      <c r="A1045" s="36" t="s">
        <v>19</v>
      </c>
      <c r="B1045" s="4" t="s">
        <v>20</v>
      </c>
      <c r="C1045" s="4" t="s">
        <v>18</v>
      </c>
      <c r="D1045" s="105">
        <v>1.4325000000000001</v>
      </c>
      <c r="E1045" s="70">
        <v>25.18</v>
      </c>
      <c r="F1045" s="6">
        <f>PRODUCT(D1045:E1045)</f>
        <v>36.070350000000005</v>
      </c>
      <c r="G1045" s="7"/>
    </row>
    <row r="1046" spans="1:12" ht="15.6" thickTop="1" thickBot="1" x14ac:dyDescent="0.35">
      <c r="A1046" s="71">
        <v>1</v>
      </c>
      <c r="B1046" s="244" t="s">
        <v>21</v>
      </c>
      <c r="C1046" s="245"/>
      <c r="D1046" s="245"/>
      <c r="E1046" s="246"/>
      <c r="F1046" s="72">
        <f>SUM(F1044:F1045)</f>
        <v>79.432125000000013</v>
      </c>
      <c r="G1046" s="73">
        <f>SUM(F1046/F1054)</f>
        <v>0.56901662451800838</v>
      </c>
    </row>
    <row r="1047" spans="1:12" ht="15" thickTop="1" x14ac:dyDescent="0.3">
      <c r="A1047" s="20"/>
      <c r="B1047" s="74" t="s">
        <v>188</v>
      </c>
      <c r="C1047" s="4"/>
      <c r="D1047" s="4"/>
      <c r="E1047" s="4"/>
      <c r="F1047" s="41"/>
      <c r="G1047" s="75"/>
    </row>
    <row r="1048" spans="1:12" ht="15" thickBot="1" x14ac:dyDescent="0.35">
      <c r="A1048" s="36" t="s">
        <v>47</v>
      </c>
      <c r="B1048" s="4" t="s">
        <v>189</v>
      </c>
      <c r="C1048" s="4" t="s">
        <v>190</v>
      </c>
      <c r="D1048" s="22">
        <v>1</v>
      </c>
      <c r="E1048" s="70">
        <v>30.92</v>
      </c>
      <c r="F1048" s="23">
        <f>D1048*E1048</f>
        <v>30.92</v>
      </c>
      <c r="G1048" s="93"/>
      <c r="J1048" s="30"/>
      <c r="K1048" s="31"/>
      <c r="L1048" s="31"/>
    </row>
    <row r="1049" spans="1:12" ht="15.6" thickTop="1" thickBot="1" x14ac:dyDescent="0.35">
      <c r="A1049" s="71">
        <v>2</v>
      </c>
      <c r="B1049" s="244" t="s">
        <v>134</v>
      </c>
      <c r="C1049" s="245"/>
      <c r="D1049" s="245"/>
      <c r="E1049" s="246"/>
      <c r="F1049" s="72">
        <f>SUM(F1048)</f>
        <v>30.92</v>
      </c>
      <c r="G1049" s="73">
        <f>SUM(F1049/F1054)</f>
        <v>0.22149720947408644</v>
      </c>
    </row>
    <row r="1050" spans="1:12" ht="15.6" thickTop="1" thickBot="1" x14ac:dyDescent="0.35">
      <c r="A1050" s="78" t="s">
        <v>26</v>
      </c>
      <c r="B1050" s="244" t="s">
        <v>27</v>
      </c>
      <c r="C1050" s="245"/>
      <c r="D1050" s="245"/>
      <c r="E1050" s="246"/>
      <c r="F1050" s="79">
        <f>SUM(F1046,F1049)</f>
        <v>110.35212500000002</v>
      </c>
      <c r="G1050" s="3"/>
    </row>
    <row r="1051" spans="1:12" ht="15.6" thickTop="1" thickBot="1" x14ac:dyDescent="0.35">
      <c r="A1051" s="80">
        <v>3</v>
      </c>
      <c r="B1051" s="264" t="s">
        <v>28</v>
      </c>
      <c r="C1051" s="265"/>
      <c r="D1051" s="265"/>
      <c r="E1051" s="266"/>
      <c r="F1051" s="79">
        <f>SUM(F1050)*15%</f>
        <v>16.55281875</v>
      </c>
      <c r="G1051" s="73">
        <f>SUM(F1051/F1054)</f>
        <v>0.11857707509881421</v>
      </c>
    </row>
    <row r="1052" spans="1:12" ht="15.6" thickTop="1" thickBot="1" x14ac:dyDescent="0.35">
      <c r="A1052" s="78" t="s">
        <v>29</v>
      </c>
      <c r="B1052" s="244" t="s">
        <v>30</v>
      </c>
      <c r="C1052" s="245"/>
      <c r="D1052" s="245"/>
      <c r="E1052" s="246"/>
      <c r="F1052" s="81">
        <f>SUM(F1050:F1051)</f>
        <v>126.90494375000002</v>
      </c>
    </row>
    <row r="1053" spans="1:12" ht="15.6" thickTop="1" thickBot="1" x14ac:dyDescent="0.35">
      <c r="A1053" s="80">
        <v>4</v>
      </c>
      <c r="B1053" s="264" t="s">
        <v>31</v>
      </c>
      <c r="C1053" s="265"/>
      <c r="D1053" s="265"/>
      <c r="E1053" s="266"/>
      <c r="F1053" s="79">
        <f>SUM(F1052)*10%</f>
        <v>12.690494375000002</v>
      </c>
      <c r="G1053" s="73">
        <f>SUM(F1053/F1054)</f>
        <v>9.0909090909090912E-2</v>
      </c>
    </row>
    <row r="1054" spans="1:12" ht="15.6" thickTop="1" thickBot="1" x14ac:dyDescent="0.35">
      <c r="A1054" s="78" t="s">
        <v>32</v>
      </c>
      <c r="B1054" s="244" t="s">
        <v>33</v>
      </c>
      <c r="C1054" s="245"/>
      <c r="D1054" s="245"/>
      <c r="E1054" s="246"/>
      <c r="F1054" s="81">
        <f>SUM(F1052:F1053)</f>
        <v>139.59543812500002</v>
      </c>
      <c r="G1054" s="82">
        <f>SUM(G1046,G1049,G1051,G1053)</f>
        <v>1</v>
      </c>
    </row>
    <row r="1055" spans="1:12" ht="15.6" thickTop="1" thickBot="1" x14ac:dyDescent="0.35"/>
    <row r="1056" spans="1:12" ht="44.4" thickTop="1" thickBot="1" x14ac:dyDescent="0.35">
      <c r="A1056" s="61" t="s">
        <v>2</v>
      </c>
      <c r="B1056" s="62" t="s">
        <v>3</v>
      </c>
      <c r="C1056" s="63" t="s">
        <v>4</v>
      </c>
      <c r="D1056" s="64" t="s">
        <v>5</v>
      </c>
      <c r="E1056" s="27"/>
      <c r="F1056" s="20"/>
      <c r="G1056" s="20"/>
    </row>
    <row r="1057" spans="1:12" ht="159.6" customHeight="1" thickTop="1" thickBot="1" x14ac:dyDescent="0.35">
      <c r="A1057" s="18" t="s">
        <v>938</v>
      </c>
      <c r="B1057" s="66" t="s">
        <v>939</v>
      </c>
      <c r="C1057" s="50" t="s">
        <v>130</v>
      </c>
      <c r="D1057" s="50">
        <v>1</v>
      </c>
      <c r="E1057" s="20"/>
      <c r="F1057" s="20"/>
      <c r="G1057" s="20"/>
    </row>
    <row r="1058" spans="1:12" ht="30" thickTop="1" thickBot="1" x14ac:dyDescent="0.35">
      <c r="A1058" s="61" t="s">
        <v>9</v>
      </c>
      <c r="B1058" s="62" t="s">
        <v>10</v>
      </c>
      <c r="C1058" s="62" t="s">
        <v>4</v>
      </c>
      <c r="D1058" s="62" t="s">
        <v>11</v>
      </c>
      <c r="E1058" s="62" t="s">
        <v>12</v>
      </c>
      <c r="F1058" s="62" t="s">
        <v>13</v>
      </c>
      <c r="G1058" s="64" t="s">
        <v>14</v>
      </c>
    </row>
    <row r="1059" spans="1:12" ht="15" thickTop="1" x14ac:dyDescent="0.3">
      <c r="A1059" s="20"/>
      <c r="B1059" s="67" t="s">
        <v>15</v>
      </c>
      <c r="C1059" s="68"/>
      <c r="D1059" s="68"/>
      <c r="E1059" s="68"/>
      <c r="F1059" s="68"/>
      <c r="G1059" s="7"/>
    </row>
    <row r="1060" spans="1:12" x14ac:dyDescent="0.3">
      <c r="A1060" s="36" t="s">
        <v>16</v>
      </c>
      <c r="B1060" s="4" t="s">
        <v>70</v>
      </c>
      <c r="C1060" s="4" t="s">
        <v>18</v>
      </c>
      <c r="D1060" s="105">
        <v>1.3935999999999999</v>
      </c>
      <c r="E1060" s="70">
        <v>30.27</v>
      </c>
      <c r="F1060" s="6">
        <f>PRODUCT(D1060:E1060)</f>
        <v>42.184272</v>
      </c>
      <c r="G1060" s="7"/>
    </row>
    <row r="1061" spans="1:12" ht="15" thickBot="1" x14ac:dyDescent="0.35">
      <c r="A1061" s="36" t="s">
        <v>19</v>
      </c>
      <c r="B1061" s="4" t="s">
        <v>20</v>
      </c>
      <c r="C1061" s="4" t="s">
        <v>18</v>
      </c>
      <c r="D1061" s="105">
        <v>1.3935999999999999</v>
      </c>
      <c r="E1061" s="70">
        <v>25.18</v>
      </c>
      <c r="F1061" s="6">
        <f>PRODUCT(D1061:E1061)</f>
        <v>35.090848000000001</v>
      </c>
      <c r="G1061" s="7"/>
    </row>
    <row r="1062" spans="1:12" ht="15.6" thickTop="1" thickBot="1" x14ac:dyDescent="0.35">
      <c r="A1062" s="71">
        <v>1</v>
      </c>
      <c r="B1062" s="244" t="s">
        <v>21</v>
      </c>
      <c r="C1062" s="245"/>
      <c r="D1062" s="245"/>
      <c r="E1062" s="246"/>
      <c r="F1062" s="72">
        <f>SUM(F1060:F1061)</f>
        <v>77.275120000000001</v>
      </c>
      <c r="G1062" s="73">
        <f>SUM(F1062/F1070)</f>
        <v>0.56901851894347666</v>
      </c>
    </row>
    <row r="1063" spans="1:12" ht="15" thickTop="1" x14ac:dyDescent="0.3">
      <c r="A1063" s="20"/>
      <c r="B1063" s="74" t="s">
        <v>188</v>
      </c>
      <c r="C1063" s="4"/>
      <c r="D1063" s="4"/>
      <c r="E1063" s="4"/>
      <c r="F1063" s="41"/>
      <c r="G1063" s="75"/>
    </row>
    <row r="1064" spans="1:12" ht="15" thickBot="1" x14ac:dyDescent="0.35">
      <c r="A1064" s="36" t="s">
        <v>23</v>
      </c>
      <c r="B1064" s="4" t="s">
        <v>189</v>
      </c>
      <c r="C1064" s="4" t="s">
        <v>190</v>
      </c>
      <c r="D1064" s="22">
        <v>1</v>
      </c>
      <c r="E1064" s="76">
        <v>30.08</v>
      </c>
      <c r="F1064" s="6">
        <f>D1064*E1064</f>
        <v>30.08</v>
      </c>
      <c r="G1064" s="7"/>
      <c r="J1064" s="30"/>
      <c r="K1064" s="31"/>
      <c r="L1064" s="31"/>
    </row>
    <row r="1065" spans="1:12" ht="15.6" thickTop="1" thickBot="1" x14ac:dyDescent="0.35">
      <c r="A1065" s="71">
        <v>2</v>
      </c>
      <c r="B1065" s="244" t="s">
        <v>134</v>
      </c>
      <c r="C1065" s="245"/>
      <c r="D1065" s="245"/>
      <c r="E1065" s="246"/>
      <c r="F1065" s="72">
        <f>SUM(F1064)</f>
        <v>30.08</v>
      </c>
      <c r="G1065" s="73">
        <f>SUM(F1065/F1070)</f>
        <v>0.22149531504861819</v>
      </c>
    </row>
    <row r="1066" spans="1:12" ht="15.6" thickTop="1" thickBot="1" x14ac:dyDescent="0.35">
      <c r="A1066" s="78" t="s">
        <v>26</v>
      </c>
      <c r="B1066" s="244" t="s">
        <v>27</v>
      </c>
      <c r="C1066" s="245"/>
      <c r="D1066" s="245"/>
      <c r="E1066" s="246"/>
      <c r="F1066" s="79">
        <f>SUM(F1062,F1065)</f>
        <v>107.35512</v>
      </c>
      <c r="G1066" s="3"/>
    </row>
    <row r="1067" spans="1:12" ht="15.6" thickTop="1" thickBot="1" x14ac:dyDescent="0.35">
      <c r="A1067" s="80">
        <v>3</v>
      </c>
      <c r="B1067" s="264" t="s">
        <v>28</v>
      </c>
      <c r="C1067" s="265"/>
      <c r="D1067" s="265"/>
      <c r="E1067" s="266"/>
      <c r="F1067" s="79">
        <f>SUM(F1066)*15%</f>
        <v>16.103268</v>
      </c>
      <c r="G1067" s="73">
        <f>SUM(F1067/F1070)</f>
        <v>0.11857707509881422</v>
      </c>
    </row>
    <row r="1068" spans="1:12" ht="15.6" thickTop="1" thickBot="1" x14ac:dyDescent="0.35">
      <c r="A1068" s="78" t="s">
        <v>29</v>
      </c>
      <c r="B1068" s="244" t="s">
        <v>30</v>
      </c>
      <c r="C1068" s="245"/>
      <c r="D1068" s="245"/>
      <c r="E1068" s="246"/>
      <c r="F1068" s="81">
        <f>SUM(F1066:F1067)</f>
        <v>123.458388</v>
      </c>
    </row>
    <row r="1069" spans="1:12" ht="15.6" thickTop="1" thickBot="1" x14ac:dyDescent="0.35">
      <c r="A1069" s="80">
        <v>4</v>
      </c>
      <c r="B1069" s="264" t="s">
        <v>31</v>
      </c>
      <c r="C1069" s="265"/>
      <c r="D1069" s="265"/>
      <c r="E1069" s="266"/>
      <c r="F1069" s="79">
        <f>SUM(F1068)*10%</f>
        <v>12.345838800000001</v>
      </c>
      <c r="G1069" s="73">
        <f>SUM(F1069/F1070)</f>
        <v>9.0909090909090912E-2</v>
      </c>
    </row>
    <row r="1070" spans="1:12" ht="15.6" thickTop="1" thickBot="1" x14ac:dyDescent="0.35">
      <c r="A1070" s="78" t="s">
        <v>32</v>
      </c>
      <c r="B1070" s="244" t="s">
        <v>33</v>
      </c>
      <c r="C1070" s="245"/>
      <c r="D1070" s="245"/>
      <c r="E1070" s="246"/>
      <c r="F1070" s="81">
        <f>SUM(F1068:F1069)</f>
        <v>135.80422680000001</v>
      </c>
      <c r="G1070" s="82">
        <f>SUM(G1062,G1065,G1067,G1069)</f>
        <v>1</v>
      </c>
    </row>
    <row r="1071" spans="1:12" ht="15.6" thickTop="1" thickBot="1" x14ac:dyDescent="0.35"/>
    <row r="1072" spans="1:12" ht="44.4" thickTop="1" thickBot="1" x14ac:dyDescent="0.35">
      <c r="A1072" s="61" t="s">
        <v>2</v>
      </c>
      <c r="B1072" s="62" t="s">
        <v>3</v>
      </c>
      <c r="C1072" s="63" t="s">
        <v>4</v>
      </c>
      <c r="D1072" s="64" t="s">
        <v>5</v>
      </c>
      <c r="E1072" s="27"/>
      <c r="F1072" s="20"/>
      <c r="G1072" s="20"/>
    </row>
    <row r="1073" spans="1:12" ht="217.8" customHeight="1" thickTop="1" thickBot="1" x14ac:dyDescent="0.35">
      <c r="A1073" s="18" t="s">
        <v>940</v>
      </c>
      <c r="B1073" s="66" t="s">
        <v>941</v>
      </c>
      <c r="C1073" s="50" t="s">
        <v>130</v>
      </c>
      <c r="D1073" s="50">
        <v>1</v>
      </c>
      <c r="E1073" s="20"/>
      <c r="F1073" s="20"/>
      <c r="G1073" s="20"/>
    </row>
    <row r="1074" spans="1:12" ht="30" thickTop="1" thickBot="1" x14ac:dyDescent="0.35">
      <c r="A1074" s="61" t="s">
        <v>9</v>
      </c>
      <c r="B1074" s="62" t="s">
        <v>10</v>
      </c>
      <c r="C1074" s="62" t="s">
        <v>4</v>
      </c>
      <c r="D1074" s="62" t="s">
        <v>11</v>
      </c>
      <c r="E1074" s="62" t="s">
        <v>12</v>
      </c>
      <c r="F1074" s="62" t="s">
        <v>13</v>
      </c>
      <c r="G1074" s="64" t="s">
        <v>14</v>
      </c>
    </row>
    <row r="1075" spans="1:12" ht="15" thickTop="1" x14ac:dyDescent="0.3">
      <c r="A1075" s="20"/>
      <c r="B1075" s="67" t="s">
        <v>15</v>
      </c>
      <c r="C1075" s="68"/>
      <c r="D1075" s="68"/>
      <c r="E1075" s="68"/>
      <c r="F1075" s="68"/>
      <c r="G1075" s="7"/>
    </row>
    <row r="1076" spans="1:12" x14ac:dyDescent="0.3">
      <c r="A1076" s="36" t="s">
        <v>16</v>
      </c>
      <c r="B1076" s="4" t="s">
        <v>70</v>
      </c>
      <c r="C1076" s="4" t="s">
        <v>18</v>
      </c>
      <c r="D1076" s="105">
        <v>0.26200000000000001</v>
      </c>
      <c r="E1076" s="70">
        <v>30.27</v>
      </c>
      <c r="F1076" s="6">
        <f>PRODUCT(D1076:E1076)</f>
        <v>7.9307400000000001</v>
      </c>
      <c r="G1076" s="7"/>
    </row>
    <row r="1077" spans="1:12" ht="15" thickBot="1" x14ac:dyDescent="0.35">
      <c r="A1077" s="36" t="s">
        <v>19</v>
      </c>
      <c r="B1077" s="4" t="s">
        <v>20</v>
      </c>
      <c r="C1077" s="4" t="s">
        <v>18</v>
      </c>
      <c r="D1077" s="105">
        <v>0.26200000000000001</v>
      </c>
      <c r="E1077" s="70">
        <v>25.18</v>
      </c>
      <c r="F1077" s="6">
        <f>PRODUCT(D1077:E1077)</f>
        <v>6.5971600000000006</v>
      </c>
      <c r="G1077" s="7"/>
    </row>
    <row r="1078" spans="1:12" ht="15.6" thickTop="1" thickBot="1" x14ac:dyDescent="0.35">
      <c r="A1078" s="71">
        <v>1</v>
      </c>
      <c r="B1078" s="244" t="s">
        <v>21</v>
      </c>
      <c r="C1078" s="245"/>
      <c r="D1078" s="245"/>
      <c r="E1078" s="246"/>
      <c r="F1078" s="72">
        <f>SUM(F1076:F1077)</f>
        <v>14.527900000000001</v>
      </c>
      <c r="G1078" s="73">
        <f>SUM(F1078/F1086)</f>
        <v>0.47110316839652944</v>
      </c>
    </row>
    <row r="1079" spans="1:12" ht="15" thickTop="1" x14ac:dyDescent="0.3">
      <c r="A1079" s="20"/>
      <c r="B1079" s="74" t="s">
        <v>188</v>
      </c>
      <c r="C1079" s="4"/>
      <c r="D1079" s="4"/>
      <c r="E1079" s="4"/>
      <c r="F1079" s="41"/>
      <c r="G1079" s="75"/>
    </row>
    <row r="1080" spans="1:12" ht="15" thickBot="1" x14ac:dyDescent="0.35">
      <c r="A1080" s="36" t="s">
        <v>47</v>
      </c>
      <c r="B1080" s="4" t="s">
        <v>189</v>
      </c>
      <c r="C1080" s="4" t="s">
        <v>190</v>
      </c>
      <c r="D1080" s="22">
        <v>1</v>
      </c>
      <c r="E1080" s="4">
        <v>9.85</v>
      </c>
      <c r="F1080" s="23">
        <f>D1080*E1080</f>
        <v>9.85</v>
      </c>
      <c r="G1080" s="93"/>
      <c r="J1080" s="30"/>
      <c r="K1080" s="31"/>
      <c r="L1080" s="31"/>
    </row>
    <row r="1081" spans="1:12" ht="15.6" thickTop="1" thickBot="1" x14ac:dyDescent="0.35">
      <c r="A1081" s="71">
        <v>2</v>
      </c>
      <c r="B1081" s="244" t="s">
        <v>134</v>
      </c>
      <c r="C1081" s="245"/>
      <c r="D1081" s="245"/>
      <c r="E1081" s="246"/>
      <c r="F1081" s="72">
        <f>SUM(F1080)</f>
        <v>9.85</v>
      </c>
      <c r="G1081" s="73">
        <f>SUM(F1081/F1086)</f>
        <v>0.31941066559556541</v>
      </c>
    </row>
    <row r="1082" spans="1:12" ht="15.6" thickTop="1" thickBot="1" x14ac:dyDescent="0.35">
      <c r="A1082" s="78" t="s">
        <v>26</v>
      </c>
      <c r="B1082" s="244" t="s">
        <v>27</v>
      </c>
      <c r="C1082" s="245"/>
      <c r="D1082" s="245"/>
      <c r="E1082" s="246"/>
      <c r="F1082" s="79">
        <f>SUM(F1078,F1081)</f>
        <v>24.3779</v>
      </c>
      <c r="G1082" s="3"/>
    </row>
    <row r="1083" spans="1:12" ht="15.6" thickTop="1" thickBot="1" x14ac:dyDescent="0.35">
      <c r="A1083" s="80">
        <v>3</v>
      </c>
      <c r="B1083" s="264" t="s">
        <v>28</v>
      </c>
      <c r="C1083" s="265"/>
      <c r="D1083" s="265"/>
      <c r="E1083" s="266"/>
      <c r="F1083" s="79">
        <f>SUM(F1082)*15%</f>
        <v>3.656685</v>
      </c>
      <c r="G1083" s="73">
        <f>SUM(F1083/F1086)</f>
        <v>0.11857707509881422</v>
      </c>
    </row>
    <row r="1084" spans="1:12" ht="15.6" thickTop="1" thickBot="1" x14ac:dyDescent="0.35">
      <c r="A1084" s="78" t="s">
        <v>29</v>
      </c>
      <c r="B1084" s="244" t="s">
        <v>30</v>
      </c>
      <c r="C1084" s="245"/>
      <c r="D1084" s="245"/>
      <c r="E1084" s="246"/>
      <c r="F1084" s="81">
        <f>SUM(F1082:F1083)</f>
        <v>28.034585</v>
      </c>
    </row>
    <row r="1085" spans="1:12" ht="15.6" thickTop="1" thickBot="1" x14ac:dyDescent="0.35">
      <c r="A1085" s="80">
        <v>4</v>
      </c>
      <c r="B1085" s="264" t="s">
        <v>31</v>
      </c>
      <c r="C1085" s="265"/>
      <c r="D1085" s="265"/>
      <c r="E1085" s="266"/>
      <c r="F1085" s="79">
        <f>SUM(F1084)*10%</f>
        <v>2.8034585000000001</v>
      </c>
      <c r="G1085" s="73">
        <f>SUM(F1085/F1086)</f>
        <v>9.0909090909090912E-2</v>
      </c>
    </row>
    <row r="1086" spans="1:12" ht="15.6" thickTop="1" thickBot="1" x14ac:dyDescent="0.35">
      <c r="A1086" s="78" t="s">
        <v>32</v>
      </c>
      <c r="B1086" s="244" t="s">
        <v>33</v>
      </c>
      <c r="C1086" s="245"/>
      <c r="D1086" s="245"/>
      <c r="E1086" s="246"/>
      <c r="F1086" s="81">
        <f>SUM(F1084:F1085)</f>
        <v>30.838043500000001</v>
      </c>
      <c r="G1086" s="82">
        <f>SUM(G1078,G1081,G1083,G1085)</f>
        <v>1</v>
      </c>
    </row>
    <row r="1087" spans="1:12" ht="15.6" thickTop="1" thickBot="1" x14ac:dyDescent="0.35"/>
    <row r="1088" spans="1:12" ht="44.4" thickTop="1" thickBot="1" x14ac:dyDescent="0.35">
      <c r="A1088" s="61" t="s">
        <v>2</v>
      </c>
      <c r="B1088" s="62" t="s">
        <v>3</v>
      </c>
      <c r="C1088" s="63" t="s">
        <v>4</v>
      </c>
      <c r="D1088" s="64" t="s">
        <v>5</v>
      </c>
      <c r="E1088" s="27"/>
      <c r="F1088" s="20"/>
      <c r="G1088" s="20"/>
    </row>
    <row r="1089" spans="1:12" ht="246" customHeight="1" thickTop="1" thickBot="1" x14ac:dyDescent="0.35">
      <c r="A1089" s="18" t="s">
        <v>942</v>
      </c>
      <c r="B1089" s="66" t="s">
        <v>943</v>
      </c>
      <c r="C1089" s="50" t="s">
        <v>130</v>
      </c>
      <c r="D1089" s="50">
        <v>1</v>
      </c>
      <c r="E1089" s="20"/>
      <c r="F1089" s="20"/>
      <c r="G1089" s="20"/>
    </row>
    <row r="1090" spans="1:12" ht="30" thickTop="1" thickBot="1" x14ac:dyDescent="0.35">
      <c r="A1090" s="61" t="s">
        <v>9</v>
      </c>
      <c r="B1090" s="62" t="s">
        <v>10</v>
      </c>
      <c r="C1090" s="62" t="s">
        <v>4</v>
      </c>
      <c r="D1090" s="62" t="s">
        <v>11</v>
      </c>
      <c r="E1090" s="62" t="s">
        <v>12</v>
      </c>
      <c r="F1090" s="62" t="s">
        <v>13</v>
      </c>
      <c r="G1090" s="64" t="s">
        <v>14</v>
      </c>
    </row>
    <row r="1091" spans="1:12" ht="15" thickTop="1" x14ac:dyDescent="0.3">
      <c r="A1091" s="20"/>
      <c r="B1091" s="67" t="s">
        <v>15</v>
      </c>
      <c r="C1091" s="68"/>
      <c r="D1091" s="68"/>
      <c r="E1091" s="68"/>
      <c r="F1091" s="68"/>
      <c r="G1091" s="7"/>
    </row>
    <row r="1092" spans="1:12" x14ac:dyDescent="0.3">
      <c r="A1092" s="36" t="s">
        <v>16</v>
      </c>
      <c r="B1092" s="4" t="s">
        <v>70</v>
      </c>
      <c r="C1092" s="4" t="s">
        <v>18</v>
      </c>
      <c r="D1092" s="105">
        <v>0.26140000000000002</v>
      </c>
      <c r="E1092" s="70">
        <v>30.27</v>
      </c>
      <c r="F1092" s="6">
        <f>PRODUCT(D1092:E1092)</f>
        <v>7.9125780000000008</v>
      </c>
      <c r="G1092" s="7"/>
    </row>
    <row r="1093" spans="1:12" ht="15" thickBot="1" x14ac:dyDescent="0.35">
      <c r="A1093" s="36" t="s">
        <v>19</v>
      </c>
      <c r="B1093" s="4" t="s">
        <v>20</v>
      </c>
      <c r="C1093" s="4" t="s">
        <v>18</v>
      </c>
      <c r="D1093" s="105">
        <v>0.26140000000000002</v>
      </c>
      <c r="E1093" s="70">
        <v>25.18</v>
      </c>
      <c r="F1093" s="6">
        <f>PRODUCT(D1093:E1093)</f>
        <v>6.5820520000000009</v>
      </c>
      <c r="G1093" s="7"/>
    </row>
    <row r="1094" spans="1:12" ht="15.6" thickTop="1" thickBot="1" x14ac:dyDescent="0.35">
      <c r="A1094" s="71">
        <v>1</v>
      </c>
      <c r="B1094" s="244" t="s">
        <v>21</v>
      </c>
      <c r="C1094" s="245"/>
      <c r="D1094" s="245"/>
      <c r="E1094" s="246"/>
      <c r="F1094" s="72">
        <f>SUM(F1092:F1093)</f>
        <v>14.494630000000001</v>
      </c>
      <c r="G1094" s="73">
        <f>SUM(F1094/F1102)</f>
        <v>0.37574502571753909</v>
      </c>
    </row>
    <row r="1095" spans="1:12" ht="15" thickTop="1" x14ac:dyDescent="0.3">
      <c r="A1095" s="20"/>
      <c r="B1095" s="74" t="s">
        <v>188</v>
      </c>
      <c r="C1095" s="4"/>
      <c r="D1095" s="4"/>
      <c r="E1095" s="4"/>
      <c r="F1095" s="41"/>
      <c r="G1095" s="75"/>
    </row>
    <row r="1096" spans="1:12" ht="15" thickBot="1" x14ac:dyDescent="0.35">
      <c r="A1096" s="36" t="s">
        <v>23</v>
      </c>
      <c r="B1096" s="4" t="s">
        <v>189</v>
      </c>
      <c r="C1096" s="4" t="s">
        <v>190</v>
      </c>
      <c r="D1096" s="22">
        <v>1</v>
      </c>
      <c r="E1096" s="76">
        <v>16</v>
      </c>
      <c r="F1096" s="6">
        <f>D1096*E1096</f>
        <v>16</v>
      </c>
      <c r="G1096" s="7"/>
      <c r="J1096" s="30"/>
      <c r="K1096" s="31"/>
      <c r="L1096" s="31"/>
    </row>
    <row r="1097" spans="1:12" ht="15.6" thickTop="1" thickBot="1" x14ac:dyDescent="0.35">
      <c r="A1097" s="71">
        <v>2</v>
      </c>
      <c r="B1097" s="244" t="s">
        <v>134</v>
      </c>
      <c r="C1097" s="245"/>
      <c r="D1097" s="245"/>
      <c r="E1097" s="246"/>
      <c r="F1097" s="72">
        <f>SUM(F1096)</f>
        <v>16</v>
      </c>
      <c r="G1097" s="73">
        <f>SUM(F1097/F1102)</f>
        <v>0.41476880827455581</v>
      </c>
    </row>
    <row r="1098" spans="1:12" ht="15.6" thickTop="1" thickBot="1" x14ac:dyDescent="0.35">
      <c r="A1098" s="78" t="s">
        <v>26</v>
      </c>
      <c r="B1098" s="244" t="s">
        <v>27</v>
      </c>
      <c r="C1098" s="245"/>
      <c r="D1098" s="245"/>
      <c r="E1098" s="246"/>
      <c r="F1098" s="79">
        <f>SUM(F1094,F1097)</f>
        <v>30.494630000000001</v>
      </c>
      <c r="G1098" s="3"/>
    </row>
    <row r="1099" spans="1:12" ht="15.6" thickTop="1" thickBot="1" x14ac:dyDescent="0.35">
      <c r="A1099" s="80">
        <v>3</v>
      </c>
      <c r="B1099" s="264" t="s">
        <v>28</v>
      </c>
      <c r="C1099" s="265"/>
      <c r="D1099" s="265"/>
      <c r="E1099" s="266"/>
      <c r="F1099" s="79">
        <f>SUM(F1098)*15%</f>
        <v>4.5741944999999999</v>
      </c>
      <c r="G1099" s="73">
        <f>SUM(F1099/F1102)</f>
        <v>0.11857707509881424</v>
      </c>
    </row>
    <row r="1100" spans="1:12" ht="15.6" thickTop="1" thickBot="1" x14ac:dyDescent="0.35">
      <c r="A1100" s="78" t="s">
        <v>29</v>
      </c>
      <c r="B1100" s="244" t="s">
        <v>30</v>
      </c>
      <c r="C1100" s="245"/>
      <c r="D1100" s="245"/>
      <c r="E1100" s="246"/>
      <c r="F1100" s="81">
        <f>SUM(F1098:F1099)</f>
        <v>35.068824499999998</v>
      </c>
    </row>
    <row r="1101" spans="1:12" ht="15.6" thickTop="1" thickBot="1" x14ac:dyDescent="0.35">
      <c r="A1101" s="80">
        <v>4</v>
      </c>
      <c r="B1101" s="264" t="s">
        <v>31</v>
      </c>
      <c r="C1101" s="265"/>
      <c r="D1101" s="265"/>
      <c r="E1101" s="266"/>
      <c r="F1101" s="79">
        <f>SUM(F1100)*10%</f>
        <v>3.50688245</v>
      </c>
      <c r="G1101" s="73">
        <f>SUM(F1101/F1102)</f>
        <v>9.0909090909090912E-2</v>
      </c>
    </row>
    <row r="1102" spans="1:12" ht="15.6" thickTop="1" thickBot="1" x14ac:dyDescent="0.35">
      <c r="A1102" s="78" t="s">
        <v>32</v>
      </c>
      <c r="B1102" s="244" t="s">
        <v>33</v>
      </c>
      <c r="C1102" s="245"/>
      <c r="D1102" s="245"/>
      <c r="E1102" s="246"/>
      <c r="F1102" s="81">
        <f>SUM(F1100:F1101)</f>
        <v>38.575706949999997</v>
      </c>
      <c r="G1102" s="82">
        <f>SUM(G1094,G1097,G1099,G1101)</f>
        <v>1</v>
      </c>
    </row>
    <row r="1103" spans="1:12" ht="15.6" thickTop="1" thickBot="1" x14ac:dyDescent="0.35"/>
    <row r="1104" spans="1:12" ht="44.4" thickTop="1" thickBot="1" x14ac:dyDescent="0.35">
      <c r="A1104" s="61" t="s">
        <v>2</v>
      </c>
      <c r="B1104" s="62" t="s">
        <v>3</v>
      </c>
      <c r="C1104" s="63" t="s">
        <v>4</v>
      </c>
      <c r="D1104" s="64" t="s">
        <v>5</v>
      </c>
      <c r="E1104" s="27"/>
      <c r="F1104" s="20"/>
      <c r="G1104" s="20"/>
    </row>
    <row r="1105" spans="1:12" ht="220.8" customHeight="1" thickTop="1" thickBot="1" x14ac:dyDescent="0.35">
      <c r="A1105" s="18" t="s">
        <v>944</v>
      </c>
      <c r="B1105" s="66" t="s">
        <v>945</v>
      </c>
      <c r="C1105" s="50" t="s">
        <v>130</v>
      </c>
      <c r="D1105" s="50">
        <v>1</v>
      </c>
      <c r="E1105" s="20"/>
      <c r="F1105" s="20"/>
      <c r="G1105" s="20"/>
    </row>
    <row r="1106" spans="1:12" ht="30" thickTop="1" thickBot="1" x14ac:dyDescent="0.35">
      <c r="A1106" s="61" t="s">
        <v>9</v>
      </c>
      <c r="B1106" s="62" t="s">
        <v>10</v>
      </c>
      <c r="C1106" s="62" t="s">
        <v>4</v>
      </c>
      <c r="D1106" s="62" t="s">
        <v>11</v>
      </c>
      <c r="E1106" s="62" t="s">
        <v>12</v>
      </c>
      <c r="F1106" s="62" t="s">
        <v>13</v>
      </c>
      <c r="G1106" s="64" t="s">
        <v>14</v>
      </c>
    </row>
    <row r="1107" spans="1:12" ht="15" thickTop="1" x14ac:dyDescent="0.3">
      <c r="A1107" s="20"/>
      <c r="B1107" s="67" t="s">
        <v>15</v>
      </c>
      <c r="C1107" s="68"/>
      <c r="D1107" s="68"/>
      <c r="E1107" s="68"/>
      <c r="F1107" s="68"/>
      <c r="G1107" s="7"/>
    </row>
    <row r="1108" spans="1:12" x14ac:dyDescent="0.3">
      <c r="A1108" s="36" t="s">
        <v>16</v>
      </c>
      <c r="B1108" s="4" t="s">
        <v>70</v>
      </c>
      <c r="C1108" s="4" t="s">
        <v>18</v>
      </c>
      <c r="D1108" s="105">
        <v>0.8256</v>
      </c>
      <c r="E1108" s="70">
        <v>30.27</v>
      </c>
      <c r="F1108" s="6">
        <f>PRODUCT(D1108:E1108)</f>
        <v>24.990911999999998</v>
      </c>
      <c r="G1108" s="7"/>
    </row>
    <row r="1109" spans="1:12" ht="15" thickBot="1" x14ac:dyDescent="0.35">
      <c r="A1109" s="36" t="s">
        <v>19</v>
      </c>
      <c r="B1109" s="4" t="s">
        <v>20</v>
      </c>
      <c r="C1109" s="4" t="s">
        <v>18</v>
      </c>
      <c r="D1109" s="105">
        <v>0.8256</v>
      </c>
      <c r="E1109" s="70">
        <v>25.18</v>
      </c>
      <c r="F1109" s="6">
        <f>PRODUCT(D1109:E1109)</f>
        <v>20.788608</v>
      </c>
      <c r="G1109" s="7"/>
    </row>
    <row r="1110" spans="1:12" ht="15.6" thickTop="1" thickBot="1" x14ac:dyDescent="0.35">
      <c r="A1110" s="71">
        <v>1</v>
      </c>
      <c r="B1110" s="244" t="s">
        <v>21</v>
      </c>
      <c r="C1110" s="245"/>
      <c r="D1110" s="245"/>
      <c r="E1110" s="246"/>
      <c r="F1110" s="72">
        <f>SUM(F1108:F1109)</f>
        <v>45.779519999999998</v>
      </c>
      <c r="G1110" s="73">
        <f>SUM(F1110/F1118)</f>
        <v>0.37151752594117887</v>
      </c>
    </row>
    <row r="1111" spans="1:12" ht="15" thickTop="1" x14ac:dyDescent="0.3">
      <c r="A1111" s="20"/>
      <c r="B1111" s="74" t="s">
        <v>188</v>
      </c>
      <c r="C1111" s="4"/>
      <c r="D1111" s="4"/>
      <c r="E1111" s="4"/>
      <c r="F1111" s="41"/>
      <c r="G1111" s="75"/>
    </row>
    <row r="1112" spans="1:12" ht="15" thickBot="1" x14ac:dyDescent="0.35">
      <c r="A1112" s="36" t="s">
        <v>23</v>
      </c>
      <c r="B1112" s="4" t="s">
        <v>189</v>
      </c>
      <c r="C1112" s="4" t="s">
        <v>190</v>
      </c>
      <c r="D1112" s="22">
        <v>1</v>
      </c>
      <c r="E1112" s="76">
        <v>51.63</v>
      </c>
      <c r="F1112" s="6">
        <f>D1112*E1112</f>
        <v>51.63</v>
      </c>
      <c r="G1112" s="7"/>
      <c r="J1112" s="30"/>
      <c r="K1112" s="31"/>
      <c r="L1112" s="31"/>
    </row>
    <row r="1113" spans="1:12" ht="15.6" thickTop="1" thickBot="1" x14ac:dyDescent="0.35">
      <c r="A1113" s="71">
        <v>2</v>
      </c>
      <c r="B1113" s="244" t="s">
        <v>134</v>
      </c>
      <c r="C1113" s="245"/>
      <c r="D1113" s="245"/>
      <c r="E1113" s="246"/>
      <c r="F1113" s="72">
        <f>SUM(F1112)</f>
        <v>51.63</v>
      </c>
      <c r="G1113" s="73">
        <f>SUM(F1113/F1118)</f>
        <v>0.41899630805091598</v>
      </c>
    </row>
    <row r="1114" spans="1:12" ht="15.6" thickTop="1" thickBot="1" x14ac:dyDescent="0.35">
      <c r="A1114" s="78" t="s">
        <v>26</v>
      </c>
      <c r="B1114" s="244" t="s">
        <v>27</v>
      </c>
      <c r="C1114" s="245"/>
      <c r="D1114" s="245"/>
      <c r="E1114" s="246"/>
      <c r="F1114" s="79">
        <f>SUM(F1110,F1113)</f>
        <v>97.409520000000001</v>
      </c>
      <c r="G1114" s="3"/>
    </row>
    <row r="1115" spans="1:12" ht="15.6" thickTop="1" thickBot="1" x14ac:dyDescent="0.35">
      <c r="A1115" s="80">
        <v>3</v>
      </c>
      <c r="B1115" s="264" t="s">
        <v>28</v>
      </c>
      <c r="C1115" s="265"/>
      <c r="D1115" s="265"/>
      <c r="E1115" s="266"/>
      <c r="F1115" s="79">
        <f>SUM(F1114)*15%</f>
        <v>14.611428</v>
      </c>
      <c r="G1115" s="73">
        <f>SUM(F1115/F1118)</f>
        <v>0.11857707509881422</v>
      </c>
    </row>
    <row r="1116" spans="1:12" ht="15.6" thickTop="1" thickBot="1" x14ac:dyDescent="0.35">
      <c r="A1116" s="78" t="s">
        <v>29</v>
      </c>
      <c r="B1116" s="244" t="s">
        <v>30</v>
      </c>
      <c r="C1116" s="245"/>
      <c r="D1116" s="245"/>
      <c r="E1116" s="246"/>
      <c r="F1116" s="81">
        <f>SUM(F1114:F1115)</f>
        <v>112.020948</v>
      </c>
    </row>
    <row r="1117" spans="1:12" ht="15.6" thickTop="1" thickBot="1" x14ac:dyDescent="0.35">
      <c r="A1117" s="80">
        <v>4</v>
      </c>
      <c r="B1117" s="264" t="s">
        <v>31</v>
      </c>
      <c r="C1117" s="265"/>
      <c r="D1117" s="265"/>
      <c r="E1117" s="266"/>
      <c r="F1117" s="79">
        <f>SUM(F1116)*10%</f>
        <v>11.202094800000001</v>
      </c>
      <c r="G1117" s="73">
        <f>SUM(F1117/F1118)</f>
        <v>9.0909090909090912E-2</v>
      </c>
    </row>
    <row r="1118" spans="1:12" ht="15.6" thickTop="1" thickBot="1" x14ac:dyDescent="0.35">
      <c r="A1118" s="78" t="s">
        <v>32</v>
      </c>
      <c r="B1118" s="244" t="s">
        <v>33</v>
      </c>
      <c r="C1118" s="245"/>
      <c r="D1118" s="245"/>
      <c r="E1118" s="246"/>
      <c r="F1118" s="81">
        <f>SUM(F1116:F1117)</f>
        <v>123.2230428</v>
      </c>
      <c r="G1118" s="82">
        <f>SUM(G1110,G1113,G1115,G1117)</f>
        <v>1</v>
      </c>
    </row>
    <row r="1119" spans="1:12" ht="15.6" thickTop="1" thickBot="1" x14ac:dyDescent="0.35"/>
    <row r="1120" spans="1:12" ht="44.4" thickTop="1" thickBot="1" x14ac:dyDescent="0.35">
      <c r="A1120" s="61" t="s">
        <v>2</v>
      </c>
      <c r="B1120" s="62" t="s">
        <v>3</v>
      </c>
      <c r="C1120" s="63" t="s">
        <v>4</v>
      </c>
      <c r="D1120" s="64" t="s">
        <v>5</v>
      </c>
      <c r="E1120" s="27"/>
      <c r="F1120" s="20"/>
      <c r="G1120" s="20"/>
    </row>
    <row r="1121" spans="1:12" ht="219.6" customHeight="1" thickTop="1" thickBot="1" x14ac:dyDescent="0.35">
      <c r="A1121" s="18" t="s">
        <v>946</v>
      </c>
      <c r="B1121" s="66" t="s">
        <v>947</v>
      </c>
      <c r="C1121" s="50" t="s">
        <v>130</v>
      </c>
      <c r="D1121" s="50">
        <v>1</v>
      </c>
      <c r="E1121" s="20"/>
      <c r="F1121" s="20"/>
      <c r="G1121" s="20"/>
    </row>
    <row r="1122" spans="1:12" ht="30" thickTop="1" thickBot="1" x14ac:dyDescent="0.35">
      <c r="A1122" s="61" t="s">
        <v>9</v>
      </c>
      <c r="B1122" s="62" t="s">
        <v>10</v>
      </c>
      <c r="C1122" s="62" t="s">
        <v>4</v>
      </c>
      <c r="D1122" s="62" t="s">
        <v>11</v>
      </c>
      <c r="E1122" s="62" t="s">
        <v>12</v>
      </c>
      <c r="F1122" s="62" t="s">
        <v>13</v>
      </c>
      <c r="G1122" s="64" t="s">
        <v>14</v>
      </c>
    </row>
    <row r="1123" spans="1:12" ht="15" thickTop="1" x14ac:dyDescent="0.3">
      <c r="A1123" s="20"/>
      <c r="B1123" s="67" t="s">
        <v>15</v>
      </c>
      <c r="C1123" s="68"/>
      <c r="D1123" s="68"/>
      <c r="E1123" s="68"/>
      <c r="F1123" s="68"/>
      <c r="G1123" s="7"/>
    </row>
    <row r="1124" spans="1:12" x14ac:dyDescent="0.3">
      <c r="A1124" s="36" t="s">
        <v>16</v>
      </c>
      <c r="B1124" s="4" t="s">
        <v>70</v>
      </c>
      <c r="C1124" s="4" t="s">
        <v>18</v>
      </c>
      <c r="D1124" s="105">
        <v>1.4339999999999999</v>
      </c>
      <c r="E1124" s="70">
        <v>30.27</v>
      </c>
      <c r="F1124" s="6">
        <f>PRODUCT(D1124:E1124)</f>
        <v>43.407179999999997</v>
      </c>
      <c r="G1124" s="7"/>
    </row>
    <row r="1125" spans="1:12" ht="15" thickBot="1" x14ac:dyDescent="0.35">
      <c r="A1125" s="36" t="s">
        <v>19</v>
      </c>
      <c r="B1125" s="4" t="s">
        <v>20</v>
      </c>
      <c r="C1125" s="4" t="s">
        <v>18</v>
      </c>
      <c r="D1125" s="105">
        <v>1.4339999999999999</v>
      </c>
      <c r="E1125" s="70">
        <v>25.18</v>
      </c>
      <c r="F1125" s="6">
        <f>PRODUCT(D1125:E1125)</f>
        <v>36.10812</v>
      </c>
      <c r="G1125" s="7"/>
    </row>
    <row r="1126" spans="1:12" ht="15.6" thickTop="1" thickBot="1" x14ac:dyDescent="0.35">
      <c r="A1126" s="71">
        <v>1</v>
      </c>
      <c r="B1126" s="244" t="s">
        <v>21</v>
      </c>
      <c r="C1126" s="245"/>
      <c r="D1126" s="245"/>
      <c r="E1126" s="246"/>
      <c r="F1126" s="72">
        <f>SUM(F1124:F1125)</f>
        <v>79.515299999999996</v>
      </c>
      <c r="G1126" s="73">
        <f>SUM(F1126/F1134)</f>
        <v>0.41020538129289802</v>
      </c>
    </row>
    <row r="1127" spans="1:12" ht="15" thickTop="1" x14ac:dyDescent="0.3">
      <c r="A1127" s="20"/>
      <c r="B1127" s="74" t="s">
        <v>188</v>
      </c>
      <c r="C1127" s="4"/>
      <c r="D1127" s="4"/>
      <c r="E1127" s="4"/>
      <c r="F1127" s="41"/>
      <c r="G1127" s="75"/>
    </row>
    <row r="1128" spans="1:12" ht="15" thickBot="1" x14ac:dyDescent="0.35">
      <c r="A1128" s="36" t="s">
        <v>23</v>
      </c>
      <c r="B1128" s="4" t="s">
        <v>189</v>
      </c>
      <c r="C1128" s="4" t="s">
        <v>190</v>
      </c>
      <c r="D1128" s="22">
        <v>1</v>
      </c>
      <c r="E1128" s="76">
        <v>73.72</v>
      </c>
      <c r="F1128" s="6">
        <f>D1128*E1128</f>
        <v>73.72</v>
      </c>
      <c r="G1128" s="7"/>
      <c r="J1128" s="30"/>
      <c r="K1128" s="31"/>
      <c r="L1128" s="31"/>
    </row>
    <row r="1129" spans="1:12" ht="15.6" thickTop="1" thickBot="1" x14ac:dyDescent="0.35">
      <c r="A1129" s="71">
        <v>2</v>
      </c>
      <c r="B1129" s="244" t="s">
        <v>134</v>
      </c>
      <c r="C1129" s="245"/>
      <c r="D1129" s="245"/>
      <c r="E1129" s="246"/>
      <c r="F1129" s="72">
        <f>SUM(F1128)</f>
        <v>73.72</v>
      </c>
      <c r="G1129" s="73">
        <f>SUM(F1129/F1134)</f>
        <v>0.38030845269919678</v>
      </c>
    </row>
    <row r="1130" spans="1:12" ht="15.6" thickTop="1" thickBot="1" x14ac:dyDescent="0.35">
      <c r="A1130" s="78" t="s">
        <v>26</v>
      </c>
      <c r="B1130" s="244" t="s">
        <v>27</v>
      </c>
      <c r="C1130" s="245"/>
      <c r="D1130" s="245"/>
      <c r="E1130" s="246"/>
      <c r="F1130" s="79">
        <f>SUM(F1126,F1129)</f>
        <v>153.2353</v>
      </c>
      <c r="G1130" s="3"/>
    </row>
    <row r="1131" spans="1:12" ht="15.6" thickTop="1" thickBot="1" x14ac:dyDescent="0.35">
      <c r="A1131" s="80">
        <v>3</v>
      </c>
      <c r="B1131" s="264" t="s">
        <v>28</v>
      </c>
      <c r="C1131" s="265"/>
      <c r="D1131" s="265"/>
      <c r="E1131" s="266"/>
      <c r="F1131" s="79">
        <f>SUM(F1130)*15%</f>
        <v>22.985294999999997</v>
      </c>
      <c r="G1131" s="73">
        <f>SUM(F1131/F1134)</f>
        <v>0.11857707509881421</v>
      </c>
    </row>
    <row r="1132" spans="1:12" ht="15.6" thickTop="1" thickBot="1" x14ac:dyDescent="0.35">
      <c r="A1132" s="78" t="s">
        <v>29</v>
      </c>
      <c r="B1132" s="244" t="s">
        <v>30</v>
      </c>
      <c r="C1132" s="245"/>
      <c r="D1132" s="245"/>
      <c r="E1132" s="246"/>
      <c r="F1132" s="81">
        <f>SUM(F1130:F1131)</f>
        <v>176.220595</v>
      </c>
    </row>
    <row r="1133" spans="1:12" ht="15.6" thickTop="1" thickBot="1" x14ac:dyDescent="0.35">
      <c r="A1133" s="80">
        <v>4</v>
      </c>
      <c r="B1133" s="264" t="s">
        <v>31</v>
      </c>
      <c r="C1133" s="265"/>
      <c r="D1133" s="265"/>
      <c r="E1133" s="266"/>
      <c r="F1133" s="79">
        <f>SUM(F1132)*10%</f>
        <v>17.622059500000002</v>
      </c>
      <c r="G1133" s="73">
        <f>SUM(F1133/F1134)</f>
        <v>9.0909090909090912E-2</v>
      </c>
    </row>
    <row r="1134" spans="1:12" ht="15.6" thickTop="1" thickBot="1" x14ac:dyDescent="0.35">
      <c r="A1134" s="78" t="s">
        <v>32</v>
      </c>
      <c r="B1134" s="244" t="s">
        <v>33</v>
      </c>
      <c r="C1134" s="245"/>
      <c r="D1134" s="245"/>
      <c r="E1134" s="246"/>
      <c r="F1134" s="81">
        <f>SUM(F1132:F1133)</f>
        <v>193.84265450000001</v>
      </c>
      <c r="G1134" s="82">
        <f>SUM(G1126,G1129,G1131,G1133)</f>
        <v>0.99999999999999989</v>
      </c>
    </row>
    <row r="1135" spans="1:12" ht="15.6" thickTop="1" thickBot="1" x14ac:dyDescent="0.35"/>
    <row r="1136" spans="1:12" ht="44.4" thickTop="1" thickBot="1" x14ac:dyDescent="0.35">
      <c r="A1136" s="61" t="s">
        <v>2</v>
      </c>
      <c r="B1136" s="62" t="s">
        <v>3</v>
      </c>
      <c r="C1136" s="63" t="s">
        <v>4</v>
      </c>
      <c r="D1136" s="64" t="s">
        <v>5</v>
      </c>
      <c r="E1136" s="27"/>
      <c r="F1136" s="20"/>
      <c r="G1136" s="20"/>
    </row>
    <row r="1137" spans="1:12" ht="163.80000000000001" customHeight="1" thickTop="1" x14ac:dyDescent="0.3">
      <c r="A1137" s="232" t="s">
        <v>948</v>
      </c>
      <c r="B1137" s="270" t="s">
        <v>949</v>
      </c>
      <c r="C1137" s="274"/>
      <c r="D1137" s="274"/>
      <c r="E1137" s="27"/>
      <c r="F1137" s="20"/>
      <c r="G1137" s="20"/>
    </row>
    <row r="1138" spans="1:12" ht="229.8" customHeight="1" x14ac:dyDescent="0.3">
      <c r="A1138" s="240"/>
      <c r="B1138" s="271"/>
      <c r="C1138" s="275"/>
      <c r="D1138" s="275"/>
      <c r="E1138" s="27"/>
      <c r="F1138" s="20"/>
      <c r="G1138" s="20"/>
    </row>
    <row r="1139" spans="1:12" ht="15" thickBot="1" x14ac:dyDescent="0.35">
      <c r="A1139" s="16" t="s">
        <v>950</v>
      </c>
      <c r="B1139" s="115" t="s">
        <v>951</v>
      </c>
      <c r="C1139" s="110" t="s">
        <v>130</v>
      </c>
      <c r="D1139" s="110">
        <v>1</v>
      </c>
      <c r="E1139" s="20"/>
      <c r="F1139" s="20"/>
      <c r="G1139" s="20"/>
    </row>
    <row r="1140" spans="1:12" ht="30" thickTop="1" thickBot="1" x14ac:dyDescent="0.35">
      <c r="A1140" s="61" t="s">
        <v>9</v>
      </c>
      <c r="B1140" s="62" t="s">
        <v>10</v>
      </c>
      <c r="C1140" s="62" t="s">
        <v>4</v>
      </c>
      <c r="D1140" s="62" t="s">
        <v>11</v>
      </c>
      <c r="E1140" s="62" t="s">
        <v>12</v>
      </c>
      <c r="F1140" s="62" t="s">
        <v>13</v>
      </c>
      <c r="G1140" s="64" t="s">
        <v>14</v>
      </c>
    </row>
    <row r="1141" spans="1:12" ht="15" thickTop="1" x14ac:dyDescent="0.3">
      <c r="A1141" s="20"/>
      <c r="B1141" s="67" t="s">
        <v>15</v>
      </c>
      <c r="C1141" s="68"/>
      <c r="D1141" s="68"/>
      <c r="E1141" s="68"/>
      <c r="F1141" s="68"/>
      <c r="G1141" s="7"/>
    </row>
    <row r="1142" spans="1:12" x14ac:dyDescent="0.3">
      <c r="A1142" s="36" t="s">
        <v>16</v>
      </c>
      <c r="B1142" s="4" t="s">
        <v>70</v>
      </c>
      <c r="C1142" s="4" t="s">
        <v>18</v>
      </c>
      <c r="D1142" s="105">
        <v>2.9750000000000001</v>
      </c>
      <c r="E1142" s="70">
        <v>30.27</v>
      </c>
      <c r="F1142" s="6">
        <f>PRODUCT(D1142:E1142)</f>
        <v>90.053250000000006</v>
      </c>
      <c r="G1142" s="7"/>
    </row>
    <row r="1143" spans="1:12" ht="15" thickBot="1" x14ac:dyDescent="0.35">
      <c r="A1143" s="36" t="s">
        <v>19</v>
      </c>
      <c r="B1143" s="4" t="s">
        <v>20</v>
      </c>
      <c r="C1143" s="4" t="s">
        <v>18</v>
      </c>
      <c r="D1143" s="105">
        <v>2.9750000000000001</v>
      </c>
      <c r="E1143" s="70">
        <v>25.18</v>
      </c>
      <c r="F1143" s="6">
        <f>PRODUCT(D1143:E1143)</f>
        <v>74.910499999999999</v>
      </c>
      <c r="G1143" s="7"/>
    </row>
    <row r="1144" spans="1:12" ht="15.6" thickTop="1" thickBot="1" x14ac:dyDescent="0.35">
      <c r="A1144" s="71">
        <v>1</v>
      </c>
      <c r="B1144" s="244" t="s">
        <v>21</v>
      </c>
      <c r="C1144" s="245"/>
      <c r="D1144" s="245"/>
      <c r="E1144" s="246"/>
      <c r="F1144" s="72">
        <f>SUM(F1142:F1143)</f>
        <v>164.96375</v>
      </c>
      <c r="G1144" s="73">
        <f>SUM(F1144/F1152)</f>
        <v>0.41025793750376838</v>
      </c>
    </row>
    <row r="1145" spans="1:12" ht="15" thickTop="1" x14ac:dyDescent="0.3">
      <c r="A1145" s="20"/>
      <c r="B1145" s="74" t="s">
        <v>188</v>
      </c>
      <c r="C1145" s="4"/>
      <c r="D1145" s="4"/>
      <c r="E1145" s="4"/>
      <c r="F1145" s="41"/>
      <c r="G1145" s="75"/>
    </row>
    <row r="1146" spans="1:12" ht="15" thickBot="1" x14ac:dyDescent="0.35">
      <c r="A1146" s="36" t="s">
        <v>23</v>
      </c>
      <c r="B1146" s="4" t="s">
        <v>189</v>
      </c>
      <c r="C1146" s="4" t="s">
        <v>190</v>
      </c>
      <c r="D1146" s="22">
        <v>1</v>
      </c>
      <c r="E1146" s="76">
        <v>152.9</v>
      </c>
      <c r="F1146" s="6">
        <f>D1146*E1146</f>
        <v>152.9</v>
      </c>
      <c r="G1146" s="7"/>
      <c r="J1146" s="30"/>
      <c r="K1146" s="31"/>
      <c r="L1146" s="31"/>
    </row>
    <row r="1147" spans="1:12" ht="15.6" thickTop="1" thickBot="1" x14ac:dyDescent="0.35">
      <c r="A1147" s="71">
        <v>2</v>
      </c>
      <c r="B1147" s="244" t="s">
        <v>134</v>
      </c>
      <c r="C1147" s="245"/>
      <c r="D1147" s="245"/>
      <c r="E1147" s="246"/>
      <c r="F1147" s="72">
        <f>SUM(F1146)</f>
        <v>152.9</v>
      </c>
      <c r="G1147" s="73">
        <f>SUM(F1147/F1152)</f>
        <v>0.38025589648832658</v>
      </c>
    </row>
    <row r="1148" spans="1:12" ht="15.6" thickTop="1" thickBot="1" x14ac:dyDescent="0.35">
      <c r="A1148" s="78" t="s">
        <v>26</v>
      </c>
      <c r="B1148" s="244" t="s">
        <v>27</v>
      </c>
      <c r="C1148" s="245"/>
      <c r="D1148" s="245"/>
      <c r="E1148" s="246"/>
      <c r="F1148" s="79">
        <f>SUM(F1144,F1147)</f>
        <v>317.86374999999998</v>
      </c>
      <c r="G1148" s="3"/>
    </row>
    <row r="1149" spans="1:12" ht="15.6" thickTop="1" thickBot="1" x14ac:dyDescent="0.35">
      <c r="A1149" s="80">
        <v>3</v>
      </c>
      <c r="B1149" s="264" t="s">
        <v>28</v>
      </c>
      <c r="C1149" s="265"/>
      <c r="D1149" s="265"/>
      <c r="E1149" s="266"/>
      <c r="F1149" s="79">
        <f>SUM(F1148)*15%</f>
        <v>47.679562499999996</v>
      </c>
      <c r="G1149" s="73">
        <f>SUM(F1149/F1152)</f>
        <v>0.11857707509881422</v>
      </c>
    </row>
    <row r="1150" spans="1:12" ht="15.6" thickTop="1" thickBot="1" x14ac:dyDescent="0.35">
      <c r="A1150" s="78" t="s">
        <v>29</v>
      </c>
      <c r="B1150" s="244" t="s">
        <v>30</v>
      </c>
      <c r="C1150" s="245"/>
      <c r="D1150" s="245"/>
      <c r="E1150" s="246"/>
      <c r="F1150" s="81">
        <f>SUM(F1148:F1149)</f>
        <v>365.54331249999996</v>
      </c>
    </row>
    <row r="1151" spans="1:12" ht="15.6" thickTop="1" thickBot="1" x14ac:dyDescent="0.35">
      <c r="A1151" s="80">
        <v>4</v>
      </c>
      <c r="B1151" s="264" t="s">
        <v>31</v>
      </c>
      <c r="C1151" s="265"/>
      <c r="D1151" s="265"/>
      <c r="E1151" s="266"/>
      <c r="F1151" s="79">
        <f>SUM(F1150)*10%</f>
        <v>36.554331249999997</v>
      </c>
      <c r="G1151" s="73">
        <f>SUM(F1151/F1152)</f>
        <v>9.0909090909090912E-2</v>
      </c>
    </row>
    <row r="1152" spans="1:12" ht="15.6" thickTop="1" thickBot="1" x14ac:dyDescent="0.35">
      <c r="A1152" s="78" t="s">
        <v>32</v>
      </c>
      <c r="B1152" s="244" t="s">
        <v>33</v>
      </c>
      <c r="C1152" s="245"/>
      <c r="D1152" s="245"/>
      <c r="E1152" s="246"/>
      <c r="F1152" s="81">
        <f>SUM(F1150:F1151)</f>
        <v>402.09764374999997</v>
      </c>
      <c r="G1152" s="82">
        <f>SUM(G1144,G1147,G1149,G1151)</f>
        <v>1</v>
      </c>
    </row>
    <row r="1153" spans="1:12" ht="15.6" thickTop="1" thickBot="1" x14ac:dyDescent="0.35"/>
    <row r="1154" spans="1:12" ht="44.4" thickTop="1" thickBot="1" x14ac:dyDescent="0.35">
      <c r="A1154" s="61" t="s">
        <v>2</v>
      </c>
      <c r="B1154" s="62" t="s">
        <v>3</v>
      </c>
      <c r="C1154" s="63" t="s">
        <v>4</v>
      </c>
      <c r="D1154" s="64" t="s">
        <v>5</v>
      </c>
      <c r="E1154" s="27"/>
      <c r="F1154" s="20"/>
      <c r="G1154" s="20"/>
    </row>
    <row r="1155" spans="1:12" ht="247.8" customHeight="1" thickTop="1" x14ac:dyDescent="0.3">
      <c r="A1155" s="232" t="s">
        <v>948</v>
      </c>
      <c r="B1155" s="270" t="s">
        <v>949</v>
      </c>
      <c r="C1155" s="274"/>
      <c r="D1155" s="274"/>
      <c r="E1155" s="27"/>
      <c r="F1155" s="20"/>
      <c r="G1155" s="20"/>
    </row>
    <row r="1156" spans="1:12" ht="137.4" customHeight="1" x14ac:dyDescent="0.3">
      <c r="A1156" s="240"/>
      <c r="B1156" s="271"/>
      <c r="C1156" s="275"/>
      <c r="D1156" s="275"/>
      <c r="E1156" s="27"/>
      <c r="F1156" s="20"/>
      <c r="G1156" s="20"/>
    </row>
    <row r="1157" spans="1:12" ht="15" thickBot="1" x14ac:dyDescent="0.35">
      <c r="A1157" s="16" t="s">
        <v>952</v>
      </c>
      <c r="B1157" s="115" t="s">
        <v>953</v>
      </c>
      <c r="C1157" s="110" t="s">
        <v>130</v>
      </c>
      <c r="D1157" s="110">
        <v>1</v>
      </c>
      <c r="E1157" s="20"/>
      <c r="F1157" s="20"/>
      <c r="G1157" s="20"/>
    </row>
    <row r="1158" spans="1:12" ht="30" thickTop="1" thickBot="1" x14ac:dyDescent="0.35">
      <c r="A1158" s="61" t="s">
        <v>9</v>
      </c>
      <c r="B1158" s="62" t="s">
        <v>10</v>
      </c>
      <c r="C1158" s="62" t="s">
        <v>4</v>
      </c>
      <c r="D1158" s="62" t="s">
        <v>11</v>
      </c>
      <c r="E1158" s="62" t="s">
        <v>12</v>
      </c>
      <c r="F1158" s="62" t="s">
        <v>13</v>
      </c>
      <c r="G1158" s="64" t="s">
        <v>14</v>
      </c>
    </row>
    <row r="1159" spans="1:12" ht="15" thickTop="1" x14ac:dyDescent="0.3">
      <c r="A1159" s="20"/>
      <c r="B1159" s="67" t="s">
        <v>15</v>
      </c>
      <c r="C1159" s="68"/>
      <c r="D1159" s="68"/>
      <c r="E1159" s="68"/>
      <c r="F1159" s="68"/>
      <c r="G1159" s="7"/>
    </row>
    <row r="1160" spans="1:12" x14ac:dyDescent="0.3">
      <c r="A1160" s="36" t="s">
        <v>16</v>
      </c>
      <c r="B1160" s="4" t="s">
        <v>70</v>
      </c>
      <c r="C1160" s="4" t="s">
        <v>18</v>
      </c>
      <c r="D1160" s="105">
        <v>2.7284999999999999</v>
      </c>
      <c r="E1160" s="70">
        <v>30.27</v>
      </c>
      <c r="F1160" s="6">
        <f>PRODUCT(D1160:E1160)</f>
        <v>82.591695000000001</v>
      </c>
      <c r="G1160" s="7"/>
    </row>
    <row r="1161" spans="1:12" ht="15" thickBot="1" x14ac:dyDescent="0.35">
      <c r="A1161" s="36" t="s">
        <v>19</v>
      </c>
      <c r="B1161" s="4" t="s">
        <v>20</v>
      </c>
      <c r="C1161" s="4" t="s">
        <v>18</v>
      </c>
      <c r="D1161" s="105">
        <v>2.7284999999999999</v>
      </c>
      <c r="E1161" s="70">
        <v>25.18</v>
      </c>
      <c r="F1161" s="6">
        <f>PRODUCT(D1161:E1161)</f>
        <v>68.703630000000004</v>
      </c>
      <c r="G1161" s="7"/>
    </row>
    <row r="1162" spans="1:12" ht="15.6" thickTop="1" thickBot="1" x14ac:dyDescent="0.35">
      <c r="A1162" s="71">
        <v>1</v>
      </c>
      <c r="B1162" s="244" t="s">
        <v>21</v>
      </c>
      <c r="C1162" s="245"/>
      <c r="D1162" s="245"/>
      <c r="E1162" s="246"/>
      <c r="F1162" s="72">
        <f>SUM(F1160:F1161)</f>
        <v>151.29532499999999</v>
      </c>
      <c r="G1162" s="73">
        <f>SUM(F1162/F1170)</f>
        <v>0.27749320134462385</v>
      </c>
    </row>
    <row r="1163" spans="1:12" ht="15" thickTop="1" x14ac:dyDescent="0.3">
      <c r="A1163" s="20"/>
      <c r="B1163" s="74" t="s">
        <v>188</v>
      </c>
      <c r="C1163" s="4"/>
      <c r="D1163" s="4"/>
      <c r="E1163" s="4"/>
      <c r="F1163" s="41"/>
      <c r="G1163" s="75"/>
    </row>
    <row r="1164" spans="1:12" ht="15" thickBot="1" x14ac:dyDescent="0.35">
      <c r="A1164" s="36" t="s">
        <v>23</v>
      </c>
      <c r="B1164" s="4" t="s">
        <v>189</v>
      </c>
      <c r="C1164" s="4" t="s">
        <v>190</v>
      </c>
      <c r="D1164" s="22">
        <v>1</v>
      </c>
      <c r="E1164" s="76">
        <v>279.70999999999998</v>
      </c>
      <c r="F1164" s="6">
        <f>D1164*E1164</f>
        <v>279.70999999999998</v>
      </c>
      <c r="G1164" s="7"/>
      <c r="J1164" s="30"/>
      <c r="K1164" s="31"/>
      <c r="L1164" s="31"/>
    </row>
    <row r="1165" spans="1:12" ht="15.6" thickTop="1" thickBot="1" x14ac:dyDescent="0.35">
      <c r="A1165" s="71">
        <v>2</v>
      </c>
      <c r="B1165" s="244" t="s">
        <v>134</v>
      </c>
      <c r="C1165" s="245"/>
      <c r="D1165" s="245"/>
      <c r="E1165" s="246"/>
      <c r="F1165" s="72">
        <f>SUM(F1164)</f>
        <v>279.70999999999998</v>
      </c>
      <c r="G1165" s="73">
        <f>SUM(F1165/F1170)</f>
        <v>0.513020632647471</v>
      </c>
    </row>
    <row r="1166" spans="1:12" ht="15.6" thickTop="1" thickBot="1" x14ac:dyDescent="0.35">
      <c r="A1166" s="78" t="s">
        <v>26</v>
      </c>
      <c r="B1166" s="244" t="s">
        <v>27</v>
      </c>
      <c r="C1166" s="245"/>
      <c r="D1166" s="245"/>
      <c r="E1166" s="246"/>
      <c r="F1166" s="79">
        <f>SUM(F1162,F1165)</f>
        <v>431.00532499999997</v>
      </c>
      <c r="G1166" s="3"/>
    </row>
    <row r="1167" spans="1:12" ht="15.6" thickTop="1" thickBot="1" x14ac:dyDescent="0.35">
      <c r="A1167" s="80">
        <v>3</v>
      </c>
      <c r="B1167" s="264" t="s">
        <v>28</v>
      </c>
      <c r="C1167" s="265"/>
      <c r="D1167" s="265"/>
      <c r="E1167" s="266"/>
      <c r="F1167" s="79">
        <f>SUM(F1166)*15%</f>
        <v>64.650798749999993</v>
      </c>
      <c r="G1167" s="73">
        <f>SUM(F1167/F1170)</f>
        <v>0.11857707509881421</v>
      </c>
    </row>
    <row r="1168" spans="1:12" ht="15.6" thickTop="1" thickBot="1" x14ac:dyDescent="0.35">
      <c r="A1168" s="78" t="s">
        <v>29</v>
      </c>
      <c r="B1168" s="244" t="s">
        <v>30</v>
      </c>
      <c r="C1168" s="245"/>
      <c r="D1168" s="245"/>
      <c r="E1168" s="246"/>
      <c r="F1168" s="81">
        <f>SUM(F1166:F1167)</f>
        <v>495.65612374999995</v>
      </c>
    </row>
    <row r="1169" spans="1:12" ht="15.6" thickTop="1" thickBot="1" x14ac:dyDescent="0.35">
      <c r="A1169" s="80">
        <v>4</v>
      </c>
      <c r="B1169" s="264" t="s">
        <v>31</v>
      </c>
      <c r="C1169" s="265"/>
      <c r="D1169" s="265"/>
      <c r="E1169" s="266"/>
      <c r="F1169" s="79">
        <f>SUM(F1168)*10%</f>
        <v>49.565612375000001</v>
      </c>
      <c r="G1169" s="73">
        <f>SUM(F1169/F1170)</f>
        <v>9.0909090909090912E-2</v>
      </c>
    </row>
    <row r="1170" spans="1:12" ht="15.6" thickTop="1" thickBot="1" x14ac:dyDescent="0.35">
      <c r="A1170" s="78" t="s">
        <v>32</v>
      </c>
      <c r="B1170" s="244" t="s">
        <v>33</v>
      </c>
      <c r="C1170" s="245"/>
      <c r="D1170" s="245"/>
      <c r="E1170" s="246"/>
      <c r="F1170" s="81">
        <f>SUM(F1168:F1169)</f>
        <v>545.22173612500001</v>
      </c>
      <c r="G1170" s="82">
        <f>SUM(G1162,G1165,G1167,G1169)</f>
        <v>1</v>
      </c>
    </row>
    <row r="1171" spans="1:12" ht="15.6" thickTop="1" thickBot="1" x14ac:dyDescent="0.35"/>
    <row r="1172" spans="1:12" ht="44.4" thickTop="1" thickBot="1" x14ac:dyDescent="0.35">
      <c r="A1172" s="61" t="s">
        <v>2</v>
      </c>
      <c r="B1172" s="62" t="s">
        <v>3</v>
      </c>
      <c r="C1172" s="63" t="s">
        <v>4</v>
      </c>
      <c r="D1172" s="64" t="s">
        <v>5</v>
      </c>
      <c r="E1172" s="27"/>
      <c r="F1172" s="20"/>
      <c r="G1172" s="20"/>
    </row>
    <row r="1173" spans="1:12" ht="189" customHeight="1" thickTop="1" x14ac:dyDescent="0.3">
      <c r="A1173" s="232" t="s">
        <v>954</v>
      </c>
      <c r="B1173" s="278" t="s">
        <v>955</v>
      </c>
      <c r="C1173" s="274"/>
      <c r="D1173" s="274"/>
      <c r="E1173" s="27"/>
      <c r="F1173" s="20"/>
      <c r="G1173" s="20"/>
    </row>
    <row r="1174" spans="1:12" ht="237.6" customHeight="1" x14ac:dyDescent="0.3">
      <c r="A1174" s="240"/>
      <c r="B1174" s="280"/>
      <c r="C1174" s="275"/>
      <c r="D1174" s="275"/>
      <c r="E1174" s="27"/>
      <c r="F1174" s="20"/>
      <c r="G1174" s="20"/>
    </row>
    <row r="1175" spans="1:12" ht="101.4" thickBot="1" x14ac:dyDescent="0.35">
      <c r="A1175" s="16" t="s">
        <v>956</v>
      </c>
      <c r="B1175" s="113" t="s">
        <v>957</v>
      </c>
      <c r="C1175" s="110" t="s">
        <v>483</v>
      </c>
      <c r="D1175" s="110">
        <v>1</v>
      </c>
      <c r="E1175" s="20"/>
      <c r="F1175" s="20"/>
      <c r="G1175" s="20"/>
    </row>
    <row r="1176" spans="1:12" ht="30" thickTop="1" thickBot="1" x14ac:dyDescent="0.35">
      <c r="A1176" s="61" t="s">
        <v>9</v>
      </c>
      <c r="B1176" s="62" t="s">
        <v>10</v>
      </c>
      <c r="C1176" s="62" t="s">
        <v>4</v>
      </c>
      <c r="D1176" s="62" t="s">
        <v>11</v>
      </c>
      <c r="E1176" s="62" t="s">
        <v>12</v>
      </c>
      <c r="F1176" s="62" t="s">
        <v>13</v>
      </c>
      <c r="G1176" s="64" t="s">
        <v>14</v>
      </c>
    </row>
    <row r="1177" spans="1:12" ht="15" thickTop="1" x14ac:dyDescent="0.3">
      <c r="A1177" s="20"/>
      <c r="B1177" s="67" t="s">
        <v>15</v>
      </c>
      <c r="C1177" s="68"/>
      <c r="D1177" s="68"/>
      <c r="E1177" s="68"/>
      <c r="F1177" s="68"/>
      <c r="G1177" s="7"/>
    </row>
    <row r="1178" spans="1:12" x14ac:dyDescent="0.3">
      <c r="A1178" s="36" t="s">
        <v>16</v>
      </c>
      <c r="B1178" s="4" t="s">
        <v>70</v>
      </c>
      <c r="C1178" s="4" t="s">
        <v>18</v>
      </c>
      <c r="D1178" s="105">
        <v>0.91949999999999998</v>
      </c>
      <c r="E1178" s="70">
        <v>30.27</v>
      </c>
      <c r="F1178" s="6">
        <f>PRODUCT(D1178:E1178)</f>
        <v>27.833265000000001</v>
      </c>
      <c r="G1178" s="7"/>
    </row>
    <row r="1179" spans="1:12" x14ac:dyDescent="0.3">
      <c r="A1179" s="36" t="s">
        <v>19</v>
      </c>
      <c r="B1179" s="4" t="s">
        <v>140</v>
      </c>
      <c r="C1179" s="4" t="s">
        <v>18</v>
      </c>
      <c r="D1179" s="105">
        <v>0.91949999999999998</v>
      </c>
      <c r="E1179" s="70">
        <v>28.09</v>
      </c>
      <c r="F1179" s="6">
        <f>PRODUCT(D1179:E1179)</f>
        <v>25.828755000000001</v>
      </c>
      <c r="G1179" s="7"/>
    </row>
    <row r="1180" spans="1:12" ht="15" thickBot="1" x14ac:dyDescent="0.35">
      <c r="A1180" s="36" t="s">
        <v>131</v>
      </c>
      <c r="B1180" s="4" t="s">
        <v>141</v>
      </c>
      <c r="C1180" s="4" t="s">
        <v>18</v>
      </c>
      <c r="D1180" s="105">
        <v>0.91949999999999998</v>
      </c>
      <c r="E1180" s="70">
        <v>25.18</v>
      </c>
      <c r="F1180" s="6">
        <f>PRODUCT(D1180:E1180)</f>
        <v>23.153009999999998</v>
      </c>
      <c r="G1180" s="7"/>
    </row>
    <row r="1181" spans="1:12" ht="15.6" thickTop="1" thickBot="1" x14ac:dyDescent="0.35">
      <c r="A1181" s="71">
        <v>1</v>
      </c>
      <c r="B1181" s="244" t="s">
        <v>21</v>
      </c>
      <c r="C1181" s="245"/>
      <c r="D1181" s="245"/>
      <c r="E1181" s="246"/>
      <c r="F1181" s="72">
        <f>SUM(F1178:F1180)</f>
        <v>76.815029999999993</v>
      </c>
      <c r="G1181" s="73">
        <f>SUM(F1181/F1189)</f>
        <v>0.56934346062738694</v>
      </c>
    </row>
    <row r="1182" spans="1:12" ht="15" thickTop="1" x14ac:dyDescent="0.3">
      <c r="A1182" s="20"/>
      <c r="B1182" s="74" t="s">
        <v>188</v>
      </c>
      <c r="C1182" s="4"/>
      <c r="D1182" s="4"/>
      <c r="E1182" s="4"/>
      <c r="F1182" s="41"/>
      <c r="G1182" s="75"/>
    </row>
    <row r="1183" spans="1:12" ht="15" thickBot="1" x14ac:dyDescent="0.35">
      <c r="A1183" s="36" t="s">
        <v>23</v>
      </c>
      <c r="B1183" s="4" t="s">
        <v>189</v>
      </c>
      <c r="C1183" s="4" t="s">
        <v>190</v>
      </c>
      <c r="D1183" s="22">
        <v>1</v>
      </c>
      <c r="E1183" s="76">
        <v>29.84</v>
      </c>
      <c r="F1183" s="6">
        <f>D1183*E1183</f>
        <v>29.84</v>
      </c>
      <c r="G1183" s="7"/>
      <c r="J1183" s="30"/>
      <c r="K1183" s="31"/>
      <c r="L1183" s="31"/>
    </row>
    <row r="1184" spans="1:12" ht="15.6" thickTop="1" thickBot="1" x14ac:dyDescent="0.35">
      <c r="A1184" s="71">
        <v>2</v>
      </c>
      <c r="B1184" s="244" t="s">
        <v>134</v>
      </c>
      <c r="C1184" s="245"/>
      <c r="D1184" s="245"/>
      <c r="E1184" s="246"/>
      <c r="F1184" s="72">
        <f>SUM(F1183)</f>
        <v>29.84</v>
      </c>
      <c r="G1184" s="73">
        <f>SUM(F1184/F1189)</f>
        <v>0.22117037336470777</v>
      </c>
    </row>
    <row r="1185" spans="1:7" ht="15.6" thickTop="1" thickBot="1" x14ac:dyDescent="0.35">
      <c r="A1185" s="78" t="s">
        <v>26</v>
      </c>
      <c r="B1185" s="244" t="s">
        <v>27</v>
      </c>
      <c r="C1185" s="245"/>
      <c r="D1185" s="245"/>
      <c r="E1185" s="246"/>
      <c r="F1185" s="79">
        <f>SUM(F1181,F1184)</f>
        <v>106.65503</v>
      </c>
      <c r="G1185" s="3"/>
    </row>
    <row r="1186" spans="1:7" ht="15.6" thickTop="1" thickBot="1" x14ac:dyDescent="0.35">
      <c r="A1186" s="80">
        <v>3</v>
      </c>
      <c r="B1186" s="264" t="s">
        <v>28</v>
      </c>
      <c r="C1186" s="265"/>
      <c r="D1186" s="265"/>
      <c r="E1186" s="266"/>
      <c r="F1186" s="79">
        <f>SUM(F1185)*15%</f>
        <v>15.998254499999998</v>
      </c>
      <c r="G1186" s="73">
        <f>SUM(F1186/F1189)</f>
        <v>0.11857707509881421</v>
      </c>
    </row>
    <row r="1187" spans="1:7" ht="15.6" thickTop="1" thickBot="1" x14ac:dyDescent="0.35">
      <c r="A1187" s="78" t="s">
        <v>29</v>
      </c>
      <c r="B1187" s="244" t="s">
        <v>30</v>
      </c>
      <c r="C1187" s="245"/>
      <c r="D1187" s="245"/>
      <c r="E1187" s="246"/>
      <c r="F1187" s="81">
        <f>SUM(F1185:F1186)</f>
        <v>122.6532845</v>
      </c>
    </row>
    <row r="1188" spans="1:7" ht="15.6" thickTop="1" thickBot="1" x14ac:dyDescent="0.35">
      <c r="A1188" s="80">
        <v>4</v>
      </c>
      <c r="B1188" s="264" t="s">
        <v>31</v>
      </c>
      <c r="C1188" s="265"/>
      <c r="D1188" s="265"/>
      <c r="E1188" s="266"/>
      <c r="F1188" s="79">
        <f>SUM(F1187)*10%</f>
        <v>12.26532845</v>
      </c>
      <c r="G1188" s="73">
        <f>SUM(F1188/F1189)</f>
        <v>9.0909090909090898E-2</v>
      </c>
    </row>
    <row r="1189" spans="1:7" ht="15.6" thickTop="1" thickBot="1" x14ac:dyDescent="0.35">
      <c r="A1189" s="78" t="s">
        <v>32</v>
      </c>
      <c r="B1189" s="244" t="s">
        <v>33</v>
      </c>
      <c r="C1189" s="245"/>
      <c r="D1189" s="245"/>
      <c r="E1189" s="246"/>
      <c r="F1189" s="81">
        <f>SUM(F1187:F1188)</f>
        <v>134.91861295000001</v>
      </c>
      <c r="G1189" s="82">
        <f>SUM(G1181,G1184,G1186,G1188)</f>
        <v>0.99999999999999989</v>
      </c>
    </row>
    <row r="1190" spans="1:7" ht="15.6" thickTop="1" thickBot="1" x14ac:dyDescent="0.35"/>
    <row r="1191" spans="1:7" ht="40.200000000000003" customHeight="1" thickTop="1" thickBot="1" x14ac:dyDescent="0.35">
      <c r="A1191" s="61" t="s">
        <v>2</v>
      </c>
      <c r="B1191" s="62" t="s">
        <v>3</v>
      </c>
      <c r="C1191" s="63" t="s">
        <v>4</v>
      </c>
      <c r="D1191" s="64" t="s">
        <v>5</v>
      </c>
      <c r="E1191" s="27"/>
      <c r="F1191" s="20"/>
      <c r="G1191" s="20"/>
    </row>
    <row r="1192" spans="1:7" ht="263.39999999999998" customHeight="1" thickTop="1" x14ac:dyDescent="0.3">
      <c r="A1192" s="232" t="s">
        <v>954</v>
      </c>
      <c r="B1192" s="278" t="s">
        <v>955</v>
      </c>
      <c r="C1192" s="274"/>
      <c r="D1192" s="274"/>
      <c r="E1192" s="27"/>
      <c r="F1192" s="20"/>
      <c r="G1192" s="20"/>
    </row>
    <row r="1193" spans="1:7" ht="168.6" customHeight="1" x14ac:dyDescent="0.3">
      <c r="A1193" s="240"/>
      <c r="B1193" s="280"/>
      <c r="C1193" s="275"/>
      <c r="D1193" s="275"/>
      <c r="E1193" s="27"/>
      <c r="F1193" s="20"/>
      <c r="G1193" s="20"/>
    </row>
    <row r="1194" spans="1:7" ht="102.6" customHeight="1" thickBot="1" x14ac:dyDescent="0.35">
      <c r="A1194" s="16" t="s">
        <v>958</v>
      </c>
      <c r="B1194" s="113" t="s">
        <v>959</v>
      </c>
      <c r="C1194" s="110" t="s">
        <v>483</v>
      </c>
      <c r="D1194" s="110">
        <v>1</v>
      </c>
      <c r="E1194" s="20"/>
      <c r="F1194" s="20"/>
      <c r="G1194" s="20"/>
    </row>
    <row r="1195" spans="1:7" ht="30" thickTop="1" thickBot="1" x14ac:dyDescent="0.35">
      <c r="A1195" s="61" t="s">
        <v>9</v>
      </c>
      <c r="B1195" s="62" t="s">
        <v>10</v>
      </c>
      <c r="C1195" s="62" t="s">
        <v>4</v>
      </c>
      <c r="D1195" s="62" t="s">
        <v>11</v>
      </c>
      <c r="E1195" s="62" t="s">
        <v>12</v>
      </c>
      <c r="F1195" s="62" t="s">
        <v>13</v>
      </c>
      <c r="G1195" s="64" t="s">
        <v>14</v>
      </c>
    </row>
    <row r="1196" spans="1:7" ht="15" thickTop="1" x14ac:dyDescent="0.3">
      <c r="A1196" s="20"/>
      <c r="B1196" s="67" t="s">
        <v>15</v>
      </c>
      <c r="C1196" s="68"/>
      <c r="D1196" s="68"/>
      <c r="E1196" s="68"/>
      <c r="F1196" s="68"/>
      <c r="G1196" s="7"/>
    </row>
    <row r="1197" spans="1:7" x14ac:dyDescent="0.3">
      <c r="A1197" s="36" t="s">
        <v>16</v>
      </c>
      <c r="B1197" s="4" t="s">
        <v>70</v>
      </c>
      <c r="C1197" s="4" t="s">
        <v>18</v>
      </c>
      <c r="D1197" s="105">
        <v>1.2310000000000001</v>
      </c>
      <c r="E1197" s="70">
        <v>30.27</v>
      </c>
      <c r="F1197" s="6">
        <f>PRODUCT(D1197:E1197)</f>
        <v>37.262370000000004</v>
      </c>
      <c r="G1197" s="7"/>
    </row>
    <row r="1198" spans="1:7" x14ac:dyDescent="0.3">
      <c r="A1198" s="36" t="s">
        <v>19</v>
      </c>
      <c r="B1198" s="4" t="s">
        <v>140</v>
      </c>
      <c r="C1198" s="4" t="s">
        <v>18</v>
      </c>
      <c r="D1198" s="105">
        <v>1.2310000000000001</v>
      </c>
      <c r="E1198" s="70">
        <v>28.09</v>
      </c>
      <c r="F1198" s="6">
        <f>PRODUCT(D1198:E1198)</f>
        <v>34.578790000000005</v>
      </c>
      <c r="G1198" s="7"/>
    </row>
    <row r="1199" spans="1:7" ht="15" thickBot="1" x14ac:dyDescent="0.35">
      <c r="A1199" s="36" t="s">
        <v>131</v>
      </c>
      <c r="B1199" s="4" t="s">
        <v>141</v>
      </c>
      <c r="C1199" s="4" t="s">
        <v>18</v>
      </c>
      <c r="D1199" s="105">
        <v>1.2310000000000001</v>
      </c>
      <c r="E1199" s="70">
        <v>25.18</v>
      </c>
      <c r="F1199" s="6">
        <f>PRODUCT(D1199:E1199)</f>
        <v>30.996580000000002</v>
      </c>
      <c r="G1199" s="7"/>
    </row>
    <row r="1200" spans="1:7" ht="15.6" thickTop="1" thickBot="1" x14ac:dyDescent="0.35">
      <c r="A1200" s="71">
        <v>1</v>
      </c>
      <c r="B1200" s="244" t="s">
        <v>21</v>
      </c>
      <c r="C1200" s="245"/>
      <c r="D1200" s="245"/>
      <c r="E1200" s="246"/>
      <c r="F1200" s="72">
        <f>SUM(F1197:F1199)</f>
        <v>102.83774</v>
      </c>
      <c r="G1200" s="73">
        <f>SUM(F1200/F1208)</f>
        <v>0.5716612620837811</v>
      </c>
    </row>
    <row r="1201" spans="1:12" ht="15" thickTop="1" x14ac:dyDescent="0.3">
      <c r="A1201" s="20"/>
      <c r="B1201" s="74" t="s">
        <v>188</v>
      </c>
      <c r="C1201" s="4"/>
      <c r="D1201" s="4"/>
      <c r="E1201" s="4"/>
      <c r="F1201" s="41"/>
      <c r="G1201" s="75"/>
    </row>
    <row r="1202" spans="1:12" ht="15" thickBot="1" x14ac:dyDescent="0.35">
      <c r="A1202" s="36" t="s">
        <v>23</v>
      </c>
      <c r="B1202" s="4" t="s">
        <v>189</v>
      </c>
      <c r="C1202" s="4" t="s">
        <v>190</v>
      </c>
      <c r="D1202" s="22">
        <v>1</v>
      </c>
      <c r="E1202" s="76">
        <v>39.369999999999997</v>
      </c>
      <c r="F1202" s="6">
        <f>D1202*E1202</f>
        <v>39.369999999999997</v>
      </c>
      <c r="G1202" s="7"/>
      <c r="J1202" s="30"/>
      <c r="K1202" s="31"/>
      <c r="L1202" s="31"/>
    </row>
    <row r="1203" spans="1:12" ht="15.6" thickTop="1" thickBot="1" x14ac:dyDescent="0.35">
      <c r="A1203" s="71">
        <v>2</v>
      </c>
      <c r="B1203" s="244" t="s">
        <v>134</v>
      </c>
      <c r="C1203" s="245"/>
      <c r="D1203" s="245"/>
      <c r="E1203" s="246"/>
      <c r="F1203" s="72">
        <f>SUM(F1202)</f>
        <v>39.369999999999997</v>
      </c>
      <c r="G1203" s="73">
        <f>SUM(F1203/F1208)</f>
        <v>0.21885257190831364</v>
      </c>
    </row>
    <row r="1204" spans="1:12" ht="15.6" thickTop="1" thickBot="1" x14ac:dyDescent="0.35">
      <c r="A1204" s="78" t="s">
        <v>26</v>
      </c>
      <c r="B1204" s="244" t="s">
        <v>27</v>
      </c>
      <c r="C1204" s="245"/>
      <c r="D1204" s="245"/>
      <c r="E1204" s="246"/>
      <c r="F1204" s="79">
        <f>SUM(F1200,F1203)</f>
        <v>142.20774</v>
      </c>
      <c r="G1204" s="3"/>
    </row>
    <row r="1205" spans="1:12" ht="15.6" thickTop="1" thickBot="1" x14ac:dyDescent="0.35">
      <c r="A1205" s="80">
        <v>3</v>
      </c>
      <c r="B1205" s="264" t="s">
        <v>28</v>
      </c>
      <c r="C1205" s="265"/>
      <c r="D1205" s="265"/>
      <c r="E1205" s="266"/>
      <c r="F1205" s="79">
        <f>SUM(F1204)*15%</f>
        <v>21.331160999999998</v>
      </c>
      <c r="G1205" s="73">
        <f>SUM(F1205/F1208)</f>
        <v>0.11857707509881421</v>
      </c>
    </row>
    <row r="1206" spans="1:12" ht="15.6" thickTop="1" thickBot="1" x14ac:dyDescent="0.35">
      <c r="A1206" s="78" t="s">
        <v>29</v>
      </c>
      <c r="B1206" s="244" t="s">
        <v>30</v>
      </c>
      <c r="C1206" s="245"/>
      <c r="D1206" s="245"/>
      <c r="E1206" s="246"/>
      <c r="F1206" s="81">
        <f>SUM(F1204:F1205)</f>
        <v>163.53890100000001</v>
      </c>
    </row>
    <row r="1207" spans="1:12" ht="15.6" thickTop="1" thickBot="1" x14ac:dyDescent="0.35">
      <c r="A1207" s="80">
        <v>4</v>
      </c>
      <c r="B1207" s="264" t="s">
        <v>31</v>
      </c>
      <c r="C1207" s="265"/>
      <c r="D1207" s="265"/>
      <c r="E1207" s="266"/>
      <c r="F1207" s="79">
        <f>SUM(F1206)*10%</f>
        <v>16.353890100000001</v>
      </c>
      <c r="G1207" s="73">
        <f>SUM(F1207/F1208)</f>
        <v>9.0909090909090912E-2</v>
      </c>
    </row>
    <row r="1208" spans="1:12" ht="15.6" thickTop="1" thickBot="1" x14ac:dyDescent="0.35">
      <c r="A1208" s="78" t="s">
        <v>32</v>
      </c>
      <c r="B1208" s="244" t="s">
        <v>33</v>
      </c>
      <c r="C1208" s="245"/>
      <c r="D1208" s="245"/>
      <c r="E1208" s="246"/>
      <c r="F1208" s="81">
        <f>SUM(F1206:F1207)</f>
        <v>179.89279110000001</v>
      </c>
      <c r="G1208" s="82">
        <f>SUM(G1200,G1203,G1205,G1207)</f>
        <v>0.99999999999999989</v>
      </c>
    </row>
    <row r="1209" spans="1:12" ht="15.6" thickTop="1" thickBot="1" x14ac:dyDescent="0.35"/>
    <row r="1210" spans="1:12" ht="43.8" customHeight="1" thickTop="1" thickBot="1" x14ac:dyDescent="0.35">
      <c r="A1210" s="61" t="s">
        <v>2</v>
      </c>
      <c r="B1210" s="62" t="s">
        <v>3</v>
      </c>
      <c r="C1210" s="63" t="s">
        <v>4</v>
      </c>
      <c r="D1210" s="64" t="s">
        <v>5</v>
      </c>
      <c r="E1210" s="27"/>
      <c r="F1210" s="20"/>
      <c r="G1210" s="20"/>
    </row>
    <row r="1211" spans="1:12" ht="97.8" customHeight="1" thickTop="1" x14ac:dyDescent="0.3">
      <c r="A1211" s="232" t="s">
        <v>954</v>
      </c>
      <c r="B1211" s="293" t="s">
        <v>955</v>
      </c>
      <c r="C1211" s="274"/>
      <c r="D1211" s="274"/>
      <c r="E1211" s="27"/>
      <c r="F1211" s="20"/>
      <c r="G1211" s="20"/>
    </row>
    <row r="1212" spans="1:12" ht="323.39999999999998" customHeight="1" x14ac:dyDescent="0.3">
      <c r="A1212" s="240"/>
      <c r="B1212" s="294"/>
      <c r="C1212" s="275"/>
      <c r="D1212" s="275"/>
      <c r="E1212" s="27"/>
      <c r="F1212" s="20"/>
      <c r="G1212" s="20"/>
    </row>
    <row r="1213" spans="1:12" ht="106.2" customHeight="1" thickBot="1" x14ac:dyDescent="0.35">
      <c r="A1213" s="16" t="s">
        <v>960</v>
      </c>
      <c r="B1213" s="113" t="s">
        <v>961</v>
      </c>
      <c r="C1213" s="110" t="s">
        <v>483</v>
      </c>
      <c r="D1213" s="110">
        <v>1</v>
      </c>
      <c r="E1213" s="20"/>
      <c r="F1213" s="20"/>
      <c r="G1213" s="20"/>
    </row>
    <row r="1214" spans="1:12" ht="29.4" customHeight="1" thickTop="1" thickBot="1" x14ac:dyDescent="0.35">
      <c r="A1214" s="61" t="s">
        <v>9</v>
      </c>
      <c r="B1214" s="62" t="s">
        <v>10</v>
      </c>
      <c r="C1214" s="62" t="s">
        <v>4</v>
      </c>
      <c r="D1214" s="62" t="s">
        <v>11</v>
      </c>
      <c r="E1214" s="62" t="s">
        <v>12</v>
      </c>
      <c r="F1214" s="62" t="s">
        <v>13</v>
      </c>
      <c r="G1214" s="64" t="s">
        <v>14</v>
      </c>
    </row>
    <row r="1215" spans="1:12" ht="15" thickTop="1" x14ac:dyDescent="0.3">
      <c r="A1215" s="20"/>
      <c r="B1215" s="67" t="s">
        <v>15</v>
      </c>
      <c r="C1215" s="68"/>
      <c r="D1215" s="68"/>
      <c r="E1215" s="68"/>
      <c r="F1215" s="68"/>
      <c r="G1215" s="7"/>
    </row>
    <row r="1216" spans="1:12" x14ac:dyDescent="0.3">
      <c r="A1216" s="36" t="s">
        <v>16</v>
      </c>
      <c r="B1216" s="4" t="s">
        <v>70</v>
      </c>
      <c r="C1216" s="4" t="s">
        <v>18</v>
      </c>
      <c r="D1216" s="105">
        <v>1.6074999999999999</v>
      </c>
      <c r="E1216" s="70">
        <v>30.27</v>
      </c>
      <c r="F1216" s="6">
        <f>PRODUCT(D1216:E1216)</f>
        <v>48.659025</v>
      </c>
      <c r="G1216" s="7"/>
    </row>
    <row r="1217" spans="1:12" x14ac:dyDescent="0.3">
      <c r="A1217" s="36" t="s">
        <v>19</v>
      </c>
      <c r="B1217" s="4" t="s">
        <v>140</v>
      </c>
      <c r="C1217" s="4" t="s">
        <v>18</v>
      </c>
      <c r="D1217" s="105">
        <v>1.6074999999999999</v>
      </c>
      <c r="E1217" s="70">
        <v>28.09</v>
      </c>
      <c r="F1217" s="6">
        <f>PRODUCT(D1217:E1217)</f>
        <v>45.154674999999997</v>
      </c>
      <c r="G1217" s="7"/>
    </row>
    <row r="1218" spans="1:12" ht="15" thickBot="1" x14ac:dyDescent="0.35">
      <c r="A1218" s="36" t="s">
        <v>131</v>
      </c>
      <c r="B1218" s="4" t="s">
        <v>141</v>
      </c>
      <c r="C1218" s="4" t="s">
        <v>18</v>
      </c>
      <c r="D1218" s="105">
        <v>1.6074999999999999</v>
      </c>
      <c r="E1218" s="70">
        <v>25.18</v>
      </c>
      <c r="F1218" s="6">
        <f>PRODUCT(D1218:E1218)</f>
        <v>40.476849999999999</v>
      </c>
      <c r="G1218" s="7"/>
    </row>
    <row r="1219" spans="1:12" ht="15.6" thickTop="1" thickBot="1" x14ac:dyDescent="0.35">
      <c r="A1219" s="71">
        <v>1</v>
      </c>
      <c r="B1219" s="244" t="s">
        <v>21</v>
      </c>
      <c r="C1219" s="245"/>
      <c r="D1219" s="245"/>
      <c r="E1219" s="246"/>
      <c r="F1219" s="72">
        <f>SUM(F1216:F1218)</f>
        <v>134.29055</v>
      </c>
      <c r="G1219" s="73">
        <f>SUM(F1219/F1227)</f>
        <v>0.57817231934334445</v>
      </c>
    </row>
    <row r="1220" spans="1:12" ht="15" thickTop="1" x14ac:dyDescent="0.3">
      <c r="A1220" s="20"/>
      <c r="B1220" s="74" t="s">
        <v>188</v>
      </c>
      <c r="C1220" s="4"/>
      <c r="D1220" s="4"/>
      <c r="E1220" s="4"/>
      <c r="F1220" s="41"/>
      <c r="G1220" s="75"/>
    </row>
    <row r="1221" spans="1:12" ht="22.8" customHeight="1" thickBot="1" x14ac:dyDescent="0.35">
      <c r="A1221" s="36" t="s">
        <v>23</v>
      </c>
      <c r="B1221" s="4" t="s">
        <v>189</v>
      </c>
      <c r="C1221" s="4" t="s">
        <v>190</v>
      </c>
      <c r="D1221" s="22">
        <v>1</v>
      </c>
      <c r="E1221" s="76">
        <v>49.32</v>
      </c>
      <c r="F1221" s="6">
        <f>D1221*E1221</f>
        <v>49.32</v>
      </c>
      <c r="G1221" s="7"/>
      <c r="J1221" s="30"/>
      <c r="K1221" s="31"/>
      <c r="L1221" s="31"/>
    </row>
    <row r="1222" spans="1:12" ht="15.6" thickTop="1" thickBot="1" x14ac:dyDescent="0.35">
      <c r="A1222" s="71">
        <v>2</v>
      </c>
      <c r="B1222" s="244" t="s">
        <v>134</v>
      </c>
      <c r="C1222" s="245"/>
      <c r="D1222" s="245"/>
      <c r="E1222" s="246"/>
      <c r="F1222" s="72">
        <f>SUM(F1221)</f>
        <v>49.32</v>
      </c>
      <c r="G1222" s="73">
        <f>SUM(F1222/F1227)</f>
        <v>0.2123415146487504</v>
      </c>
    </row>
    <row r="1223" spans="1:12" ht="15.6" thickTop="1" thickBot="1" x14ac:dyDescent="0.35">
      <c r="A1223" s="78" t="s">
        <v>26</v>
      </c>
      <c r="B1223" s="244" t="s">
        <v>27</v>
      </c>
      <c r="C1223" s="245"/>
      <c r="D1223" s="245"/>
      <c r="E1223" s="246"/>
      <c r="F1223" s="79">
        <f>SUM(F1219,F1222)</f>
        <v>183.61054999999999</v>
      </c>
      <c r="G1223" s="3"/>
    </row>
    <row r="1224" spans="1:12" ht="15.6" thickTop="1" thickBot="1" x14ac:dyDescent="0.35">
      <c r="A1224" s="80">
        <v>3</v>
      </c>
      <c r="B1224" s="264" t="s">
        <v>28</v>
      </c>
      <c r="C1224" s="265"/>
      <c r="D1224" s="265"/>
      <c r="E1224" s="266"/>
      <c r="F1224" s="79">
        <f>SUM(F1223)*15%</f>
        <v>27.541582499999997</v>
      </c>
      <c r="G1224" s="73">
        <f>SUM(F1224/F1227)</f>
        <v>0.11857707509881421</v>
      </c>
    </row>
    <row r="1225" spans="1:12" ht="15.6" thickTop="1" thickBot="1" x14ac:dyDescent="0.35">
      <c r="A1225" s="78" t="s">
        <v>29</v>
      </c>
      <c r="B1225" s="244" t="s">
        <v>30</v>
      </c>
      <c r="C1225" s="245"/>
      <c r="D1225" s="245"/>
      <c r="E1225" s="246"/>
      <c r="F1225" s="81">
        <f>SUM(F1223:F1224)</f>
        <v>211.15213249999999</v>
      </c>
    </row>
    <row r="1226" spans="1:12" ht="15.6" thickTop="1" thickBot="1" x14ac:dyDescent="0.35">
      <c r="A1226" s="80">
        <v>4</v>
      </c>
      <c r="B1226" s="264" t="s">
        <v>31</v>
      </c>
      <c r="C1226" s="265"/>
      <c r="D1226" s="265"/>
      <c r="E1226" s="266"/>
      <c r="F1226" s="79">
        <f>SUM(F1225)*10%</f>
        <v>21.11521325</v>
      </c>
      <c r="G1226" s="73">
        <f>SUM(F1226/F1227)</f>
        <v>9.0909090909090912E-2</v>
      </c>
    </row>
    <row r="1227" spans="1:12" ht="13.2" customHeight="1" thickTop="1" thickBot="1" x14ac:dyDescent="0.35">
      <c r="A1227" s="78" t="s">
        <v>32</v>
      </c>
      <c r="B1227" s="244" t="s">
        <v>33</v>
      </c>
      <c r="C1227" s="245"/>
      <c r="D1227" s="245"/>
      <c r="E1227" s="246"/>
      <c r="F1227" s="81">
        <f>SUM(F1225:F1226)</f>
        <v>232.26734575</v>
      </c>
      <c r="G1227" s="82">
        <f>SUM(G1219,G1222,G1224,G1226)</f>
        <v>1</v>
      </c>
    </row>
    <row r="1228" spans="1:12" ht="15.6" thickTop="1" thickBot="1" x14ac:dyDescent="0.35"/>
    <row r="1229" spans="1:12" ht="44.4" thickTop="1" thickBot="1" x14ac:dyDescent="0.35">
      <c r="A1229" s="61" t="s">
        <v>2</v>
      </c>
      <c r="B1229" s="62" t="s">
        <v>3</v>
      </c>
      <c r="C1229" s="63" t="s">
        <v>4</v>
      </c>
      <c r="D1229" s="64" t="s">
        <v>5</v>
      </c>
      <c r="E1229" s="27"/>
      <c r="F1229" s="20"/>
      <c r="G1229" s="20"/>
    </row>
    <row r="1230" spans="1:12" ht="237.6" customHeight="1" thickTop="1" x14ac:dyDescent="0.3">
      <c r="A1230" s="232" t="s">
        <v>954</v>
      </c>
      <c r="B1230" s="278" t="s">
        <v>955</v>
      </c>
      <c r="C1230" s="274"/>
      <c r="D1230" s="274"/>
      <c r="E1230" s="27"/>
      <c r="F1230" s="20"/>
      <c r="G1230" s="20"/>
    </row>
    <row r="1231" spans="1:12" ht="184.2" customHeight="1" x14ac:dyDescent="0.3">
      <c r="A1231" s="240"/>
      <c r="B1231" s="280"/>
      <c r="C1231" s="275"/>
      <c r="D1231" s="275"/>
      <c r="E1231" s="27"/>
      <c r="F1231" s="20"/>
      <c r="G1231" s="20"/>
    </row>
    <row r="1232" spans="1:12" ht="103.8" customHeight="1" thickBot="1" x14ac:dyDescent="0.35">
      <c r="A1232" s="16" t="s">
        <v>962</v>
      </c>
      <c r="B1232" s="113" t="s">
        <v>963</v>
      </c>
      <c r="C1232" s="110" t="s">
        <v>483</v>
      </c>
      <c r="D1232" s="110">
        <v>1</v>
      </c>
      <c r="E1232" s="20"/>
      <c r="F1232" s="20"/>
      <c r="G1232" s="20"/>
    </row>
    <row r="1233" spans="1:12" ht="30" thickTop="1" thickBot="1" x14ac:dyDescent="0.35">
      <c r="A1233" s="61" t="s">
        <v>9</v>
      </c>
      <c r="B1233" s="62" t="s">
        <v>10</v>
      </c>
      <c r="C1233" s="62" t="s">
        <v>4</v>
      </c>
      <c r="D1233" s="62" t="s">
        <v>11</v>
      </c>
      <c r="E1233" s="62" t="s">
        <v>12</v>
      </c>
      <c r="F1233" s="62" t="s">
        <v>13</v>
      </c>
      <c r="G1233" s="64" t="s">
        <v>14</v>
      </c>
    </row>
    <row r="1234" spans="1:12" ht="15" thickTop="1" x14ac:dyDescent="0.3">
      <c r="A1234" s="20"/>
      <c r="B1234" s="67" t="s">
        <v>15</v>
      </c>
      <c r="C1234" s="68"/>
      <c r="D1234" s="68"/>
      <c r="E1234" s="68"/>
      <c r="F1234" s="68"/>
      <c r="G1234" s="7"/>
    </row>
    <row r="1235" spans="1:12" x14ac:dyDescent="0.3">
      <c r="A1235" s="36" t="s">
        <v>16</v>
      </c>
      <c r="B1235" s="4" t="s">
        <v>70</v>
      </c>
      <c r="C1235" s="4" t="s">
        <v>18</v>
      </c>
      <c r="D1235" s="105">
        <v>2.0935999999999999</v>
      </c>
      <c r="E1235" s="70">
        <v>30.27</v>
      </c>
      <c r="F1235" s="6">
        <f>PRODUCT(D1235:E1235)</f>
        <v>63.373271999999993</v>
      </c>
      <c r="G1235" s="7"/>
    </row>
    <row r="1236" spans="1:12" x14ac:dyDescent="0.3">
      <c r="A1236" s="36" t="s">
        <v>19</v>
      </c>
      <c r="B1236" s="4" t="s">
        <v>140</v>
      </c>
      <c r="C1236" s="4" t="s">
        <v>18</v>
      </c>
      <c r="D1236" s="105">
        <v>2.0935999999999999</v>
      </c>
      <c r="E1236" s="70">
        <v>28.09</v>
      </c>
      <c r="F1236" s="6">
        <f>PRODUCT(D1236:E1236)</f>
        <v>58.809224</v>
      </c>
      <c r="G1236" s="7"/>
    </row>
    <row r="1237" spans="1:12" ht="15" thickBot="1" x14ac:dyDescent="0.35">
      <c r="A1237" s="36" t="s">
        <v>131</v>
      </c>
      <c r="B1237" s="4" t="s">
        <v>141</v>
      </c>
      <c r="C1237" s="4" t="s">
        <v>18</v>
      </c>
      <c r="D1237" s="105">
        <v>2.0935999999999999</v>
      </c>
      <c r="E1237" s="70">
        <v>25.18</v>
      </c>
      <c r="F1237" s="6">
        <f>PRODUCT(D1237:E1237)</f>
        <v>52.716847999999999</v>
      </c>
      <c r="G1237" s="7"/>
    </row>
    <row r="1238" spans="1:12" ht="15.6" thickTop="1" thickBot="1" x14ac:dyDescent="0.35">
      <c r="A1238" s="71">
        <v>1</v>
      </c>
      <c r="B1238" s="244" t="s">
        <v>21</v>
      </c>
      <c r="C1238" s="245"/>
      <c r="D1238" s="245"/>
      <c r="E1238" s="246"/>
      <c r="F1238" s="72">
        <f>SUM(F1235:F1237)</f>
        <v>174.89934399999999</v>
      </c>
      <c r="G1238" s="73">
        <f>SUM(F1238/F1246)</f>
        <v>0.58379738191624719</v>
      </c>
    </row>
    <row r="1239" spans="1:12" ht="15" thickTop="1" x14ac:dyDescent="0.3">
      <c r="A1239" s="20"/>
      <c r="B1239" s="74" t="s">
        <v>188</v>
      </c>
      <c r="C1239" s="4"/>
      <c r="D1239" s="4"/>
      <c r="E1239" s="4"/>
      <c r="F1239" s="41"/>
      <c r="G1239" s="75"/>
    </row>
    <row r="1240" spans="1:12" ht="15" thickBot="1" x14ac:dyDescent="0.35">
      <c r="A1240" s="36" t="s">
        <v>23</v>
      </c>
      <c r="B1240" s="4" t="s">
        <v>189</v>
      </c>
      <c r="C1240" s="4" t="s">
        <v>190</v>
      </c>
      <c r="D1240" s="22">
        <v>1</v>
      </c>
      <c r="E1240" s="76">
        <v>61.93</v>
      </c>
      <c r="F1240" s="6">
        <f>D1240*E1240</f>
        <v>61.93</v>
      </c>
      <c r="G1240" s="7"/>
      <c r="J1240" s="30"/>
      <c r="K1240" s="31"/>
      <c r="L1240" s="31"/>
    </row>
    <row r="1241" spans="1:12" ht="15.6" thickTop="1" thickBot="1" x14ac:dyDescent="0.35">
      <c r="A1241" s="71">
        <v>2</v>
      </c>
      <c r="B1241" s="244" t="s">
        <v>134</v>
      </c>
      <c r="C1241" s="245"/>
      <c r="D1241" s="245"/>
      <c r="E1241" s="246"/>
      <c r="F1241" s="72">
        <f>SUM(F1240)</f>
        <v>61.93</v>
      </c>
      <c r="G1241" s="73">
        <f>SUM(F1241/F1246)</f>
        <v>0.20671645207584766</v>
      </c>
    </row>
    <row r="1242" spans="1:12" ht="15.6" thickTop="1" thickBot="1" x14ac:dyDescent="0.35">
      <c r="A1242" s="78" t="s">
        <v>26</v>
      </c>
      <c r="B1242" s="244" t="s">
        <v>27</v>
      </c>
      <c r="C1242" s="245"/>
      <c r="D1242" s="245"/>
      <c r="E1242" s="246"/>
      <c r="F1242" s="79">
        <f>SUM(F1238,F1241)</f>
        <v>236.82934399999999</v>
      </c>
      <c r="G1242" s="3"/>
    </row>
    <row r="1243" spans="1:12" ht="15.6" thickTop="1" thickBot="1" x14ac:dyDescent="0.35">
      <c r="A1243" s="80">
        <v>3</v>
      </c>
      <c r="B1243" s="264" t="s">
        <v>28</v>
      </c>
      <c r="C1243" s="265"/>
      <c r="D1243" s="265"/>
      <c r="E1243" s="266"/>
      <c r="F1243" s="79">
        <f>SUM(F1242)*15%</f>
        <v>35.524401599999997</v>
      </c>
      <c r="G1243" s="73">
        <f>SUM(F1243/F1246)</f>
        <v>0.11857707509881422</v>
      </c>
    </row>
    <row r="1244" spans="1:12" ht="15.6" thickTop="1" thickBot="1" x14ac:dyDescent="0.35">
      <c r="A1244" s="78" t="s">
        <v>29</v>
      </c>
      <c r="B1244" s="244" t="s">
        <v>30</v>
      </c>
      <c r="C1244" s="245"/>
      <c r="D1244" s="245"/>
      <c r="E1244" s="246"/>
      <c r="F1244" s="81">
        <f>SUM(F1242:F1243)</f>
        <v>272.35374559999997</v>
      </c>
    </row>
    <row r="1245" spans="1:12" ht="15.6" thickTop="1" thickBot="1" x14ac:dyDescent="0.35">
      <c r="A1245" s="80">
        <v>4</v>
      </c>
      <c r="B1245" s="264" t="s">
        <v>31</v>
      </c>
      <c r="C1245" s="265"/>
      <c r="D1245" s="265"/>
      <c r="E1245" s="266"/>
      <c r="F1245" s="79">
        <f>SUM(F1244)*10%</f>
        <v>27.235374559999997</v>
      </c>
      <c r="G1245" s="73">
        <f>SUM(F1245/F1246)</f>
        <v>9.0909090909090898E-2</v>
      </c>
    </row>
    <row r="1246" spans="1:12" ht="15.6" thickTop="1" thickBot="1" x14ac:dyDescent="0.35">
      <c r="A1246" s="78" t="s">
        <v>32</v>
      </c>
      <c r="B1246" s="244" t="s">
        <v>33</v>
      </c>
      <c r="C1246" s="245"/>
      <c r="D1246" s="245"/>
      <c r="E1246" s="246"/>
      <c r="F1246" s="81">
        <f>SUM(F1244:F1245)</f>
        <v>299.58912015999999</v>
      </c>
      <c r="G1246" s="82">
        <f>SUM(G1238,G1241,G1243,G1245)</f>
        <v>1</v>
      </c>
    </row>
    <row r="1247" spans="1:12" ht="15.6" thickTop="1" thickBot="1" x14ac:dyDescent="0.35"/>
    <row r="1248" spans="1:12" ht="44.4" thickTop="1" thickBot="1" x14ac:dyDescent="0.35">
      <c r="A1248" s="61" t="s">
        <v>2</v>
      </c>
      <c r="B1248" s="62" t="s">
        <v>3</v>
      </c>
      <c r="C1248" s="63" t="s">
        <v>4</v>
      </c>
      <c r="D1248" s="64" t="s">
        <v>5</v>
      </c>
      <c r="E1248" s="27"/>
      <c r="F1248" s="20"/>
      <c r="G1248" s="20"/>
    </row>
    <row r="1249" spans="1:12" ht="220.8" customHeight="1" thickTop="1" x14ac:dyDescent="0.3">
      <c r="A1249" s="232" t="s">
        <v>954</v>
      </c>
      <c r="B1249" s="278" t="s">
        <v>955</v>
      </c>
      <c r="C1249" s="274"/>
      <c r="D1249" s="274"/>
      <c r="E1249" s="27"/>
      <c r="F1249" s="20"/>
      <c r="G1249" s="20"/>
    </row>
    <row r="1250" spans="1:12" ht="203.4" customHeight="1" x14ac:dyDescent="0.3">
      <c r="A1250" s="240"/>
      <c r="B1250" s="280"/>
      <c r="C1250" s="275"/>
      <c r="D1250" s="275"/>
      <c r="E1250" s="27"/>
      <c r="F1250" s="20"/>
      <c r="G1250" s="20"/>
    </row>
    <row r="1251" spans="1:12" ht="130.19999999999999" thickBot="1" x14ac:dyDescent="0.35">
      <c r="A1251" s="16" t="s">
        <v>964</v>
      </c>
      <c r="B1251" s="113" t="s">
        <v>965</v>
      </c>
      <c r="C1251" s="110" t="s">
        <v>483</v>
      </c>
      <c r="D1251" s="110">
        <v>1</v>
      </c>
      <c r="E1251" s="20"/>
      <c r="F1251" s="20"/>
      <c r="G1251" s="20"/>
    </row>
    <row r="1252" spans="1:12" ht="30" thickTop="1" thickBot="1" x14ac:dyDescent="0.35">
      <c r="A1252" s="61" t="s">
        <v>9</v>
      </c>
      <c r="B1252" s="62" t="s">
        <v>10</v>
      </c>
      <c r="C1252" s="62" t="s">
        <v>4</v>
      </c>
      <c r="D1252" s="62" t="s">
        <v>11</v>
      </c>
      <c r="E1252" s="62" t="s">
        <v>12</v>
      </c>
      <c r="F1252" s="62" t="s">
        <v>13</v>
      </c>
      <c r="G1252" s="64" t="s">
        <v>14</v>
      </c>
    </row>
    <row r="1253" spans="1:12" ht="15" thickTop="1" x14ac:dyDescent="0.3">
      <c r="A1253" s="20"/>
      <c r="B1253" s="67" t="s">
        <v>15</v>
      </c>
      <c r="C1253" s="68"/>
      <c r="D1253" s="68"/>
      <c r="E1253" s="68"/>
      <c r="F1253" s="68"/>
      <c r="G1253" s="7"/>
    </row>
    <row r="1254" spans="1:12" x14ac:dyDescent="0.3">
      <c r="A1254" s="36" t="s">
        <v>16</v>
      </c>
      <c r="B1254" s="4" t="s">
        <v>70</v>
      </c>
      <c r="C1254" s="4" t="s">
        <v>18</v>
      </c>
      <c r="D1254" s="105">
        <v>2.7290000000000001</v>
      </c>
      <c r="E1254" s="70">
        <v>30.27</v>
      </c>
      <c r="F1254" s="6">
        <f>PRODUCT(D1254:E1254)</f>
        <v>82.606830000000002</v>
      </c>
      <c r="G1254" s="7"/>
    </row>
    <row r="1255" spans="1:12" x14ac:dyDescent="0.3">
      <c r="A1255" s="36" t="s">
        <v>19</v>
      </c>
      <c r="B1255" s="4" t="s">
        <v>140</v>
      </c>
      <c r="C1255" s="4" t="s">
        <v>18</v>
      </c>
      <c r="D1255" s="105">
        <v>2.7290000000000001</v>
      </c>
      <c r="E1255" s="70">
        <v>28.09</v>
      </c>
      <c r="F1255" s="6">
        <f>PRODUCT(D1255:E1255)</f>
        <v>76.657610000000005</v>
      </c>
      <c r="G1255" s="7"/>
    </row>
    <row r="1256" spans="1:12" ht="15" thickBot="1" x14ac:dyDescent="0.35">
      <c r="A1256" s="36" t="s">
        <v>131</v>
      </c>
      <c r="B1256" s="4" t="s">
        <v>141</v>
      </c>
      <c r="C1256" s="4" t="s">
        <v>18</v>
      </c>
      <c r="D1256" s="105">
        <v>2.7290000000000001</v>
      </c>
      <c r="E1256" s="70">
        <v>25.18</v>
      </c>
      <c r="F1256" s="6">
        <f>PRODUCT(D1256:E1256)</f>
        <v>68.716220000000007</v>
      </c>
      <c r="G1256" s="7"/>
    </row>
    <row r="1257" spans="1:12" ht="15.6" thickTop="1" thickBot="1" x14ac:dyDescent="0.35">
      <c r="A1257" s="71">
        <v>1</v>
      </c>
      <c r="B1257" s="244" t="s">
        <v>21</v>
      </c>
      <c r="C1257" s="245"/>
      <c r="D1257" s="245"/>
      <c r="E1257" s="246"/>
      <c r="F1257" s="72">
        <f>SUM(F1254:F1256)</f>
        <v>227.98066</v>
      </c>
      <c r="G1257" s="73">
        <f>SUM(F1257/F1265)</f>
        <v>0.58545781506185335</v>
      </c>
    </row>
    <row r="1258" spans="1:12" ht="15" thickTop="1" x14ac:dyDescent="0.3">
      <c r="A1258" s="20"/>
      <c r="B1258" s="74" t="s">
        <v>188</v>
      </c>
      <c r="C1258" s="4"/>
      <c r="D1258" s="4"/>
      <c r="E1258" s="4"/>
      <c r="F1258" s="41"/>
      <c r="G1258" s="75"/>
    </row>
    <row r="1259" spans="1:12" ht="15" thickBot="1" x14ac:dyDescent="0.35">
      <c r="A1259" s="36" t="s">
        <v>23</v>
      </c>
      <c r="B1259" s="4" t="s">
        <v>189</v>
      </c>
      <c r="C1259" s="4" t="s">
        <v>190</v>
      </c>
      <c r="D1259" s="22">
        <v>1</v>
      </c>
      <c r="E1259" s="76">
        <v>79.849999999999994</v>
      </c>
      <c r="F1259" s="6">
        <f>D1259*E1259</f>
        <v>79.849999999999994</v>
      </c>
      <c r="G1259" s="7"/>
      <c r="J1259" s="30"/>
      <c r="K1259" s="31"/>
      <c r="L1259" s="31"/>
    </row>
    <row r="1260" spans="1:12" ht="15.6" thickTop="1" thickBot="1" x14ac:dyDescent="0.35">
      <c r="A1260" s="71">
        <v>2</v>
      </c>
      <c r="B1260" s="244" t="s">
        <v>134</v>
      </c>
      <c r="C1260" s="245"/>
      <c r="D1260" s="245"/>
      <c r="E1260" s="246"/>
      <c r="F1260" s="72">
        <f>SUM(F1259)</f>
        <v>79.849999999999994</v>
      </c>
      <c r="G1260" s="73">
        <f>SUM(F1260/F1265)</f>
        <v>0.20505601893024164</v>
      </c>
    </row>
    <row r="1261" spans="1:12" ht="15.6" thickTop="1" thickBot="1" x14ac:dyDescent="0.35">
      <c r="A1261" s="78" t="s">
        <v>26</v>
      </c>
      <c r="B1261" s="244" t="s">
        <v>27</v>
      </c>
      <c r="C1261" s="245"/>
      <c r="D1261" s="245"/>
      <c r="E1261" s="246"/>
      <c r="F1261" s="79">
        <f>SUM(F1257,F1260)</f>
        <v>307.83065999999997</v>
      </c>
      <c r="G1261" s="3"/>
    </row>
    <row r="1262" spans="1:12" ht="15.6" thickTop="1" thickBot="1" x14ac:dyDescent="0.35">
      <c r="A1262" s="80">
        <v>3</v>
      </c>
      <c r="B1262" s="264" t="s">
        <v>28</v>
      </c>
      <c r="C1262" s="265"/>
      <c r="D1262" s="265"/>
      <c r="E1262" s="266"/>
      <c r="F1262" s="79">
        <f>SUM(F1261)*15%</f>
        <v>46.174598999999994</v>
      </c>
      <c r="G1262" s="73">
        <f>SUM(F1262/F1265)</f>
        <v>0.11857707509881422</v>
      </c>
    </row>
    <row r="1263" spans="1:12" ht="15.6" thickTop="1" thickBot="1" x14ac:dyDescent="0.35">
      <c r="A1263" s="78" t="s">
        <v>29</v>
      </c>
      <c r="B1263" s="244" t="s">
        <v>30</v>
      </c>
      <c r="C1263" s="245"/>
      <c r="D1263" s="245"/>
      <c r="E1263" s="246"/>
      <c r="F1263" s="81">
        <f>SUM(F1261:F1262)</f>
        <v>354.00525899999997</v>
      </c>
    </row>
    <row r="1264" spans="1:12" ht="15.6" thickTop="1" thickBot="1" x14ac:dyDescent="0.35">
      <c r="A1264" s="80">
        <v>4</v>
      </c>
      <c r="B1264" s="264" t="s">
        <v>31</v>
      </c>
      <c r="C1264" s="265"/>
      <c r="D1264" s="265"/>
      <c r="E1264" s="266"/>
      <c r="F1264" s="79">
        <f>SUM(F1263)*10%</f>
        <v>35.400525899999998</v>
      </c>
      <c r="G1264" s="73">
        <f>SUM(F1264/F1265)</f>
        <v>9.0909090909090912E-2</v>
      </c>
    </row>
    <row r="1265" spans="1:12" ht="15.6" thickTop="1" thickBot="1" x14ac:dyDescent="0.35">
      <c r="A1265" s="78" t="s">
        <v>32</v>
      </c>
      <c r="B1265" s="244" t="s">
        <v>33</v>
      </c>
      <c r="C1265" s="245"/>
      <c r="D1265" s="245"/>
      <c r="E1265" s="246"/>
      <c r="F1265" s="81">
        <f>SUM(F1263:F1264)</f>
        <v>389.40578489999996</v>
      </c>
      <c r="G1265" s="82">
        <f>SUM(G1257,G1260,G1262,G1264)</f>
        <v>1</v>
      </c>
    </row>
    <row r="1266" spans="1:12" ht="15.6" thickTop="1" thickBot="1" x14ac:dyDescent="0.35"/>
    <row r="1267" spans="1:12" ht="44.4" thickTop="1" thickBot="1" x14ac:dyDescent="0.35">
      <c r="A1267" s="61" t="s">
        <v>2</v>
      </c>
      <c r="B1267" s="62" t="s">
        <v>3</v>
      </c>
      <c r="C1267" s="63" t="s">
        <v>4</v>
      </c>
      <c r="D1267" s="64" t="s">
        <v>5</v>
      </c>
      <c r="E1267" s="27"/>
      <c r="F1267" s="20"/>
      <c r="G1267" s="20"/>
    </row>
    <row r="1268" spans="1:12" ht="17.399999999999999" customHeight="1" thickTop="1" x14ac:dyDescent="0.3">
      <c r="A1268" s="232" t="s">
        <v>954</v>
      </c>
      <c r="B1268" s="278" t="s">
        <v>955</v>
      </c>
      <c r="C1268" s="274"/>
      <c r="D1268" s="274"/>
      <c r="E1268" s="27"/>
      <c r="F1268" s="20"/>
      <c r="G1268" s="20"/>
    </row>
    <row r="1269" spans="1:12" ht="408.6" customHeight="1" x14ac:dyDescent="0.3">
      <c r="A1269" s="240"/>
      <c r="B1269" s="280"/>
      <c r="C1269" s="275"/>
      <c r="D1269" s="275"/>
      <c r="E1269" s="27"/>
      <c r="F1269" s="20"/>
      <c r="G1269" s="20"/>
    </row>
    <row r="1270" spans="1:12" ht="121.2" customHeight="1" thickBot="1" x14ac:dyDescent="0.35">
      <c r="A1270" s="16" t="s">
        <v>966</v>
      </c>
      <c r="B1270" s="126" t="s">
        <v>967</v>
      </c>
      <c r="C1270" s="110" t="s">
        <v>483</v>
      </c>
      <c r="D1270" s="110">
        <v>1</v>
      </c>
      <c r="E1270" s="20"/>
      <c r="F1270" s="20"/>
      <c r="G1270" s="20"/>
    </row>
    <row r="1271" spans="1:12" ht="30" thickTop="1" thickBot="1" x14ac:dyDescent="0.35">
      <c r="A1271" s="61" t="s">
        <v>9</v>
      </c>
      <c r="B1271" s="62" t="s">
        <v>10</v>
      </c>
      <c r="C1271" s="62" t="s">
        <v>4</v>
      </c>
      <c r="D1271" s="62" t="s">
        <v>11</v>
      </c>
      <c r="E1271" s="62" t="s">
        <v>12</v>
      </c>
      <c r="F1271" s="62" t="s">
        <v>13</v>
      </c>
      <c r="G1271" s="64" t="s">
        <v>14</v>
      </c>
    </row>
    <row r="1272" spans="1:12" ht="15" thickTop="1" x14ac:dyDescent="0.3">
      <c r="A1272" s="20"/>
      <c r="B1272" s="67" t="s">
        <v>15</v>
      </c>
      <c r="C1272" s="68"/>
      <c r="D1272" s="68"/>
      <c r="E1272" s="68"/>
      <c r="F1272" s="68"/>
      <c r="G1272" s="7"/>
    </row>
    <row r="1273" spans="1:12" x14ac:dyDescent="0.3">
      <c r="A1273" s="36" t="s">
        <v>16</v>
      </c>
      <c r="B1273" s="4" t="s">
        <v>70</v>
      </c>
      <c r="C1273" s="4" t="s">
        <v>18</v>
      </c>
      <c r="D1273" s="105">
        <v>3.3719999999999999</v>
      </c>
      <c r="E1273" s="70">
        <v>30.27</v>
      </c>
      <c r="F1273" s="6">
        <f>PRODUCT(D1273:E1273)</f>
        <v>102.07043999999999</v>
      </c>
      <c r="G1273" s="7"/>
    </row>
    <row r="1274" spans="1:12" x14ac:dyDescent="0.3">
      <c r="A1274" s="36" t="s">
        <v>19</v>
      </c>
      <c r="B1274" s="4" t="s">
        <v>140</v>
      </c>
      <c r="C1274" s="4" t="s">
        <v>18</v>
      </c>
      <c r="D1274" s="105">
        <v>3.3719999999999999</v>
      </c>
      <c r="E1274" s="70">
        <v>28.09</v>
      </c>
      <c r="F1274" s="6">
        <f>PRODUCT(D1274:E1274)</f>
        <v>94.71947999999999</v>
      </c>
      <c r="G1274" s="7"/>
    </row>
    <row r="1275" spans="1:12" ht="15" thickBot="1" x14ac:dyDescent="0.35">
      <c r="A1275" s="36" t="s">
        <v>131</v>
      </c>
      <c r="B1275" s="4" t="s">
        <v>141</v>
      </c>
      <c r="C1275" s="4" t="s">
        <v>18</v>
      </c>
      <c r="D1275" s="105">
        <v>3.3719999999999999</v>
      </c>
      <c r="E1275" s="70">
        <v>25.18</v>
      </c>
      <c r="F1275" s="6">
        <f>PRODUCT(D1275:E1275)</f>
        <v>84.906959999999998</v>
      </c>
      <c r="G1275" s="7"/>
    </row>
    <row r="1276" spans="1:12" ht="15.6" thickTop="1" thickBot="1" x14ac:dyDescent="0.35">
      <c r="A1276" s="71">
        <v>1</v>
      </c>
      <c r="B1276" s="244" t="s">
        <v>21</v>
      </c>
      <c r="C1276" s="245"/>
      <c r="D1276" s="245"/>
      <c r="E1276" s="246"/>
      <c r="F1276" s="72">
        <f>SUM(F1273:F1275)</f>
        <v>281.69687999999996</v>
      </c>
      <c r="G1276" s="73">
        <f>SUM(F1276/F1284)</f>
        <v>0.58784413364159238</v>
      </c>
    </row>
    <row r="1277" spans="1:12" ht="15" thickTop="1" x14ac:dyDescent="0.3">
      <c r="A1277" s="20"/>
      <c r="B1277" s="74" t="s">
        <v>188</v>
      </c>
      <c r="C1277" s="4"/>
      <c r="D1277" s="4"/>
      <c r="E1277" s="4"/>
      <c r="F1277" s="41"/>
      <c r="G1277" s="75"/>
    </row>
    <row r="1278" spans="1:12" ht="15" thickBot="1" x14ac:dyDescent="0.35">
      <c r="A1278" s="36" t="s">
        <v>23</v>
      </c>
      <c r="B1278" s="4" t="s">
        <v>189</v>
      </c>
      <c r="C1278" s="4" t="s">
        <v>190</v>
      </c>
      <c r="D1278" s="22">
        <v>1</v>
      </c>
      <c r="E1278" s="76">
        <v>97.12</v>
      </c>
      <c r="F1278" s="6">
        <f>D1278*E1278</f>
        <v>97.12</v>
      </c>
      <c r="G1278" s="7"/>
      <c r="J1278" s="30"/>
      <c r="K1278" s="31"/>
      <c r="L1278" s="31"/>
    </row>
    <row r="1279" spans="1:12" ht="15.6" thickTop="1" thickBot="1" x14ac:dyDescent="0.35">
      <c r="A1279" s="71">
        <v>2</v>
      </c>
      <c r="B1279" s="244" t="s">
        <v>134</v>
      </c>
      <c r="C1279" s="245"/>
      <c r="D1279" s="245"/>
      <c r="E1279" s="246"/>
      <c r="F1279" s="72">
        <f>SUM(F1278)</f>
        <v>97.12</v>
      </c>
      <c r="G1279" s="73">
        <f>SUM(F1279/F1284)</f>
        <v>0.2026697003505025</v>
      </c>
    </row>
    <row r="1280" spans="1:12" ht="15.6" thickTop="1" thickBot="1" x14ac:dyDescent="0.35">
      <c r="A1280" s="78" t="s">
        <v>26</v>
      </c>
      <c r="B1280" s="244" t="s">
        <v>27</v>
      </c>
      <c r="C1280" s="245"/>
      <c r="D1280" s="245"/>
      <c r="E1280" s="246"/>
      <c r="F1280" s="79">
        <f>SUM(F1276,F1279)</f>
        <v>378.81687999999997</v>
      </c>
      <c r="G1280" s="3"/>
    </row>
    <row r="1281" spans="1:7" ht="15.6" thickTop="1" thickBot="1" x14ac:dyDescent="0.35">
      <c r="A1281" s="80">
        <v>3</v>
      </c>
      <c r="B1281" s="264" t="s">
        <v>28</v>
      </c>
      <c r="C1281" s="265"/>
      <c r="D1281" s="265"/>
      <c r="E1281" s="266"/>
      <c r="F1281" s="79">
        <f>SUM(F1280)*15%</f>
        <v>56.822531999999995</v>
      </c>
      <c r="G1281" s="73">
        <f>SUM(F1281/F1284)</f>
        <v>0.11857707509881422</v>
      </c>
    </row>
    <row r="1282" spans="1:7" ht="15.6" thickTop="1" thickBot="1" x14ac:dyDescent="0.35">
      <c r="A1282" s="78" t="s">
        <v>29</v>
      </c>
      <c r="B1282" s="244" t="s">
        <v>30</v>
      </c>
      <c r="C1282" s="245"/>
      <c r="D1282" s="245"/>
      <c r="E1282" s="246"/>
      <c r="F1282" s="81">
        <f>SUM(F1280:F1281)</f>
        <v>435.63941199999999</v>
      </c>
    </row>
    <row r="1283" spans="1:7" ht="15.6" thickTop="1" thickBot="1" x14ac:dyDescent="0.35">
      <c r="A1283" s="80">
        <v>4</v>
      </c>
      <c r="B1283" s="264" t="s">
        <v>31</v>
      </c>
      <c r="C1283" s="265"/>
      <c r="D1283" s="265"/>
      <c r="E1283" s="266"/>
      <c r="F1283" s="79">
        <f>SUM(F1282)*10%</f>
        <v>43.563941200000002</v>
      </c>
      <c r="G1283" s="73">
        <f>SUM(F1283/F1284)</f>
        <v>9.0909090909090912E-2</v>
      </c>
    </row>
    <row r="1284" spans="1:7" ht="15.6" thickTop="1" thickBot="1" x14ac:dyDescent="0.35">
      <c r="A1284" s="78" t="s">
        <v>32</v>
      </c>
      <c r="B1284" s="244" t="s">
        <v>33</v>
      </c>
      <c r="C1284" s="245"/>
      <c r="D1284" s="245"/>
      <c r="E1284" s="246"/>
      <c r="F1284" s="81">
        <f>SUM(F1282:F1283)</f>
        <v>479.20335319999998</v>
      </c>
      <c r="G1284" s="82">
        <f>SUM(G1276,G1279,G1281,G1283)</f>
        <v>1</v>
      </c>
    </row>
    <row r="1285" spans="1:7" ht="15.6" thickTop="1" thickBot="1" x14ac:dyDescent="0.35"/>
    <row r="1286" spans="1:7" ht="44.4" thickTop="1" thickBot="1" x14ac:dyDescent="0.35">
      <c r="A1286" s="61" t="s">
        <v>2</v>
      </c>
      <c r="B1286" s="62" t="s">
        <v>3</v>
      </c>
      <c r="C1286" s="63" t="s">
        <v>4</v>
      </c>
      <c r="D1286" s="64" t="s">
        <v>5</v>
      </c>
      <c r="E1286" s="27"/>
      <c r="F1286" s="20"/>
      <c r="G1286" s="20"/>
    </row>
    <row r="1287" spans="1:7" ht="112.8" customHeight="1" thickTop="1" x14ac:dyDescent="0.3">
      <c r="A1287" s="232" t="s">
        <v>954</v>
      </c>
      <c r="B1287" s="278" t="s">
        <v>955</v>
      </c>
      <c r="C1287" s="274"/>
      <c r="D1287" s="274"/>
      <c r="E1287" s="27"/>
      <c r="F1287" s="20"/>
      <c r="G1287" s="20"/>
    </row>
    <row r="1288" spans="1:7" ht="310.8" customHeight="1" x14ac:dyDescent="0.3">
      <c r="A1288" s="240"/>
      <c r="B1288" s="280"/>
      <c r="C1288" s="275"/>
      <c r="D1288" s="275"/>
      <c r="E1288" s="27"/>
      <c r="F1288" s="20"/>
      <c r="G1288" s="20"/>
    </row>
    <row r="1289" spans="1:7" ht="91.2" customHeight="1" thickBot="1" x14ac:dyDescent="0.35">
      <c r="A1289" s="16" t="s">
        <v>968</v>
      </c>
      <c r="B1289" s="113" t="s">
        <v>969</v>
      </c>
      <c r="C1289" s="110" t="s">
        <v>483</v>
      </c>
      <c r="D1289" s="110">
        <v>1</v>
      </c>
      <c r="E1289" s="20"/>
      <c r="F1289" s="20"/>
      <c r="G1289" s="20"/>
    </row>
    <row r="1290" spans="1:7" ht="30" thickTop="1" thickBot="1" x14ac:dyDescent="0.35">
      <c r="A1290" s="61" t="s">
        <v>9</v>
      </c>
      <c r="B1290" s="62" t="s">
        <v>10</v>
      </c>
      <c r="C1290" s="62" t="s">
        <v>4</v>
      </c>
      <c r="D1290" s="62" t="s">
        <v>11</v>
      </c>
      <c r="E1290" s="62" t="s">
        <v>12</v>
      </c>
      <c r="F1290" s="62" t="s">
        <v>13</v>
      </c>
      <c r="G1290" s="64" t="s">
        <v>14</v>
      </c>
    </row>
    <row r="1291" spans="1:7" ht="15" thickTop="1" x14ac:dyDescent="0.3">
      <c r="A1291" s="20"/>
      <c r="B1291" s="67" t="s">
        <v>15</v>
      </c>
      <c r="C1291" s="68"/>
      <c r="D1291" s="68"/>
      <c r="E1291" s="68"/>
      <c r="F1291" s="68"/>
      <c r="G1291" s="7"/>
    </row>
    <row r="1292" spans="1:7" x14ac:dyDescent="0.3">
      <c r="A1292" s="36" t="s">
        <v>16</v>
      </c>
      <c r="B1292" s="4" t="s">
        <v>70</v>
      </c>
      <c r="C1292" s="4" t="s">
        <v>18</v>
      </c>
      <c r="D1292" s="105">
        <v>3.9144999999999999</v>
      </c>
      <c r="E1292" s="70">
        <v>30.27</v>
      </c>
      <c r="F1292" s="6">
        <f>PRODUCT(D1292:E1292)</f>
        <v>118.49191499999999</v>
      </c>
      <c r="G1292" s="7"/>
    </row>
    <row r="1293" spans="1:7" x14ac:dyDescent="0.3">
      <c r="A1293" s="36" t="s">
        <v>19</v>
      </c>
      <c r="B1293" s="4" t="s">
        <v>140</v>
      </c>
      <c r="C1293" s="4" t="s">
        <v>18</v>
      </c>
      <c r="D1293" s="105">
        <v>3.9144999999999999</v>
      </c>
      <c r="E1293" s="70">
        <v>28.09</v>
      </c>
      <c r="F1293" s="6">
        <f>PRODUCT(D1293:E1293)</f>
        <v>109.958305</v>
      </c>
      <c r="G1293" s="7"/>
    </row>
    <row r="1294" spans="1:7" ht="15" thickBot="1" x14ac:dyDescent="0.35">
      <c r="A1294" s="36" t="s">
        <v>131</v>
      </c>
      <c r="B1294" s="4" t="s">
        <v>141</v>
      </c>
      <c r="C1294" s="4" t="s">
        <v>18</v>
      </c>
      <c r="D1294" s="105">
        <v>3.9144999999999999</v>
      </c>
      <c r="E1294" s="70">
        <v>25.18</v>
      </c>
      <c r="F1294" s="6">
        <f>PRODUCT(D1294:E1294)</f>
        <v>98.56711</v>
      </c>
      <c r="G1294" s="7"/>
    </row>
    <row r="1295" spans="1:7" ht="15.6" thickTop="1" thickBot="1" x14ac:dyDescent="0.35">
      <c r="A1295" s="71">
        <v>1</v>
      </c>
      <c r="B1295" s="244" t="s">
        <v>21</v>
      </c>
      <c r="C1295" s="245"/>
      <c r="D1295" s="245"/>
      <c r="E1295" s="246"/>
      <c r="F1295" s="72">
        <f>SUM(F1292:F1294)</f>
        <v>327.01733000000002</v>
      </c>
      <c r="G1295" s="73">
        <f>SUM(F1295/F1303)</f>
        <v>0.59114427219904619</v>
      </c>
    </row>
    <row r="1296" spans="1:7" ht="15" thickTop="1" x14ac:dyDescent="0.3">
      <c r="A1296" s="20"/>
      <c r="B1296" s="74" t="s">
        <v>188</v>
      </c>
      <c r="C1296" s="4"/>
      <c r="D1296" s="4"/>
      <c r="E1296" s="4"/>
      <c r="F1296" s="41"/>
      <c r="G1296" s="75"/>
    </row>
    <row r="1297" spans="1:12" ht="15" thickBot="1" x14ac:dyDescent="0.35">
      <c r="A1297" s="36" t="s">
        <v>23</v>
      </c>
      <c r="B1297" s="4" t="s">
        <v>189</v>
      </c>
      <c r="C1297" s="4" t="s">
        <v>190</v>
      </c>
      <c r="D1297" s="22">
        <v>1</v>
      </c>
      <c r="E1297" s="76">
        <v>110.29</v>
      </c>
      <c r="F1297" s="6">
        <f>D1297*E1297</f>
        <v>110.29</v>
      </c>
      <c r="G1297" s="7"/>
      <c r="J1297" s="30"/>
      <c r="K1297" s="31"/>
      <c r="L1297" s="31"/>
    </row>
    <row r="1298" spans="1:12" ht="15.6" thickTop="1" thickBot="1" x14ac:dyDescent="0.35">
      <c r="A1298" s="71">
        <v>2</v>
      </c>
      <c r="B1298" s="244" t="s">
        <v>134</v>
      </c>
      <c r="C1298" s="245"/>
      <c r="D1298" s="245"/>
      <c r="E1298" s="246"/>
      <c r="F1298" s="72">
        <f>SUM(F1297)</f>
        <v>110.29</v>
      </c>
      <c r="G1298" s="73">
        <f>SUM(F1298/F1303)</f>
        <v>0.19936956179304871</v>
      </c>
    </row>
    <row r="1299" spans="1:12" ht="15.6" thickTop="1" thickBot="1" x14ac:dyDescent="0.35">
      <c r="A1299" s="78" t="s">
        <v>26</v>
      </c>
      <c r="B1299" s="244" t="s">
        <v>27</v>
      </c>
      <c r="C1299" s="245"/>
      <c r="D1299" s="245"/>
      <c r="E1299" s="246"/>
      <c r="F1299" s="79">
        <f>SUM(F1295,F1298)</f>
        <v>437.30733000000004</v>
      </c>
      <c r="G1299" s="3"/>
    </row>
    <row r="1300" spans="1:12" ht="15.6" thickTop="1" thickBot="1" x14ac:dyDescent="0.35">
      <c r="A1300" s="80">
        <v>3</v>
      </c>
      <c r="B1300" s="264" t="s">
        <v>28</v>
      </c>
      <c r="C1300" s="265"/>
      <c r="D1300" s="265"/>
      <c r="E1300" s="266"/>
      <c r="F1300" s="79">
        <f>SUM(F1299)*15%</f>
        <v>65.596099500000008</v>
      </c>
      <c r="G1300" s="73">
        <f>SUM(F1300/F1303)</f>
        <v>0.11857707509881425</v>
      </c>
    </row>
    <row r="1301" spans="1:12" ht="15.6" thickTop="1" thickBot="1" x14ac:dyDescent="0.35">
      <c r="A1301" s="78" t="s">
        <v>29</v>
      </c>
      <c r="B1301" s="244" t="s">
        <v>30</v>
      </c>
      <c r="C1301" s="245"/>
      <c r="D1301" s="245"/>
      <c r="E1301" s="246"/>
      <c r="F1301" s="81">
        <f>SUM(F1299:F1300)</f>
        <v>502.90342950000002</v>
      </c>
    </row>
    <row r="1302" spans="1:12" ht="15.6" thickTop="1" thickBot="1" x14ac:dyDescent="0.35">
      <c r="A1302" s="80">
        <v>4</v>
      </c>
      <c r="B1302" s="264" t="s">
        <v>31</v>
      </c>
      <c r="C1302" s="265"/>
      <c r="D1302" s="265"/>
      <c r="E1302" s="266"/>
      <c r="F1302" s="79">
        <f>SUM(F1301)*10%</f>
        <v>50.290342950000003</v>
      </c>
      <c r="G1302" s="73">
        <f>SUM(F1302/F1303)</f>
        <v>9.0909090909090912E-2</v>
      </c>
    </row>
    <row r="1303" spans="1:12" ht="15.6" thickTop="1" thickBot="1" x14ac:dyDescent="0.35">
      <c r="A1303" s="78" t="s">
        <v>32</v>
      </c>
      <c r="B1303" s="244" t="s">
        <v>33</v>
      </c>
      <c r="C1303" s="245"/>
      <c r="D1303" s="245"/>
      <c r="E1303" s="246"/>
      <c r="F1303" s="81">
        <f>SUM(F1301:F1302)</f>
        <v>553.19377244999998</v>
      </c>
      <c r="G1303" s="82">
        <f>SUM(G1295,G1298,G1300,G1302)</f>
        <v>1</v>
      </c>
    </row>
    <row r="1304" spans="1:12" ht="15.6" thickTop="1" thickBot="1" x14ac:dyDescent="0.35"/>
    <row r="1305" spans="1:12" ht="44.4" thickTop="1" thickBot="1" x14ac:dyDescent="0.35">
      <c r="A1305" s="61" t="s">
        <v>2</v>
      </c>
      <c r="B1305" s="62" t="s">
        <v>3</v>
      </c>
      <c r="C1305" s="63" t="s">
        <v>4</v>
      </c>
      <c r="D1305" s="64" t="s">
        <v>5</v>
      </c>
      <c r="E1305" s="27"/>
      <c r="F1305" s="20"/>
      <c r="G1305" s="20"/>
    </row>
    <row r="1306" spans="1:12" ht="123" customHeight="1" thickTop="1" thickBot="1" x14ac:dyDescent="0.35">
      <c r="A1306" s="18" t="s">
        <v>970</v>
      </c>
      <c r="B1306" s="66" t="s">
        <v>971</v>
      </c>
      <c r="C1306" s="50" t="s">
        <v>130</v>
      </c>
      <c r="D1306" s="50">
        <v>1</v>
      </c>
      <c r="E1306" s="20"/>
      <c r="F1306" s="20"/>
      <c r="G1306" s="20"/>
    </row>
    <row r="1307" spans="1:12" ht="30" thickTop="1" thickBot="1" x14ac:dyDescent="0.35">
      <c r="A1307" s="61" t="s">
        <v>9</v>
      </c>
      <c r="B1307" s="62" t="s">
        <v>10</v>
      </c>
      <c r="C1307" s="62" t="s">
        <v>4</v>
      </c>
      <c r="D1307" s="62" t="s">
        <v>11</v>
      </c>
      <c r="E1307" s="62" t="s">
        <v>12</v>
      </c>
      <c r="F1307" s="62" t="s">
        <v>13</v>
      </c>
      <c r="G1307" s="64" t="s">
        <v>14</v>
      </c>
    </row>
    <row r="1308" spans="1:12" ht="15" thickTop="1" x14ac:dyDescent="0.3">
      <c r="A1308" s="20"/>
      <c r="B1308" s="67" t="s">
        <v>15</v>
      </c>
      <c r="C1308" s="68"/>
      <c r="D1308" s="68"/>
      <c r="E1308" s="68"/>
      <c r="F1308" s="68"/>
      <c r="G1308" s="7"/>
    </row>
    <row r="1309" spans="1:12" x14ac:dyDescent="0.3">
      <c r="A1309" s="36" t="s">
        <v>16</v>
      </c>
      <c r="B1309" s="4" t="s">
        <v>70</v>
      </c>
      <c r="C1309" s="4" t="s">
        <v>18</v>
      </c>
      <c r="D1309" s="22">
        <v>0.3</v>
      </c>
      <c r="E1309" s="70">
        <v>30.27</v>
      </c>
      <c r="F1309" s="6">
        <f>PRODUCT(D1309:E1309)</f>
        <v>9.0809999999999995</v>
      </c>
      <c r="G1309" s="7"/>
    </row>
    <row r="1310" spans="1:12" ht="15" thickBot="1" x14ac:dyDescent="0.35">
      <c r="A1310" s="36" t="s">
        <v>19</v>
      </c>
      <c r="B1310" s="4" t="s">
        <v>20</v>
      </c>
      <c r="C1310" s="4" t="s">
        <v>18</v>
      </c>
      <c r="D1310" s="22">
        <v>0.6</v>
      </c>
      <c r="E1310" s="70">
        <v>25.18</v>
      </c>
      <c r="F1310" s="6">
        <f>PRODUCT(D1310:E1310)</f>
        <v>15.107999999999999</v>
      </c>
      <c r="G1310" s="7"/>
    </row>
    <row r="1311" spans="1:12" ht="15.6" thickTop="1" thickBot="1" x14ac:dyDescent="0.35">
      <c r="A1311" s="71">
        <v>1</v>
      </c>
      <c r="B1311" s="244" t="s">
        <v>21</v>
      </c>
      <c r="C1311" s="245"/>
      <c r="D1311" s="245"/>
      <c r="E1311" s="246"/>
      <c r="F1311" s="72">
        <f>SUM(F1309:F1310)</f>
        <v>24.189</v>
      </c>
      <c r="G1311" s="73">
        <f>SUM(F1311/F1319)</f>
        <v>0.42315030495108946</v>
      </c>
    </row>
    <row r="1312" spans="1:12" ht="15" thickTop="1" x14ac:dyDescent="0.3">
      <c r="A1312" s="20"/>
      <c r="B1312" s="74" t="s">
        <v>45</v>
      </c>
      <c r="C1312" s="4"/>
      <c r="D1312" s="4"/>
      <c r="E1312" s="4"/>
      <c r="F1312" s="41"/>
      <c r="G1312" s="75"/>
    </row>
    <row r="1313" spans="1:7" ht="79.8" customHeight="1" thickBot="1" x14ac:dyDescent="0.35">
      <c r="A1313" s="36" t="s">
        <v>23</v>
      </c>
      <c r="B1313" s="4" t="s">
        <v>2932</v>
      </c>
      <c r="C1313" s="4" t="s">
        <v>760</v>
      </c>
      <c r="D1313" s="4">
        <v>2.5000000000000001E-2</v>
      </c>
      <c r="E1313" s="76">
        <v>840</v>
      </c>
      <c r="F1313" s="6">
        <f>PRODUCT(D1313:E1313)</f>
        <v>21</v>
      </c>
      <c r="G1313" s="7"/>
    </row>
    <row r="1314" spans="1:7" ht="15.6" thickTop="1" thickBot="1" x14ac:dyDescent="0.35">
      <c r="A1314" s="71">
        <v>2</v>
      </c>
      <c r="B1314" s="244" t="s">
        <v>49</v>
      </c>
      <c r="C1314" s="245"/>
      <c r="D1314" s="245"/>
      <c r="E1314" s="246"/>
      <c r="F1314" s="72">
        <f>SUM(F1313)</f>
        <v>21</v>
      </c>
      <c r="G1314" s="73">
        <f>SUM(F1314/F1319)</f>
        <v>0.36736352904100539</v>
      </c>
    </row>
    <row r="1315" spans="1:7" ht="15.6" thickTop="1" thickBot="1" x14ac:dyDescent="0.35">
      <c r="A1315" s="78" t="s">
        <v>26</v>
      </c>
      <c r="B1315" s="244" t="s">
        <v>54</v>
      </c>
      <c r="C1315" s="245"/>
      <c r="D1315" s="245"/>
      <c r="E1315" s="246"/>
      <c r="F1315" s="79">
        <f>SUM(F1311,F1314)</f>
        <v>45.189</v>
      </c>
      <c r="G1315" s="3"/>
    </row>
    <row r="1316" spans="1:7" ht="15.6" thickTop="1" thickBot="1" x14ac:dyDescent="0.35">
      <c r="A1316" s="80">
        <v>3</v>
      </c>
      <c r="B1316" s="264" t="s">
        <v>28</v>
      </c>
      <c r="C1316" s="265"/>
      <c r="D1316" s="265"/>
      <c r="E1316" s="266"/>
      <c r="F1316" s="79">
        <f>SUM(F1315)*15%</f>
        <v>6.7783499999999997</v>
      </c>
      <c r="G1316" s="73">
        <f>SUM(F1316/F1319)</f>
        <v>0.11857707509881422</v>
      </c>
    </row>
    <row r="1317" spans="1:7" ht="15.6" thickTop="1" thickBot="1" x14ac:dyDescent="0.35">
      <c r="A1317" s="78" t="s">
        <v>29</v>
      </c>
      <c r="B1317" s="244" t="s">
        <v>55</v>
      </c>
      <c r="C1317" s="245"/>
      <c r="D1317" s="245"/>
      <c r="E1317" s="246"/>
      <c r="F1317" s="81">
        <f>SUM(F1315:F1316)</f>
        <v>51.967349999999996</v>
      </c>
    </row>
    <row r="1318" spans="1:7" ht="15.6" thickTop="1" thickBot="1" x14ac:dyDescent="0.35">
      <c r="A1318" s="80">
        <v>4</v>
      </c>
      <c r="B1318" s="264" t="s">
        <v>31</v>
      </c>
      <c r="C1318" s="265"/>
      <c r="D1318" s="265"/>
      <c r="E1318" s="266"/>
      <c r="F1318" s="79">
        <f>SUM(F1317)*10%</f>
        <v>5.1967350000000003</v>
      </c>
      <c r="G1318" s="73">
        <f>SUM(F1318/F1319)</f>
        <v>9.0909090909090912E-2</v>
      </c>
    </row>
    <row r="1319" spans="1:7" ht="15.6" thickTop="1" thickBot="1" x14ac:dyDescent="0.35">
      <c r="A1319" s="78" t="s">
        <v>32</v>
      </c>
      <c r="B1319" s="244" t="s">
        <v>33</v>
      </c>
      <c r="C1319" s="245"/>
      <c r="D1319" s="245"/>
      <c r="E1319" s="246"/>
      <c r="F1319" s="81">
        <f>SUM(F1317:F1318)</f>
        <v>57.164085</v>
      </c>
      <c r="G1319" s="82">
        <f>SUM(G1311,G1314,G1316,G1318)</f>
        <v>1</v>
      </c>
    </row>
    <row r="1320" spans="1:7" ht="15.6" thickTop="1" thickBot="1" x14ac:dyDescent="0.35"/>
    <row r="1321" spans="1:7" ht="44.4" thickTop="1" thickBot="1" x14ac:dyDescent="0.35">
      <c r="A1321" s="61" t="s">
        <v>2</v>
      </c>
      <c r="B1321" s="62" t="s">
        <v>3</v>
      </c>
      <c r="C1321" s="63" t="s">
        <v>4</v>
      </c>
      <c r="D1321" s="64" t="s">
        <v>5</v>
      </c>
      <c r="E1321" s="27"/>
      <c r="F1321" s="20"/>
      <c r="G1321" s="20"/>
    </row>
    <row r="1322" spans="1:7" ht="186" customHeight="1" thickTop="1" thickBot="1" x14ac:dyDescent="0.35">
      <c r="A1322" s="18" t="s">
        <v>973</v>
      </c>
      <c r="B1322" s="66" t="s">
        <v>974</v>
      </c>
      <c r="C1322" s="50" t="s">
        <v>130</v>
      </c>
      <c r="D1322" s="50">
        <v>1</v>
      </c>
      <c r="E1322" s="20"/>
      <c r="F1322" s="20"/>
      <c r="G1322" s="20"/>
    </row>
    <row r="1323" spans="1:7" ht="30" thickTop="1" thickBot="1" x14ac:dyDescent="0.35">
      <c r="A1323" s="61" t="s">
        <v>9</v>
      </c>
      <c r="B1323" s="62" t="s">
        <v>10</v>
      </c>
      <c r="C1323" s="62" t="s">
        <v>4</v>
      </c>
      <c r="D1323" s="62" t="s">
        <v>11</v>
      </c>
      <c r="E1323" s="62" t="s">
        <v>12</v>
      </c>
      <c r="F1323" s="62" t="s">
        <v>13</v>
      </c>
      <c r="G1323" s="64" t="s">
        <v>14</v>
      </c>
    </row>
    <row r="1324" spans="1:7" ht="15" thickTop="1" x14ac:dyDescent="0.3">
      <c r="A1324" s="20"/>
      <c r="B1324" s="67" t="s">
        <v>15</v>
      </c>
      <c r="C1324" s="68"/>
      <c r="D1324" s="68"/>
      <c r="E1324" s="68"/>
      <c r="F1324" s="68"/>
      <c r="G1324" s="7"/>
    </row>
    <row r="1325" spans="1:7" x14ac:dyDescent="0.3">
      <c r="A1325" s="36" t="s">
        <v>16</v>
      </c>
      <c r="B1325" s="4" t="s">
        <v>70</v>
      </c>
      <c r="C1325" s="4" t="s">
        <v>18</v>
      </c>
      <c r="D1325" s="22">
        <v>0.8</v>
      </c>
      <c r="E1325" s="70">
        <v>30.27</v>
      </c>
      <c r="F1325" s="6">
        <f>PRODUCT(D1325:E1325)</f>
        <v>24.216000000000001</v>
      </c>
      <c r="G1325" s="7"/>
    </row>
    <row r="1326" spans="1:7" ht="15" thickBot="1" x14ac:dyDescent="0.35">
      <c r="A1326" s="36" t="s">
        <v>19</v>
      </c>
      <c r="B1326" s="4" t="s">
        <v>20</v>
      </c>
      <c r="C1326" s="4" t="s">
        <v>18</v>
      </c>
      <c r="D1326" s="22">
        <v>1.2</v>
      </c>
      <c r="E1326" s="70">
        <v>25.18</v>
      </c>
      <c r="F1326" s="6">
        <f>PRODUCT(D1326:E1326)</f>
        <v>30.215999999999998</v>
      </c>
      <c r="G1326" s="7"/>
    </row>
    <row r="1327" spans="1:7" ht="15.6" thickTop="1" thickBot="1" x14ac:dyDescent="0.35">
      <c r="A1327" s="71">
        <v>1</v>
      </c>
      <c r="B1327" s="244" t="s">
        <v>21</v>
      </c>
      <c r="C1327" s="245"/>
      <c r="D1327" s="245"/>
      <c r="E1327" s="246"/>
      <c r="F1327" s="72">
        <f>SUM(F1325:F1326)</f>
        <v>54.432000000000002</v>
      </c>
      <c r="G1327" s="73">
        <f>SUM(F1327/F1332)</f>
        <v>0.79051383399209485</v>
      </c>
    </row>
    <row r="1328" spans="1:7" ht="15.6" thickTop="1" thickBot="1" x14ac:dyDescent="0.35">
      <c r="A1328" s="78" t="s">
        <v>26</v>
      </c>
      <c r="B1328" s="244" t="s">
        <v>84</v>
      </c>
      <c r="C1328" s="245"/>
      <c r="D1328" s="245"/>
      <c r="E1328" s="246"/>
      <c r="F1328" s="79">
        <f>SUM(F1327)</f>
        <v>54.432000000000002</v>
      </c>
      <c r="G1328" s="3"/>
    </row>
    <row r="1329" spans="1:7" ht="15.6" thickTop="1" thickBot="1" x14ac:dyDescent="0.35">
      <c r="A1329" s="80">
        <v>2</v>
      </c>
      <c r="B1329" s="264" t="s">
        <v>28</v>
      </c>
      <c r="C1329" s="265"/>
      <c r="D1329" s="265"/>
      <c r="E1329" s="266"/>
      <c r="F1329" s="79">
        <f>SUM(F1328)*15%</f>
        <v>8.1647999999999996</v>
      </c>
      <c r="G1329" s="73">
        <f>SUM(F1329/F1332)</f>
        <v>0.11857707509881421</v>
      </c>
    </row>
    <row r="1330" spans="1:7" ht="15.6" thickTop="1" thickBot="1" x14ac:dyDescent="0.35">
      <c r="A1330" s="78" t="s">
        <v>29</v>
      </c>
      <c r="B1330" s="244" t="s">
        <v>85</v>
      </c>
      <c r="C1330" s="245"/>
      <c r="D1330" s="245"/>
      <c r="E1330" s="246"/>
      <c r="F1330" s="81">
        <f>SUM(F1328:F1329)</f>
        <v>62.596800000000002</v>
      </c>
    </row>
    <row r="1331" spans="1:7" ht="15.6" thickTop="1" thickBot="1" x14ac:dyDescent="0.35">
      <c r="A1331" s="80">
        <v>3</v>
      </c>
      <c r="B1331" s="264" t="s">
        <v>31</v>
      </c>
      <c r="C1331" s="265"/>
      <c r="D1331" s="265"/>
      <c r="E1331" s="266"/>
      <c r="F1331" s="79">
        <f>SUM(F1330)*10%</f>
        <v>6.2596800000000004</v>
      </c>
      <c r="G1331" s="73">
        <f>SUM(F1331/F1332)</f>
        <v>9.0909090909090912E-2</v>
      </c>
    </row>
    <row r="1332" spans="1:7" ht="15.6" thickTop="1" thickBot="1" x14ac:dyDescent="0.35">
      <c r="A1332" s="78" t="s">
        <v>32</v>
      </c>
      <c r="B1332" s="244" t="s">
        <v>33</v>
      </c>
      <c r="C1332" s="245"/>
      <c r="D1332" s="245"/>
      <c r="E1332" s="246"/>
      <c r="F1332" s="81">
        <f>SUM(F1330:F1331)</f>
        <v>68.856480000000005</v>
      </c>
      <c r="G1332" s="82">
        <f>SUM(G1327,G1329,G1331)</f>
        <v>1</v>
      </c>
    </row>
    <row r="1333" spans="1:7" ht="15.6" thickTop="1" thickBot="1" x14ac:dyDescent="0.35"/>
    <row r="1334" spans="1:7" ht="44.4" thickTop="1" thickBot="1" x14ac:dyDescent="0.35">
      <c r="A1334" s="61" t="s">
        <v>2</v>
      </c>
      <c r="B1334" s="62" t="s">
        <v>3</v>
      </c>
      <c r="C1334" s="63" t="s">
        <v>4</v>
      </c>
      <c r="D1334" s="64" t="s">
        <v>5</v>
      </c>
      <c r="E1334" s="27"/>
      <c r="F1334" s="20"/>
      <c r="G1334" s="20"/>
    </row>
    <row r="1335" spans="1:7" ht="151.19999999999999" customHeight="1" thickTop="1" thickBot="1" x14ac:dyDescent="0.35">
      <c r="A1335" s="18" t="s">
        <v>975</v>
      </c>
      <c r="B1335" s="66" t="s">
        <v>976</v>
      </c>
      <c r="C1335" s="50" t="s">
        <v>130</v>
      </c>
      <c r="D1335" s="50">
        <v>1</v>
      </c>
      <c r="E1335" s="20"/>
      <c r="F1335" s="20"/>
      <c r="G1335" s="20"/>
    </row>
    <row r="1336" spans="1:7" ht="30" thickTop="1" thickBot="1" x14ac:dyDescent="0.35">
      <c r="A1336" s="61" t="s">
        <v>9</v>
      </c>
      <c r="B1336" s="62" t="s">
        <v>10</v>
      </c>
      <c r="C1336" s="62" t="s">
        <v>4</v>
      </c>
      <c r="D1336" s="62" t="s">
        <v>11</v>
      </c>
      <c r="E1336" s="62" t="s">
        <v>12</v>
      </c>
      <c r="F1336" s="62" t="s">
        <v>13</v>
      </c>
      <c r="G1336" s="64" t="s">
        <v>14</v>
      </c>
    </row>
    <row r="1337" spans="1:7" ht="15" thickTop="1" x14ac:dyDescent="0.3">
      <c r="A1337" s="20"/>
      <c r="B1337" s="67" t="s">
        <v>15</v>
      </c>
      <c r="C1337" s="68"/>
      <c r="D1337" s="68"/>
      <c r="E1337" s="68"/>
      <c r="F1337" s="68"/>
      <c r="G1337" s="7"/>
    </row>
    <row r="1338" spans="1:7" x14ac:dyDescent="0.3">
      <c r="A1338" s="36" t="s">
        <v>16</v>
      </c>
      <c r="B1338" s="4" t="s">
        <v>70</v>
      </c>
      <c r="C1338" s="4" t="s">
        <v>18</v>
      </c>
      <c r="D1338" s="22">
        <v>3.8</v>
      </c>
      <c r="E1338" s="70">
        <v>30.27</v>
      </c>
      <c r="F1338" s="6">
        <f>PRODUCT(D1338:E1338)</f>
        <v>115.026</v>
      </c>
      <c r="G1338" s="7"/>
    </row>
    <row r="1339" spans="1:7" ht="15" thickBot="1" x14ac:dyDescent="0.35">
      <c r="A1339" s="36" t="s">
        <v>19</v>
      </c>
      <c r="B1339" s="4" t="s">
        <v>20</v>
      </c>
      <c r="C1339" s="4" t="s">
        <v>18</v>
      </c>
      <c r="D1339" s="22">
        <v>1.5</v>
      </c>
      <c r="E1339" s="70">
        <v>25.18</v>
      </c>
      <c r="F1339" s="6">
        <f>PRODUCT(D1339:E1339)</f>
        <v>37.769999999999996</v>
      </c>
      <c r="G1339" s="7"/>
    </row>
    <row r="1340" spans="1:7" ht="15.6" thickTop="1" thickBot="1" x14ac:dyDescent="0.35">
      <c r="A1340" s="71">
        <v>1</v>
      </c>
      <c r="B1340" s="244" t="s">
        <v>21</v>
      </c>
      <c r="C1340" s="245"/>
      <c r="D1340" s="245"/>
      <c r="E1340" s="246"/>
      <c r="F1340" s="72">
        <f>SUM(F1338:F1339)</f>
        <v>152.79599999999999</v>
      </c>
      <c r="G1340" s="73">
        <f>SUM(F1340/F1345)</f>
        <v>0.79051383399209485</v>
      </c>
    </row>
    <row r="1341" spans="1:7" ht="15.6" thickTop="1" thickBot="1" x14ac:dyDescent="0.35">
      <c r="A1341" s="78" t="s">
        <v>26</v>
      </c>
      <c r="B1341" s="244" t="s">
        <v>84</v>
      </c>
      <c r="C1341" s="245"/>
      <c r="D1341" s="245"/>
      <c r="E1341" s="246"/>
      <c r="F1341" s="79">
        <f>SUM(F1340)</f>
        <v>152.79599999999999</v>
      </c>
      <c r="G1341" s="3"/>
    </row>
    <row r="1342" spans="1:7" ht="15.6" thickTop="1" thickBot="1" x14ac:dyDescent="0.35">
      <c r="A1342" s="80">
        <v>2</v>
      </c>
      <c r="B1342" s="264" t="s">
        <v>28</v>
      </c>
      <c r="C1342" s="265"/>
      <c r="D1342" s="265"/>
      <c r="E1342" s="266"/>
      <c r="F1342" s="79">
        <f>SUM(F1341)*15%</f>
        <v>22.9194</v>
      </c>
      <c r="G1342" s="73">
        <f>SUM(F1342/F1345)</f>
        <v>0.11857707509881424</v>
      </c>
    </row>
    <row r="1343" spans="1:7" ht="15.6" thickTop="1" thickBot="1" x14ac:dyDescent="0.35">
      <c r="A1343" s="78" t="s">
        <v>29</v>
      </c>
      <c r="B1343" s="244" t="s">
        <v>85</v>
      </c>
      <c r="C1343" s="245"/>
      <c r="D1343" s="245"/>
      <c r="E1343" s="246"/>
      <c r="F1343" s="81">
        <f>SUM(F1341:F1342)</f>
        <v>175.71539999999999</v>
      </c>
    </row>
    <row r="1344" spans="1:7" ht="15.6" thickTop="1" thickBot="1" x14ac:dyDescent="0.35">
      <c r="A1344" s="80">
        <v>3</v>
      </c>
      <c r="B1344" s="264" t="s">
        <v>31</v>
      </c>
      <c r="C1344" s="265"/>
      <c r="D1344" s="265"/>
      <c r="E1344" s="266"/>
      <c r="F1344" s="79">
        <f>SUM(F1343)*10%</f>
        <v>17.571539999999999</v>
      </c>
      <c r="G1344" s="73">
        <f>SUM(F1344/F1345)</f>
        <v>9.0909090909090912E-2</v>
      </c>
    </row>
    <row r="1345" spans="1:7" ht="15.6" thickTop="1" thickBot="1" x14ac:dyDescent="0.35">
      <c r="A1345" s="78" t="s">
        <v>32</v>
      </c>
      <c r="B1345" s="244" t="s">
        <v>33</v>
      </c>
      <c r="C1345" s="245"/>
      <c r="D1345" s="245"/>
      <c r="E1345" s="246"/>
      <c r="F1345" s="81">
        <f>SUM(F1343:F1344)</f>
        <v>193.28693999999999</v>
      </c>
      <c r="G1345" s="82">
        <f>SUM(G1340,G1342,G1344)</f>
        <v>1</v>
      </c>
    </row>
    <row r="1346" spans="1:7" ht="15.6" thickTop="1" thickBot="1" x14ac:dyDescent="0.35"/>
    <row r="1347" spans="1:7" ht="44.4" thickTop="1" thickBot="1" x14ac:dyDescent="0.35">
      <c r="A1347" s="61" t="s">
        <v>2</v>
      </c>
      <c r="B1347" s="62" t="s">
        <v>3</v>
      </c>
      <c r="C1347" s="63" t="s">
        <v>4</v>
      </c>
      <c r="D1347" s="64" t="s">
        <v>5</v>
      </c>
      <c r="E1347" s="27"/>
      <c r="F1347" s="20"/>
      <c r="G1347" s="20"/>
    </row>
    <row r="1348" spans="1:7" ht="147" customHeight="1" thickTop="1" x14ac:dyDescent="0.3">
      <c r="A1348" s="232" t="s">
        <v>977</v>
      </c>
      <c r="B1348" s="268" t="s">
        <v>978</v>
      </c>
      <c r="C1348" s="268" t="s">
        <v>8</v>
      </c>
      <c r="D1348" s="268">
        <v>1</v>
      </c>
      <c r="E1348" s="27"/>
      <c r="F1348" s="20"/>
      <c r="G1348" s="20"/>
    </row>
    <row r="1349" spans="1:7" ht="219.6" customHeight="1" thickBot="1" x14ac:dyDescent="0.35">
      <c r="A1349" s="233"/>
      <c r="B1349" s="269"/>
      <c r="C1349" s="269"/>
      <c r="D1349" s="269"/>
      <c r="E1349" s="20"/>
      <c r="F1349" s="20"/>
      <c r="G1349" s="20"/>
    </row>
    <row r="1350" spans="1:7" ht="30" thickTop="1" thickBot="1" x14ac:dyDescent="0.35">
      <c r="A1350" s="61" t="s">
        <v>9</v>
      </c>
      <c r="B1350" s="62" t="s">
        <v>10</v>
      </c>
      <c r="C1350" s="62" t="s">
        <v>4</v>
      </c>
      <c r="D1350" s="62" t="s">
        <v>11</v>
      </c>
      <c r="E1350" s="62" t="s">
        <v>12</v>
      </c>
      <c r="F1350" s="62" t="s">
        <v>13</v>
      </c>
      <c r="G1350" s="64" t="s">
        <v>14</v>
      </c>
    </row>
    <row r="1351" spans="1:7" ht="15" thickTop="1" x14ac:dyDescent="0.3">
      <c r="A1351" s="20"/>
      <c r="B1351" s="67" t="s">
        <v>15</v>
      </c>
      <c r="C1351" s="68"/>
      <c r="D1351" s="68"/>
      <c r="E1351" s="68"/>
      <c r="F1351" s="68"/>
      <c r="G1351" s="7"/>
    </row>
    <row r="1352" spans="1:7" x14ac:dyDescent="0.3">
      <c r="A1352" s="36" t="s">
        <v>16</v>
      </c>
      <c r="B1352" s="4" t="s">
        <v>70</v>
      </c>
      <c r="C1352" s="4" t="s">
        <v>18</v>
      </c>
      <c r="D1352" s="22">
        <v>2.8</v>
      </c>
      <c r="E1352" s="70">
        <v>30.27</v>
      </c>
      <c r="F1352" s="6">
        <f>PRODUCT(D1352:E1352)</f>
        <v>84.756</v>
      </c>
      <c r="G1352" s="7"/>
    </row>
    <row r="1353" spans="1:7" x14ac:dyDescent="0.3">
      <c r="A1353" s="36" t="s">
        <v>19</v>
      </c>
      <c r="B1353" s="4" t="s">
        <v>140</v>
      </c>
      <c r="C1353" s="4" t="s">
        <v>18</v>
      </c>
      <c r="D1353" s="22">
        <v>2.8</v>
      </c>
      <c r="E1353" s="70">
        <v>28.09</v>
      </c>
      <c r="F1353" s="6">
        <f>PRODUCT(D1353:E1353)</f>
        <v>78.652000000000001</v>
      </c>
      <c r="G1353" s="7"/>
    </row>
    <row r="1354" spans="1:7" ht="15" thickBot="1" x14ac:dyDescent="0.35">
      <c r="A1354" s="36" t="s">
        <v>131</v>
      </c>
      <c r="B1354" s="4" t="s">
        <v>141</v>
      </c>
      <c r="C1354" s="4" t="s">
        <v>18</v>
      </c>
      <c r="D1354" s="22">
        <v>5.5</v>
      </c>
      <c r="E1354" s="70">
        <v>25.18</v>
      </c>
      <c r="F1354" s="6">
        <f>PRODUCT(D1354:E1354)</f>
        <v>138.49</v>
      </c>
      <c r="G1354" s="7"/>
    </row>
    <row r="1355" spans="1:7" ht="15.6" thickTop="1" thickBot="1" x14ac:dyDescent="0.35">
      <c r="A1355" s="71">
        <v>1</v>
      </c>
      <c r="B1355" s="244" t="s">
        <v>21</v>
      </c>
      <c r="C1355" s="245"/>
      <c r="D1355" s="245"/>
      <c r="E1355" s="246"/>
      <c r="F1355" s="72">
        <f>SUM(F1352:F1354)</f>
        <v>301.89800000000002</v>
      </c>
      <c r="G1355" s="73">
        <f>SUM(F1355/F1366)</f>
        <v>0.48138352103109816</v>
      </c>
    </row>
    <row r="1356" spans="1:7" ht="15" thickTop="1" x14ac:dyDescent="0.3">
      <c r="A1356" s="20"/>
      <c r="B1356" s="74" t="s">
        <v>45</v>
      </c>
      <c r="C1356" s="4"/>
      <c r="D1356" s="4"/>
      <c r="E1356" s="4"/>
      <c r="F1356" s="41"/>
      <c r="G1356" s="75"/>
    </row>
    <row r="1357" spans="1:7" ht="43.8" thickBot="1" x14ac:dyDescent="0.35">
      <c r="A1357" s="36" t="s">
        <v>23</v>
      </c>
      <c r="B1357" s="4" t="s">
        <v>2933</v>
      </c>
      <c r="C1357" s="4" t="s">
        <v>760</v>
      </c>
      <c r="D1357" s="22">
        <v>0.3</v>
      </c>
      <c r="E1357" s="76">
        <v>490</v>
      </c>
      <c r="F1357" s="6">
        <f>PRODUCT(D1357:E1357)</f>
        <v>147</v>
      </c>
      <c r="G1357" s="7"/>
    </row>
    <row r="1358" spans="1:7" ht="15.6" thickTop="1" thickBot="1" x14ac:dyDescent="0.35">
      <c r="A1358" s="71">
        <v>2</v>
      </c>
      <c r="B1358" s="244" t="s">
        <v>49</v>
      </c>
      <c r="C1358" s="245"/>
      <c r="D1358" s="245"/>
      <c r="E1358" s="246"/>
      <c r="F1358" s="72">
        <f>SUM(F1357)</f>
        <v>147</v>
      </c>
      <c r="G1358" s="73">
        <f>SUM(F1358/F1366)</f>
        <v>0.23439498635821179</v>
      </c>
    </row>
    <row r="1359" spans="1:7" ht="15" thickTop="1" x14ac:dyDescent="0.3">
      <c r="A1359" s="20"/>
      <c r="B1359" s="74" t="s">
        <v>22</v>
      </c>
      <c r="C1359" s="4"/>
      <c r="D1359" s="4"/>
      <c r="E1359" s="4"/>
      <c r="F1359" s="41"/>
      <c r="G1359" s="75"/>
    </row>
    <row r="1360" spans="1:7" ht="96.6" customHeight="1" thickBot="1" x14ac:dyDescent="0.35">
      <c r="A1360" s="36" t="s">
        <v>50</v>
      </c>
      <c r="B1360" s="4" t="s">
        <v>980</v>
      </c>
      <c r="C1360" s="4" t="s">
        <v>18</v>
      </c>
      <c r="D1360" s="22">
        <v>1</v>
      </c>
      <c r="E1360" s="76">
        <v>46.87</v>
      </c>
      <c r="F1360" s="23">
        <f>PRODUCT(D1360:E1360)</f>
        <v>46.87</v>
      </c>
      <c r="G1360" s="7"/>
    </row>
    <row r="1361" spans="1:7" ht="15.6" thickTop="1" thickBot="1" x14ac:dyDescent="0.35">
      <c r="A1361" s="71">
        <v>3</v>
      </c>
      <c r="B1361" s="244" t="s">
        <v>25</v>
      </c>
      <c r="C1361" s="245"/>
      <c r="D1361" s="245"/>
      <c r="E1361" s="246"/>
      <c r="F1361" s="72">
        <f>SUM(F1360)</f>
        <v>46.87</v>
      </c>
      <c r="G1361" s="73">
        <f>SUM(F1361/F1366)</f>
        <v>7.4735326602784938E-2</v>
      </c>
    </row>
    <row r="1362" spans="1:7" ht="15.6" thickTop="1" thickBot="1" x14ac:dyDescent="0.35">
      <c r="A1362" s="78" t="s">
        <v>26</v>
      </c>
      <c r="B1362" s="244" t="s">
        <v>54</v>
      </c>
      <c r="C1362" s="245"/>
      <c r="D1362" s="245"/>
      <c r="E1362" s="246"/>
      <c r="F1362" s="79">
        <f>SUM(F1355,F1358,F1361)</f>
        <v>495.76800000000003</v>
      </c>
      <c r="G1362" s="3"/>
    </row>
    <row r="1363" spans="1:7" ht="15.6" thickTop="1" thickBot="1" x14ac:dyDescent="0.35">
      <c r="A1363" s="80">
        <v>4</v>
      </c>
      <c r="B1363" s="264" t="s">
        <v>28</v>
      </c>
      <c r="C1363" s="265"/>
      <c r="D1363" s="265"/>
      <c r="E1363" s="266"/>
      <c r="F1363" s="79">
        <f>SUM(F1362)*15%</f>
        <v>74.365200000000002</v>
      </c>
      <c r="G1363" s="73">
        <f>SUM(F1363/F1366)</f>
        <v>0.11857707509881422</v>
      </c>
    </row>
    <row r="1364" spans="1:7" ht="15.6" thickTop="1" thickBot="1" x14ac:dyDescent="0.35">
      <c r="A1364" s="78" t="s">
        <v>29</v>
      </c>
      <c r="B1364" s="244" t="s">
        <v>55</v>
      </c>
      <c r="C1364" s="245"/>
      <c r="D1364" s="245"/>
      <c r="E1364" s="246"/>
      <c r="F1364" s="81">
        <f>SUM(F1362:F1363)</f>
        <v>570.13319999999999</v>
      </c>
    </row>
    <row r="1365" spans="1:7" ht="15.6" thickTop="1" thickBot="1" x14ac:dyDescent="0.35">
      <c r="A1365" s="80">
        <v>5</v>
      </c>
      <c r="B1365" s="264" t="s">
        <v>31</v>
      </c>
      <c r="C1365" s="265"/>
      <c r="D1365" s="265"/>
      <c r="E1365" s="266"/>
      <c r="F1365" s="79">
        <f>SUM(F1364)*10%</f>
        <v>57.01332</v>
      </c>
      <c r="G1365" s="73">
        <f>SUM(F1365/F1366)</f>
        <v>9.0909090909090912E-2</v>
      </c>
    </row>
    <row r="1366" spans="1:7" ht="15.6" thickTop="1" thickBot="1" x14ac:dyDescent="0.35">
      <c r="A1366" s="78" t="s">
        <v>32</v>
      </c>
      <c r="B1366" s="244" t="s">
        <v>33</v>
      </c>
      <c r="C1366" s="245"/>
      <c r="D1366" s="245"/>
      <c r="E1366" s="246"/>
      <c r="F1366" s="81">
        <f>SUM(F1364:F1365)</f>
        <v>627.14652000000001</v>
      </c>
      <c r="G1366" s="82">
        <f>SUM(G1355,G1358,G1361,G1363,G1365)</f>
        <v>1</v>
      </c>
    </row>
    <row r="1367" spans="1:7" ht="15.6" thickTop="1" thickBot="1" x14ac:dyDescent="0.35"/>
    <row r="1368" spans="1:7" ht="44.4" thickTop="1" thickBot="1" x14ac:dyDescent="0.35">
      <c r="A1368" s="61" t="s">
        <v>2</v>
      </c>
      <c r="B1368" s="62" t="s">
        <v>3</v>
      </c>
      <c r="C1368" s="63" t="s">
        <v>4</v>
      </c>
      <c r="D1368" s="64" t="s">
        <v>5</v>
      </c>
      <c r="E1368" s="27"/>
      <c r="F1368" s="20"/>
      <c r="G1368" s="20"/>
    </row>
    <row r="1369" spans="1:7" ht="190.8" customHeight="1" thickTop="1" x14ac:dyDescent="0.3">
      <c r="A1369" s="232" t="s">
        <v>981</v>
      </c>
      <c r="B1369" s="268" t="s">
        <v>982</v>
      </c>
      <c r="C1369" s="268" t="s">
        <v>8</v>
      </c>
      <c r="D1369" s="268">
        <v>1</v>
      </c>
      <c r="E1369" s="27"/>
      <c r="F1369" s="20"/>
      <c r="G1369" s="20"/>
    </row>
    <row r="1370" spans="1:7" ht="262.8" customHeight="1" thickBot="1" x14ac:dyDescent="0.35">
      <c r="A1370" s="233"/>
      <c r="B1370" s="269"/>
      <c r="C1370" s="269"/>
      <c r="D1370" s="269"/>
      <c r="E1370" s="20"/>
      <c r="F1370" s="20"/>
      <c r="G1370" s="20"/>
    </row>
    <row r="1371" spans="1:7" ht="30" thickTop="1" thickBot="1" x14ac:dyDescent="0.35">
      <c r="A1371" s="61" t="s">
        <v>9</v>
      </c>
      <c r="B1371" s="62" t="s">
        <v>10</v>
      </c>
      <c r="C1371" s="62" t="s">
        <v>4</v>
      </c>
      <c r="D1371" s="62" t="s">
        <v>11</v>
      </c>
      <c r="E1371" s="62" t="s">
        <v>12</v>
      </c>
      <c r="F1371" s="62" t="s">
        <v>13</v>
      </c>
      <c r="G1371" s="64" t="s">
        <v>14</v>
      </c>
    </row>
    <row r="1372" spans="1:7" ht="15" thickTop="1" x14ac:dyDescent="0.3">
      <c r="A1372" s="20"/>
      <c r="B1372" s="67" t="s">
        <v>15</v>
      </c>
      <c r="C1372" s="68"/>
      <c r="D1372" s="68"/>
      <c r="E1372" s="68"/>
      <c r="F1372" s="68"/>
      <c r="G1372" s="7"/>
    </row>
    <row r="1373" spans="1:7" x14ac:dyDescent="0.3">
      <c r="A1373" s="36" t="s">
        <v>16</v>
      </c>
      <c r="B1373" s="4" t="s">
        <v>70</v>
      </c>
      <c r="C1373" s="4" t="s">
        <v>18</v>
      </c>
      <c r="D1373" s="22">
        <v>3.25</v>
      </c>
      <c r="E1373" s="70">
        <v>30.27</v>
      </c>
      <c r="F1373" s="6">
        <f>PRODUCT(D1373:E1373)</f>
        <v>98.377499999999998</v>
      </c>
      <c r="G1373" s="7"/>
    </row>
    <row r="1374" spans="1:7" x14ac:dyDescent="0.3">
      <c r="A1374" s="36" t="s">
        <v>19</v>
      </c>
      <c r="B1374" s="4" t="s">
        <v>140</v>
      </c>
      <c r="C1374" s="4" t="s">
        <v>18</v>
      </c>
      <c r="D1374" s="22">
        <v>3.25</v>
      </c>
      <c r="E1374" s="70">
        <v>28.09</v>
      </c>
      <c r="F1374" s="6">
        <f>PRODUCT(D1374:E1374)</f>
        <v>91.292500000000004</v>
      </c>
      <c r="G1374" s="7"/>
    </row>
    <row r="1375" spans="1:7" ht="15" thickBot="1" x14ac:dyDescent="0.35">
      <c r="A1375" s="36" t="s">
        <v>131</v>
      </c>
      <c r="B1375" s="4" t="s">
        <v>141</v>
      </c>
      <c r="C1375" s="4" t="s">
        <v>18</v>
      </c>
      <c r="D1375" s="22">
        <v>6.5</v>
      </c>
      <c r="E1375" s="70">
        <v>25.18</v>
      </c>
      <c r="F1375" s="6">
        <f>PRODUCT(D1375:E1375)</f>
        <v>163.66999999999999</v>
      </c>
      <c r="G1375" s="7"/>
    </row>
    <row r="1376" spans="1:7" ht="15.6" thickTop="1" thickBot="1" x14ac:dyDescent="0.35">
      <c r="A1376" s="71">
        <v>1</v>
      </c>
      <c r="B1376" s="244" t="s">
        <v>21</v>
      </c>
      <c r="C1376" s="245"/>
      <c r="D1376" s="245"/>
      <c r="E1376" s="246"/>
      <c r="F1376" s="72">
        <f>SUM(F1373:F1375)</f>
        <v>353.34000000000003</v>
      </c>
      <c r="G1376" s="73">
        <f>SUM(F1376/F1387)</f>
        <v>0.49727906345016409</v>
      </c>
    </row>
    <row r="1377" spans="1:13" ht="15" thickTop="1" x14ac:dyDescent="0.3">
      <c r="A1377" s="20"/>
      <c r="B1377" s="74" t="s">
        <v>45</v>
      </c>
      <c r="C1377" s="4"/>
      <c r="D1377" s="4"/>
      <c r="E1377" s="4"/>
      <c r="F1377" s="41"/>
      <c r="G1377" s="75"/>
    </row>
    <row r="1378" spans="1:13" ht="43.8" thickBot="1" x14ac:dyDescent="0.35">
      <c r="A1378" s="36" t="s">
        <v>23</v>
      </c>
      <c r="B1378" s="4" t="s">
        <v>2934</v>
      </c>
      <c r="C1378" s="4" t="s">
        <v>760</v>
      </c>
      <c r="D1378" s="4">
        <v>0.32</v>
      </c>
      <c r="E1378" s="76">
        <v>490</v>
      </c>
      <c r="F1378" s="6">
        <f>PRODUCT(D1378:E1378)</f>
        <v>156.80000000000001</v>
      </c>
      <c r="G1378" s="7"/>
      <c r="J1378" s="37"/>
      <c r="K1378" s="37"/>
      <c r="L1378" s="37"/>
      <c r="M1378" s="37"/>
    </row>
    <row r="1379" spans="1:13" ht="15.6" thickTop="1" thickBot="1" x14ac:dyDescent="0.35">
      <c r="A1379" s="71">
        <v>2</v>
      </c>
      <c r="B1379" s="244" t="s">
        <v>49</v>
      </c>
      <c r="C1379" s="245"/>
      <c r="D1379" s="245"/>
      <c r="E1379" s="246"/>
      <c r="F1379" s="72">
        <f>SUM(F1378)</f>
        <v>156.80000000000001</v>
      </c>
      <c r="G1379" s="73">
        <f>SUM(F1379/F1387)</f>
        <v>0.22067514900375201</v>
      </c>
    </row>
    <row r="1380" spans="1:13" ht="15" thickTop="1" x14ac:dyDescent="0.3">
      <c r="A1380" s="20"/>
      <c r="B1380" s="74" t="s">
        <v>22</v>
      </c>
      <c r="C1380" s="4"/>
      <c r="D1380" s="4"/>
      <c r="E1380" s="4"/>
      <c r="F1380" s="41"/>
      <c r="G1380" s="75"/>
    </row>
    <row r="1381" spans="1:13" ht="98.4" customHeight="1" thickBot="1" x14ac:dyDescent="0.35">
      <c r="A1381" s="36" t="s">
        <v>50</v>
      </c>
      <c r="B1381" s="4" t="s">
        <v>983</v>
      </c>
      <c r="C1381" s="4" t="s">
        <v>18</v>
      </c>
      <c r="D1381" s="22">
        <v>1.1000000000000001</v>
      </c>
      <c r="E1381" s="76">
        <v>46.87</v>
      </c>
      <c r="F1381" s="23">
        <f>PRODUCT(D1381:E1381)</f>
        <v>51.557000000000002</v>
      </c>
      <c r="G1381" s="7"/>
    </row>
    <row r="1382" spans="1:13" ht="15.6" thickTop="1" thickBot="1" x14ac:dyDescent="0.35">
      <c r="A1382" s="71">
        <v>3</v>
      </c>
      <c r="B1382" s="244" t="s">
        <v>25</v>
      </c>
      <c r="C1382" s="245"/>
      <c r="D1382" s="245"/>
      <c r="E1382" s="246"/>
      <c r="F1382" s="72">
        <f>SUM(F1381)</f>
        <v>51.557000000000002</v>
      </c>
      <c r="G1382" s="73">
        <f>SUM(F1382/F1387)</f>
        <v>7.255962153817884E-2</v>
      </c>
    </row>
    <row r="1383" spans="1:13" ht="15.6" thickTop="1" thickBot="1" x14ac:dyDescent="0.35">
      <c r="A1383" s="78" t="s">
        <v>26</v>
      </c>
      <c r="B1383" s="244" t="s">
        <v>54</v>
      </c>
      <c r="C1383" s="245"/>
      <c r="D1383" s="245"/>
      <c r="E1383" s="246"/>
      <c r="F1383" s="79">
        <f>SUM(F1376,F1379,F1382)</f>
        <v>561.697</v>
      </c>
      <c r="G1383" s="3"/>
    </row>
    <row r="1384" spans="1:13" ht="15.6" thickTop="1" thickBot="1" x14ac:dyDescent="0.35">
      <c r="A1384" s="80">
        <v>4</v>
      </c>
      <c r="B1384" s="264" t="s">
        <v>28</v>
      </c>
      <c r="C1384" s="265"/>
      <c r="D1384" s="265"/>
      <c r="E1384" s="266"/>
      <c r="F1384" s="79">
        <f>SUM(F1383)*15%</f>
        <v>84.254549999999995</v>
      </c>
      <c r="G1384" s="73">
        <f>SUM(F1384/F1387)</f>
        <v>0.11857707509881422</v>
      </c>
    </row>
    <row r="1385" spans="1:13" ht="15.6" thickTop="1" thickBot="1" x14ac:dyDescent="0.35">
      <c r="A1385" s="78" t="s">
        <v>29</v>
      </c>
      <c r="B1385" s="244" t="s">
        <v>55</v>
      </c>
      <c r="C1385" s="245"/>
      <c r="D1385" s="245"/>
      <c r="E1385" s="246"/>
      <c r="F1385" s="81">
        <f>SUM(F1383:F1384)</f>
        <v>645.95155</v>
      </c>
    </row>
    <row r="1386" spans="1:13" ht="15.6" thickTop="1" thickBot="1" x14ac:dyDescent="0.35">
      <c r="A1386" s="80">
        <v>5</v>
      </c>
      <c r="B1386" s="264" t="s">
        <v>31</v>
      </c>
      <c r="C1386" s="265"/>
      <c r="D1386" s="265"/>
      <c r="E1386" s="266"/>
      <c r="F1386" s="79">
        <f>SUM(F1385)*10%</f>
        <v>64.595155000000005</v>
      </c>
      <c r="G1386" s="73">
        <f>SUM(F1386/F1387)</f>
        <v>9.0909090909090925E-2</v>
      </c>
    </row>
    <row r="1387" spans="1:13" ht="15.6" thickTop="1" thickBot="1" x14ac:dyDescent="0.35">
      <c r="A1387" s="78" t="s">
        <v>32</v>
      </c>
      <c r="B1387" s="244" t="s">
        <v>33</v>
      </c>
      <c r="C1387" s="245"/>
      <c r="D1387" s="245"/>
      <c r="E1387" s="246"/>
      <c r="F1387" s="81">
        <f>SUM(F1385:F1386)</f>
        <v>710.54670499999997</v>
      </c>
      <c r="G1387" s="82">
        <f>SUM(G1376,G1379,G1382,G1384,G1386)</f>
        <v>1</v>
      </c>
    </row>
    <row r="1388" spans="1:13" ht="15.6" thickTop="1" thickBot="1" x14ac:dyDescent="0.35"/>
    <row r="1389" spans="1:13" ht="44.4" thickTop="1" thickBot="1" x14ac:dyDescent="0.35">
      <c r="A1389" s="61" t="s">
        <v>2</v>
      </c>
      <c r="B1389" s="62" t="s">
        <v>3</v>
      </c>
      <c r="C1389" s="63" t="s">
        <v>4</v>
      </c>
      <c r="D1389" s="64" t="s">
        <v>5</v>
      </c>
      <c r="E1389" s="27"/>
      <c r="F1389" s="20"/>
      <c r="G1389" s="20"/>
    </row>
    <row r="1390" spans="1:13" ht="231" customHeight="1" thickTop="1" x14ac:dyDescent="0.3">
      <c r="A1390" s="232" t="s">
        <v>984</v>
      </c>
      <c r="B1390" s="268" t="s">
        <v>985</v>
      </c>
      <c r="C1390" s="268" t="s">
        <v>8</v>
      </c>
      <c r="D1390" s="268">
        <v>1</v>
      </c>
      <c r="E1390" s="27"/>
      <c r="F1390" s="20"/>
      <c r="G1390" s="20"/>
    </row>
    <row r="1391" spans="1:13" ht="146.4" customHeight="1" thickBot="1" x14ac:dyDescent="0.35">
      <c r="A1391" s="233"/>
      <c r="B1391" s="269"/>
      <c r="C1391" s="269"/>
      <c r="D1391" s="269"/>
      <c r="E1391" s="20"/>
      <c r="F1391" s="20"/>
      <c r="G1391" s="20"/>
    </row>
    <row r="1392" spans="1:13" ht="30" thickTop="1" thickBot="1" x14ac:dyDescent="0.35">
      <c r="A1392" s="61" t="s">
        <v>9</v>
      </c>
      <c r="B1392" s="62" t="s">
        <v>10</v>
      </c>
      <c r="C1392" s="62" t="s">
        <v>4</v>
      </c>
      <c r="D1392" s="62" t="s">
        <v>11</v>
      </c>
      <c r="E1392" s="62" t="s">
        <v>12</v>
      </c>
      <c r="F1392" s="62" t="s">
        <v>13</v>
      </c>
      <c r="G1392" s="64" t="s">
        <v>14</v>
      </c>
    </row>
    <row r="1393" spans="1:13" ht="15" thickTop="1" x14ac:dyDescent="0.3">
      <c r="A1393" s="20"/>
      <c r="B1393" s="67" t="s">
        <v>15</v>
      </c>
      <c r="C1393" s="68"/>
      <c r="D1393" s="68"/>
      <c r="E1393" s="68"/>
      <c r="F1393" s="68"/>
      <c r="G1393" s="7"/>
    </row>
    <row r="1394" spans="1:13" x14ac:dyDescent="0.3">
      <c r="A1394" s="36" t="s">
        <v>16</v>
      </c>
      <c r="B1394" s="4" t="s">
        <v>70</v>
      </c>
      <c r="C1394" s="4" t="s">
        <v>18</v>
      </c>
      <c r="D1394" s="22">
        <v>3.5</v>
      </c>
      <c r="E1394" s="70">
        <v>30.27</v>
      </c>
      <c r="F1394" s="6">
        <f>PRODUCT(D1394:E1394)</f>
        <v>105.94499999999999</v>
      </c>
      <c r="G1394" s="7"/>
    </row>
    <row r="1395" spans="1:13" x14ac:dyDescent="0.3">
      <c r="A1395" s="36" t="s">
        <v>19</v>
      </c>
      <c r="B1395" s="4" t="s">
        <v>140</v>
      </c>
      <c r="C1395" s="4" t="s">
        <v>18</v>
      </c>
      <c r="D1395" s="22">
        <v>3.5</v>
      </c>
      <c r="E1395" s="70">
        <v>28.09</v>
      </c>
      <c r="F1395" s="6">
        <f>PRODUCT(D1395:E1395)</f>
        <v>98.314999999999998</v>
      </c>
      <c r="G1395" s="7"/>
    </row>
    <row r="1396" spans="1:13" ht="15" thickBot="1" x14ac:dyDescent="0.35">
      <c r="A1396" s="36" t="s">
        <v>131</v>
      </c>
      <c r="B1396" s="4" t="s">
        <v>141</v>
      </c>
      <c r="C1396" s="4" t="s">
        <v>18</v>
      </c>
      <c r="D1396" s="22">
        <v>7</v>
      </c>
      <c r="E1396" s="70">
        <v>25.18</v>
      </c>
      <c r="F1396" s="6">
        <f>PRODUCT(D1396:E1396)</f>
        <v>176.26</v>
      </c>
      <c r="G1396" s="7"/>
    </row>
    <row r="1397" spans="1:13" ht="15.6" thickTop="1" thickBot="1" x14ac:dyDescent="0.35">
      <c r="A1397" s="71">
        <v>1</v>
      </c>
      <c r="B1397" s="244" t="s">
        <v>21</v>
      </c>
      <c r="C1397" s="245"/>
      <c r="D1397" s="245"/>
      <c r="E1397" s="246"/>
      <c r="F1397" s="72">
        <f>SUM(F1394:F1396)</f>
        <v>380.52</v>
      </c>
      <c r="G1397" s="73">
        <f>SUM(F1397/F1408)</f>
        <v>0.52369700745255299</v>
      </c>
    </row>
    <row r="1398" spans="1:13" ht="15" thickTop="1" x14ac:dyDescent="0.3">
      <c r="A1398" s="20"/>
      <c r="B1398" s="74" t="s">
        <v>45</v>
      </c>
      <c r="C1398" s="4"/>
      <c r="D1398" s="4"/>
      <c r="E1398" s="4"/>
      <c r="F1398" s="41"/>
      <c r="G1398" s="75"/>
    </row>
    <row r="1399" spans="1:13" ht="43.8" thickBot="1" x14ac:dyDescent="0.35">
      <c r="A1399" s="36" t="s">
        <v>23</v>
      </c>
      <c r="B1399" s="4" t="s">
        <v>2935</v>
      </c>
      <c r="C1399" s="4" t="s">
        <v>760</v>
      </c>
      <c r="D1399" s="22">
        <v>0.3</v>
      </c>
      <c r="E1399" s="76">
        <v>490</v>
      </c>
      <c r="F1399" s="6">
        <f>PRODUCT(D1399:E1399)</f>
        <v>147</v>
      </c>
      <c r="G1399" s="7"/>
      <c r="J1399" s="37"/>
      <c r="K1399" s="37"/>
      <c r="L1399" s="37"/>
      <c r="M1399" s="37"/>
    </row>
    <row r="1400" spans="1:13" ht="15.6" thickTop="1" thickBot="1" x14ac:dyDescent="0.35">
      <c r="A1400" s="71">
        <v>2</v>
      </c>
      <c r="B1400" s="244" t="s">
        <v>49</v>
      </c>
      <c r="C1400" s="245"/>
      <c r="D1400" s="245"/>
      <c r="E1400" s="246"/>
      <c r="F1400" s="72">
        <f>SUM(F1399)</f>
        <v>147</v>
      </c>
      <c r="G1400" s="73">
        <f>SUM(F1400/F1408)</f>
        <v>0.20231120596952931</v>
      </c>
    </row>
    <row r="1401" spans="1:13" ht="15" thickTop="1" x14ac:dyDescent="0.3">
      <c r="A1401" s="20"/>
      <c r="B1401" s="74" t="s">
        <v>22</v>
      </c>
      <c r="C1401" s="4"/>
      <c r="D1401" s="4"/>
      <c r="E1401" s="4"/>
      <c r="F1401" s="41"/>
      <c r="G1401" s="75"/>
    </row>
    <row r="1402" spans="1:13" ht="58.2" thickBot="1" x14ac:dyDescent="0.35">
      <c r="A1402" s="36" t="s">
        <v>50</v>
      </c>
      <c r="B1402" s="4" t="s">
        <v>986</v>
      </c>
      <c r="C1402" s="4" t="s">
        <v>18</v>
      </c>
      <c r="D1402" s="22">
        <v>1</v>
      </c>
      <c r="E1402" s="76">
        <v>46.87</v>
      </c>
      <c r="F1402" s="23">
        <f>PRODUCT(D1402:E1402)</f>
        <v>46.87</v>
      </c>
      <c r="G1402" s="7"/>
    </row>
    <row r="1403" spans="1:13" ht="15.6" thickTop="1" thickBot="1" x14ac:dyDescent="0.35">
      <c r="A1403" s="71">
        <v>3</v>
      </c>
      <c r="B1403" s="244" t="s">
        <v>25</v>
      </c>
      <c r="C1403" s="245"/>
      <c r="D1403" s="245"/>
      <c r="E1403" s="246"/>
      <c r="F1403" s="72">
        <f>SUM(F1402)</f>
        <v>46.87</v>
      </c>
      <c r="G1403" s="73">
        <f>SUM(F1403/F1408)</f>
        <v>6.4505620570012509E-2</v>
      </c>
    </row>
    <row r="1404" spans="1:13" ht="15.6" thickTop="1" thickBot="1" x14ac:dyDescent="0.35">
      <c r="A1404" s="78" t="s">
        <v>26</v>
      </c>
      <c r="B1404" s="244" t="s">
        <v>54</v>
      </c>
      <c r="C1404" s="245"/>
      <c r="D1404" s="245"/>
      <c r="E1404" s="246"/>
      <c r="F1404" s="79">
        <f>SUM(F1397,F1400,F1403)</f>
        <v>574.39</v>
      </c>
      <c r="G1404" s="3"/>
    </row>
    <row r="1405" spans="1:13" ht="15.6" thickTop="1" thickBot="1" x14ac:dyDescent="0.35">
      <c r="A1405" s="80">
        <v>4</v>
      </c>
      <c r="B1405" s="264" t="s">
        <v>28</v>
      </c>
      <c r="C1405" s="265"/>
      <c r="D1405" s="265"/>
      <c r="E1405" s="266"/>
      <c r="F1405" s="79">
        <f>SUM(F1404)*15%</f>
        <v>86.158499999999989</v>
      </c>
      <c r="G1405" s="73">
        <f>SUM(F1405/F1408)</f>
        <v>0.11857707509881422</v>
      </c>
    </row>
    <row r="1406" spans="1:13" ht="15.6" thickTop="1" thickBot="1" x14ac:dyDescent="0.35">
      <c r="A1406" s="78" t="s">
        <v>29</v>
      </c>
      <c r="B1406" s="244" t="s">
        <v>55</v>
      </c>
      <c r="C1406" s="245"/>
      <c r="D1406" s="245"/>
      <c r="E1406" s="246"/>
      <c r="F1406" s="81">
        <f>SUM(F1404:F1405)</f>
        <v>660.54849999999999</v>
      </c>
    </row>
    <row r="1407" spans="1:13" ht="15.6" thickTop="1" thickBot="1" x14ac:dyDescent="0.35">
      <c r="A1407" s="80">
        <v>5</v>
      </c>
      <c r="B1407" s="264" t="s">
        <v>31</v>
      </c>
      <c r="C1407" s="265"/>
      <c r="D1407" s="265"/>
      <c r="E1407" s="266"/>
      <c r="F1407" s="79">
        <f>SUM(F1406)*10%</f>
        <v>66.054850000000002</v>
      </c>
      <c r="G1407" s="73">
        <f>SUM(F1407/F1408)</f>
        <v>9.0909090909090912E-2</v>
      </c>
    </row>
    <row r="1408" spans="1:13" ht="15.6" thickTop="1" thickBot="1" x14ac:dyDescent="0.35">
      <c r="A1408" s="78" t="s">
        <v>32</v>
      </c>
      <c r="B1408" s="244" t="s">
        <v>33</v>
      </c>
      <c r="C1408" s="245"/>
      <c r="D1408" s="245"/>
      <c r="E1408" s="246"/>
      <c r="F1408" s="81">
        <f>SUM(F1406:F1407)</f>
        <v>726.60334999999998</v>
      </c>
      <c r="G1408" s="82">
        <f>SUM(G1397,G1400,G1403,G1405,G1407)</f>
        <v>1</v>
      </c>
    </row>
    <row r="1409" spans="1:13" ht="15.6" thickTop="1" thickBot="1" x14ac:dyDescent="0.35"/>
    <row r="1410" spans="1:13" ht="44.4" thickTop="1" thickBot="1" x14ac:dyDescent="0.35">
      <c r="A1410" s="61" t="s">
        <v>2</v>
      </c>
      <c r="B1410" s="62" t="s">
        <v>3</v>
      </c>
      <c r="C1410" s="63" t="s">
        <v>4</v>
      </c>
      <c r="D1410" s="64" t="s">
        <v>5</v>
      </c>
      <c r="E1410" s="27"/>
      <c r="F1410" s="20"/>
      <c r="G1410" s="20"/>
    </row>
    <row r="1411" spans="1:13" ht="156" customHeight="1" thickTop="1" x14ac:dyDescent="0.3">
      <c r="A1411" s="232" t="s">
        <v>987</v>
      </c>
      <c r="B1411" s="278" t="s">
        <v>988</v>
      </c>
      <c r="C1411" s="268" t="s">
        <v>8</v>
      </c>
      <c r="D1411" s="268">
        <v>1</v>
      </c>
      <c r="E1411" s="27"/>
      <c r="F1411" s="20"/>
      <c r="G1411" s="20"/>
    </row>
    <row r="1412" spans="1:13" ht="211.8" customHeight="1" thickBot="1" x14ac:dyDescent="0.35">
      <c r="A1412" s="233"/>
      <c r="B1412" s="279"/>
      <c r="C1412" s="269"/>
      <c r="D1412" s="269"/>
      <c r="E1412" s="20"/>
      <c r="F1412" s="20"/>
      <c r="G1412" s="20"/>
    </row>
    <row r="1413" spans="1:13" ht="30" thickTop="1" thickBot="1" x14ac:dyDescent="0.35">
      <c r="A1413" s="61" t="s">
        <v>9</v>
      </c>
      <c r="B1413" s="62" t="s">
        <v>10</v>
      </c>
      <c r="C1413" s="62" t="s">
        <v>4</v>
      </c>
      <c r="D1413" s="62" t="s">
        <v>11</v>
      </c>
      <c r="E1413" s="62" t="s">
        <v>12</v>
      </c>
      <c r="F1413" s="62" t="s">
        <v>13</v>
      </c>
      <c r="G1413" s="64" t="s">
        <v>14</v>
      </c>
    </row>
    <row r="1414" spans="1:13" ht="15" thickTop="1" x14ac:dyDescent="0.3">
      <c r="A1414" s="20"/>
      <c r="B1414" s="67" t="s">
        <v>15</v>
      </c>
      <c r="C1414" s="68"/>
      <c r="D1414" s="68"/>
      <c r="E1414" s="68"/>
      <c r="F1414" s="68"/>
      <c r="G1414" s="7"/>
    </row>
    <row r="1415" spans="1:13" x14ac:dyDescent="0.3">
      <c r="A1415" s="36" t="s">
        <v>16</v>
      </c>
      <c r="B1415" s="4" t="s">
        <v>70</v>
      </c>
      <c r="C1415" s="4" t="s">
        <v>18</v>
      </c>
      <c r="D1415" s="22">
        <v>3</v>
      </c>
      <c r="E1415" s="70">
        <v>30.27</v>
      </c>
      <c r="F1415" s="6">
        <f>PRODUCT(D1415:E1415)</f>
        <v>90.81</v>
      </c>
      <c r="G1415" s="7"/>
    </row>
    <row r="1416" spans="1:13" x14ac:dyDescent="0.3">
      <c r="A1416" s="36" t="s">
        <v>19</v>
      </c>
      <c r="B1416" s="4" t="s">
        <v>140</v>
      </c>
      <c r="C1416" s="4" t="s">
        <v>18</v>
      </c>
      <c r="D1416" s="22">
        <v>3</v>
      </c>
      <c r="E1416" s="70">
        <v>28.09</v>
      </c>
      <c r="F1416" s="6">
        <f>PRODUCT(D1416:E1416)</f>
        <v>84.27</v>
      </c>
      <c r="G1416" s="7"/>
    </row>
    <row r="1417" spans="1:13" ht="15" thickBot="1" x14ac:dyDescent="0.35">
      <c r="A1417" s="36" t="s">
        <v>131</v>
      </c>
      <c r="B1417" s="4" t="s">
        <v>141</v>
      </c>
      <c r="C1417" s="4" t="s">
        <v>18</v>
      </c>
      <c r="D1417" s="22">
        <v>5.75</v>
      </c>
      <c r="E1417" s="70">
        <v>25.18</v>
      </c>
      <c r="F1417" s="6">
        <f>PRODUCT(D1417:E1417)</f>
        <v>144.785</v>
      </c>
      <c r="G1417" s="7"/>
    </row>
    <row r="1418" spans="1:13" ht="15.6" thickTop="1" thickBot="1" x14ac:dyDescent="0.35">
      <c r="A1418" s="71">
        <v>1</v>
      </c>
      <c r="B1418" s="244" t="s">
        <v>21</v>
      </c>
      <c r="C1418" s="245"/>
      <c r="D1418" s="245"/>
      <c r="E1418" s="246"/>
      <c r="F1418" s="72">
        <f>SUM(F1415:F1417)</f>
        <v>319.86500000000001</v>
      </c>
      <c r="G1418" s="73">
        <f>SUM(F1418/F1430)</f>
        <v>0.4513422180154425</v>
      </c>
    </row>
    <row r="1419" spans="1:13" ht="15" thickTop="1" x14ac:dyDescent="0.3">
      <c r="A1419" s="20"/>
      <c r="B1419" s="74" t="s">
        <v>45</v>
      </c>
      <c r="C1419" s="4"/>
      <c r="D1419" s="4"/>
      <c r="E1419" s="4"/>
      <c r="F1419" s="41"/>
      <c r="G1419" s="75"/>
    </row>
    <row r="1420" spans="1:13" ht="43.2" x14ac:dyDescent="0.3">
      <c r="A1420" s="36" t="s">
        <v>23</v>
      </c>
      <c r="B1420" s="4" t="s">
        <v>2936</v>
      </c>
      <c r="C1420" s="4" t="s">
        <v>760</v>
      </c>
      <c r="D1420" s="22">
        <v>0.35</v>
      </c>
      <c r="E1420" s="76">
        <v>490</v>
      </c>
      <c r="F1420" s="6">
        <f>PRODUCT(D1420:E1420)</f>
        <v>171.5</v>
      </c>
      <c r="G1420" s="7"/>
      <c r="J1420" s="37"/>
      <c r="K1420" s="37"/>
      <c r="L1420" s="37"/>
      <c r="M1420" s="37"/>
    </row>
    <row r="1421" spans="1:13" ht="15" thickBot="1" x14ac:dyDescent="0.35">
      <c r="A1421" s="36" t="s">
        <v>47</v>
      </c>
      <c r="B1421" s="4" t="s">
        <v>989</v>
      </c>
      <c r="C1421" s="4" t="s">
        <v>8</v>
      </c>
      <c r="D1421" s="22">
        <v>1</v>
      </c>
      <c r="E1421" s="6">
        <v>22</v>
      </c>
      <c r="F1421" s="23">
        <f>PRODUCT(D1421:E1421)</f>
        <v>22</v>
      </c>
      <c r="G1421" s="93"/>
    </row>
    <row r="1422" spans="1:13" ht="15.6" thickTop="1" thickBot="1" x14ac:dyDescent="0.35">
      <c r="A1422" s="71">
        <v>2</v>
      </c>
      <c r="B1422" s="244" t="s">
        <v>49</v>
      </c>
      <c r="C1422" s="245"/>
      <c r="D1422" s="245"/>
      <c r="E1422" s="246"/>
      <c r="F1422" s="72">
        <f>SUM(F1420:F1421)</f>
        <v>193.5</v>
      </c>
      <c r="G1422" s="73">
        <f>SUM(F1422/F1430)</f>
        <v>0.27303618459658957</v>
      </c>
    </row>
    <row r="1423" spans="1:13" ht="15" thickTop="1" x14ac:dyDescent="0.3">
      <c r="A1423" s="20"/>
      <c r="B1423" s="74" t="s">
        <v>22</v>
      </c>
      <c r="C1423" s="4"/>
      <c r="D1423" s="4"/>
      <c r="E1423" s="4"/>
      <c r="F1423" s="41"/>
      <c r="G1423" s="75"/>
    </row>
    <row r="1424" spans="1:13" ht="90.6" customHeight="1" thickBot="1" x14ac:dyDescent="0.35">
      <c r="A1424" s="36" t="s">
        <v>50</v>
      </c>
      <c r="B1424" s="4" t="s">
        <v>990</v>
      </c>
      <c r="C1424" s="4" t="s">
        <v>18</v>
      </c>
      <c r="D1424" s="22">
        <v>1</v>
      </c>
      <c r="E1424" s="76">
        <v>46.87</v>
      </c>
      <c r="F1424" s="23">
        <f>PRODUCT(D1424:E1424)</f>
        <v>46.87</v>
      </c>
      <c r="G1424" s="7"/>
    </row>
    <row r="1425" spans="1:7" ht="15.6" thickTop="1" thickBot="1" x14ac:dyDescent="0.35">
      <c r="A1425" s="71">
        <v>3</v>
      </c>
      <c r="B1425" s="244" t="s">
        <v>25</v>
      </c>
      <c r="C1425" s="245"/>
      <c r="D1425" s="245"/>
      <c r="E1425" s="246"/>
      <c r="F1425" s="72">
        <f>SUM(F1424)</f>
        <v>46.87</v>
      </c>
      <c r="G1425" s="73">
        <f>SUM(F1425/F1430)</f>
        <v>6.6135431380062809E-2</v>
      </c>
    </row>
    <row r="1426" spans="1:7" ht="15.6" thickTop="1" thickBot="1" x14ac:dyDescent="0.35">
      <c r="A1426" s="78" t="s">
        <v>26</v>
      </c>
      <c r="B1426" s="244" t="s">
        <v>54</v>
      </c>
      <c r="C1426" s="245"/>
      <c r="D1426" s="245"/>
      <c r="E1426" s="246"/>
      <c r="F1426" s="79">
        <f>SUM(F1418,F1422,F1425)</f>
        <v>560.23500000000001</v>
      </c>
      <c r="G1426" s="3"/>
    </row>
    <row r="1427" spans="1:7" ht="15.6" thickTop="1" thickBot="1" x14ac:dyDescent="0.35">
      <c r="A1427" s="80">
        <v>4</v>
      </c>
      <c r="B1427" s="264" t="s">
        <v>28</v>
      </c>
      <c r="C1427" s="265"/>
      <c r="D1427" s="265"/>
      <c r="E1427" s="266"/>
      <c r="F1427" s="79">
        <f>SUM(F1426)*15%</f>
        <v>84.035250000000005</v>
      </c>
      <c r="G1427" s="73">
        <f>SUM(F1427/F1430)</f>
        <v>0.11857707509881424</v>
      </c>
    </row>
    <row r="1428" spans="1:7" ht="15.6" thickTop="1" thickBot="1" x14ac:dyDescent="0.35">
      <c r="A1428" s="78" t="s">
        <v>29</v>
      </c>
      <c r="B1428" s="244" t="s">
        <v>55</v>
      </c>
      <c r="C1428" s="245"/>
      <c r="D1428" s="245"/>
      <c r="E1428" s="246"/>
      <c r="F1428" s="81">
        <f>SUM(F1426:F1427)</f>
        <v>644.27025000000003</v>
      </c>
    </row>
    <row r="1429" spans="1:7" ht="15.6" thickTop="1" thickBot="1" x14ac:dyDescent="0.35">
      <c r="A1429" s="80">
        <v>5</v>
      </c>
      <c r="B1429" s="264" t="s">
        <v>31</v>
      </c>
      <c r="C1429" s="265"/>
      <c r="D1429" s="265"/>
      <c r="E1429" s="266"/>
      <c r="F1429" s="79">
        <f>SUM(F1428)*10%</f>
        <v>64.427025</v>
      </c>
      <c r="G1429" s="73">
        <f>SUM(F1429/F1430)</f>
        <v>9.0909090909090912E-2</v>
      </c>
    </row>
    <row r="1430" spans="1:7" ht="15.6" thickTop="1" thickBot="1" x14ac:dyDescent="0.35">
      <c r="A1430" s="78" t="s">
        <v>32</v>
      </c>
      <c r="B1430" s="244" t="s">
        <v>33</v>
      </c>
      <c r="C1430" s="245"/>
      <c r="D1430" s="245"/>
      <c r="E1430" s="246"/>
      <c r="F1430" s="81">
        <f>SUM(F1428:F1429)</f>
        <v>708.69727499999999</v>
      </c>
      <c r="G1430" s="82">
        <f>SUM(G1418,G1422,G1425,G1427,G1429)</f>
        <v>1</v>
      </c>
    </row>
    <row r="1431" spans="1:7" ht="15.6" thickTop="1" thickBot="1" x14ac:dyDescent="0.35"/>
    <row r="1432" spans="1:7" ht="44.4" thickTop="1" thickBot="1" x14ac:dyDescent="0.35">
      <c r="A1432" s="61" t="s">
        <v>2</v>
      </c>
      <c r="B1432" s="62" t="s">
        <v>3</v>
      </c>
      <c r="C1432" s="63" t="s">
        <v>4</v>
      </c>
      <c r="D1432" s="64" t="s">
        <v>5</v>
      </c>
      <c r="E1432" s="27"/>
      <c r="F1432" s="20"/>
      <c r="G1432" s="20"/>
    </row>
    <row r="1433" spans="1:7" ht="409.2" customHeight="1" thickTop="1" x14ac:dyDescent="0.3">
      <c r="A1433" s="232" t="s">
        <v>991</v>
      </c>
      <c r="B1433" s="278" t="s">
        <v>992</v>
      </c>
      <c r="C1433" s="268" t="s">
        <v>130</v>
      </c>
      <c r="D1433" s="268">
        <v>1</v>
      </c>
      <c r="E1433" s="27"/>
      <c r="F1433" s="20"/>
      <c r="G1433" s="20"/>
    </row>
    <row r="1434" spans="1:7" ht="404.4" customHeight="1" thickBot="1" x14ac:dyDescent="0.35">
      <c r="A1434" s="233"/>
      <c r="B1434" s="279"/>
      <c r="C1434" s="269"/>
      <c r="D1434" s="269"/>
      <c r="E1434" s="20"/>
      <c r="F1434" s="20"/>
      <c r="G1434" s="20"/>
    </row>
    <row r="1435" spans="1:7" ht="30" thickTop="1" thickBot="1" x14ac:dyDescent="0.35">
      <c r="A1435" s="61" t="s">
        <v>9</v>
      </c>
      <c r="B1435" s="62" t="s">
        <v>10</v>
      </c>
      <c r="C1435" s="62" t="s">
        <v>4</v>
      </c>
      <c r="D1435" s="62" t="s">
        <v>11</v>
      </c>
      <c r="E1435" s="62" t="s">
        <v>12</v>
      </c>
      <c r="F1435" s="62" t="s">
        <v>13</v>
      </c>
      <c r="G1435" s="64" t="s">
        <v>14</v>
      </c>
    </row>
    <row r="1436" spans="1:7" ht="15" thickTop="1" x14ac:dyDescent="0.3">
      <c r="A1436" s="20"/>
      <c r="B1436" s="67" t="s">
        <v>15</v>
      </c>
      <c r="C1436" s="68"/>
      <c r="D1436" s="68"/>
      <c r="E1436" s="68"/>
      <c r="F1436" s="68"/>
      <c r="G1436" s="7"/>
    </row>
    <row r="1437" spans="1:7" x14ac:dyDescent="0.3">
      <c r="A1437" s="36" t="s">
        <v>16</v>
      </c>
      <c r="B1437" s="4" t="s">
        <v>70</v>
      </c>
      <c r="C1437" s="4" t="s">
        <v>18</v>
      </c>
      <c r="D1437" s="105">
        <v>0.48630000000000001</v>
      </c>
      <c r="E1437" s="70">
        <v>30.27</v>
      </c>
      <c r="F1437" s="6">
        <f>PRODUCT(D1437:E1437)</f>
        <v>14.720301000000001</v>
      </c>
      <c r="G1437" s="7"/>
    </row>
    <row r="1438" spans="1:7" x14ac:dyDescent="0.3">
      <c r="A1438" s="36" t="s">
        <v>19</v>
      </c>
      <c r="B1438" s="4" t="s">
        <v>140</v>
      </c>
      <c r="C1438" s="4" t="s">
        <v>18</v>
      </c>
      <c r="D1438" s="105">
        <v>0.48630000000000001</v>
      </c>
      <c r="E1438" s="70">
        <v>28.09</v>
      </c>
      <c r="F1438" s="6">
        <f>PRODUCT(D1438:E1438)</f>
        <v>13.660167</v>
      </c>
      <c r="G1438" s="7"/>
    </row>
    <row r="1439" spans="1:7" ht="15" thickBot="1" x14ac:dyDescent="0.35">
      <c r="A1439" s="36" t="s">
        <v>131</v>
      </c>
      <c r="B1439" s="4" t="s">
        <v>141</v>
      </c>
      <c r="C1439" s="4" t="s">
        <v>18</v>
      </c>
      <c r="D1439" s="105">
        <v>0.48630000000000001</v>
      </c>
      <c r="E1439" s="70">
        <v>25.18</v>
      </c>
      <c r="F1439" s="6">
        <f>PRODUCT(D1439:E1439)</f>
        <v>12.245034</v>
      </c>
      <c r="G1439" s="7"/>
    </row>
    <row r="1440" spans="1:7" ht="15.6" thickTop="1" thickBot="1" x14ac:dyDescent="0.35">
      <c r="A1440" s="71">
        <v>1</v>
      </c>
      <c r="B1440" s="244" t="s">
        <v>21</v>
      </c>
      <c r="C1440" s="245"/>
      <c r="D1440" s="245"/>
      <c r="E1440" s="246"/>
      <c r="F1440" s="72">
        <f>SUM(F1437:F1439)</f>
        <v>40.625501999999997</v>
      </c>
      <c r="G1440" s="73">
        <f>SUM(F1440/F1448)</f>
        <v>0.47120218326428753</v>
      </c>
    </row>
    <row r="1441" spans="1:12" ht="15" thickTop="1" x14ac:dyDescent="0.3">
      <c r="A1441" s="20"/>
      <c r="B1441" s="74" t="s">
        <v>188</v>
      </c>
      <c r="C1441" s="4"/>
      <c r="D1441" s="4"/>
      <c r="E1441" s="4"/>
      <c r="F1441" s="41"/>
      <c r="G1441" s="75"/>
    </row>
    <row r="1442" spans="1:12" ht="15" thickBot="1" x14ac:dyDescent="0.35">
      <c r="A1442" s="36" t="s">
        <v>23</v>
      </c>
      <c r="B1442" s="4" t="s">
        <v>189</v>
      </c>
      <c r="C1442" s="4" t="s">
        <v>190</v>
      </c>
      <c r="D1442" s="22">
        <v>1</v>
      </c>
      <c r="E1442" s="76">
        <v>27.53</v>
      </c>
      <c r="F1442" s="6">
        <f>D1442*E1442</f>
        <v>27.53</v>
      </c>
      <c r="G1442" s="7"/>
      <c r="J1442" s="30"/>
      <c r="K1442" s="31"/>
      <c r="L1442" s="31"/>
    </row>
    <row r="1443" spans="1:12" ht="15.6" thickTop="1" thickBot="1" x14ac:dyDescent="0.35">
      <c r="A1443" s="71">
        <v>2</v>
      </c>
      <c r="B1443" s="244" t="s">
        <v>134</v>
      </c>
      <c r="C1443" s="245"/>
      <c r="D1443" s="245"/>
      <c r="E1443" s="246"/>
      <c r="F1443" s="72">
        <f>SUM(F1442)</f>
        <v>27.53</v>
      </c>
      <c r="G1443" s="73">
        <f>SUM(F1443/F1448)</f>
        <v>0.31931165072780732</v>
      </c>
    </row>
    <row r="1444" spans="1:12" ht="15.6" thickTop="1" thickBot="1" x14ac:dyDescent="0.35">
      <c r="A1444" s="78" t="s">
        <v>26</v>
      </c>
      <c r="B1444" s="244" t="s">
        <v>27</v>
      </c>
      <c r="C1444" s="245"/>
      <c r="D1444" s="245"/>
      <c r="E1444" s="246"/>
      <c r="F1444" s="79">
        <f>SUM(F1440,F1443)</f>
        <v>68.155501999999998</v>
      </c>
      <c r="G1444" s="3"/>
    </row>
    <row r="1445" spans="1:12" ht="15.6" thickTop="1" thickBot="1" x14ac:dyDescent="0.35">
      <c r="A1445" s="80">
        <v>3</v>
      </c>
      <c r="B1445" s="264" t="s">
        <v>28</v>
      </c>
      <c r="C1445" s="265"/>
      <c r="D1445" s="265"/>
      <c r="E1445" s="266"/>
      <c r="F1445" s="79">
        <f>SUM(F1444)*15%</f>
        <v>10.223325299999999</v>
      </c>
      <c r="G1445" s="73">
        <f>SUM(F1445/F1448)</f>
        <v>0.11857707509881421</v>
      </c>
    </row>
    <row r="1446" spans="1:12" ht="15.6" thickTop="1" thickBot="1" x14ac:dyDescent="0.35">
      <c r="A1446" s="78" t="s">
        <v>29</v>
      </c>
      <c r="B1446" s="244" t="s">
        <v>30</v>
      </c>
      <c r="C1446" s="245"/>
      <c r="D1446" s="245"/>
      <c r="E1446" s="246"/>
      <c r="F1446" s="81">
        <f>SUM(F1444:F1445)</f>
        <v>78.378827299999998</v>
      </c>
    </row>
    <row r="1447" spans="1:12" ht="15.6" thickTop="1" thickBot="1" x14ac:dyDescent="0.35">
      <c r="A1447" s="80">
        <v>4</v>
      </c>
      <c r="B1447" s="264" t="s">
        <v>31</v>
      </c>
      <c r="C1447" s="265"/>
      <c r="D1447" s="265"/>
      <c r="E1447" s="266"/>
      <c r="F1447" s="79">
        <f>SUM(F1446)*10%</f>
        <v>7.8378827300000005</v>
      </c>
      <c r="G1447" s="73">
        <f>SUM(F1447/F1448)</f>
        <v>9.0909090909090912E-2</v>
      </c>
    </row>
    <row r="1448" spans="1:12" ht="15.6" thickTop="1" thickBot="1" x14ac:dyDescent="0.35">
      <c r="A1448" s="78" t="s">
        <v>32</v>
      </c>
      <c r="B1448" s="244" t="s">
        <v>33</v>
      </c>
      <c r="C1448" s="245"/>
      <c r="D1448" s="245"/>
      <c r="E1448" s="246"/>
      <c r="F1448" s="81">
        <f>SUM(F1446:F1447)</f>
        <v>86.216710030000002</v>
      </c>
      <c r="G1448" s="82">
        <f>SUM(G1440,G1443,G1445,G1447)</f>
        <v>1</v>
      </c>
    </row>
    <row r="1449" spans="1:12" ht="15.6" thickTop="1" thickBot="1" x14ac:dyDescent="0.35"/>
    <row r="1450" spans="1:12" ht="44.4" thickTop="1" thickBot="1" x14ac:dyDescent="0.35">
      <c r="A1450" s="61" t="s">
        <v>2</v>
      </c>
      <c r="B1450" s="62" t="s">
        <v>3</v>
      </c>
      <c r="C1450" s="63" t="s">
        <v>4</v>
      </c>
      <c r="D1450" s="64" t="s">
        <v>5</v>
      </c>
      <c r="E1450" s="27"/>
      <c r="F1450" s="20"/>
      <c r="G1450" s="20"/>
    </row>
    <row r="1451" spans="1:12" ht="54" customHeight="1" thickTop="1" thickBot="1" x14ac:dyDescent="0.35">
      <c r="A1451" s="18" t="s">
        <v>993</v>
      </c>
      <c r="B1451" s="66" t="s">
        <v>994</v>
      </c>
      <c r="C1451" s="50" t="s">
        <v>130</v>
      </c>
      <c r="D1451" s="50">
        <v>1</v>
      </c>
      <c r="E1451" s="20"/>
      <c r="F1451" s="20"/>
      <c r="G1451" s="20"/>
    </row>
    <row r="1452" spans="1:12" ht="30" thickTop="1" thickBot="1" x14ac:dyDescent="0.35">
      <c r="A1452" s="61" t="s">
        <v>9</v>
      </c>
      <c r="B1452" s="62" t="s">
        <v>10</v>
      </c>
      <c r="C1452" s="62" t="s">
        <v>4</v>
      </c>
      <c r="D1452" s="62" t="s">
        <v>11</v>
      </c>
      <c r="E1452" s="62" t="s">
        <v>12</v>
      </c>
      <c r="F1452" s="62" t="s">
        <v>13</v>
      </c>
      <c r="G1452" s="64" t="s">
        <v>14</v>
      </c>
    </row>
    <row r="1453" spans="1:12" ht="15" thickTop="1" x14ac:dyDescent="0.3">
      <c r="A1453" s="20"/>
      <c r="B1453" s="67" t="s">
        <v>15</v>
      </c>
      <c r="C1453" s="68"/>
      <c r="D1453" s="68"/>
      <c r="E1453" s="68"/>
      <c r="F1453" s="68"/>
      <c r="G1453" s="7"/>
    </row>
    <row r="1454" spans="1:12" x14ac:dyDescent="0.3">
      <c r="A1454" s="36" t="s">
        <v>16</v>
      </c>
      <c r="B1454" s="4" t="s">
        <v>70</v>
      </c>
      <c r="C1454" s="4" t="s">
        <v>18</v>
      </c>
      <c r="D1454" s="105">
        <v>0.8972</v>
      </c>
      <c r="E1454" s="70">
        <v>30.27</v>
      </c>
      <c r="F1454" s="6">
        <f>PRODUCT(D1454:E1454)</f>
        <v>27.158244</v>
      </c>
      <c r="G1454" s="7"/>
    </row>
    <row r="1455" spans="1:12" x14ac:dyDescent="0.3">
      <c r="A1455" s="36" t="s">
        <v>19</v>
      </c>
      <c r="B1455" s="4" t="s">
        <v>140</v>
      </c>
      <c r="C1455" s="4" t="s">
        <v>18</v>
      </c>
      <c r="D1455" s="105">
        <v>0.8972</v>
      </c>
      <c r="E1455" s="70">
        <v>28.09</v>
      </c>
      <c r="F1455" s="6">
        <f>PRODUCT(D1455:E1455)</f>
        <v>25.202348000000001</v>
      </c>
      <c r="G1455" s="7"/>
    </row>
    <row r="1456" spans="1:12" ht="15" thickBot="1" x14ac:dyDescent="0.35">
      <c r="A1456" s="36" t="s">
        <v>131</v>
      </c>
      <c r="B1456" s="4" t="s">
        <v>141</v>
      </c>
      <c r="C1456" s="4" t="s">
        <v>18</v>
      </c>
      <c r="D1456" s="105">
        <v>0.8972</v>
      </c>
      <c r="E1456" s="70">
        <v>25.18</v>
      </c>
      <c r="F1456" s="6">
        <f>PRODUCT(D1456:E1456)</f>
        <v>22.591495999999999</v>
      </c>
      <c r="G1456" s="7"/>
    </row>
    <row r="1457" spans="1:12" ht="15.6" thickTop="1" thickBot="1" x14ac:dyDescent="0.35">
      <c r="A1457" s="71">
        <v>1</v>
      </c>
      <c r="B1457" s="244" t="s">
        <v>21</v>
      </c>
      <c r="C1457" s="245"/>
      <c r="D1457" s="245"/>
      <c r="E1457" s="246"/>
      <c r="F1457" s="72">
        <f>SUM(F1454:F1456)</f>
        <v>74.952088000000003</v>
      </c>
      <c r="G1457" s="73">
        <f>SUM(F1457/F1465)</f>
        <v>0.48717024534715181</v>
      </c>
    </row>
    <row r="1458" spans="1:12" ht="24" customHeight="1" thickTop="1" x14ac:dyDescent="0.3">
      <c r="A1458" s="20"/>
      <c r="B1458" s="74" t="s">
        <v>188</v>
      </c>
      <c r="C1458" s="4"/>
      <c r="D1458" s="4"/>
      <c r="E1458" s="4"/>
      <c r="F1458" s="41"/>
      <c r="G1458" s="75"/>
    </row>
    <row r="1459" spans="1:12" ht="24" customHeight="1" thickBot="1" x14ac:dyDescent="0.35">
      <c r="A1459" s="36" t="s">
        <v>23</v>
      </c>
      <c r="B1459" s="4" t="s">
        <v>189</v>
      </c>
      <c r="C1459" s="4" t="s">
        <v>190</v>
      </c>
      <c r="D1459" s="22">
        <v>1</v>
      </c>
      <c r="E1459" s="76">
        <v>46.67</v>
      </c>
      <c r="F1459" s="6">
        <f>D1459*E1459</f>
        <v>46.67</v>
      </c>
      <c r="G1459" s="7"/>
      <c r="J1459" s="30"/>
      <c r="K1459" s="31"/>
      <c r="L1459" s="31"/>
    </row>
    <row r="1460" spans="1:12" ht="15.6" thickTop="1" thickBot="1" x14ac:dyDescent="0.35">
      <c r="A1460" s="71">
        <v>2</v>
      </c>
      <c r="B1460" s="244" t="s">
        <v>134</v>
      </c>
      <c r="C1460" s="245"/>
      <c r="D1460" s="245"/>
      <c r="E1460" s="246"/>
      <c r="F1460" s="72">
        <f>SUM(F1459)</f>
        <v>46.67</v>
      </c>
      <c r="G1460" s="73">
        <f>SUM(F1460/F1465)</f>
        <v>0.30334358864494304</v>
      </c>
    </row>
    <row r="1461" spans="1:12" ht="15.6" thickTop="1" thickBot="1" x14ac:dyDescent="0.35">
      <c r="A1461" s="78" t="s">
        <v>26</v>
      </c>
      <c r="B1461" s="244" t="s">
        <v>27</v>
      </c>
      <c r="C1461" s="245"/>
      <c r="D1461" s="245"/>
      <c r="E1461" s="246"/>
      <c r="F1461" s="79">
        <f>SUM(F1457,F1460)</f>
        <v>121.62208800000001</v>
      </c>
      <c r="G1461" s="3"/>
    </row>
    <row r="1462" spans="1:12" ht="15.6" thickTop="1" thickBot="1" x14ac:dyDescent="0.35">
      <c r="A1462" s="80">
        <v>3</v>
      </c>
      <c r="B1462" s="264" t="s">
        <v>28</v>
      </c>
      <c r="C1462" s="265"/>
      <c r="D1462" s="265"/>
      <c r="E1462" s="266"/>
      <c r="F1462" s="79">
        <f>SUM(F1461)*15%</f>
        <v>18.243313199999999</v>
      </c>
      <c r="G1462" s="73">
        <f>SUM(F1462/F1465)</f>
        <v>0.11857707509881422</v>
      </c>
    </row>
    <row r="1463" spans="1:12" ht="15.6" thickTop="1" thickBot="1" x14ac:dyDescent="0.35">
      <c r="A1463" s="78" t="s">
        <v>29</v>
      </c>
      <c r="B1463" s="244" t="s">
        <v>30</v>
      </c>
      <c r="C1463" s="245"/>
      <c r="D1463" s="245"/>
      <c r="E1463" s="246"/>
      <c r="F1463" s="81">
        <f>SUM(F1461:F1462)</f>
        <v>139.86540120000001</v>
      </c>
    </row>
    <row r="1464" spans="1:12" ht="15.6" thickTop="1" thickBot="1" x14ac:dyDescent="0.35">
      <c r="A1464" s="80">
        <v>4</v>
      </c>
      <c r="B1464" s="264" t="s">
        <v>31</v>
      </c>
      <c r="C1464" s="265"/>
      <c r="D1464" s="265"/>
      <c r="E1464" s="266"/>
      <c r="F1464" s="79">
        <f>SUM(F1463)*10%</f>
        <v>13.986540120000001</v>
      </c>
      <c r="G1464" s="73">
        <f>SUM(F1464/F1465)</f>
        <v>9.0909090909090912E-2</v>
      </c>
    </row>
    <row r="1465" spans="1:12" ht="15.6" thickTop="1" thickBot="1" x14ac:dyDescent="0.35">
      <c r="A1465" s="78" t="s">
        <v>32</v>
      </c>
      <c r="B1465" s="244" t="s">
        <v>33</v>
      </c>
      <c r="C1465" s="245"/>
      <c r="D1465" s="245"/>
      <c r="E1465" s="246"/>
      <c r="F1465" s="81">
        <f>SUM(F1463:F1464)</f>
        <v>153.85194132000001</v>
      </c>
      <c r="G1465" s="82">
        <f>SUM(G1457,G1460,G1462,G1464)</f>
        <v>1</v>
      </c>
    </row>
    <row r="1466" spans="1:12" ht="15.6" thickTop="1" thickBot="1" x14ac:dyDescent="0.35"/>
    <row r="1467" spans="1:12" ht="44.4" thickTop="1" thickBot="1" x14ac:dyDescent="0.35">
      <c r="A1467" s="61" t="s">
        <v>2</v>
      </c>
      <c r="B1467" s="62" t="s">
        <v>3</v>
      </c>
      <c r="C1467" s="63" t="s">
        <v>4</v>
      </c>
      <c r="D1467" s="64" t="s">
        <v>5</v>
      </c>
      <c r="E1467" s="27"/>
      <c r="F1467" s="20"/>
      <c r="G1467" s="20"/>
    </row>
    <row r="1468" spans="1:12" ht="216.6" customHeight="1" thickTop="1" x14ac:dyDescent="0.3">
      <c r="A1468" s="232" t="s">
        <v>995</v>
      </c>
      <c r="B1468" s="278" t="s">
        <v>996</v>
      </c>
      <c r="C1468" s="268" t="s">
        <v>130</v>
      </c>
      <c r="D1468" s="268">
        <v>1</v>
      </c>
      <c r="E1468" s="27"/>
      <c r="F1468" s="20"/>
      <c r="G1468" s="20"/>
    </row>
    <row r="1469" spans="1:12" ht="286.2" customHeight="1" x14ac:dyDescent="0.3">
      <c r="A1469" s="243"/>
      <c r="B1469" s="281"/>
      <c r="C1469" s="249"/>
      <c r="D1469" s="249"/>
      <c r="E1469" s="27"/>
      <c r="F1469" s="20"/>
      <c r="G1469" s="20"/>
    </row>
    <row r="1470" spans="1:12" ht="73.2" customHeight="1" thickBot="1" x14ac:dyDescent="0.35">
      <c r="A1470" s="233"/>
      <c r="B1470" s="279"/>
      <c r="C1470" s="269"/>
      <c r="D1470" s="269"/>
      <c r="E1470" s="20"/>
      <c r="F1470" s="20"/>
      <c r="G1470" s="20"/>
    </row>
    <row r="1471" spans="1:12" ht="30" thickTop="1" thickBot="1" x14ac:dyDescent="0.35">
      <c r="A1471" s="61" t="s">
        <v>9</v>
      </c>
      <c r="B1471" s="62" t="s">
        <v>10</v>
      </c>
      <c r="C1471" s="62" t="s">
        <v>4</v>
      </c>
      <c r="D1471" s="62" t="s">
        <v>11</v>
      </c>
      <c r="E1471" s="62" t="s">
        <v>12</v>
      </c>
      <c r="F1471" s="62" t="s">
        <v>13</v>
      </c>
      <c r="G1471" s="64" t="s">
        <v>14</v>
      </c>
    </row>
    <row r="1472" spans="1:12" ht="15" thickTop="1" x14ac:dyDescent="0.3">
      <c r="A1472" s="20"/>
      <c r="B1472" s="67" t="s">
        <v>15</v>
      </c>
      <c r="C1472" s="68"/>
      <c r="D1472" s="68"/>
      <c r="E1472" s="68"/>
      <c r="F1472" s="68"/>
      <c r="G1472" s="7"/>
    </row>
    <row r="1473" spans="1:12" x14ac:dyDescent="0.3">
      <c r="A1473" s="36" t="s">
        <v>16</v>
      </c>
      <c r="B1473" s="4" t="s">
        <v>70</v>
      </c>
      <c r="C1473" s="4" t="s">
        <v>18</v>
      </c>
      <c r="D1473" s="105">
        <v>1.8120000000000001</v>
      </c>
      <c r="E1473" s="70">
        <v>30.27</v>
      </c>
      <c r="F1473" s="6">
        <f>PRODUCT(D1473:E1473)</f>
        <v>54.849240000000002</v>
      </c>
      <c r="G1473" s="7"/>
    </row>
    <row r="1474" spans="1:12" x14ac:dyDescent="0.3">
      <c r="A1474" s="36" t="s">
        <v>19</v>
      </c>
      <c r="B1474" s="4" t="s">
        <v>140</v>
      </c>
      <c r="C1474" s="4" t="s">
        <v>18</v>
      </c>
      <c r="D1474" s="105">
        <v>1.8120000000000001</v>
      </c>
      <c r="E1474" s="70">
        <v>28.09</v>
      </c>
      <c r="F1474" s="6">
        <f>PRODUCT(D1474:E1474)</f>
        <v>50.899079999999998</v>
      </c>
      <c r="G1474" s="7"/>
    </row>
    <row r="1475" spans="1:12" ht="15" thickBot="1" x14ac:dyDescent="0.35">
      <c r="A1475" s="36" t="s">
        <v>131</v>
      </c>
      <c r="B1475" s="4" t="s">
        <v>141</v>
      </c>
      <c r="C1475" s="4" t="s">
        <v>18</v>
      </c>
      <c r="D1475" s="105">
        <v>1.8120000000000001</v>
      </c>
      <c r="E1475" s="70">
        <v>25.18</v>
      </c>
      <c r="F1475" s="6">
        <f>PRODUCT(D1475:E1475)</f>
        <v>45.626159999999999</v>
      </c>
      <c r="G1475" s="7"/>
    </row>
    <row r="1476" spans="1:12" ht="15.6" thickTop="1" thickBot="1" x14ac:dyDescent="0.35">
      <c r="A1476" s="71">
        <v>1</v>
      </c>
      <c r="B1476" s="244" t="s">
        <v>21</v>
      </c>
      <c r="C1476" s="245"/>
      <c r="D1476" s="245"/>
      <c r="E1476" s="246"/>
      <c r="F1476" s="72">
        <f>SUM(F1473:F1475)</f>
        <v>151.37448000000001</v>
      </c>
      <c r="G1476" s="73">
        <f>SUM(F1476/F1484)</f>
        <v>0.48718116595446703</v>
      </c>
    </row>
    <row r="1477" spans="1:12" ht="15" thickTop="1" x14ac:dyDescent="0.3">
      <c r="A1477" s="20"/>
      <c r="B1477" s="74" t="s">
        <v>188</v>
      </c>
      <c r="C1477" s="4"/>
      <c r="D1477" s="4"/>
      <c r="E1477" s="4"/>
      <c r="F1477" s="41"/>
      <c r="G1477" s="75"/>
    </row>
    <row r="1478" spans="1:12" ht="15" thickBot="1" x14ac:dyDescent="0.35">
      <c r="A1478" s="36" t="s">
        <v>23</v>
      </c>
      <c r="B1478" s="4" t="s">
        <v>189</v>
      </c>
      <c r="C1478" s="4" t="s">
        <v>190</v>
      </c>
      <c r="D1478" s="22">
        <v>1</v>
      </c>
      <c r="E1478" s="76">
        <v>94.25</v>
      </c>
      <c r="F1478" s="6">
        <f>D1478*E1478</f>
        <v>94.25</v>
      </c>
      <c r="G1478" s="7"/>
      <c r="J1478" s="30"/>
      <c r="K1478" s="31"/>
      <c r="L1478" s="31"/>
    </row>
    <row r="1479" spans="1:12" ht="15.6" thickTop="1" thickBot="1" x14ac:dyDescent="0.35">
      <c r="A1479" s="71">
        <v>2</v>
      </c>
      <c r="B1479" s="244" t="s">
        <v>134</v>
      </c>
      <c r="C1479" s="245"/>
      <c r="D1479" s="245"/>
      <c r="E1479" s="246"/>
      <c r="F1479" s="72">
        <f>SUM(F1478)</f>
        <v>94.25</v>
      </c>
      <c r="G1479" s="73">
        <f>SUM(F1479/F1484)</f>
        <v>0.30333266803762771</v>
      </c>
    </row>
    <row r="1480" spans="1:12" ht="15.6" thickTop="1" thickBot="1" x14ac:dyDescent="0.35">
      <c r="A1480" s="78" t="s">
        <v>26</v>
      </c>
      <c r="B1480" s="244" t="s">
        <v>27</v>
      </c>
      <c r="C1480" s="245"/>
      <c r="D1480" s="245"/>
      <c r="E1480" s="246"/>
      <c r="F1480" s="79">
        <f>SUM(F1476,F1479)</f>
        <v>245.62448000000001</v>
      </c>
      <c r="G1480" s="3"/>
    </row>
    <row r="1481" spans="1:12" ht="15.6" thickTop="1" thickBot="1" x14ac:dyDescent="0.35">
      <c r="A1481" s="80">
        <v>3</v>
      </c>
      <c r="B1481" s="264" t="s">
        <v>28</v>
      </c>
      <c r="C1481" s="265"/>
      <c r="D1481" s="265"/>
      <c r="E1481" s="266"/>
      <c r="F1481" s="79">
        <f>SUM(F1480)*15%</f>
        <v>36.843671999999998</v>
      </c>
      <c r="G1481" s="73">
        <f>SUM(F1481/F1484)</f>
        <v>0.11857707509881421</v>
      </c>
    </row>
    <row r="1482" spans="1:12" ht="15.6" thickTop="1" thickBot="1" x14ac:dyDescent="0.35">
      <c r="A1482" s="78" t="s">
        <v>29</v>
      </c>
      <c r="B1482" s="244" t="s">
        <v>30</v>
      </c>
      <c r="C1482" s="245"/>
      <c r="D1482" s="245"/>
      <c r="E1482" s="246"/>
      <c r="F1482" s="81">
        <f>SUM(F1480:F1481)</f>
        <v>282.46815200000003</v>
      </c>
    </row>
    <row r="1483" spans="1:12" ht="15.6" thickTop="1" thickBot="1" x14ac:dyDescent="0.35">
      <c r="A1483" s="80">
        <v>4</v>
      </c>
      <c r="B1483" s="264" t="s">
        <v>31</v>
      </c>
      <c r="C1483" s="265"/>
      <c r="D1483" s="265"/>
      <c r="E1483" s="266"/>
      <c r="F1483" s="79">
        <f>SUM(F1482)*10%</f>
        <v>28.246815200000004</v>
      </c>
      <c r="G1483" s="73">
        <f>SUM(F1483/F1484)</f>
        <v>9.0909090909090912E-2</v>
      </c>
    </row>
    <row r="1484" spans="1:12" ht="15.6" thickTop="1" thickBot="1" x14ac:dyDescent="0.35">
      <c r="A1484" s="78" t="s">
        <v>32</v>
      </c>
      <c r="B1484" s="244" t="s">
        <v>33</v>
      </c>
      <c r="C1484" s="245"/>
      <c r="D1484" s="245"/>
      <c r="E1484" s="246"/>
      <c r="F1484" s="81">
        <f>SUM(F1482:F1483)</f>
        <v>310.71496720000005</v>
      </c>
      <c r="G1484" s="82">
        <f>SUM(G1476,G1479,G1481,G1483)</f>
        <v>0.99999999999999989</v>
      </c>
    </row>
    <row r="1485" spans="1:12" ht="15.6" thickTop="1" thickBot="1" x14ac:dyDescent="0.35"/>
    <row r="1486" spans="1:12" ht="44.4" thickTop="1" thickBot="1" x14ac:dyDescent="0.35">
      <c r="A1486" s="61" t="s">
        <v>2</v>
      </c>
      <c r="B1486" s="62" t="s">
        <v>3</v>
      </c>
      <c r="C1486" s="63" t="s">
        <v>4</v>
      </c>
      <c r="D1486" s="64" t="s">
        <v>5</v>
      </c>
      <c r="E1486" s="27"/>
      <c r="F1486" s="20"/>
      <c r="G1486" s="20"/>
    </row>
    <row r="1487" spans="1:12" ht="30" thickTop="1" thickBot="1" x14ac:dyDescent="0.35">
      <c r="A1487" s="18" t="s">
        <v>997</v>
      </c>
      <c r="B1487" s="66" t="s">
        <v>998</v>
      </c>
      <c r="C1487" s="50" t="s">
        <v>130</v>
      </c>
      <c r="D1487" s="50">
        <v>1</v>
      </c>
      <c r="E1487" s="20"/>
      <c r="F1487" s="20"/>
      <c r="G1487" s="20"/>
    </row>
    <row r="1488" spans="1:12" ht="30" thickTop="1" thickBot="1" x14ac:dyDescent="0.35">
      <c r="A1488" s="61" t="s">
        <v>9</v>
      </c>
      <c r="B1488" s="62" t="s">
        <v>10</v>
      </c>
      <c r="C1488" s="62" t="s">
        <v>4</v>
      </c>
      <c r="D1488" s="62" t="s">
        <v>11</v>
      </c>
      <c r="E1488" s="62" t="s">
        <v>12</v>
      </c>
      <c r="F1488" s="62" t="s">
        <v>13</v>
      </c>
      <c r="G1488" s="64" t="s">
        <v>14</v>
      </c>
    </row>
    <row r="1489" spans="1:12" ht="15" thickTop="1" x14ac:dyDescent="0.3">
      <c r="A1489" s="20"/>
      <c r="B1489" s="67" t="s">
        <v>15</v>
      </c>
      <c r="C1489" s="68"/>
      <c r="D1489" s="68"/>
      <c r="E1489" s="68"/>
      <c r="F1489" s="68"/>
      <c r="G1489" s="7"/>
    </row>
    <row r="1490" spans="1:12" x14ac:dyDescent="0.3">
      <c r="A1490" s="36" t="s">
        <v>16</v>
      </c>
      <c r="B1490" s="4" t="s">
        <v>70</v>
      </c>
      <c r="C1490" s="4" t="s">
        <v>18</v>
      </c>
      <c r="D1490" s="105">
        <v>3.625</v>
      </c>
      <c r="E1490" s="70">
        <v>30.27</v>
      </c>
      <c r="F1490" s="6">
        <f>PRODUCT(D1490:E1490)</f>
        <v>109.72875000000001</v>
      </c>
      <c r="G1490" s="7"/>
    </row>
    <row r="1491" spans="1:12" x14ac:dyDescent="0.3">
      <c r="A1491" s="36" t="s">
        <v>19</v>
      </c>
      <c r="B1491" s="4" t="s">
        <v>140</v>
      </c>
      <c r="C1491" s="4" t="s">
        <v>18</v>
      </c>
      <c r="D1491" s="105">
        <v>3.625</v>
      </c>
      <c r="E1491" s="70">
        <v>28.09</v>
      </c>
      <c r="F1491" s="6">
        <f>PRODUCT(D1491:E1491)</f>
        <v>101.82625</v>
      </c>
      <c r="G1491" s="7"/>
    </row>
    <row r="1492" spans="1:12" ht="15" thickBot="1" x14ac:dyDescent="0.35">
      <c r="A1492" s="36" t="s">
        <v>131</v>
      </c>
      <c r="B1492" s="4" t="s">
        <v>141</v>
      </c>
      <c r="C1492" s="4" t="s">
        <v>18</v>
      </c>
      <c r="D1492" s="105">
        <v>3.625</v>
      </c>
      <c r="E1492" s="70">
        <v>25.18</v>
      </c>
      <c r="F1492" s="6">
        <f>PRODUCT(D1492:E1492)</f>
        <v>91.277500000000003</v>
      </c>
      <c r="G1492" s="7"/>
    </row>
    <row r="1493" spans="1:12" ht="15.6" thickTop="1" thickBot="1" x14ac:dyDescent="0.35">
      <c r="A1493" s="71">
        <v>1</v>
      </c>
      <c r="B1493" s="244" t="s">
        <v>21</v>
      </c>
      <c r="C1493" s="245"/>
      <c r="D1493" s="245"/>
      <c r="E1493" s="246"/>
      <c r="F1493" s="72">
        <f>SUM(F1490:F1492)</f>
        <v>302.83249999999998</v>
      </c>
      <c r="G1493" s="73">
        <f>SUM(F1493/F1501)</f>
        <v>0.4872029929683504</v>
      </c>
    </row>
    <row r="1494" spans="1:12" ht="15" thickTop="1" x14ac:dyDescent="0.3">
      <c r="A1494" s="20"/>
      <c r="B1494" s="74" t="s">
        <v>188</v>
      </c>
      <c r="C1494" s="4"/>
      <c r="D1494" s="4"/>
      <c r="E1494" s="4"/>
      <c r="F1494" s="41"/>
      <c r="G1494" s="75"/>
    </row>
    <row r="1495" spans="1:12" ht="15" thickBot="1" x14ac:dyDescent="0.35">
      <c r="A1495" s="36" t="s">
        <v>23</v>
      </c>
      <c r="B1495" s="4" t="s">
        <v>189</v>
      </c>
      <c r="C1495" s="4" t="s">
        <v>190</v>
      </c>
      <c r="D1495" s="22">
        <v>1</v>
      </c>
      <c r="E1495" s="76">
        <v>188.53</v>
      </c>
      <c r="F1495" s="6">
        <f>D1495*E1495</f>
        <v>188.53</v>
      </c>
      <c r="G1495" s="7"/>
      <c r="J1495" s="30"/>
      <c r="K1495" s="31"/>
      <c r="L1495" s="31"/>
    </row>
    <row r="1496" spans="1:12" ht="15.6" thickTop="1" thickBot="1" x14ac:dyDescent="0.35">
      <c r="A1496" s="71">
        <v>2</v>
      </c>
      <c r="B1496" s="244" t="s">
        <v>134</v>
      </c>
      <c r="C1496" s="245"/>
      <c r="D1496" s="245"/>
      <c r="E1496" s="246"/>
      <c r="F1496" s="72">
        <f>SUM(F1495)</f>
        <v>188.53</v>
      </c>
      <c r="G1496" s="73">
        <f>SUM(F1496/F1501)</f>
        <v>0.3033108410237445</v>
      </c>
    </row>
    <row r="1497" spans="1:12" ht="15.6" thickTop="1" thickBot="1" x14ac:dyDescent="0.35">
      <c r="A1497" s="78" t="s">
        <v>26</v>
      </c>
      <c r="B1497" s="244" t="s">
        <v>27</v>
      </c>
      <c r="C1497" s="245"/>
      <c r="D1497" s="245"/>
      <c r="E1497" s="246"/>
      <c r="F1497" s="79">
        <f>SUM(F1493,F1496)</f>
        <v>491.36249999999995</v>
      </c>
      <c r="G1497" s="3"/>
    </row>
    <row r="1498" spans="1:12" ht="15.6" thickTop="1" thickBot="1" x14ac:dyDescent="0.35">
      <c r="A1498" s="80">
        <v>3</v>
      </c>
      <c r="B1498" s="264" t="s">
        <v>28</v>
      </c>
      <c r="C1498" s="265"/>
      <c r="D1498" s="265"/>
      <c r="E1498" s="266"/>
      <c r="F1498" s="79">
        <f>SUM(F1497)*15%</f>
        <v>73.704374999999985</v>
      </c>
      <c r="G1498" s="73">
        <f>SUM(F1498/F1501)</f>
        <v>0.11857707509881421</v>
      </c>
    </row>
    <row r="1499" spans="1:12" ht="15.6" thickTop="1" thickBot="1" x14ac:dyDescent="0.35">
      <c r="A1499" s="78" t="s">
        <v>29</v>
      </c>
      <c r="B1499" s="244" t="s">
        <v>30</v>
      </c>
      <c r="C1499" s="245"/>
      <c r="D1499" s="245"/>
      <c r="E1499" s="246"/>
      <c r="F1499" s="81">
        <f>SUM(F1497:F1498)</f>
        <v>565.06687499999998</v>
      </c>
    </row>
    <row r="1500" spans="1:12" ht="15.6" thickTop="1" thickBot="1" x14ac:dyDescent="0.35">
      <c r="A1500" s="80">
        <v>4</v>
      </c>
      <c r="B1500" s="264" t="s">
        <v>31</v>
      </c>
      <c r="C1500" s="265"/>
      <c r="D1500" s="265"/>
      <c r="E1500" s="266"/>
      <c r="F1500" s="79">
        <f>SUM(F1499)*10%</f>
        <v>56.506687499999998</v>
      </c>
      <c r="G1500" s="73">
        <f>SUM(F1500/F1501)</f>
        <v>9.0909090909090912E-2</v>
      </c>
    </row>
    <row r="1501" spans="1:12" ht="15.6" thickTop="1" thickBot="1" x14ac:dyDescent="0.35">
      <c r="A1501" s="78" t="s">
        <v>32</v>
      </c>
      <c r="B1501" s="244" t="s">
        <v>33</v>
      </c>
      <c r="C1501" s="245"/>
      <c r="D1501" s="245"/>
      <c r="E1501" s="246"/>
      <c r="F1501" s="81">
        <f>SUM(F1499:F1500)</f>
        <v>621.57356249999998</v>
      </c>
      <c r="G1501" s="82">
        <f>SUM(G1493,G1496,G1498,G1500)</f>
        <v>1</v>
      </c>
    </row>
    <row r="1502" spans="1:12" ht="15.6" thickTop="1" thickBot="1" x14ac:dyDescent="0.35"/>
    <row r="1503" spans="1:12" ht="44.4" thickTop="1" thickBot="1" x14ac:dyDescent="0.35">
      <c r="A1503" s="61" t="s">
        <v>2</v>
      </c>
      <c r="B1503" s="62" t="s">
        <v>3</v>
      </c>
      <c r="C1503" s="63" t="s">
        <v>4</v>
      </c>
      <c r="D1503" s="64" t="s">
        <v>5</v>
      </c>
      <c r="E1503" s="27"/>
      <c r="F1503" s="20"/>
      <c r="G1503" s="20"/>
    </row>
    <row r="1504" spans="1:12" ht="307.2" customHeight="1" thickTop="1" x14ac:dyDescent="0.3">
      <c r="A1504" s="232" t="s">
        <v>999</v>
      </c>
      <c r="B1504" s="278" t="s">
        <v>1000</v>
      </c>
      <c r="C1504" s="268" t="s">
        <v>130</v>
      </c>
      <c r="D1504" s="268">
        <v>1</v>
      </c>
      <c r="E1504" s="27"/>
      <c r="F1504" s="20"/>
      <c r="G1504" s="20"/>
    </row>
    <row r="1505" spans="1:12" ht="241.2" customHeight="1" thickBot="1" x14ac:dyDescent="0.35">
      <c r="A1505" s="233"/>
      <c r="B1505" s="279"/>
      <c r="C1505" s="269"/>
      <c r="D1505" s="269"/>
      <c r="E1505" s="20"/>
      <c r="F1505" s="20"/>
      <c r="G1505" s="20"/>
    </row>
    <row r="1506" spans="1:12" ht="30" thickTop="1" thickBot="1" x14ac:dyDescent="0.35">
      <c r="A1506" s="61" t="s">
        <v>9</v>
      </c>
      <c r="B1506" s="62" t="s">
        <v>10</v>
      </c>
      <c r="C1506" s="62" t="s">
        <v>4</v>
      </c>
      <c r="D1506" s="62" t="s">
        <v>11</v>
      </c>
      <c r="E1506" s="62" t="s">
        <v>12</v>
      </c>
      <c r="F1506" s="62" t="s">
        <v>13</v>
      </c>
      <c r="G1506" s="64" t="s">
        <v>14</v>
      </c>
    </row>
    <row r="1507" spans="1:12" ht="15" thickTop="1" x14ac:dyDescent="0.3">
      <c r="A1507" s="20"/>
      <c r="B1507" s="67" t="s">
        <v>15</v>
      </c>
      <c r="C1507" s="68"/>
      <c r="D1507" s="68"/>
      <c r="E1507" s="68"/>
      <c r="F1507" s="68"/>
      <c r="G1507" s="7"/>
    </row>
    <row r="1508" spans="1:12" x14ac:dyDescent="0.3">
      <c r="A1508" s="36" t="s">
        <v>16</v>
      </c>
      <c r="B1508" s="4" t="s">
        <v>70</v>
      </c>
      <c r="C1508" s="4" t="s">
        <v>18</v>
      </c>
      <c r="D1508" s="105">
        <v>1.5713999999999999</v>
      </c>
      <c r="E1508" s="70">
        <v>30.27</v>
      </c>
      <c r="F1508" s="6">
        <f>PRODUCT(D1508:E1508)</f>
        <v>47.566277999999997</v>
      </c>
      <c r="G1508" s="7"/>
    </row>
    <row r="1509" spans="1:12" x14ac:dyDescent="0.3">
      <c r="A1509" s="36" t="s">
        <v>19</v>
      </c>
      <c r="B1509" s="4" t="s">
        <v>140</v>
      </c>
      <c r="C1509" s="4" t="s">
        <v>18</v>
      </c>
      <c r="D1509" s="105">
        <v>1.5713999999999999</v>
      </c>
      <c r="E1509" s="70">
        <v>28.09</v>
      </c>
      <c r="F1509" s="6">
        <f>PRODUCT(D1509:E1509)</f>
        <v>44.140625999999997</v>
      </c>
      <c r="G1509" s="7"/>
    </row>
    <row r="1510" spans="1:12" ht="15" thickBot="1" x14ac:dyDescent="0.35">
      <c r="A1510" s="36" t="s">
        <v>131</v>
      </c>
      <c r="B1510" s="4" t="s">
        <v>141</v>
      </c>
      <c r="C1510" s="4" t="s">
        <v>18</v>
      </c>
      <c r="D1510" s="105">
        <v>1.5713999999999999</v>
      </c>
      <c r="E1510" s="70">
        <v>25.18</v>
      </c>
      <c r="F1510" s="6">
        <f>PRODUCT(D1510:E1510)</f>
        <v>39.567851999999995</v>
      </c>
      <c r="G1510" s="7"/>
    </row>
    <row r="1511" spans="1:12" ht="15.6" thickTop="1" thickBot="1" x14ac:dyDescent="0.35">
      <c r="A1511" s="71">
        <v>1</v>
      </c>
      <c r="B1511" s="244" t="s">
        <v>21</v>
      </c>
      <c r="C1511" s="245"/>
      <c r="D1511" s="245"/>
      <c r="E1511" s="246"/>
      <c r="F1511" s="72">
        <f>SUM(F1508:F1510)</f>
        <v>131.274756</v>
      </c>
      <c r="G1511" s="73">
        <f>SUM(F1511/F1519)</f>
        <v>0.35836863718858414</v>
      </c>
    </row>
    <row r="1512" spans="1:12" ht="15" thickTop="1" x14ac:dyDescent="0.3">
      <c r="A1512" s="20"/>
      <c r="B1512" s="74" t="s">
        <v>188</v>
      </c>
      <c r="C1512" s="4"/>
      <c r="D1512" s="4"/>
      <c r="E1512" s="4"/>
      <c r="F1512" s="41"/>
      <c r="G1512" s="75"/>
    </row>
    <row r="1513" spans="1:12" ht="15" thickBot="1" x14ac:dyDescent="0.35">
      <c r="A1513" s="36" t="s">
        <v>23</v>
      </c>
      <c r="B1513" s="4" t="s">
        <v>189</v>
      </c>
      <c r="C1513" s="4" t="s">
        <v>190</v>
      </c>
      <c r="D1513" s="22">
        <v>1</v>
      </c>
      <c r="E1513" s="76">
        <v>158.30000000000001</v>
      </c>
      <c r="F1513" s="6">
        <f>D1513*E1513</f>
        <v>158.30000000000001</v>
      </c>
      <c r="G1513" s="7"/>
      <c r="J1513" s="30"/>
      <c r="K1513" s="31"/>
      <c r="L1513" s="31"/>
    </row>
    <row r="1514" spans="1:12" ht="15.6" thickTop="1" thickBot="1" x14ac:dyDescent="0.35">
      <c r="A1514" s="71">
        <v>2</v>
      </c>
      <c r="B1514" s="244" t="s">
        <v>134</v>
      </c>
      <c r="C1514" s="245"/>
      <c r="D1514" s="245"/>
      <c r="E1514" s="246"/>
      <c r="F1514" s="72">
        <f>SUM(F1513)</f>
        <v>158.30000000000001</v>
      </c>
      <c r="G1514" s="73">
        <f>SUM(F1514/F1519)</f>
        <v>0.43214519680351088</v>
      </c>
    </row>
    <row r="1515" spans="1:12" ht="15.6" thickTop="1" thickBot="1" x14ac:dyDescent="0.35">
      <c r="A1515" s="78" t="s">
        <v>26</v>
      </c>
      <c r="B1515" s="244" t="s">
        <v>27</v>
      </c>
      <c r="C1515" s="245"/>
      <c r="D1515" s="245"/>
      <c r="E1515" s="246"/>
      <c r="F1515" s="79">
        <f>SUM(F1511,F1514)</f>
        <v>289.57475599999998</v>
      </c>
      <c r="G1515" s="3"/>
    </row>
    <row r="1516" spans="1:12" ht="15.6" thickTop="1" thickBot="1" x14ac:dyDescent="0.35">
      <c r="A1516" s="80">
        <v>3</v>
      </c>
      <c r="B1516" s="264" t="s">
        <v>28</v>
      </c>
      <c r="C1516" s="265"/>
      <c r="D1516" s="265"/>
      <c r="E1516" s="266"/>
      <c r="F1516" s="79">
        <f>SUM(F1515)*15%</f>
        <v>43.436213399999993</v>
      </c>
      <c r="G1516" s="73">
        <f>SUM(F1516/F1519)</f>
        <v>0.11857707509881422</v>
      </c>
    </row>
    <row r="1517" spans="1:12" ht="15.6" thickTop="1" thickBot="1" x14ac:dyDescent="0.35">
      <c r="A1517" s="78" t="s">
        <v>29</v>
      </c>
      <c r="B1517" s="244" t="s">
        <v>30</v>
      </c>
      <c r="C1517" s="245"/>
      <c r="D1517" s="245"/>
      <c r="E1517" s="246"/>
      <c r="F1517" s="81">
        <f>SUM(F1515:F1516)</f>
        <v>333.01096939999996</v>
      </c>
    </row>
    <row r="1518" spans="1:12" ht="15.6" thickTop="1" thickBot="1" x14ac:dyDescent="0.35">
      <c r="A1518" s="80">
        <v>4</v>
      </c>
      <c r="B1518" s="264" t="s">
        <v>31</v>
      </c>
      <c r="C1518" s="265"/>
      <c r="D1518" s="265"/>
      <c r="E1518" s="266"/>
      <c r="F1518" s="79">
        <f>SUM(F1517)*10%</f>
        <v>33.301096940000001</v>
      </c>
      <c r="G1518" s="73">
        <f>SUM(F1518/F1519)</f>
        <v>9.0909090909090925E-2</v>
      </c>
    </row>
    <row r="1519" spans="1:12" ht="15.6" thickTop="1" thickBot="1" x14ac:dyDescent="0.35">
      <c r="A1519" s="78" t="s">
        <v>32</v>
      </c>
      <c r="B1519" s="244" t="s">
        <v>33</v>
      </c>
      <c r="C1519" s="245"/>
      <c r="D1519" s="245"/>
      <c r="E1519" s="246"/>
      <c r="F1519" s="81">
        <f>SUM(F1517:F1518)</f>
        <v>366.31206633999994</v>
      </c>
      <c r="G1519" s="82">
        <f>SUM(G1511,G1514,G1516,G1518)</f>
        <v>1</v>
      </c>
    </row>
    <row r="1520" spans="1:12" ht="15.6" thickTop="1" thickBot="1" x14ac:dyDescent="0.35"/>
    <row r="1521" spans="1:12" ht="44.4" thickTop="1" thickBot="1" x14ac:dyDescent="0.35">
      <c r="A1521" s="61" t="s">
        <v>2</v>
      </c>
      <c r="B1521" s="62" t="s">
        <v>3</v>
      </c>
      <c r="C1521" s="63" t="s">
        <v>4</v>
      </c>
      <c r="D1521" s="64" t="s">
        <v>5</v>
      </c>
      <c r="E1521" s="27"/>
      <c r="F1521" s="20"/>
      <c r="G1521" s="20"/>
    </row>
    <row r="1522" spans="1:12" ht="268.8" customHeight="1" thickTop="1" thickBot="1" x14ac:dyDescent="0.35">
      <c r="A1522" s="18" t="s">
        <v>1001</v>
      </c>
      <c r="B1522" s="222" t="s">
        <v>1002</v>
      </c>
      <c r="C1522" s="50" t="s">
        <v>8</v>
      </c>
      <c r="D1522" s="50">
        <v>1</v>
      </c>
      <c r="E1522" s="20"/>
      <c r="F1522" s="20"/>
      <c r="G1522" s="20"/>
    </row>
    <row r="1523" spans="1:12" ht="30" thickTop="1" thickBot="1" x14ac:dyDescent="0.35">
      <c r="A1523" s="61" t="s">
        <v>9</v>
      </c>
      <c r="B1523" s="62" t="s">
        <v>10</v>
      </c>
      <c r="C1523" s="62" t="s">
        <v>4</v>
      </c>
      <c r="D1523" s="62" t="s">
        <v>11</v>
      </c>
      <c r="E1523" s="62" t="s">
        <v>12</v>
      </c>
      <c r="F1523" s="62" t="s">
        <v>13</v>
      </c>
      <c r="G1523" s="64" t="s">
        <v>14</v>
      </c>
    </row>
    <row r="1524" spans="1:12" ht="15" thickTop="1" x14ac:dyDescent="0.3">
      <c r="A1524" s="20"/>
      <c r="B1524" s="67" t="s">
        <v>15</v>
      </c>
      <c r="C1524" s="68"/>
      <c r="D1524" s="68"/>
      <c r="E1524" s="68"/>
      <c r="F1524" s="68"/>
      <c r="G1524" s="7"/>
    </row>
    <row r="1525" spans="1:12" x14ac:dyDescent="0.3">
      <c r="A1525" s="36" t="s">
        <v>16</v>
      </c>
      <c r="B1525" s="4" t="s">
        <v>70</v>
      </c>
      <c r="C1525" s="4" t="s">
        <v>18</v>
      </c>
      <c r="D1525" s="105">
        <v>4.4135999999999997</v>
      </c>
      <c r="E1525" s="70">
        <v>30.27</v>
      </c>
      <c r="F1525" s="6">
        <f>PRODUCT(D1525:E1525)</f>
        <v>133.599672</v>
      </c>
      <c r="G1525" s="7"/>
    </row>
    <row r="1526" spans="1:12" x14ac:dyDescent="0.3">
      <c r="A1526" s="36" t="s">
        <v>19</v>
      </c>
      <c r="B1526" s="4" t="s">
        <v>140</v>
      </c>
      <c r="C1526" s="4" t="s">
        <v>18</v>
      </c>
      <c r="D1526" s="105">
        <v>4.4135999999999997</v>
      </c>
      <c r="E1526" s="70">
        <v>28.09</v>
      </c>
      <c r="F1526" s="6">
        <f>PRODUCT(D1526:E1526)</f>
        <v>123.97802399999999</v>
      </c>
      <c r="G1526" s="7"/>
    </row>
    <row r="1527" spans="1:12" ht="15" thickBot="1" x14ac:dyDescent="0.35">
      <c r="A1527" s="36" t="s">
        <v>131</v>
      </c>
      <c r="B1527" s="4" t="s">
        <v>141</v>
      </c>
      <c r="C1527" s="4" t="s">
        <v>18</v>
      </c>
      <c r="D1527" s="105">
        <v>4.4135999999999997</v>
      </c>
      <c r="E1527" s="70">
        <v>25.18</v>
      </c>
      <c r="F1527" s="6">
        <f>PRODUCT(D1527:E1527)</f>
        <v>111.13444799999999</v>
      </c>
      <c r="G1527" s="7"/>
    </row>
    <row r="1528" spans="1:12" ht="15.6" thickTop="1" thickBot="1" x14ac:dyDescent="0.35">
      <c r="A1528" s="71">
        <v>1</v>
      </c>
      <c r="B1528" s="244" t="s">
        <v>21</v>
      </c>
      <c r="C1528" s="245"/>
      <c r="D1528" s="245"/>
      <c r="E1528" s="246"/>
      <c r="F1528" s="72">
        <f>SUM(F1525:F1527)</f>
        <v>368.71214399999997</v>
      </c>
      <c r="G1528" s="73">
        <f>SUM(F1528/F1536)</f>
        <v>0.54123426770396332</v>
      </c>
    </row>
    <row r="1529" spans="1:12" ht="15" thickTop="1" x14ac:dyDescent="0.3">
      <c r="A1529" s="20"/>
      <c r="B1529" s="74" t="s">
        <v>188</v>
      </c>
      <c r="C1529" s="4"/>
      <c r="D1529" s="4"/>
      <c r="E1529" s="4"/>
      <c r="F1529" s="41"/>
      <c r="G1529" s="75"/>
    </row>
    <row r="1530" spans="1:12" ht="15" thickBot="1" x14ac:dyDescent="0.35">
      <c r="A1530" s="36" t="s">
        <v>23</v>
      </c>
      <c r="B1530" s="4" t="s">
        <v>189</v>
      </c>
      <c r="C1530" s="4" t="s">
        <v>190</v>
      </c>
      <c r="D1530" s="22">
        <v>1</v>
      </c>
      <c r="E1530" s="76">
        <v>169.82</v>
      </c>
      <c r="F1530" s="6">
        <f>D1530*E1530</f>
        <v>169.82</v>
      </c>
      <c r="G1530" s="7"/>
      <c r="J1530" s="30"/>
      <c r="K1530" s="31"/>
      <c r="L1530" s="31"/>
    </row>
    <row r="1531" spans="1:12" ht="15.6" thickTop="1" thickBot="1" x14ac:dyDescent="0.35">
      <c r="A1531" s="71">
        <v>2</v>
      </c>
      <c r="B1531" s="244" t="s">
        <v>134</v>
      </c>
      <c r="C1531" s="245"/>
      <c r="D1531" s="245"/>
      <c r="E1531" s="246"/>
      <c r="F1531" s="72">
        <f>SUM(F1530)</f>
        <v>169.82</v>
      </c>
      <c r="G1531" s="73">
        <f>SUM(F1531/F1536)</f>
        <v>0.24927956628813144</v>
      </c>
    </row>
    <row r="1532" spans="1:12" ht="15.6" thickTop="1" thickBot="1" x14ac:dyDescent="0.35">
      <c r="A1532" s="78" t="s">
        <v>26</v>
      </c>
      <c r="B1532" s="244" t="s">
        <v>27</v>
      </c>
      <c r="C1532" s="245"/>
      <c r="D1532" s="245"/>
      <c r="E1532" s="246"/>
      <c r="F1532" s="79">
        <f>SUM(F1528,F1531)</f>
        <v>538.53214400000002</v>
      </c>
      <c r="G1532" s="3"/>
    </row>
    <row r="1533" spans="1:12" ht="15.6" thickTop="1" thickBot="1" x14ac:dyDescent="0.35">
      <c r="A1533" s="80">
        <v>3</v>
      </c>
      <c r="B1533" s="264" t="s">
        <v>28</v>
      </c>
      <c r="C1533" s="265"/>
      <c r="D1533" s="265"/>
      <c r="E1533" s="266"/>
      <c r="F1533" s="79">
        <f>SUM(F1532)*15%</f>
        <v>80.779821600000005</v>
      </c>
      <c r="G1533" s="73">
        <f>SUM(F1533/F1536)</f>
        <v>0.11857707509881424</v>
      </c>
    </row>
    <row r="1534" spans="1:12" ht="15.6" thickTop="1" thickBot="1" x14ac:dyDescent="0.35">
      <c r="A1534" s="78" t="s">
        <v>29</v>
      </c>
      <c r="B1534" s="244" t="s">
        <v>30</v>
      </c>
      <c r="C1534" s="245"/>
      <c r="D1534" s="245"/>
      <c r="E1534" s="246"/>
      <c r="F1534" s="81">
        <f>SUM(F1532:F1533)</f>
        <v>619.31196560000001</v>
      </c>
    </row>
    <row r="1535" spans="1:12" ht="15.6" thickTop="1" thickBot="1" x14ac:dyDescent="0.35">
      <c r="A1535" s="80">
        <v>4</v>
      </c>
      <c r="B1535" s="264" t="s">
        <v>31</v>
      </c>
      <c r="C1535" s="265"/>
      <c r="D1535" s="265"/>
      <c r="E1535" s="266"/>
      <c r="F1535" s="79">
        <f>SUM(F1534)*10%</f>
        <v>61.931196560000004</v>
      </c>
      <c r="G1535" s="73">
        <f>SUM(F1535/F1536)</f>
        <v>9.0909090909090912E-2</v>
      </c>
    </row>
    <row r="1536" spans="1:12" ht="15.6" thickTop="1" thickBot="1" x14ac:dyDescent="0.35">
      <c r="A1536" s="78" t="s">
        <v>32</v>
      </c>
      <c r="B1536" s="244" t="s">
        <v>33</v>
      </c>
      <c r="C1536" s="245"/>
      <c r="D1536" s="245"/>
      <c r="E1536" s="246"/>
      <c r="F1536" s="81">
        <f>SUM(F1534:F1535)</f>
        <v>681.24316216</v>
      </c>
      <c r="G1536" s="82">
        <f>SUM(G1528,G1531,G1533,G1535)</f>
        <v>0.99999999999999989</v>
      </c>
    </row>
    <row r="1537" spans="1:12" ht="15" thickTop="1" x14ac:dyDescent="0.3"/>
    <row r="1538" spans="1:12" ht="99.6" customHeight="1" x14ac:dyDescent="0.3">
      <c r="A1538" s="38" t="s">
        <v>1003</v>
      </c>
      <c r="B1538" s="130" t="s">
        <v>1004</v>
      </c>
      <c r="C1538" s="21" t="s">
        <v>75</v>
      </c>
      <c r="D1538" s="59">
        <v>40</v>
      </c>
    </row>
    <row r="1539" spans="1:12" ht="15" thickBot="1" x14ac:dyDescent="0.35"/>
    <row r="1540" spans="1:12" ht="44.4" thickTop="1" thickBot="1" x14ac:dyDescent="0.35">
      <c r="A1540" s="61" t="s">
        <v>2</v>
      </c>
      <c r="B1540" s="62" t="s">
        <v>3</v>
      </c>
      <c r="C1540" s="63" t="s">
        <v>4</v>
      </c>
      <c r="D1540" s="64" t="s">
        <v>5</v>
      </c>
      <c r="E1540" s="27"/>
      <c r="F1540" s="20"/>
      <c r="G1540" s="20"/>
    </row>
    <row r="1541" spans="1:12" ht="143.4" customHeight="1" thickTop="1" x14ac:dyDescent="0.3">
      <c r="A1541" s="232" t="s">
        <v>1005</v>
      </c>
      <c r="B1541" s="278" t="s">
        <v>1006</v>
      </c>
      <c r="C1541" s="268" t="s">
        <v>307</v>
      </c>
      <c r="D1541" s="268">
        <v>1</v>
      </c>
      <c r="E1541" s="27"/>
      <c r="F1541" s="20"/>
      <c r="G1541" s="20"/>
    </row>
    <row r="1542" spans="1:12" ht="373.2" customHeight="1" thickBot="1" x14ac:dyDescent="0.35">
      <c r="A1542" s="233"/>
      <c r="B1542" s="279"/>
      <c r="C1542" s="269"/>
      <c r="D1542" s="269"/>
      <c r="E1542" s="20"/>
      <c r="F1542" s="20"/>
      <c r="G1542" s="20"/>
    </row>
    <row r="1543" spans="1:12" ht="30" thickTop="1" thickBot="1" x14ac:dyDescent="0.35">
      <c r="A1543" s="61" t="s">
        <v>9</v>
      </c>
      <c r="B1543" s="62" t="s">
        <v>10</v>
      </c>
      <c r="C1543" s="62" t="s">
        <v>4</v>
      </c>
      <c r="D1543" s="62" t="s">
        <v>11</v>
      </c>
      <c r="E1543" s="62" t="s">
        <v>12</v>
      </c>
      <c r="F1543" s="62" t="s">
        <v>13</v>
      </c>
      <c r="G1543" s="64" t="s">
        <v>14</v>
      </c>
    </row>
    <row r="1544" spans="1:12" ht="15" thickTop="1" x14ac:dyDescent="0.3">
      <c r="A1544" s="20"/>
      <c r="B1544" s="67" t="s">
        <v>15</v>
      </c>
      <c r="C1544" s="68"/>
      <c r="D1544" s="68"/>
      <c r="E1544" s="68"/>
      <c r="F1544" s="68"/>
      <c r="G1544" s="7"/>
    </row>
    <row r="1545" spans="1:12" x14ac:dyDescent="0.3">
      <c r="A1545" s="36" t="s">
        <v>16</v>
      </c>
      <c r="B1545" s="4" t="s">
        <v>70</v>
      </c>
      <c r="C1545" s="4" t="s">
        <v>18</v>
      </c>
      <c r="D1545" s="105">
        <v>2.5979999999999999</v>
      </c>
      <c r="E1545" s="70">
        <v>30.27</v>
      </c>
      <c r="F1545" s="6">
        <f>PRODUCT(D1545:E1545)</f>
        <v>78.641459999999995</v>
      </c>
      <c r="G1545" s="7"/>
    </row>
    <row r="1546" spans="1:12" x14ac:dyDescent="0.3">
      <c r="A1546" s="36" t="s">
        <v>19</v>
      </c>
      <c r="B1546" s="4" t="s">
        <v>140</v>
      </c>
      <c r="C1546" s="4" t="s">
        <v>18</v>
      </c>
      <c r="D1546" s="105">
        <v>2.5979999999999999</v>
      </c>
      <c r="E1546" s="70">
        <v>28.09</v>
      </c>
      <c r="F1546" s="6">
        <f>PRODUCT(D1546:E1546)</f>
        <v>72.977819999999994</v>
      </c>
      <c r="G1546" s="7"/>
    </row>
    <row r="1547" spans="1:12" ht="15" thickBot="1" x14ac:dyDescent="0.35">
      <c r="A1547" s="36" t="s">
        <v>131</v>
      </c>
      <c r="B1547" s="4" t="s">
        <v>141</v>
      </c>
      <c r="C1547" s="4" t="s">
        <v>18</v>
      </c>
      <c r="D1547" s="105">
        <v>2.5979999999999999</v>
      </c>
      <c r="E1547" s="70">
        <v>25.18</v>
      </c>
      <c r="F1547" s="6">
        <f>PRODUCT(D1547:E1547)</f>
        <v>65.417639999999992</v>
      </c>
      <c r="G1547" s="7"/>
    </row>
    <row r="1548" spans="1:12" ht="15.6" thickTop="1" thickBot="1" x14ac:dyDescent="0.35">
      <c r="A1548" s="71">
        <v>1</v>
      </c>
      <c r="B1548" s="244" t="s">
        <v>21</v>
      </c>
      <c r="C1548" s="245"/>
      <c r="D1548" s="245"/>
      <c r="E1548" s="246"/>
      <c r="F1548" s="72">
        <f>SUM(F1545:F1547)</f>
        <v>217.03692000000001</v>
      </c>
      <c r="G1548" s="73">
        <f>SUM(F1548/F1556)</f>
        <v>0.56936497441812162</v>
      </c>
    </row>
    <row r="1549" spans="1:12" ht="15" thickTop="1" x14ac:dyDescent="0.3">
      <c r="A1549" s="20"/>
      <c r="B1549" s="74" t="s">
        <v>188</v>
      </c>
      <c r="C1549" s="4"/>
      <c r="D1549" s="4"/>
      <c r="E1549" s="4"/>
      <c r="F1549" s="41"/>
      <c r="G1549" s="75"/>
    </row>
    <row r="1550" spans="1:12" ht="15" thickBot="1" x14ac:dyDescent="0.35">
      <c r="A1550" s="36" t="s">
        <v>23</v>
      </c>
      <c r="B1550" s="4" t="s">
        <v>189</v>
      </c>
      <c r="C1550" s="4" t="s">
        <v>190</v>
      </c>
      <c r="D1550" s="22">
        <v>1</v>
      </c>
      <c r="E1550" s="76">
        <v>84.3</v>
      </c>
      <c r="F1550" s="6">
        <f>D1550*E1550</f>
        <v>84.3</v>
      </c>
      <c r="G1550" s="7"/>
      <c r="J1550" s="30"/>
      <c r="K1550" s="31"/>
      <c r="L1550" s="31"/>
    </row>
    <row r="1551" spans="1:12" ht="15.6" thickTop="1" thickBot="1" x14ac:dyDescent="0.35">
      <c r="A1551" s="71">
        <v>2</v>
      </c>
      <c r="B1551" s="244" t="s">
        <v>134</v>
      </c>
      <c r="C1551" s="245"/>
      <c r="D1551" s="245"/>
      <c r="E1551" s="246"/>
      <c r="F1551" s="72">
        <f>SUM(F1550)</f>
        <v>84.3</v>
      </c>
      <c r="G1551" s="73">
        <f>SUM(F1551/F1556)</f>
        <v>0.22114885957397318</v>
      </c>
    </row>
    <row r="1552" spans="1:12" ht="15.6" thickTop="1" thickBot="1" x14ac:dyDescent="0.35">
      <c r="A1552" s="78" t="s">
        <v>26</v>
      </c>
      <c r="B1552" s="244" t="s">
        <v>27</v>
      </c>
      <c r="C1552" s="245"/>
      <c r="D1552" s="245"/>
      <c r="E1552" s="246"/>
      <c r="F1552" s="79">
        <f>SUM(F1548,F1551)</f>
        <v>301.33692000000002</v>
      </c>
      <c r="G1552" s="3"/>
    </row>
    <row r="1553" spans="1:7" ht="15.6" thickTop="1" thickBot="1" x14ac:dyDescent="0.35">
      <c r="A1553" s="80">
        <v>3</v>
      </c>
      <c r="B1553" s="264" t="s">
        <v>28</v>
      </c>
      <c r="C1553" s="265"/>
      <c r="D1553" s="265"/>
      <c r="E1553" s="266"/>
      <c r="F1553" s="79">
        <f>SUM(F1552)*15%</f>
        <v>45.200538000000002</v>
      </c>
      <c r="G1553" s="73">
        <f>SUM(F1553/F1556)</f>
        <v>0.11857707509881422</v>
      </c>
    </row>
    <row r="1554" spans="1:7" ht="15.6" thickTop="1" thickBot="1" x14ac:dyDescent="0.35">
      <c r="A1554" s="78" t="s">
        <v>29</v>
      </c>
      <c r="B1554" s="244" t="s">
        <v>30</v>
      </c>
      <c r="C1554" s="245"/>
      <c r="D1554" s="245"/>
      <c r="E1554" s="246"/>
      <c r="F1554" s="81">
        <f>SUM(F1552:F1553)</f>
        <v>346.53745800000002</v>
      </c>
    </row>
    <row r="1555" spans="1:7" ht="15.6" thickTop="1" thickBot="1" x14ac:dyDescent="0.35">
      <c r="A1555" s="80">
        <v>4</v>
      </c>
      <c r="B1555" s="264" t="s">
        <v>31</v>
      </c>
      <c r="C1555" s="265"/>
      <c r="D1555" s="265"/>
      <c r="E1555" s="266"/>
      <c r="F1555" s="79">
        <f>SUM(F1554)*10%</f>
        <v>34.653745800000003</v>
      </c>
      <c r="G1555" s="73">
        <f>SUM(F1555/F1556)</f>
        <v>9.0909090909090912E-2</v>
      </c>
    </row>
    <row r="1556" spans="1:7" ht="15.6" thickTop="1" thickBot="1" x14ac:dyDescent="0.35">
      <c r="A1556" s="78" t="s">
        <v>32</v>
      </c>
      <c r="B1556" s="244" t="s">
        <v>33</v>
      </c>
      <c r="C1556" s="245"/>
      <c r="D1556" s="245"/>
      <c r="E1556" s="246"/>
      <c r="F1556" s="81">
        <f>SUM(F1554:F1555)</f>
        <v>381.19120380000004</v>
      </c>
      <c r="G1556" s="82">
        <f>SUM(G1548,G1551,G1553,G1555)</f>
        <v>0.99999999999999989</v>
      </c>
    </row>
    <row r="1557" spans="1:7" ht="15.6" thickTop="1" thickBot="1" x14ac:dyDescent="0.35"/>
    <row r="1558" spans="1:7" ht="44.4" thickTop="1" thickBot="1" x14ac:dyDescent="0.35">
      <c r="A1558" s="61" t="s">
        <v>2</v>
      </c>
      <c r="B1558" s="62" t="s">
        <v>3</v>
      </c>
      <c r="C1558" s="63" t="s">
        <v>4</v>
      </c>
      <c r="D1558" s="64" t="s">
        <v>5</v>
      </c>
      <c r="E1558" s="27"/>
      <c r="F1558" s="20"/>
      <c r="G1558" s="20"/>
    </row>
    <row r="1559" spans="1:7" ht="34.799999999999997" customHeight="1" thickTop="1" x14ac:dyDescent="0.3">
      <c r="A1559" s="288"/>
      <c r="B1559" s="285" t="s">
        <v>1008</v>
      </c>
      <c r="C1559" s="274"/>
      <c r="D1559" s="274"/>
      <c r="E1559" s="27"/>
      <c r="F1559" s="20"/>
      <c r="G1559" s="20"/>
    </row>
    <row r="1560" spans="1:7" ht="409.2" customHeight="1" x14ac:dyDescent="0.3">
      <c r="A1560" s="289"/>
      <c r="B1560" s="286"/>
      <c r="C1560" s="291"/>
      <c r="D1560" s="291"/>
      <c r="E1560" s="27"/>
      <c r="F1560" s="20"/>
      <c r="G1560" s="20"/>
    </row>
    <row r="1561" spans="1:7" ht="31.8" customHeight="1" x14ac:dyDescent="0.3">
      <c r="A1561" s="289"/>
      <c r="B1561" s="286"/>
      <c r="C1561" s="291"/>
      <c r="D1561" s="291"/>
      <c r="E1561" s="27"/>
      <c r="F1561" s="20"/>
      <c r="G1561" s="20"/>
    </row>
    <row r="1562" spans="1:7" ht="180.6" hidden="1" customHeight="1" thickBot="1" x14ac:dyDescent="0.35">
      <c r="A1562" s="290"/>
      <c r="B1562" s="286"/>
      <c r="C1562" s="292"/>
      <c r="D1562" s="292"/>
      <c r="E1562" s="27"/>
      <c r="F1562" s="20"/>
      <c r="G1562" s="20"/>
    </row>
    <row r="1563" spans="1:7" ht="3.6" customHeight="1" thickBot="1" x14ac:dyDescent="0.35">
      <c r="A1563" s="220"/>
      <c r="B1563" s="286"/>
      <c r="C1563" s="221"/>
      <c r="D1563" s="221"/>
      <c r="E1563" s="27"/>
      <c r="F1563" s="20"/>
      <c r="G1563" s="20"/>
    </row>
    <row r="1564" spans="1:7" ht="15.6" thickTop="1" thickBot="1" x14ac:dyDescent="0.35">
      <c r="A1564" s="18" t="s">
        <v>1007</v>
      </c>
      <c r="B1564" s="287"/>
      <c r="C1564" s="50" t="s">
        <v>130</v>
      </c>
      <c r="D1564" s="50">
        <v>1</v>
      </c>
      <c r="E1564" s="20"/>
      <c r="F1564" s="20"/>
      <c r="G1564" s="20"/>
    </row>
    <row r="1565" spans="1:7" ht="30" thickTop="1" thickBot="1" x14ac:dyDescent="0.35">
      <c r="A1565" s="61" t="s">
        <v>9</v>
      </c>
      <c r="B1565" s="62" t="s">
        <v>10</v>
      </c>
      <c r="C1565" s="62" t="s">
        <v>4</v>
      </c>
      <c r="D1565" s="62" t="s">
        <v>11</v>
      </c>
      <c r="E1565" s="62" t="s">
        <v>12</v>
      </c>
      <c r="F1565" s="62" t="s">
        <v>13</v>
      </c>
      <c r="G1565" s="64" t="s">
        <v>14</v>
      </c>
    </row>
    <row r="1566" spans="1:7" ht="15" thickTop="1" x14ac:dyDescent="0.3">
      <c r="A1566" s="20"/>
      <c r="B1566" s="67" t="s">
        <v>15</v>
      </c>
      <c r="C1566" s="68"/>
      <c r="D1566" s="68"/>
      <c r="E1566" s="68"/>
      <c r="F1566" s="68"/>
      <c r="G1566" s="7"/>
    </row>
    <row r="1567" spans="1:7" x14ac:dyDescent="0.3">
      <c r="A1567" s="36" t="s">
        <v>16</v>
      </c>
      <c r="B1567" s="4" t="s">
        <v>70</v>
      </c>
      <c r="C1567" s="4" t="s">
        <v>18</v>
      </c>
      <c r="D1567" s="105">
        <v>0.21240000000000001</v>
      </c>
      <c r="E1567" s="70">
        <v>30.27</v>
      </c>
      <c r="F1567" s="6">
        <f>PRODUCT(D1567:E1567)</f>
        <v>6.4293480000000001</v>
      </c>
      <c r="G1567" s="7"/>
    </row>
    <row r="1568" spans="1:7" x14ac:dyDescent="0.3">
      <c r="A1568" s="36" t="s">
        <v>19</v>
      </c>
      <c r="B1568" s="4" t="s">
        <v>140</v>
      </c>
      <c r="C1568" s="4" t="s">
        <v>18</v>
      </c>
      <c r="D1568" s="105">
        <v>0.21240000000000001</v>
      </c>
      <c r="E1568" s="70">
        <v>28.09</v>
      </c>
      <c r="F1568" s="6">
        <f>PRODUCT(D1568:E1568)</f>
        <v>5.966316</v>
      </c>
      <c r="G1568" s="7"/>
    </row>
    <row r="1569" spans="1:12" ht="15" thickBot="1" x14ac:dyDescent="0.35">
      <c r="A1569" s="36" t="s">
        <v>131</v>
      </c>
      <c r="B1569" s="4" t="s">
        <v>141</v>
      </c>
      <c r="C1569" s="4" t="s">
        <v>18</v>
      </c>
      <c r="D1569" s="105">
        <v>0.21240000000000001</v>
      </c>
      <c r="E1569" s="70">
        <v>25.18</v>
      </c>
      <c r="F1569" s="6">
        <f>PRODUCT(D1569:E1569)</f>
        <v>5.3482320000000003</v>
      </c>
      <c r="G1569" s="7"/>
    </row>
    <row r="1570" spans="1:12" ht="15.6" thickTop="1" thickBot="1" x14ac:dyDescent="0.35">
      <c r="A1570" s="71">
        <v>1</v>
      </c>
      <c r="B1570" s="244" t="s">
        <v>21</v>
      </c>
      <c r="C1570" s="245"/>
      <c r="D1570" s="245"/>
      <c r="E1570" s="246"/>
      <c r="F1570" s="72">
        <f>SUM(F1567:F1569)</f>
        <v>17.743895999999999</v>
      </c>
      <c r="G1570" s="73">
        <f>SUM(F1570/F1578)</f>
        <v>9.7949815952751706E-2</v>
      </c>
    </row>
    <row r="1571" spans="1:12" ht="15" thickTop="1" x14ac:dyDescent="0.3">
      <c r="A1571" s="20"/>
      <c r="B1571" s="74" t="s">
        <v>188</v>
      </c>
      <c r="C1571" s="4"/>
      <c r="D1571" s="4"/>
      <c r="E1571" s="4"/>
      <c r="F1571" s="41"/>
      <c r="G1571" s="75"/>
    </row>
    <row r="1572" spans="1:12" ht="15" thickBot="1" x14ac:dyDescent="0.35">
      <c r="A1572" s="36" t="s">
        <v>23</v>
      </c>
      <c r="B1572" s="4" t="s">
        <v>189</v>
      </c>
      <c r="C1572" s="4" t="s">
        <v>190</v>
      </c>
      <c r="D1572" s="22">
        <v>1</v>
      </c>
      <c r="E1572" s="76">
        <v>125.46</v>
      </c>
      <c r="F1572" s="6">
        <f>D1572*E1572</f>
        <v>125.46</v>
      </c>
      <c r="G1572" s="7"/>
      <c r="J1572" s="30"/>
      <c r="K1572" s="31"/>
      <c r="L1572" s="31"/>
    </row>
    <row r="1573" spans="1:12" ht="15.6" thickTop="1" thickBot="1" x14ac:dyDescent="0.35">
      <c r="A1573" s="71">
        <v>2</v>
      </c>
      <c r="B1573" s="244" t="s">
        <v>134</v>
      </c>
      <c r="C1573" s="245"/>
      <c r="D1573" s="245"/>
      <c r="E1573" s="246"/>
      <c r="F1573" s="72">
        <f>SUM(F1572)</f>
        <v>125.46</v>
      </c>
      <c r="G1573" s="73">
        <f>SUM(F1573/F1578)</f>
        <v>0.6925640180393432</v>
      </c>
    </row>
    <row r="1574" spans="1:12" ht="15.6" thickTop="1" thickBot="1" x14ac:dyDescent="0.35">
      <c r="A1574" s="78" t="s">
        <v>26</v>
      </c>
      <c r="B1574" s="244" t="s">
        <v>27</v>
      </c>
      <c r="C1574" s="245"/>
      <c r="D1574" s="245"/>
      <c r="E1574" s="246"/>
      <c r="F1574" s="79">
        <f>SUM(F1570,F1573)</f>
        <v>143.20389599999999</v>
      </c>
      <c r="G1574" s="3"/>
    </row>
    <row r="1575" spans="1:12" ht="15.6" thickTop="1" thickBot="1" x14ac:dyDescent="0.35">
      <c r="A1575" s="80">
        <v>3</v>
      </c>
      <c r="B1575" s="264" t="s">
        <v>28</v>
      </c>
      <c r="C1575" s="265"/>
      <c r="D1575" s="265"/>
      <c r="E1575" s="266"/>
      <c r="F1575" s="79">
        <f>SUM(F1574)*15%</f>
        <v>21.480584399999998</v>
      </c>
      <c r="G1575" s="73">
        <f>SUM(F1575/F1578)</f>
        <v>0.11857707509881422</v>
      </c>
    </row>
    <row r="1576" spans="1:12" ht="15.6" thickTop="1" thickBot="1" x14ac:dyDescent="0.35">
      <c r="A1576" s="78" t="s">
        <v>29</v>
      </c>
      <c r="B1576" s="244" t="s">
        <v>30</v>
      </c>
      <c r="C1576" s="245"/>
      <c r="D1576" s="245"/>
      <c r="E1576" s="246"/>
      <c r="F1576" s="81">
        <f>SUM(F1574:F1575)</f>
        <v>164.68448039999998</v>
      </c>
    </row>
    <row r="1577" spans="1:12" ht="15.6" thickTop="1" thickBot="1" x14ac:dyDescent="0.35">
      <c r="A1577" s="80">
        <v>4</v>
      </c>
      <c r="B1577" s="264" t="s">
        <v>31</v>
      </c>
      <c r="C1577" s="265"/>
      <c r="D1577" s="265"/>
      <c r="E1577" s="266"/>
      <c r="F1577" s="79">
        <f>SUM(F1576)*10%</f>
        <v>16.468448039999998</v>
      </c>
      <c r="G1577" s="73">
        <f>SUM(F1577/F1578)</f>
        <v>9.0909090909090912E-2</v>
      </c>
    </row>
    <row r="1578" spans="1:12" ht="15.6" thickTop="1" thickBot="1" x14ac:dyDescent="0.35">
      <c r="A1578" s="78" t="s">
        <v>32</v>
      </c>
      <c r="B1578" s="244" t="s">
        <v>33</v>
      </c>
      <c r="C1578" s="245"/>
      <c r="D1578" s="245"/>
      <c r="E1578" s="246"/>
      <c r="F1578" s="81">
        <f>SUM(F1576:F1577)</f>
        <v>181.15292843999998</v>
      </c>
      <c r="G1578" s="82">
        <f>SUM(G1570,G1573,G1575,G1577)</f>
        <v>1</v>
      </c>
    </row>
    <row r="1579" spans="1:12" ht="15.6" thickTop="1" thickBot="1" x14ac:dyDescent="0.35"/>
    <row r="1580" spans="1:12" ht="44.4" thickTop="1" thickBot="1" x14ac:dyDescent="0.35">
      <c r="A1580" s="61" t="s">
        <v>2</v>
      </c>
      <c r="B1580" s="62" t="s">
        <v>3</v>
      </c>
      <c r="C1580" s="63" t="s">
        <v>4</v>
      </c>
      <c r="D1580" s="64" t="s">
        <v>5</v>
      </c>
      <c r="E1580" s="27"/>
      <c r="F1580" s="20"/>
      <c r="G1580" s="20"/>
    </row>
    <row r="1581" spans="1:12" ht="348.6" customHeight="1" thickTop="1" thickBot="1" x14ac:dyDescent="0.35">
      <c r="A1581" s="18" t="s">
        <v>1009</v>
      </c>
      <c r="B1581" s="222" t="s">
        <v>1010</v>
      </c>
      <c r="C1581" s="50" t="s">
        <v>130</v>
      </c>
      <c r="D1581" s="50">
        <v>1</v>
      </c>
      <c r="E1581" s="20"/>
      <c r="F1581" s="20"/>
      <c r="G1581" s="20"/>
    </row>
    <row r="1582" spans="1:12" ht="30" thickTop="1" thickBot="1" x14ac:dyDescent="0.35">
      <c r="A1582" s="61" t="s">
        <v>9</v>
      </c>
      <c r="B1582" s="62" t="s">
        <v>10</v>
      </c>
      <c r="C1582" s="62" t="s">
        <v>4</v>
      </c>
      <c r="D1582" s="62" t="s">
        <v>11</v>
      </c>
      <c r="E1582" s="62" t="s">
        <v>12</v>
      </c>
      <c r="F1582" s="62" t="s">
        <v>13</v>
      </c>
      <c r="G1582" s="64" t="s">
        <v>14</v>
      </c>
    </row>
    <row r="1583" spans="1:12" ht="15" thickTop="1" x14ac:dyDescent="0.3">
      <c r="A1583" s="20"/>
      <c r="B1583" s="67" t="s">
        <v>15</v>
      </c>
      <c r="C1583" s="68"/>
      <c r="D1583" s="68"/>
      <c r="E1583" s="68"/>
      <c r="F1583" s="68"/>
      <c r="G1583" s="7"/>
    </row>
    <row r="1584" spans="1:12" x14ac:dyDescent="0.3">
      <c r="A1584" s="36" t="s">
        <v>16</v>
      </c>
      <c r="B1584" s="4" t="s">
        <v>70</v>
      </c>
      <c r="C1584" s="4" t="s">
        <v>18</v>
      </c>
      <c r="D1584" s="105">
        <v>0.26140000000000002</v>
      </c>
      <c r="E1584" s="70">
        <v>30.27</v>
      </c>
      <c r="F1584" s="6">
        <f>PRODUCT(D1584:E1584)</f>
        <v>7.9125780000000008</v>
      </c>
      <c r="G1584" s="7"/>
    </row>
    <row r="1585" spans="1:12" x14ac:dyDescent="0.3">
      <c r="A1585" s="36" t="s">
        <v>19</v>
      </c>
      <c r="B1585" s="4" t="s">
        <v>140</v>
      </c>
      <c r="C1585" s="4" t="s">
        <v>18</v>
      </c>
      <c r="D1585" s="105">
        <v>0.26140000000000002</v>
      </c>
      <c r="E1585" s="70">
        <v>28.09</v>
      </c>
      <c r="F1585" s="6">
        <f>PRODUCT(D1585:E1585)</f>
        <v>7.3427260000000008</v>
      </c>
      <c r="G1585" s="7"/>
    </row>
    <row r="1586" spans="1:12" ht="15" thickBot="1" x14ac:dyDescent="0.35">
      <c r="A1586" s="36" t="s">
        <v>131</v>
      </c>
      <c r="B1586" s="4" t="s">
        <v>141</v>
      </c>
      <c r="C1586" s="4" t="s">
        <v>18</v>
      </c>
      <c r="D1586" s="105">
        <v>0.26140000000000002</v>
      </c>
      <c r="E1586" s="70">
        <v>25.18</v>
      </c>
      <c r="F1586" s="6">
        <f>PRODUCT(D1586:E1586)</f>
        <v>6.5820520000000009</v>
      </c>
      <c r="G1586" s="7"/>
    </row>
    <row r="1587" spans="1:12" ht="15.6" thickTop="1" thickBot="1" x14ac:dyDescent="0.35">
      <c r="A1587" s="71">
        <v>1</v>
      </c>
      <c r="B1587" s="244" t="s">
        <v>21</v>
      </c>
      <c r="C1587" s="245"/>
      <c r="D1587" s="245"/>
      <c r="E1587" s="246"/>
      <c r="F1587" s="72">
        <f>SUM(F1584:F1586)</f>
        <v>21.837356000000003</v>
      </c>
      <c r="G1587" s="73">
        <f>SUM(F1587/F1595)</f>
        <v>0.10675951940618174</v>
      </c>
    </row>
    <row r="1588" spans="1:12" ht="15" thickTop="1" x14ac:dyDescent="0.3">
      <c r="A1588" s="20"/>
      <c r="B1588" s="74" t="s">
        <v>188</v>
      </c>
      <c r="C1588" s="4"/>
      <c r="D1588" s="4"/>
      <c r="E1588" s="4"/>
      <c r="F1588" s="41"/>
      <c r="G1588" s="75"/>
    </row>
    <row r="1589" spans="1:12" ht="15" thickBot="1" x14ac:dyDescent="0.35">
      <c r="A1589" s="36" t="s">
        <v>23</v>
      </c>
      <c r="B1589" s="4" t="s">
        <v>189</v>
      </c>
      <c r="C1589" s="4" t="s">
        <v>190</v>
      </c>
      <c r="D1589" s="22">
        <v>1</v>
      </c>
      <c r="E1589" s="76">
        <v>139.86000000000001</v>
      </c>
      <c r="F1589" s="6">
        <f>D1589*E1589</f>
        <v>139.86000000000001</v>
      </c>
      <c r="G1589" s="7"/>
      <c r="J1589" s="30"/>
      <c r="K1589" s="31"/>
      <c r="L1589" s="31"/>
    </row>
    <row r="1590" spans="1:12" ht="15.6" thickTop="1" thickBot="1" x14ac:dyDescent="0.35">
      <c r="A1590" s="71">
        <v>2</v>
      </c>
      <c r="B1590" s="244" t="s">
        <v>134</v>
      </c>
      <c r="C1590" s="245"/>
      <c r="D1590" s="245"/>
      <c r="E1590" s="246"/>
      <c r="F1590" s="72">
        <f>SUM(F1589)</f>
        <v>139.86000000000001</v>
      </c>
      <c r="G1590" s="73">
        <f>SUM(F1590/F1595)</f>
        <v>0.68375431458591318</v>
      </c>
    </row>
    <row r="1591" spans="1:12" ht="15.6" thickTop="1" thickBot="1" x14ac:dyDescent="0.35">
      <c r="A1591" s="78" t="s">
        <v>26</v>
      </c>
      <c r="B1591" s="244" t="s">
        <v>27</v>
      </c>
      <c r="C1591" s="245"/>
      <c r="D1591" s="245"/>
      <c r="E1591" s="246"/>
      <c r="F1591" s="79">
        <f>SUM(F1587,F1590)</f>
        <v>161.69735600000001</v>
      </c>
      <c r="G1591" s="3"/>
    </row>
    <row r="1592" spans="1:12" ht="15.6" thickTop="1" thickBot="1" x14ac:dyDescent="0.35">
      <c r="A1592" s="80">
        <v>3</v>
      </c>
      <c r="B1592" s="264" t="s">
        <v>28</v>
      </c>
      <c r="C1592" s="265"/>
      <c r="D1592" s="265"/>
      <c r="E1592" s="266"/>
      <c r="F1592" s="79">
        <f>SUM(F1591)*15%</f>
        <v>24.254603400000001</v>
      </c>
      <c r="G1592" s="73">
        <f>SUM(F1592/F1595)</f>
        <v>0.11857707509881422</v>
      </c>
    </row>
    <row r="1593" spans="1:12" ht="15.6" thickTop="1" thickBot="1" x14ac:dyDescent="0.35">
      <c r="A1593" s="78" t="s">
        <v>29</v>
      </c>
      <c r="B1593" s="244" t="s">
        <v>30</v>
      </c>
      <c r="C1593" s="245"/>
      <c r="D1593" s="245"/>
      <c r="E1593" s="246"/>
      <c r="F1593" s="81">
        <f>SUM(F1591:F1592)</f>
        <v>185.95195940000002</v>
      </c>
    </row>
    <row r="1594" spans="1:12" ht="15.6" thickTop="1" thickBot="1" x14ac:dyDescent="0.35">
      <c r="A1594" s="80">
        <v>4</v>
      </c>
      <c r="B1594" s="264" t="s">
        <v>31</v>
      </c>
      <c r="C1594" s="265"/>
      <c r="D1594" s="265"/>
      <c r="E1594" s="266"/>
      <c r="F1594" s="79">
        <f>SUM(F1593)*10%</f>
        <v>18.595195940000004</v>
      </c>
      <c r="G1594" s="73">
        <f>SUM(F1594/F1595)</f>
        <v>9.0909090909090925E-2</v>
      </c>
    </row>
    <row r="1595" spans="1:12" ht="15.6" thickTop="1" thickBot="1" x14ac:dyDescent="0.35">
      <c r="A1595" s="78" t="s">
        <v>32</v>
      </c>
      <c r="B1595" s="244" t="s">
        <v>33</v>
      </c>
      <c r="C1595" s="245"/>
      <c r="D1595" s="245"/>
      <c r="E1595" s="246"/>
      <c r="F1595" s="81">
        <f>SUM(F1593:F1594)</f>
        <v>204.54715534000002</v>
      </c>
      <c r="G1595" s="82">
        <f>SUM(G1587,G1590,G1592,G1594)</f>
        <v>1</v>
      </c>
    </row>
    <row r="1596" spans="1:12" ht="15.6" thickTop="1" thickBot="1" x14ac:dyDescent="0.35"/>
    <row r="1597" spans="1:12" ht="44.4" thickTop="1" thickBot="1" x14ac:dyDescent="0.35">
      <c r="A1597" s="61" t="s">
        <v>2</v>
      </c>
      <c r="B1597" s="62" t="s">
        <v>3</v>
      </c>
      <c r="C1597" s="63" t="s">
        <v>4</v>
      </c>
      <c r="D1597" s="64" t="s">
        <v>5</v>
      </c>
      <c r="E1597" s="27"/>
      <c r="F1597" s="20"/>
      <c r="G1597" s="20"/>
    </row>
    <row r="1598" spans="1:12" ht="225" customHeight="1" thickTop="1" thickBot="1" x14ac:dyDescent="0.35">
      <c r="A1598" s="18" t="s">
        <v>1011</v>
      </c>
      <c r="B1598" s="222" t="s">
        <v>1012</v>
      </c>
      <c r="C1598" s="50" t="s">
        <v>307</v>
      </c>
      <c r="D1598" s="50">
        <v>1</v>
      </c>
      <c r="E1598" s="20"/>
      <c r="F1598" s="20"/>
      <c r="G1598" s="20"/>
    </row>
    <row r="1599" spans="1:12" ht="30" thickTop="1" thickBot="1" x14ac:dyDescent="0.35">
      <c r="A1599" s="61" t="s">
        <v>9</v>
      </c>
      <c r="B1599" s="62" t="s">
        <v>10</v>
      </c>
      <c r="C1599" s="62" t="s">
        <v>4</v>
      </c>
      <c r="D1599" s="62" t="s">
        <v>11</v>
      </c>
      <c r="E1599" s="62" t="s">
        <v>12</v>
      </c>
      <c r="F1599" s="62" t="s">
        <v>13</v>
      </c>
      <c r="G1599" s="64" t="s">
        <v>14</v>
      </c>
    </row>
    <row r="1600" spans="1:12" ht="15" thickTop="1" x14ac:dyDescent="0.3">
      <c r="A1600" s="20"/>
      <c r="B1600" s="67" t="s">
        <v>15</v>
      </c>
      <c r="C1600" s="68"/>
      <c r="D1600" s="68"/>
      <c r="E1600" s="68"/>
      <c r="F1600" s="68"/>
      <c r="G1600" s="7"/>
    </row>
    <row r="1601" spans="1:12" x14ac:dyDescent="0.3">
      <c r="A1601" s="36" t="s">
        <v>16</v>
      </c>
      <c r="B1601" s="4" t="s">
        <v>70</v>
      </c>
      <c r="C1601" s="4" t="s">
        <v>18</v>
      </c>
      <c r="D1601" s="105">
        <v>1.1140000000000001</v>
      </c>
      <c r="E1601" s="70">
        <v>30.27</v>
      </c>
      <c r="F1601" s="6">
        <f>PRODUCT(D1601:E1601)</f>
        <v>33.720780000000005</v>
      </c>
      <c r="G1601" s="7"/>
    </row>
    <row r="1602" spans="1:12" x14ac:dyDescent="0.3">
      <c r="A1602" s="36" t="s">
        <v>19</v>
      </c>
      <c r="B1602" s="4" t="s">
        <v>140</v>
      </c>
      <c r="C1602" s="4" t="s">
        <v>18</v>
      </c>
      <c r="D1602" s="105">
        <v>1.1140000000000001</v>
      </c>
      <c r="E1602" s="70">
        <v>28.09</v>
      </c>
      <c r="F1602" s="6">
        <f>PRODUCT(D1602:E1602)</f>
        <v>31.292260000000002</v>
      </c>
      <c r="G1602" s="7"/>
    </row>
    <row r="1603" spans="1:12" ht="15" thickBot="1" x14ac:dyDescent="0.35">
      <c r="A1603" s="36" t="s">
        <v>131</v>
      </c>
      <c r="B1603" s="4" t="s">
        <v>141</v>
      </c>
      <c r="C1603" s="4" t="s">
        <v>18</v>
      </c>
      <c r="D1603" s="105">
        <v>1.1140000000000001</v>
      </c>
      <c r="E1603" s="70">
        <v>25.18</v>
      </c>
      <c r="F1603" s="6">
        <f>PRODUCT(D1603:E1603)</f>
        <v>28.050520000000002</v>
      </c>
      <c r="G1603" s="7"/>
    </row>
    <row r="1604" spans="1:12" ht="15.6" thickTop="1" thickBot="1" x14ac:dyDescent="0.35">
      <c r="A1604" s="71">
        <v>1</v>
      </c>
      <c r="B1604" s="244" t="s">
        <v>21</v>
      </c>
      <c r="C1604" s="245"/>
      <c r="D1604" s="245"/>
      <c r="E1604" s="246"/>
      <c r="F1604" s="72">
        <f>SUM(F1601:F1603)</f>
        <v>93.06356000000001</v>
      </c>
      <c r="G1604" s="73">
        <f>SUM(F1604/F1612)</f>
        <v>0.4369593492829052</v>
      </c>
    </row>
    <row r="1605" spans="1:12" ht="15" thickTop="1" x14ac:dyDescent="0.3">
      <c r="A1605" s="20"/>
      <c r="B1605" s="74" t="s">
        <v>188</v>
      </c>
      <c r="C1605" s="4"/>
      <c r="D1605" s="4"/>
      <c r="E1605" s="4"/>
      <c r="F1605" s="41"/>
      <c r="G1605" s="75"/>
    </row>
    <row r="1606" spans="1:12" ht="15" thickBot="1" x14ac:dyDescent="0.35">
      <c r="A1606" s="36" t="s">
        <v>23</v>
      </c>
      <c r="B1606" s="4" t="s">
        <v>189</v>
      </c>
      <c r="C1606" s="4" t="s">
        <v>190</v>
      </c>
      <c r="D1606" s="22">
        <v>1</v>
      </c>
      <c r="E1606" s="76">
        <v>75.3</v>
      </c>
      <c r="F1606" s="6">
        <f>D1606*E1606</f>
        <v>75.3</v>
      </c>
      <c r="G1606" s="7"/>
      <c r="J1606" s="30"/>
      <c r="K1606" s="31"/>
      <c r="L1606" s="31"/>
    </row>
    <row r="1607" spans="1:12" ht="15.6" thickTop="1" thickBot="1" x14ac:dyDescent="0.35">
      <c r="A1607" s="71">
        <v>2</v>
      </c>
      <c r="B1607" s="244" t="s">
        <v>134</v>
      </c>
      <c r="C1607" s="245"/>
      <c r="D1607" s="245"/>
      <c r="E1607" s="246"/>
      <c r="F1607" s="72">
        <f>SUM(F1606)</f>
        <v>75.3</v>
      </c>
      <c r="G1607" s="73">
        <f>SUM(F1607/F1612)</f>
        <v>0.35355448470918965</v>
      </c>
    </row>
    <row r="1608" spans="1:12" ht="15.6" thickTop="1" thickBot="1" x14ac:dyDescent="0.35">
      <c r="A1608" s="78" t="s">
        <v>26</v>
      </c>
      <c r="B1608" s="244" t="s">
        <v>27</v>
      </c>
      <c r="C1608" s="245"/>
      <c r="D1608" s="245"/>
      <c r="E1608" s="246"/>
      <c r="F1608" s="79">
        <f>SUM(F1604,F1607)</f>
        <v>168.36356000000001</v>
      </c>
      <c r="G1608" s="3"/>
    </row>
    <row r="1609" spans="1:12" ht="15.6" thickTop="1" thickBot="1" x14ac:dyDescent="0.35">
      <c r="A1609" s="80">
        <v>3</v>
      </c>
      <c r="B1609" s="264" t="s">
        <v>28</v>
      </c>
      <c r="C1609" s="265"/>
      <c r="D1609" s="265"/>
      <c r="E1609" s="266"/>
      <c r="F1609" s="79">
        <f>SUM(F1608)*15%</f>
        <v>25.254534</v>
      </c>
      <c r="G1609" s="73">
        <f>SUM(F1609/F1612)</f>
        <v>0.11857707509881422</v>
      </c>
    </row>
    <row r="1610" spans="1:12" ht="15.6" thickTop="1" thickBot="1" x14ac:dyDescent="0.35">
      <c r="A1610" s="78" t="s">
        <v>29</v>
      </c>
      <c r="B1610" s="244" t="s">
        <v>30</v>
      </c>
      <c r="C1610" s="245"/>
      <c r="D1610" s="245"/>
      <c r="E1610" s="246"/>
      <c r="F1610" s="81">
        <f>SUM(F1608:F1609)</f>
        <v>193.61809400000001</v>
      </c>
    </row>
    <row r="1611" spans="1:12" ht="15.6" thickTop="1" thickBot="1" x14ac:dyDescent="0.35">
      <c r="A1611" s="80">
        <v>4</v>
      </c>
      <c r="B1611" s="264" t="s">
        <v>31</v>
      </c>
      <c r="C1611" s="265"/>
      <c r="D1611" s="265"/>
      <c r="E1611" s="266"/>
      <c r="F1611" s="79">
        <f>SUM(F1610)*10%</f>
        <v>19.361809400000002</v>
      </c>
      <c r="G1611" s="73">
        <f>SUM(F1611/F1612)</f>
        <v>9.0909090909090912E-2</v>
      </c>
    </row>
    <row r="1612" spans="1:12" ht="15.6" thickTop="1" thickBot="1" x14ac:dyDescent="0.35">
      <c r="A1612" s="78" t="s">
        <v>32</v>
      </c>
      <c r="B1612" s="244" t="s">
        <v>33</v>
      </c>
      <c r="C1612" s="245"/>
      <c r="D1612" s="245"/>
      <c r="E1612" s="246"/>
      <c r="F1612" s="81">
        <f>SUM(F1610:F1611)</f>
        <v>212.97990340000001</v>
      </c>
      <c r="G1612" s="82">
        <f>SUM(G1604,G1607,G1609,G1611)</f>
        <v>1</v>
      </c>
    </row>
    <row r="1613" spans="1:12" ht="15.6" thickTop="1" thickBot="1" x14ac:dyDescent="0.35"/>
    <row r="1614" spans="1:12" ht="44.4" thickTop="1" thickBot="1" x14ac:dyDescent="0.35">
      <c r="A1614" s="61" t="s">
        <v>2</v>
      </c>
      <c r="B1614" s="62" t="s">
        <v>3</v>
      </c>
      <c r="C1614" s="63" t="s">
        <v>4</v>
      </c>
      <c r="D1614" s="64" t="s">
        <v>5</v>
      </c>
      <c r="E1614" s="27"/>
      <c r="F1614" s="20"/>
      <c r="G1614" s="20"/>
    </row>
    <row r="1615" spans="1:12" ht="408" customHeight="1" thickTop="1" thickBot="1" x14ac:dyDescent="0.35">
      <c r="A1615" s="18" t="s">
        <v>1013</v>
      </c>
      <c r="B1615" s="222" t="s">
        <v>1014</v>
      </c>
      <c r="C1615" s="50" t="s">
        <v>307</v>
      </c>
      <c r="D1615" s="50">
        <v>1</v>
      </c>
      <c r="E1615" s="20"/>
      <c r="F1615" s="20"/>
      <c r="G1615" s="20"/>
    </row>
    <row r="1616" spans="1:12" ht="30" thickTop="1" thickBot="1" x14ac:dyDescent="0.35">
      <c r="A1616" s="61" t="s">
        <v>9</v>
      </c>
      <c r="B1616" s="62" t="s">
        <v>10</v>
      </c>
      <c r="C1616" s="62" t="s">
        <v>4</v>
      </c>
      <c r="D1616" s="62" t="s">
        <v>11</v>
      </c>
      <c r="E1616" s="62" t="s">
        <v>12</v>
      </c>
      <c r="F1616" s="62" t="s">
        <v>13</v>
      </c>
      <c r="G1616" s="64" t="s">
        <v>14</v>
      </c>
    </row>
    <row r="1617" spans="1:12" ht="15" thickTop="1" x14ac:dyDescent="0.3">
      <c r="A1617" s="20"/>
      <c r="B1617" s="67" t="s">
        <v>15</v>
      </c>
      <c r="C1617" s="68"/>
      <c r="D1617" s="68"/>
      <c r="E1617" s="68"/>
      <c r="F1617" s="68"/>
      <c r="G1617" s="7"/>
    </row>
    <row r="1618" spans="1:12" x14ac:dyDescent="0.3">
      <c r="A1618" s="36" t="s">
        <v>16</v>
      </c>
      <c r="B1618" s="4" t="s">
        <v>70</v>
      </c>
      <c r="C1618" s="4" t="s">
        <v>18</v>
      </c>
      <c r="D1618" s="105">
        <v>0.57450000000000001</v>
      </c>
      <c r="E1618" s="70">
        <v>30.27</v>
      </c>
      <c r="F1618" s="6">
        <f>PRODUCT(D1618:E1618)</f>
        <v>17.390115000000002</v>
      </c>
      <c r="G1618" s="7"/>
    </row>
    <row r="1619" spans="1:12" x14ac:dyDescent="0.3">
      <c r="A1619" s="36" t="s">
        <v>19</v>
      </c>
      <c r="B1619" s="4" t="s">
        <v>140</v>
      </c>
      <c r="C1619" s="4" t="s">
        <v>18</v>
      </c>
      <c r="D1619" s="105">
        <v>0.57450000000000001</v>
      </c>
      <c r="E1619" s="70">
        <v>28.09</v>
      </c>
      <c r="F1619" s="6">
        <f>PRODUCT(D1619:E1619)</f>
        <v>16.137705</v>
      </c>
      <c r="G1619" s="7"/>
    </row>
    <row r="1620" spans="1:12" ht="15" thickBot="1" x14ac:dyDescent="0.35">
      <c r="A1620" s="36" t="s">
        <v>131</v>
      </c>
      <c r="B1620" s="4" t="s">
        <v>141</v>
      </c>
      <c r="C1620" s="4" t="s">
        <v>18</v>
      </c>
      <c r="D1620" s="105">
        <v>0.57450000000000001</v>
      </c>
      <c r="E1620" s="70">
        <v>25.18</v>
      </c>
      <c r="F1620" s="6">
        <f>PRODUCT(D1620:E1620)</f>
        <v>14.465910000000001</v>
      </c>
      <c r="G1620" s="7"/>
    </row>
    <row r="1621" spans="1:12" ht="15.6" thickTop="1" thickBot="1" x14ac:dyDescent="0.35">
      <c r="A1621" s="71">
        <v>1</v>
      </c>
      <c r="B1621" s="244" t="s">
        <v>21</v>
      </c>
      <c r="C1621" s="245"/>
      <c r="D1621" s="245"/>
      <c r="E1621" s="246"/>
      <c r="F1621" s="72">
        <f>SUM(F1618:F1620)</f>
        <v>47.993730000000006</v>
      </c>
      <c r="G1621" s="73">
        <f>SUM(F1621/F1629)</f>
        <v>0.30759332079451007</v>
      </c>
    </row>
    <row r="1622" spans="1:12" ht="15" thickTop="1" x14ac:dyDescent="0.3">
      <c r="A1622" s="20"/>
      <c r="B1622" s="74" t="s">
        <v>188</v>
      </c>
      <c r="C1622" s="4"/>
      <c r="D1622" s="4"/>
      <c r="E1622" s="4"/>
      <c r="F1622" s="41"/>
      <c r="G1622" s="75"/>
    </row>
    <row r="1623" spans="1:12" ht="25.95" customHeight="1" thickBot="1" x14ac:dyDescent="0.35">
      <c r="A1623" s="36" t="s">
        <v>23</v>
      </c>
      <c r="B1623" s="4" t="s">
        <v>189</v>
      </c>
      <c r="C1623" s="4" t="s">
        <v>190</v>
      </c>
      <c r="D1623" s="22">
        <v>1</v>
      </c>
      <c r="E1623" s="76">
        <v>75.349999999999994</v>
      </c>
      <c r="F1623" s="6">
        <f>D1623*E1623</f>
        <v>75.349999999999994</v>
      </c>
      <c r="G1623" s="7"/>
      <c r="J1623" s="30"/>
      <c r="K1623" s="31"/>
      <c r="L1623" s="31"/>
    </row>
    <row r="1624" spans="1:12" ht="15.6" thickTop="1" thickBot="1" x14ac:dyDescent="0.35">
      <c r="A1624" s="71">
        <v>2</v>
      </c>
      <c r="B1624" s="244" t="s">
        <v>134</v>
      </c>
      <c r="C1624" s="245"/>
      <c r="D1624" s="245"/>
      <c r="E1624" s="246"/>
      <c r="F1624" s="72">
        <f>SUM(F1623)</f>
        <v>75.349999999999994</v>
      </c>
      <c r="G1624" s="73">
        <f>SUM(F1624/F1629)</f>
        <v>0.48292051319758494</v>
      </c>
    </row>
    <row r="1625" spans="1:12" ht="15.6" thickTop="1" thickBot="1" x14ac:dyDescent="0.35">
      <c r="A1625" s="78" t="s">
        <v>26</v>
      </c>
      <c r="B1625" s="244" t="s">
        <v>27</v>
      </c>
      <c r="C1625" s="245"/>
      <c r="D1625" s="245"/>
      <c r="E1625" s="246"/>
      <c r="F1625" s="79">
        <f>SUM(F1621,F1624)</f>
        <v>123.34372999999999</v>
      </c>
      <c r="G1625" s="3"/>
    </row>
    <row r="1626" spans="1:12" ht="15.6" thickTop="1" thickBot="1" x14ac:dyDescent="0.35">
      <c r="A1626" s="80">
        <v>3</v>
      </c>
      <c r="B1626" s="264" t="s">
        <v>28</v>
      </c>
      <c r="C1626" s="265"/>
      <c r="D1626" s="265"/>
      <c r="E1626" s="266"/>
      <c r="F1626" s="79">
        <f>SUM(F1625)*15%</f>
        <v>18.501559499999999</v>
      </c>
      <c r="G1626" s="73">
        <f>SUM(F1626/F1629)</f>
        <v>0.11857707509881425</v>
      </c>
    </row>
    <row r="1627" spans="1:12" ht="15.6" thickTop="1" thickBot="1" x14ac:dyDescent="0.35">
      <c r="A1627" s="78" t="s">
        <v>29</v>
      </c>
      <c r="B1627" s="244" t="s">
        <v>30</v>
      </c>
      <c r="C1627" s="245"/>
      <c r="D1627" s="245"/>
      <c r="E1627" s="246"/>
      <c r="F1627" s="81">
        <f>SUM(F1625:F1626)</f>
        <v>141.84528949999998</v>
      </c>
    </row>
    <row r="1628" spans="1:12" ht="15.6" thickTop="1" thickBot="1" x14ac:dyDescent="0.35">
      <c r="A1628" s="80">
        <v>4</v>
      </c>
      <c r="B1628" s="264" t="s">
        <v>31</v>
      </c>
      <c r="C1628" s="265"/>
      <c r="D1628" s="265"/>
      <c r="E1628" s="266"/>
      <c r="F1628" s="79">
        <f>SUM(F1627)*10%</f>
        <v>14.184528949999999</v>
      </c>
      <c r="G1628" s="73">
        <f>SUM(F1628/F1629)</f>
        <v>9.0909090909090925E-2</v>
      </c>
    </row>
    <row r="1629" spans="1:12" ht="15.6" thickTop="1" thickBot="1" x14ac:dyDescent="0.35">
      <c r="A1629" s="78" t="s">
        <v>32</v>
      </c>
      <c r="B1629" s="244" t="s">
        <v>33</v>
      </c>
      <c r="C1629" s="245"/>
      <c r="D1629" s="245"/>
      <c r="E1629" s="246"/>
      <c r="F1629" s="81">
        <f>SUM(F1627:F1628)</f>
        <v>156.02981844999996</v>
      </c>
      <c r="G1629" s="82">
        <f>SUM(G1621,G1624,G1626,G1628)</f>
        <v>1</v>
      </c>
    </row>
    <row r="1630" spans="1:12" ht="15.6" thickTop="1" thickBot="1" x14ac:dyDescent="0.35"/>
    <row r="1631" spans="1:12" ht="44.4" thickTop="1" thickBot="1" x14ac:dyDescent="0.35">
      <c r="A1631" s="61" t="s">
        <v>2</v>
      </c>
      <c r="B1631" s="62" t="s">
        <v>3</v>
      </c>
      <c r="C1631" s="63" t="s">
        <v>4</v>
      </c>
      <c r="D1631" s="64" t="s">
        <v>5</v>
      </c>
      <c r="E1631" s="27"/>
      <c r="F1631" s="20"/>
      <c r="G1631" s="20"/>
    </row>
    <row r="1632" spans="1:12" ht="365.4" customHeight="1" thickTop="1" thickBot="1" x14ac:dyDescent="0.35">
      <c r="A1632" s="18" t="s">
        <v>1015</v>
      </c>
      <c r="B1632" s="47" t="s">
        <v>1016</v>
      </c>
      <c r="C1632" s="50" t="s">
        <v>483</v>
      </c>
      <c r="D1632" s="50">
        <v>1</v>
      </c>
      <c r="E1632" s="20"/>
      <c r="F1632" s="20"/>
      <c r="G1632" s="20"/>
    </row>
    <row r="1633" spans="1:12" ht="30" thickTop="1" thickBot="1" x14ac:dyDescent="0.35">
      <c r="A1633" s="61" t="s">
        <v>9</v>
      </c>
      <c r="B1633" s="62" t="s">
        <v>10</v>
      </c>
      <c r="C1633" s="62" t="s">
        <v>4</v>
      </c>
      <c r="D1633" s="62" t="s">
        <v>11</v>
      </c>
      <c r="E1633" s="62" t="s">
        <v>12</v>
      </c>
      <c r="F1633" s="62" t="s">
        <v>13</v>
      </c>
      <c r="G1633" s="64" t="s">
        <v>14</v>
      </c>
    </row>
    <row r="1634" spans="1:12" ht="15" thickTop="1" x14ac:dyDescent="0.3">
      <c r="A1634" s="20"/>
      <c r="B1634" s="67" t="s">
        <v>15</v>
      </c>
      <c r="C1634" s="68"/>
      <c r="D1634" s="68"/>
      <c r="E1634" s="68"/>
      <c r="F1634" s="68"/>
      <c r="G1634" s="7"/>
    </row>
    <row r="1635" spans="1:12" x14ac:dyDescent="0.3">
      <c r="A1635" s="36" t="s">
        <v>16</v>
      </c>
      <c r="B1635" s="4" t="s">
        <v>70</v>
      </c>
      <c r="C1635" s="4" t="s">
        <v>18</v>
      </c>
      <c r="D1635" s="105">
        <v>0.33789999999999998</v>
      </c>
      <c r="E1635" s="70">
        <v>30.27</v>
      </c>
      <c r="F1635" s="6">
        <f>PRODUCT(D1635:E1635)</f>
        <v>10.228232999999999</v>
      </c>
      <c r="G1635" s="7"/>
    </row>
    <row r="1636" spans="1:12" x14ac:dyDescent="0.3">
      <c r="A1636" s="36" t="s">
        <v>19</v>
      </c>
      <c r="B1636" s="4" t="s">
        <v>140</v>
      </c>
      <c r="C1636" s="4" t="s">
        <v>18</v>
      </c>
      <c r="D1636" s="105">
        <v>0.33789999999999998</v>
      </c>
      <c r="E1636" s="70">
        <v>28.09</v>
      </c>
      <c r="F1636" s="6">
        <f>PRODUCT(D1636:E1636)</f>
        <v>9.4916109999999989</v>
      </c>
      <c r="G1636" s="7"/>
    </row>
    <row r="1637" spans="1:12" ht="15" thickBot="1" x14ac:dyDescent="0.35">
      <c r="A1637" s="36" t="s">
        <v>131</v>
      </c>
      <c r="B1637" s="4" t="s">
        <v>141</v>
      </c>
      <c r="C1637" s="4" t="s">
        <v>18</v>
      </c>
      <c r="D1637" s="105">
        <v>0.33789999999999998</v>
      </c>
      <c r="E1637" s="70">
        <v>25.18</v>
      </c>
      <c r="F1637" s="6">
        <f>PRODUCT(D1637:E1637)</f>
        <v>8.5083219999999997</v>
      </c>
      <c r="G1637" s="7"/>
    </row>
    <row r="1638" spans="1:12" ht="15.6" thickTop="1" thickBot="1" x14ac:dyDescent="0.35">
      <c r="A1638" s="71">
        <v>1</v>
      </c>
      <c r="B1638" s="244" t="s">
        <v>21</v>
      </c>
      <c r="C1638" s="245"/>
      <c r="D1638" s="245"/>
      <c r="E1638" s="246"/>
      <c r="F1638" s="72">
        <f>SUM(F1635:F1637)</f>
        <v>28.228165999999998</v>
      </c>
      <c r="G1638" s="73">
        <f>SUM(F1638/F1646)</f>
        <v>0.19892245101622802</v>
      </c>
    </row>
    <row r="1639" spans="1:12" ht="15" thickTop="1" x14ac:dyDescent="0.3">
      <c r="A1639" s="20"/>
      <c r="B1639" s="74" t="s">
        <v>188</v>
      </c>
      <c r="C1639" s="4"/>
      <c r="D1639" s="4"/>
      <c r="E1639" s="4"/>
      <c r="F1639" s="41"/>
      <c r="G1639" s="75"/>
    </row>
    <row r="1640" spans="1:12" ht="15" thickBot="1" x14ac:dyDescent="0.35">
      <c r="A1640" s="36" t="s">
        <v>23</v>
      </c>
      <c r="B1640" s="4" t="s">
        <v>189</v>
      </c>
      <c r="C1640" s="4" t="s">
        <v>190</v>
      </c>
      <c r="D1640" s="22">
        <v>1</v>
      </c>
      <c r="E1640" s="76">
        <v>83.95</v>
      </c>
      <c r="F1640" s="6">
        <f>D1640*E1640</f>
        <v>83.95</v>
      </c>
      <c r="G1640" s="7"/>
      <c r="J1640" s="30"/>
      <c r="K1640" s="31"/>
      <c r="L1640" s="31"/>
    </row>
    <row r="1641" spans="1:12" ht="15.6" thickTop="1" thickBot="1" x14ac:dyDescent="0.35">
      <c r="A1641" s="71">
        <v>2</v>
      </c>
      <c r="B1641" s="244" t="s">
        <v>134</v>
      </c>
      <c r="C1641" s="245"/>
      <c r="D1641" s="245"/>
      <c r="E1641" s="246"/>
      <c r="F1641" s="72">
        <f>SUM(F1640)</f>
        <v>83.95</v>
      </c>
      <c r="G1641" s="73">
        <f>SUM(F1641/F1646)</f>
        <v>0.59159138297586689</v>
      </c>
    </row>
    <row r="1642" spans="1:12" ht="15.6" thickTop="1" thickBot="1" x14ac:dyDescent="0.35">
      <c r="A1642" s="78" t="s">
        <v>26</v>
      </c>
      <c r="B1642" s="244" t="s">
        <v>27</v>
      </c>
      <c r="C1642" s="245"/>
      <c r="D1642" s="245"/>
      <c r="E1642" s="246"/>
      <c r="F1642" s="79">
        <f>SUM(F1638,F1641)</f>
        <v>112.178166</v>
      </c>
      <c r="G1642" s="3"/>
    </row>
    <row r="1643" spans="1:12" ht="15.6" thickTop="1" thickBot="1" x14ac:dyDescent="0.35">
      <c r="A1643" s="80">
        <v>3</v>
      </c>
      <c r="B1643" s="264" t="s">
        <v>28</v>
      </c>
      <c r="C1643" s="265"/>
      <c r="D1643" s="265"/>
      <c r="E1643" s="266"/>
      <c r="F1643" s="79">
        <f>SUM(F1642)*15%</f>
        <v>16.826724899999999</v>
      </c>
      <c r="G1643" s="73">
        <f>SUM(F1643/F1646)</f>
        <v>0.11857707509881422</v>
      </c>
    </row>
    <row r="1644" spans="1:12" ht="15.6" thickTop="1" thickBot="1" x14ac:dyDescent="0.35">
      <c r="A1644" s="78" t="s">
        <v>29</v>
      </c>
      <c r="B1644" s="244" t="s">
        <v>30</v>
      </c>
      <c r="C1644" s="245"/>
      <c r="D1644" s="245"/>
      <c r="E1644" s="246"/>
      <c r="F1644" s="81">
        <f>SUM(F1642:F1643)</f>
        <v>129.00489089999999</v>
      </c>
    </row>
    <row r="1645" spans="1:12" ht="15.6" thickTop="1" thickBot="1" x14ac:dyDescent="0.35">
      <c r="A1645" s="80">
        <v>4</v>
      </c>
      <c r="B1645" s="264" t="s">
        <v>31</v>
      </c>
      <c r="C1645" s="265"/>
      <c r="D1645" s="265"/>
      <c r="E1645" s="266"/>
      <c r="F1645" s="79">
        <f>SUM(F1644)*10%</f>
        <v>12.900489090000001</v>
      </c>
      <c r="G1645" s="73">
        <f>SUM(F1645/F1646)</f>
        <v>9.0909090909090912E-2</v>
      </c>
    </row>
    <row r="1646" spans="1:12" ht="15.6" thickTop="1" thickBot="1" x14ac:dyDescent="0.35">
      <c r="A1646" s="78" t="s">
        <v>32</v>
      </c>
      <c r="B1646" s="244" t="s">
        <v>33</v>
      </c>
      <c r="C1646" s="245"/>
      <c r="D1646" s="245"/>
      <c r="E1646" s="246"/>
      <c r="F1646" s="81">
        <f>SUM(F1644:F1645)</f>
        <v>141.90537999</v>
      </c>
      <c r="G1646" s="82">
        <f>SUM(G1638,G1641,G1643,G1645)</f>
        <v>1</v>
      </c>
    </row>
    <row r="1647" spans="1:12" ht="15" thickTop="1" x14ac:dyDescent="0.3"/>
  </sheetData>
  <mergeCells count="795">
    <mergeCell ref="B1642:E1642"/>
    <mergeCell ref="B1643:E1643"/>
    <mergeCell ref="B1644:E1644"/>
    <mergeCell ref="B1645:E1645"/>
    <mergeCell ref="B1646:E1646"/>
    <mergeCell ref="B1626:E1626"/>
    <mergeCell ref="B1627:E1627"/>
    <mergeCell ref="B1628:E1628"/>
    <mergeCell ref="B1629:E1629"/>
    <mergeCell ref="B1638:E1638"/>
    <mergeCell ref="B1641:E1641"/>
    <mergeCell ref="B1610:E1610"/>
    <mergeCell ref="B1611:E1611"/>
    <mergeCell ref="B1612:E1612"/>
    <mergeCell ref="B1621:E1621"/>
    <mergeCell ref="B1624:E1624"/>
    <mergeCell ref="B1625:E1625"/>
    <mergeCell ref="B1594:E1594"/>
    <mergeCell ref="B1595:E1595"/>
    <mergeCell ref="B1604:E1604"/>
    <mergeCell ref="B1607:E1607"/>
    <mergeCell ref="B1608:E1608"/>
    <mergeCell ref="B1609:E1609"/>
    <mergeCell ref="B1578:E1578"/>
    <mergeCell ref="B1587:E1587"/>
    <mergeCell ref="B1590:E1590"/>
    <mergeCell ref="B1591:E1591"/>
    <mergeCell ref="B1592:E1592"/>
    <mergeCell ref="B1593:E1593"/>
    <mergeCell ref="B1570:E1570"/>
    <mergeCell ref="B1573:E1573"/>
    <mergeCell ref="B1574:E1574"/>
    <mergeCell ref="B1575:E1575"/>
    <mergeCell ref="B1576:E1576"/>
    <mergeCell ref="B1577:E1577"/>
    <mergeCell ref="B1551:E1551"/>
    <mergeCell ref="B1552:E1552"/>
    <mergeCell ref="B1553:E1553"/>
    <mergeCell ref="B1554:E1554"/>
    <mergeCell ref="B1555:E1555"/>
    <mergeCell ref="B1556:E1556"/>
    <mergeCell ref="B1532:E1532"/>
    <mergeCell ref="B1533:E1533"/>
    <mergeCell ref="B1534:E1534"/>
    <mergeCell ref="B1535:E1535"/>
    <mergeCell ref="B1536:E1536"/>
    <mergeCell ref="B1548:E1548"/>
    <mergeCell ref="B1517:E1517"/>
    <mergeCell ref="B1518:E1518"/>
    <mergeCell ref="B1519:E1519"/>
    <mergeCell ref="B1528:E1528"/>
    <mergeCell ref="B1531:E1531"/>
    <mergeCell ref="B1499:E1499"/>
    <mergeCell ref="B1500:E1500"/>
    <mergeCell ref="B1501:E1501"/>
    <mergeCell ref="B1511:E1511"/>
    <mergeCell ref="B1514:E1514"/>
    <mergeCell ref="B1515:E1515"/>
    <mergeCell ref="B1497:E1497"/>
    <mergeCell ref="B1498:E1498"/>
    <mergeCell ref="B1465:E1465"/>
    <mergeCell ref="B1476:E1476"/>
    <mergeCell ref="B1479:E1479"/>
    <mergeCell ref="B1480:E1480"/>
    <mergeCell ref="B1481:E1481"/>
    <mergeCell ref="B1482:E1482"/>
    <mergeCell ref="B1516:E1516"/>
    <mergeCell ref="B1444:E1444"/>
    <mergeCell ref="B1445:E1445"/>
    <mergeCell ref="B1446:E1446"/>
    <mergeCell ref="B1447:E1447"/>
    <mergeCell ref="B1448:E1448"/>
    <mergeCell ref="B1483:E1483"/>
    <mergeCell ref="B1484:E1484"/>
    <mergeCell ref="B1493:E1493"/>
    <mergeCell ref="B1496:E1496"/>
    <mergeCell ref="B1426:E1426"/>
    <mergeCell ref="B1427:E1427"/>
    <mergeCell ref="B1428:E1428"/>
    <mergeCell ref="B1429:E1429"/>
    <mergeCell ref="B1430:E1430"/>
    <mergeCell ref="B1440:E1440"/>
    <mergeCell ref="B1406:E1406"/>
    <mergeCell ref="B1407:E1407"/>
    <mergeCell ref="B1408:E1408"/>
    <mergeCell ref="B1418:E1418"/>
    <mergeCell ref="B1422:E1422"/>
    <mergeCell ref="B1425:E1425"/>
    <mergeCell ref="B1433:B1434"/>
    <mergeCell ref="D1433:D1434"/>
    <mergeCell ref="C1433:C1434"/>
    <mergeCell ref="B1362:E1362"/>
    <mergeCell ref="B1363:E1363"/>
    <mergeCell ref="B1364:E1364"/>
    <mergeCell ref="B1365:E1365"/>
    <mergeCell ref="B1366:E1366"/>
    <mergeCell ref="B1376:E1376"/>
    <mergeCell ref="B1343:E1343"/>
    <mergeCell ref="B1344:E1344"/>
    <mergeCell ref="B1345:E1345"/>
    <mergeCell ref="B1355:E1355"/>
    <mergeCell ref="B1358:E1358"/>
    <mergeCell ref="B1361:E1361"/>
    <mergeCell ref="B1369:B1370"/>
    <mergeCell ref="B1301:E1301"/>
    <mergeCell ref="B1330:E1330"/>
    <mergeCell ref="B1331:E1331"/>
    <mergeCell ref="B1332:E1332"/>
    <mergeCell ref="B1340:E1340"/>
    <mergeCell ref="B1341:E1341"/>
    <mergeCell ref="B1342:E1342"/>
    <mergeCell ref="B1317:E1317"/>
    <mergeCell ref="B1318:E1318"/>
    <mergeCell ref="B1319:E1319"/>
    <mergeCell ref="B1327:E1327"/>
    <mergeCell ref="B1328:E1328"/>
    <mergeCell ref="B1329:E1329"/>
    <mergeCell ref="B1257:E1257"/>
    <mergeCell ref="B1224:E1224"/>
    <mergeCell ref="B1225:E1225"/>
    <mergeCell ref="B1226:E1226"/>
    <mergeCell ref="B1227:E1227"/>
    <mergeCell ref="B1238:E1238"/>
    <mergeCell ref="B1241:E1241"/>
    <mergeCell ref="B1276:E1276"/>
    <mergeCell ref="B1279:E1279"/>
    <mergeCell ref="B1260:E1260"/>
    <mergeCell ref="B1261:E1261"/>
    <mergeCell ref="B1262:E1262"/>
    <mergeCell ref="B1263:E1263"/>
    <mergeCell ref="B1264:E1264"/>
    <mergeCell ref="B1265:E1265"/>
    <mergeCell ref="B1268:B1269"/>
    <mergeCell ref="D1268:D1269"/>
    <mergeCell ref="C1268:C1269"/>
    <mergeCell ref="B1188:E1188"/>
    <mergeCell ref="B1189:E1189"/>
    <mergeCell ref="B1200:E1200"/>
    <mergeCell ref="B1203:E1203"/>
    <mergeCell ref="B1204:E1204"/>
    <mergeCell ref="B1205:E1205"/>
    <mergeCell ref="B1192:B1193"/>
    <mergeCell ref="D1192:D1193"/>
    <mergeCell ref="C1192:C1193"/>
    <mergeCell ref="B1184:E1184"/>
    <mergeCell ref="B1185:E1185"/>
    <mergeCell ref="B1186:E1186"/>
    <mergeCell ref="B1187:E1187"/>
    <mergeCell ref="B1162:E1162"/>
    <mergeCell ref="B1165:E1165"/>
    <mergeCell ref="B1166:E1166"/>
    <mergeCell ref="B1167:E1167"/>
    <mergeCell ref="B1168:E1168"/>
    <mergeCell ref="B1169:E1169"/>
    <mergeCell ref="B1130:E1130"/>
    <mergeCell ref="B1131:E1131"/>
    <mergeCell ref="B1132:E1132"/>
    <mergeCell ref="B1133:E1133"/>
    <mergeCell ref="B1134:E1134"/>
    <mergeCell ref="B1144:E1144"/>
    <mergeCell ref="B1137:B1138"/>
    <mergeCell ref="B1170:E1170"/>
    <mergeCell ref="B1181:E1181"/>
    <mergeCell ref="B1115:E1115"/>
    <mergeCell ref="B1116:E1116"/>
    <mergeCell ref="B1117:E1117"/>
    <mergeCell ref="B1118:E1118"/>
    <mergeCell ref="B1126:E1126"/>
    <mergeCell ref="B1129:E1129"/>
    <mergeCell ref="B1100:E1100"/>
    <mergeCell ref="B1101:E1101"/>
    <mergeCell ref="B1102:E1102"/>
    <mergeCell ref="B1110:E1110"/>
    <mergeCell ref="B1113:E1113"/>
    <mergeCell ref="B1114:E1114"/>
    <mergeCell ref="B1085:E1085"/>
    <mergeCell ref="B1086:E1086"/>
    <mergeCell ref="B1094:E1094"/>
    <mergeCell ref="B1097:E1097"/>
    <mergeCell ref="B1098:E1098"/>
    <mergeCell ref="B1099:E1099"/>
    <mergeCell ref="B1070:E1070"/>
    <mergeCell ref="B1078:E1078"/>
    <mergeCell ref="B1081:E1081"/>
    <mergeCell ref="B1082:E1082"/>
    <mergeCell ref="B1083:E1083"/>
    <mergeCell ref="B1084:E1084"/>
    <mergeCell ref="B1066:E1066"/>
    <mergeCell ref="B1067:E1067"/>
    <mergeCell ref="B1068:E1068"/>
    <mergeCell ref="B1069:E1069"/>
    <mergeCell ref="B1049:E1049"/>
    <mergeCell ref="B1050:E1050"/>
    <mergeCell ref="B1051:E1051"/>
    <mergeCell ref="B1052:E1052"/>
    <mergeCell ref="B1053:E1053"/>
    <mergeCell ref="B1054:E1054"/>
    <mergeCell ref="B1046:E1046"/>
    <mergeCell ref="B1016:E1016"/>
    <mergeCell ref="B1017:E1017"/>
    <mergeCell ref="B1018:E1018"/>
    <mergeCell ref="B1019:E1019"/>
    <mergeCell ref="B1029:E1029"/>
    <mergeCell ref="B1032:E1032"/>
    <mergeCell ref="B1062:E1062"/>
    <mergeCell ref="B1065:E1065"/>
    <mergeCell ref="B999:E999"/>
    <mergeCell ref="B1000:E1000"/>
    <mergeCell ref="B1001:E1001"/>
    <mergeCell ref="B1011:E1011"/>
    <mergeCell ref="B1014:E1014"/>
    <mergeCell ref="B1015:E1015"/>
    <mergeCell ref="B984:E984"/>
    <mergeCell ref="B985:E985"/>
    <mergeCell ref="B993:E993"/>
    <mergeCell ref="B996:E996"/>
    <mergeCell ref="B997:E997"/>
    <mergeCell ref="B998:E998"/>
    <mergeCell ref="B1004:B1005"/>
    <mergeCell ref="D1004:D1005"/>
    <mergeCell ref="C1004:C1005"/>
    <mergeCell ref="B968:E968"/>
    <mergeCell ref="B977:E977"/>
    <mergeCell ref="B980:E980"/>
    <mergeCell ref="B981:E981"/>
    <mergeCell ref="B982:E982"/>
    <mergeCell ref="B983:E983"/>
    <mergeCell ref="B959:E959"/>
    <mergeCell ref="B963:E963"/>
    <mergeCell ref="B964:E964"/>
    <mergeCell ref="B965:E965"/>
    <mergeCell ref="B966:E966"/>
    <mergeCell ref="B967:E967"/>
    <mergeCell ref="B945:E945"/>
    <mergeCell ref="B946:E946"/>
    <mergeCell ref="B947:E947"/>
    <mergeCell ref="B948:E948"/>
    <mergeCell ref="B949:E949"/>
    <mergeCell ref="B950:E950"/>
    <mergeCell ref="B928:E928"/>
    <mergeCell ref="B929:E929"/>
    <mergeCell ref="B930:E930"/>
    <mergeCell ref="B931:E931"/>
    <mergeCell ref="B932:E932"/>
    <mergeCell ref="B941:E941"/>
    <mergeCell ref="B912:E912"/>
    <mergeCell ref="B913:E913"/>
    <mergeCell ref="B914:E914"/>
    <mergeCell ref="B915:E915"/>
    <mergeCell ref="B924:E924"/>
    <mergeCell ref="B927:E927"/>
    <mergeCell ref="B895:E895"/>
    <mergeCell ref="B896:E896"/>
    <mergeCell ref="B897:E897"/>
    <mergeCell ref="B906:E906"/>
    <mergeCell ref="B910:E910"/>
    <mergeCell ref="B911:E911"/>
    <mergeCell ref="B878:E878"/>
    <mergeCell ref="B879:E879"/>
    <mergeCell ref="B888:E888"/>
    <mergeCell ref="B892:E892"/>
    <mergeCell ref="B893:E893"/>
    <mergeCell ref="B894:E894"/>
    <mergeCell ref="B861:E861"/>
    <mergeCell ref="B871:E871"/>
    <mergeCell ref="B874:E874"/>
    <mergeCell ref="B875:E875"/>
    <mergeCell ref="B876:E876"/>
    <mergeCell ref="B877:E877"/>
    <mergeCell ref="B853:E853"/>
    <mergeCell ref="B856:E856"/>
    <mergeCell ref="B857:E857"/>
    <mergeCell ref="B858:E858"/>
    <mergeCell ref="B859:E859"/>
    <mergeCell ref="B860:E860"/>
    <mergeCell ref="B839:E839"/>
    <mergeCell ref="B840:E840"/>
    <mergeCell ref="B841:E841"/>
    <mergeCell ref="B842:E842"/>
    <mergeCell ref="B843:E843"/>
    <mergeCell ref="B844:E844"/>
    <mergeCell ref="B822:E822"/>
    <mergeCell ref="B823:E823"/>
    <mergeCell ref="B824:E824"/>
    <mergeCell ref="B825:E825"/>
    <mergeCell ref="B826:E826"/>
    <mergeCell ref="B836:E836"/>
    <mergeCell ref="B807:E807"/>
    <mergeCell ref="B808:E808"/>
    <mergeCell ref="B809:E809"/>
    <mergeCell ref="B810:E810"/>
    <mergeCell ref="B818:E818"/>
    <mergeCell ref="B821:E821"/>
    <mergeCell ref="B792:E792"/>
    <mergeCell ref="B793:E793"/>
    <mergeCell ref="B794:E794"/>
    <mergeCell ref="B802:E802"/>
    <mergeCell ref="B805:E805"/>
    <mergeCell ref="B806:E806"/>
    <mergeCell ref="B777:E777"/>
    <mergeCell ref="B778:E778"/>
    <mergeCell ref="B786:E786"/>
    <mergeCell ref="B789:E789"/>
    <mergeCell ref="B790:E790"/>
    <mergeCell ref="B791:E791"/>
    <mergeCell ref="B761:E761"/>
    <mergeCell ref="B770:E770"/>
    <mergeCell ref="B773:E773"/>
    <mergeCell ref="B774:E774"/>
    <mergeCell ref="B775:E775"/>
    <mergeCell ref="B776:E776"/>
    <mergeCell ref="B752:E752"/>
    <mergeCell ref="B756:E756"/>
    <mergeCell ref="B757:E757"/>
    <mergeCell ref="B758:E758"/>
    <mergeCell ref="B759:E759"/>
    <mergeCell ref="B760:E760"/>
    <mergeCell ref="B737:E737"/>
    <mergeCell ref="B738:E738"/>
    <mergeCell ref="B739:E739"/>
    <mergeCell ref="B740:E740"/>
    <mergeCell ref="B741:E741"/>
    <mergeCell ref="B742:E742"/>
    <mergeCell ref="B719:E719"/>
    <mergeCell ref="B720:E720"/>
    <mergeCell ref="B721:E721"/>
    <mergeCell ref="B722:E722"/>
    <mergeCell ref="B723:E723"/>
    <mergeCell ref="B733:E733"/>
    <mergeCell ref="B701:E701"/>
    <mergeCell ref="B702:E702"/>
    <mergeCell ref="B703:E703"/>
    <mergeCell ref="B704:E704"/>
    <mergeCell ref="B714:E714"/>
    <mergeCell ref="B718:E718"/>
    <mergeCell ref="B683:E683"/>
    <mergeCell ref="B684:E684"/>
    <mergeCell ref="B685:E685"/>
    <mergeCell ref="B695:E695"/>
    <mergeCell ref="B699:E699"/>
    <mergeCell ref="B700:E700"/>
    <mergeCell ref="B676:E676"/>
    <mergeCell ref="B680:E680"/>
    <mergeCell ref="B681:E681"/>
    <mergeCell ref="B682:E682"/>
    <mergeCell ref="B647:E647"/>
    <mergeCell ref="B657:E657"/>
    <mergeCell ref="B661:E661"/>
    <mergeCell ref="B662:E662"/>
    <mergeCell ref="B663:E663"/>
    <mergeCell ref="B664:E664"/>
    <mergeCell ref="B646:E646"/>
    <mergeCell ref="B623:E623"/>
    <mergeCell ref="B624:E624"/>
    <mergeCell ref="B625:E625"/>
    <mergeCell ref="B626:E626"/>
    <mergeCell ref="B627:E627"/>
    <mergeCell ref="B628:E628"/>
    <mergeCell ref="B665:E665"/>
    <mergeCell ref="B666:E666"/>
    <mergeCell ref="B605:E605"/>
    <mergeCell ref="B606:E606"/>
    <mergeCell ref="B607:E607"/>
    <mergeCell ref="B608:E608"/>
    <mergeCell ref="B609:E609"/>
    <mergeCell ref="B620:E620"/>
    <mergeCell ref="B587:E587"/>
    <mergeCell ref="B588:E588"/>
    <mergeCell ref="B589:E589"/>
    <mergeCell ref="B590:E590"/>
    <mergeCell ref="B601:E601"/>
    <mergeCell ref="B604:E604"/>
    <mergeCell ref="B612:B613"/>
    <mergeCell ref="B551:E551"/>
    <mergeCell ref="B552:E552"/>
    <mergeCell ref="B563:E563"/>
    <mergeCell ref="B566:E566"/>
    <mergeCell ref="B567:E567"/>
    <mergeCell ref="B568:E568"/>
    <mergeCell ref="B555:B556"/>
    <mergeCell ref="D555:D556"/>
    <mergeCell ref="C555:C556"/>
    <mergeCell ref="A533:G533"/>
    <mergeCell ref="B544:E544"/>
    <mergeCell ref="B547:E547"/>
    <mergeCell ref="B548:E548"/>
    <mergeCell ref="B549:E549"/>
    <mergeCell ref="B550:E550"/>
    <mergeCell ref="B526:E526"/>
    <mergeCell ref="B527:E527"/>
    <mergeCell ref="B528:E528"/>
    <mergeCell ref="B529:E529"/>
    <mergeCell ref="B530:E530"/>
    <mergeCell ref="B531:E531"/>
    <mergeCell ref="B536:B537"/>
    <mergeCell ref="A536:A537"/>
    <mergeCell ref="C536:C537"/>
    <mergeCell ref="D536:D537"/>
    <mergeCell ref="B511:E511"/>
    <mergeCell ref="B512:E512"/>
    <mergeCell ref="B513:E513"/>
    <mergeCell ref="B514:E514"/>
    <mergeCell ref="B515:E515"/>
    <mergeCell ref="B523:E523"/>
    <mergeCell ref="B496:E496"/>
    <mergeCell ref="B497:E497"/>
    <mergeCell ref="B498:E498"/>
    <mergeCell ref="B499:E499"/>
    <mergeCell ref="B507:E507"/>
    <mergeCell ref="B510:E510"/>
    <mergeCell ref="B481:E481"/>
    <mergeCell ref="B482:E482"/>
    <mergeCell ref="B483:E483"/>
    <mergeCell ref="B491:E491"/>
    <mergeCell ref="B494:E494"/>
    <mergeCell ref="B495:E495"/>
    <mergeCell ref="B466:E466"/>
    <mergeCell ref="B467:E467"/>
    <mergeCell ref="B475:E475"/>
    <mergeCell ref="B478:E478"/>
    <mergeCell ref="B479:E479"/>
    <mergeCell ref="B480:E480"/>
    <mergeCell ref="A451:G451"/>
    <mergeCell ref="B459:E459"/>
    <mergeCell ref="B462:E462"/>
    <mergeCell ref="B463:E463"/>
    <mergeCell ref="B464:E464"/>
    <mergeCell ref="B465:E465"/>
    <mergeCell ref="B444:E444"/>
    <mergeCell ref="B445:E445"/>
    <mergeCell ref="B446:E446"/>
    <mergeCell ref="B447:E447"/>
    <mergeCell ref="B448:E448"/>
    <mergeCell ref="B449:E449"/>
    <mergeCell ref="B425:E425"/>
    <mergeCell ref="B426:E426"/>
    <mergeCell ref="B427:E427"/>
    <mergeCell ref="A429:G429"/>
    <mergeCell ref="B438:E438"/>
    <mergeCell ref="B441:E441"/>
    <mergeCell ref="B410:E410"/>
    <mergeCell ref="B411:E411"/>
    <mergeCell ref="B419:E419"/>
    <mergeCell ref="B422:E422"/>
    <mergeCell ref="B423:E423"/>
    <mergeCell ref="B424:E424"/>
    <mergeCell ref="B432:B433"/>
    <mergeCell ref="A432:A433"/>
    <mergeCell ref="C432:C433"/>
    <mergeCell ref="D432:D433"/>
    <mergeCell ref="B395:E395"/>
    <mergeCell ref="B403:E403"/>
    <mergeCell ref="B406:E406"/>
    <mergeCell ref="B407:E407"/>
    <mergeCell ref="B408:E408"/>
    <mergeCell ref="B409:E409"/>
    <mergeCell ref="B387:E387"/>
    <mergeCell ref="B390:E390"/>
    <mergeCell ref="B391:E391"/>
    <mergeCell ref="B392:E392"/>
    <mergeCell ref="B393:E393"/>
    <mergeCell ref="B394:E394"/>
    <mergeCell ref="B374:E374"/>
    <mergeCell ref="B375:E375"/>
    <mergeCell ref="B376:E376"/>
    <mergeCell ref="B377:E377"/>
    <mergeCell ref="B378:E378"/>
    <mergeCell ref="B379:E379"/>
    <mergeCell ref="B359:E359"/>
    <mergeCell ref="B360:E360"/>
    <mergeCell ref="B361:E361"/>
    <mergeCell ref="B362:E362"/>
    <mergeCell ref="B363:E363"/>
    <mergeCell ref="B371:E371"/>
    <mergeCell ref="B344:E344"/>
    <mergeCell ref="B345:E345"/>
    <mergeCell ref="B346:E346"/>
    <mergeCell ref="B347:E347"/>
    <mergeCell ref="B355:E355"/>
    <mergeCell ref="B358:E358"/>
    <mergeCell ref="B329:E329"/>
    <mergeCell ref="B330:E330"/>
    <mergeCell ref="B331:E331"/>
    <mergeCell ref="B339:E339"/>
    <mergeCell ref="B342:E342"/>
    <mergeCell ref="B343:E343"/>
    <mergeCell ref="B314:E314"/>
    <mergeCell ref="B315:E315"/>
    <mergeCell ref="B323:E323"/>
    <mergeCell ref="B326:E326"/>
    <mergeCell ref="B327:E327"/>
    <mergeCell ref="B328:E328"/>
    <mergeCell ref="A299:G299"/>
    <mergeCell ref="B307:E307"/>
    <mergeCell ref="B310:E310"/>
    <mergeCell ref="B311:E311"/>
    <mergeCell ref="B312:E312"/>
    <mergeCell ref="B313:E313"/>
    <mergeCell ref="B289:E289"/>
    <mergeCell ref="B293:E293"/>
    <mergeCell ref="B294:E294"/>
    <mergeCell ref="B295:E295"/>
    <mergeCell ref="B296:E296"/>
    <mergeCell ref="B297:E297"/>
    <mergeCell ref="B274:E274"/>
    <mergeCell ref="B275:E275"/>
    <mergeCell ref="B276:E276"/>
    <mergeCell ref="B277:E277"/>
    <mergeCell ref="B278:E278"/>
    <mergeCell ref="B286:E286"/>
    <mergeCell ref="B259:E259"/>
    <mergeCell ref="B260:E260"/>
    <mergeCell ref="B261:E261"/>
    <mergeCell ref="B262:E262"/>
    <mergeCell ref="B270:E270"/>
    <mergeCell ref="B273:E273"/>
    <mergeCell ref="B244:E244"/>
    <mergeCell ref="B245:E245"/>
    <mergeCell ref="B246:E246"/>
    <mergeCell ref="B254:E254"/>
    <mergeCell ref="B257:E257"/>
    <mergeCell ref="B258:E258"/>
    <mergeCell ref="B229:E229"/>
    <mergeCell ref="B230:E230"/>
    <mergeCell ref="B238:E238"/>
    <mergeCell ref="B241:E241"/>
    <mergeCell ref="B242:E242"/>
    <mergeCell ref="B243:E243"/>
    <mergeCell ref="B214:E214"/>
    <mergeCell ref="B222:E222"/>
    <mergeCell ref="B225:E225"/>
    <mergeCell ref="B226:E226"/>
    <mergeCell ref="B227:E227"/>
    <mergeCell ref="B228:E228"/>
    <mergeCell ref="B206:E206"/>
    <mergeCell ref="B209:E209"/>
    <mergeCell ref="B210:E210"/>
    <mergeCell ref="B211:E211"/>
    <mergeCell ref="B212:E212"/>
    <mergeCell ref="B213:E213"/>
    <mergeCell ref="B193:E193"/>
    <mergeCell ref="B194:E194"/>
    <mergeCell ref="B195:E195"/>
    <mergeCell ref="B196:E196"/>
    <mergeCell ref="B197:E197"/>
    <mergeCell ref="B198:E198"/>
    <mergeCell ref="B178:E178"/>
    <mergeCell ref="B179:E179"/>
    <mergeCell ref="B180:E180"/>
    <mergeCell ref="B181:E181"/>
    <mergeCell ref="B182:E182"/>
    <mergeCell ref="B190:E190"/>
    <mergeCell ref="B163:E163"/>
    <mergeCell ref="B164:E164"/>
    <mergeCell ref="B165:E165"/>
    <mergeCell ref="B166:E166"/>
    <mergeCell ref="B174:E174"/>
    <mergeCell ref="B177:E177"/>
    <mergeCell ref="B148:E148"/>
    <mergeCell ref="B149:E149"/>
    <mergeCell ref="B150:E150"/>
    <mergeCell ref="B158:E158"/>
    <mergeCell ref="B161:E161"/>
    <mergeCell ref="B162:E162"/>
    <mergeCell ref="B133:E133"/>
    <mergeCell ref="B134:E134"/>
    <mergeCell ref="B142:E142"/>
    <mergeCell ref="B145:E145"/>
    <mergeCell ref="B146:E146"/>
    <mergeCell ref="B147:E147"/>
    <mergeCell ref="B118:E118"/>
    <mergeCell ref="B125:E125"/>
    <mergeCell ref="B129:E129"/>
    <mergeCell ref="B130:E130"/>
    <mergeCell ref="B131:E131"/>
    <mergeCell ref="B132:E132"/>
    <mergeCell ref="B110:E110"/>
    <mergeCell ref="B113:E113"/>
    <mergeCell ref="B114:E114"/>
    <mergeCell ref="B115:E115"/>
    <mergeCell ref="B116:E116"/>
    <mergeCell ref="B117:E117"/>
    <mergeCell ref="B98:E98"/>
    <mergeCell ref="B99:E99"/>
    <mergeCell ref="B100:E100"/>
    <mergeCell ref="B101:E101"/>
    <mergeCell ref="B102:E102"/>
    <mergeCell ref="B103:E103"/>
    <mergeCell ref="B83:E83"/>
    <mergeCell ref="B84:E84"/>
    <mergeCell ref="B85:E85"/>
    <mergeCell ref="B86:E86"/>
    <mergeCell ref="B87:E87"/>
    <mergeCell ref="B94:E94"/>
    <mergeCell ref="B68:E68"/>
    <mergeCell ref="B69:E69"/>
    <mergeCell ref="B70:E70"/>
    <mergeCell ref="B71:E71"/>
    <mergeCell ref="B78:E78"/>
    <mergeCell ref="B82:E82"/>
    <mergeCell ref="B53:E53"/>
    <mergeCell ref="B54:E54"/>
    <mergeCell ref="B55:E55"/>
    <mergeCell ref="B62:E62"/>
    <mergeCell ref="B66:E66"/>
    <mergeCell ref="B67:E67"/>
    <mergeCell ref="B41:E41"/>
    <mergeCell ref="B42:E42"/>
    <mergeCell ref="B43:E43"/>
    <mergeCell ref="B50:E50"/>
    <mergeCell ref="B51:E51"/>
    <mergeCell ref="B52:E52"/>
    <mergeCell ref="B27:E27"/>
    <mergeCell ref="B28:E28"/>
    <mergeCell ref="B35:E35"/>
    <mergeCell ref="B38:E38"/>
    <mergeCell ref="B39:E39"/>
    <mergeCell ref="B40:E40"/>
    <mergeCell ref="B13:E13"/>
    <mergeCell ref="B20:E20"/>
    <mergeCell ref="B23:E23"/>
    <mergeCell ref="B24:E24"/>
    <mergeCell ref="B25:E25"/>
    <mergeCell ref="B26:E26"/>
    <mergeCell ref="A1:G1"/>
    <mergeCell ref="B8:E8"/>
    <mergeCell ref="B9:E9"/>
    <mergeCell ref="B10:E10"/>
    <mergeCell ref="B11:E11"/>
    <mergeCell ref="B12:E12"/>
    <mergeCell ref="A555:A556"/>
    <mergeCell ref="B574:B575"/>
    <mergeCell ref="A574:A575"/>
    <mergeCell ref="C574:C575"/>
    <mergeCell ref="D574:D575"/>
    <mergeCell ref="B593:B594"/>
    <mergeCell ref="A593:A594"/>
    <mergeCell ref="C593:C594"/>
    <mergeCell ref="D593:D594"/>
    <mergeCell ref="B569:E569"/>
    <mergeCell ref="B570:E570"/>
    <mergeCell ref="B571:E571"/>
    <mergeCell ref="B582:E582"/>
    <mergeCell ref="B585:E585"/>
    <mergeCell ref="B586:E586"/>
    <mergeCell ref="A612:A613"/>
    <mergeCell ref="D612:D613"/>
    <mergeCell ref="B631:B632"/>
    <mergeCell ref="A631:A632"/>
    <mergeCell ref="C631:C632"/>
    <mergeCell ref="D631:D632"/>
    <mergeCell ref="B829:B830"/>
    <mergeCell ref="B847:B848"/>
    <mergeCell ref="B864:B865"/>
    <mergeCell ref="A829:A830"/>
    <mergeCell ref="C829:C830"/>
    <mergeCell ref="D829:D830"/>
    <mergeCell ref="D847:D848"/>
    <mergeCell ref="C847:C848"/>
    <mergeCell ref="A847:A848"/>
    <mergeCell ref="A864:A865"/>
    <mergeCell ref="C864:C865"/>
    <mergeCell ref="D864:D865"/>
    <mergeCell ref="C612:C613"/>
    <mergeCell ref="B639:E639"/>
    <mergeCell ref="B642:E642"/>
    <mergeCell ref="B643:E643"/>
    <mergeCell ref="B644:E644"/>
    <mergeCell ref="B645:E645"/>
    <mergeCell ref="A1004:A1005"/>
    <mergeCell ref="B1022:B1023"/>
    <mergeCell ref="A1022:A1023"/>
    <mergeCell ref="C1022:C1023"/>
    <mergeCell ref="D1022:D1023"/>
    <mergeCell ref="B1040:B1041"/>
    <mergeCell ref="A1040:A1041"/>
    <mergeCell ref="C1040:C1041"/>
    <mergeCell ref="D1040:D1041"/>
    <mergeCell ref="B1033:E1033"/>
    <mergeCell ref="B1034:E1034"/>
    <mergeCell ref="B1035:E1035"/>
    <mergeCell ref="B1036:E1036"/>
    <mergeCell ref="B1037:E1037"/>
    <mergeCell ref="A1137:A1138"/>
    <mergeCell ref="D1137:D1138"/>
    <mergeCell ref="C1137:C1138"/>
    <mergeCell ref="B1155:B1156"/>
    <mergeCell ref="D1155:D1156"/>
    <mergeCell ref="C1155:C1156"/>
    <mergeCell ref="A1155:A1156"/>
    <mergeCell ref="B1173:B1174"/>
    <mergeCell ref="D1173:D1174"/>
    <mergeCell ref="A1173:A1174"/>
    <mergeCell ref="C1173:C1174"/>
    <mergeCell ref="B1147:E1147"/>
    <mergeCell ref="B1148:E1148"/>
    <mergeCell ref="B1149:E1149"/>
    <mergeCell ref="B1150:E1150"/>
    <mergeCell ref="B1151:E1151"/>
    <mergeCell ref="B1152:E1152"/>
    <mergeCell ref="A1192:A1193"/>
    <mergeCell ref="B1211:B1212"/>
    <mergeCell ref="A1211:A1212"/>
    <mergeCell ref="C1211:C1212"/>
    <mergeCell ref="D1211:D1212"/>
    <mergeCell ref="B1230:B1231"/>
    <mergeCell ref="B1249:B1250"/>
    <mergeCell ref="A1230:A1231"/>
    <mergeCell ref="D1230:D1231"/>
    <mergeCell ref="C1230:C1231"/>
    <mergeCell ref="A1249:A1250"/>
    <mergeCell ref="D1249:D1250"/>
    <mergeCell ref="C1249:C1250"/>
    <mergeCell ref="B1206:E1206"/>
    <mergeCell ref="B1207:E1207"/>
    <mergeCell ref="B1208:E1208"/>
    <mergeCell ref="B1219:E1219"/>
    <mergeCell ref="B1222:E1222"/>
    <mergeCell ref="B1223:E1223"/>
    <mergeCell ref="B1242:E1242"/>
    <mergeCell ref="B1243:E1243"/>
    <mergeCell ref="B1244:E1244"/>
    <mergeCell ref="B1245:E1245"/>
    <mergeCell ref="B1246:E1246"/>
    <mergeCell ref="A1268:A1269"/>
    <mergeCell ref="B1287:B1288"/>
    <mergeCell ref="A1287:A1288"/>
    <mergeCell ref="D1287:D1288"/>
    <mergeCell ref="C1287:C1288"/>
    <mergeCell ref="B1348:B1349"/>
    <mergeCell ref="D1348:D1349"/>
    <mergeCell ref="A1348:A1349"/>
    <mergeCell ref="C1348:C1349"/>
    <mergeCell ref="B1280:E1280"/>
    <mergeCell ref="B1281:E1281"/>
    <mergeCell ref="B1282:E1282"/>
    <mergeCell ref="B1283:E1283"/>
    <mergeCell ref="B1302:E1302"/>
    <mergeCell ref="B1303:E1303"/>
    <mergeCell ref="B1311:E1311"/>
    <mergeCell ref="B1314:E1314"/>
    <mergeCell ref="B1315:E1315"/>
    <mergeCell ref="B1316:E1316"/>
    <mergeCell ref="B1284:E1284"/>
    <mergeCell ref="B1295:E1295"/>
    <mergeCell ref="B1298:E1298"/>
    <mergeCell ref="B1299:E1299"/>
    <mergeCell ref="B1300:E1300"/>
    <mergeCell ref="A1369:A1370"/>
    <mergeCell ref="C1369:C1370"/>
    <mergeCell ref="D1369:D1370"/>
    <mergeCell ref="B1390:B1391"/>
    <mergeCell ref="B1411:B1412"/>
    <mergeCell ref="D1390:D1391"/>
    <mergeCell ref="C1390:C1391"/>
    <mergeCell ref="A1390:A1391"/>
    <mergeCell ref="A1411:A1412"/>
    <mergeCell ref="C1411:C1412"/>
    <mergeCell ref="D1411:D1412"/>
    <mergeCell ref="B1387:E1387"/>
    <mergeCell ref="B1397:E1397"/>
    <mergeCell ref="B1400:E1400"/>
    <mergeCell ref="B1403:E1403"/>
    <mergeCell ref="B1404:E1404"/>
    <mergeCell ref="B1405:E1405"/>
    <mergeCell ref="B1379:E1379"/>
    <mergeCell ref="B1382:E1382"/>
    <mergeCell ref="B1383:E1383"/>
    <mergeCell ref="B1384:E1384"/>
    <mergeCell ref="B1385:E1385"/>
    <mergeCell ref="B1386:E1386"/>
    <mergeCell ref="B1559:B1564"/>
    <mergeCell ref="D1504:D1505"/>
    <mergeCell ref="C1504:C1505"/>
    <mergeCell ref="A1504:A1505"/>
    <mergeCell ref="A1559:A1562"/>
    <mergeCell ref="D1559:D1562"/>
    <mergeCell ref="C1559:C1562"/>
    <mergeCell ref="A1433:A1434"/>
    <mergeCell ref="B1468:B1470"/>
    <mergeCell ref="D1468:D1470"/>
    <mergeCell ref="C1468:C1470"/>
    <mergeCell ref="A1468:A1470"/>
    <mergeCell ref="B1504:B1505"/>
    <mergeCell ref="B1541:B1542"/>
    <mergeCell ref="A1541:A1542"/>
    <mergeCell ref="C1541:C1542"/>
    <mergeCell ref="D1541:D1542"/>
    <mergeCell ref="B1457:E1457"/>
    <mergeCell ref="B1460:E1460"/>
    <mergeCell ref="B1461:E1461"/>
    <mergeCell ref="B1462:E1462"/>
    <mergeCell ref="B1463:E1463"/>
    <mergeCell ref="B1464:E1464"/>
    <mergeCell ref="B1443:E1443"/>
  </mergeCells>
  <pageMargins left="0.7" right="0.7" top="0.75" bottom="0.75" header="0.3" footer="0.3"/>
  <pageSetup paperSize="9" scale="76" fitToHeight="0" orientation="portrait" horizontalDpi="4294967293" r:id="rId1"/>
  <rowBreaks count="78" manualBreakCount="78">
    <brk id="28" max="16383" man="1"/>
    <brk id="55" max="6" man="1"/>
    <brk id="71" max="6" man="1"/>
    <brk id="103" max="6" man="1"/>
    <brk id="134" max="6" man="1"/>
    <brk id="166" max="6" man="1"/>
    <brk id="198" max="6" man="1"/>
    <brk id="230" max="6" man="1"/>
    <brk id="262" max="6" man="1"/>
    <brk id="297" max="6" man="1"/>
    <brk id="331" max="6" man="1"/>
    <brk id="363" max="6" man="1"/>
    <brk id="395" max="6" man="1"/>
    <brk id="427" max="6" man="1"/>
    <brk id="449" max="6" man="1"/>
    <brk id="483" max="6" man="1"/>
    <brk id="500" max="6" man="1"/>
    <brk id="531" max="6" man="1"/>
    <brk id="552" max="6" man="1"/>
    <brk id="571" max="6" man="1"/>
    <brk id="590" max="6" man="1"/>
    <brk id="610" max="6" man="1"/>
    <brk id="628" max="6" man="1"/>
    <brk id="647" max="6" man="1"/>
    <brk id="666" max="6" man="1"/>
    <brk id="685" max="6" man="1"/>
    <brk id="704" max="6" man="1"/>
    <brk id="723" max="6" man="1"/>
    <brk id="742" max="6" man="1"/>
    <brk id="761" max="6" man="1"/>
    <brk id="778" max="6" man="1"/>
    <brk id="794" max="6" man="1"/>
    <brk id="826" max="6" man="1"/>
    <brk id="844" max="6" man="1"/>
    <brk id="861" max="6" man="1"/>
    <brk id="879" max="6" man="1"/>
    <brk id="897" max="6" man="1"/>
    <brk id="915" max="6" man="1"/>
    <brk id="932" max="6" man="1"/>
    <brk id="950" max="6" man="1"/>
    <brk id="968" max="6" man="1"/>
    <brk id="985" max="6" man="1"/>
    <brk id="1001" max="6" man="1"/>
    <brk id="1019" max="6" man="1"/>
    <brk id="1037" max="6" man="1"/>
    <brk id="1054" max="6" man="1"/>
    <brk id="1070" max="6" man="1"/>
    <brk id="1086" max="6" man="1"/>
    <brk id="1102" max="6" man="1"/>
    <brk id="1118" max="6" man="1"/>
    <brk id="1134" max="6" man="1"/>
    <brk id="1152" max="6" man="1"/>
    <brk id="1170" max="6" man="1"/>
    <brk id="1189" max="6" man="1"/>
    <brk id="1208" max="6" man="1"/>
    <brk id="1227" max="6" man="1"/>
    <brk id="1246" max="6" man="1"/>
    <brk id="1265" max="6" man="1"/>
    <brk id="1284" max="6" man="1"/>
    <brk id="1303" max="6" man="1"/>
    <brk id="1319" max="6" man="1"/>
    <brk id="1345" max="6" man="1"/>
    <brk id="1366" max="6" man="1"/>
    <brk id="1387" max="6" man="1"/>
    <brk id="1408" max="6" man="1"/>
    <brk id="1430" max="6" man="1"/>
    <brk id="1434" max="6" man="1"/>
    <brk id="1465" max="6" man="1"/>
    <brk id="1471" max="6" man="1"/>
    <brk id="1501" max="6" man="1"/>
    <brk id="1519" max="6" man="1"/>
    <brk id="1536" max="6" man="1"/>
    <brk id="1542" max="6" man="1"/>
    <brk id="1556" max="6" man="1"/>
    <brk id="1578" max="6" man="1"/>
    <brk id="1595" max="6" man="1"/>
    <brk id="1612" max="6" man="1"/>
    <brk id="1629" max="6" man="1"/>
  </rowBreaks>
  <ignoredErrors>
    <ignoredError sqref="F12 F27 F42 F54 F70 F86 F102 F117 F133 F149 F165 F181 F197 F213 F229 F245 F261 F277 F296 F314 F330 F346 F362 F378 F394 F410 F426 F448 F466 F482 F498 F514 F530 F551 F570 F589 F608 F627 F646 F665 F684 F703 F722 F741 F760 F777 F793 F809 F825 F843 F860 F878 F896 F914 F931 F949 F967 F984 F1000 F1018 F1036 F1053 F1069 F1085 F1101 F1117 F1133 F1151 F1169 F1188 F1207 F1226 F1245 F1264 F1283 F1302 F1318 F1331 F1344 F1365 F1386 F1407 F1429 F1447 F1464 F1483 F1500 F1518 F1535 F1555 F1577 F1594 F1611 F1628 F1645"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447"/>
  <sheetViews>
    <sheetView topLeftCell="A304" zoomScaleNormal="100" zoomScaleSheetLayoutView="70" workbookViewId="0">
      <selection activeCell="E304" sqref="E304"/>
    </sheetView>
  </sheetViews>
  <sheetFormatPr defaultColWidth="9" defaultRowHeight="14.4" x14ac:dyDescent="0.3"/>
  <cols>
    <col min="1" max="1" width="11.6640625" style="17" customWidth="1"/>
    <col min="2" max="2" width="46.109375" style="17" customWidth="1"/>
    <col min="3" max="3" width="9" style="17"/>
    <col min="4" max="4" width="11.33203125" style="17" customWidth="1"/>
    <col min="5" max="5" width="10.44140625" style="17" customWidth="1"/>
    <col min="6" max="6" width="10.5546875" style="17" customWidth="1"/>
    <col min="7" max="7" width="8.88671875" style="17" customWidth="1"/>
    <col min="8" max="10" width="9" style="1"/>
    <col min="11" max="11" width="10.44140625" style="1" customWidth="1"/>
    <col min="12" max="12" width="10.109375" style="1" customWidth="1"/>
    <col min="13" max="16384" width="9" style="1"/>
  </cols>
  <sheetData>
    <row r="1" spans="1:7" x14ac:dyDescent="0.3">
      <c r="A1" s="231" t="s">
        <v>1017</v>
      </c>
      <c r="B1" s="231"/>
      <c r="C1" s="231"/>
      <c r="D1" s="231"/>
      <c r="E1" s="231"/>
      <c r="F1" s="231"/>
      <c r="G1" s="231"/>
    </row>
    <row r="3" spans="1:7" x14ac:dyDescent="0.3">
      <c r="A3" s="231" t="s">
        <v>2773</v>
      </c>
      <c r="B3" s="231"/>
      <c r="C3" s="231"/>
      <c r="D3" s="231"/>
      <c r="E3" s="231"/>
      <c r="F3" s="231"/>
      <c r="G3" s="231"/>
    </row>
    <row r="4" spans="1:7" ht="15" thickBot="1" x14ac:dyDescent="0.35"/>
    <row r="5" spans="1:7" ht="44.4" thickTop="1" thickBot="1" x14ac:dyDescent="0.35">
      <c r="A5" s="61" t="s">
        <v>2</v>
      </c>
      <c r="B5" s="62" t="s">
        <v>3</v>
      </c>
      <c r="C5" s="63" t="s">
        <v>4</v>
      </c>
      <c r="D5" s="64" t="s">
        <v>5</v>
      </c>
      <c r="E5" s="27"/>
      <c r="F5" s="20"/>
      <c r="G5" s="20"/>
    </row>
    <row r="6" spans="1:7" ht="257.39999999999998" customHeight="1" thickTop="1" thickBot="1" x14ac:dyDescent="0.35">
      <c r="A6" s="65" t="s">
        <v>1018</v>
      </c>
      <c r="B6" s="222" t="s">
        <v>1019</v>
      </c>
      <c r="C6" s="50" t="s">
        <v>130</v>
      </c>
      <c r="D6" s="50">
        <v>1</v>
      </c>
      <c r="E6" s="20"/>
      <c r="F6" s="20"/>
      <c r="G6" s="20"/>
    </row>
    <row r="7" spans="1:7" ht="30" thickTop="1" thickBot="1" x14ac:dyDescent="0.35">
      <c r="A7" s="61" t="s">
        <v>9</v>
      </c>
      <c r="B7" s="62" t="s">
        <v>10</v>
      </c>
      <c r="C7" s="62" t="s">
        <v>4</v>
      </c>
      <c r="D7" s="62" t="s">
        <v>11</v>
      </c>
      <c r="E7" s="62" t="s">
        <v>12</v>
      </c>
      <c r="F7" s="62" t="s">
        <v>13</v>
      </c>
      <c r="G7" s="64" t="s">
        <v>14</v>
      </c>
    </row>
    <row r="8" spans="1:7" ht="15" thickTop="1" x14ac:dyDescent="0.3">
      <c r="A8" s="20"/>
      <c r="B8" s="67" t="s">
        <v>15</v>
      </c>
      <c r="C8" s="68"/>
      <c r="D8" s="68"/>
      <c r="E8" s="68"/>
      <c r="F8" s="68"/>
      <c r="G8" s="7"/>
    </row>
    <row r="9" spans="1:7" x14ac:dyDescent="0.3">
      <c r="A9" s="36" t="s">
        <v>16</v>
      </c>
      <c r="B9" s="4" t="s">
        <v>70</v>
      </c>
      <c r="C9" s="4" t="s">
        <v>18</v>
      </c>
      <c r="D9" s="22">
        <v>0.4</v>
      </c>
      <c r="E9" s="70">
        <v>30.28</v>
      </c>
      <c r="F9" s="6">
        <f>PRODUCT(D9:E9)</f>
        <v>12.112000000000002</v>
      </c>
      <c r="G9" s="7"/>
    </row>
    <row r="10" spans="1:7" x14ac:dyDescent="0.3">
      <c r="A10" s="36" t="s">
        <v>19</v>
      </c>
      <c r="B10" s="4" t="s">
        <v>1020</v>
      </c>
      <c r="C10" s="4" t="s">
        <v>18</v>
      </c>
      <c r="D10" s="22">
        <v>0.4</v>
      </c>
      <c r="E10" s="70">
        <v>30.02</v>
      </c>
      <c r="F10" s="6">
        <f>PRODUCT(D10:E10)</f>
        <v>12.008000000000001</v>
      </c>
      <c r="G10" s="7"/>
    </row>
    <row r="11" spans="1:7" ht="15" thickBot="1" x14ac:dyDescent="0.35">
      <c r="A11" s="36" t="s">
        <v>131</v>
      </c>
      <c r="B11" s="4" t="s">
        <v>141</v>
      </c>
      <c r="C11" s="4" t="s">
        <v>18</v>
      </c>
      <c r="D11" s="22">
        <v>0.4</v>
      </c>
      <c r="E11" s="70">
        <v>25.18</v>
      </c>
      <c r="F11" s="6">
        <f>PRODUCT(D11:E11)</f>
        <v>10.072000000000001</v>
      </c>
      <c r="G11" s="7"/>
    </row>
    <row r="12" spans="1:7" ht="15.6" thickTop="1" thickBot="1" x14ac:dyDescent="0.35">
      <c r="A12" s="71">
        <v>1</v>
      </c>
      <c r="B12" s="244" t="s">
        <v>21</v>
      </c>
      <c r="C12" s="245"/>
      <c r="D12" s="245"/>
      <c r="E12" s="246"/>
      <c r="F12" s="72">
        <f>SUM(F9:F11)</f>
        <v>34.192000000000007</v>
      </c>
      <c r="G12" s="73">
        <f>SUM(F12/F20)</f>
        <v>0.38036150139114733</v>
      </c>
    </row>
    <row r="13" spans="1:7" ht="15" thickTop="1" x14ac:dyDescent="0.3">
      <c r="A13" s="20"/>
      <c r="B13" s="74" t="s">
        <v>45</v>
      </c>
      <c r="C13" s="4"/>
      <c r="D13" s="4"/>
      <c r="E13" s="4"/>
      <c r="F13" s="41"/>
      <c r="G13" s="75"/>
    </row>
    <row r="14" spans="1:7" ht="15" thickBot="1" x14ac:dyDescent="0.35">
      <c r="A14" s="36" t="s">
        <v>23</v>
      </c>
      <c r="B14" s="4" t="s">
        <v>1021</v>
      </c>
      <c r="C14" s="4" t="s">
        <v>110</v>
      </c>
      <c r="D14" s="22">
        <v>1</v>
      </c>
      <c r="E14" s="76">
        <v>36.869999999999997</v>
      </c>
      <c r="F14" s="6">
        <f>PRODUCT(D14:E14)</f>
        <v>36.869999999999997</v>
      </c>
      <c r="G14" s="7"/>
    </row>
    <row r="15" spans="1:7" ht="15.6" thickTop="1" thickBot="1" x14ac:dyDescent="0.35">
      <c r="A15" s="71">
        <v>2</v>
      </c>
      <c r="B15" s="244" t="s">
        <v>49</v>
      </c>
      <c r="C15" s="245"/>
      <c r="D15" s="245"/>
      <c r="E15" s="246"/>
      <c r="F15" s="72">
        <f>SUM(F14)</f>
        <v>36.869999999999997</v>
      </c>
      <c r="G15" s="73">
        <f>SUM(F15/F20)</f>
        <v>0.41015233260094752</v>
      </c>
    </row>
    <row r="16" spans="1:7" ht="15.6" thickTop="1" thickBot="1" x14ac:dyDescent="0.35">
      <c r="A16" s="78" t="s">
        <v>26</v>
      </c>
      <c r="B16" s="244" t="s">
        <v>27</v>
      </c>
      <c r="C16" s="245"/>
      <c r="D16" s="245"/>
      <c r="E16" s="246"/>
      <c r="F16" s="79">
        <f>SUM(F12,F15)</f>
        <v>71.062000000000012</v>
      </c>
      <c r="G16" s="3"/>
    </row>
    <row r="17" spans="1:9" ht="15.6" thickTop="1" thickBot="1" x14ac:dyDescent="0.35">
      <c r="A17" s="80">
        <v>3</v>
      </c>
      <c r="B17" s="264" t="s">
        <v>28</v>
      </c>
      <c r="C17" s="265"/>
      <c r="D17" s="265"/>
      <c r="E17" s="266"/>
      <c r="F17" s="79">
        <f>SUM(F16)*15%</f>
        <v>10.659300000000002</v>
      </c>
      <c r="G17" s="73">
        <f>SUM(F17/F20)</f>
        <v>0.11857707509881424</v>
      </c>
    </row>
    <row r="18" spans="1:9" ht="15.6" thickTop="1" thickBot="1" x14ac:dyDescent="0.35">
      <c r="A18" s="78" t="s">
        <v>29</v>
      </c>
      <c r="B18" s="244" t="s">
        <v>30</v>
      </c>
      <c r="C18" s="245"/>
      <c r="D18" s="245"/>
      <c r="E18" s="246"/>
      <c r="F18" s="81">
        <f>SUM(F16:F17)</f>
        <v>81.721300000000014</v>
      </c>
    </row>
    <row r="19" spans="1:9" ht="15.6" thickTop="1" thickBot="1" x14ac:dyDescent="0.35">
      <c r="A19" s="80">
        <v>4</v>
      </c>
      <c r="B19" s="264" t="s">
        <v>31</v>
      </c>
      <c r="C19" s="265"/>
      <c r="D19" s="265"/>
      <c r="E19" s="266"/>
      <c r="F19" s="79">
        <f>SUM(F18)*10%</f>
        <v>8.172130000000001</v>
      </c>
      <c r="G19" s="73">
        <f>SUM(F19/F20)</f>
        <v>9.0909090909090912E-2</v>
      </c>
    </row>
    <row r="20" spans="1:9" ht="15.6" thickTop="1" thickBot="1" x14ac:dyDescent="0.35">
      <c r="A20" s="78" t="s">
        <v>32</v>
      </c>
      <c r="B20" s="244" t="s">
        <v>33</v>
      </c>
      <c r="C20" s="245"/>
      <c r="D20" s="245"/>
      <c r="E20" s="246"/>
      <c r="F20" s="81">
        <f>SUM(F18:F19)</f>
        <v>89.893430000000009</v>
      </c>
      <c r="G20" s="82">
        <f>SUM(G12,G15,G17,G19)</f>
        <v>1</v>
      </c>
      <c r="I20" s="31"/>
    </row>
    <row r="21" spans="1:9" ht="15.6" thickTop="1" thickBot="1" x14ac:dyDescent="0.35"/>
    <row r="22" spans="1:9" ht="44.4" thickTop="1" thickBot="1" x14ac:dyDescent="0.35">
      <c r="A22" s="61" t="s">
        <v>2</v>
      </c>
      <c r="B22" s="62" t="s">
        <v>3</v>
      </c>
      <c r="C22" s="63" t="s">
        <v>4</v>
      </c>
      <c r="D22" s="64" t="s">
        <v>5</v>
      </c>
      <c r="E22" s="27"/>
      <c r="F22" s="20"/>
      <c r="G22" s="20"/>
    </row>
    <row r="23" spans="1:9" ht="30" thickTop="1" thickBot="1" x14ac:dyDescent="0.35">
      <c r="A23" s="65" t="s">
        <v>1022</v>
      </c>
      <c r="B23" s="131" t="s">
        <v>1023</v>
      </c>
      <c r="C23" s="50" t="s">
        <v>130</v>
      </c>
      <c r="D23" s="50">
        <v>1</v>
      </c>
      <c r="E23" s="20"/>
      <c r="F23" s="20"/>
      <c r="G23" s="20"/>
    </row>
    <row r="24" spans="1:9" ht="30" thickTop="1" thickBot="1" x14ac:dyDescent="0.35">
      <c r="A24" s="61" t="s">
        <v>9</v>
      </c>
      <c r="B24" s="62" t="s">
        <v>10</v>
      </c>
      <c r="C24" s="62" t="s">
        <v>4</v>
      </c>
      <c r="D24" s="62" t="s">
        <v>11</v>
      </c>
      <c r="E24" s="62" t="s">
        <v>12</v>
      </c>
      <c r="F24" s="62" t="s">
        <v>13</v>
      </c>
      <c r="G24" s="64" t="s">
        <v>14</v>
      </c>
    </row>
    <row r="25" spans="1:9" ht="15" thickTop="1" x14ac:dyDescent="0.3">
      <c r="A25" s="20"/>
      <c r="B25" s="67" t="s">
        <v>15</v>
      </c>
      <c r="C25" s="68"/>
      <c r="D25" s="68"/>
      <c r="E25" s="68"/>
      <c r="F25" s="68"/>
      <c r="G25" s="7"/>
    </row>
    <row r="26" spans="1:9" ht="15" thickBot="1" x14ac:dyDescent="0.35">
      <c r="A26" s="36" t="s">
        <v>16</v>
      </c>
      <c r="B26" s="4" t="s">
        <v>486</v>
      </c>
      <c r="C26" s="4" t="s">
        <v>18</v>
      </c>
      <c r="D26" s="22">
        <v>0.4</v>
      </c>
      <c r="E26" s="70">
        <v>30.03</v>
      </c>
      <c r="F26" s="6">
        <f>PRODUCT(D26:E26)</f>
        <v>12.012</v>
      </c>
      <c r="G26" s="7"/>
    </row>
    <row r="27" spans="1:9" ht="15.6" thickTop="1" thickBot="1" x14ac:dyDescent="0.35">
      <c r="A27" s="71">
        <v>1</v>
      </c>
      <c r="B27" s="244" t="s">
        <v>21</v>
      </c>
      <c r="C27" s="245"/>
      <c r="D27" s="245"/>
      <c r="E27" s="246"/>
      <c r="F27" s="72">
        <f>SUM(F26)</f>
        <v>12.012</v>
      </c>
      <c r="G27" s="73">
        <f>SUM(F27/F37)</f>
        <v>0.3467844632938808</v>
      </c>
    </row>
    <row r="28" spans="1:9" ht="15" thickTop="1" x14ac:dyDescent="0.3">
      <c r="A28" s="20"/>
      <c r="B28" s="74" t="s">
        <v>45</v>
      </c>
      <c r="C28" s="4"/>
      <c r="D28" s="4"/>
      <c r="E28" s="4"/>
      <c r="F28" s="41"/>
      <c r="G28" s="75"/>
    </row>
    <row r="29" spans="1:9" x14ac:dyDescent="0.3">
      <c r="A29" s="36" t="s">
        <v>23</v>
      </c>
      <c r="B29" s="4" t="s">
        <v>1024</v>
      </c>
      <c r="C29" s="4" t="s">
        <v>110</v>
      </c>
      <c r="D29" s="22">
        <v>0.5</v>
      </c>
      <c r="E29" s="76">
        <v>17.940000000000001</v>
      </c>
      <c r="F29" s="6">
        <f>PRODUCT(D29:E29)</f>
        <v>8.9700000000000006</v>
      </c>
      <c r="G29" s="7"/>
    </row>
    <row r="30" spans="1:9" x14ac:dyDescent="0.3">
      <c r="A30" s="36" t="s">
        <v>47</v>
      </c>
      <c r="B30" s="4" t="s">
        <v>1025</v>
      </c>
      <c r="C30" s="4" t="s">
        <v>750</v>
      </c>
      <c r="D30" s="22">
        <v>1</v>
      </c>
      <c r="E30" s="76">
        <v>4.5</v>
      </c>
      <c r="F30" s="23">
        <f>PRODUCT(D30:E30)</f>
        <v>4.5</v>
      </c>
      <c r="G30" s="7"/>
    </row>
    <row r="31" spans="1:9" ht="15" thickBot="1" x14ac:dyDescent="0.35">
      <c r="A31" s="36" t="s">
        <v>78</v>
      </c>
      <c r="B31" s="4" t="s">
        <v>1026</v>
      </c>
      <c r="C31" s="4" t="s">
        <v>1027</v>
      </c>
      <c r="D31" s="22">
        <v>2</v>
      </c>
      <c r="E31" s="6">
        <v>0.95</v>
      </c>
      <c r="F31" s="23">
        <f>PRODUCT(D31:E31)</f>
        <v>1.9</v>
      </c>
      <c r="G31" s="93"/>
    </row>
    <row r="32" spans="1:9" ht="15.6" thickTop="1" thickBot="1" x14ac:dyDescent="0.35">
      <c r="A32" s="71">
        <v>2</v>
      </c>
      <c r="B32" s="244" t="s">
        <v>49</v>
      </c>
      <c r="C32" s="245"/>
      <c r="D32" s="245"/>
      <c r="E32" s="246"/>
      <c r="F32" s="72">
        <f>SUM(F29:F31)</f>
        <v>15.370000000000001</v>
      </c>
      <c r="G32" s="73">
        <f>SUM(F32/F37)</f>
        <v>0.44372937069821411</v>
      </c>
    </row>
    <row r="33" spans="1:7" ht="15.6" thickTop="1" thickBot="1" x14ac:dyDescent="0.35">
      <c r="A33" s="78" t="s">
        <v>26</v>
      </c>
      <c r="B33" s="244" t="s">
        <v>27</v>
      </c>
      <c r="C33" s="245"/>
      <c r="D33" s="245"/>
      <c r="E33" s="246"/>
      <c r="F33" s="79">
        <f>SUM(F27,F32)</f>
        <v>27.382000000000001</v>
      </c>
      <c r="G33" s="3"/>
    </row>
    <row r="34" spans="1:7" ht="15.6" thickTop="1" thickBot="1" x14ac:dyDescent="0.35">
      <c r="A34" s="80">
        <v>3</v>
      </c>
      <c r="B34" s="264" t="s">
        <v>28</v>
      </c>
      <c r="C34" s="265"/>
      <c r="D34" s="265"/>
      <c r="E34" s="266"/>
      <c r="F34" s="79">
        <f>SUM(F33)*15%</f>
        <v>4.1073000000000004</v>
      </c>
      <c r="G34" s="73">
        <f>SUM(F34/F37)</f>
        <v>0.11857707509881424</v>
      </c>
    </row>
    <row r="35" spans="1:7" ht="15.6" thickTop="1" thickBot="1" x14ac:dyDescent="0.35">
      <c r="A35" s="78" t="s">
        <v>29</v>
      </c>
      <c r="B35" s="244" t="s">
        <v>30</v>
      </c>
      <c r="C35" s="245"/>
      <c r="D35" s="245"/>
      <c r="E35" s="246"/>
      <c r="F35" s="81">
        <f>SUM(F33:F34)</f>
        <v>31.4893</v>
      </c>
    </row>
    <row r="36" spans="1:7" ht="15.6" thickTop="1" thickBot="1" x14ac:dyDescent="0.35">
      <c r="A36" s="80">
        <v>4</v>
      </c>
      <c r="B36" s="264" t="s">
        <v>31</v>
      </c>
      <c r="C36" s="265"/>
      <c r="D36" s="265"/>
      <c r="E36" s="266"/>
      <c r="F36" s="79">
        <f>SUM(F35)*10%</f>
        <v>3.14893</v>
      </c>
      <c r="G36" s="73">
        <f>SUM(F36/F37)</f>
        <v>9.0909090909090912E-2</v>
      </c>
    </row>
    <row r="37" spans="1:7" ht="15.6" thickTop="1" thickBot="1" x14ac:dyDescent="0.35">
      <c r="A37" s="78" t="s">
        <v>32</v>
      </c>
      <c r="B37" s="244" t="s">
        <v>33</v>
      </c>
      <c r="C37" s="245"/>
      <c r="D37" s="245"/>
      <c r="E37" s="246"/>
      <c r="F37" s="81">
        <f>SUM(F35:F36)</f>
        <v>34.63823</v>
      </c>
      <c r="G37" s="82">
        <f>SUM(G27,G32,G34,G36)</f>
        <v>1</v>
      </c>
    </row>
    <row r="38" spans="1:7" ht="15.6" thickTop="1" thickBot="1" x14ac:dyDescent="0.35"/>
    <row r="39" spans="1:7" ht="44.4" thickTop="1" thickBot="1" x14ac:dyDescent="0.35">
      <c r="A39" s="61" t="s">
        <v>2</v>
      </c>
      <c r="B39" s="62" t="s">
        <v>3</v>
      </c>
      <c r="C39" s="63" t="s">
        <v>4</v>
      </c>
      <c r="D39" s="64" t="s">
        <v>5</v>
      </c>
      <c r="E39" s="27"/>
      <c r="F39" s="20"/>
      <c r="G39" s="20"/>
    </row>
    <row r="40" spans="1:7" ht="119.4" customHeight="1" thickTop="1" thickBot="1" x14ac:dyDescent="0.35">
      <c r="A40" s="65" t="s">
        <v>1028</v>
      </c>
      <c r="B40" s="66" t="s">
        <v>1029</v>
      </c>
      <c r="C40" s="50" t="s">
        <v>130</v>
      </c>
      <c r="D40" s="50">
        <v>1</v>
      </c>
      <c r="E40" s="20"/>
      <c r="F40" s="20"/>
      <c r="G40" s="20"/>
    </row>
    <row r="41" spans="1:7" ht="30" thickTop="1" thickBot="1" x14ac:dyDescent="0.35">
      <c r="A41" s="61" t="s">
        <v>9</v>
      </c>
      <c r="B41" s="62" t="s">
        <v>10</v>
      </c>
      <c r="C41" s="62" t="s">
        <v>4</v>
      </c>
      <c r="D41" s="62" t="s">
        <v>11</v>
      </c>
      <c r="E41" s="62" t="s">
        <v>12</v>
      </c>
      <c r="F41" s="62" t="s">
        <v>13</v>
      </c>
      <c r="G41" s="64" t="s">
        <v>14</v>
      </c>
    </row>
    <row r="42" spans="1:7" ht="15" thickTop="1" x14ac:dyDescent="0.3">
      <c r="A42" s="20"/>
      <c r="B42" s="67" t="s">
        <v>15</v>
      </c>
      <c r="C42" s="68"/>
      <c r="D42" s="68"/>
      <c r="E42" s="68"/>
      <c r="F42" s="68"/>
      <c r="G42" s="7"/>
    </row>
    <row r="43" spans="1:7" x14ac:dyDescent="0.3">
      <c r="A43" s="36" t="s">
        <v>16</v>
      </c>
      <c r="B43" s="4" t="s">
        <v>70</v>
      </c>
      <c r="C43" s="4" t="s">
        <v>18</v>
      </c>
      <c r="D43" s="22">
        <v>1.2</v>
      </c>
      <c r="E43" s="70">
        <v>30.28</v>
      </c>
      <c r="F43" s="6">
        <f>PRODUCT(D43:E43)</f>
        <v>36.335999999999999</v>
      </c>
      <c r="G43" s="7"/>
    </row>
    <row r="44" spans="1:7" x14ac:dyDescent="0.3">
      <c r="A44" s="36" t="s">
        <v>19</v>
      </c>
      <c r="B44" s="4" t="s">
        <v>1020</v>
      </c>
      <c r="C44" s="4" t="s">
        <v>18</v>
      </c>
      <c r="D44" s="22">
        <v>1</v>
      </c>
      <c r="E44" s="70">
        <v>30.03</v>
      </c>
      <c r="F44" s="6">
        <f>PRODUCT(D44:E44)</f>
        <v>30.03</v>
      </c>
      <c r="G44" s="7"/>
    </row>
    <row r="45" spans="1:7" ht="15" thickBot="1" x14ac:dyDescent="0.35">
      <c r="A45" s="36" t="s">
        <v>131</v>
      </c>
      <c r="B45" s="4" t="s">
        <v>141</v>
      </c>
      <c r="C45" s="4" t="s">
        <v>18</v>
      </c>
      <c r="D45" s="22">
        <v>1.2</v>
      </c>
      <c r="E45" s="70">
        <v>25.18</v>
      </c>
      <c r="F45" s="6">
        <f>PRODUCT(D45:E45)</f>
        <v>30.215999999999998</v>
      </c>
      <c r="G45" s="7"/>
    </row>
    <row r="46" spans="1:7" ht="15.6" thickTop="1" thickBot="1" x14ac:dyDescent="0.35">
      <c r="A46" s="71">
        <v>1</v>
      </c>
      <c r="B46" s="244" t="s">
        <v>21</v>
      </c>
      <c r="C46" s="245"/>
      <c r="D46" s="245"/>
      <c r="E46" s="246"/>
      <c r="F46" s="72">
        <f>SUM(F43:F45)</f>
        <v>96.581999999999994</v>
      </c>
      <c r="G46" s="73">
        <f>SUM(F46/F54)</f>
        <v>0.77056788432434253</v>
      </c>
    </row>
    <row r="47" spans="1:7" ht="15" thickTop="1" x14ac:dyDescent="0.3">
      <c r="A47" s="20"/>
      <c r="B47" s="74" t="s">
        <v>22</v>
      </c>
      <c r="C47" s="4"/>
      <c r="D47" s="4"/>
      <c r="E47" s="4"/>
      <c r="F47" s="41"/>
      <c r="G47" s="75"/>
    </row>
    <row r="48" spans="1:7" ht="15" thickBot="1" x14ac:dyDescent="0.35">
      <c r="A48" s="36" t="s">
        <v>23</v>
      </c>
      <c r="B48" s="4" t="s">
        <v>1030</v>
      </c>
      <c r="C48" s="4" t="s">
        <v>18</v>
      </c>
      <c r="D48" s="22">
        <v>1</v>
      </c>
      <c r="E48" s="76">
        <v>2.5</v>
      </c>
      <c r="F48" s="23">
        <f>PRODUCT(D48:E48)</f>
        <v>2.5</v>
      </c>
      <c r="G48" s="7"/>
    </row>
    <row r="49" spans="1:7" ht="15.6" thickTop="1" thickBot="1" x14ac:dyDescent="0.35">
      <c r="A49" s="71">
        <v>2</v>
      </c>
      <c r="B49" s="244" t="s">
        <v>25</v>
      </c>
      <c r="C49" s="245"/>
      <c r="D49" s="245"/>
      <c r="E49" s="246"/>
      <c r="F49" s="72">
        <f>SUM(F48)</f>
        <v>2.5</v>
      </c>
      <c r="G49" s="73">
        <f>SUM(F49/F54)</f>
        <v>1.9945949667752337E-2</v>
      </c>
    </row>
    <row r="50" spans="1:7" ht="15.6" thickTop="1" thickBot="1" x14ac:dyDescent="0.35">
      <c r="A50" s="78" t="s">
        <v>26</v>
      </c>
      <c r="B50" s="244" t="s">
        <v>27</v>
      </c>
      <c r="C50" s="245"/>
      <c r="D50" s="245"/>
      <c r="E50" s="246"/>
      <c r="F50" s="79">
        <f>SUM(F46,F49)</f>
        <v>99.081999999999994</v>
      </c>
      <c r="G50" s="3"/>
    </row>
    <row r="51" spans="1:7" ht="15.6" thickTop="1" thickBot="1" x14ac:dyDescent="0.35">
      <c r="A51" s="80">
        <v>3</v>
      </c>
      <c r="B51" s="264" t="s">
        <v>28</v>
      </c>
      <c r="C51" s="265"/>
      <c r="D51" s="265"/>
      <c r="E51" s="266"/>
      <c r="F51" s="79">
        <f>SUM(F50)*15%</f>
        <v>14.862299999999998</v>
      </c>
      <c r="G51" s="73">
        <f>SUM(F51/F54)</f>
        <v>0.11857707509881421</v>
      </c>
    </row>
    <row r="52" spans="1:7" ht="15.6" thickTop="1" thickBot="1" x14ac:dyDescent="0.35">
      <c r="A52" s="78" t="s">
        <v>29</v>
      </c>
      <c r="B52" s="244" t="s">
        <v>30</v>
      </c>
      <c r="C52" s="245"/>
      <c r="D52" s="245"/>
      <c r="E52" s="246"/>
      <c r="F52" s="81">
        <f>SUM(F50:F51)</f>
        <v>113.9443</v>
      </c>
    </row>
    <row r="53" spans="1:7" ht="15.6" thickTop="1" thickBot="1" x14ac:dyDescent="0.35">
      <c r="A53" s="80">
        <v>4</v>
      </c>
      <c r="B53" s="264" t="s">
        <v>31</v>
      </c>
      <c r="C53" s="265"/>
      <c r="D53" s="265"/>
      <c r="E53" s="266"/>
      <c r="F53" s="79">
        <f>SUM(F52)*10%</f>
        <v>11.39443</v>
      </c>
      <c r="G53" s="73">
        <f>SUM(F53/F54)</f>
        <v>9.0909090909090912E-2</v>
      </c>
    </row>
    <row r="54" spans="1:7" ht="15.6" thickTop="1" thickBot="1" x14ac:dyDescent="0.35">
      <c r="A54" s="78" t="s">
        <v>32</v>
      </c>
      <c r="B54" s="244" t="s">
        <v>33</v>
      </c>
      <c r="C54" s="245"/>
      <c r="D54" s="245"/>
      <c r="E54" s="246"/>
      <c r="F54" s="81">
        <f>SUM(F52:F53)</f>
        <v>125.33873</v>
      </c>
      <c r="G54" s="82">
        <f>SUM(G46,G49,G51,G53)</f>
        <v>1</v>
      </c>
    </row>
    <row r="55" spans="1:7" ht="15.6" thickTop="1" thickBot="1" x14ac:dyDescent="0.35"/>
    <row r="56" spans="1:7" ht="44.4" thickTop="1" thickBot="1" x14ac:dyDescent="0.35">
      <c r="A56" s="61" t="s">
        <v>2</v>
      </c>
      <c r="B56" s="62" t="s">
        <v>3</v>
      </c>
      <c r="C56" s="63" t="s">
        <v>4</v>
      </c>
      <c r="D56" s="64" t="s">
        <v>5</v>
      </c>
      <c r="E56" s="27"/>
      <c r="F56" s="20"/>
      <c r="G56" s="20"/>
    </row>
    <row r="57" spans="1:7" ht="202.8" customHeight="1" thickTop="1" x14ac:dyDescent="0.3">
      <c r="A57" s="234" t="s">
        <v>1031</v>
      </c>
      <c r="B57" s="278" t="s">
        <v>1032</v>
      </c>
      <c r="C57" s="268" t="s">
        <v>130</v>
      </c>
      <c r="D57" s="268">
        <v>1</v>
      </c>
      <c r="E57" s="27"/>
      <c r="F57" s="20"/>
      <c r="G57" s="20"/>
    </row>
    <row r="58" spans="1:7" ht="155.4" customHeight="1" thickBot="1" x14ac:dyDescent="0.35">
      <c r="A58" s="235"/>
      <c r="B58" s="279"/>
      <c r="C58" s="269"/>
      <c r="D58" s="269"/>
      <c r="E58" s="20"/>
      <c r="F58" s="20"/>
      <c r="G58" s="20"/>
    </row>
    <row r="59" spans="1:7" ht="30" thickTop="1" thickBot="1" x14ac:dyDescent="0.35">
      <c r="A59" s="61" t="s">
        <v>9</v>
      </c>
      <c r="B59" s="62" t="s">
        <v>10</v>
      </c>
      <c r="C59" s="62" t="s">
        <v>4</v>
      </c>
      <c r="D59" s="62" t="s">
        <v>11</v>
      </c>
      <c r="E59" s="62" t="s">
        <v>12</v>
      </c>
      <c r="F59" s="62" t="s">
        <v>13</v>
      </c>
      <c r="G59" s="64" t="s">
        <v>14</v>
      </c>
    </row>
    <row r="60" spans="1:7" ht="15" thickTop="1" x14ac:dyDescent="0.3">
      <c r="A60" s="20"/>
      <c r="B60" s="67" t="s">
        <v>15</v>
      </c>
      <c r="C60" s="68"/>
      <c r="D60" s="68"/>
      <c r="E60" s="68"/>
      <c r="F60" s="68"/>
      <c r="G60" s="7"/>
    </row>
    <row r="61" spans="1:7" x14ac:dyDescent="0.3">
      <c r="A61" s="36" t="s">
        <v>16</v>
      </c>
      <c r="B61" s="4" t="s">
        <v>70</v>
      </c>
      <c r="C61" s="4" t="s">
        <v>18</v>
      </c>
      <c r="D61" s="22">
        <v>0.4</v>
      </c>
      <c r="E61" s="70">
        <v>30.28</v>
      </c>
      <c r="F61" s="132">
        <f>PRODUCT(D61:E61)</f>
        <v>12.112000000000002</v>
      </c>
      <c r="G61" s="7"/>
    </row>
    <row r="62" spans="1:7" x14ac:dyDescent="0.3">
      <c r="A62" s="36" t="s">
        <v>19</v>
      </c>
      <c r="B62" s="4" t="s">
        <v>1020</v>
      </c>
      <c r="C62" s="4" t="s">
        <v>18</v>
      </c>
      <c r="D62" s="22">
        <v>0.4</v>
      </c>
      <c r="E62" s="70">
        <v>30.03</v>
      </c>
      <c r="F62" s="132">
        <f>PRODUCT(D62:E62)</f>
        <v>12.012</v>
      </c>
      <c r="G62" s="7"/>
    </row>
    <row r="63" spans="1:7" ht="15" thickBot="1" x14ac:dyDescent="0.35">
      <c r="A63" s="36" t="s">
        <v>131</v>
      </c>
      <c r="B63" s="4" t="s">
        <v>141</v>
      </c>
      <c r="C63" s="4" t="s">
        <v>18</v>
      </c>
      <c r="D63" s="22">
        <v>0.4</v>
      </c>
      <c r="E63" s="70">
        <v>25.18</v>
      </c>
      <c r="F63" s="132">
        <f>PRODUCT(D63:E63)</f>
        <v>10.072000000000001</v>
      </c>
      <c r="G63" s="7"/>
    </row>
    <row r="64" spans="1:7" ht="15.6" thickTop="1" thickBot="1" x14ac:dyDescent="0.35">
      <c r="A64" s="71">
        <v>1</v>
      </c>
      <c r="B64" s="244" t="s">
        <v>21</v>
      </c>
      <c r="C64" s="245"/>
      <c r="D64" s="245"/>
      <c r="E64" s="246"/>
      <c r="F64" s="133">
        <f>SUM(F61:F63)</f>
        <v>34.196000000000005</v>
      </c>
      <c r="G64" s="73">
        <f>SUM(F64/F73)</f>
        <v>0.57600330415277057</v>
      </c>
    </row>
    <row r="65" spans="1:10" ht="15" thickTop="1" x14ac:dyDescent="0.3">
      <c r="A65" s="20"/>
      <c r="B65" s="74" t="s">
        <v>45</v>
      </c>
      <c r="C65" s="4"/>
      <c r="D65" s="4"/>
      <c r="E65" s="4"/>
      <c r="F65" s="134"/>
      <c r="G65" s="75"/>
    </row>
    <row r="66" spans="1:10" x14ac:dyDescent="0.3">
      <c r="A66" s="36" t="s">
        <v>23</v>
      </c>
      <c r="B66" s="4" t="s">
        <v>1033</v>
      </c>
      <c r="C66" s="4" t="s">
        <v>110</v>
      </c>
      <c r="D66" s="22">
        <v>0.5</v>
      </c>
      <c r="E66" s="76">
        <v>2.15</v>
      </c>
      <c r="F66" s="6">
        <f>PRODUCT(D66:E66)</f>
        <v>1.075</v>
      </c>
      <c r="G66" s="7"/>
      <c r="J66" s="30"/>
    </row>
    <row r="67" spans="1:10" ht="15" thickBot="1" x14ac:dyDescent="0.35">
      <c r="A67" s="36" t="s">
        <v>47</v>
      </c>
      <c r="B67" s="4" t="s">
        <v>1034</v>
      </c>
      <c r="C67" s="4" t="s">
        <v>110</v>
      </c>
      <c r="D67" s="22">
        <v>2</v>
      </c>
      <c r="E67" s="76">
        <v>5.83</v>
      </c>
      <c r="F67" s="23">
        <f>PRODUCT(D67:E67)</f>
        <v>11.66</v>
      </c>
      <c r="G67" s="7"/>
    </row>
    <row r="68" spans="1:10" ht="15.6" thickTop="1" thickBot="1" x14ac:dyDescent="0.35">
      <c r="A68" s="71">
        <v>2</v>
      </c>
      <c r="B68" s="244" t="s">
        <v>49</v>
      </c>
      <c r="C68" s="245"/>
      <c r="D68" s="245"/>
      <c r="E68" s="246"/>
      <c r="F68" s="72">
        <f>SUM(F66:F67)</f>
        <v>12.734999999999999</v>
      </c>
      <c r="G68" s="73">
        <f>SUM(F68/F73)</f>
        <v>0.21451052983932425</v>
      </c>
    </row>
    <row r="69" spans="1:10" ht="15.6" thickTop="1" thickBot="1" x14ac:dyDescent="0.35">
      <c r="A69" s="78" t="s">
        <v>26</v>
      </c>
      <c r="B69" s="244" t="s">
        <v>27</v>
      </c>
      <c r="C69" s="245"/>
      <c r="D69" s="245"/>
      <c r="E69" s="246"/>
      <c r="F69" s="79">
        <f>SUM(F64,F68)</f>
        <v>46.931000000000004</v>
      </c>
      <c r="G69" s="3"/>
    </row>
    <row r="70" spans="1:10" ht="15.6" thickTop="1" thickBot="1" x14ac:dyDescent="0.35">
      <c r="A70" s="80">
        <v>3</v>
      </c>
      <c r="B70" s="264" t="s">
        <v>28</v>
      </c>
      <c r="C70" s="265"/>
      <c r="D70" s="265"/>
      <c r="E70" s="266"/>
      <c r="F70" s="79">
        <f>SUM(F69)*15%</f>
        <v>7.0396500000000009</v>
      </c>
      <c r="G70" s="73">
        <f>SUM(F70/F73)</f>
        <v>0.11857707509881424</v>
      </c>
    </row>
    <row r="71" spans="1:10" ht="15.6" thickTop="1" thickBot="1" x14ac:dyDescent="0.35">
      <c r="A71" s="78" t="s">
        <v>29</v>
      </c>
      <c r="B71" s="244" t="s">
        <v>30</v>
      </c>
      <c r="C71" s="245"/>
      <c r="D71" s="245"/>
      <c r="E71" s="246"/>
      <c r="F71" s="81">
        <f>SUM(F69:F70)</f>
        <v>53.970650000000006</v>
      </c>
    </row>
    <row r="72" spans="1:10" ht="15.6" thickTop="1" thickBot="1" x14ac:dyDescent="0.35">
      <c r="A72" s="80">
        <v>4</v>
      </c>
      <c r="B72" s="264" t="s">
        <v>31</v>
      </c>
      <c r="C72" s="265"/>
      <c r="D72" s="265"/>
      <c r="E72" s="266"/>
      <c r="F72" s="79">
        <f>SUM(F71)*10%</f>
        <v>5.3970650000000013</v>
      </c>
      <c r="G72" s="73">
        <f>SUM(F72/F73)</f>
        <v>9.0909090909090925E-2</v>
      </c>
    </row>
    <row r="73" spans="1:10" ht="15.6" thickTop="1" thickBot="1" x14ac:dyDescent="0.35">
      <c r="A73" s="78" t="s">
        <v>32</v>
      </c>
      <c r="B73" s="244" t="s">
        <v>33</v>
      </c>
      <c r="C73" s="245"/>
      <c r="D73" s="245"/>
      <c r="E73" s="246"/>
      <c r="F73" s="81">
        <f>SUM(F71:F72)</f>
        <v>59.367715000000004</v>
      </c>
      <c r="G73" s="82">
        <f>SUM(G64,G68,G70,G72)</f>
        <v>1</v>
      </c>
    </row>
    <row r="74" spans="1:10" ht="15.6" thickTop="1" thickBot="1" x14ac:dyDescent="0.35">
      <c r="A74" s="9"/>
      <c r="B74" s="9"/>
      <c r="C74" s="9"/>
      <c r="D74" s="9"/>
      <c r="E74" s="9"/>
    </row>
    <row r="75" spans="1:10" ht="44.4" thickTop="1" thickBot="1" x14ac:dyDescent="0.35">
      <c r="A75" s="61" t="s">
        <v>2</v>
      </c>
      <c r="B75" s="62" t="s">
        <v>3</v>
      </c>
      <c r="C75" s="63" t="s">
        <v>4</v>
      </c>
      <c r="D75" s="64" t="s">
        <v>5</v>
      </c>
      <c r="E75" s="27"/>
      <c r="F75" s="20"/>
      <c r="G75" s="20"/>
    </row>
    <row r="76" spans="1:10" ht="193.2" customHeight="1" thickTop="1" thickBot="1" x14ac:dyDescent="0.35">
      <c r="A76" s="65" t="s">
        <v>1035</v>
      </c>
      <c r="B76" s="222" t="s">
        <v>1036</v>
      </c>
      <c r="C76" s="50" t="s">
        <v>130</v>
      </c>
      <c r="D76" s="50">
        <v>1</v>
      </c>
      <c r="E76" s="20"/>
      <c r="F76" s="20"/>
      <c r="G76" s="20"/>
    </row>
    <row r="77" spans="1:10" ht="30" thickTop="1" thickBot="1" x14ac:dyDescent="0.35">
      <c r="A77" s="61" t="s">
        <v>9</v>
      </c>
      <c r="B77" s="62" t="s">
        <v>10</v>
      </c>
      <c r="C77" s="62" t="s">
        <v>4</v>
      </c>
      <c r="D77" s="62" t="s">
        <v>11</v>
      </c>
      <c r="E77" s="62" t="s">
        <v>12</v>
      </c>
      <c r="F77" s="62" t="s">
        <v>13</v>
      </c>
      <c r="G77" s="64" t="s">
        <v>14</v>
      </c>
    </row>
    <row r="78" spans="1:10" ht="15" thickTop="1" x14ac:dyDescent="0.3">
      <c r="A78" s="20"/>
      <c r="B78" s="67" t="s">
        <v>15</v>
      </c>
      <c r="C78" s="68"/>
      <c r="D78" s="68"/>
      <c r="E78" s="68"/>
      <c r="F78" s="68"/>
      <c r="G78" s="7"/>
    </row>
    <row r="79" spans="1:10" x14ac:dyDescent="0.3">
      <c r="A79" s="36" t="s">
        <v>16</v>
      </c>
      <c r="B79" s="4" t="s">
        <v>70</v>
      </c>
      <c r="C79" s="4" t="s">
        <v>18</v>
      </c>
      <c r="D79" s="4">
        <v>0.35</v>
      </c>
      <c r="E79" s="70">
        <v>30.28</v>
      </c>
      <c r="F79" s="6">
        <f>PRODUCT(D79:E79)</f>
        <v>10.597999999999999</v>
      </c>
      <c r="G79" s="7"/>
    </row>
    <row r="80" spans="1:10" ht="15" thickBot="1" x14ac:dyDescent="0.35">
      <c r="A80" s="36" t="s">
        <v>19</v>
      </c>
      <c r="B80" s="4" t="s">
        <v>20</v>
      </c>
      <c r="C80" s="4" t="s">
        <v>18</v>
      </c>
      <c r="D80" s="4">
        <v>0.35</v>
      </c>
      <c r="E80" s="70">
        <v>25.18</v>
      </c>
      <c r="F80" s="6">
        <f>PRODUCT(D80:E80)</f>
        <v>8.8129999999999988</v>
      </c>
      <c r="G80" s="7"/>
    </row>
    <row r="81" spans="1:7" ht="15.6" thickTop="1" thickBot="1" x14ac:dyDescent="0.35">
      <c r="A81" s="71">
        <v>1</v>
      </c>
      <c r="B81" s="244" t="s">
        <v>21</v>
      </c>
      <c r="C81" s="245"/>
      <c r="D81" s="245"/>
      <c r="E81" s="246"/>
      <c r="F81" s="72">
        <f>SUM(F79:F80)</f>
        <v>19.410999999999998</v>
      </c>
      <c r="G81" s="73">
        <f>SUM(F81/F89)</f>
        <v>0.61351661395468216</v>
      </c>
    </row>
    <row r="82" spans="1:7" ht="15" thickTop="1" x14ac:dyDescent="0.3">
      <c r="A82" s="20"/>
      <c r="B82" s="74" t="s">
        <v>22</v>
      </c>
      <c r="C82" s="4"/>
      <c r="D82" s="4"/>
      <c r="E82" s="4"/>
      <c r="F82" s="41"/>
      <c r="G82" s="75"/>
    </row>
    <row r="83" spans="1:7" ht="76.2" customHeight="1" thickBot="1" x14ac:dyDescent="0.35">
      <c r="A83" s="36" t="s">
        <v>23</v>
      </c>
      <c r="B83" s="4" t="s">
        <v>1037</v>
      </c>
      <c r="C83" s="4" t="s">
        <v>18</v>
      </c>
      <c r="D83" s="4">
        <v>0.35</v>
      </c>
      <c r="E83" s="76">
        <v>16</v>
      </c>
      <c r="F83" s="6">
        <f>PRODUCT(D83:E83)</f>
        <v>5.6</v>
      </c>
      <c r="G83" s="7"/>
    </row>
    <row r="84" spans="1:7" ht="15.6" thickTop="1" thickBot="1" x14ac:dyDescent="0.35">
      <c r="A84" s="71">
        <v>2</v>
      </c>
      <c r="B84" s="244" t="s">
        <v>25</v>
      </c>
      <c r="C84" s="245"/>
      <c r="D84" s="245"/>
      <c r="E84" s="246"/>
      <c r="F84" s="72">
        <f>SUM(F83)</f>
        <v>5.6</v>
      </c>
      <c r="G84" s="73">
        <f>SUM(F84/F89)</f>
        <v>0.17699722003741281</v>
      </c>
    </row>
    <row r="85" spans="1:7" ht="15.6" thickTop="1" thickBot="1" x14ac:dyDescent="0.35">
      <c r="A85" s="78" t="s">
        <v>26</v>
      </c>
      <c r="B85" s="244" t="s">
        <v>27</v>
      </c>
      <c r="C85" s="245"/>
      <c r="D85" s="245"/>
      <c r="E85" s="246"/>
      <c r="F85" s="79">
        <f>SUM(F81,F84)</f>
        <v>25.010999999999996</v>
      </c>
      <c r="G85" s="3"/>
    </row>
    <row r="86" spans="1:7" ht="15.6" thickTop="1" thickBot="1" x14ac:dyDescent="0.35">
      <c r="A86" s="80">
        <v>3</v>
      </c>
      <c r="B86" s="264" t="s">
        <v>28</v>
      </c>
      <c r="C86" s="265"/>
      <c r="D86" s="265"/>
      <c r="E86" s="266"/>
      <c r="F86" s="79">
        <f>SUM(F85)*15%</f>
        <v>3.7516499999999993</v>
      </c>
      <c r="G86" s="73">
        <f>SUM(F86/F89)</f>
        <v>0.11857707509881422</v>
      </c>
    </row>
    <row r="87" spans="1:7" ht="15.6" thickTop="1" thickBot="1" x14ac:dyDescent="0.35">
      <c r="A87" s="78" t="s">
        <v>29</v>
      </c>
      <c r="B87" s="244" t="s">
        <v>30</v>
      </c>
      <c r="C87" s="245"/>
      <c r="D87" s="245"/>
      <c r="E87" s="246"/>
      <c r="F87" s="81">
        <f>SUM(F85:F86)</f>
        <v>28.762649999999994</v>
      </c>
    </row>
    <row r="88" spans="1:7" ht="15.6" thickTop="1" thickBot="1" x14ac:dyDescent="0.35">
      <c r="A88" s="80">
        <v>4</v>
      </c>
      <c r="B88" s="264" t="s">
        <v>31</v>
      </c>
      <c r="C88" s="265"/>
      <c r="D88" s="265"/>
      <c r="E88" s="266"/>
      <c r="F88" s="79">
        <f>SUM(F87)*10%</f>
        <v>2.8762649999999996</v>
      </c>
      <c r="G88" s="73">
        <f>SUM(F88/F89)</f>
        <v>9.0909090909090912E-2</v>
      </c>
    </row>
    <row r="89" spans="1:7" ht="15.6" thickTop="1" thickBot="1" x14ac:dyDescent="0.35">
      <c r="A89" s="78" t="s">
        <v>32</v>
      </c>
      <c r="B89" s="244" t="s">
        <v>33</v>
      </c>
      <c r="C89" s="245"/>
      <c r="D89" s="245"/>
      <c r="E89" s="246"/>
      <c r="F89" s="81">
        <f>SUM(F87:F88)</f>
        <v>31.638914999999994</v>
      </c>
      <c r="G89" s="82">
        <f>SUM(G81,G84,G86,G88)</f>
        <v>1</v>
      </c>
    </row>
    <row r="90" spans="1:7" ht="15.6" thickTop="1" thickBot="1" x14ac:dyDescent="0.35">
      <c r="A90" s="9"/>
      <c r="B90" s="9"/>
      <c r="C90" s="9"/>
      <c r="D90" s="9"/>
      <c r="E90" s="9"/>
    </row>
    <row r="91" spans="1:7" ht="44.4" thickTop="1" thickBot="1" x14ac:dyDescent="0.35">
      <c r="A91" s="61" t="s">
        <v>2</v>
      </c>
      <c r="B91" s="62" t="s">
        <v>3</v>
      </c>
      <c r="C91" s="63" t="s">
        <v>4</v>
      </c>
      <c r="D91" s="64" t="s">
        <v>5</v>
      </c>
      <c r="E91" s="27"/>
      <c r="F91" s="20"/>
      <c r="G91" s="20"/>
    </row>
    <row r="92" spans="1:7" ht="232.8" customHeight="1" thickTop="1" thickBot="1" x14ac:dyDescent="0.35">
      <c r="A92" s="65" t="s">
        <v>1038</v>
      </c>
      <c r="B92" s="222" t="s">
        <v>1039</v>
      </c>
      <c r="C92" s="50" t="s">
        <v>130</v>
      </c>
      <c r="D92" s="50">
        <v>1</v>
      </c>
      <c r="E92" s="20"/>
      <c r="F92" s="20"/>
      <c r="G92" s="20"/>
    </row>
    <row r="93" spans="1:7" ht="30" thickTop="1" thickBot="1" x14ac:dyDescent="0.35">
      <c r="A93" s="61" t="s">
        <v>9</v>
      </c>
      <c r="B93" s="62" t="s">
        <v>10</v>
      </c>
      <c r="C93" s="62" t="s">
        <v>4</v>
      </c>
      <c r="D93" s="62" t="s">
        <v>11</v>
      </c>
      <c r="E93" s="62" t="s">
        <v>12</v>
      </c>
      <c r="F93" s="62" t="s">
        <v>13</v>
      </c>
      <c r="G93" s="64" t="s">
        <v>14</v>
      </c>
    </row>
    <row r="94" spans="1:7" ht="15" thickTop="1" x14ac:dyDescent="0.3">
      <c r="A94" s="20"/>
      <c r="B94" s="67" t="s">
        <v>15</v>
      </c>
      <c r="C94" s="68"/>
      <c r="D94" s="68"/>
      <c r="E94" s="68"/>
      <c r="F94" s="68"/>
      <c r="G94" s="7"/>
    </row>
    <row r="95" spans="1:7" x14ac:dyDescent="0.3">
      <c r="A95" s="36" t="s">
        <v>16</v>
      </c>
      <c r="B95" s="4" t="s">
        <v>70</v>
      </c>
      <c r="C95" s="4" t="s">
        <v>18</v>
      </c>
      <c r="D95" s="4">
        <v>0.55000000000000004</v>
      </c>
      <c r="E95" s="70">
        <v>30.28</v>
      </c>
      <c r="F95" s="6">
        <f>PRODUCT(D95:E95)</f>
        <v>16.654000000000003</v>
      </c>
      <c r="G95" s="7"/>
    </row>
    <row r="96" spans="1:7" ht="15" thickBot="1" x14ac:dyDescent="0.35">
      <c r="A96" s="36" t="s">
        <v>19</v>
      </c>
      <c r="B96" s="4" t="s">
        <v>20</v>
      </c>
      <c r="C96" s="4" t="s">
        <v>18</v>
      </c>
      <c r="D96" s="4">
        <v>0.55000000000000004</v>
      </c>
      <c r="E96" s="70">
        <v>25.18</v>
      </c>
      <c r="F96" s="6">
        <f>PRODUCT(D96:E96)</f>
        <v>13.849</v>
      </c>
      <c r="G96" s="135"/>
    </row>
    <row r="97" spans="1:7" ht="15.6" thickTop="1" thickBot="1" x14ac:dyDescent="0.35">
      <c r="A97" s="71">
        <v>1</v>
      </c>
      <c r="B97" s="244" t="s">
        <v>21</v>
      </c>
      <c r="C97" s="245"/>
      <c r="D97" s="245"/>
      <c r="E97" s="246"/>
      <c r="F97" s="72">
        <f>SUM(F95:F96)</f>
        <v>30.503000000000004</v>
      </c>
      <c r="G97" s="73">
        <f>SUM(F97/F105)</f>
        <v>0.61351661395468204</v>
      </c>
    </row>
    <row r="98" spans="1:7" ht="15" thickTop="1" x14ac:dyDescent="0.3">
      <c r="A98" s="20"/>
      <c r="B98" s="74" t="s">
        <v>22</v>
      </c>
      <c r="C98" s="4"/>
      <c r="D98" s="4"/>
      <c r="E98" s="4"/>
      <c r="F98" s="41"/>
      <c r="G98" s="75"/>
    </row>
    <row r="99" spans="1:7" ht="75" customHeight="1" thickBot="1" x14ac:dyDescent="0.35">
      <c r="A99" s="36" t="s">
        <v>23</v>
      </c>
      <c r="B99" s="4" t="s">
        <v>1037</v>
      </c>
      <c r="C99" s="4" t="s">
        <v>18</v>
      </c>
      <c r="D99" s="4">
        <v>0.55000000000000004</v>
      </c>
      <c r="E99" s="76">
        <v>16</v>
      </c>
      <c r="F99" s="6">
        <f>PRODUCT(D99:E99)</f>
        <v>8.8000000000000007</v>
      </c>
      <c r="G99" s="7"/>
    </row>
    <row r="100" spans="1:7" ht="15.6" thickTop="1" thickBot="1" x14ac:dyDescent="0.35">
      <c r="A100" s="71">
        <v>2</v>
      </c>
      <c r="B100" s="244" t="s">
        <v>25</v>
      </c>
      <c r="C100" s="245"/>
      <c r="D100" s="245"/>
      <c r="E100" s="246"/>
      <c r="F100" s="72">
        <f>SUM(F99)</f>
        <v>8.8000000000000007</v>
      </c>
      <c r="G100" s="73">
        <f>SUM(F100/F105)</f>
        <v>0.17699722003741275</v>
      </c>
    </row>
    <row r="101" spans="1:7" ht="15.6" thickTop="1" thickBot="1" x14ac:dyDescent="0.35">
      <c r="A101" s="78" t="s">
        <v>26</v>
      </c>
      <c r="B101" s="244" t="s">
        <v>27</v>
      </c>
      <c r="C101" s="245"/>
      <c r="D101" s="245"/>
      <c r="E101" s="246"/>
      <c r="F101" s="79">
        <f>SUM(F97,F100)</f>
        <v>39.303000000000004</v>
      </c>
      <c r="G101" s="3"/>
    </row>
    <row r="102" spans="1:7" ht="15.6" thickTop="1" thickBot="1" x14ac:dyDescent="0.35">
      <c r="A102" s="80">
        <v>3</v>
      </c>
      <c r="B102" s="264" t="s">
        <v>28</v>
      </c>
      <c r="C102" s="265"/>
      <c r="D102" s="265"/>
      <c r="E102" s="266"/>
      <c r="F102" s="79">
        <f>SUM(F101)*15%</f>
        <v>5.8954500000000003</v>
      </c>
      <c r="G102" s="73">
        <f>SUM(F102/F105)</f>
        <v>0.11857707509881421</v>
      </c>
    </row>
    <row r="103" spans="1:7" ht="15.6" thickTop="1" thickBot="1" x14ac:dyDescent="0.35">
      <c r="A103" s="78" t="s">
        <v>29</v>
      </c>
      <c r="B103" s="244" t="s">
        <v>30</v>
      </c>
      <c r="C103" s="245"/>
      <c r="D103" s="245"/>
      <c r="E103" s="246"/>
      <c r="F103" s="81">
        <f>SUM(F101:F102)</f>
        <v>45.198450000000008</v>
      </c>
    </row>
    <row r="104" spans="1:7" ht="15.6" thickTop="1" thickBot="1" x14ac:dyDescent="0.35">
      <c r="A104" s="80">
        <v>4</v>
      </c>
      <c r="B104" s="264" t="s">
        <v>31</v>
      </c>
      <c r="C104" s="265"/>
      <c r="D104" s="265"/>
      <c r="E104" s="266"/>
      <c r="F104" s="79">
        <f>SUM(F103)*10%</f>
        <v>4.519845000000001</v>
      </c>
      <c r="G104" s="73">
        <f>SUM(F104/F105)</f>
        <v>9.0909090909090912E-2</v>
      </c>
    </row>
    <row r="105" spans="1:7" ht="15.6" thickTop="1" thickBot="1" x14ac:dyDescent="0.35">
      <c r="A105" s="78" t="s">
        <v>32</v>
      </c>
      <c r="B105" s="244" t="s">
        <v>33</v>
      </c>
      <c r="C105" s="245"/>
      <c r="D105" s="245"/>
      <c r="E105" s="246"/>
      <c r="F105" s="81">
        <f>SUM(F103:F104)</f>
        <v>49.718295000000012</v>
      </c>
      <c r="G105" s="82">
        <f>SUM(G97,G100,G102,G104)</f>
        <v>0.99999999999999989</v>
      </c>
    </row>
    <row r="106" spans="1:7" ht="15.6" thickTop="1" thickBot="1" x14ac:dyDescent="0.35">
      <c r="A106" s="9"/>
      <c r="B106" s="9"/>
      <c r="C106" s="9"/>
      <c r="D106" s="9"/>
      <c r="E106" s="9"/>
    </row>
    <row r="107" spans="1:7" ht="44.4" thickTop="1" thickBot="1" x14ac:dyDescent="0.35">
      <c r="A107" s="61" t="s">
        <v>2</v>
      </c>
      <c r="B107" s="62" t="s">
        <v>3</v>
      </c>
      <c r="C107" s="63" t="s">
        <v>4</v>
      </c>
      <c r="D107" s="64" t="s">
        <v>5</v>
      </c>
      <c r="E107" s="27"/>
      <c r="F107" s="20"/>
      <c r="G107" s="20"/>
    </row>
    <row r="108" spans="1:7" ht="235.8" customHeight="1" thickTop="1" thickBot="1" x14ac:dyDescent="0.35">
      <c r="A108" s="65" t="s">
        <v>1040</v>
      </c>
      <c r="B108" s="222" t="s">
        <v>1041</v>
      </c>
      <c r="C108" s="50" t="s">
        <v>130</v>
      </c>
      <c r="D108" s="50">
        <v>1</v>
      </c>
      <c r="E108" s="20"/>
      <c r="F108" s="20"/>
      <c r="G108" s="20"/>
    </row>
    <row r="109" spans="1:7" ht="30" thickTop="1" thickBot="1" x14ac:dyDescent="0.35">
      <c r="A109" s="61" t="s">
        <v>9</v>
      </c>
      <c r="B109" s="62" t="s">
        <v>10</v>
      </c>
      <c r="C109" s="62" t="s">
        <v>4</v>
      </c>
      <c r="D109" s="62" t="s">
        <v>11</v>
      </c>
      <c r="E109" s="62" t="s">
        <v>12</v>
      </c>
      <c r="F109" s="62" t="s">
        <v>13</v>
      </c>
      <c r="G109" s="64" t="s">
        <v>14</v>
      </c>
    </row>
    <row r="110" spans="1:7" ht="15" thickTop="1" x14ac:dyDescent="0.3">
      <c r="A110" s="20"/>
      <c r="B110" s="67" t="s">
        <v>15</v>
      </c>
      <c r="C110" s="68"/>
      <c r="D110" s="68"/>
      <c r="E110" s="68"/>
      <c r="F110" s="68"/>
      <c r="G110" s="7"/>
    </row>
    <row r="111" spans="1:7" x14ac:dyDescent="0.3">
      <c r="A111" s="36" t="s">
        <v>16</v>
      </c>
      <c r="B111" s="4" t="s">
        <v>70</v>
      </c>
      <c r="C111" s="4" t="s">
        <v>18</v>
      </c>
      <c r="D111" s="22">
        <v>0.8</v>
      </c>
      <c r="E111" s="70">
        <v>30.28</v>
      </c>
      <c r="F111" s="6">
        <f>PRODUCT(D111:E111)</f>
        <v>24.224000000000004</v>
      </c>
      <c r="G111" s="7"/>
    </row>
    <row r="112" spans="1:7" ht="15" thickBot="1" x14ac:dyDescent="0.35">
      <c r="A112" s="36" t="s">
        <v>19</v>
      </c>
      <c r="B112" s="4" t="s">
        <v>20</v>
      </c>
      <c r="C112" s="4" t="s">
        <v>18</v>
      </c>
      <c r="D112" s="22">
        <v>0.8</v>
      </c>
      <c r="E112" s="70">
        <v>25.18</v>
      </c>
      <c r="F112" s="6">
        <f>PRODUCT(D112:E112)</f>
        <v>20.144000000000002</v>
      </c>
      <c r="G112" s="7"/>
    </row>
    <row r="113" spans="1:7" ht="15.6" thickTop="1" thickBot="1" x14ac:dyDescent="0.35">
      <c r="A113" s="71">
        <v>1</v>
      </c>
      <c r="B113" s="244" t="s">
        <v>21</v>
      </c>
      <c r="C113" s="245"/>
      <c r="D113" s="245"/>
      <c r="E113" s="246"/>
      <c r="F113" s="72">
        <f>SUM(F111:F112)</f>
        <v>44.368000000000009</v>
      </c>
      <c r="G113" s="73">
        <f>SUM(F113/F121)</f>
        <v>0.61351661395468216</v>
      </c>
    </row>
    <row r="114" spans="1:7" ht="16.2" customHeight="1" thickTop="1" x14ac:dyDescent="0.3">
      <c r="A114" s="20"/>
      <c r="B114" s="74" t="s">
        <v>22</v>
      </c>
      <c r="C114" s="4"/>
      <c r="D114" s="4"/>
      <c r="E114" s="4"/>
      <c r="F114" s="41"/>
      <c r="G114" s="75"/>
    </row>
    <row r="115" spans="1:7" ht="76.2" customHeight="1" thickBot="1" x14ac:dyDescent="0.35">
      <c r="A115" s="36" t="s">
        <v>23</v>
      </c>
      <c r="B115" s="4" t="s">
        <v>1037</v>
      </c>
      <c r="C115" s="4" t="s">
        <v>18</v>
      </c>
      <c r="D115" s="22">
        <v>0.8</v>
      </c>
      <c r="E115" s="76">
        <v>16</v>
      </c>
      <c r="F115" s="6">
        <f>PRODUCT(D115:E115)</f>
        <v>12.8</v>
      </c>
      <c r="G115" s="7"/>
    </row>
    <row r="116" spans="1:7" ht="15.6" thickTop="1" thickBot="1" x14ac:dyDescent="0.35">
      <c r="A116" s="71">
        <v>2</v>
      </c>
      <c r="B116" s="244" t="s">
        <v>25</v>
      </c>
      <c r="C116" s="245"/>
      <c r="D116" s="245"/>
      <c r="E116" s="246"/>
      <c r="F116" s="72">
        <f>SUM(F115)</f>
        <v>12.8</v>
      </c>
      <c r="G116" s="73">
        <f>SUM(F116/F121)</f>
        <v>0.17699722003741281</v>
      </c>
    </row>
    <row r="117" spans="1:7" ht="15.6" thickTop="1" thickBot="1" x14ac:dyDescent="0.35">
      <c r="A117" s="78" t="s">
        <v>26</v>
      </c>
      <c r="B117" s="244" t="s">
        <v>27</v>
      </c>
      <c r="C117" s="245"/>
      <c r="D117" s="245"/>
      <c r="E117" s="246"/>
      <c r="F117" s="79">
        <f>SUM(F113,F116)</f>
        <v>57.168000000000006</v>
      </c>
      <c r="G117" s="3"/>
    </row>
    <row r="118" spans="1:7" ht="15.6" thickTop="1" thickBot="1" x14ac:dyDescent="0.35">
      <c r="A118" s="80">
        <v>3</v>
      </c>
      <c r="B118" s="264" t="s">
        <v>28</v>
      </c>
      <c r="C118" s="265"/>
      <c r="D118" s="265"/>
      <c r="E118" s="266"/>
      <c r="F118" s="79">
        <f>SUM(F117)*15%</f>
        <v>8.5752000000000006</v>
      </c>
      <c r="G118" s="73">
        <f>SUM(F118/F121)</f>
        <v>0.11857707509881424</v>
      </c>
    </row>
    <row r="119" spans="1:7" ht="15.6" thickTop="1" thickBot="1" x14ac:dyDescent="0.35">
      <c r="A119" s="78" t="s">
        <v>29</v>
      </c>
      <c r="B119" s="244" t="s">
        <v>30</v>
      </c>
      <c r="C119" s="245"/>
      <c r="D119" s="245"/>
      <c r="E119" s="246"/>
      <c r="F119" s="81">
        <f>SUM(F117:F118)</f>
        <v>65.743200000000002</v>
      </c>
    </row>
    <row r="120" spans="1:7" ht="15.6" thickTop="1" thickBot="1" x14ac:dyDescent="0.35">
      <c r="A120" s="80">
        <v>4</v>
      </c>
      <c r="B120" s="264" t="s">
        <v>31</v>
      </c>
      <c r="C120" s="265"/>
      <c r="D120" s="265"/>
      <c r="E120" s="266"/>
      <c r="F120" s="79">
        <f>SUM(F119)*10%</f>
        <v>6.5743200000000002</v>
      </c>
      <c r="G120" s="73">
        <f>SUM(F120/F121)</f>
        <v>9.0909090909090912E-2</v>
      </c>
    </row>
    <row r="121" spans="1:7" ht="15.6" thickTop="1" thickBot="1" x14ac:dyDescent="0.35">
      <c r="A121" s="78" t="s">
        <v>32</v>
      </c>
      <c r="B121" s="244" t="s">
        <v>33</v>
      </c>
      <c r="C121" s="245"/>
      <c r="D121" s="245"/>
      <c r="E121" s="246"/>
      <c r="F121" s="81">
        <f>SUM(F119:F120)</f>
        <v>72.317520000000002</v>
      </c>
      <c r="G121" s="82">
        <f>SUM(G113,G116,G118,G120)</f>
        <v>1</v>
      </c>
    </row>
    <row r="122" spans="1:7" ht="15.6" thickTop="1" thickBot="1" x14ac:dyDescent="0.35">
      <c r="A122" s="9"/>
      <c r="B122" s="9"/>
      <c r="C122" s="9"/>
      <c r="D122" s="9"/>
      <c r="E122" s="9"/>
    </row>
    <row r="123" spans="1:7" ht="44.4" thickTop="1" thickBot="1" x14ac:dyDescent="0.35">
      <c r="A123" s="61" t="s">
        <v>2</v>
      </c>
      <c r="B123" s="62" t="s">
        <v>3</v>
      </c>
      <c r="C123" s="63" t="s">
        <v>4</v>
      </c>
      <c r="D123" s="64" t="s">
        <v>5</v>
      </c>
      <c r="E123" s="27"/>
      <c r="F123" s="20"/>
      <c r="G123" s="20"/>
    </row>
    <row r="124" spans="1:7" ht="229.2" customHeight="1" thickTop="1" thickBot="1" x14ac:dyDescent="0.35">
      <c r="A124" s="65" t="s">
        <v>1042</v>
      </c>
      <c r="B124" s="222" t="s">
        <v>1043</v>
      </c>
      <c r="C124" s="50" t="s">
        <v>130</v>
      </c>
      <c r="D124" s="50">
        <v>1</v>
      </c>
      <c r="E124" s="20"/>
      <c r="F124" s="20"/>
      <c r="G124" s="20"/>
    </row>
    <row r="125" spans="1:7" ht="30" thickTop="1" thickBot="1" x14ac:dyDescent="0.35">
      <c r="A125" s="61" t="s">
        <v>9</v>
      </c>
      <c r="B125" s="62" t="s">
        <v>10</v>
      </c>
      <c r="C125" s="62" t="s">
        <v>4</v>
      </c>
      <c r="D125" s="62" t="s">
        <v>11</v>
      </c>
      <c r="E125" s="62" t="s">
        <v>12</v>
      </c>
      <c r="F125" s="62" t="s">
        <v>13</v>
      </c>
      <c r="G125" s="64" t="s">
        <v>14</v>
      </c>
    </row>
    <row r="126" spans="1:7" ht="15" thickTop="1" x14ac:dyDescent="0.3">
      <c r="A126" s="20"/>
      <c r="B126" s="67" t="s">
        <v>15</v>
      </c>
      <c r="C126" s="68"/>
      <c r="D126" s="68"/>
      <c r="E126" s="68"/>
      <c r="F126" s="68"/>
      <c r="G126" s="7"/>
    </row>
    <row r="127" spans="1:7" x14ac:dyDescent="0.3">
      <c r="A127" s="36" t="s">
        <v>16</v>
      </c>
      <c r="B127" s="4" t="s">
        <v>70</v>
      </c>
      <c r="C127" s="4" t="s">
        <v>18</v>
      </c>
      <c r="D127" s="22">
        <v>1.1000000000000001</v>
      </c>
      <c r="E127" s="70">
        <v>30.28</v>
      </c>
      <c r="F127" s="6">
        <f>PRODUCT(D127:E127)</f>
        <v>33.308000000000007</v>
      </c>
      <c r="G127" s="7"/>
    </row>
    <row r="128" spans="1:7" ht="15" thickBot="1" x14ac:dyDescent="0.35">
      <c r="A128" s="36" t="s">
        <v>19</v>
      </c>
      <c r="B128" s="4" t="s">
        <v>20</v>
      </c>
      <c r="C128" s="4" t="s">
        <v>18</v>
      </c>
      <c r="D128" s="22">
        <v>1.1000000000000001</v>
      </c>
      <c r="E128" s="70">
        <v>25.18</v>
      </c>
      <c r="F128" s="6">
        <f>PRODUCT(D128:E128)</f>
        <v>27.698</v>
      </c>
      <c r="G128" s="7"/>
    </row>
    <row r="129" spans="1:11" ht="15.6" thickTop="1" thickBot="1" x14ac:dyDescent="0.35">
      <c r="A129" s="71">
        <v>1</v>
      </c>
      <c r="B129" s="244" t="s">
        <v>21</v>
      </c>
      <c r="C129" s="245"/>
      <c r="D129" s="245"/>
      <c r="E129" s="246"/>
      <c r="F129" s="72">
        <f>SUM(F127:F128)</f>
        <v>61.006000000000007</v>
      </c>
      <c r="G129" s="73">
        <f>SUM(F129/F137)</f>
        <v>0.61351661395468204</v>
      </c>
    </row>
    <row r="130" spans="1:11" ht="15" thickTop="1" x14ac:dyDescent="0.3">
      <c r="A130" s="20"/>
      <c r="B130" s="74" t="s">
        <v>22</v>
      </c>
      <c r="C130" s="4"/>
      <c r="D130" s="4"/>
      <c r="E130" s="4"/>
      <c r="F130" s="41"/>
      <c r="G130" s="75"/>
    </row>
    <row r="131" spans="1:11" ht="75" customHeight="1" thickBot="1" x14ac:dyDescent="0.35">
      <c r="A131" s="36" t="s">
        <v>23</v>
      </c>
      <c r="B131" s="4" t="s">
        <v>1037</v>
      </c>
      <c r="C131" s="4" t="s">
        <v>18</v>
      </c>
      <c r="D131" s="22">
        <v>1.1000000000000001</v>
      </c>
      <c r="E131" s="76">
        <v>16</v>
      </c>
      <c r="F131" s="6">
        <f>PRODUCT(D131:E131)</f>
        <v>17.600000000000001</v>
      </c>
      <c r="G131" s="7"/>
    </row>
    <row r="132" spans="1:11" ht="15.6" thickTop="1" thickBot="1" x14ac:dyDescent="0.35">
      <c r="A132" s="71">
        <v>2</v>
      </c>
      <c r="B132" s="244" t="s">
        <v>25</v>
      </c>
      <c r="C132" s="245"/>
      <c r="D132" s="245"/>
      <c r="E132" s="246"/>
      <c r="F132" s="72">
        <f>SUM(F131)</f>
        <v>17.600000000000001</v>
      </c>
      <c r="G132" s="73">
        <f>SUM(F132/F137)</f>
        <v>0.17699722003741275</v>
      </c>
    </row>
    <row r="133" spans="1:11" ht="15.6" thickTop="1" thickBot="1" x14ac:dyDescent="0.35">
      <c r="A133" s="78" t="s">
        <v>26</v>
      </c>
      <c r="B133" s="244" t="s">
        <v>27</v>
      </c>
      <c r="C133" s="245"/>
      <c r="D133" s="245"/>
      <c r="E133" s="246"/>
      <c r="F133" s="79">
        <f>SUM(F129,F132)</f>
        <v>78.606000000000009</v>
      </c>
      <c r="G133" s="3"/>
    </row>
    <row r="134" spans="1:11" ht="15.6" thickTop="1" thickBot="1" x14ac:dyDescent="0.35">
      <c r="A134" s="80">
        <v>3</v>
      </c>
      <c r="B134" s="264" t="s">
        <v>28</v>
      </c>
      <c r="C134" s="265"/>
      <c r="D134" s="265"/>
      <c r="E134" s="266"/>
      <c r="F134" s="79">
        <f>SUM(F133)*15%</f>
        <v>11.790900000000001</v>
      </c>
      <c r="G134" s="73">
        <f>SUM(F134/F137)</f>
        <v>0.11857707509881421</v>
      </c>
    </row>
    <row r="135" spans="1:11" ht="15.6" thickTop="1" thickBot="1" x14ac:dyDescent="0.35">
      <c r="A135" s="78" t="s">
        <v>29</v>
      </c>
      <c r="B135" s="244" t="s">
        <v>30</v>
      </c>
      <c r="C135" s="245"/>
      <c r="D135" s="245"/>
      <c r="E135" s="246"/>
      <c r="F135" s="81">
        <f>SUM(F133:F134)</f>
        <v>90.396900000000016</v>
      </c>
    </row>
    <row r="136" spans="1:11" ht="15.6" thickTop="1" thickBot="1" x14ac:dyDescent="0.35">
      <c r="A136" s="80">
        <v>4</v>
      </c>
      <c r="B136" s="264" t="s">
        <v>31</v>
      </c>
      <c r="C136" s="265"/>
      <c r="D136" s="265"/>
      <c r="E136" s="266"/>
      <c r="F136" s="79">
        <f>SUM(F135)*10%</f>
        <v>9.039690000000002</v>
      </c>
      <c r="G136" s="73">
        <f>SUM(F136/F137)</f>
        <v>9.0909090909090912E-2</v>
      </c>
    </row>
    <row r="137" spans="1:11" ht="15.6" thickTop="1" thickBot="1" x14ac:dyDescent="0.35">
      <c r="A137" s="78" t="s">
        <v>32</v>
      </c>
      <c r="B137" s="244" t="s">
        <v>33</v>
      </c>
      <c r="C137" s="245"/>
      <c r="D137" s="245"/>
      <c r="E137" s="246"/>
      <c r="F137" s="81">
        <f>SUM(F135:F136)</f>
        <v>99.436590000000024</v>
      </c>
      <c r="G137" s="82">
        <f>SUM(G129,G132,G134,G136)</f>
        <v>0.99999999999999989</v>
      </c>
    </row>
    <row r="138" spans="1:11" ht="15.6" thickTop="1" thickBot="1" x14ac:dyDescent="0.35"/>
    <row r="139" spans="1:11" ht="44.4" thickTop="1" thickBot="1" x14ac:dyDescent="0.35">
      <c r="A139" s="61" t="s">
        <v>2</v>
      </c>
      <c r="B139" s="62" t="s">
        <v>3</v>
      </c>
      <c r="C139" s="63" t="s">
        <v>4</v>
      </c>
      <c r="D139" s="64" t="s">
        <v>5</v>
      </c>
      <c r="E139" s="27"/>
      <c r="F139" s="20"/>
      <c r="G139" s="20"/>
      <c r="I139" s="24"/>
      <c r="J139" s="24"/>
      <c r="K139" s="24"/>
    </row>
    <row r="140" spans="1:11" ht="293.39999999999998" customHeight="1" thickTop="1" x14ac:dyDescent="0.3">
      <c r="A140" s="101" t="s">
        <v>1044</v>
      </c>
      <c r="B140" s="224" t="s">
        <v>1045</v>
      </c>
      <c r="C140" s="26"/>
      <c r="D140" s="26"/>
      <c r="E140" s="27"/>
      <c r="F140" s="20"/>
      <c r="G140" s="20"/>
      <c r="I140" s="24"/>
      <c r="J140" s="24"/>
      <c r="K140" s="24"/>
    </row>
    <row r="141" spans="1:11" ht="15" thickBot="1" x14ac:dyDescent="0.35">
      <c r="A141" s="103" t="s">
        <v>1046</v>
      </c>
      <c r="B141" s="115" t="s">
        <v>1047</v>
      </c>
      <c r="C141" s="110" t="s">
        <v>130</v>
      </c>
      <c r="D141" s="110">
        <v>1</v>
      </c>
      <c r="E141" s="20"/>
      <c r="F141" s="20"/>
      <c r="G141" s="20"/>
    </row>
    <row r="142" spans="1:11" ht="30" thickTop="1" thickBot="1" x14ac:dyDescent="0.35">
      <c r="A142" s="61" t="s">
        <v>9</v>
      </c>
      <c r="B142" s="62" t="s">
        <v>10</v>
      </c>
      <c r="C142" s="62" t="s">
        <v>4</v>
      </c>
      <c r="D142" s="62" t="s">
        <v>11</v>
      </c>
      <c r="E142" s="62" t="s">
        <v>12</v>
      </c>
      <c r="F142" s="62" t="s">
        <v>13</v>
      </c>
      <c r="G142" s="64" t="s">
        <v>14</v>
      </c>
    </row>
    <row r="143" spans="1:11" ht="15" thickTop="1" x14ac:dyDescent="0.3">
      <c r="A143" s="20"/>
      <c r="B143" s="67" t="s">
        <v>15</v>
      </c>
      <c r="C143" s="68"/>
      <c r="D143" s="68"/>
      <c r="E143" s="68"/>
      <c r="F143" s="68"/>
      <c r="G143" s="7"/>
    </row>
    <row r="144" spans="1:11" x14ac:dyDescent="0.3">
      <c r="A144" s="36" t="s">
        <v>16</v>
      </c>
      <c r="B144" s="4" t="s">
        <v>70</v>
      </c>
      <c r="C144" s="4" t="s">
        <v>18</v>
      </c>
      <c r="D144" s="105">
        <v>0.4894</v>
      </c>
      <c r="E144" s="70">
        <v>30.28</v>
      </c>
      <c r="F144" s="6">
        <f>PRODUCT(D144:E144)</f>
        <v>14.819032</v>
      </c>
      <c r="G144" s="7"/>
    </row>
    <row r="145" spans="1:12" ht="15" thickBot="1" x14ac:dyDescent="0.35">
      <c r="A145" s="36" t="s">
        <v>19</v>
      </c>
      <c r="B145" s="4" t="s">
        <v>20</v>
      </c>
      <c r="C145" s="4" t="s">
        <v>18</v>
      </c>
      <c r="D145" s="105">
        <v>0.4894</v>
      </c>
      <c r="E145" s="70">
        <v>25.18</v>
      </c>
      <c r="F145" s="6">
        <f>PRODUCT(D145:E145)</f>
        <v>12.323091999999999</v>
      </c>
      <c r="G145" s="7"/>
    </row>
    <row r="146" spans="1:12" ht="15.6" thickTop="1" thickBot="1" x14ac:dyDescent="0.35">
      <c r="A146" s="71">
        <v>1</v>
      </c>
      <c r="B146" s="244" t="s">
        <v>21</v>
      </c>
      <c r="C146" s="245"/>
      <c r="D146" s="245"/>
      <c r="E146" s="246"/>
      <c r="F146" s="72">
        <f>SUM(F144:F145)</f>
        <v>27.142123999999999</v>
      </c>
      <c r="G146" s="73">
        <f>SUM(F146/F159)</f>
        <v>0.48642954893310486</v>
      </c>
    </row>
    <row r="147" spans="1:12" ht="15" thickTop="1" x14ac:dyDescent="0.3">
      <c r="A147" s="21"/>
      <c r="B147" s="74" t="s">
        <v>45</v>
      </c>
      <c r="C147" s="4"/>
      <c r="D147" s="4"/>
      <c r="E147" s="4"/>
      <c r="F147" s="41"/>
      <c r="G147" s="75"/>
    </row>
    <row r="148" spans="1:12" x14ac:dyDescent="0.3">
      <c r="A148" s="109" t="s">
        <v>23</v>
      </c>
      <c r="B148" s="4" t="s">
        <v>1048</v>
      </c>
      <c r="C148" s="39" t="s">
        <v>110</v>
      </c>
      <c r="D148" s="40">
        <v>0.25</v>
      </c>
      <c r="E148" s="6">
        <v>5.99</v>
      </c>
      <c r="F148" s="41">
        <f t="shared" ref="F148:F149" si="0">D148*E148</f>
        <v>1.4975000000000001</v>
      </c>
      <c r="G148" s="7"/>
    </row>
    <row r="149" spans="1:12" x14ac:dyDescent="0.3">
      <c r="A149" s="109" t="s">
        <v>47</v>
      </c>
      <c r="B149" s="4" t="s">
        <v>1049</v>
      </c>
      <c r="C149" s="39" t="s">
        <v>110</v>
      </c>
      <c r="D149" s="40">
        <v>0.25</v>
      </c>
      <c r="E149" s="6">
        <v>15.9</v>
      </c>
      <c r="F149" s="41">
        <f t="shared" si="0"/>
        <v>3.9750000000000001</v>
      </c>
      <c r="G149" s="7"/>
    </row>
    <row r="150" spans="1:12" x14ac:dyDescent="0.3">
      <c r="A150" s="109" t="s">
        <v>78</v>
      </c>
      <c r="B150" s="4" t="s">
        <v>1050</v>
      </c>
      <c r="C150" s="42" t="s">
        <v>110</v>
      </c>
      <c r="D150" s="40">
        <v>0.25</v>
      </c>
      <c r="E150" s="43">
        <v>5.92</v>
      </c>
      <c r="F150" s="6">
        <f>D150*E150</f>
        <v>1.48</v>
      </c>
      <c r="G150" s="7"/>
    </row>
    <row r="151" spans="1:12" x14ac:dyDescent="0.3">
      <c r="A151" s="109" t="s">
        <v>1051</v>
      </c>
      <c r="B151" s="4" t="s">
        <v>1052</v>
      </c>
      <c r="C151" s="39" t="s">
        <v>750</v>
      </c>
      <c r="D151" s="40">
        <v>0.25</v>
      </c>
      <c r="E151" s="6">
        <v>11.7</v>
      </c>
      <c r="F151" s="41">
        <f t="shared" ref="F151" si="1">D151*E151</f>
        <v>2.9249999999999998</v>
      </c>
      <c r="G151" s="7"/>
    </row>
    <row r="152" spans="1:12" x14ac:dyDescent="0.3">
      <c r="A152" s="109" t="s">
        <v>1053</v>
      </c>
      <c r="B152" s="4" t="s">
        <v>1054</v>
      </c>
      <c r="C152" s="42" t="s">
        <v>304</v>
      </c>
      <c r="D152" s="44">
        <v>1</v>
      </c>
      <c r="E152" s="45">
        <v>3</v>
      </c>
      <c r="F152" s="6">
        <f>D152*E152</f>
        <v>3</v>
      </c>
      <c r="G152" s="7"/>
    </row>
    <row r="153" spans="1:12" ht="15" thickBot="1" x14ac:dyDescent="0.35">
      <c r="A153" s="109" t="s">
        <v>1055</v>
      </c>
      <c r="B153" s="20" t="s">
        <v>1056</v>
      </c>
      <c r="C153" s="42" t="s">
        <v>190</v>
      </c>
      <c r="D153" s="22">
        <v>1</v>
      </c>
      <c r="E153" s="43">
        <v>4.09</v>
      </c>
      <c r="F153" s="6">
        <f>D153*E153</f>
        <v>4.09</v>
      </c>
      <c r="G153" s="7"/>
    </row>
    <row r="154" spans="1:12" ht="15.6" thickTop="1" thickBot="1" x14ac:dyDescent="0.35">
      <c r="A154" s="80">
        <v>2</v>
      </c>
      <c r="B154" s="244" t="s">
        <v>49</v>
      </c>
      <c r="C154" s="245"/>
      <c r="D154" s="245"/>
      <c r="E154" s="246"/>
      <c r="F154" s="72">
        <f>SUM(F148:F153)</f>
        <v>16.967500000000001</v>
      </c>
      <c r="G154" s="73">
        <f>SUM(F154/F159)</f>
        <v>0.3040842850589901</v>
      </c>
    </row>
    <row r="155" spans="1:12" ht="15.6" thickTop="1" thickBot="1" x14ac:dyDescent="0.35">
      <c r="A155" s="78" t="s">
        <v>26</v>
      </c>
      <c r="B155" s="244" t="s">
        <v>27</v>
      </c>
      <c r="C155" s="245"/>
      <c r="D155" s="245"/>
      <c r="E155" s="246"/>
      <c r="F155" s="79">
        <f>SUM(F146,F154)</f>
        <v>44.109623999999997</v>
      </c>
      <c r="G155" s="3"/>
    </row>
    <row r="156" spans="1:12" ht="15.6" thickTop="1" thickBot="1" x14ac:dyDescent="0.35">
      <c r="A156" s="80">
        <v>3</v>
      </c>
      <c r="B156" s="264" t="s">
        <v>28</v>
      </c>
      <c r="C156" s="265"/>
      <c r="D156" s="265"/>
      <c r="E156" s="266"/>
      <c r="F156" s="79">
        <f>SUM(F155)*15%</f>
        <v>6.6164435999999993</v>
      </c>
      <c r="G156" s="73">
        <f>SUM(F156/F159)</f>
        <v>0.11857707509881424</v>
      </c>
    </row>
    <row r="157" spans="1:12" ht="15.6" thickTop="1" thickBot="1" x14ac:dyDescent="0.35">
      <c r="A157" s="78" t="s">
        <v>29</v>
      </c>
      <c r="B157" s="244" t="s">
        <v>30</v>
      </c>
      <c r="C157" s="245"/>
      <c r="D157" s="245"/>
      <c r="E157" s="246"/>
      <c r="F157" s="81">
        <f>SUM(F155:F156)</f>
        <v>50.726067599999993</v>
      </c>
    </row>
    <row r="158" spans="1:12" ht="15.6" thickTop="1" thickBot="1" x14ac:dyDescent="0.35">
      <c r="A158" s="80">
        <v>4</v>
      </c>
      <c r="B158" s="264" t="s">
        <v>31</v>
      </c>
      <c r="C158" s="265"/>
      <c r="D158" s="265"/>
      <c r="E158" s="266"/>
      <c r="F158" s="79">
        <f>SUM(F157)*10%</f>
        <v>5.0726067599999993</v>
      </c>
      <c r="G158" s="73">
        <f>SUM(F158/F159)</f>
        <v>9.0909090909090912E-2</v>
      </c>
    </row>
    <row r="159" spans="1:12" ht="15.6" thickTop="1" thickBot="1" x14ac:dyDescent="0.35">
      <c r="A159" s="78" t="s">
        <v>32</v>
      </c>
      <c r="B159" s="244" t="s">
        <v>33</v>
      </c>
      <c r="C159" s="245"/>
      <c r="D159" s="245"/>
      <c r="E159" s="246"/>
      <c r="F159" s="81">
        <f>SUM(F157,F158)</f>
        <v>55.798674359999993</v>
      </c>
      <c r="G159" s="82">
        <f>SUM(G146,G154,G156,G158)</f>
        <v>1</v>
      </c>
    </row>
    <row r="160" spans="1:12" ht="15.6" thickTop="1" thickBot="1" x14ac:dyDescent="0.35">
      <c r="A160" s="8"/>
      <c r="B160" s="9"/>
      <c r="C160" s="9"/>
      <c r="D160" s="9"/>
      <c r="E160" s="9"/>
      <c r="F160" s="11"/>
      <c r="G160" s="12"/>
      <c r="I160" s="31"/>
      <c r="J160" s="30"/>
      <c r="K160" s="31"/>
      <c r="L160" s="31"/>
    </row>
    <row r="161" spans="1:11" ht="44.4" thickTop="1" thickBot="1" x14ac:dyDescent="0.35">
      <c r="A161" s="61" t="s">
        <v>2</v>
      </c>
      <c r="B161" s="62" t="s">
        <v>3</v>
      </c>
      <c r="C161" s="63" t="s">
        <v>4</v>
      </c>
      <c r="D161" s="64" t="s">
        <v>5</v>
      </c>
      <c r="E161" s="27"/>
      <c r="F161" s="20"/>
      <c r="G161" s="20"/>
      <c r="I161" s="24"/>
      <c r="J161" s="24"/>
      <c r="K161" s="24"/>
    </row>
    <row r="162" spans="1:11" ht="295.2" customHeight="1" thickTop="1" x14ac:dyDescent="0.3">
      <c r="A162" s="101" t="s">
        <v>1044</v>
      </c>
      <c r="B162" s="224" t="s">
        <v>1045</v>
      </c>
      <c r="C162" s="26"/>
      <c r="D162" s="26"/>
      <c r="E162" s="27"/>
      <c r="F162" s="20"/>
      <c r="G162" s="20"/>
      <c r="I162" s="24"/>
      <c r="J162" s="24"/>
      <c r="K162" s="24"/>
    </row>
    <row r="163" spans="1:11" ht="15" thickBot="1" x14ac:dyDescent="0.35">
      <c r="A163" s="103" t="s">
        <v>1057</v>
      </c>
      <c r="B163" s="115" t="s">
        <v>1058</v>
      </c>
      <c r="C163" s="110" t="s">
        <v>130</v>
      </c>
      <c r="D163" s="110">
        <v>1</v>
      </c>
      <c r="E163" s="20"/>
      <c r="F163" s="20"/>
      <c r="G163" s="20"/>
    </row>
    <row r="164" spans="1:11" ht="30" thickTop="1" thickBot="1" x14ac:dyDescent="0.35">
      <c r="A164" s="61" t="s">
        <v>9</v>
      </c>
      <c r="B164" s="62" t="s">
        <v>10</v>
      </c>
      <c r="C164" s="62" t="s">
        <v>4</v>
      </c>
      <c r="D164" s="62" t="s">
        <v>11</v>
      </c>
      <c r="E164" s="62" t="s">
        <v>12</v>
      </c>
      <c r="F164" s="62" t="s">
        <v>13</v>
      </c>
      <c r="G164" s="64" t="s">
        <v>14</v>
      </c>
    </row>
    <row r="165" spans="1:11" ht="15" thickTop="1" x14ac:dyDescent="0.3">
      <c r="A165" s="20"/>
      <c r="B165" s="67" t="s">
        <v>15</v>
      </c>
      <c r="C165" s="68"/>
      <c r="D165" s="68"/>
      <c r="E165" s="68"/>
      <c r="F165" s="68"/>
      <c r="G165" s="7"/>
    </row>
    <row r="166" spans="1:11" x14ac:dyDescent="0.3">
      <c r="A166" s="36" t="s">
        <v>16</v>
      </c>
      <c r="B166" s="4" t="s">
        <v>70</v>
      </c>
      <c r="C166" s="4" t="s">
        <v>18</v>
      </c>
      <c r="D166" s="105">
        <v>1.0920000000000001</v>
      </c>
      <c r="E166" s="70">
        <v>30.28</v>
      </c>
      <c r="F166" s="6">
        <f>PRODUCT(D166:E166)</f>
        <v>33.065760000000004</v>
      </c>
      <c r="G166" s="7"/>
    </row>
    <row r="167" spans="1:11" ht="15" thickBot="1" x14ac:dyDescent="0.35">
      <c r="A167" s="36" t="s">
        <v>19</v>
      </c>
      <c r="B167" s="4" t="s">
        <v>20</v>
      </c>
      <c r="C167" s="4" t="s">
        <v>18</v>
      </c>
      <c r="D167" s="105">
        <v>1.0920000000000001</v>
      </c>
      <c r="E167" s="70">
        <v>25.18</v>
      </c>
      <c r="F167" s="6">
        <f>PRODUCT(D167:E167)</f>
        <v>27.496560000000002</v>
      </c>
      <c r="G167" s="7"/>
    </row>
    <row r="168" spans="1:11" ht="15.6" thickTop="1" thickBot="1" x14ac:dyDescent="0.35">
      <c r="A168" s="71">
        <v>1</v>
      </c>
      <c r="B168" s="244" t="s">
        <v>21</v>
      </c>
      <c r="C168" s="245"/>
      <c r="D168" s="245"/>
      <c r="E168" s="246"/>
      <c r="F168" s="72">
        <f>SUM(F166:F167)</f>
        <v>60.562320000000007</v>
      </c>
      <c r="G168" s="73">
        <f>SUM(F168/F181)</f>
        <v>0.52238909696753721</v>
      </c>
    </row>
    <row r="169" spans="1:11" ht="15" thickTop="1" x14ac:dyDescent="0.3">
      <c r="A169" s="21"/>
      <c r="B169" s="74" t="s">
        <v>45</v>
      </c>
      <c r="C169" s="4"/>
      <c r="D169" s="4"/>
      <c r="E169" s="4"/>
      <c r="F169" s="41"/>
      <c r="G169" s="75"/>
    </row>
    <row r="170" spans="1:11" x14ac:dyDescent="0.3">
      <c r="A170" s="109" t="s">
        <v>23</v>
      </c>
      <c r="B170" s="4" t="s">
        <v>1048</v>
      </c>
      <c r="C170" s="39" t="s">
        <v>110</v>
      </c>
      <c r="D170" s="40">
        <v>0.46</v>
      </c>
      <c r="E170" s="6">
        <v>5.99</v>
      </c>
      <c r="F170" s="41">
        <f t="shared" ref="F170:F171" si="2">D170*E170</f>
        <v>2.7554000000000003</v>
      </c>
      <c r="G170" s="7"/>
    </row>
    <row r="171" spans="1:11" x14ac:dyDescent="0.3">
      <c r="A171" s="109" t="s">
        <v>47</v>
      </c>
      <c r="B171" s="4" t="s">
        <v>1049</v>
      </c>
      <c r="C171" s="39" t="s">
        <v>110</v>
      </c>
      <c r="D171" s="40">
        <v>0.46</v>
      </c>
      <c r="E171" s="6">
        <v>15.9</v>
      </c>
      <c r="F171" s="41">
        <f t="shared" si="2"/>
        <v>7.3140000000000001</v>
      </c>
      <c r="G171" s="7"/>
    </row>
    <row r="172" spans="1:11" x14ac:dyDescent="0.3">
      <c r="A172" s="109" t="s">
        <v>78</v>
      </c>
      <c r="B172" s="4" t="s">
        <v>1050</v>
      </c>
      <c r="C172" s="42" t="s">
        <v>110</v>
      </c>
      <c r="D172" s="40">
        <v>0.46</v>
      </c>
      <c r="E172" s="43">
        <v>5.92</v>
      </c>
      <c r="F172" s="6">
        <f>D172*E172</f>
        <v>2.7232000000000003</v>
      </c>
      <c r="G172" s="7"/>
    </row>
    <row r="173" spans="1:11" x14ac:dyDescent="0.3">
      <c r="A173" s="109" t="s">
        <v>1051</v>
      </c>
      <c r="B173" s="4" t="s">
        <v>1052</v>
      </c>
      <c r="C173" s="39" t="s">
        <v>750</v>
      </c>
      <c r="D173" s="40">
        <v>0.46</v>
      </c>
      <c r="E173" s="6">
        <v>11.7</v>
      </c>
      <c r="F173" s="41">
        <f t="shared" ref="F173" si="3">D173*E173</f>
        <v>5.3819999999999997</v>
      </c>
      <c r="G173" s="7"/>
    </row>
    <row r="174" spans="1:11" x14ac:dyDescent="0.3">
      <c r="A174" s="109" t="s">
        <v>1053</v>
      </c>
      <c r="B174" s="4" t="s">
        <v>1054</v>
      </c>
      <c r="C174" s="42" t="s">
        <v>304</v>
      </c>
      <c r="D174" s="44">
        <v>1</v>
      </c>
      <c r="E174" s="45">
        <v>3</v>
      </c>
      <c r="F174" s="6">
        <f>D174*E174</f>
        <v>3</v>
      </c>
      <c r="G174" s="7"/>
    </row>
    <row r="175" spans="1:11" ht="15" thickBot="1" x14ac:dyDescent="0.35">
      <c r="A175" s="109" t="s">
        <v>1055</v>
      </c>
      <c r="B175" s="20" t="s">
        <v>1056</v>
      </c>
      <c r="C175" s="42" t="s">
        <v>190</v>
      </c>
      <c r="D175" s="22">
        <v>1</v>
      </c>
      <c r="E175" s="43">
        <v>9.91</v>
      </c>
      <c r="F175" s="6">
        <f>D175*E175</f>
        <v>9.91</v>
      </c>
      <c r="G175" s="7"/>
    </row>
    <row r="176" spans="1:11" ht="15.6" thickTop="1" thickBot="1" x14ac:dyDescent="0.35">
      <c r="A176" s="80">
        <v>2</v>
      </c>
      <c r="B176" s="244" t="s">
        <v>49</v>
      </c>
      <c r="C176" s="245"/>
      <c r="D176" s="245"/>
      <c r="E176" s="246"/>
      <c r="F176" s="72">
        <f>SUM(F170:F175)</f>
        <v>31.084599999999998</v>
      </c>
      <c r="G176" s="73">
        <f>SUM(F176/F181)</f>
        <v>0.26812473702455758</v>
      </c>
    </row>
    <row r="177" spans="1:12" ht="15.6" thickTop="1" thickBot="1" x14ac:dyDescent="0.35">
      <c r="A177" s="78" t="s">
        <v>26</v>
      </c>
      <c r="B177" s="244" t="s">
        <v>27</v>
      </c>
      <c r="C177" s="245"/>
      <c r="D177" s="245"/>
      <c r="E177" s="246"/>
      <c r="F177" s="79">
        <f>SUM(F168,F176)</f>
        <v>91.646920000000009</v>
      </c>
      <c r="G177" s="3"/>
    </row>
    <row r="178" spans="1:12" ht="15.6" thickTop="1" thickBot="1" x14ac:dyDescent="0.35">
      <c r="A178" s="80">
        <v>3</v>
      </c>
      <c r="B178" s="264" t="s">
        <v>28</v>
      </c>
      <c r="C178" s="265"/>
      <c r="D178" s="265"/>
      <c r="E178" s="266"/>
      <c r="F178" s="79">
        <f>SUM(F177)*15%</f>
        <v>13.747038000000002</v>
      </c>
      <c r="G178" s="73">
        <f>SUM(F178/F181)</f>
        <v>0.11857707509881422</v>
      </c>
    </row>
    <row r="179" spans="1:12" ht="15.6" thickTop="1" thickBot="1" x14ac:dyDescent="0.35">
      <c r="A179" s="78" t="s">
        <v>29</v>
      </c>
      <c r="B179" s="244" t="s">
        <v>30</v>
      </c>
      <c r="C179" s="245"/>
      <c r="D179" s="245"/>
      <c r="E179" s="246"/>
      <c r="F179" s="81">
        <f>SUM(F177:F178)</f>
        <v>105.39395800000001</v>
      </c>
    </row>
    <row r="180" spans="1:12" ht="15.6" thickTop="1" thickBot="1" x14ac:dyDescent="0.35">
      <c r="A180" s="80">
        <v>4</v>
      </c>
      <c r="B180" s="264" t="s">
        <v>31</v>
      </c>
      <c r="C180" s="265"/>
      <c r="D180" s="265"/>
      <c r="E180" s="266"/>
      <c r="F180" s="79">
        <f>SUM(F179)*10%</f>
        <v>10.539395800000001</v>
      </c>
      <c r="G180" s="73">
        <f>SUM(F180/F181)</f>
        <v>9.0909090909090898E-2</v>
      </c>
    </row>
    <row r="181" spans="1:12" ht="15.6" thickTop="1" thickBot="1" x14ac:dyDescent="0.35">
      <c r="A181" s="78" t="s">
        <v>32</v>
      </c>
      <c r="B181" s="244" t="s">
        <v>33</v>
      </c>
      <c r="C181" s="245"/>
      <c r="D181" s="245"/>
      <c r="E181" s="246"/>
      <c r="F181" s="81">
        <f>SUM(F179,F180)</f>
        <v>115.93335380000002</v>
      </c>
      <c r="G181" s="82">
        <f>SUM(G168,G176,G178,G180)</f>
        <v>0.99999999999999989</v>
      </c>
    </row>
    <row r="182" spans="1:12" ht="15.6" thickTop="1" thickBot="1" x14ac:dyDescent="0.35">
      <c r="A182" s="8"/>
      <c r="B182" s="9"/>
      <c r="C182" s="9"/>
      <c r="D182" s="9"/>
      <c r="E182" s="9"/>
      <c r="F182" s="11"/>
      <c r="G182" s="12"/>
      <c r="I182" s="31"/>
      <c r="J182" s="30"/>
      <c r="K182" s="31"/>
      <c r="L182" s="31"/>
    </row>
    <row r="183" spans="1:12" ht="44.4" thickTop="1" thickBot="1" x14ac:dyDescent="0.35">
      <c r="A183" s="61" t="s">
        <v>2</v>
      </c>
      <c r="B183" s="62" t="s">
        <v>3</v>
      </c>
      <c r="C183" s="63" t="s">
        <v>4</v>
      </c>
      <c r="D183" s="64" t="s">
        <v>5</v>
      </c>
      <c r="E183" s="27"/>
      <c r="F183" s="20"/>
      <c r="G183" s="20"/>
      <c r="I183" s="24"/>
      <c r="J183" s="24"/>
      <c r="K183" s="24"/>
    </row>
    <row r="184" spans="1:12" ht="298.2" customHeight="1" thickTop="1" x14ac:dyDescent="0.3">
      <c r="A184" s="101" t="s">
        <v>1044</v>
      </c>
      <c r="B184" s="224" t="s">
        <v>1045</v>
      </c>
      <c r="C184" s="26"/>
      <c r="D184" s="26"/>
      <c r="E184" s="27"/>
      <c r="F184" s="20"/>
      <c r="G184" s="20"/>
      <c r="I184" s="24"/>
      <c r="J184" s="24"/>
      <c r="K184" s="24"/>
    </row>
    <row r="185" spans="1:12" ht="15" thickBot="1" x14ac:dyDescent="0.35">
      <c r="A185" s="103" t="s">
        <v>1059</v>
      </c>
      <c r="B185" s="115" t="s">
        <v>1060</v>
      </c>
      <c r="C185" s="110" t="s">
        <v>130</v>
      </c>
      <c r="D185" s="110">
        <v>1</v>
      </c>
      <c r="E185" s="20"/>
      <c r="F185" s="20"/>
      <c r="G185" s="20"/>
    </row>
    <row r="186" spans="1:12" ht="30" thickTop="1" thickBot="1" x14ac:dyDescent="0.35">
      <c r="A186" s="61" t="s">
        <v>9</v>
      </c>
      <c r="B186" s="62" t="s">
        <v>10</v>
      </c>
      <c r="C186" s="62" t="s">
        <v>4</v>
      </c>
      <c r="D186" s="62" t="s">
        <v>11</v>
      </c>
      <c r="E186" s="62" t="s">
        <v>12</v>
      </c>
      <c r="F186" s="62" t="s">
        <v>13</v>
      </c>
      <c r="G186" s="64" t="s">
        <v>14</v>
      </c>
    </row>
    <row r="187" spans="1:12" ht="15" thickTop="1" x14ac:dyDescent="0.3">
      <c r="A187" s="20"/>
      <c r="B187" s="67" t="s">
        <v>15</v>
      </c>
      <c r="C187" s="68"/>
      <c r="D187" s="68"/>
      <c r="E187" s="68"/>
      <c r="F187" s="68"/>
      <c r="G187" s="7"/>
    </row>
    <row r="188" spans="1:12" x14ac:dyDescent="0.3">
      <c r="A188" s="36" t="s">
        <v>16</v>
      </c>
      <c r="B188" s="4" t="s">
        <v>70</v>
      </c>
      <c r="C188" s="4" t="s">
        <v>18</v>
      </c>
      <c r="D188" s="105">
        <v>1.5</v>
      </c>
      <c r="E188" s="70">
        <v>30.28</v>
      </c>
      <c r="F188" s="6">
        <f>PRODUCT(D188:E188)</f>
        <v>45.42</v>
      </c>
      <c r="G188" s="7"/>
    </row>
    <row r="189" spans="1:12" x14ac:dyDescent="0.3">
      <c r="A189" s="36" t="s">
        <v>19</v>
      </c>
      <c r="B189" s="4" t="s">
        <v>140</v>
      </c>
      <c r="C189" s="4" t="s">
        <v>18</v>
      </c>
      <c r="D189" s="105">
        <v>1.5</v>
      </c>
      <c r="E189" s="6">
        <v>28.09</v>
      </c>
      <c r="F189" s="6">
        <f>PRODUCT(D189:E189)</f>
        <v>42.134999999999998</v>
      </c>
      <c r="G189" s="7"/>
    </row>
    <row r="190" spans="1:12" ht="15" thickBot="1" x14ac:dyDescent="0.35">
      <c r="A190" s="36" t="s">
        <v>131</v>
      </c>
      <c r="B190" s="4" t="s">
        <v>141</v>
      </c>
      <c r="C190" s="4" t="s">
        <v>18</v>
      </c>
      <c r="D190" s="105">
        <v>1.5</v>
      </c>
      <c r="E190" s="70">
        <v>25.18</v>
      </c>
      <c r="F190" s="6">
        <f>PRODUCT(D190:E190)</f>
        <v>37.769999999999996</v>
      </c>
      <c r="G190" s="7"/>
    </row>
    <row r="191" spans="1:12" ht="15.6" thickTop="1" thickBot="1" x14ac:dyDescent="0.35">
      <c r="A191" s="71">
        <v>1</v>
      </c>
      <c r="B191" s="244" t="s">
        <v>21</v>
      </c>
      <c r="C191" s="245"/>
      <c r="D191" s="245"/>
      <c r="E191" s="246"/>
      <c r="F191" s="72">
        <f>SUM(F188:F190)</f>
        <v>125.325</v>
      </c>
      <c r="G191" s="73">
        <f>SUM(F191/F204)</f>
        <v>0.54541981614967516</v>
      </c>
    </row>
    <row r="192" spans="1:12" ht="15" thickTop="1" x14ac:dyDescent="0.3">
      <c r="A192" s="21"/>
      <c r="B192" s="74" t="s">
        <v>45</v>
      </c>
      <c r="C192" s="4"/>
      <c r="D192" s="4"/>
      <c r="E192" s="4"/>
      <c r="F192" s="41"/>
      <c r="G192" s="75"/>
    </row>
    <row r="193" spans="1:12" x14ac:dyDescent="0.3">
      <c r="A193" s="109" t="s">
        <v>23</v>
      </c>
      <c r="B193" s="4" t="s">
        <v>1048</v>
      </c>
      <c r="C193" s="39" t="s">
        <v>110</v>
      </c>
      <c r="D193" s="40">
        <v>0.7</v>
      </c>
      <c r="E193" s="6">
        <v>5.99</v>
      </c>
      <c r="F193" s="41">
        <f t="shared" ref="F193:F194" si="4">D193*E193</f>
        <v>4.1929999999999996</v>
      </c>
      <c r="G193" s="7"/>
    </row>
    <row r="194" spans="1:12" x14ac:dyDescent="0.3">
      <c r="A194" s="109" t="s">
        <v>47</v>
      </c>
      <c r="B194" s="4" t="s">
        <v>1049</v>
      </c>
      <c r="C194" s="39" t="s">
        <v>110</v>
      </c>
      <c r="D194" s="40">
        <v>0.7</v>
      </c>
      <c r="E194" s="6">
        <v>15.9</v>
      </c>
      <c r="F194" s="41">
        <f t="shared" si="4"/>
        <v>11.129999999999999</v>
      </c>
      <c r="G194" s="7"/>
    </row>
    <row r="195" spans="1:12" x14ac:dyDescent="0.3">
      <c r="A195" s="109" t="s">
        <v>78</v>
      </c>
      <c r="B195" s="4" t="s">
        <v>1050</v>
      </c>
      <c r="C195" s="42" t="s">
        <v>110</v>
      </c>
      <c r="D195" s="40">
        <v>0.7</v>
      </c>
      <c r="E195" s="43">
        <v>5.92</v>
      </c>
      <c r="F195" s="6">
        <f>D195*E195</f>
        <v>4.1440000000000001</v>
      </c>
      <c r="G195" s="7"/>
    </row>
    <row r="196" spans="1:12" x14ac:dyDescent="0.3">
      <c r="A196" s="109" t="s">
        <v>1051</v>
      </c>
      <c r="B196" s="4" t="s">
        <v>1052</v>
      </c>
      <c r="C196" s="39" t="s">
        <v>750</v>
      </c>
      <c r="D196" s="40">
        <v>0.7</v>
      </c>
      <c r="E196" s="6">
        <v>11.7</v>
      </c>
      <c r="F196" s="41">
        <f t="shared" ref="F196" si="5">D196*E196</f>
        <v>8.19</v>
      </c>
      <c r="G196" s="7"/>
    </row>
    <row r="197" spans="1:12" x14ac:dyDescent="0.3">
      <c r="A197" s="109" t="s">
        <v>1053</v>
      </c>
      <c r="B197" s="4" t="s">
        <v>1054</v>
      </c>
      <c r="C197" s="42" t="s">
        <v>304</v>
      </c>
      <c r="D197" s="44">
        <v>1</v>
      </c>
      <c r="E197" s="45">
        <v>3</v>
      </c>
      <c r="F197" s="6">
        <f>D197*E197</f>
        <v>3</v>
      </c>
      <c r="G197" s="7"/>
    </row>
    <row r="198" spans="1:12" ht="15" thickBot="1" x14ac:dyDescent="0.35">
      <c r="A198" s="109" t="s">
        <v>1055</v>
      </c>
      <c r="B198" s="20" t="s">
        <v>1056</v>
      </c>
      <c r="C198" s="42" t="s">
        <v>190</v>
      </c>
      <c r="D198" s="22">
        <v>1</v>
      </c>
      <c r="E198" s="43">
        <v>25.66</v>
      </c>
      <c r="F198" s="6">
        <f>D198*E198</f>
        <v>25.66</v>
      </c>
      <c r="G198" s="7"/>
    </row>
    <row r="199" spans="1:12" ht="15.6" thickTop="1" thickBot="1" x14ac:dyDescent="0.35">
      <c r="A199" s="80">
        <v>2</v>
      </c>
      <c r="B199" s="244" t="s">
        <v>49</v>
      </c>
      <c r="C199" s="245"/>
      <c r="D199" s="245"/>
      <c r="E199" s="246"/>
      <c r="F199" s="72">
        <f>SUM(F193:F198)</f>
        <v>56.316999999999993</v>
      </c>
      <c r="G199" s="73">
        <f>SUM(F199/F204)</f>
        <v>0.24509401784241971</v>
      </c>
    </row>
    <row r="200" spans="1:12" ht="15.6" thickTop="1" thickBot="1" x14ac:dyDescent="0.35">
      <c r="A200" s="78" t="s">
        <v>26</v>
      </c>
      <c r="B200" s="244" t="s">
        <v>27</v>
      </c>
      <c r="C200" s="245"/>
      <c r="D200" s="245"/>
      <c r="E200" s="246"/>
      <c r="F200" s="79">
        <f>SUM(F191,F199)</f>
        <v>181.642</v>
      </c>
      <c r="G200" s="3"/>
    </row>
    <row r="201" spans="1:12" ht="15.6" thickTop="1" thickBot="1" x14ac:dyDescent="0.35">
      <c r="A201" s="80">
        <v>3</v>
      </c>
      <c r="B201" s="264" t="s">
        <v>28</v>
      </c>
      <c r="C201" s="265"/>
      <c r="D201" s="265"/>
      <c r="E201" s="266"/>
      <c r="F201" s="79">
        <f>SUM(F200)*15%</f>
        <v>27.246299999999998</v>
      </c>
      <c r="G201" s="73">
        <f>SUM(F201/F204)</f>
        <v>0.11857707509881422</v>
      </c>
    </row>
    <row r="202" spans="1:12" ht="15.6" thickTop="1" thickBot="1" x14ac:dyDescent="0.35">
      <c r="A202" s="78" t="s">
        <v>29</v>
      </c>
      <c r="B202" s="244" t="s">
        <v>30</v>
      </c>
      <c r="C202" s="245"/>
      <c r="D202" s="245"/>
      <c r="E202" s="246"/>
      <c r="F202" s="81">
        <f>SUM(F200:F201)</f>
        <v>208.88829999999999</v>
      </c>
    </row>
    <row r="203" spans="1:12" ht="15.6" thickTop="1" thickBot="1" x14ac:dyDescent="0.35">
      <c r="A203" s="80">
        <v>4</v>
      </c>
      <c r="B203" s="264" t="s">
        <v>31</v>
      </c>
      <c r="C203" s="265"/>
      <c r="D203" s="265"/>
      <c r="E203" s="266"/>
      <c r="F203" s="79">
        <f>SUM(F202)*10%</f>
        <v>20.888829999999999</v>
      </c>
      <c r="G203" s="73">
        <f>SUM(F203/F204)</f>
        <v>9.0909090909090898E-2</v>
      </c>
    </row>
    <row r="204" spans="1:12" ht="15.6" thickTop="1" thickBot="1" x14ac:dyDescent="0.35">
      <c r="A204" s="78" t="s">
        <v>32</v>
      </c>
      <c r="B204" s="244" t="s">
        <v>33</v>
      </c>
      <c r="C204" s="245"/>
      <c r="D204" s="245"/>
      <c r="E204" s="246"/>
      <c r="F204" s="81">
        <f>SUM(F202,F203)</f>
        <v>229.77713</v>
      </c>
      <c r="G204" s="82">
        <f>SUM(G191,G199,G201,G203)</f>
        <v>1</v>
      </c>
    </row>
    <row r="205" spans="1:12" ht="15.6" thickTop="1" thickBot="1" x14ac:dyDescent="0.35">
      <c r="A205" s="8"/>
      <c r="B205" s="9"/>
      <c r="C205" s="9"/>
      <c r="D205" s="9"/>
      <c r="E205" s="9"/>
      <c r="F205" s="11"/>
      <c r="G205" s="12"/>
      <c r="I205" s="31"/>
      <c r="J205" s="30"/>
      <c r="K205" s="31"/>
      <c r="L205" s="31"/>
    </row>
    <row r="206" spans="1:12" ht="44.4" thickTop="1" thickBot="1" x14ac:dyDescent="0.35">
      <c r="A206" s="61" t="s">
        <v>2</v>
      </c>
      <c r="B206" s="62" t="s">
        <v>3</v>
      </c>
      <c r="C206" s="63" t="s">
        <v>4</v>
      </c>
      <c r="D206" s="64" t="s">
        <v>5</v>
      </c>
      <c r="E206" s="27"/>
      <c r="F206" s="20"/>
      <c r="G206" s="20"/>
      <c r="I206" s="24"/>
      <c r="J206" s="24"/>
      <c r="K206" s="24"/>
    </row>
    <row r="207" spans="1:12" ht="309" customHeight="1" thickTop="1" x14ac:dyDescent="0.3">
      <c r="A207" s="101" t="s">
        <v>1044</v>
      </c>
      <c r="B207" s="28" t="s">
        <v>1045</v>
      </c>
      <c r="C207" s="26"/>
      <c r="D207" s="26"/>
      <c r="E207" s="27"/>
      <c r="F207" s="20"/>
      <c r="G207" s="20"/>
      <c r="I207" s="24"/>
      <c r="J207" s="24"/>
      <c r="K207" s="24"/>
    </row>
    <row r="208" spans="1:12" ht="15" thickBot="1" x14ac:dyDescent="0.35">
      <c r="A208" s="103" t="s">
        <v>1061</v>
      </c>
      <c r="B208" s="115" t="s">
        <v>1062</v>
      </c>
      <c r="C208" s="110" t="s">
        <v>130</v>
      </c>
      <c r="D208" s="110">
        <v>1</v>
      </c>
      <c r="E208" s="20"/>
      <c r="F208" s="20"/>
      <c r="G208" s="20"/>
    </row>
    <row r="209" spans="1:7" ht="30" thickTop="1" thickBot="1" x14ac:dyDescent="0.35">
      <c r="A209" s="61" t="s">
        <v>9</v>
      </c>
      <c r="B209" s="62" t="s">
        <v>10</v>
      </c>
      <c r="C209" s="62" t="s">
        <v>4</v>
      </c>
      <c r="D209" s="62" t="s">
        <v>11</v>
      </c>
      <c r="E209" s="62" t="s">
        <v>12</v>
      </c>
      <c r="F209" s="62" t="s">
        <v>13</v>
      </c>
      <c r="G209" s="64" t="s">
        <v>14</v>
      </c>
    </row>
    <row r="210" spans="1:7" ht="15" thickTop="1" x14ac:dyDescent="0.3">
      <c r="A210" s="20"/>
      <c r="B210" s="67" t="s">
        <v>15</v>
      </c>
      <c r="C210" s="68"/>
      <c r="D210" s="68"/>
      <c r="E210" s="68"/>
      <c r="F210" s="68"/>
      <c r="G210" s="7"/>
    </row>
    <row r="211" spans="1:7" x14ac:dyDescent="0.3">
      <c r="A211" s="36" t="s">
        <v>16</v>
      </c>
      <c r="B211" s="4" t="s">
        <v>70</v>
      </c>
      <c r="C211" s="4" t="s">
        <v>18</v>
      </c>
      <c r="D211" s="105">
        <v>2.5</v>
      </c>
      <c r="E211" s="70">
        <v>30.28</v>
      </c>
      <c r="F211" s="6">
        <f>PRODUCT(D211:E211)</f>
        <v>75.7</v>
      </c>
      <c r="G211" s="7"/>
    </row>
    <row r="212" spans="1:7" x14ac:dyDescent="0.3">
      <c r="A212" s="36" t="s">
        <v>19</v>
      </c>
      <c r="B212" s="4" t="s">
        <v>140</v>
      </c>
      <c r="C212" s="4" t="s">
        <v>18</v>
      </c>
      <c r="D212" s="105">
        <v>2.5</v>
      </c>
      <c r="E212" s="6">
        <v>28.09</v>
      </c>
      <c r="F212" s="6">
        <f>PRODUCT(D212:E212)</f>
        <v>70.224999999999994</v>
      </c>
      <c r="G212" s="7"/>
    </row>
    <row r="213" spans="1:7" ht="15" thickBot="1" x14ac:dyDescent="0.35">
      <c r="A213" s="36" t="s">
        <v>131</v>
      </c>
      <c r="B213" s="4" t="s">
        <v>141</v>
      </c>
      <c r="C213" s="4" t="s">
        <v>18</v>
      </c>
      <c r="D213" s="105">
        <v>2.5</v>
      </c>
      <c r="E213" s="70">
        <v>25.18</v>
      </c>
      <c r="F213" s="6">
        <f>PRODUCT(D213:E213)</f>
        <v>62.95</v>
      </c>
      <c r="G213" s="7"/>
    </row>
    <row r="214" spans="1:7" ht="15.6" thickTop="1" thickBot="1" x14ac:dyDescent="0.35">
      <c r="A214" s="71">
        <v>1</v>
      </c>
      <c r="B214" s="244" t="s">
        <v>21</v>
      </c>
      <c r="C214" s="245"/>
      <c r="D214" s="245"/>
      <c r="E214" s="246"/>
      <c r="F214" s="72">
        <f>SUM(F211:F213)</f>
        <v>208.875</v>
      </c>
      <c r="G214" s="73">
        <f>SUM(F214/F227)</f>
        <v>0.61994712485441261</v>
      </c>
    </row>
    <row r="215" spans="1:7" ht="15" thickTop="1" x14ac:dyDescent="0.3">
      <c r="A215" s="21"/>
      <c r="B215" s="74" t="s">
        <v>45</v>
      </c>
      <c r="C215" s="4"/>
      <c r="D215" s="4"/>
      <c r="E215" s="4"/>
      <c r="F215" s="41"/>
      <c r="G215" s="75"/>
    </row>
    <row r="216" spans="1:7" x14ac:dyDescent="0.3">
      <c r="A216" s="109" t="s">
        <v>23</v>
      </c>
      <c r="B216" s="4" t="s">
        <v>1048</v>
      </c>
      <c r="C216" s="39" t="s">
        <v>110</v>
      </c>
      <c r="D216" s="40">
        <v>0.8</v>
      </c>
      <c r="E216" s="6">
        <v>5.99</v>
      </c>
      <c r="F216" s="41">
        <f t="shared" ref="F216:F217" si="6">D216*E216</f>
        <v>4.7920000000000007</v>
      </c>
      <c r="G216" s="7"/>
    </row>
    <row r="217" spans="1:7" x14ac:dyDescent="0.3">
      <c r="A217" s="109" t="s">
        <v>47</v>
      </c>
      <c r="B217" s="4" t="s">
        <v>1049</v>
      </c>
      <c r="C217" s="39" t="s">
        <v>110</v>
      </c>
      <c r="D217" s="40">
        <v>0.8</v>
      </c>
      <c r="E217" s="6">
        <v>15.9</v>
      </c>
      <c r="F217" s="41">
        <f t="shared" si="6"/>
        <v>12.72</v>
      </c>
      <c r="G217" s="7"/>
    </row>
    <row r="218" spans="1:7" x14ac:dyDescent="0.3">
      <c r="A218" s="109" t="s">
        <v>78</v>
      </c>
      <c r="B218" s="4" t="s">
        <v>1050</v>
      </c>
      <c r="C218" s="42" t="s">
        <v>110</v>
      </c>
      <c r="D218" s="40">
        <v>0.8</v>
      </c>
      <c r="E218" s="43">
        <v>5.92</v>
      </c>
      <c r="F218" s="6">
        <f>D218*E218</f>
        <v>4.7359999999999998</v>
      </c>
      <c r="G218" s="7"/>
    </row>
    <row r="219" spans="1:7" x14ac:dyDescent="0.3">
      <c r="A219" s="109" t="s">
        <v>1051</v>
      </c>
      <c r="B219" s="138" t="s">
        <v>1052</v>
      </c>
      <c r="C219" s="39" t="s">
        <v>750</v>
      </c>
      <c r="D219" s="40">
        <v>0.8</v>
      </c>
      <c r="E219" s="6">
        <v>11.7</v>
      </c>
      <c r="F219" s="41">
        <f t="shared" ref="F219" si="7">D219*E219</f>
        <v>9.36</v>
      </c>
      <c r="G219" s="7"/>
    </row>
    <row r="220" spans="1:7" x14ac:dyDescent="0.3">
      <c r="A220" s="109" t="s">
        <v>1053</v>
      </c>
      <c r="B220" s="4" t="s">
        <v>1054</v>
      </c>
      <c r="C220" s="42" t="s">
        <v>304</v>
      </c>
      <c r="D220" s="44">
        <v>1</v>
      </c>
      <c r="E220" s="45">
        <v>3</v>
      </c>
      <c r="F220" s="6">
        <f>D220*E220</f>
        <v>3</v>
      </c>
      <c r="G220" s="7"/>
    </row>
    <row r="221" spans="1:7" ht="15" thickBot="1" x14ac:dyDescent="0.35">
      <c r="A221" s="109" t="s">
        <v>1055</v>
      </c>
      <c r="B221" s="20" t="s">
        <v>1056</v>
      </c>
      <c r="C221" s="42" t="s">
        <v>190</v>
      </c>
      <c r="D221" s="22">
        <v>1</v>
      </c>
      <c r="E221" s="43">
        <v>22.86</v>
      </c>
      <c r="F221" s="6">
        <f>D221*E221</f>
        <v>22.86</v>
      </c>
      <c r="G221" s="7"/>
    </row>
    <row r="222" spans="1:7" ht="15.6" thickTop="1" thickBot="1" x14ac:dyDescent="0.35">
      <c r="A222" s="80">
        <v>2</v>
      </c>
      <c r="B222" s="244" t="s">
        <v>49</v>
      </c>
      <c r="C222" s="245"/>
      <c r="D222" s="245"/>
      <c r="E222" s="246"/>
      <c r="F222" s="72">
        <f>SUM(F216:F221)</f>
        <v>57.468000000000004</v>
      </c>
      <c r="G222" s="73">
        <f>SUM(F222/F227)</f>
        <v>0.17056670913768227</v>
      </c>
    </row>
    <row r="223" spans="1:7" ht="15.6" thickTop="1" thickBot="1" x14ac:dyDescent="0.35">
      <c r="A223" s="78" t="s">
        <v>26</v>
      </c>
      <c r="B223" s="244" t="s">
        <v>27</v>
      </c>
      <c r="C223" s="245"/>
      <c r="D223" s="245"/>
      <c r="E223" s="246"/>
      <c r="F223" s="79">
        <f>SUM(F214,F222)</f>
        <v>266.34300000000002</v>
      </c>
      <c r="G223" s="3"/>
    </row>
    <row r="224" spans="1:7" ht="15.6" thickTop="1" thickBot="1" x14ac:dyDescent="0.35">
      <c r="A224" s="80">
        <v>3</v>
      </c>
      <c r="B224" s="264" t="s">
        <v>28</v>
      </c>
      <c r="C224" s="265"/>
      <c r="D224" s="265"/>
      <c r="E224" s="266"/>
      <c r="F224" s="79">
        <f>SUM(F223)*15%</f>
        <v>39.951450000000001</v>
      </c>
      <c r="G224" s="73">
        <f>SUM(F224/F227)</f>
        <v>0.11857707509881422</v>
      </c>
    </row>
    <row r="225" spans="1:12" ht="15.6" thickTop="1" thickBot="1" x14ac:dyDescent="0.35">
      <c r="A225" s="78" t="s">
        <v>29</v>
      </c>
      <c r="B225" s="244" t="s">
        <v>30</v>
      </c>
      <c r="C225" s="245"/>
      <c r="D225" s="245"/>
      <c r="E225" s="246"/>
      <c r="F225" s="81">
        <f>SUM(F223:F224)</f>
        <v>306.29445000000004</v>
      </c>
    </row>
    <row r="226" spans="1:12" ht="15.6" thickTop="1" thickBot="1" x14ac:dyDescent="0.35">
      <c r="A226" s="80">
        <v>4</v>
      </c>
      <c r="B226" s="264" t="s">
        <v>31</v>
      </c>
      <c r="C226" s="265"/>
      <c r="D226" s="265"/>
      <c r="E226" s="266"/>
      <c r="F226" s="79">
        <f>SUM(F225)*10%</f>
        <v>30.629445000000004</v>
      </c>
      <c r="G226" s="73">
        <f>SUM(F226/F227)</f>
        <v>9.0909090909090912E-2</v>
      </c>
    </row>
    <row r="227" spans="1:12" ht="15.6" thickTop="1" thickBot="1" x14ac:dyDescent="0.35">
      <c r="A227" s="78" t="s">
        <v>32</v>
      </c>
      <c r="B227" s="244" t="s">
        <v>33</v>
      </c>
      <c r="C227" s="245"/>
      <c r="D227" s="245"/>
      <c r="E227" s="246"/>
      <c r="F227" s="81">
        <f>SUM(F225,F226)</f>
        <v>336.92389500000002</v>
      </c>
      <c r="G227" s="82">
        <f>SUM(G214,G222,G224,G226)</f>
        <v>1</v>
      </c>
    </row>
    <row r="228" spans="1:12" ht="15.6" thickTop="1" thickBot="1" x14ac:dyDescent="0.35">
      <c r="A228" s="8"/>
      <c r="B228" s="9"/>
      <c r="C228" s="9"/>
      <c r="D228" s="9"/>
      <c r="E228" s="9"/>
      <c r="F228" s="11"/>
      <c r="G228" s="12"/>
      <c r="I228" s="31"/>
      <c r="J228" s="30"/>
      <c r="K228" s="31"/>
      <c r="L228" s="31"/>
    </row>
    <row r="229" spans="1:12" ht="44.4" thickTop="1" thickBot="1" x14ac:dyDescent="0.35">
      <c r="A229" s="61" t="s">
        <v>2</v>
      </c>
      <c r="B229" s="62" t="s">
        <v>3</v>
      </c>
      <c r="C229" s="63" t="s">
        <v>4</v>
      </c>
      <c r="D229" s="64" t="s">
        <v>5</v>
      </c>
      <c r="E229" s="27"/>
      <c r="F229" s="20"/>
      <c r="G229" s="20"/>
      <c r="I229" s="24"/>
      <c r="J229" s="24"/>
      <c r="K229" s="24"/>
    </row>
    <row r="230" spans="1:12" ht="295.2" customHeight="1" thickTop="1" x14ac:dyDescent="0.3">
      <c r="A230" s="101" t="s">
        <v>1063</v>
      </c>
      <c r="B230" s="224" t="s">
        <v>1064</v>
      </c>
      <c r="C230" s="26"/>
      <c r="D230" s="26"/>
      <c r="E230" s="27"/>
      <c r="F230" s="20"/>
      <c r="G230" s="20"/>
      <c r="I230" s="24"/>
      <c r="J230" s="24"/>
      <c r="K230" s="24"/>
    </row>
    <row r="231" spans="1:12" ht="15" thickBot="1" x14ac:dyDescent="0.35">
      <c r="A231" s="103" t="s">
        <v>1065</v>
      </c>
      <c r="B231" s="115" t="s">
        <v>1047</v>
      </c>
      <c r="C231" s="110" t="s">
        <v>130</v>
      </c>
      <c r="D231" s="110">
        <v>1</v>
      </c>
      <c r="E231" s="20"/>
      <c r="F231" s="20"/>
      <c r="G231" s="20"/>
    </row>
    <row r="232" spans="1:12" ht="30" thickTop="1" thickBot="1" x14ac:dyDescent="0.35">
      <c r="A232" s="61" t="s">
        <v>9</v>
      </c>
      <c r="B232" s="62" t="s">
        <v>10</v>
      </c>
      <c r="C232" s="62" t="s">
        <v>4</v>
      </c>
      <c r="D232" s="62" t="s">
        <v>11</v>
      </c>
      <c r="E232" s="62" t="s">
        <v>12</v>
      </c>
      <c r="F232" s="62" t="s">
        <v>13</v>
      </c>
      <c r="G232" s="64" t="s">
        <v>14</v>
      </c>
    </row>
    <row r="233" spans="1:12" ht="15" thickTop="1" x14ac:dyDescent="0.3">
      <c r="A233" s="20"/>
      <c r="B233" s="67" t="s">
        <v>15</v>
      </c>
      <c r="C233" s="68"/>
      <c r="D233" s="68"/>
      <c r="E233" s="68"/>
      <c r="F233" s="68"/>
      <c r="G233" s="7"/>
    </row>
    <row r="234" spans="1:12" x14ac:dyDescent="0.3">
      <c r="A234" s="36" t="s">
        <v>16</v>
      </c>
      <c r="B234" s="4" t="s">
        <v>70</v>
      </c>
      <c r="C234" s="4" t="s">
        <v>18</v>
      </c>
      <c r="D234" s="105">
        <v>1.1000000000000001</v>
      </c>
      <c r="E234" s="70">
        <v>30.28</v>
      </c>
      <c r="F234" s="6">
        <f>PRODUCT(D234:E234)</f>
        <v>33.308000000000007</v>
      </c>
      <c r="G234" s="7"/>
    </row>
    <row r="235" spans="1:12" x14ac:dyDescent="0.3">
      <c r="A235" s="36" t="s">
        <v>19</v>
      </c>
      <c r="B235" s="4" t="s">
        <v>140</v>
      </c>
      <c r="C235" s="4" t="s">
        <v>18</v>
      </c>
      <c r="D235" s="105">
        <v>1.1000000000000001</v>
      </c>
      <c r="E235" s="6">
        <v>28.09</v>
      </c>
      <c r="F235" s="6">
        <f>PRODUCT(D235:E235)</f>
        <v>30.899000000000001</v>
      </c>
      <c r="G235" s="7"/>
    </row>
    <row r="236" spans="1:12" ht="15" thickBot="1" x14ac:dyDescent="0.35">
      <c r="A236" s="36" t="s">
        <v>131</v>
      </c>
      <c r="B236" s="4" t="s">
        <v>141</v>
      </c>
      <c r="C236" s="4" t="s">
        <v>18</v>
      </c>
      <c r="D236" s="105">
        <v>1.1000000000000001</v>
      </c>
      <c r="E236" s="70">
        <v>25.18</v>
      </c>
      <c r="F236" s="6">
        <f>PRODUCT(D236:E236)</f>
        <v>27.698</v>
      </c>
      <c r="G236" s="7"/>
    </row>
    <row r="237" spans="1:12" ht="15.6" thickTop="1" thickBot="1" x14ac:dyDescent="0.35">
      <c r="A237" s="71">
        <v>1</v>
      </c>
      <c r="B237" s="244" t="s">
        <v>21</v>
      </c>
      <c r="C237" s="245"/>
      <c r="D237" s="245"/>
      <c r="E237" s="246"/>
      <c r="F237" s="72">
        <f>SUM(F234:F236)</f>
        <v>91.905000000000001</v>
      </c>
      <c r="G237" s="73">
        <f>SUM(F237/F250)</f>
        <v>0.52580586592925882</v>
      </c>
    </row>
    <row r="238" spans="1:12" ht="15" thickTop="1" x14ac:dyDescent="0.3">
      <c r="A238" s="21"/>
      <c r="B238" s="74" t="s">
        <v>45</v>
      </c>
      <c r="C238" s="4"/>
      <c r="D238" s="4"/>
      <c r="E238" s="4"/>
      <c r="F238" s="41"/>
      <c r="G238" s="75"/>
    </row>
    <row r="239" spans="1:12" x14ac:dyDescent="0.3">
      <c r="A239" s="109" t="s">
        <v>23</v>
      </c>
      <c r="B239" s="4" t="s">
        <v>1048</v>
      </c>
      <c r="C239" s="39" t="s">
        <v>110</v>
      </c>
      <c r="D239" s="40">
        <v>0.8</v>
      </c>
      <c r="E239" s="6">
        <v>5.99</v>
      </c>
      <c r="F239" s="41">
        <f t="shared" ref="F239:F240" si="8">D239*E239</f>
        <v>4.7920000000000007</v>
      </c>
      <c r="G239" s="7"/>
    </row>
    <row r="240" spans="1:12" x14ac:dyDescent="0.3">
      <c r="A240" s="109" t="s">
        <v>47</v>
      </c>
      <c r="B240" s="4" t="s">
        <v>1049</v>
      </c>
      <c r="C240" s="39" t="s">
        <v>110</v>
      </c>
      <c r="D240" s="40">
        <v>0.8</v>
      </c>
      <c r="E240" s="6">
        <v>15.9</v>
      </c>
      <c r="F240" s="41">
        <f t="shared" si="8"/>
        <v>12.72</v>
      </c>
      <c r="G240" s="7"/>
    </row>
    <row r="241" spans="1:12" x14ac:dyDescent="0.3">
      <c r="A241" s="109" t="s">
        <v>78</v>
      </c>
      <c r="B241" s="4" t="s">
        <v>1050</v>
      </c>
      <c r="C241" s="42" t="s">
        <v>110</v>
      </c>
      <c r="D241" s="40">
        <v>0.8</v>
      </c>
      <c r="E241" s="43">
        <v>5.92</v>
      </c>
      <c r="F241" s="6">
        <f>D241*E241</f>
        <v>4.7359999999999998</v>
      </c>
      <c r="G241" s="7"/>
    </row>
    <row r="242" spans="1:12" x14ac:dyDescent="0.3">
      <c r="A242" s="109" t="s">
        <v>1051</v>
      </c>
      <c r="B242" s="138" t="s">
        <v>1052</v>
      </c>
      <c r="C242" s="39" t="s">
        <v>750</v>
      </c>
      <c r="D242" s="40">
        <v>0.8</v>
      </c>
      <c r="E242" s="6">
        <v>11.7</v>
      </c>
      <c r="F242" s="41">
        <f t="shared" ref="F242" si="9">D242*E242</f>
        <v>9.36</v>
      </c>
      <c r="G242" s="7"/>
    </row>
    <row r="243" spans="1:12" x14ac:dyDescent="0.3">
      <c r="A243" s="109" t="s">
        <v>1053</v>
      </c>
      <c r="B243" s="4" t="s">
        <v>1054</v>
      </c>
      <c r="C243" s="42" t="s">
        <v>304</v>
      </c>
      <c r="D243" s="44">
        <v>1</v>
      </c>
      <c r="E243" s="45">
        <v>3</v>
      </c>
      <c r="F243" s="6">
        <f>D243*E243</f>
        <v>3</v>
      </c>
      <c r="G243" s="7"/>
    </row>
    <row r="244" spans="1:12" ht="15" thickBot="1" x14ac:dyDescent="0.35">
      <c r="A244" s="109" t="s">
        <v>1055</v>
      </c>
      <c r="B244" s="20" t="s">
        <v>1056</v>
      </c>
      <c r="C244" s="42" t="s">
        <v>190</v>
      </c>
      <c r="D244" s="22">
        <v>1</v>
      </c>
      <c r="E244" s="43">
        <v>11.66</v>
      </c>
      <c r="F244" s="6">
        <f>D244*E244</f>
        <v>11.66</v>
      </c>
      <c r="G244" s="7"/>
    </row>
    <row r="245" spans="1:12" ht="15.6" thickTop="1" thickBot="1" x14ac:dyDescent="0.35">
      <c r="A245" s="80">
        <v>2</v>
      </c>
      <c r="B245" s="244" t="s">
        <v>49</v>
      </c>
      <c r="C245" s="245"/>
      <c r="D245" s="245"/>
      <c r="E245" s="246"/>
      <c r="F245" s="72">
        <f>SUM(F239:F244)</f>
        <v>46.268000000000001</v>
      </c>
      <c r="G245" s="73">
        <f>SUM(F245/F250)</f>
        <v>0.26470796806283603</v>
      </c>
    </row>
    <row r="246" spans="1:12" ht="15.6" thickTop="1" thickBot="1" x14ac:dyDescent="0.35">
      <c r="A246" s="78" t="s">
        <v>26</v>
      </c>
      <c r="B246" s="244" t="s">
        <v>27</v>
      </c>
      <c r="C246" s="245"/>
      <c r="D246" s="245"/>
      <c r="E246" s="246"/>
      <c r="F246" s="79">
        <f>SUM(F237,F245)</f>
        <v>138.173</v>
      </c>
      <c r="G246" s="3"/>
    </row>
    <row r="247" spans="1:12" ht="15.6" thickTop="1" thickBot="1" x14ac:dyDescent="0.35">
      <c r="A247" s="80">
        <v>3</v>
      </c>
      <c r="B247" s="264" t="s">
        <v>28</v>
      </c>
      <c r="C247" s="265"/>
      <c r="D247" s="265"/>
      <c r="E247" s="266"/>
      <c r="F247" s="79">
        <f>SUM(F246)*15%</f>
        <v>20.725950000000001</v>
      </c>
      <c r="G247" s="73">
        <f>SUM(F247/F250)</f>
        <v>0.11857707509881422</v>
      </c>
    </row>
    <row r="248" spans="1:12" ht="15.6" thickTop="1" thickBot="1" x14ac:dyDescent="0.35">
      <c r="A248" s="78" t="s">
        <v>29</v>
      </c>
      <c r="B248" s="244" t="s">
        <v>30</v>
      </c>
      <c r="C248" s="245"/>
      <c r="D248" s="245"/>
      <c r="E248" s="246"/>
      <c r="F248" s="81">
        <f>SUM(F246:F247)</f>
        <v>158.89895000000001</v>
      </c>
    </row>
    <row r="249" spans="1:12" ht="15.6" thickTop="1" thickBot="1" x14ac:dyDescent="0.35">
      <c r="A249" s="80">
        <v>4</v>
      </c>
      <c r="B249" s="264" t="s">
        <v>31</v>
      </c>
      <c r="C249" s="265"/>
      <c r="D249" s="265"/>
      <c r="E249" s="266"/>
      <c r="F249" s="79">
        <f>SUM(F248)*10%</f>
        <v>15.889895000000003</v>
      </c>
      <c r="G249" s="73">
        <f>SUM(F249/F250)</f>
        <v>9.0909090909090925E-2</v>
      </c>
    </row>
    <row r="250" spans="1:12" ht="15.6" thickTop="1" thickBot="1" x14ac:dyDescent="0.35">
      <c r="A250" s="78" t="s">
        <v>32</v>
      </c>
      <c r="B250" s="244" t="s">
        <v>33</v>
      </c>
      <c r="C250" s="245"/>
      <c r="D250" s="245"/>
      <c r="E250" s="246"/>
      <c r="F250" s="81">
        <f>SUM(F248,F249)</f>
        <v>174.78884500000001</v>
      </c>
      <c r="G250" s="82">
        <f>SUM(G237,G245,G247,G249)</f>
        <v>1</v>
      </c>
    </row>
    <row r="251" spans="1:12" ht="15.6" thickTop="1" thickBot="1" x14ac:dyDescent="0.35">
      <c r="A251" s="8"/>
      <c r="B251" s="9"/>
      <c r="C251" s="9"/>
      <c r="D251" s="9"/>
      <c r="E251" s="9"/>
      <c r="F251" s="11"/>
      <c r="G251" s="12"/>
      <c r="I251" s="31"/>
      <c r="J251" s="30"/>
      <c r="K251" s="31"/>
      <c r="L251" s="31"/>
    </row>
    <row r="252" spans="1:12" ht="44.4" thickTop="1" thickBot="1" x14ac:dyDescent="0.35">
      <c r="A252" s="61" t="s">
        <v>2</v>
      </c>
      <c r="B252" s="62" t="s">
        <v>3</v>
      </c>
      <c r="C252" s="63" t="s">
        <v>4</v>
      </c>
      <c r="D252" s="64" t="s">
        <v>5</v>
      </c>
      <c r="E252" s="27"/>
      <c r="F252" s="20"/>
      <c r="G252" s="20"/>
      <c r="I252" s="24"/>
      <c r="J252" s="24"/>
      <c r="K252" s="24"/>
    </row>
    <row r="253" spans="1:12" ht="295.2" customHeight="1" thickTop="1" x14ac:dyDescent="0.3">
      <c r="A253" s="101" t="s">
        <v>1063</v>
      </c>
      <c r="B253" s="224" t="s">
        <v>1064</v>
      </c>
      <c r="C253" s="26"/>
      <c r="D253" s="26"/>
      <c r="E253" s="27"/>
      <c r="F253" s="20"/>
      <c r="G253" s="20"/>
      <c r="I253" s="24"/>
      <c r="J253" s="24"/>
      <c r="K253" s="24"/>
    </row>
    <row r="254" spans="1:12" ht="15" thickBot="1" x14ac:dyDescent="0.35">
      <c r="A254" s="103" t="s">
        <v>1066</v>
      </c>
      <c r="B254" s="115" t="s">
        <v>1058</v>
      </c>
      <c r="C254" s="110" t="s">
        <v>130</v>
      </c>
      <c r="D254" s="110">
        <v>1</v>
      </c>
      <c r="E254" s="20"/>
      <c r="F254" s="20"/>
      <c r="G254" s="20"/>
    </row>
    <row r="255" spans="1:12" ht="30" thickTop="1" thickBot="1" x14ac:dyDescent="0.35">
      <c r="A255" s="61" t="s">
        <v>9</v>
      </c>
      <c r="B255" s="62" t="s">
        <v>10</v>
      </c>
      <c r="C255" s="62" t="s">
        <v>4</v>
      </c>
      <c r="D255" s="62" t="s">
        <v>11</v>
      </c>
      <c r="E255" s="62" t="s">
        <v>12</v>
      </c>
      <c r="F255" s="62" t="s">
        <v>13</v>
      </c>
      <c r="G255" s="64" t="s">
        <v>14</v>
      </c>
    </row>
    <row r="256" spans="1:12" ht="15" thickTop="1" x14ac:dyDescent="0.3">
      <c r="A256" s="20"/>
      <c r="B256" s="67" t="s">
        <v>15</v>
      </c>
      <c r="C256" s="68"/>
      <c r="D256" s="68"/>
      <c r="E256" s="68"/>
      <c r="F256" s="68"/>
      <c r="G256" s="7"/>
    </row>
    <row r="257" spans="1:7" x14ac:dyDescent="0.3">
      <c r="A257" s="36" t="s">
        <v>16</v>
      </c>
      <c r="B257" s="4" t="s">
        <v>70</v>
      </c>
      <c r="C257" s="4" t="s">
        <v>18</v>
      </c>
      <c r="D257" s="105">
        <v>1.85</v>
      </c>
      <c r="E257" s="70">
        <v>30.28</v>
      </c>
      <c r="F257" s="6">
        <f>PRODUCT(D257:E257)</f>
        <v>56.018000000000008</v>
      </c>
      <c r="G257" s="7"/>
    </row>
    <row r="258" spans="1:7" x14ac:dyDescent="0.3">
      <c r="A258" s="36" t="s">
        <v>19</v>
      </c>
      <c r="B258" s="4" t="s">
        <v>140</v>
      </c>
      <c r="C258" s="4" t="s">
        <v>18</v>
      </c>
      <c r="D258" s="105">
        <v>1.85</v>
      </c>
      <c r="E258" s="6">
        <v>28.09</v>
      </c>
      <c r="F258" s="6">
        <f>PRODUCT(D258:E258)</f>
        <v>51.966500000000003</v>
      </c>
      <c r="G258" s="7"/>
    </row>
    <row r="259" spans="1:7" ht="15" thickBot="1" x14ac:dyDescent="0.35">
      <c r="A259" s="36" t="s">
        <v>131</v>
      </c>
      <c r="B259" s="4" t="s">
        <v>141</v>
      </c>
      <c r="C259" s="4" t="s">
        <v>18</v>
      </c>
      <c r="D259" s="105">
        <v>1.85</v>
      </c>
      <c r="E259" s="70">
        <v>25.18</v>
      </c>
      <c r="F259" s="6">
        <f>PRODUCT(D259:E259)</f>
        <v>46.582999999999998</v>
      </c>
      <c r="G259" s="7"/>
    </row>
    <row r="260" spans="1:7" ht="15.6" thickTop="1" thickBot="1" x14ac:dyDescent="0.35">
      <c r="A260" s="71">
        <v>1</v>
      </c>
      <c r="B260" s="244" t="s">
        <v>21</v>
      </c>
      <c r="C260" s="245"/>
      <c r="D260" s="245"/>
      <c r="E260" s="246"/>
      <c r="F260" s="72">
        <f>SUM(F257:F259)</f>
        <v>154.5675</v>
      </c>
      <c r="G260" s="73">
        <f>SUM(F260/F273)</f>
        <v>0.53749891471330058</v>
      </c>
    </row>
    <row r="261" spans="1:7" ht="15" thickTop="1" x14ac:dyDescent="0.3">
      <c r="A261" s="21"/>
      <c r="B261" s="74" t="s">
        <v>45</v>
      </c>
      <c r="C261" s="4"/>
      <c r="D261" s="4"/>
      <c r="E261" s="4"/>
      <c r="F261" s="41"/>
      <c r="G261" s="75"/>
    </row>
    <row r="262" spans="1:7" x14ac:dyDescent="0.3">
      <c r="A262" s="109" t="s">
        <v>23</v>
      </c>
      <c r="B262" s="4" t="s">
        <v>1048</v>
      </c>
      <c r="C262" s="39" t="s">
        <v>110</v>
      </c>
      <c r="D262" s="40">
        <v>0.9</v>
      </c>
      <c r="E262" s="6">
        <v>5.99</v>
      </c>
      <c r="F262" s="41">
        <f t="shared" ref="F262:F263" si="10">D262*E262</f>
        <v>5.391</v>
      </c>
      <c r="G262" s="7"/>
    </row>
    <row r="263" spans="1:7" x14ac:dyDescent="0.3">
      <c r="A263" s="109" t="s">
        <v>47</v>
      </c>
      <c r="B263" s="4" t="s">
        <v>1049</v>
      </c>
      <c r="C263" s="39" t="s">
        <v>110</v>
      </c>
      <c r="D263" s="40">
        <v>0.9</v>
      </c>
      <c r="E263" s="6">
        <v>15.9</v>
      </c>
      <c r="F263" s="41">
        <f t="shared" si="10"/>
        <v>14.31</v>
      </c>
      <c r="G263" s="7"/>
    </row>
    <row r="264" spans="1:7" x14ac:dyDescent="0.3">
      <c r="A264" s="109" t="s">
        <v>78</v>
      </c>
      <c r="B264" s="4" t="s">
        <v>1050</v>
      </c>
      <c r="C264" s="42" t="s">
        <v>110</v>
      </c>
      <c r="D264" s="40">
        <v>0.9</v>
      </c>
      <c r="E264" s="43">
        <v>5.92</v>
      </c>
      <c r="F264" s="6">
        <f>D264*E264</f>
        <v>5.3280000000000003</v>
      </c>
      <c r="G264" s="7"/>
    </row>
    <row r="265" spans="1:7" x14ac:dyDescent="0.3">
      <c r="A265" s="109" t="s">
        <v>1051</v>
      </c>
      <c r="B265" s="138" t="s">
        <v>1052</v>
      </c>
      <c r="C265" s="39" t="s">
        <v>750</v>
      </c>
      <c r="D265" s="40">
        <v>0.9</v>
      </c>
      <c r="E265" s="6">
        <v>11.7</v>
      </c>
      <c r="F265" s="41">
        <f t="shared" ref="F265" si="11">D265*E265</f>
        <v>10.53</v>
      </c>
      <c r="G265" s="7"/>
    </row>
    <row r="266" spans="1:7" x14ac:dyDescent="0.3">
      <c r="A266" s="109" t="s">
        <v>1053</v>
      </c>
      <c r="B266" s="4" t="s">
        <v>1054</v>
      </c>
      <c r="C266" s="42" t="s">
        <v>304</v>
      </c>
      <c r="D266" s="44">
        <v>1</v>
      </c>
      <c r="E266" s="45">
        <v>3</v>
      </c>
      <c r="F266" s="6">
        <f>D266*E266</f>
        <v>3</v>
      </c>
      <c r="G266" s="7"/>
    </row>
    <row r="267" spans="1:7" ht="15" thickBot="1" x14ac:dyDescent="0.35">
      <c r="A267" s="109" t="s">
        <v>1055</v>
      </c>
      <c r="B267" s="20" t="s">
        <v>1056</v>
      </c>
      <c r="C267" s="42" t="s">
        <v>190</v>
      </c>
      <c r="D267" s="22">
        <v>1</v>
      </c>
      <c r="E267" s="43">
        <v>34.200000000000003</v>
      </c>
      <c r="F267" s="6">
        <f>D267*E267</f>
        <v>34.200000000000003</v>
      </c>
      <c r="G267" s="7"/>
    </row>
    <row r="268" spans="1:7" ht="15.6" thickTop="1" thickBot="1" x14ac:dyDescent="0.35">
      <c r="A268" s="80">
        <v>2</v>
      </c>
      <c r="B268" s="244" t="s">
        <v>49</v>
      </c>
      <c r="C268" s="245"/>
      <c r="D268" s="245"/>
      <c r="E268" s="246"/>
      <c r="F268" s="72">
        <f>SUM(F262:F267)</f>
        <v>72.759</v>
      </c>
      <c r="G268" s="73">
        <f>SUM(F268/F273)</f>
        <v>0.25301491927879433</v>
      </c>
    </row>
    <row r="269" spans="1:7" ht="15.6" thickTop="1" thickBot="1" x14ac:dyDescent="0.35">
      <c r="A269" s="78" t="s">
        <v>26</v>
      </c>
      <c r="B269" s="244" t="s">
        <v>27</v>
      </c>
      <c r="C269" s="245"/>
      <c r="D269" s="245"/>
      <c r="E269" s="246"/>
      <c r="F269" s="79">
        <f>SUM(F260,F268)</f>
        <v>227.32650000000001</v>
      </c>
      <c r="G269" s="3"/>
    </row>
    <row r="270" spans="1:7" ht="15.6" thickTop="1" thickBot="1" x14ac:dyDescent="0.35">
      <c r="A270" s="80">
        <v>3</v>
      </c>
      <c r="B270" s="264" t="s">
        <v>28</v>
      </c>
      <c r="C270" s="265"/>
      <c r="D270" s="265"/>
      <c r="E270" s="266"/>
      <c r="F270" s="79">
        <f>SUM(F269)*15%</f>
        <v>34.098975000000003</v>
      </c>
      <c r="G270" s="73">
        <f>SUM(F270/F273)</f>
        <v>0.11857707509881425</v>
      </c>
    </row>
    <row r="271" spans="1:7" ht="15.6" thickTop="1" thickBot="1" x14ac:dyDescent="0.35">
      <c r="A271" s="78" t="s">
        <v>29</v>
      </c>
      <c r="B271" s="244" t="s">
        <v>30</v>
      </c>
      <c r="C271" s="245"/>
      <c r="D271" s="245"/>
      <c r="E271" s="246"/>
      <c r="F271" s="81">
        <f>SUM(F269:F270)</f>
        <v>261.42547500000001</v>
      </c>
    </row>
    <row r="272" spans="1:7" ht="15.6" thickTop="1" thickBot="1" x14ac:dyDescent="0.35">
      <c r="A272" s="80">
        <v>4</v>
      </c>
      <c r="B272" s="264" t="s">
        <v>31</v>
      </c>
      <c r="C272" s="265"/>
      <c r="D272" s="265"/>
      <c r="E272" s="266"/>
      <c r="F272" s="79">
        <f>SUM(F271)*10%</f>
        <v>26.142547500000003</v>
      </c>
      <c r="G272" s="73">
        <f>SUM(F272/F273)</f>
        <v>9.0909090909090925E-2</v>
      </c>
    </row>
    <row r="273" spans="1:12" ht="15.6" thickTop="1" thickBot="1" x14ac:dyDescent="0.35">
      <c r="A273" s="78" t="s">
        <v>32</v>
      </c>
      <c r="B273" s="244" t="s">
        <v>33</v>
      </c>
      <c r="C273" s="245"/>
      <c r="D273" s="245"/>
      <c r="E273" s="246"/>
      <c r="F273" s="81">
        <f>SUM(F271,F272)</f>
        <v>287.56802249999998</v>
      </c>
      <c r="G273" s="82">
        <f>SUM(G260,G268,G270,G272)</f>
        <v>1</v>
      </c>
    </row>
    <row r="274" spans="1:12" ht="15.6" thickTop="1" thickBot="1" x14ac:dyDescent="0.35">
      <c r="A274" s="8"/>
      <c r="B274" s="9"/>
      <c r="C274" s="9"/>
      <c r="D274" s="9"/>
      <c r="E274" s="9"/>
      <c r="F274" s="11"/>
      <c r="G274" s="12"/>
      <c r="I274" s="31"/>
      <c r="J274" s="30"/>
      <c r="K274" s="31"/>
      <c r="L274" s="31"/>
    </row>
    <row r="275" spans="1:12" ht="44.4" thickTop="1" thickBot="1" x14ac:dyDescent="0.35">
      <c r="A275" s="61" t="s">
        <v>2</v>
      </c>
      <c r="B275" s="62" t="s">
        <v>3</v>
      </c>
      <c r="C275" s="63" t="s">
        <v>4</v>
      </c>
      <c r="D275" s="64" t="s">
        <v>5</v>
      </c>
      <c r="E275" s="27"/>
      <c r="F275" s="20"/>
      <c r="G275" s="20"/>
      <c r="I275" s="24"/>
      <c r="J275" s="24"/>
      <c r="K275" s="24"/>
    </row>
    <row r="276" spans="1:12" ht="302.39999999999998" customHeight="1" thickTop="1" x14ac:dyDescent="0.3">
      <c r="A276" s="101" t="s">
        <v>1063</v>
      </c>
      <c r="B276" s="224" t="s">
        <v>1064</v>
      </c>
      <c r="C276" s="26"/>
      <c r="D276" s="26"/>
      <c r="E276" s="27"/>
      <c r="F276" s="20"/>
      <c r="G276" s="20"/>
      <c r="I276" s="24"/>
      <c r="J276" s="24"/>
      <c r="K276" s="24"/>
    </row>
    <row r="277" spans="1:12" ht="15" thickBot="1" x14ac:dyDescent="0.35">
      <c r="A277" s="103" t="s">
        <v>1067</v>
      </c>
      <c r="B277" s="115" t="s">
        <v>1060</v>
      </c>
      <c r="C277" s="110" t="s">
        <v>130</v>
      </c>
      <c r="D277" s="110">
        <v>1</v>
      </c>
      <c r="E277" s="20"/>
      <c r="F277" s="20"/>
      <c r="G277" s="20"/>
    </row>
    <row r="278" spans="1:12" ht="30" thickTop="1" thickBot="1" x14ac:dyDescent="0.35">
      <c r="A278" s="61" t="s">
        <v>9</v>
      </c>
      <c r="B278" s="62" t="s">
        <v>10</v>
      </c>
      <c r="C278" s="62" t="s">
        <v>4</v>
      </c>
      <c r="D278" s="62" t="s">
        <v>11</v>
      </c>
      <c r="E278" s="62" t="s">
        <v>12</v>
      </c>
      <c r="F278" s="62" t="s">
        <v>13</v>
      </c>
      <c r="G278" s="64" t="s">
        <v>14</v>
      </c>
    </row>
    <row r="279" spans="1:12" ht="15" thickTop="1" x14ac:dyDescent="0.3">
      <c r="A279" s="20"/>
      <c r="B279" s="67" t="s">
        <v>15</v>
      </c>
      <c r="C279" s="68"/>
      <c r="D279" s="68"/>
      <c r="E279" s="68"/>
      <c r="F279" s="68"/>
      <c r="G279" s="7"/>
    </row>
    <row r="280" spans="1:12" x14ac:dyDescent="0.3">
      <c r="A280" s="36" t="s">
        <v>16</v>
      </c>
      <c r="B280" s="4" t="s">
        <v>70</v>
      </c>
      <c r="C280" s="4" t="s">
        <v>18</v>
      </c>
      <c r="D280" s="105">
        <v>2.6</v>
      </c>
      <c r="E280" s="70">
        <v>30.28</v>
      </c>
      <c r="F280" s="6">
        <f>PRODUCT(D280:E280)</f>
        <v>78.728000000000009</v>
      </c>
      <c r="G280" s="7"/>
    </row>
    <row r="281" spans="1:12" x14ac:dyDescent="0.3">
      <c r="A281" s="36" t="s">
        <v>19</v>
      </c>
      <c r="B281" s="4" t="s">
        <v>140</v>
      </c>
      <c r="C281" s="4" t="s">
        <v>18</v>
      </c>
      <c r="D281" s="105">
        <v>2.6</v>
      </c>
      <c r="E281" s="6">
        <v>28.09</v>
      </c>
      <c r="F281" s="6">
        <f>PRODUCT(D281:E281)</f>
        <v>73.034000000000006</v>
      </c>
      <c r="G281" s="7"/>
    </row>
    <row r="282" spans="1:12" ht="15" thickBot="1" x14ac:dyDescent="0.35">
      <c r="A282" s="36" t="s">
        <v>131</v>
      </c>
      <c r="B282" s="4" t="s">
        <v>141</v>
      </c>
      <c r="C282" s="4" t="s">
        <v>18</v>
      </c>
      <c r="D282" s="105">
        <v>2.6</v>
      </c>
      <c r="E282" s="70">
        <v>25.18</v>
      </c>
      <c r="F282" s="6">
        <f>PRODUCT(D282:E282)</f>
        <v>65.468000000000004</v>
      </c>
      <c r="G282" s="7"/>
    </row>
    <row r="283" spans="1:12" ht="15.6" thickTop="1" thickBot="1" x14ac:dyDescent="0.35">
      <c r="A283" s="71">
        <v>1</v>
      </c>
      <c r="B283" s="244" t="s">
        <v>21</v>
      </c>
      <c r="C283" s="245"/>
      <c r="D283" s="245"/>
      <c r="E283" s="246"/>
      <c r="F283" s="72">
        <f>SUM(F280:F282)</f>
        <v>217.23000000000002</v>
      </c>
      <c r="G283" s="73">
        <f>SUM(F283/F296)</f>
        <v>0.56195863655377565</v>
      </c>
    </row>
    <row r="284" spans="1:12" ht="15" thickTop="1" x14ac:dyDescent="0.3">
      <c r="A284" s="21"/>
      <c r="B284" s="74" t="s">
        <v>45</v>
      </c>
      <c r="C284" s="4"/>
      <c r="D284" s="4"/>
      <c r="E284" s="4"/>
      <c r="F284" s="41"/>
      <c r="G284" s="75"/>
    </row>
    <row r="285" spans="1:12" x14ac:dyDescent="0.3">
      <c r="A285" s="109" t="s">
        <v>23</v>
      </c>
      <c r="B285" s="4" t="s">
        <v>1048</v>
      </c>
      <c r="C285" s="185" t="s">
        <v>110</v>
      </c>
      <c r="D285" s="40">
        <v>1</v>
      </c>
      <c r="E285" s="6">
        <v>5.99</v>
      </c>
      <c r="F285" s="41">
        <f t="shared" ref="F285:F286" si="12">D285*E285</f>
        <v>5.99</v>
      </c>
      <c r="G285" s="7"/>
    </row>
    <row r="286" spans="1:12" x14ac:dyDescent="0.3">
      <c r="A286" s="109" t="s">
        <v>47</v>
      </c>
      <c r="B286" s="4" t="s">
        <v>1049</v>
      </c>
      <c r="C286" s="39" t="s">
        <v>110</v>
      </c>
      <c r="D286" s="40">
        <v>1</v>
      </c>
      <c r="E286" s="6">
        <v>15.9</v>
      </c>
      <c r="F286" s="41">
        <f t="shared" si="12"/>
        <v>15.9</v>
      </c>
      <c r="G286" s="7"/>
    </row>
    <row r="287" spans="1:12" x14ac:dyDescent="0.3">
      <c r="A287" s="109" t="s">
        <v>78</v>
      </c>
      <c r="B287" s="4" t="s">
        <v>1050</v>
      </c>
      <c r="C287" s="42" t="s">
        <v>110</v>
      </c>
      <c r="D287" s="40">
        <v>1</v>
      </c>
      <c r="E287" s="43">
        <v>5.92</v>
      </c>
      <c r="F287" s="6">
        <f>D287*E287</f>
        <v>5.92</v>
      </c>
      <c r="G287" s="7"/>
    </row>
    <row r="288" spans="1:12" x14ac:dyDescent="0.3">
      <c r="A288" s="109" t="s">
        <v>1051</v>
      </c>
      <c r="B288" s="4" t="s">
        <v>1052</v>
      </c>
      <c r="C288" s="39" t="s">
        <v>750</v>
      </c>
      <c r="D288" s="40">
        <v>1</v>
      </c>
      <c r="E288" s="6">
        <v>11.7</v>
      </c>
      <c r="F288" s="41">
        <f t="shared" ref="F288" si="13">D288*E288</f>
        <v>11.7</v>
      </c>
      <c r="G288" s="7"/>
    </row>
    <row r="289" spans="1:12" x14ac:dyDescent="0.3">
      <c r="A289" s="109" t="s">
        <v>1053</v>
      </c>
      <c r="B289" s="4" t="s">
        <v>1054</v>
      </c>
      <c r="C289" s="42" t="s">
        <v>304</v>
      </c>
      <c r="D289" s="40">
        <v>1</v>
      </c>
      <c r="E289" s="45">
        <v>3</v>
      </c>
      <c r="F289" s="6">
        <f>D289*E289</f>
        <v>3</v>
      </c>
      <c r="G289" s="7"/>
    </row>
    <row r="290" spans="1:12" ht="15" thickBot="1" x14ac:dyDescent="0.35">
      <c r="A290" s="109" t="s">
        <v>1055</v>
      </c>
      <c r="B290" s="20" t="s">
        <v>1056</v>
      </c>
      <c r="C290" s="42" t="s">
        <v>190</v>
      </c>
      <c r="D290" s="22">
        <v>1</v>
      </c>
      <c r="E290" s="43">
        <v>45.84</v>
      </c>
      <c r="F290" s="6">
        <f>D290*E290</f>
        <v>45.84</v>
      </c>
      <c r="G290" s="7"/>
    </row>
    <row r="291" spans="1:12" ht="15.6" thickTop="1" thickBot="1" x14ac:dyDescent="0.35">
      <c r="A291" s="80">
        <v>2</v>
      </c>
      <c r="B291" s="244" t="s">
        <v>49</v>
      </c>
      <c r="C291" s="245"/>
      <c r="D291" s="245"/>
      <c r="E291" s="246"/>
      <c r="F291" s="72">
        <f>SUM(F285:F290)</f>
        <v>88.350000000000009</v>
      </c>
      <c r="G291" s="73">
        <f>SUM(F291/F296)</f>
        <v>0.2285551974383192</v>
      </c>
    </row>
    <row r="292" spans="1:12" ht="15.6" thickTop="1" thickBot="1" x14ac:dyDescent="0.35">
      <c r="A292" s="78" t="s">
        <v>26</v>
      </c>
      <c r="B292" s="244" t="s">
        <v>27</v>
      </c>
      <c r="C292" s="245"/>
      <c r="D292" s="245"/>
      <c r="E292" s="246"/>
      <c r="F292" s="79">
        <f>SUM(F283,F291)</f>
        <v>305.58000000000004</v>
      </c>
      <c r="G292" s="3"/>
    </row>
    <row r="293" spans="1:12" ht="15.6" thickTop="1" thickBot="1" x14ac:dyDescent="0.35">
      <c r="A293" s="80">
        <v>3</v>
      </c>
      <c r="B293" s="264" t="s">
        <v>28</v>
      </c>
      <c r="C293" s="265"/>
      <c r="D293" s="265"/>
      <c r="E293" s="266"/>
      <c r="F293" s="79">
        <f>SUM(F292)*15%</f>
        <v>45.837000000000003</v>
      </c>
      <c r="G293" s="73">
        <f>SUM(F293/F296)</f>
        <v>0.11857707509881422</v>
      </c>
    </row>
    <row r="294" spans="1:12" ht="15.6" thickTop="1" thickBot="1" x14ac:dyDescent="0.35">
      <c r="A294" s="78" t="s">
        <v>29</v>
      </c>
      <c r="B294" s="244" t="s">
        <v>30</v>
      </c>
      <c r="C294" s="245"/>
      <c r="D294" s="245"/>
      <c r="E294" s="246"/>
      <c r="F294" s="81">
        <f>SUM(F292:F293)</f>
        <v>351.41700000000003</v>
      </c>
    </row>
    <row r="295" spans="1:12" ht="15.6" thickTop="1" thickBot="1" x14ac:dyDescent="0.35">
      <c r="A295" s="80">
        <v>4</v>
      </c>
      <c r="B295" s="264" t="s">
        <v>31</v>
      </c>
      <c r="C295" s="265"/>
      <c r="D295" s="265"/>
      <c r="E295" s="266"/>
      <c r="F295" s="79">
        <f>SUM(F294)*10%</f>
        <v>35.141700000000007</v>
      </c>
      <c r="G295" s="73">
        <f>SUM(F295/F296)</f>
        <v>9.0909090909090912E-2</v>
      </c>
    </row>
    <row r="296" spans="1:12" ht="15.6" thickTop="1" thickBot="1" x14ac:dyDescent="0.35">
      <c r="A296" s="78" t="s">
        <v>32</v>
      </c>
      <c r="B296" s="244" t="s">
        <v>33</v>
      </c>
      <c r="C296" s="245"/>
      <c r="D296" s="245"/>
      <c r="E296" s="246"/>
      <c r="F296" s="81">
        <f>SUM(F294,F295)</f>
        <v>386.55870000000004</v>
      </c>
      <c r="G296" s="82">
        <f>SUM(G283,G291,G293,G295)</f>
        <v>1</v>
      </c>
    </row>
    <row r="297" spans="1:12" ht="15.6" thickTop="1" thickBot="1" x14ac:dyDescent="0.35">
      <c r="A297" s="8"/>
      <c r="B297" s="9"/>
      <c r="C297" s="9"/>
      <c r="D297" s="9"/>
      <c r="E297" s="9"/>
      <c r="F297" s="11"/>
      <c r="G297" s="12"/>
      <c r="I297" s="31"/>
      <c r="J297" s="30"/>
      <c r="K297" s="31"/>
      <c r="L297" s="31"/>
    </row>
    <row r="298" spans="1:12" ht="44.4" thickTop="1" thickBot="1" x14ac:dyDescent="0.35">
      <c r="A298" s="61" t="s">
        <v>2</v>
      </c>
      <c r="B298" s="62" t="s">
        <v>3</v>
      </c>
      <c r="C298" s="63" t="s">
        <v>4</v>
      </c>
      <c r="D298" s="64" t="s">
        <v>5</v>
      </c>
      <c r="E298" s="27"/>
      <c r="F298" s="20"/>
      <c r="G298" s="20"/>
      <c r="I298" s="24"/>
      <c r="J298" s="24"/>
      <c r="K298" s="24"/>
    </row>
    <row r="299" spans="1:12" ht="300.60000000000002" customHeight="1" thickTop="1" x14ac:dyDescent="0.3">
      <c r="A299" s="101" t="s">
        <v>1063</v>
      </c>
      <c r="B299" s="224" t="s">
        <v>1064</v>
      </c>
      <c r="C299" s="26"/>
      <c r="D299" s="26"/>
      <c r="E299" s="27"/>
      <c r="F299" s="20"/>
      <c r="G299" s="20"/>
      <c r="I299" s="24"/>
      <c r="J299" s="24"/>
      <c r="K299" s="24"/>
    </row>
    <row r="300" spans="1:12" ht="15" thickBot="1" x14ac:dyDescent="0.35">
      <c r="A300" s="103" t="s">
        <v>1068</v>
      </c>
      <c r="B300" s="115" t="s">
        <v>1062</v>
      </c>
      <c r="C300" s="110" t="s">
        <v>130</v>
      </c>
      <c r="D300" s="110">
        <v>1</v>
      </c>
      <c r="E300" s="20"/>
      <c r="F300" s="20"/>
      <c r="G300" s="20"/>
    </row>
    <row r="301" spans="1:12" ht="30" thickTop="1" thickBot="1" x14ac:dyDescent="0.35">
      <c r="A301" s="61" t="s">
        <v>9</v>
      </c>
      <c r="B301" s="62" t="s">
        <v>10</v>
      </c>
      <c r="C301" s="62" t="s">
        <v>4</v>
      </c>
      <c r="D301" s="62" t="s">
        <v>11</v>
      </c>
      <c r="E301" s="62" t="s">
        <v>12</v>
      </c>
      <c r="F301" s="62" t="s">
        <v>13</v>
      </c>
      <c r="G301" s="64" t="s">
        <v>14</v>
      </c>
    </row>
    <row r="302" spans="1:12" ht="15" thickTop="1" x14ac:dyDescent="0.3">
      <c r="A302" s="20"/>
      <c r="B302" s="67" t="s">
        <v>15</v>
      </c>
      <c r="C302" s="68"/>
      <c r="D302" s="68"/>
      <c r="E302" s="68"/>
      <c r="F302" s="68"/>
      <c r="G302" s="7"/>
    </row>
    <row r="303" spans="1:12" x14ac:dyDescent="0.3">
      <c r="A303" s="36" t="s">
        <v>16</v>
      </c>
      <c r="B303" s="4" t="s">
        <v>70</v>
      </c>
      <c r="C303" s="4" t="s">
        <v>18</v>
      </c>
      <c r="D303" s="105">
        <v>3.3</v>
      </c>
      <c r="E303" s="70">
        <v>30.28</v>
      </c>
      <c r="F303" s="6">
        <f>PRODUCT(D303:E303)</f>
        <v>99.923999999999992</v>
      </c>
      <c r="G303" s="7"/>
    </row>
    <row r="304" spans="1:12" x14ac:dyDescent="0.3">
      <c r="A304" s="36" t="s">
        <v>19</v>
      </c>
      <c r="B304" s="4" t="s">
        <v>140</v>
      </c>
      <c r="C304" s="4" t="s">
        <v>18</v>
      </c>
      <c r="D304" s="105">
        <v>3.3</v>
      </c>
      <c r="E304" s="6">
        <v>28.09</v>
      </c>
      <c r="F304" s="6">
        <f>PRODUCT(D304:E304)</f>
        <v>92.696999999999989</v>
      </c>
      <c r="G304" s="7"/>
    </row>
    <row r="305" spans="1:12" ht="15" thickBot="1" x14ac:dyDescent="0.35">
      <c r="A305" s="36" t="s">
        <v>131</v>
      </c>
      <c r="B305" s="4" t="s">
        <v>141</v>
      </c>
      <c r="C305" s="4" t="s">
        <v>18</v>
      </c>
      <c r="D305" s="105">
        <v>3.3</v>
      </c>
      <c r="E305" s="70">
        <v>25.18</v>
      </c>
      <c r="F305" s="6">
        <f>PRODUCT(D305:E305)</f>
        <v>83.093999999999994</v>
      </c>
      <c r="G305" s="7"/>
    </row>
    <row r="306" spans="1:12" ht="15.6" thickTop="1" thickBot="1" x14ac:dyDescent="0.35">
      <c r="A306" s="71">
        <v>1</v>
      </c>
      <c r="B306" s="244" t="s">
        <v>21</v>
      </c>
      <c r="C306" s="245"/>
      <c r="D306" s="245"/>
      <c r="E306" s="246"/>
      <c r="F306" s="72">
        <f>SUM(F303:F305)</f>
        <v>275.71499999999997</v>
      </c>
      <c r="G306" s="73">
        <f>SUM(F306/F319)</f>
        <v>0.56785093737316661</v>
      </c>
    </row>
    <row r="307" spans="1:12" ht="15" thickTop="1" x14ac:dyDescent="0.3">
      <c r="A307" s="21"/>
      <c r="B307" s="74" t="s">
        <v>45</v>
      </c>
      <c r="C307" s="4"/>
      <c r="D307" s="4"/>
      <c r="E307" s="4"/>
      <c r="F307" s="41"/>
      <c r="G307" s="75"/>
    </row>
    <row r="308" spans="1:12" x14ac:dyDescent="0.3">
      <c r="A308" s="109" t="s">
        <v>23</v>
      </c>
      <c r="B308" s="4" t="s">
        <v>1048</v>
      </c>
      <c r="C308" s="39" t="s">
        <v>110</v>
      </c>
      <c r="D308" s="40">
        <v>1.2</v>
      </c>
      <c r="E308" s="6">
        <v>5.99</v>
      </c>
      <c r="F308" s="41">
        <f t="shared" ref="F308:F309" si="14">D308*E308</f>
        <v>7.1879999999999997</v>
      </c>
      <c r="G308" s="7"/>
    </row>
    <row r="309" spans="1:12" x14ac:dyDescent="0.3">
      <c r="A309" s="109" t="s">
        <v>47</v>
      </c>
      <c r="B309" s="4" t="s">
        <v>1049</v>
      </c>
      <c r="C309" s="39" t="s">
        <v>110</v>
      </c>
      <c r="D309" s="40">
        <v>1.2</v>
      </c>
      <c r="E309" s="6">
        <v>15.9</v>
      </c>
      <c r="F309" s="41">
        <f t="shared" si="14"/>
        <v>19.079999999999998</v>
      </c>
      <c r="G309" s="7"/>
    </row>
    <row r="310" spans="1:12" x14ac:dyDescent="0.3">
      <c r="A310" s="109" t="s">
        <v>78</v>
      </c>
      <c r="B310" s="4" t="s">
        <v>1050</v>
      </c>
      <c r="C310" s="42" t="s">
        <v>110</v>
      </c>
      <c r="D310" s="40">
        <v>1.2</v>
      </c>
      <c r="E310" s="43">
        <v>5.92</v>
      </c>
      <c r="F310" s="6">
        <f>D310*E310</f>
        <v>7.1040000000000001</v>
      </c>
      <c r="G310" s="7"/>
    </row>
    <row r="311" spans="1:12" x14ac:dyDescent="0.3">
      <c r="A311" s="109" t="s">
        <v>1051</v>
      </c>
      <c r="B311" s="4" t="s">
        <v>1052</v>
      </c>
      <c r="C311" s="39" t="s">
        <v>750</v>
      </c>
      <c r="D311" s="40">
        <v>1.2</v>
      </c>
      <c r="E311" s="6">
        <v>11.7</v>
      </c>
      <c r="F311" s="41">
        <f t="shared" ref="F311" si="15">D311*E311</f>
        <v>14.04</v>
      </c>
      <c r="G311" s="7"/>
    </row>
    <row r="312" spans="1:12" x14ac:dyDescent="0.3">
      <c r="A312" s="109" t="s">
        <v>1053</v>
      </c>
      <c r="B312" s="4" t="s">
        <v>1054</v>
      </c>
      <c r="C312" s="42" t="s">
        <v>304</v>
      </c>
      <c r="D312" s="40">
        <v>1</v>
      </c>
      <c r="E312" s="45">
        <v>3</v>
      </c>
      <c r="F312" s="6">
        <f>D312*E312</f>
        <v>3</v>
      </c>
      <c r="G312" s="7"/>
    </row>
    <row r="313" spans="1:12" ht="15" thickBot="1" x14ac:dyDescent="0.35">
      <c r="A313" s="109" t="s">
        <v>1055</v>
      </c>
      <c r="B313" s="186" t="s">
        <v>1056</v>
      </c>
      <c r="C313" s="42" t="s">
        <v>190</v>
      </c>
      <c r="D313" s="22">
        <v>1</v>
      </c>
      <c r="E313" s="43">
        <v>57.7</v>
      </c>
      <c r="F313" s="6">
        <f>D313*E313</f>
        <v>57.7</v>
      </c>
      <c r="G313" s="7"/>
    </row>
    <row r="314" spans="1:12" ht="15.6" thickTop="1" thickBot="1" x14ac:dyDescent="0.35">
      <c r="A314" s="80">
        <v>2</v>
      </c>
      <c r="B314" s="244" t="s">
        <v>49</v>
      </c>
      <c r="C314" s="245"/>
      <c r="D314" s="245"/>
      <c r="E314" s="246"/>
      <c r="F314" s="72">
        <f>SUM(F308:F313)</f>
        <v>108.11199999999999</v>
      </c>
      <c r="G314" s="73">
        <f>SUM(F314/F319)</f>
        <v>0.22266289661892821</v>
      </c>
    </row>
    <row r="315" spans="1:12" ht="15.6" thickTop="1" thickBot="1" x14ac:dyDescent="0.35">
      <c r="A315" s="78" t="s">
        <v>26</v>
      </c>
      <c r="B315" s="244" t="s">
        <v>27</v>
      </c>
      <c r="C315" s="245"/>
      <c r="D315" s="245"/>
      <c r="E315" s="246"/>
      <c r="F315" s="79">
        <f>SUM(F306,F314)</f>
        <v>383.827</v>
      </c>
      <c r="G315" s="3"/>
    </row>
    <row r="316" spans="1:12" ht="15.6" thickTop="1" thickBot="1" x14ac:dyDescent="0.35">
      <c r="A316" s="80">
        <v>3</v>
      </c>
      <c r="B316" s="264" t="s">
        <v>28</v>
      </c>
      <c r="C316" s="265"/>
      <c r="D316" s="265"/>
      <c r="E316" s="266"/>
      <c r="F316" s="79">
        <f>SUM(F315)*15%</f>
        <v>57.57405</v>
      </c>
      <c r="G316" s="73">
        <f>SUM(F316/F319)</f>
        <v>0.11857707509881422</v>
      </c>
    </row>
    <row r="317" spans="1:12" ht="15.6" thickTop="1" thickBot="1" x14ac:dyDescent="0.35">
      <c r="A317" s="78" t="s">
        <v>29</v>
      </c>
      <c r="B317" s="244" t="s">
        <v>30</v>
      </c>
      <c r="C317" s="245"/>
      <c r="D317" s="245"/>
      <c r="E317" s="246"/>
      <c r="F317" s="81">
        <f>SUM(F315:F316)</f>
        <v>441.40105</v>
      </c>
    </row>
    <row r="318" spans="1:12" ht="15.6" thickTop="1" thickBot="1" x14ac:dyDescent="0.35">
      <c r="A318" s="80">
        <v>4</v>
      </c>
      <c r="B318" s="264" t="s">
        <v>31</v>
      </c>
      <c r="C318" s="265"/>
      <c r="D318" s="265"/>
      <c r="E318" s="266"/>
      <c r="F318" s="79">
        <f>SUM(F317)*10%</f>
        <v>44.140105000000005</v>
      </c>
      <c r="G318" s="73">
        <f>SUM(F318/F319)</f>
        <v>9.0909090909090925E-2</v>
      </c>
    </row>
    <row r="319" spans="1:12" ht="15.6" thickTop="1" thickBot="1" x14ac:dyDescent="0.35">
      <c r="A319" s="78" t="s">
        <v>32</v>
      </c>
      <c r="B319" s="244" t="s">
        <v>33</v>
      </c>
      <c r="C319" s="245"/>
      <c r="D319" s="245"/>
      <c r="E319" s="246"/>
      <c r="F319" s="81">
        <f>SUM(F317,F318)</f>
        <v>485.541155</v>
      </c>
      <c r="G319" s="82">
        <f>SUM(G306,G314,G316,G318)</f>
        <v>1</v>
      </c>
    </row>
    <row r="320" spans="1:12" ht="15.6" thickTop="1" thickBot="1" x14ac:dyDescent="0.35">
      <c r="A320" s="8"/>
      <c r="B320" s="9"/>
      <c r="C320" s="9"/>
      <c r="D320" s="9"/>
      <c r="E320" s="9"/>
      <c r="F320" s="11"/>
      <c r="G320" s="12"/>
      <c r="I320" s="31"/>
      <c r="J320" s="30"/>
      <c r="K320" s="31"/>
      <c r="L320" s="31"/>
    </row>
    <row r="321" spans="1:11" ht="44.4" thickTop="1" thickBot="1" x14ac:dyDescent="0.35">
      <c r="A321" s="61" t="s">
        <v>2</v>
      </c>
      <c r="B321" s="62" t="s">
        <v>3</v>
      </c>
      <c r="C321" s="63" t="s">
        <v>4</v>
      </c>
      <c r="D321" s="64" t="s">
        <v>5</v>
      </c>
      <c r="E321" s="27"/>
      <c r="F321" s="20"/>
      <c r="G321" s="20"/>
      <c r="I321" s="24"/>
      <c r="J321" s="24"/>
      <c r="K321" s="24"/>
    </row>
    <row r="322" spans="1:11" ht="301.8" customHeight="1" thickTop="1" x14ac:dyDescent="0.3">
      <c r="A322" s="101" t="s">
        <v>1069</v>
      </c>
      <c r="B322" s="224" t="s">
        <v>1070</v>
      </c>
      <c r="C322" s="26"/>
      <c r="D322" s="26"/>
      <c r="E322" s="27"/>
      <c r="F322" s="20"/>
      <c r="G322" s="20"/>
      <c r="I322" s="24"/>
      <c r="J322" s="24"/>
      <c r="K322" s="24"/>
    </row>
    <row r="323" spans="1:11" ht="15" thickBot="1" x14ac:dyDescent="0.35">
      <c r="A323" s="103" t="s">
        <v>1071</v>
      </c>
      <c r="B323" s="115" t="s">
        <v>1047</v>
      </c>
      <c r="C323" s="110" t="s">
        <v>130</v>
      </c>
      <c r="D323" s="110">
        <v>1</v>
      </c>
      <c r="E323" s="20"/>
      <c r="F323" s="20"/>
      <c r="G323" s="20"/>
    </row>
    <row r="324" spans="1:11" ht="30" thickTop="1" thickBot="1" x14ac:dyDescent="0.35">
      <c r="A324" s="61" t="s">
        <v>9</v>
      </c>
      <c r="B324" s="62" t="s">
        <v>10</v>
      </c>
      <c r="C324" s="62" t="s">
        <v>4</v>
      </c>
      <c r="D324" s="62" t="s">
        <v>11</v>
      </c>
      <c r="E324" s="62" t="s">
        <v>12</v>
      </c>
      <c r="F324" s="62" t="s">
        <v>13</v>
      </c>
      <c r="G324" s="64" t="s">
        <v>14</v>
      </c>
    </row>
    <row r="325" spans="1:11" ht="15" thickTop="1" x14ac:dyDescent="0.3">
      <c r="A325" s="20"/>
      <c r="B325" s="67" t="s">
        <v>15</v>
      </c>
      <c r="C325" s="68"/>
      <c r="D325" s="68"/>
      <c r="E325" s="68"/>
      <c r="F325" s="68"/>
      <c r="G325" s="7"/>
    </row>
    <row r="326" spans="1:11" x14ac:dyDescent="0.3">
      <c r="A326" s="36" t="s">
        <v>16</v>
      </c>
      <c r="B326" s="4" t="s">
        <v>70</v>
      </c>
      <c r="C326" s="4" t="s">
        <v>18</v>
      </c>
      <c r="D326" s="105">
        <v>0.6</v>
      </c>
      <c r="E326" s="70">
        <v>30.28</v>
      </c>
      <c r="F326" s="6">
        <f>PRODUCT(D326:E326)</f>
        <v>18.167999999999999</v>
      </c>
      <c r="G326" s="7"/>
    </row>
    <row r="327" spans="1:11" ht="15" thickBot="1" x14ac:dyDescent="0.35">
      <c r="A327" s="36" t="s">
        <v>19</v>
      </c>
      <c r="B327" s="4" t="s">
        <v>20</v>
      </c>
      <c r="C327" s="4" t="s">
        <v>18</v>
      </c>
      <c r="D327" s="105">
        <v>0.6</v>
      </c>
      <c r="E327" s="70">
        <v>25.18</v>
      </c>
      <c r="F327" s="6">
        <f>PRODUCT(D327:E327)</f>
        <v>15.107999999999999</v>
      </c>
      <c r="G327" s="7"/>
    </row>
    <row r="328" spans="1:11" ht="15.6" thickTop="1" thickBot="1" x14ac:dyDescent="0.35">
      <c r="A328" s="71">
        <v>1</v>
      </c>
      <c r="B328" s="244" t="s">
        <v>21</v>
      </c>
      <c r="C328" s="245"/>
      <c r="D328" s="245"/>
      <c r="E328" s="246"/>
      <c r="F328" s="72">
        <f>SUM(F326:F327)</f>
        <v>33.275999999999996</v>
      </c>
      <c r="G328" s="73">
        <f>SUM(F328/F341)</f>
        <v>0.25329082158926708</v>
      </c>
    </row>
    <row r="329" spans="1:11" ht="15" thickTop="1" x14ac:dyDescent="0.3">
      <c r="A329" s="21"/>
      <c r="B329" s="74" t="s">
        <v>45</v>
      </c>
      <c r="C329" s="4"/>
      <c r="D329" s="4"/>
      <c r="E329" s="4"/>
      <c r="F329" s="41"/>
      <c r="G329" s="75"/>
    </row>
    <row r="330" spans="1:11" x14ac:dyDescent="0.3">
      <c r="A330" s="109" t="s">
        <v>23</v>
      </c>
      <c r="B330" s="4" t="s">
        <v>1048</v>
      </c>
      <c r="C330" s="39" t="s">
        <v>110</v>
      </c>
      <c r="D330" s="40">
        <v>0.25</v>
      </c>
      <c r="E330" s="6">
        <v>5.99</v>
      </c>
      <c r="F330" s="41">
        <f t="shared" ref="F330:F331" si="16">D330*E330</f>
        <v>1.4975000000000001</v>
      </c>
      <c r="G330" s="7"/>
    </row>
    <row r="331" spans="1:11" x14ac:dyDescent="0.3">
      <c r="A331" s="109" t="s">
        <v>47</v>
      </c>
      <c r="B331" s="138" t="s">
        <v>1049</v>
      </c>
      <c r="C331" s="39" t="s">
        <v>110</v>
      </c>
      <c r="D331" s="40">
        <v>0.25</v>
      </c>
      <c r="E331" s="6">
        <v>15.9</v>
      </c>
      <c r="F331" s="41">
        <f t="shared" si="16"/>
        <v>3.9750000000000001</v>
      </c>
      <c r="G331" s="7"/>
    </row>
    <row r="332" spans="1:11" x14ac:dyDescent="0.3">
      <c r="A332" s="109" t="s">
        <v>78</v>
      </c>
      <c r="B332" s="4" t="s">
        <v>1050</v>
      </c>
      <c r="C332" s="42" t="s">
        <v>110</v>
      </c>
      <c r="D332" s="40">
        <v>0.25</v>
      </c>
      <c r="E332" s="43">
        <v>5.92</v>
      </c>
      <c r="F332" s="6">
        <f>D332*E332</f>
        <v>1.48</v>
      </c>
      <c r="G332" s="7"/>
    </row>
    <row r="333" spans="1:11" x14ac:dyDescent="0.3">
      <c r="A333" s="109" t="s">
        <v>1051</v>
      </c>
      <c r="B333" s="4" t="s">
        <v>1052</v>
      </c>
      <c r="C333" s="39" t="s">
        <v>750</v>
      </c>
      <c r="D333" s="40">
        <v>0.25</v>
      </c>
      <c r="E333" s="6">
        <v>11.7</v>
      </c>
      <c r="F333" s="41">
        <f t="shared" ref="F333" si="17">D333*E333</f>
        <v>2.9249999999999998</v>
      </c>
      <c r="G333" s="7"/>
    </row>
    <row r="334" spans="1:11" x14ac:dyDescent="0.3">
      <c r="A334" s="109" t="s">
        <v>1053</v>
      </c>
      <c r="B334" s="4" t="s">
        <v>1054</v>
      </c>
      <c r="C334" s="42" t="s">
        <v>304</v>
      </c>
      <c r="D334" s="40">
        <v>1</v>
      </c>
      <c r="E334" s="45">
        <v>3</v>
      </c>
      <c r="F334" s="6">
        <f>D334*E334</f>
        <v>3</v>
      </c>
      <c r="G334" s="7"/>
    </row>
    <row r="335" spans="1:11" ht="15" thickBot="1" x14ac:dyDescent="0.35">
      <c r="A335" s="109" t="s">
        <v>1055</v>
      </c>
      <c r="B335" s="20" t="s">
        <v>1056</v>
      </c>
      <c r="C335" s="42" t="s">
        <v>190</v>
      </c>
      <c r="D335" s="22">
        <v>1</v>
      </c>
      <c r="E335" s="43">
        <v>57.7</v>
      </c>
      <c r="F335" s="6">
        <f>D335*E335</f>
        <v>57.7</v>
      </c>
      <c r="G335" s="7"/>
    </row>
    <row r="336" spans="1:11" ht="15.6" thickTop="1" thickBot="1" x14ac:dyDescent="0.35">
      <c r="A336" s="80">
        <v>2</v>
      </c>
      <c r="B336" s="244" t="s">
        <v>49</v>
      </c>
      <c r="C336" s="245"/>
      <c r="D336" s="245"/>
      <c r="E336" s="246"/>
      <c r="F336" s="72">
        <f>SUM(F330:F335)</f>
        <v>70.577500000000001</v>
      </c>
      <c r="G336" s="73">
        <f>SUM(F336/F341)</f>
        <v>0.53722301240282788</v>
      </c>
    </row>
    <row r="337" spans="1:11" ht="15.6" thickTop="1" thickBot="1" x14ac:dyDescent="0.35">
      <c r="A337" s="78" t="s">
        <v>26</v>
      </c>
      <c r="B337" s="244" t="s">
        <v>27</v>
      </c>
      <c r="C337" s="245"/>
      <c r="D337" s="245"/>
      <c r="E337" s="246"/>
      <c r="F337" s="79">
        <f>SUM(F328,F336)</f>
        <v>103.8535</v>
      </c>
      <c r="G337" s="3"/>
    </row>
    <row r="338" spans="1:11" ht="15.6" thickTop="1" thickBot="1" x14ac:dyDescent="0.35">
      <c r="A338" s="80">
        <v>3</v>
      </c>
      <c r="B338" s="264" t="s">
        <v>28</v>
      </c>
      <c r="C338" s="265"/>
      <c r="D338" s="265"/>
      <c r="E338" s="266"/>
      <c r="F338" s="79">
        <f>SUM(F337)*15%</f>
        <v>15.578024999999998</v>
      </c>
      <c r="G338" s="73">
        <f>SUM(F338/F341)</f>
        <v>0.11857707509881422</v>
      </c>
    </row>
    <row r="339" spans="1:11" ht="15.6" thickTop="1" thickBot="1" x14ac:dyDescent="0.35">
      <c r="A339" s="78" t="s">
        <v>29</v>
      </c>
      <c r="B339" s="244" t="s">
        <v>30</v>
      </c>
      <c r="C339" s="245"/>
      <c r="D339" s="245"/>
      <c r="E339" s="246"/>
      <c r="F339" s="81">
        <f>SUM(F337:F338)</f>
        <v>119.43152499999999</v>
      </c>
    </row>
    <row r="340" spans="1:11" ht="15.6" thickTop="1" thickBot="1" x14ac:dyDescent="0.35">
      <c r="A340" s="80">
        <v>4</v>
      </c>
      <c r="B340" s="264" t="s">
        <v>31</v>
      </c>
      <c r="C340" s="265"/>
      <c r="D340" s="265"/>
      <c r="E340" s="266"/>
      <c r="F340" s="79">
        <f>SUM(F339)*10%</f>
        <v>11.9431525</v>
      </c>
      <c r="G340" s="73">
        <f>SUM(F340/F341)</f>
        <v>9.0909090909090912E-2</v>
      </c>
    </row>
    <row r="341" spans="1:11" ht="15.6" thickTop="1" thickBot="1" x14ac:dyDescent="0.35">
      <c r="A341" s="78" t="s">
        <v>32</v>
      </c>
      <c r="B341" s="244" t="s">
        <v>33</v>
      </c>
      <c r="C341" s="245"/>
      <c r="D341" s="245"/>
      <c r="E341" s="246"/>
      <c r="F341" s="81">
        <f>SUM(F339,F340)</f>
        <v>131.37467749999999</v>
      </c>
      <c r="G341" s="82">
        <f>SUM(G328,G336,G338,G340)</f>
        <v>1</v>
      </c>
    </row>
    <row r="342" spans="1:11" ht="15.6" thickTop="1" thickBot="1" x14ac:dyDescent="0.35"/>
    <row r="343" spans="1:11" ht="44.4" thickTop="1" thickBot="1" x14ac:dyDescent="0.35">
      <c r="A343" s="61" t="s">
        <v>2</v>
      </c>
      <c r="B343" s="62" t="s">
        <v>3</v>
      </c>
      <c r="C343" s="63" t="s">
        <v>4</v>
      </c>
      <c r="D343" s="64" t="s">
        <v>5</v>
      </c>
      <c r="E343" s="27"/>
      <c r="F343" s="20"/>
      <c r="G343" s="20"/>
      <c r="I343" s="24"/>
      <c r="J343" s="24"/>
      <c r="K343" s="24"/>
    </row>
    <row r="344" spans="1:11" ht="263.39999999999998" customHeight="1" thickTop="1" x14ac:dyDescent="0.3">
      <c r="A344" s="101" t="s">
        <v>1069</v>
      </c>
      <c r="B344" s="224" t="s">
        <v>1070</v>
      </c>
      <c r="C344" s="26"/>
      <c r="D344" s="26"/>
      <c r="E344" s="27"/>
      <c r="F344" s="20"/>
      <c r="G344" s="20"/>
      <c r="I344" s="24"/>
      <c r="J344" s="24"/>
      <c r="K344" s="24"/>
    </row>
    <row r="345" spans="1:11" ht="15" thickBot="1" x14ac:dyDescent="0.35">
      <c r="A345" s="103" t="s">
        <v>1072</v>
      </c>
      <c r="B345" s="115" t="s">
        <v>1058</v>
      </c>
      <c r="C345" s="110" t="s">
        <v>130</v>
      </c>
      <c r="D345" s="110">
        <v>1</v>
      </c>
      <c r="E345" s="20"/>
      <c r="F345" s="20"/>
      <c r="G345" s="20"/>
    </row>
    <row r="346" spans="1:11" ht="30" thickTop="1" thickBot="1" x14ac:dyDescent="0.35">
      <c r="A346" s="61" t="s">
        <v>9</v>
      </c>
      <c r="B346" s="62" t="s">
        <v>10</v>
      </c>
      <c r="C346" s="62" t="s">
        <v>4</v>
      </c>
      <c r="D346" s="62" t="s">
        <v>11</v>
      </c>
      <c r="E346" s="62" t="s">
        <v>12</v>
      </c>
      <c r="F346" s="62" t="s">
        <v>13</v>
      </c>
      <c r="G346" s="64" t="s">
        <v>14</v>
      </c>
    </row>
    <row r="347" spans="1:11" ht="15" thickTop="1" x14ac:dyDescent="0.3">
      <c r="A347" s="20"/>
      <c r="B347" s="67" t="s">
        <v>15</v>
      </c>
      <c r="C347" s="68"/>
      <c r="D347" s="68"/>
      <c r="E347" s="68"/>
      <c r="F347" s="68"/>
      <c r="G347" s="7"/>
    </row>
    <row r="348" spans="1:11" x14ac:dyDescent="0.3">
      <c r="A348" s="36" t="s">
        <v>16</v>
      </c>
      <c r="B348" s="4" t="s">
        <v>70</v>
      </c>
      <c r="C348" s="4" t="s">
        <v>18</v>
      </c>
      <c r="D348" s="105">
        <v>1.1000000000000001</v>
      </c>
      <c r="E348" s="70">
        <v>30.28</v>
      </c>
      <c r="F348" s="6">
        <f>PRODUCT(D348:E348)</f>
        <v>33.308000000000007</v>
      </c>
      <c r="G348" s="7"/>
    </row>
    <row r="349" spans="1:11" ht="15" thickBot="1" x14ac:dyDescent="0.35">
      <c r="A349" s="36" t="s">
        <v>19</v>
      </c>
      <c r="B349" s="4" t="s">
        <v>20</v>
      </c>
      <c r="C349" s="4" t="s">
        <v>18</v>
      </c>
      <c r="D349" s="105">
        <v>1.1000000000000001</v>
      </c>
      <c r="E349" s="70">
        <v>25.18</v>
      </c>
      <c r="F349" s="6">
        <f>PRODUCT(D349:E349)</f>
        <v>27.698</v>
      </c>
      <c r="G349" s="7"/>
    </row>
    <row r="350" spans="1:11" ht="15.6" thickTop="1" thickBot="1" x14ac:dyDescent="0.35">
      <c r="A350" s="71">
        <v>1</v>
      </c>
      <c r="B350" s="244" t="s">
        <v>21</v>
      </c>
      <c r="C350" s="245"/>
      <c r="D350" s="245"/>
      <c r="E350" s="246"/>
      <c r="F350" s="72">
        <f>SUM(F348:F349)</f>
        <v>61.006000000000007</v>
      </c>
      <c r="G350" s="73">
        <f>SUM(F350/F363)</f>
        <v>0.34379501906974436</v>
      </c>
    </row>
    <row r="351" spans="1:11" ht="15" thickTop="1" x14ac:dyDescent="0.3">
      <c r="A351" s="21"/>
      <c r="B351" s="74" t="s">
        <v>45</v>
      </c>
      <c r="C351" s="4"/>
      <c r="D351" s="4"/>
      <c r="E351" s="4"/>
      <c r="F351" s="41"/>
      <c r="G351" s="75"/>
    </row>
    <row r="352" spans="1:11" x14ac:dyDescent="0.3">
      <c r="A352" s="109" t="s">
        <v>23</v>
      </c>
      <c r="B352" s="4" t="s">
        <v>1048</v>
      </c>
      <c r="C352" s="39" t="s">
        <v>110</v>
      </c>
      <c r="D352" s="40">
        <v>0.47</v>
      </c>
      <c r="E352" s="6">
        <v>5.99</v>
      </c>
      <c r="F352" s="41">
        <f t="shared" ref="F352:F353" si="18">D352*E352</f>
        <v>2.8153000000000001</v>
      </c>
      <c r="G352" s="7"/>
    </row>
    <row r="353" spans="1:12" x14ac:dyDescent="0.3">
      <c r="A353" s="109" t="s">
        <v>47</v>
      </c>
      <c r="B353" s="4" t="s">
        <v>1049</v>
      </c>
      <c r="C353" s="39" t="s">
        <v>110</v>
      </c>
      <c r="D353" s="40">
        <v>0.47</v>
      </c>
      <c r="E353" s="6">
        <v>15.9</v>
      </c>
      <c r="F353" s="41">
        <f t="shared" si="18"/>
        <v>7.4729999999999999</v>
      </c>
      <c r="G353" s="7"/>
    </row>
    <row r="354" spans="1:12" x14ac:dyDescent="0.3">
      <c r="A354" s="109" t="s">
        <v>78</v>
      </c>
      <c r="B354" s="4" t="s">
        <v>1050</v>
      </c>
      <c r="C354" s="42" t="s">
        <v>110</v>
      </c>
      <c r="D354" s="40">
        <v>0.47</v>
      </c>
      <c r="E354" s="43">
        <v>5.92</v>
      </c>
      <c r="F354" s="6">
        <f>D354*E354</f>
        <v>2.7824</v>
      </c>
      <c r="G354" s="7"/>
    </row>
    <row r="355" spans="1:12" x14ac:dyDescent="0.3">
      <c r="A355" s="109" t="s">
        <v>1051</v>
      </c>
      <c r="B355" s="4" t="s">
        <v>1052</v>
      </c>
      <c r="C355" s="39" t="s">
        <v>750</v>
      </c>
      <c r="D355" s="40">
        <v>0.47</v>
      </c>
      <c r="E355" s="6">
        <v>11.7</v>
      </c>
      <c r="F355" s="41">
        <f t="shared" ref="F355" si="19">D355*E355</f>
        <v>5.4989999999999997</v>
      </c>
      <c r="G355" s="7"/>
    </row>
    <row r="356" spans="1:12" x14ac:dyDescent="0.3">
      <c r="A356" s="109" t="s">
        <v>1053</v>
      </c>
      <c r="B356" s="4" t="s">
        <v>1054</v>
      </c>
      <c r="C356" s="42" t="s">
        <v>304</v>
      </c>
      <c r="D356" s="40">
        <v>1</v>
      </c>
      <c r="E356" s="45">
        <v>3</v>
      </c>
      <c r="F356" s="6">
        <f>D356*E356</f>
        <v>3</v>
      </c>
      <c r="G356" s="7"/>
    </row>
    <row r="357" spans="1:12" ht="15" thickBot="1" x14ac:dyDescent="0.35">
      <c r="A357" s="109" t="s">
        <v>1055</v>
      </c>
      <c r="B357" s="20" t="s">
        <v>1056</v>
      </c>
      <c r="C357" s="42" t="s">
        <v>190</v>
      </c>
      <c r="D357" s="22">
        <v>1</v>
      </c>
      <c r="E357" s="43">
        <v>57.7</v>
      </c>
      <c r="F357" s="6">
        <f>D357*E357</f>
        <v>57.7</v>
      </c>
      <c r="G357" s="7"/>
    </row>
    <row r="358" spans="1:12" ht="15.6" thickTop="1" thickBot="1" x14ac:dyDescent="0.35">
      <c r="A358" s="80">
        <v>2</v>
      </c>
      <c r="B358" s="244" t="s">
        <v>49</v>
      </c>
      <c r="C358" s="245"/>
      <c r="D358" s="245"/>
      <c r="E358" s="246"/>
      <c r="F358" s="72">
        <f>SUM(F352:F357)</f>
        <v>79.2697</v>
      </c>
      <c r="G358" s="73">
        <f>SUM(F358/F363)</f>
        <v>0.44671881492235044</v>
      </c>
    </row>
    <row r="359" spans="1:12" ht="15.6" thickTop="1" thickBot="1" x14ac:dyDescent="0.35">
      <c r="A359" s="78" t="s">
        <v>26</v>
      </c>
      <c r="B359" s="244" t="s">
        <v>27</v>
      </c>
      <c r="C359" s="245"/>
      <c r="D359" s="245"/>
      <c r="E359" s="246"/>
      <c r="F359" s="79">
        <f>SUM(F350,F358)</f>
        <v>140.2757</v>
      </c>
      <c r="G359" s="3"/>
    </row>
    <row r="360" spans="1:12" ht="15.6" thickTop="1" thickBot="1" x14ac:dyDescent="0.35">
      <c r="A360" s="80">
        <v>3</v>
      </c>
      <c r="B360" s="264" t="s">
        <v>28</v>
      </c>
      <c r="C360" s="265"/>
      <c r="D360" s="265"/>
      <c r="E360" s="266"/>
      <c r="F360" s="79">
        <f>SUM(F359)*15%</f>
        <v>21.041354999999999</v>
      </c>
      <c r="G360" s="73">
        <f>SUM(F360/F363)</f>
        <v>0.11857707509881421</v>
      </c>
    </row>
    <row r="361" spans="1:12" ht="15.6" thickTop="1" thickBot="1" x14ac:dyDescent="0.35">
      <c r="A361" s="78" t="s">
        <v>29</v>
      </c>
      <c r="B361" s="244" t="s">
        <v>30</v>
      </c>
      <c r="C361" s="245"/>
      <c r="D361" s="245"/>
      <c r="E361" s="246"/>
      <c r="F361" s="81">
        <f>SUM(F359:F360)</f>
        <v>161.31705500000001</v>
      </c>
    </row>
    <row r="362" spans="1:12" ht="15.6" thickTop="1" thickBot="1" x14ac:dyDescent="0.35">
      <c r="A362" s="80">
        <v>4</v>
      </c>
      <c r="B362" s="264" t="s">
        <v>31</v>
      </c>
      <c r="C362" s="265"/>
      <c r="D362" s="265"/>
      <c r="E362" s="266"/>
      <c r="F362" s="79">
        <f>SUM(F361)*10%</f>
        <v>16.131705500000002</v>
      </c>
      <c r="G362" s="73">
        <f>SUM(F362/F363)</f>
        <v>9.0909090909090912E-2</v>
      </c>
    </row>
    <row r="363" spans="1:12" ht="15.6" thickTop="1" thickBot="1" x14ac:dyDescent="0.35">
      <c r="A363" s="78" t="s">
        <v>32</v>
      </c>
      <c r="B363" s="244" t="s">
        <v>33</v>
      </c>
      <c r="C363" s="245"/>
      <c r="D363" s="245"/>
      <c r="E363" s="246"/>
      <c r="F363" s="81">
        <f>SUM(F361,F362)</f>
        <v>177.44876050000002</v>
      </c>
      <c r="G363" s="82">
        <f>SUM(G350,G358,G360,G362)</f>
        <v>0.99999999999999989</v>
      </c>
    </row>
    <row r="364" spans="1:12" ht="15.6" thickTop="1" thickBot="1" x14ac:dyDescent="0.35">
      <c r="A364" s="8"/>
      <c r="B364" s="9"/>
      <c r="C364" s="9"/>
      <c r="D364" s="9"/>
      <c r="E364" s="9"/>
      <c r="F364" s="11"/>
      <c r="G364" s="12"/>
      <c r="I364" s="31"/>
      <c r="J364" s="30"/>
      <c r="K364" s="31"/>
      <c r="L364" s="31"/>
    </row>
    <row r="365" spans="1:12" ht="44.4" thickTop="1" thickBot="1" x14ac:dyDescent="0.35">
      <c r="A365" s="61" t="s">
        <v>2</v>
      </c>
      <c r="B365" s="62" t="s">
        <v>3</v>
      </c>
      <c r="C365" s="63" t="s">
        <v>4</v>
      </c>
      <c r="D365" s="64" t="s">
        <v>5</v>
      </c>
      <c r="E365" s="27"/>
      <c r="F365" s="20"/>
      <c r="G365" s="20"/>
      <c r="I365" s="24"/>
      <c r="J365" s="24"/>
      <c r="K365" s="24"/>
    </row>
    <row r="366" spans="1:12" ht="300.60000000000002" customHeight="1" thickTop="1" x14ac:dyDescent="0.3">
      <c r="A366" s="101" t="s">
        <v>1069</v>
      </c>
      <c r="B366" s="224" t="s">
        <v>1070</v>
      </c>
      <c r="C366" s="26"/>
      <c r="D366" s="26"/>
      <c r="E366" s="27"/>
      <c r="F366" s="20"/>
      <c r="G366" s="20"/>
      <c r="I366" s="24"/>
      <c r="J366" s="24"/>
      <c r="K366" s="24"/>
    </row>
    <row r="367" spans="1:12" ht="15" thickBot="1" x14ac:dyDescent="0.35">
      <c r="A367" s="103" t="s">
        <v>1073</v>
      </c>
      <c r="B367" s="115" t="s">
        <v>1060</v>
      </c>
      <c r="C367" s="110" t="s">
        <v>130</v>
      </c>
      <c r="D367" s="110">
        <v>1</v>
      </c>
      <c r="E367" s="20"/>
      <c r="F367" s="20"/>
      <c r="G367" s="20"/>
    </row>
    <row r="368" spans="1:12" ht="30" thickTop="1" thickBot="1" x14ac:dyDescent="0.35">
      <c r="A368" s="61" t="s">
        <v>9</v>
      </c>
      <c r="B368" s="62" t="s">
        <v>10</v>
      </c>
      <c r="C368" s="62" t="s">
        <v>4</v>
      </c>
      <c r="D368" s="62" t="s">
        <v>11</v>
      </c>
      <c r="E368" s="62" t="s">
        <v>12</v>
      </c>
      <c r="F368" s="62" t="s">
        <v>13</v>
      </c>
      <c r="G368" s="64" t="s">
        <v>14</v>
      </c>
    </row>
    <row r="369" spans="1:7" ht="15" thickTop="1" x14ac:dyDescent="0.3">
      <c r="A369" s="20"/>
      <c r="B369" s="67" t="s">
        <v>15</v>
      </c>
      <c r="C369" s="68"/>
      <c r="D369" s="68"/>
      <c r="E369" s="68"/>
      <c r="F369" s="68"/>
      <c r="G369" s="7"/>
    </row>
    <row r="370" spans="1:7" x14ac:dyDescent="0.3">
      <c r="A370" s="36" t="s">
        <v>16</v>
      </c>
      <c r="B370" s="4" t="s">
        <v>70</v>
      </c>
      <c r="C370" s="4" t="s">
        <v>18</v>
      </c>
      <c r="D370" s="105">
        <v>1.2</v>
      </c>
      <c r="E370" s="70">
        <v>30.28</v>
      </c>
      <c r="F370" s="6">
        <f>PRODUCT(D370:E370)</f>
        <v>36.335999999999999</v>
      </c>
      <c r="G370" s="7"/>
    </row>
    <row r="371" spans="1:7" x14ac:dyDescent="0.3">
      <c r="A371" s="36" t="s">
        <v>19</v>
      </c>
      <c r="B371" s="4" t="s">
        <v>140</v>
      </c>
      <c r="C371" s="4" t="s">
        <v>18</v>
      </c>
      <c r="D371" s="105">
        <v>1.2</v>
      </c>
      <c r="E371" s="6">
        <v>28.09</v>
      </c>
      <c r="F371" s="6">
        <f>PRODUCT(D371:E371)</f>
        <v>33.707999999999998</v>
      </c>
      <c r="G371" s="7"/>
    </row>
    <row r="372" spans="1:7" ht="15" thickBot="1" x14ac:dyDescent="0.35">
      <c r="A372" s="36" t="s">
        <v>131</v>
      </c>
      <c r="B372" s="4" t="s">
        <v>141</v>
      </c>
      <c r="C372" s="4" t="s">
        <v>18</v>
      </c>
      <c r="D372" s="105">
        <v>1.2</v>
      </c>
      <c r="E372" s="70">
        <v>25.18</v>
      </c>
      <c r="F372" s="6">
        <f>PRODUCT(D372:E372)</f>
        <v>30.215999999999998</v>
      </c>
      <c r="G372" s="7"/>
    </row>
    <row r="373" spans="1:7" ht="15.6" thickTop="1" thickBot="1" x14ac:dyDescent="0.35">
      <c r="A373" s="71">
        <v>1</v>
      </c>
      <c r="B373" s="244" t="s">
        <v>21</v>
      </c>
      <c r="C373" s="245"/>
      <c r="D373" s="245"/>
      <c r="E373" s="246"/>
      <c r="F373" s="72">
        <f>SUM(F370:F372)</f>
        <v>100.25999999999999</v>
      </c>
      <c r="G373" s="73">
        <f>SUM(F373/F386)</f>
        <v>0.57212611660282342</v>
      </c>
    </row>
    <row r="374" spans="1:7" ht="15" thickTop="1" x14ac:dyDescent="0.3">
      <c r="A374" s="21"/>
      <c r="B374" s="74" t="s">
        <v>45</v>
      </c>
      <c r="C374" s="4"/>
      <c r="D374" s="4"/>
      <c r="E374" s="4"/>
      <c r="F374" s="41"/>
      <c r="G374" s="75"/>
    </row>
    <row r="375" spans="1:7" x14ac:dyDescent="0.3">
      <c r="A375" s="109" t="s">
        <v>23</v>
      </c>
      <c r="B375" s="138" t="s">
        <v>1048</v>
      </c>
      <c r="C375" s="39" t="s">
        <v>110</v>
      </c>
      <c r="D375" s="40">
        <v>0.55000000000000004</v>
      </c>
      <c r="E375" s="6">
        <v>5.99</v>
      </c>
      <c r="F375" s="41">
        <f t="shared" ref="F375:F376" si="20">D375*E375</f>
        <v>3.2945000000000002</v>
      </c>
      <c r="G375" s="7"/>
    </row>
    <row r="376" spans="1:7" x14ac:dyDescent="0.3">
      <c r="A376" s="109" t="s">
        <v>47</v>
      </c>
      <c r="B376" s="4" t="s">
        <v>1049</v>
      </c>
      <c r="C376" s="39" t="s">
        <v>110</v>
      </c>
      <c r="D376" s="40">
        <v>0.55000000000000004</v>
      </c>
      <c r="E376" s="6">
        <v>15.9</v>
      </c>
      <c r="F376" s="41">
        <f t="shared" si="20"/>
        <v>8.745000000000001</v>
      </c>
      <c r="G376" s="7"/>
    </row>
    <row r="377" spans="1:7" x14ac:dyDescent="0.3">
      <c r="A377" s="109" t="s">
        <v>78</v>
      </c>
      <c r="B377" s="4" t="s">
        <v>1050</v>
      </c>
      <c r="C377" s="42" t="s">
        <v>110</v>
      </c>
      <c r="D377" s="40">
        <v>0.55000000000000004</v>
      </c>
      <c r="E377" s="43">
        <v>5.92</v>
      </c>
      <c r="F377" s="6">
        <f>D377*E377</f>
        <v>3.2560000000000002</v>
      </c>
      <c r="G377" s="7"/>
    </row>
    <row r="378" spans="1:7" x14ac:dyDescent="0.3">
      <c r="A378" s="109" t="s">
        <v>1051</v>
      </c>
      <c r="B378" s="4" t="s">
        <v>1052</v>
      </c>
      <c r="C378" s="39" t="s">
        <v>750</v>
      </c>
      <c r="D378" s="40">
        <v>0.55000000000000004</v>
      </c>
      <c r="E378" s="6">
        <v>11.7</v>
      </c>
      <c r="F378" s="41">
        <f t="shared" ref="F378" si="21">D378*E378</f>
        <v>6.4350000000000005</v>
      </c>
      <c r="G378" s="7"/>
    </row>
    <row r="379" spans="1:7" x14ac:dyDescent="0.3">
      <c r="A379" s="109" t="s">
        <v>1053</v>
      </c>
      <c r="B379" s="4" t="s">
        <v>1054</v>
      </c>
      <c r="C379" s="42" t="s">
        <v>304</v>
      </c>
      <c r="D379" s="40">
        <v>1</v>
      </c>
      <c r="E379" s="45">
        <v>3</v>
      </c>
      <c r="F379" s="6">
        <f>D379*E379</f>
        <v>3</v>
      </c>
      <c r="G379" s="7"/>
    </row>
    <row r="380" spans="1:7" ht="15" thickBot="1" x14ac:dyDescent="0.35">
      <c r="A380" s="109" t="s">
        <v>1055</v>
      </c>
      <c r="B380" s="20" t="s">
        <v>1056</v>
      </c>
      <c r="C380" s="42" t="s">
        <v>190</v>
      </c>
      <c r="D380" s="22">
        <v>1</v>
      </c>
      <c r="E380" s="43">
        <v>13.54</v>
      </c>
      <c r="F380" s="6">
        <f>D380*E380</f>
        <v>13.54</v>
      </c>
      <c r="G380" s="7"/>
    </row>
    <row r="381" spans="1:7" ht="15.6" thickTop="1" thickBot="1" x14ac:dyDescent="0.35">
      <c r="A381" s="80">
        <v>2</v>
      </c>
      <c r="B381" s="244" t="s">
        <v>49</v>
      </c>
      <c r="C381" s="245"/>
      <c r="D381" s="245"/>
      <c r="E381" s="246"/>
      <c r="F381" s="72">
        <f>SUM(F375:F380)</f>
        <v>38.270499999999998</v>
      </c>
      <c r="G381" s="73">
        <f>SUM(F381/F386)</f>
        <v>0.21838771738927146</v>
      </c>
    </row>
    <row r="382" spans="1:7" ht="15.6" thickTop="1" thickBot="1" x14ac:dyDescent="0.35">
      <c r="A382" s="78" t="s">
        <v>26</v>
      </c>
      <c r="B382" s="244" t="s">
        <v>27</v>
      </c>
      <c r="C382" s="245"/>
      <c r="D382" s="245"/>
      <c r="E382" s="246"/>
      <c r="F382" s="79">
        <f>SUM(F373,F381)</f>
        <v>138.53049999999999</v>
      </c>
      <c r="G382" s="3"/>
    </row>
    <row r="383" spans="1:7" ht="15.6" thickTop="1" thickBot="1" x14ac:dyDescent="0.35">
      <c r="A383" s="80">
        <v>3</v>
      </c>
      <c r="B383" s="264" t="s">
        <v>28</v>
      </c>
      <c r="C383" s="265"/>
      <c r="D383" s="265"/>
      <c r="E383" s="266"/>
      <c r="F383" s="79">
        <f>SUM(F382)*15%</f>
        <v>20.779574999999998</v>
      </c>
      <c r="G383" s="73">
        <f>SUM(F383/F386)</f>
        <v>0.11857707509881424</v>
      </c>
    </row>
    <row r="384" spans="1:7" ht="15.6" thickTop="1" thickBot="1" x14ac:dyDescent="0.35">
      <c r="A384" s="78" t="s">
        <v>29</v>
      </c>
      <c r="B384" s="244" t="s">
        <v>30</v>
      </c>
      <c r="C384" s="245"/>
      <c r="D384" s="245"/>
      <c r="E384" s="246"/>
      <c r="F384" s="81">
        <f>SUM(F382:F383)</f>
        <v>159.31007499999998</v>
      </c>
    </row>
    <row r="385" spans="1:12" ht="15.6" thickTop="1" thickBot="1" x14ac:dyDescent="0.35">
      <c r="A385" s="80">
        <v>4</v>
      </c>
      <c r="B385" s="264" t="s">
        <v>31</v>
      </c>
      <c r="C385" s="265"/>
      <c r="D385" s="265"/>
      <c r="E385" s="266"/>
      <c r="F385" s="79">
        <f>SUM(F384)*10%</f>
        <v>15.9310075</v>
      </c>
      <c r="G385" s="73">
        <f>SUM(F385/F386)</f>
        <v>9.0909090909090925E-2</v>
      </c>
    </row>
    <row r="386" spans="1:12" ht="15.6" thickTop="1" thickBot="1" x14ac:dyDescent="0.35">
      <c r="A386" s="78" t="s">
        <v>32</v>
      </c>
      <c r="B386" s="244" t="s">
        <v>33</v>
      </c>
      <c r="C386" s="245"/>
      <c r="D386" s="245"/>
      <c r="E386" s="246"/>
      <c r="F386" s="81">
        <f>SUM(F384,F385)</f>
        <v>175.24108249999998</v>
      </c>
      <c r="G386" s="82">
        <f>SUM(G373,G381,G383,G385)</f>
        <v>1</v>
      </c>
    </row>
    <row r="387" spans="1:12" ht="15.6" thickTop="1" thickBot="1" x14ac:dyDescent="0.35">
      <c r="A387" s="8"/>
      <c r="B387" s="9"/>
      <c r="C387" s="9"/>
      <c r="D387" s="9"/>
      <c r="E387" s="9"/>
      <c r="F387" s="11"/>
      <c r="G387" s="12"/>
      <c r="I387" s="31"/>
      <c r="J387" s="30"/>
      <c r="K387" s="31"/>
      <c r="L387" s="31"/>
    </row>
    <row r="388" spans="1:12" ht="44.4" thickTop="1" thickBot="1" x14ac:dyDescent="0.35">
      <c r="A388" s="61" t="s">
        <v>2</v>
      </c>
      <c r="B388" s="62" t="s">
        <v>3</v>
      </c>
      <c r="C388" s="63" t="s">
        <v>4</v>
      </c>
      <c r="D388" s="64" t="s">
        <v>5</v>
      </c>
      <c r="E388" s="27"/>
      <c r="F388" s="20"/>
      <c r="G388" s="20"/>
      <c r="I388" s="24"/>
      <c r="J388" s="24"/>
      <c r="K388" s="24"/>
    </row>
    <row r="389" spans="1:12" ht="295.2" customHeight="1" thickTop="1" x14ac:dyDescent="0.3">
      <c r="A389" s="101" t="s">
        <v>1069</v>
      </c>
      <c r="B389" s="224" t="s">
        <v>1070</v>
      </c>
      <c r="C389" s="26"/>
      <c r="D389" s="26"/>
      <c r="E389" s="27"/>
      <c r="F389" s="20"/>
      <c r="G389" s="20"/>
      <c r="I389" s="24"/>
      <c r="J389" s="24"/>
      <c r="K389" s="24"/>
    </row>
    <row r="390" spans="1:12" ht="15" thickBot="1" x14ac:dyDescent="0.35">
      <c r="A390" s="103" t="s">
        <v>1074</v>
      </c>
      <c r="B390" s="115" t="s">
        <v>1062</v>
      </c>
      <c r="C390" s="110" t="s">
        <v>130</v>
      </c>
      <c r="D390" s="110">
        <v>1</v>
      </c>
      <c r="E390" s="20"/>
      <c r="F390" s="20"/>
      <c r="G390" s="20"/>
    </row>
    <row r="391" spans="1:12" ht="30" thickTop="1" thickBot="1" x14ac:dyDescent="0.35">
      <c r="A391" s="61" t="s">
        <v>9</v>
      </c>
      <c r="B391" s="62" t="s">
        <v>10</v>
      </c>
      <c r="C391" s="62" t="s">
        <v>4</v>
      </c>
      <c r="D391" s="62" t="s">
        <v>11</v>
      </c>
      <c r="E391" s="62" t="s">
        <v>12</v>
      </c>
      <c r="F391" s="62" t="s">
        <v>13</v>
      </c>
      <c r="G391" s="64" t="s">
        <v>14</v>
      </c>
    </row>
    <row r="392" spans="1:12" ht="15" thickTop="1" x14ac:dyDescent="0.3">
      <c r="A392" s="20"/>
      <c r="B392" s="67" t="s">
        <v>15</v>
      </c>
      <c r="C392" s="68"/>
      <c r="D392" s="68"/>
      <c r="E392" s="68"/>
      <c r="F392" s="68"/>
      <c r="G392" s="7"/>
    </row>
    <row r="393" spans="1:12" x14ac:dyDescent="0.3">
      <c r="A393" s="36" t="s">
        <v>16</v>
      </c>
      <c r="B393" s="4" t="s">
        <v>70</v>
      </c>
      <c r="C393" s="4" t="s">
        <v>18</v>
      </c>
      <c r="D393" s="105">
        <v>1.7</v>
      </c>
      <c r="E393" s="70">
        <v>30.28</v>
      </c>
      <c r="F393" s="6">
        <f>PRODUCT(D393:E393)</f>
        <v>51.475999999999999</v>
      </c>
      <c r="G393" s="7"/>
    </row>
    <row r="394" spans="1:12" x14ac:dyDescent="0.3">
      <c r="A394" s="36" t="s">
        <v>19</v>
      </c>
      <c r="B394" s="4" t="s">
        <v>140</v>
      </c>
      <c r="C394" s="4" t="s">
        <v>18</v>
      </c>
      <c r="D394" s="105">
        <v>1.7</v>
      </c>
      <c r="E394" s="6">
        <v>28.09</v>
      </c>
      <c r="F394" s="6">
        <f>PRODUCT(D394:E394)</f>
        <v>47.753</v>
      </c>
      <c r="G394" s="7"/>
    </row>
    <row r="395" spans="1:12" ht="15" thickBot="1" x14ac:dyDescent="0.35">
      <c r="A395" s="36" t="s">
        <v>131</v>
      </c>
      <c r="B395" s="4" t="s">
        <v>141</v>
      </c>
      <c r="C395" s="4" t="s">
        <v>18</v>
      </c>
      <c r="D395" s="105">
        <v>1.7</v>
      </c>
      <c r="E395" s="70">
        <v>25.18</v>
      </c>
      <c r="F395" s="6">
        <f>PRODUCT(D395:E395)</f>
        <v>42.805999999999997</v>
      </c>
      <c r="G395" s="7"/>
    </row>
    <row r="396" spans="1:12" ht="15.6" thickTop="1" thickBot="1" x14ac:dyDescent="0.35">
      <c r="A396" s="71">
        <v>1</v>
      </c>
      <c r="B396" s="244" t="s">
        <v>21</v>
      </c>
      <c r="C396" s="245"/>
      <c r="D396" s="245"/>
      <c r="E396" s="246"/>
      <c r="F396" s="72">
        <f>SUM(F393:F395)</f>
        <v>142.035</v>
      </c>
      <c r="G396" s="73">
        <f>SUM(F396/F409)</f>
        <v>0.60551165884381353</v>
      </c>
    </row>
    <row r="397" spans="1:12" ht="15" thickTop="1" x14ac:dyDescent="0.3">
      <c r="A397" s="21"/>
      <c r="B397" s="74" t="s">
        <v>45</v>
      </c>
      <c r="C397" s="4"/>
      <c r="D397" s="4"/>
      <c r="E397" s="4"/>
      <c r="F397" s="41"/>
      <c r="G397" s="75"/>
    </row>
    <row r="398" spans="1:12" x14ac:dyDescent="0.3">
      <c r="A398" s="109" t="s">
        <v>23</v>
      </c>
      <c r="B398" s="4" t="s">
        <v>1048</v>
      </c>
      <c r="C398" s="39" t="s">
        <v>110</v>
      </c>
      <c r="D398" s="40">
        <v>0.6</v>
      </c>
      <c r="E398" s="6">
        <v>5.99</v>
      </c>
      <c r="F398" s="41">
        <f t="shared" ref="F398:F399" si="22">D398*E398</f>
        <v>3.5939999999999999</v>
      </c>
      <c r="G398" s="7"/>
    </row>
    <row r="399" spans="1:12" x14ac:dyDescent="0.3">
      <c r="A399" s="109" t="s">
        <v>47</v>
      </c>
      <c r="B399" s="4" t="s">
        <v>1049</v>
      </c>
      <c r="C399" s="39" t="s">
        <v>110</v>
      </c>
      <c r="D399" s="40">
        <v>0.6</v>
      </c>
      <c r="E399" s="6">
        <v>15.9</v>
      </c>
      <c r="F399" s="41">
        <f t="shared" si="22"/>
        <v>9.5399999999999991</v>
      </c>
      <c r="G399" s="7"/>
    </row>
    <row r="400" spans="1:12" x14ac:dyDescent="0.3">
      <c r="A400" s="109" t="s">
        <v>78</v>
      </c>
      <c r="B400" s="4" t="s">
        <v>1050</v>
      </c>
      <c r="C400" s="42" t="s">
        <v>110</v>
      </c>
      <c r="D400" s="40">
        <v>0.6</v>
      </c>
      <c r="E400" s="43">
        <v>5.92</v>
      </c>
      <c r="F400" s="6">
        <f>D400*E400</f>
        <v>3.552</v>
      </c>
      <c r="G400" s="7"/>
    </row>
    <row r="401" spans="1:12" x14ac:dyDescent="0.3">
      <c r="A401" s="109" t="s">
        <v>1051</v>
      </c>
      <c r="B401" s="138" t="s">
        <v>1052</v>
      </c>
      <c r="C401" s="39" t="s">
        <v>750</v>
      </c>
      <c r="D401" s="40">
        <v>0.6</v>
      </c>
      <c r="E401" s="6">
        <v>11.7</v>
      </c>
      <c r="F401" s="41">
        <f t="shared" ref="F401" si="23">D401*E401</f>
        <v>7.02</v>
      </c>
      <c r="G401" s="7"/>
    </row>
    <row r="402" spans="1:12" x14ac:dyDescent="0.3">
      <c r="A402" s="109" t="s">
        <v>1053</v>
      </c>
      <c r="B402" s="4" t="s">
        <v>1054</v>
      </c>
      <c r="C402" s="42" t="s">
        <v>304</v>
      </c>
      <c r="D402" s="40">
        <v>1</v>
      </c>
      <c r="E402" s="45">
        <v>3</v>
      </c>
      <c r="F402" s="6">
        <f>D402*E402</f>
        <v>3</v>
      </c>
      <c r="G402" s="7"/>
    </row>
    <row r="403" spans="1:12" ht="15" thickBot="1" x14ac:dyDescent="0.35">
      <c r="A403" s="109" t="s">
        <v>1055</v>
      </c>
      <c r="B403" s="20" t="s">
        <v>1056</v>
      </c>
      <c r="C403" s="42" t="s">
        <v>190</v>
      </c>
      <c r="D403" s="22">
        <v>1</v>
      </c>
      <c r="E403" s="43">
        <v>16.690000000000001</v>
      </c>
      <c r="F403" s="6">
        <f>D403*E403</f>
        <v>16.690000000000001</v>
      </c>
      <c r="G403" s="7"/>
    </row>
    <row r="404" spans="1:12" ht="15.6" thickTop="1" thickBot="1" x14ac:dyDescent="0.35">
      <c r="A404" s="80">
        <v>2</v>
      </c>
      <c r="B404" s="244" t="s">
        <v>49</v>
      </c>
      <c r="C404" s="245"/>
      <c r="D404" s="245"/>
      <c r="E404" s="246"/>
      <c r="F404" s="72">
        <f>SUM(F398:F403)</f>
        <v>43.396000000000001</v>
      </c>
      <c r="G404" s="73">
        <f>SUM(F404/F409)</f>
        <v>0.18500217514828129</v>
      </c>
    </row>
    <row r="405" spans="1:12" ht="15.6" thickTop="1" thickBot="1" x14ac:dyDescent="0.35">
      <c r="A405" s="78" t="s">
        <v>26</v>
      </c>
      <c r="B405" s="244" t="s">
        <v>27</v>
      </c>
      <c r="C405" s="245"/>
      <c r="D405" s="245"/>
      <c r="E405" s="246"/>
      <c r="F405" s="79">
        <f>SUM(F396,F404)</f>
        <v>185.43099999999998</v>
      </c>
      <c r="G405" s="3"/>
    </row>
    <row r="406" spans="1:12" ht="15.6" thickTop="1" thickBot="1" x14ac:dyDescent="0.35">
      <c r="A406" s="80">
        <v>3</v>
      </c>
      <c r="B406" s="264" t="s">
        <v>28</v>
      </c>
      <c r="C406" s="265"/>
      <c r="D406" s="265"/>
      <c r="E406" s="266"/>
      <c r="F406" s="79">
        <f>SUM(F405)*15%</f>
        <v>27.814649999999997</v>
      </c>
      <c r="G406" s="73">
        <f>SUM(F406/F409)</f>
        <v>0.11857707509881422</v>
      </c>
    </row>
    <row r="407" spans="1:12" ht="15.6" thickTop="1" thickBot="1" x14ac:dyDescent="0.35">
      <c r="A407" s="78" t="s">
        <v>29</v>
      </c>
      <c r="B407" s="244" t="s">
        <v>30</v>
      </c>
      <c r="C407" s="245"/>
      <c r="D407" s="245"/>
      <c r="E407" s="246"/>
      <c r="F407" s="81">
        <f>SUM(F405:F406)</f>
        <v>213.24564999999998</v>
      </c>
    </row>
    <row r="408" spans="1:12" ht="15.6" thickTop="1" thickBot="1" x14ac:dyDescent="0.35">
      <c r="A408" s="80">
        <v>4</v>
      </c>
      <c r="B408" s="264" t="s">
        <v>31</v>
      </c>
      <c r="C408" s="265"/>
      <c r="D408" s="265"/>
      <c r="E408" s="266"/>
      <c r="F408" s="79">
        <f>SUM(F407)*10%</f>
        <v>21.324565</v>
      </c>
      <c r="G408" s="73">
        <f>SUM(F408/F409)</f>
        <v>9.0909090909090912E-2</v>
      </c>
    </row>
    <row r="409" spans="1:12" ht="15.6" thickTop="1" thickBot="1" x14ac:dyDescent="0.35">
      <c r="A409" s="78" t="s">
        <v>32</v>
      </c>
      <c r="B409" s="244" t="s">
        <v>33</v>
      </c>
      <c r="C409" s="245"/>
      <c r="D409" s="245"/>
      <c r="E409" s="246"/>
      <c r="F409" s="81">
        <f>SUM(F407,F408)</f>
        <v>234.57021499999999</v>
      </c>
      <c r="G409" s="82">
        <f>SUM(G396,G404,G406,G408)</f>
        <v>1</v>
      </c>
    </row>
    <row r="410" spans="1:12" ht="15.6" thickTop="1" thickBot="1" x14ac:dyDescent="0.35">
      <c r="A410" s="8"/>
      <c r="B410" s="9"/>
      <c r="C410" s="9"/>
      <c r="D410" s="9"/>
      <c r="E410" s="9"/>
      <c r="F410" s="11"/>
      <c r="G410" s="12"/>
      <c r="I410" s="31"/>
      <c r="J410" s="30"/>
      <c r="K410" s="31"/>
      <c r="L410" s="31"/>
    </row>
    <row r="411" spans="1:12" ht="44.4" thickTop="1" thickBot="1" x14ac:dyDescent="0.35">
      <c r="A411" s="61" t="s">
        <v>2</v>
      </c>
      <c r="B411" s="62" t="s">
        <v>3</v>
      </c>
      <c r="C411" s="63" t="s">
        <v>4</v>
      </c>
      <c r="D411" s="64" t="s">
        <v>5</v>
      </c>
      <c r="E411" s="27"/>
      <c r="F411" s="20"/>
      <c r="G411" s="20"/>
      <c r="I411" s="24"/>
      <c r="J411" s="24"/>
      <c r="K411" s="24"/>
    </row>
    <row r="412" spans="1:12" ht="300.60000000000002" customHeight="1" thickTop="1" x14ac:dyDescent="0.3">
      <c r="A412" s="101" t="s">
        <v>1075</v>
      </c>
      <c r="B412" s="224" t="s">
        <v>1076</v>
      </c>
      <c r="C412" s="26"/>
      <c r="D412" s="26"/>
      <c r="E412" s="27"/>
      <c r="F412" s="20"/>
      <c r="G412" s="20"/>
      <c r="I412" s="24"/>
      <c r="J412" s="24"/>
      <c r="K412" s="24"/>
    </row>
    <row r="413" spans="1:12" ht="15" thickBot="1" x14ac:dyDescent="0.35">
      <c r="A413" s="103" t="s">
        <v>1077</v>
      </c>
      <c r="B413" s="115" t="s">
        <v>1047</v>
      </c>
      <c r="C413" s="110" t="s">
        <v>130</v>
      </c>
      <c r="D413" s="110">
        <v>1</v>
      </c>
      <c r="E413" s="20"/>
      <c r="F413" s="20"/>
      <c r="G413" s="20"/>
    </row>
    <row r="414" spans="1:12" ht="30" thickTop="1" thickBot="1" x14ac:dyDescent="0.35">
      <c r="A414" s="61" t="s">
        <v>9</v>
      </c>
      <c r="B414" s="62" t="s">
        <v>10</v>
      </c>
      <c r="C414" s="62" t="s">
        <v>4</v>
      </c>
      <c r="D414" s="62" t="s">
        <v>11</v>
      </c>
      <c r="E414" s="62" t="s">
        <v>12</v>
      </c>
      <c r="F414" s="62" t="s">
        <v>13</v>
      </c>
      <c r="G414" s="64" t="s">
        <v>14</v>
      </c>
    </row>
    <row r="415" spans="1:12" ht="15" thickTop="1" x14ac:dyDescent="0.3">
      <c r="A415" s="20"/>
      <c r="B415" s="67" t="s">
        <v>15</v>
      </c>
      <c r="C415" s="68"/>
      <c r="D415" s="68"/>
      <c r="E415" s="68"/>
      <c r="F415" s="68"/>
      <c r="G415" s="7"/>
    </row>
    <row r="416" spans="1:12" x14ac:dyDescent="0.3">
      <c r="A416" s="36" t="s">
        <v>16</v>
      </c>
      <c r="B416" s="4" t="s">
        <v>70</v>
      </c>
      <c r="C416" s="4" t="s">
        <v>18</v>
      </c>
      <c r="D416" s="105">
        <v>1.0586</v>
      </c>
      <c r="E416" s="6">
        <v>30.28</v>
      </c>
      <c r="F416" s="6">
        <f>PRODUCT(D416:E416)</f>
        <v>32.054408000000002</v>
      </c>
      <c r="G416" s="7"/>
    </row>
    <row r="417" spans="1:12" ht="15" thickBot="1" x14ac:dyDescent="0.35">
      <c r="A417" s="36" t="s">
        <v>19</v>
      </c>
      <c r="B417" s="4" t="s">
        <v>20</v>
      </c>
      <c r="C417" s="4" t="s">
        <v>18</v>
      </c>
      <c r="D417" s="105">
        <v>1.0586</v>
      </c>
      <c r="E417" s="6">
        <v>25.18</v>
      </c>
      <c r="F417" s="6">
        <f>PRODUCT(D417:E417)</f>
        <v>26.655548</v>
      </c>
      <c r="G417" s="7"/>
    </row>
    <row r="418" spans="1:12" ht="15.6" thickTop="1" thickBot="1" x14ac:dyDescent="0.35">
      <c r="A418" s="71">
        <v>1</v>
      </c>
      <c r="B418" s="244" t="s">
        <v>21</v>
      </c>
      <c r="C418" s="245"/>
      <c r="D418" s="245"/>
      <c r="E418" s="246"/>
      <c r="F418" s="72">
        <f>SUM(F416:F417)</f>
        <v>58.709956000000005</v>
      </c>
      <c r="G418" s="73">
        <f>SUM(F418/F431)</f>
        <v>0.51522213196581479</v>
      </c>
    </row>
    <row r="419" spans="1:12" ht="15" thickTop="1" x14ac:dyDescent="0.3">
      <c r="A419" s="21"/>
      <c r="B419" s="74" t="s">
        <v>45</v>
      </c>
      <c r="C419" s="4"/>
      <c r="D419" s="4"/>
      <c r="E419" s="4"/>
      <c r="F419" s="41"/>
      <c r="G419" s="75"/>
    </row>
    <row r="420" spans="1:12" x14ac:dyDescent="0.3">
      <c r="A420" s="109" t="s">
        <v>23</v>
      </c>
      <c r="B420" s="4" t="s">
        <v>1048</v>
      </c>
      <c r="C420" s="39" t="s">
        <v>110</v>
      </c>
      <c r="D420" s="40">
        <v>0.47</v>
      </c>
      <c r="E420" s="6">
        <v>5.99</v>
      </c>
      <c r="F420" s="41">
        <f t="shared" ref="F420:F421" si="24">D420*E420</f>
        <v>2.8153000000000001</v>
      </c>
      <c r="G420" s="7"/>
    </row>
    <row r="421" spans="1:12" x14ac:dyDescent="0.3">
      <c r="A421" s="109" t="s">
        <v>47</v>
      </c>
      <c r="B421" s="138" t="s">
        <v>1049</v>
      </c>
      <c r="C421" s="39" t="s">
        <v>110</v>
      </c>
      <c r="D421" s="40">
        <v>0.47</v>
      </c>
      <c r="E421" s="6">
        <v>15.9</v>
      </c>
      <c r="F421" s="41">
        <f t="shared" si="24"/>
        <v>7.4729999999999999</v>
      </c>
      <c r="G421" s="7"/>
    </row>
    <row r="422" spans="1:12" x14ac:dyDescent="0.3">
      <c r="A422" s="109" t="s">
        <v>78</v>
      </c>
      <c r="B422" s="4" t="s">
        <v>1050</v>
      </c>
      <c r="C422" s="42" t="s">
        <v>110</v>
      </c>
      <c r="D422" s="40">
        <v>0.47</v>
      </c>
      <c r="E422" s="43">
        <v>5.92</v>
      </c>
      <c r="F422" s="6">
        <f>D422*E422</f>
        <v>2.7824</v>
      </c>
      <c r="G422" s="7"/>
    </row>
    <row r="423" spans="1:12" x14ac:dyDescent="0.3">
      <c r="A423" s="109" t="s">
        <v>1051</v>
      </c>
      <c r="B423" s="4" t="s">
        <v>1052</v>
      </c>
      <c r="C423" s="39" t="s">
        <v>750</v>
      </c>
      <c r="D423" s="40">
        <v>0.47</v>
      </c>
      <c r="E423" s="6">
        <v>11.7</v>
      </c>
      <c r="F423" s="41">
        <f t="shared" ref="F423" si="25">D423*E423</f>
        <v>5.4989999999999997</v>
      </c>
      <c r="G423" s="7"/>
    </row>
    <row r="424" spans="1:12" x14ac:dyDescent="0.3">
      <c r="A424" s="109" t="s">
        <v>1053</v>
      </c>
      <c r="B424" s="4" t="s">
        <v>1054</v>
      </c>
      <c r="C424" s="42" t="s">
        <v>304</v>
      </c>
      <c r="D424" s="40">
        <v>1</v>
      </c>
      <c r="E424" s="45">
        <v>3</v>
      </c>
      <c r="F424" s="6">
        <f>D424*E424</f>
        <v>3</v>
      </c>
      <c r="G424" s="7"/>
    </row>
    <row r="425" spans="1:12" ht="15" thickBot="1" x14ac:dyDescent="0.35">
      <c r="A425" s="109" t="s">
        <v>1055</v>
      </c>
      <c r="B425" s="20" t="s">
        <v>1056</v>
      </c>
      <c r="C425" s="42" t="s">
        <v>190</v>
      </c>
      <c r="D425" s="22">
        <v>1</v>
      </c>
      <c r="E425" s="43">
        <v>9.8000000000000007</v>
      </c>
      <c r="F425" s="6">
        <f>D425*E425</f>
        <v>9.8000000000000007</v>
      </c>
      <c r="G425" s="7"/>
    </row>
    <row r="426" spans="1:12" ht="15.6" thickTop="1" thickBot="1" x14ac:dyDescent="0.35">
      <c r="A426" s="80">
        <v>2</v>
      </c>
      <c r="B426" s="244" t="s">
        <v>49</v>
      </c>
      <c r="C426" s="245"/>
      <c r="D426" s="245"/>
      <c r="E426" s="246"/>
      <c r="F426" s="72">
        <f>SUM(F420:F425)</f>
        <v>31.369699999999998</v>
      </c>
      <c r="G426" s="73">
        <f>SUM(F426/F431)</f>
        <v>0.27529170202628017</v>
      </c>
    </row>
    <row r="427" spans="1:12" ht="15.6" thickTop="1" thickBot="1" x14ac:dyDescent="0.35">
      <c r="A427" s="78" t="s">
        <v>26</v>
      </c>
      <c r="B427" s="244" t="s">
        <v>27</v>
      </c>
      <c r="C427" s="245"/>
      <c r="D427" s="245"/>
      <c r="E427" s="246"/>
      <c r="F427" s="79">
        <f>SUM(F418,F426)</f>
        <v>90.079656</v>
      </c>
      <c r="G427" s="3"/>
    </row>
    <row r="428" spans="1:12" ht="15.6" thickTop="1" thickBot="1" x14ac:dyDescent="0.35">
      <c r="A428" s="80">
        <v>3</v>
      </c>
      <c r="B428" s="264" t="s">
        <v>28</v>
      </c>
      <c r="C428" s="265"/>
      <c r="D428" s="265"/>
      <c r="E428" s="266"/>
      <c r="F428" s="79">
        <f>SUM(F427)*15%</f>
        <v>13.5119484</v>
      </c>
      <c r="G428" s="73">
        <f>SUM(F428/F431)</f>
        <v>0.11857707509881424</v>
      </c>
    </row>
    <row r="429" spans="1:12" ht="15.6" thickTop="1" thickBot="1" x14ac:dyDescent="0.35">
      <c r="A429" s="78" t="s">
        <v>29</v>
      </c>
      <c r="B429" s="244" t="s">
        <v>30</v>
      </c>
      <c r="C429" s="245"/>
      <c r="D429" s="245"/>
      <c r="E429" s="246"/>
      <c r="F429" s="81">
        <f>SUM(F427:F428)</f>
        <v>103.59160439999999</v>
      </c>
    </row>
    <row r="430" spans="1:12" ht="15.6" thickTop="1" thickBot="1" x14ac:dyDescent="0.35">
      <c r="A430" s="80">
        <v>4</v>
      </c>
      <c r="B430" s="264" t="s">
        <v>31</v>
      </c>
      <c r="C430" s="265"/>
      <c r="D430" s="265"/>
      <c r="E430" s="266"/>
      <c r="F430" s="79">
        <f>SUM(F429)*10%</f>
        <v>10.35916044</v>
      </c>
      <c r="G430" s="73">
        <f>SUM(F430/F431)</f>
        <v>9.0909090909090912E-2</v>
      </c>
    </row>
    <row r="431" spans="1:12" ht="15.6" thickTop="1" thickBot="1" x14ac:dyDescent="0.35">
      <c r="A431" s="78" t="s">
        <v>32</v>
      </c>
      <c r="B431" s="244" t="s">
        <v>33</v>
      </c>
      <c r="C431" s="245"/>
      <c r="D431" s="245"/>
      <c r="E431" s="246"/>
      <c r="F431" s="81">
        <f>SUM(F429,F430)</f>
        <v>113.95076483999999</v>
      </c>
      <c r="G431" s="82">
        <f>SUM(G418,G426,G428,G430)</f>
        <v>1</v>
      </c>
    </row>
    <row r="432" spans="1:12" ht="15.6" thickTop="1" thickBot="1" x14ac:dyDescent="0.35">
      <c r="A432" s="8"/>
      <c r="B432" s="9"/>
      <c r="C432" s="9"/>
      <c r="D432" s="9"/>
      <c r="E432" s="9"/>
      <c r="F432" s="11"/>
      <c r="G432" s="12"/>
      <c r="I432" s="31"/>
      <c r="J432" s="30"/>
      <c r="K432" s="31"/>
      <c r="L432" s="31"/>
    </row>
    <row r="433" spans="1:11" ht="44.4" thickTop="1" thickBot="1" x14ac:dyDescent="0.35">
      <c r="A433" s="61" t="s">
        <v>2</v>
      </c>
      <c r="B433" s="62" t="s">
        <v>3</v>
      </c>
      <c r="C433" s="63" t="s">
        <v>4</v>
      </c>
      <c r="D433" s="64" t="s">
        <v>5</v>
      </c>
      <c r="E433" s="27"/>
      <c r="F433" s="20"/>
      <c r="G433" s="20"/>
      <c r="I433" s="24"/>
      <c r="J433" s="24"/>
      <c r="K433" s="24"/>
    </row>
    <row r="434" spans="1:11" ht="295.8" customHeight="1" thickTop="1" x14ac:dyDescent="0.3">
      <c r="A434" s="101" t="s">
        <v>1075</v>
      </c>
      <c r="B434" s="224" t="s">
        <v>1076</v>
      </c>
      <c r="C434" s="26"/>
      <c r="D434" s="26"/>
      <c r="E434" s="27"/>
      <c r="F434" s="20"/>
      <c r="G434" s="20"/>
      <c r="I434" s="24"/>
      <c r="J434" s="24"/>
      <c r="K434" s="24"/>
    </row>
    <row r="435" spans="1:11" ht="15" thickBot="1" x14ac:dyDescent="0.35">
      <c r="A435" s="103" t="s">
        <v>1078</v>
      </c>
      <c r="B435" s="115" t="s">
        <v>1058</v>
      </c>
      <c r="C435" s="110" t="s">
        <v>130</v>
      </c>
      <c r="D435" s="110">
        <v>1</v>
      </c>
      <c r="E435" s="20"/>
      <c r="F435" s="20"/>
      <c r="G435" s="20"/>
    </row>
    <row r="436" spans="1:11" ht="30" thickTop="1" thickBot="1" x14ac:dyDescent="0.35">
      <c r="A436" s="61" t="s">
        <v>9</v>
      </c>
      <c r="B436" s="62" t="s">
        <v>10</v>
      </c>
      <c r="C436" s="62" t="s">
        <v>4</v>
      </c>
      <c r="D436" s="62" t="s">
        <v>11</v>
      </c>
      <c r="E436" s="62" t="s">
        <v>12</v>
      </c>
      <c r="F436" s="62" t="s">
        <v>13</v>
      </c>
      <c r="G436" s="64" t="s">
        <v>14</v>
      </c>
    </row>
    <row r="437" spans="1:11" ht="15" thickTop="1" x14ac:dyDescent="0.3">
      <c r="A437" s="20"/>
      <c r="B437" s="67" t="s">
        <v>15</v>
      </c>
      <c r="C437" s="68"/>
      <c r="D437" s="68"/>
      <c r="E437" s="68"/>
      <c r="F437" s="68"/>
      <c r="G437" s="7"/>
    </row>
    <row r="438" spans="1:11" x14ac:dyDescent="0.3">
      <c r="A438" s="36" t="s">
        <v>16</v>
      </c>
      <c r="B438" s="4" t="s">
        <v>70</v>
      </c>
      <c r="C438" s="4" t="s">
        <v>18</v>
      </c>
      <c r="D438" s="105">
        <v>1.4510000000000001</v>
      </c>
      <c r="E438" s="70">
        <v>30.28</v>
      </c>
      <c r="F438" s="6">
        <f>PRODUCT(D438:E438)</f>
        <v>43.936280000000004</v>
      </c>
      <c r="G438" s="7"/>
    </row>
    <row r="439" spans="1:11" x14ac:dyDescent="0.3">
      <c r="A439" s="36" t="s">
        <v>19</v>
      </c>
      <c r="B439" s="4" t="s">
        <v>140</v>
      </c>
      <c r="C439" s="4" t="s">
        <v>18</v>
      </c>
      <c r="D439" s="105">
        <v>1.4510000000000001</v>
      </c>
      <c r="E439" s="6">
        <v>28.09</v>
      </c>
      <c r="F439" s="6">
        <f>PRODUCT(D439:E439)</f>
        <v>40.758590000000005</v>
      </c>
      <c r="G439" s="7"/>
    </row>
    <row r="440" spans="1:11" ht="15" thickBot="1" x14ac:dyDescent="0.35">
      <c r="A440" s="36" t="s">
        <v>131</v>
      </c>
      <c r="B440" s="4" t="s">
        <v>141</v>
      </c>
      <c r="C440" s="4" t="s">
        <v>18</v>
      </c>
      <c r="D440" s="105">
        <v>1.4510000000000001</v>
      </c>
      <c r="E440" s="70">
        <v>25.18</v>
      </c>
      <c r="F440" s="6">
        <f>PRODUCT(D440:E440)</f>
        <v>36.536180000000002</v>
      </c>
      <c r="G440" s="7"/>
    </row>
    <row r="441" spans="1:11" ht="15.6" thickTop="1" thickBot="1" x14ac:dyDescent="0.35">
      <c r="A441" s="71">
        <v>1</v>
      </c>
      <c r="B441" s="244" t="s">
        <v>21</v>
      </c>
      <c r="C441" s="245"/>
      <c r="D441" s="245"/>
      <c r="E441" s="246"/>
      <c r="F441" s="72">
        <f>SUM(F438:F440)</f>
        <v>121.23105000000001</v>
      </c>
      <c r="G441" s="73">
        <f>SUM(F441/F454)</f>
        <v>0.52357639995218141</v>
      </c>
    </row>
    <row r="442" spans="1:11" ht="15" thickTop="1" x14ac:dyDescent="0.3">
      <c r="A442" s="21"/>
      <c r="B442" s="74" t="s">
        <v>45</v>
      </c>
      <c r="C442" s="4"/>
      <c r="D442" s="4"/>
      <c r="E442" s="4"/>
      <c r="F442" s="41"/>
      <c r="G442" s="75"/>
    </row>
    <row r="443" spans="1:11" x14ac:dyDescent="0.3">
      <c r="A443" s="109" t="s">
        <v>23</v>
      </c>
      <c r="B443" s="4" t="s">
        <v>1048</v>
      </c>
      <c r="C443" s="39" t="s">
        <v>110</v>
      </c>
      <c r="D443" s="40">
        <v>0.78</v>
      </c>
      <c r="E443" s="6">
        <v>5.99</v>
      </c>
      <c r="F443" s="41">
        <f t="shared" ref="F443:F444" si="26">D443*E443</f>
        <v>4.6722000000000001</v>
      </c>
      <c r="G443" s="7"/>
    </row>
    <row r="444" spans="1:11" x14ac:dyDescent="0.3">
      <c r="A444" s="109" t="s">
        <v>47</v>
      </c>
      <c r="B444" s="4" t="s">
        <v>1049</v>
      </c>
      <c r="C444" s="39" t="s">
        <v>110</v>
      </c>
      <c r="D444" s="40">
        <v>0.78</v>
      </c>
      <c r="E444" s="6">
        <v>15.9</v>
      </c>
      <c r="F444" s="41">
        <f t="shared" si="26"/>
        <v>12.402000000000001</v>
      </c>
      <c r="G444" s="7"/>
    </row>
    <row r="445" spans="1:11" x14ac:dyDescent="0.3">
      <c r="A445" s="109" t="s">
        <v>78</v>
      </c>
      <c r="B445" s="4" t="s">
        <v>1050</v>
      </c>
      <c r="C445" s="42" t="s">
        <v>110</v>
      </c>
      <c r="D445" s="40">
        <v>0.78</v>
      </c>
      <c r="E445" s="43">
        <v>5.92</v>
      </c>
      <c r="F445" s="6">
        <f>D445*E445</f>
        <v>4.6176000000000004</v>
      </c>
      <c r="G445" s="7"/>
    </row>
    <row r="446" spans="1:11" x14ac:dyDescent="0.3">
      <c r="A446" s="109" t="s">
        <v>1051</v>
      </c>
      <c r="B446" s="138" t="s">
        <v>1052</v>
      </c>
      <c r="C446" s="39" t="s">
        <v>750</v>
      </c>
      <c r="D446" s="40">
        <v>0.78</v>
      </c>
      <c r="E446" s="6">
        <v>11.7</v>
      </c>
      <c r="F446" s="41">
        <f t="shared" ref="F446" si="27">D446*E446</f>
        <v>9.1259999999999994</v>
      </c>
      <c r="G446" s="7"/>
    </row>
    <row r="447" spans="1:11" x14ac:dyDescent="0.3">
      <c r="A447" s="109" t="s">
        <v>1053</v>
      </c>
      <c r="B447" s="4" t="s">
        <v>1054</v>
      </c>
      <c r="C447" s="42" t="s">
        <v>304</v>
      </c>
      <c r="D447" s="40">
        <v>1</v>
      </c>
      <c r="E447" s="45">
        <v>3</v>
      </c>
      <c r="F447" s="6">
        <f>D447*E447</f>
        <v>3</v>
      </c>
      <c r="G447" s="7"/>
    </row>
    <row r="448" spans="1:11" ht="15" thickBot="1" x14ac:dyDescent="0.35">
      <c r="A448" s="109" t="s">
        <v>1055</v>
      </c>
      <c r="B448" s="20" t="s">
        <v>1056</v>
      </c>
      <c r="C448" s="42" t="s">
        <v>190</v>
      </c>
      <c r="D448" s="22">
        <v>1</v>
      </c>
      <c r="E448" s="43">
        <v>27.99</v>
      </c>
      <c r="F448" s="6">
        <f>D448*E448</f>
        <v>27.99</v>
      </c>
      <c r="G448" s="7"/>
    </row>
    <row r="449" spans="1:12" ht="15.6" thickTop="1" thickBot="1" x14ac:dyDescent="0.35">
      <c r="A449" s="80">
        <v>2</v>
      </c>
      <c r="B449" s="244" t="s">
        <v>49</v>
      </c>
      <c r="C449" s="245"/>
      <c r="D449" s="245"/>
      <c r="E449" s="246"/>
      <c r="F449" s="72">
        <f>SUM(F443:F448)</f>
        <v>61.8078</v>
      </c>
      <c r="G449" s="73">
        <f>SUM(F449/F454)</f>
        <v>0.26693743403991332</v>
      </c>
    </row>
    <row r="450" spans="1:12" ht="15.6" thickTop="1" thickBot="1" x14ac:dyDescent="0.35">
      <c r="A450" s="78" t="s">
        <v>26</v>
      </c>
      <c r="B450" s="244" t="s">
        <v>27</v>
      </c>
      <c r="C450" s="245"/>
      <c r="D450" s="245"/>
      <c r="E450" s="246"/>
      <c r="F450" s="79">
        <f>SUM(F441,F449)</f>
        <v>183.03885000000002</v>
      </c>
      <c r="G450" s="3"/>
    </row>
    <row r="451" spans="1:12" ht="15.6" thickTop="1" thickBot="1" x14ac:dyDescent="0.35">
      <c r="A451" s="80">
        <v>3</v>
      </c>
      <c r="B451" s="264" t="s">
        <v>28</v>
      </c>
      <c r="C451" s="265"/>
      <c r="D451" s="265"/>
      <c r="E451" s="266"/>
      <c r="F451" s="79">
        <f>SUM(F450)*15%</f>
        <v>27.455827500000002</v>
      </c>
      <c r="G451" s="73">
        <f>SUM(F451/F454)</f>
        <v>0.11857707509881421</v>
      </c>
    </row>
    <row r="452" spans="1:12" ht="15.6" thickTop="1" thickBot="1" x14ac:dyDescent="0.35">
      <c r="A452" s="78" t="s">
        <v>29</v>
      </c>
      <c r="B452" s="244" t="s">
        <v>30</v>
      </c>
      <c r="C452" s="245"/>
      <c r="D452" s="245"/>
      <c r="E452" s="246"/>
      <c r="F452" s="81">
        <f>SUM(F450:F451)</f>
        <v>210.49467750000002</v>
      </c>
    </row>
    <row r="453" spans="1:12" ht="15.6" thickTop="1" thickBot="1" x14ac:dyDescent="0.35">
      <c r="A453" s="80">
        <v>4</v>
      </c>
      <c r="B453" s="264" t="s">
        <v>31</v>
      </c>
      <c r="C453" s="265"/>
      <c r="D453" s="265"/>
      <c r="E453" s="266"/>
      <c r="F453" s="79">
        <f>SUM(F452)*10%</f>
        <v>21.049467750000005</v>
      </c>
      <c r="G453" s="73">
        <f>SUM(F453/F454)</f>
        <v>9.0909090909090912E-2</v>
      </c>
    </row>
    <row r="454" spans="1:12" ht="15.6" thickTop="1" thickBot="1" x14ac:dyDescent="0.35">
      <c r="A454" s="78" t="s">
        <v>32</v>
      </c>
      <c r="B454" s="244" t="s">
        <v>33</v>
      </c>
      <c r="C454" s="245"/>
      <c r="D454" s="245"/>
      <c r="E454" s="246"/>
      <c r="F454" s="81">
        <f>SUM(F452,F453)</f>
        <v>231.54414525000004</v>
      </c>
      <c r="G454" s="82">
        <f>SUM(G441,G449,G451,G453)</f>
        <v>0.99999999999999989</v>
      </c>
    </row>
    <row r="455" spans="1:12" ht="15.6" thickTop="1" thickBot="1" x14ac:dyDescent="0.35">
      <c r="A455" s="8"/>
      <c r="B455" s="9"/>
      <c r="C455" s="9"/>
      <c r="D455" s="9"/>
      <c r="E455" s="9"/>
      <c r="F455" s="11"/>
      <c r="G455" s="12"/>
      <c r="I455" s="31"/>
      <c r="J455" s="30"/>
      <c r="K455" s="31"/>
      <c r="L455" s="31"/>
    </row>
    <row r="456" spans="1:12" ht="44.4" thickTop="1" thickBot="1" x14ac:dyDescent="0.35">
      <c r="A456" s="61" t="s">
        <v>2</v>
      </c>
      <c r="B456" s="62" t="s">
        <v>3</v>
      </c>
      <c r="C456" s="63" t="s">
        <v>4</v>
      </c>
      <c r="D456" s="64" t="s">
        <v>5</v>
      </c>
      <c r="E456" s="27"/>
      <c r="F456" s="20"/>
      <c r="G456" s="20"/>
      <c r="I456" s="24"/>
      <c r="J456" s="24"/>
      <c r="K456" s="24"/>
    </row>
    <row r="457" spans="1:12" ht="294.60000000000002" customHeight="1" thickTop="1" x14ac:dyDescent="0.3">
      <c r="A457" s="101" t="s">
        <v>1075</v>
      </c>
      <c r="B457" s="224" t="s">
        <v>1076</v>
      </c>
      <c r="C457" s="26"/>
      <c r="D457" s="26"/>
      <c r="E457" s="27"/>
      <c r="F457" s="20"/>
      <c r="G457" s="20"/>
      <c r="I457" s="24"/>
      <c r="J457" s="24"/>
      <c r="K457" s="24"/>
    </row>
    <row r="458" spans="1:12" ht="15" thickBot="1" x14ac:dyDescent="0.35">
      <c r="A458" s="103" t="s">
        <v>1079</v>
      </c>
      <c r="B458" s="115" t="s">
        <v>1060</v>
      </c>
      <c r="C458" s="110" t="s">
        <v>130</v>
      </c>
      <c r="D458" s="110">
        <v>1</v>
      </c>
      <c r="E458" s="20"/>
      <c r="F458" s="20"/>
      <c r="G458" s="20"/>
    </row>
    <row r="459" spans="1:12" ht="30" thickTop="1" thickBot="1" x14ac:dyDescent="0.35">
      <c r="A459" s="61" t="s">
        <v>9</v>
      </c>
      <c r="B459" s="62" t="s">
        <v>10</v>
      </c>
      <c r="C459" s="62" t="s">
        <v>4</v>
      </c>
      <c r="D459" s="62" t="s">
        <v>11</v>
      </c>
      <c r="E459" s="62" t="s">
        <v>12</v>
      </c>
      <c r="F459" s="62" t="s">
        <v>13</v>
      </c>
      <c r="G459" s="64" t="s">
        <v>14</v>
      </c>
    </row>
    <row r="460" spans="1:12" ht="15" thickTop="1" x14ac:dyDescent="0.3">
      <c r="A460" s="20"/>
      <c r="B460" s="67" t="s">
        <v>15</v>
      </c>
      <c r="C460" s="68"/>
      <c r="D460" s="68"/>
      <c r="E460" s="68"/>
      <c r="F460" s="68"/>
      <c r="G460" s="7"/>
    </row>
    <row r="461" spans="1:12" x14ac:dyDescent="0.3">
      <c r="A461" s="36" t="s">
        <v>16</v>
      </c>
      <c r="B461" s="4" t="s">
        <v>70</v>
      </c>
      <c r="C461" s="4" t="s">
        <v>18</v>
      </c>
      <c r="D461" s="105">
        <v>2.1764000000000001</v>
      </c>
      <c r="E461" s="70">
        <v>30.28</v>
      </c>
      <c r="F461" s="6">
        <f>PRODUCT(D461:E461)</f>
        <v>65.901392000000001</v>
      </c>
      <c r="G461" s="7"/>
    </row>
    <row r="462" spans="1:12" x14ac:dyDescent="0.3">
      <c r="A462" s="36" t="s">
        <v>19</v>
      </c>
      <c r="B462" s="4" t="s">
        <v>140</v>
      </c>
      <c r="C462" s="4" t="s">
        <v>18</v>
      </c>
      <c r="D462" s="105">
        <v>2.1764000000000001</v>
      </c>
      <c r="E462" s="6">
        <v>28.09</v>
      </c>
      <c r="F462" s="6">
        <f>PRODUCT(D462:E462)</f>
        <v>61.135076000000005</v>
      </c>
      <c r="G462" s="7"/>
    </row>
    <row r="463" spans="1:12" ht="15" thickBot="1" x14ac:dyDescent="0.35">
      <c r="A463" s="36" t="s">
        <v>131</v>
      </c>
      <c r="B463" s="4" t="s">
        <v>141</v>
      </c>
      <c r="C463" s="4" t="s">
        <v>18</v>
      </c>
      <c r="D463" s="105">
        <v>2.1764000000000001</v>
      </c>
      <c r="E463" s="70">
        <v>25.18</v>
      </c>
      <c r="F463" s="6">
        <f>PRODUCT(D463:E463)</f>
        <v>54.801752</v>
      </c>
      <c r="G463" s="7"/>
    </row>
    <row r="464" spans="1:12" ht="15.6" thickTop="1" thickBot="1" x14ac:dyDescent="0.35">
      <c r="A464" s="71">
        <v>1</v>
      </c>
      <c r="B464" s="244" t="s">
        <v>21</v>
      </c>
      <c r="C464" s="245"/>
      <c r="D464" s="245"/>
      <c r="E464" s="246"/>
      <c r="F464" s="72">
        <f>SUM(F461:F463)</f>
        <v>181.83822000000001</v>
      </c>
      <c r="G464" s="73">
        <f>SUM(F464/F477)</f>
        <v>0.52267066491947434</v>
      </c>
    </row>
    <row r="465" spans="1:12" ht="15" thickTop="1" x14ac:dyDescent="0.3">
      <c r="A465" s="21"/>
      <c r="B465" s="74" t="s">
        <v>45</v>
      </c>
      <c r="C465" s="4"/>
      <c r="D465" s="4"/>
      <c r="E465" s="4"/>
      <c r="F465" s="41"/>
      <c r="G465" s="75"/>
    </row>
    <row r="466" spans="1:12" x14ac:dyDescent="0.3">
      <c r="A466" s="109" t="s">
        <v>23</v>
      </c>
      <c r="B466" s="4" t="s">
        <v>1048</v>
      </c>
      <c r="C466" s="39" t="s">
        <v>110</v>
      </c>
      <c r="D466" s="40">
        <v>1.32</v>
      </c>
      <c r="E466" s="6">
        <v>5.99</v>
      </c>
      <c r="F466" s="41">
        <f t="shared" ref="F466:F467" si="28">D466*E466</f>
        <v>7.9068000000000005</v>
      </c>
      <c r="G466" s="7"/>
    </row>
    <row r="467" spans="1:12" x14ac:dyDescent="0.3">
      <c r="A467" s="109" t="s">
        <v>47</v>
      </c>
      <c r="B467" s="4" t="s">
        <v>1049</v>
      </c>
      <c r="C467" s="39" t="s">
        <v>110</v>
      </c>
      <c r="D467" s="40">
        <v>1.32</v>
      </c>
      <c r="E467" s="6">
        <v>15.9</v>
      </c>
      <c r="F467" s="41">
        <f t="shared" si="28"/>
        <v>20.988000000000003</v>
      </c>
      <c r="G467" s="7"/>
    </row>
    <row r="468" spans="1:12" x14ac:dyDescent="0.3">
      <c r="A468" s="109" t="s">
        <v>78</v>
      </c>
      <c r="B468" s="4" t="s">
        <v>1050</v>
      </c>
      <c r="C468" s="42" t="s">
        <v>110</v>
      </c>
      <c r="D468" s="40">
        <v>1.32</v>
      </c>
      <c r="E468" s="43">
        <v>5.92</v>
      </c>
      <c r="F468" s="6">
        <f>D468*E468</f>
        <v>7.8144</v>
      </c>
      <c r="G468" s="7"/>
    </row>
    <row r="469" spans="1:12" x14ac:dyDescent="0.3">
      <c r="A469" s="109" t="s">
        <v>1051</v>
      </c>
      <c r="B469" s="138" t="s">
        <v>1052</v>
      </c>
      <c r="C469" s="39" t="s">
        <v>750</v>
      </c>
      <c r="D469" s="40">
        <v>1.32</v>
      </c>
      <c r="E469" s="6">
        <v>11.7</v>
      </c>
      <c r="F469" s="41">
        <f t="shared" ref="F469" si="29">D469*E469</f>
        <v>15.443999999999999</v>
      </c>
      <c r="G469" s="7"/>
    </row>
    <row r="470" spans="1:12" x14ac:dyDescent="0.3">
      <c r="A470" s="109" t="s">
        <v>1053</v>
      </c>
      <c r="B470" s="4" t="s">
        <v>1054</v>
      </c>
      <c r="C470" s="42" t="s">
        <v>304</v>
      </c>
      <c r="D470" s="40">
        <v>1</v>
      </c>
      <c r="E470" s="45">
        <v>3</v>
      </c>
      <c r="F470" s="6">
        <f>D470*E470</f>
        <v>3</v>
      </c>
      <c r="G470" s="7"/>
    </row>
    <row r="471" spans="1:12" ht="15" thickBot="1" x14ac:dyDescent="0.35">
      <c r="A471" s="109" t="s">
        <v>1055</v>
      </c>
      <c r="B471" s="20" t="s">
        <v>1056</v>
      </c>
      <c r="C471" s="42" t="s">
        <v>190</v>
      </c>
      <c r="D471" s="22">
        <v>1</v>
      </c>
      <c r="E471" s="43">
        <v>38.03</v>
      </c>
      <c r="F471" s="6">
        <f>D471*E471</f>
        <v>38.03</v>
      </c>
      <c r="G471" s="7"/>
    </row>
    <row r="472" spans="1:12" ht="15.6" thickTop="1" thickBot="1" x14ac:dyDescent="0.35">
      <c r="A472" s="80">
        <v>2</v>
      </c>
      <c r="B472" s="244" t="s">
        <v>49</v>
      </c>
      <c r="C472" s="245"/>
      <c r="D472" s="245"/>
      <c r="E472" s="246"/>
      <c r="F472" s="72">
        <f>SUM(F466:F471)</f>
        <v>93.183199999999999</v>
      </c>
      <c r="G472" s="73">
        <f>SUM(F472/F477)</f>
        <v>0.26784316907262046</v>
      </c>
    </row>
    <row r="473" spans="1:12" ht="15.6" thickTop="1" thickBot="1" x14ac:dyDescent="0.35">
      <c r="A473" s="78" t="s">
        <v>26</v>
      </c>
      <c r="B473" s="244" t="s">
        <v>27</v>
      </c>
      <c r="C473" s="245"/>
      <c r="D473" s="245"/>
      <c r="E473" s="246"/>
      <c r="F473" s="79">
        <f>SUM(F464,F472)</f>
        <v>275.02142000000003</v>
      </c>
      <c r="G473" s="3"/>
    </row>
    <row r="474" spans="1:12" ht="15.6" thickTop="1" thickBot="1" x14ac:dyDescent="0.35">
      <c r="A474" s="80">
        <v>3</v>
      </c>
      <c r="B474" s="264" t="s">
        <v>28</v>
      </c>
      <c r="C474" s="265"/>
      <c r="D474" s="265"/>
      <c r="E474" s="266"/>
      <c r="F474" s="79">
        <f>SUM(F473)*15%</f>
        <v>41.253213000000002</v>
      </c>
      <c r="G474" s="73">
        <f>SUM(F474/F477)</f>
        <v>0.11857707509881422</v>
      </c>
    </row>
    <row r="475" spans="1:12" ht="15.6" thickTop="1" thickBot="1" x14ac:dyDescent="0.35">
      <c r="A475" s="78" t="s">
        <v>29</v>
      </c>
      <c r="B475" s="244" t="s">
        <v>30</v>
      </c>
      <c r="C475" s="245"/>
      <c r="D475" s="245"/>
      <c r="E475" s="246"/>
      <c r="F475" s="81">
        <f>SUM(F473:F474)</f>
        <v>316.27463300000005</v>
      </c>
    </row>
    <row r="476" spans="1:12" ht="15.6" thickTop="1" thickBot="1" x14ac:dyDescent="0.35">
      <c r="A476" s="80">
        <v>4</v>
      </c>
      <c r="B476" s="264" t="s">
        <v>31</v>
      </c>
      <c r="C476" s="265"/>
      <c r="D476" s="265"/>
      <c r="E476" s="266"/>
      <c r="F476" s="79">
        <f>SUM(F475)*10%</f>
        <v>31.627463300000006</v>
      </c>
      <c r="G476" s="73">
        <f>SUM(F476/F477)</f>
        <v>9.0909090909090912E-2</v>
      </c>
    </row>
    <row r="477" spans="1:12" ht="15.6" thickTop="1" thickBot="1" x14ac:dyDescent="0.35">
      <c r="A477" s="78" t="s">
        <v>32</v>
      </c>
      <c r="B477" s="244" t="s">
        <v>33</v>
      </c>
      <c r="C477" s="245"/>
      <c r="D477" s="245"/>
      <c r="E477" s="246"/>
      <c r="F477" s="81">
        <f>SUM(F475,F476)</f>
        <v>347.90209630000004</v>
      </c>
      <c r="G477" s="82">
        <f>SUM(G464,G472,G474,G476)</f>
        <v>0.99999999999999989</v>
      </c>
    </row>
    <row r="478" spans="1:12" ht="15.6" thickTop="1" thickBot="1" x14ac:dyDescent="0.35">
      <c r="A478" s="8"/>
      <c r="B478" s="9"/>
      <c r="C478" s="9"/>
      <c r="D478" s="9"/>
      <c r="E478" s="9"/>
      <c r="F478" s="11"/>
      <c r="G478" s="12"/>
      <c r="I478" s="31"/>
      <c r="J478" s="30"/>
      <c r="K478" s="31"/>
      <c r="L478" s="31"/>
    </row>
    <row r="479" spans="1:12" ht="44.4" thickTop="1" thickBot="1" x14ac:dyDescent="0.35">
      <c r="A479" s="61" t="s">
        <v>2</v>
      </c>
      <c r="B479" s="62" t="s">
        <v>3</v>
      </c>
      <c r="C479" s="63" t="s">
        <v>4</v>
      </c>
      <c r="D479" s="64" t="s">
        <v>5</v>
      </c>
      <c r="E479" s="27"/>
      <c r="F479" s="20"/>
      <c r="G479" s="20"/>
      <c r="I479" s="24"/>
      <c r="J479" s="24"/>
      <c r="K479" s="24"/>
    </row>
    <row r="480" spans="1:12" ht="294.60000000000002" customHeight="1" thickTop="1" x14ac:dyDescent="0.3">
      <c r="A480" s="101" t="s">
        <v>1075</v>
      </c>
      <c r="B480" s="224" t="s">
        <v>1076</v>
      </c>
      <c r="C480" s="26"/>
      <c r="D480" s="26"/>
      <c r="E480" s="27"/>
      <c r="F480" s="20"/>
      <c r="G480" s="20"/>
      <c r="I480" s="24"/>
      <c r="J480" s="24"/>
      <c r="K480" s="24"/>
    </row>
    <row r="481" spans="1:7" ht="15" thickBot="1" x14ac:dyDescent="0.35">
      <c r="A481" s="103" t="s">
        <v>1080</v>
      </c>
      <c r="B481" s="115" t="s">
        <v>1062</v>
      </c>
      <c r="C481" s="110" t="s">
        <v>130</v>
      </c>
      <c r="D481" s="110">
        <v>1</v>
      </c>
      <c r="E481" s="20"/>
      <c r="F481" s="20"/>
      <c r="G481" s="20"/>
    </row>
    <row r="482" spans="1:7" ht="30" thickTop="1" thickBot="1" x14ac:dyDescent="0.35">
      <c r="A482" s="61" t="s">
        <v>9</v>
      </c>
      <c r="B482" s="62" t="s">
        <v>10</v>
      </c>
      <c r="C482" s="62" t="s">
        <v>4</v>
      </c>
      <c r="D482" s="62" t="s">
        <v>11</v>
      </c>
      <c r="E482" s="62" t="s">
        <v>12</v>
      </c>
      <c r="F482" s="62" t="s">
        <v>13</v>
      </c>
      <c r="G482" s="64" t="s">
        <v>14</v>
      </c>
    </row>
    <row r="483" spans="1:7" ht="15" thickTop="1" x14ac:dyDescent="0.3">
      <c r="A483" s="20"/>
      <c r="B483" s="67" t="s">
        <v>15</v>
      </c>
      <c r="C483" s="68"/>
      <c r="D483" s="68"/>
      <c r="E483" s="68"/>
      <c r="F483" s="68"/>
      <c r="G483" s="7"/>
    </row>
    <row r="484" spans="1:7" x14ac:dyDescent="0.3">
      <c r="A484" s="36" t="s">
        <v>16</v>
      </c>
      <c r="B484" s="4" t="s">
        <v>70</v>
      </c>
      <c r="C484" s="4" t="s">
        <v>18</v>
      </c>
      <c r="D484" s="105">
        <v>2.9018999999999999</v>
      </c>
      <c r="E484" s="70">
        <v>30.28</v>
      </c>
      <c r="F484" s="6">
        <f>PRODUCT(D484:E484)</f>
        <v>87.869532000000007</v>
      </c>
      <c r="G484" s="7"/>
    </row>
    <row r="485" spans="1:7" x14ac:dyDescent="0.3">
      <c r="A485" s="36" t="s">
        <v>19</v>
      </c>
      <c r="B485" s="4" t="s">
        <v>140</v>
      </c>
      <c r="C485" s="4" t="s">
        <v>18</v>
      </c>
      <c r="D485" s="105">
        <v>2.9018999999999999</v>
      </c>
      <c r="E485" s="6">
        <v>28.09</v>
      </c>
      <c r="F485" s="6">
        <f>PRODUCT(D485:E485)</f>
        <v>81.514370999999997</v>
      </c>
      <c r="G485" s="7"/>
    </row>
    <row r="486" spans="1:7" ht="15" thickBot="1" x14ac:dyDescent="0.35">
      <c r="A486" s="36" t="s">
        <v>131</v>
      </c>
      <c r="B486" s="4" t="s">
        <v>141</v>
      </c>
      <c r="C486" s="4" t="s">
        <v>18</v>
      </c>
      <c r="D486" s="105">
        <v>2.9018999999999999</v>
      </c>
      <c r="E486" s="70">
        <v>25.18</v>
      </c>
      <c r="F486" s="6">
        <f>PRODUCT(D486:E486)</f>
        <v>73.069841999999994</v>
      </c>
      <c r="G486" s="7"/>
    </row>
    <row r="487" spans="1:7" ht="15.6" thickTop="1" thickBot="1" x14ac:dyDescent="0.35">
      <c r="A487" s="71">
        <v>1</v>
      </c>
      <c r="B487" s="244" t="s">
        <v>21</v>
      </c>
      <c r="C487" s="245"/>
      <c r="D487" s="245"/>
      <c r="E487" s="246"/>
      <c r="F487" s="72">
        <f>SUM(F484:F486)</f>
        <v>242.453745</v>
      </c>
      <c r="G487" s="73">
        <f>SUM(F487/F500)</f>
        <v>0.52147142647501232</v>
      </c>
    </row>
    <row r="488" spans="1:7" ht="15" thickTop="1" x14ac:dyDescent="0.3">
      <c r="A488" s="21"/>
      <c r="B488" s="74" t="s">
        <v>45</v>
      </c>
      <c r="C488" s="4"/>
      <c r="D488" s="4"/>
      <c r="E488" s="4"/>
      <c r="F488" s="41"/>
      <c r="G488" s="75"/>
    </row>
    <row r="489" spans="1:7" x14ac:dyDescent="0.3">
      <c r="A489" s="109" t="s">
        <v>23</v>
      </c>
      <c r="B489" s="4" t="s">
        <v>1048</v>
      </c>
      <c r="C489" s="39" t="s">
        <v>110</v>
      </c>
      <c r="D489" s="40">
        <v>1.9</v>
      </c>
      <c r="E489" s="6">
        <v>5.99</v>
      </c>
      <c r="F489" s="41">
        <f t="shared" ref="F489:F490" si="30">D489*E489</f>
        <v>11.381</v>
      </c>
      <c r="G489" s="7"/>
    </row>
    <row r="490" spans="1:7" x14ac:dyDescent="0.3">
      <c r="A490" s="109" t="s">
        <v>47</v>
      </c>
      <c r="B490" s="4" t="s">
        <v>1049</v>
      </c>
      <c r="C490" s="39" t="s">
        <v>110</v>
      </c>
      <c r="D490" s="40">
        <v>1.9</v>
      </c>
      <c r="E490" s="6">
        <v>15.9</v>
      </c>
      <c r="F490" s="41">
        <f t="shared" si="30"/>
        <v>30.21</v>
      </c>
      <c r="G490" s="7"/>
    </row>
    <row r="491" spans="1:7" x14ac:dyDescent="0.3">
      <c r="A491" s="109" t="s">
        <v>78</v>
      </c>
      <c r="B491" s="4" t="s">
        <v>1050</v>
      </c>
      <c r="C491" s="42" t="s">
        <v>110</v>
      </c>
      <c r="D491" s="40">
        <v>1.9</v>
      </c>
      <c r="E491" s="43">
        <v>5.92</v>
      </c>
      <c r="F491" s="6">
        <f>D491*E491</f>
        <v>11.247999999999999</v>
      </c>
      <c r="G491" s="7"/>
    </row>
    <row r="492" spans="1:7" x14ac:dyDescent="0.3">
      <c r="A492" s="109" t="s">
        <v>1051</v>
      </c>
      <c r="B492" s="138" t="s">
        <v>1052</v>
      </c>
      <c r="C492" s="39" t="s">
        <v>750</v>
      </c>
      <c r="D492" s="40">
        <v>1.9</v>
      </c>
      <c r="E492" s="6">
        <v>11.7</v>
      </c>
      <c r="F492" s="41">
        <f t="shared" ref="F492" si="31">D492*E492</f>
        <v>22.229999999999997</v>
      </c>
      <c r="G492" s="7"/>
    </row>
    <row r="493" spans="1:7" x14ac:dyDescent="0.3">
      <c r="A493" s="109" t="s">
        <v>1053</v>
      </c>
      <c r="B493" s="4" t="s">
        <v>1054</v>
      </c>
      <c r="C493" s="42" t="s">
        <v>304</v>
      </c>
      <c r="D493" s="40">
        <v>1</v>
      </c>
      <c r="E493" s="45">
        <v>3</v>
      </c>
      <c r="F493" s="6">
        <f>D493*E493</f>
        <v>3</v>
      </c>
      <c r="G493" s="7"/>
    </row>
    <row r="494" spans="1:7" ht="15" thickBot="1" x14ac:dyDescent="0.35">
      <c r="A494" s="109" t="s">
        <v>1055</v>
      </c>
      <c r="B494" s="20" t="s">
        <v>1056</v>
      </c>
      <c r="C494" s="42" t="s">
        <v>190</v>
      </c>
      <c r="D494" s="22">
        <v>1</v>
      </c>
      <c r="E494" s="43">
        <v>47.02</v>
      </c>
      <c r="F494" s="6">
        <f>D494*E494</f>
        <v>47.02</v>
      </c>
      <c r="G494" s="7"/>
    </row>
    <row r="495" spans="1:7" ht="15.6" thickTop="1" thickBot="1" x14ac:dyDescent="0.35">
      <c r="A495" s="80">
        <v>2</v>
      </c>
      <c r="B495" s="244" t="s">
        <v>49</v>
      </c>
      <c r="C495" s="245"/>
      <c r="D495" s="245"/>
      <c r="E495" s="246"/>
      <c r="F495" s="72">
        <f>SUM(F489:F494)</f>
        <v>125.089</v>
      </c>
      <c r="G495" s="73">
        <f>SUM(F495/F500)</f>
        <v>0.26904240751708258</v>
      </c>
    </row>
    <row r="496" spans="1:7" ht="15.6" thickTop="1" thickBot="1" x14ac:dyDescent="0.35">
      <c r="A496" s="78" t="s">
        <v>26</v>
      </c>
      <c r="B496" s="244" t="s">
        <v>27</v>
      </c>
      <c r="C496" s="245"/>
      <c r="D496" s="245"/>
      <c r="E496" s="246"/>
      <c r="F496" s="79">
        <f>SUM(F487,F495)</f>
        <v>367.54274499999997</v>
      </c>
      <c r="G496" s="3"/>
    </row>
    <row r="497" spans="1:12" ht="15.6" thickTop="1" thickBot="1" x14ac:dyDescent="0.35">
      <c r="A497" s="80">
        <v>3</v>
      </c>
      <c r="B497" s="264" t="s">
        <v>28</v>
      </c>
      <c r="C497" s="265"/>
      <c r="D497" s="265"/>
      <c r="E497" s="266"/>
      <c r="F497" s="79">
        <f>SUM(F496)*15%</f>
        <v>55.131411749999991</v>
      </c>
      <c r="G497" s="73">
        <f>SUM(F497/F500)</f>
        <v>0.11857707509881422</v>
      </c>
    </row>
    <row r="498" spans="1:12" ht="15.6" thickTop="1" thickBot="1" x14ac:dyDescent="0.35">
      <c r="A498" s="78" t="s">
        <v>29</v>
      </c>
      <c r="B498" s="244" t="s">
        <v>30</v>
      </c>
      <c r="C498" s="245"/>
      <c r="D498" s="245"/>
      <c r="E498" s="246"/>
      <c r="F498" s="81">
        <f>SUM(F496:F497)</f>
        <v>422.67415674999995</v>
      </c>
    </row>
    <row r="499" spans="1:12" ht="15.6" thickTop="1" thickBot="1" x14ac:dyDescent="0.35">
      <c r="A499" s="80">
        <v>4</v>
      </c>
      <c r="B499" s="264" t="s">
        <v>31</v>
      </c>
      <c r="C499" s="265"/>
      <c r="D499" s="265"/>
      <c r="E499" s="266"/>
      <c r="F499" s="79">
        <f>SUM(F498)*10%</f>
        <v>42.267415674999995</v>
      </c>
      <c r="G499" s="73">
        <f>SUM(F499/F500)</f>
        <v>9.0909090909090912E-2</v>
      </c>
    </row>
    <row r="500" spans="1:12" ht="15.6" thickTop="1" thickBot="1" x14ac:dyDescent="0.35">
      <c r="A500" s="78" t="s">
        <v>32</v>
      </c>
      <c r="B500" s="244" t="s">
        <v>33</v>
      </c>
      <c r="C500" s="245"/>
      <c r="D500" s="245"/>
      <c r="E500" s="246"/>
      <c r="F500" s="81">
        <f>SUM(F498,F499)</f>
        <v>464.94157242499995</v>
      </c>
      <c r="G500" s="82">
        <f>SUM(G487,G495,G497,G499)</f>
        <v>1</v>
      </c>
    </row>
    <row r="501" spans="1:12" ht="15.6" thickTop="1" thickBot="1" x14ac:dyDescent="0.35">
      <c r="A501" s="8"/>
      <c r="B501" s="9"/>
      <c r="C501" s="9"/>
      <c r="D501" s="9"/>
      <c r="E501" s="9"/>
      <c r="F501" s="11"/>
      <c r="G501" s="12"/>
      <c r="I501" s="31"/>
      <c r="J501" s="30"/>
      <c r="K501" s="31"/>
      <c r="L501" s="31"/>
    </row>
    <row r="502" spans="1:12" ht="44.4" thickTop="1" thickBot="1" x14ac:dyDescent="0.35">
      <c r="A502" s="61" t="s">
        <v>2</v>
      </c>
      <c r="B502" s="62" t="s">
        <v>3</v>
      </c>
      <c r="C502" s="63" t="s">
        <v>4</v>
      </c>
      <c r="D502" s="64" t="s">
        <v>5</v>
      </c>
      <c r="E502" s="27"/>
      <c r="F502" s="20"/>
      <c r="G502" s="20"/>
      <c r="I502" s="24"/>
      <c r="J502" s="24"/>
      <c r="K502" s="24"/>
    </row>
    <row r="503" spans="1:12" ht="140.4" customHeight="1" thickTop="1" x14ac:dyDescent="0.3">
      <c r="A503" s="234" t="s">
        <v>1081</v>
      </c>
      <c r="B503" s="278" t="s">
        <v>1082</v>
      </c>
      <c r="C503" s="274"/>
      <c r="D503" s="274"/>
      <c r="E503" s="27"/>
      <c r="F503" s="20"/>
      <c r="G503" s="20"/>
      <c r="I503" s="24"/>
      <c r="J503" s="24"/>
      <c r="K503" s="24"/>
    </row>
    <row r="504" spans="1:12" ht="268.2" customHeight="1" x14ac:dyDescent="0.3">
      <c r="A504" s="237"/>
      <c r="B504" s="280"/>
      <c r="C504" s="275"/>
      <c r="D504" s="275"/>
      <c r="E504" s="27"/>
      <c r="F504" s="20"/>
      <c r="G504" s="20"/>
      <c r="I504" s="24"/>
      <c r="J504" s="24"/>
      <c r="K504" s="24"/>
    </row>
    <row r="505" spans="1:12" ht="15" thickBot="1" x14ac:dyDescent="0.35">
      <c r="A505" s="103" t="s">
        <v>1083</v>
      </c>
      <c r="B505" s="115" t="s">
        <v>1084</v>
      </c>
      <c r="C505" s="110" t="s">
        <v>130</v>
      </c>
      <c r="D505" s="110">
        <v>1</v>
      </c>
      <c r="E505" s="20"/>
      <c r="F505" s="20"/>
      <c r="G505" s="20"/>
    </row>
    <row r="506" spans="1:12" ht="30" thickTop="1" thickBot="1" x14ac:dyDescent="0.35">
      <c r="A506" s="61" t="s">
        <v>9</v>
      </c>
      <c r="B506" s="62" t="s">
        <v>10</v>
      </c>
      <c r="C506" s="62" t="s">
        <v>4</v>
      </c>
      <c r="D506" s="62" t="s">
        <v>11</v>
      </c>
      <c r="E506" s="62" t="s">
        <v>12</v>
      </c>
      <c r="F506" s="62" t="s">
        <v>13</v>
      </c>
      <c r="G506" s="64" t="s">
        <v>14</v>
      </c>
    </row>
    <row r="507" spans="1:12" ht="15" thickTop="1" x14ac:dyDescent="0.3">
      <c r="A507" s="20"/>
      <c r="B507" s="67" t="s">
        <v>15</v>
      </c>
      <c r="C507" s="68"/>
      <c r="D507" s="68"/>
      <c r="E507" s="68"/>
      <c r="F507" s="68"/>
      <c r="G507" s="7"/>
    </row>
    <row r="508" spans="1:12" x14ac:dyDescent="0.3">
      <c r="A508" s="36" t="s">
        <v>16</v>
      </c>
      <c r="B508" s="4" t="s">
        <v>70</v>
      </c>
      <c r="C508" s="4" t="s">
        <v>18</v>
      </c>
      <c r="D508" s="105">
        <v>0.45250000000000001</v>
      </c>
      <c r="E508" s="70">
        <v>30.28</v>
      </c>
      <c r="F508" s="6">
        <f>PRODUCT(D508:E508)</f>
        <v>13.701700000000001</v>
      </c>
      <c r="G508" s="7"/>
    </row>
    <row r="509" spans="1:12" ht="15" thickBot="1" x14ac:dyDescent="0.35">
      <c r="A509" s="36" t="s">
        <v>19</v>
      </c>
      <c r="B509" s="4" t="s">
        <v>20</v>
      </c>
      <c r="C509" s="4" t="s">
        <v>18</v>
      </c>
      <c r="D509" s="105">
        <v>0.45250000000000001</v>
      </c>
      <c r="E509" s="70">
        <v>25.18</v>
      </c>
      <c r="F509" s="6">
        <f>PRODUCT(D509:E509)</f>
        <v>11.39395</v>
      </c>
      <c r="G509" s="7"/>
    </row>
    <row r="510" spans="1:12" ht="15.6" thickTop="1" thickBot="1" x14ac:dyDescent="0.35">
      <c r="A510" s="71">
        <v>1</v>
      </c>
      <c r="B510" s="244" t="s">
        <v>21</v>
      </c>
      <c r="C510" s="245"/>
      <c r="D510" s="245"/>
      <c r="E510" s="246"/>
      <c r="F510" s="72">
        <f>SUM(F508:F509)</f>
        <v>25.095649999999999</v>
      </c>
      <c r="G510" s="73">
        <f>SUM(F510/F521)</f>
        <v>0.5432444399177051</v>
      </c>
    </row>
    <row r="511" spans="1:12" ht="15" thickTop="1" x14ac:dyDescent="0.3">
      <c r="A511" s="21"/>
      <c r="B511" s="74" t="s">
        <v>45</v>
      </c>
      <c r="C511" s="4"/>
      <c r="D511" s="4"/>
      <c r="E511" s="4"/>
      <c r="F511" s="41"/>
      <c r="G511" s="75"/>
    </row>
    <row r="512" spans="1:12" ht="29.4" thickBot="1" x14ac:dyDescent="0.35">
      <c r="A512" s="109" t="s">
        <v>23</v>
      </c>
      <c r="B512" s="138" t="s">
        <v>1085</v>
      </c>
      <c r="C512" s="39" t="s">
        <v>190</v>
      </c>
      <c r="D512" s="40">
        <v>1</v>
      </c>
      <c r="E512" s="6">
        <v>10.64</v>
      </c>
      <c r="F512" s="41">
        <f t="shared" ref="F512" si="32">D512*E512</f>
        <v>10.64</v>
      </c>
      <c r="G512" s="7"/>
    </row>
    <row r="513" spans="1:12" ht="15.6" thickTop="1" thickBot="1" x14ac:dyDescent="0.35">
      <c r="A513" s="80">
        <v>2</v>
      </c>
      <c r="B513" s="244" t="s">
        <v>49</v>
      </c>
      <c r="C513" s="245"/>
      <c r="D513" s="245"/>
      <c r="E513" s="246"/>
      <c r="F513" s="72">
        <f>SUM(F512:F512)</f>
        <v>10.64</v>
      </c>
      <c r="G513" s="73">
        <f>SUM(F513/F521)</f>
        <v>0.23032361547616351</v>
      </c>
    </row>
    <row r="514" spans="1:12" ht="15" thickTop="1" x14ac:dyDescent="0.3">
      <c r="A514" s="21"/>
      <c r="B514" s="74" t="s">
        <v>22</v>
      </c>
      <c r="C514" s="36"/>
      <c r="D514" s="4"/>
      <c r="E514" s="4"/>
      <c r="F514" s="136"/>
      <c r="G514" s="75"/>
    </row>
    <row r="515" spans="1:12" ht="15" thickBot="1" x14ac:dyDescent="0.35">
      <c r="A515" s="109" t="s">
        <v>50</v>
      </c>
      <c r="B515" s="4" t="s">
        <v>1086</v>
      </c>
      <c r="C515" s="42" t="s">
        <v>18</v>
      </c>
      <c r="D515" s="105">
        <v>0.45250000000000001</v>
      </c>
      <c r="E515" s="137">
        <v>1.73</v>
      </c>
      <c r="F515" s="23">
        <f>D515*E515</f>
        <v>0.78282499999999999</v>
      </c>
      <c r="G515" s="7"/>
    </row>
    <row r="516" spans="1:12" ht="15.6" thickTop="1" thickBot="1" x14ac:dyDescent="0.35">
      <c r="A516" s="80">
        <v>3</v>
      </c>
      <c r="B516" s="244" t="s">
        <v>25</v>
      </c>
      <c r="C516" s="245"/>
      <c r="D516" s="245"/>
      <c r="E516" s="246"/>
      <c r="F516" s="72">
        <f>SUM(F515:F515)</f>
        <v>0.78282499999999999</v>
      </c>
      <c r="G516" s="73">
        <f>SUM(F516/F521)</f>
        <v>1.6945778598226286E-2</v>
      </c>
    </row>
    <row r="517" spans="1:12" ht="15.6" thickTop="1" thickBot="1" x14ac:dyDescent="0.35">
      <c r="A517" s="78" t="s">
        <v>26</v>
      </c>
      <c r="B517" s="244" t="s">
        <v>54</v>
      </c>
      <c r="C517" s="245"/>
      <c r="D517" s="245"/>
      <c r="E517" s="246"/>
      <c r="F517" s="79">
        <f>SUM(F510,F513,F516)</f>
        <v>36.518475000000002</v>
      </c>
      <c r="G517" s="3"/>
    </row>
    <row r="518" spans="1:12" ht="15.6" thickTop="1" thickBot="1" x14ac:dyDescent="0.35">
      <c r="A518" s="80">
        <v>4</v>
      </c>
      <c r="B518" s="264" t="s">
        <v>28</v>
      </c>
      <c r="C518" s="265"/>
      <c r="D518" s="265"/>
      <c r="E518" s="266"/>
      <c r="F518" s="79">
        <f>SUM(F517)*15%</f>
        <v>5.47777125</v>
      </c>
      <c r="G518" s="73">
        <f>SUM(F518/F521)</f>
        <v>0.11857707509881424</v>
      </c>
    </row>
    <row r="519" spans="1:12" ht="15.6" thickTop="1" thickBot="1" x14ac:dyDescent="0.35">
      <c r="A519" s="78" t="s">
        <v>29</v>
      </c>
      <c r="B519" s="244" t="s">
        <v>55</v>
      </c>
      <c r="C519" s="245"/>
      <c r="D519" s="245"/>
      <c r="E519" s="246"/>
      <c r="F519" s="81">
        <f>SUM(F517:F518)</f>
        <v>41.996246249999999</v>
      </c>
    </row>
    <row r="520" spans="1:12" ht="15.6" thickTop="1" thickBot="1" x14ac:dyDescent="0.35">
      <c r="A520" s="80">
        <v>5</v>
      </c>
      <c r="B520" s="264" t="s">
        <v>31</v>
      </c>
      <c r="C520" s="265"/>
      <c r="D520" s="265"/>
      <c r="E520" s="266"/>
      <c r="F520" s="79">
        <f>SUM(F519)*10%</f>
        <v>4.1996246250000002</v>
      </c>
      <c r="G520" s="73">
        <f>SUM(F520/F521)</f>
        <v>9.0909090909090925E-2</v>
      </c>
    </row>
    <row r="521" spans="1:12" ht="15.6" thickTop="1" thickBot="1" x14ac:dyDescent="0.35">
      <c r="A521" s="78" t="s">
        <v>32</v>
      </c>
      <c r="B521" s="244" t="s">
        <v>33</v>
      </c>
      <c r="C521" s="245"/>
      <c r="D521" s="245"/>
      <c r="E521" s="246"/>
      <c r="F521" s="81">
        <f>SUM(F519,F520)</f>
        <v>46.195870874999997</v>
      </c>
      <c r="G521" s="82">
        <f>SUM(G510,G513,G516,G518,G520)</f>
        <v>1</v>
      </c>
    </row>
    <row r="522" spans="1:12" ht="15.6" thickTop="1" thickBot="1" x14ac:dyDescent="0.35">
      <c r="A522" s="8"/>
      <c r="B522" s="9"/>
      <c r="C522" s="9"/>
      <c r="D522" s="9"/>
      <c r="E522" s="9"/>
      <c r="F522" s="11"/>
      <c r="G522" s="12"/>
      <c r="I522" s="31"/>
      <c r="J522" s="30"/>
      <c r="K522" s="31"/>
      <c r="L522" s="31"/>
    </row>
    <row r="523" spans="1:12" ht="44.4" thickTop="1" thickBot="1" x14ac:dyDescent="0.35">
      <c r="A523" s="61" t="s">
        <v>2</v>
      </c>
      <c r="B523" s="62" t="s">
        <v>3</v>
      </c>
      <c r="C523" s="63" t="s">
        <v>4</v>
      </c>
      <c r="D523" s="64" t="s">
        <v>5</v>
      </c>
      <c r="E523" s="27"/>
      <c r="F523" s="20"/>
      <c r="G523" s="20"/>
      <c r="I523" s="24"/>
      <c r="J523" s="24"/>
      <c r="K523" s="24"/>
    </row>
    <row r="524" spans="1:12" ht="148.80000000000001" customHeight="1" thickTop="1" x14ac:dyDescent="0.3">
      <c r="A524" s="234" t="s">
        <v>1081</v>
      </c>
      <c r="B524" s="278" t="s">
        <v>1082</v>
      </c>
      <c r="C524" s="274"/>
      <c r="D524" s="274"/>
      <c r="E524" s="27"/>
      <c r="F524" s="20"/>
      <c r="G524" s="20"/>
      <c r="I524" s="24"/>
      <c r="J524" s="24"/>
      <c r="K524" s="24"/>
    </row>
    <row r="525" spans="1:12" ht="256.2" customHeight="1" x14ac:dyDescent="0.3">
      <c r="A525" s="237"/>
      <c r="B525" s="280"/>
      <c r="C525" s="275"/>
      <c r="D525" s="275"/>
      <c r="E525" s="27"/>
      <c r="F525" s="20"/>
      <c r="G525" s="20"/>
      <c r="I525" s="24"/>
      <c r="J525" s="24"/>
      <c r="K525" s="24"/>
    </row>
    <row r="526" spans="1:12" ht="15" thickBot="1" x14ac:dyDescent="0.35">
      <c r="A526" s="103" t="s">
        <v>1087</v>
      </c>
      <c r="B526" s="115" t="s">
        <v>1088</v>
      </c>
      <c r="C526" s="110" t="s">
        <v>130</v>
      </c>
      <c r="D526" s="110">
        <v>1</v>
      </c>
      <c r="E526" s="20"/>
      <c r="F526" s="20"/>
      <c r="G526" s="20"/>
    </row>
    <row r="527" spans="1:12" ht="30" thickTop="1" thickBot="1" x14ac:dyDescent="0.35">
      <c r="A527" s="61" t="s">
        <v>9</v>
      </c>
      <c r="B527" s="62" t="s">
        <v>10</v>
      </c>
      <c r="C527" s="62" t="s">
        <v>4</v>
      </c>
      <c r="D527" s="62" t="s">
        <v>11</v>
      </c>
      <c r="E527" s="62" t="s">
        <v>12</v>
      </c>
      <c r="F527" s="62" t="s">
        <v>13</v>
      </c>
      <c r="G527" s="64" t="s">
        <v>14</v>
      </c>
    </row>
    <row r="528" spans="1:12" ht="15" thickTop="1" x14ac:dyDescent="0.3">
      <c r="A528" s="20"/>
      <c r="B528" s="67" t="s">
        <v>15</v>
      </c>
      <c r="C528" s="68"/>
      <c r="D528" s="68"/>
      <c r="E528" s="68"/>
      <c r="F528" s="68"/>
      <c r="G528" s="7"/>
    </row>
    <row r="529" spans="1:12" x14ac:dyDescent="0.3">
      <c r="A529" s="36" t="s">
        <v>16</v>
      </c>
      <c r="B529" s="4" t="s">
        <v>70</v>
      </c>
      <c r="C529" s="4" t="s">
        <v>18</v>
      </c>
      <c r="D529" s="105">
        <v>0.6</v>
      </c>
      <c r="E529" s="70">
        <v>30.28</v>
      </c>
      <c r="F529" s="6">
        <f>PRODUCT(D529:E529)</f>
        <v>18.167999999999999</v>
      </c>
      <c r="G529" s="7"/>
    </row>
    <row r="530" spans="1:12" ht="15" thickBot="1" x14ac:dyDescent="0.35">
      <c r="A530" s="36" t="s">
        <v>19</v>
      </c>
      <c r="B530" s="4" t="s">
        <v>20</v>
      </c>
      <c r="C530" s="4" t="s">
        <v>18</v>
      </c>
      <c r="D530" s="105">
        <v>0.6</v>
      </c>
      <c r="E530" s="70">
        <v>25.18</v>
      </c>
      <c r="F530" s="6">
        <f>PRODUCT(D530:E530)</f>
        <v>15.107999999999999</v>
      </c>
      <c r="G530" s="7"/>
    </row>
    <row r="531" spans="1:12" ht="15.6" thickTop="1" thickBot="1" x14ac:dyDescent="0.35">
      <c r="A531" s="71">
        <v>1</v>
      </c>
      <c r="B531" s="244" t="s">
        <v>21</v>
      </c>
      <c r="C531" s="245"/>
      <c r="D531" s="245"/>
      <c r="E531" s="246"/>
      <c r="F531" s="72">
        <f>SUM(F529:F530)</f>
        <v>33.275999999999996</v>
      </c>
      <c r="G531" s="73">
        <f>SUM(F531/F542)</f>
        <v>0.57291370048274881</v>
      </c>
    </row>
    <row r="532" spans="1:12" ht="15" thickTop="1" x14ac:dyDescent="0.3">
      <c r="A532" s="21"/>
      <c r="B532" s="74" t="s">
        <v>45</v>
      </c>
      <c r="C532" s="4"/>
      <c r="D532" s="4"/>
      <c r="E532" s="4"/>
      <c r="F532" s="41"/>
      <c r="G532" s="75"/>
    </row>
    <row r="533" spans="1:12" ht="29.4" thickBot="1" x14ac:dyDescent="0.35">
      <c r="A533" s="109" t="s">
        <v>23</v>
      </c>
      <c r="B533" s="4" t="s">
        <v>1085</v>
      </c>
      <c r="C533" s="185" t="s">
        <v>190</v>
      </c>
      <c r="D533" s="40">
        <v>1</v>
      </c>
      <c r="E533" s="6">
        <v>11.66</v>
      </c>
      <c r="F533" s="41">
        <f t="shared" ref="F533" si="33">D533*E533</f>
        <v>11.66</v>
      </c>
      <c r="G533" s="7"/>
    </row>
    <row r="534" spans="1:12" ht="15.6" thickTop="1" thickBot="1" x14ac:dyDescent="0.35">
      <c r="A534" s="80">
        <v>2</v>
      </c>
      <c r="B534" s="244" t="s">
        <v>49</v>
      </c>
      <c r="C534" s="245"/>
      <c r="D534" s="245"/>
      <c r="E534" s="246"/>
      <c r="F534" s="72">
        <f>SUM(F533:F533)</f>
        <v>11.66</v>
      </c>
      <c r="G534" s="73">
        <f>SUM(F534/F542)</f>
        <v>0.20075050329453215</v>
      </c>
    </row>
    <row r="535" spans="1:12" ht="15" thickTop="1" x14ac:dyDescent="0.3">
      <c r="A535" s="21"/>
      <c r="B535" s="74" t="s">
        <v>22</v>
      </c>
      <c r="C535" s="36"/>
      <c r="D535" s="4"/>
      <c r="E535" s="4"/>
      <c r="F535" s="136"/>
      <c r="G535" s="75"/>
    </row>
    <row r="536" spans="1:12" ht="15" thickBot="1" x14ac:dyDescent="0.35">
      <c r="A536" s="109" t="s">
        <v>50</v>
      </c>
      <c r="B536" s="4" t="s">
        <v>1086</v>
      </c>
      <c r="C536" s="42" t="s">
        <v>18</v>
      </c>
      <c r="D536" s="105">
        <v>0.56569999999999998</v>
      </c>
      <c r="E536" s="137">
        <v>1.73</v>
      </c>
      <c r="F536" s="23">
        <f>D536*E536</f>
        <v>0.978661</v>
      </c>
      <c r="G536" s="7"/>
    </row>
    <row r="537" spans="1:12" ht="15.6" thickTop="1" thickBot="1" x14ac:dyDescent="0.35">
      <c r="A537" s="80">
        <v>3</v>
      </c>
      <c r="B537" s="244" t="s">
        <v>25</v>
      </c>
      <c r="C537" s="245"/>
      <c r="D537" s="245"/>
      <c r="E537" s="246"/>
      <c r="F537" s="72">
        <f>SUM(F536:F536)</f>
        <v>0.978661</v>
      </c>
      <c r="G537" s="73">
        <f>SUM(F537/F542)</f>
        <v>1.6849630214813904E-2</v>
      </c>
    </row>
    <row r="538" spans="1:12" ht="15.6" thickTop="1" thickBot="1" x14ac:dyDescent="0.35">
      <c r="A538" s="78" t="s">
        <v>26</v>
      </c>
      <c r="B538" s="244" t="s">
        <v>54</v>
      </c>
      <c r="C538" s="245"/>
      <c r="D538" s="245"/>
      <c r="E538" s="246"/>
      <c r="F538" s="79">
        <f>SUM(F531,F534,F537)</f>
        <v>45.914660999999995</v>
      </c>
      <c r="G538" s="3"/>
    </row>
    <row r="539" spans="1:12" ht="15.6" thickTop="1" thickBot="1" x14ac:dyDescent="0.35">
      <c r="A539" s="80">
        <v>4</v>
      </c>
      <c r="B539" s="264" t="s">
        <v>28</v>
      </c>
      <c r="C539" s="265"/>
      <c r="D539" s="265"/>
      <c r="E539" s="266"/>
      <c r="F539" s="79">
        <f>SUM(F538)*15%</f>
        <v>6.8871991499999989</v>
      </c>
      <c r="G539" s="73">
        <f>SUM(F539/F542)</f>
        <v>0.11857707509881422</v>
      </c>
    </row>
    <row r="540" spans="1:12" ht="15.6" thickTop="1" thickBot="1" x14ac:dyDescent="0.35">
      <c r="A540" s="78" t="s">
        <v>29</v>
      </c>
      <c r="B540" s="244" t="s">
        <v>55</v>
      </c>
      <c r="C540" s="245"/>
      <c r="D540" s="245"/>
      <c r="E540" s="246"/>
      <c r="F540" s="81">
        <f>SUM(F538:F539)</f>
        <v>52.801860149999996</v>
      </c>
    </row>
    <row r="541" spans="1:12" ht="15.6" thickTop="1" thickBot="1" x14ac:dyDescent="0.35">
      <c r="A541" s="80">
        <v>5</v>
      </c>
      <c r="B541" s="264" t="s">
        <v>31</v>
      </c>
      <c r="C541" s="265"/>
      <c r="D541" s="265"/>
      <c r="E541" s="266"/>
      <c r="F541" s="79">
        <f>SUM(F540)*10%</f>
        <v>5.280186015</v>
      </c>
      <c r="G541" s="73">
        <f>SUM(F541/F542)</f>
        <v>9.0909090909090912E-2</v>
      </c>
    </row>
    <row r="542" spans="1:12" ht="15.6" thickTop="1" thickBot="1" x14ac:dyDescent="0.35">
      <c r="A542" s="78" t="s">
        <v>32</v>
      </c>
      <c r="B542" s="244" t="s">
        <v>33</v>
      </c>
      <c r="C542" s="245"/>
      <c r="D542" s="245"/>
      <c r="E542" s="246"/>
      <c r="F542" s="81">
        <f>SUM(F540,F541)</f>
        <v>58.082046164999994</v>
      </c>
      <c r="G542" s="82">
        <f>SUM(G531,G534,G537,G539,G541)</f>
        <v>1</v>
      </c>
    </row>
    <row r="543" spans="1:12" ht="15.6" thickTop="1" thickBot="1" x14ac:dyDescent="0.35">
      <c r="A543" s="8"/>
      <c r="B543" s="9"/>
      <c r="C543" s="9"/>
      <c r="D543" s="9"/>
      <c r="E543" s="9"/>
      <c r="F543" s="11"/>
      <c r="G543" s="12"/>
      <c r="I543" s="31"/>
      <c r="J543" s="30"/>
      <c r="K543" s="31"/>
      <c r="L543" s="31"/>
    </row>
    <row r="544" spans="1:12" ht="44.4" thickTop="1" thickBot="1" x14ac:dyDescent="0.35">
      <c r="A544" s="61" t="s">
        <v>2</v>
      </c>
      <c r="B544" s="62" t="s">
        <v>3</v>
      </c>
      <c r="C544" s="63" t="s">
        <v>4</v>
      </c>
      <c r="D544" s="64" t="s">
        <v>5</v>
      </c>
      <c r="E544" s="27"/>
      <c r="F544" s="20"/>
      <c r="G544" s="20"/>
      <c r="I544" s="24"/>
      <c r="J544" s="24"/>
      <c r="K544" s="24"/>
    </row>
    <row r="545" spans="1:11" ht="113.4" customHeight="1" thickTop="1" x14ac:dyDescent="0.3">
      <c r="A545" s="234" t="s">
        <v>1081</v>
      </c>
      <c r="B545" s="278" t="s">
        <v>1082</v>
      </c>
      <c r="C545" s="274"/>
      <c r="D545" s="274"/>
      <c r="E545" s="27"/>
      <c r="F545" s="20"/>
      <c r="G545" s="20"/>
      <c r="I545" s="24"/>
      <c r="J545" s="24"/>
      <c r="K545" s="24"/>
    </row>
    <row r="546" spans="1:11" ht="292.8" customHeight="1" x14ac:dyDescent="0.3">
      <c r="A546" s="237"/>
      <c r="B546" s="280"/>
      <c r="C546" s="275"/>
      <c r="D546" s="275"/>
      <c r="E546" s="27"/>
      <c r="F546" s="20"/>
      <c r="G546" s="20"/>
      <c r="I546" s="24"/>
      <c r="J546" s="24"/>
      <c r="K546" s="24"/>
    </row>
    <row r="547" spans="1:11" ht="15" thickBot="1" x14ac:dyDescent="0.35">
      <c r="A547" s="103" t="s">
        <v>1089</v>
      </c>
      <c r="B547" s="115" t="s">
        <v>1090</v>
      </c>
      <c r="C547" s="110" t="s">
        <v>130</v>
      </c>
      <c r="D547" s="110">
        <v>1</v>
      </c>
      <c r="E547" s="20"/>
      <c r="F547" s="20"/>
      <c r="G547" s="20"/>
    </row>
    <row r="548" spans="1:11" ht="30" thickTop="1" thickBot="1" x14ac:dyDescent="0.35">
      <c r="A548" s="61" t="s">
        <v>9</v>
      </c>
      <c r="B548" s="62" t="s">
        <v>10</v>
      </c>
      <c r="C548" s="62" t="s">
        <v>4</v>
      </c>
      <c r="D548" s="62" t="s">
        <v>11</v>
      </c>
      <c r="E548" s="62" t="s">
        <v>12</v>
      </c>
      <c r="F548" s="62" t="s">
        <v>13</v>
      </c>
      <c r="G548" s="64" t="s">
        <v>14</v>
      </c>
    </row>
    <row r="549" spans="1:11" ht="15" thickTop="1" x14ac:dyDescent="0.3">
      <c r="A549" s="20"/>
      <c r="B549" s="67" t="s">
        <v>15</v>
      </c>
      <c r="C549" s="68"/>
      <c r="D549" s="68"/>
      <c r="E549" s="68"/>
      <c r="F549" s="68"/>
      <c r="G549" s="7"/>
    </row>
    <row r="550" spans="1:11" x14ac:dyDescent="0.3">
      <c r="A550" s="36" t="s">
        <v>16</v>
      </c>
      <c r="B550" s="4" t="s">
        <v>70</v>
      </c>
      <c r="C550" s="4" t="s">
        <v>18</v>
      </c>
      <c r="D550" s="105">
        <v>0.9</v>
      </c>
      <c r="E550" s="70">
        <v>30.28</v>
      </c>
      <c r="F550" s="6">
        <f>PRODUCT(D550:E550)</f>
        <v>27.252000000000002</v>
      </c>
      <c r="G550" s="7"/>
    </row>
    <row r="551" spans="1:11" ht="15" thickBot="1" x14ac:dyDescent="0.35">
      <c r="A551" s="36" t="s">
        <v>19</v>
      </c>
      <c r="B551" s="4" t="s">
        <v>20</v>
      </c>
      <c r="C551" s="4" t="s">
        <v>18</v>
      </c>
      <c r="D551" s="105">
        <v>0.9</v>
      </c>
      <c r="E551" s="70">
        <v>25.18</v>
      </c>
      <c r="F551" s="6">
        <f>PRODUCT(D551:E551)</f>
        <v>22.661999999999999</v>
      </c>
      <c r="G551" s="7"/>
    </row>
    <row r="552" spans="1:11" ht="15.6" thickTop="1" thickBot="1" x14ac:dyDescent="0.35">
      <c r="A552" s="71">
        <v>1</v>
      </c>
      <c r="B552" s="244" t="s">
        <v>21</v>
      </c>
      <c r="C552" s="245"/>
      <c r="D552" s="245"/>
      <c r="E552" s="246"/>
      <c r="F552" s="72">
        <f>SUM(F550:F551)</f>
        <v>49.914000000000001</v>
      </c>
      <c r="G552" s="73">
        <f>SUM(F552/F563)</f>
        <v>0.62617207798820806</v>
      </c>
    </row>
    <row r="553" spans="1:11" ht="15" thickTop="1" x14ac:dyDescent="0.3">
      <c r="A553" s="21"/>
      <c r="B553" s="74" t="s">
        <v>45</v>
      </c>
      <c r="C553" s="4"/>
      <c r="D553" s="4"/>
      <c r="E553" s="4"/>
      <c r="F553" s="41"/>
      <c r="G553" s="75"/>
    </row>
    <row r="554" spans="1:11" ht="29.4" thickBot="1" x14ac:dyDescent="0.35">
      <c r="A554" s="109" t="s">
        <v>23</v>
      </c>
      <c r="B554" s="138" t="s">
        <v>1085</v>
      </c>
      <c r="C554" s="39" t="s">
        <v>190</v>
      </c>
      <c r="D554" s="40">
        <v>1</v>
      </c>
      <c r="E554" s="6">
        <v>11.73</v>
      </c>
      <c r="F554" s="41">
        <f t="shared" ref="F554" si="34">D554*E554</f>
        <v>11.73</v>
      </c>
      <c r="G554" s="7"/>
    </row>
    <row r="555" spans="1:11" ht="15.6" thickTop="1" thickBot="1" x14ac:dyDescent="0.35">
      <c r="A555" s="80">
        <v>2</v>
      </c>
      <c r="B555" s="244" t="s">
        <v>49</v>
      </c>
      <c r="C555" s="245"/>
      <c r="D555" s="245"/>
      <c r="E555" s="246"/>
      <c r="F555" s="72">
        <f>SUM(F554:F554)</f>
        <v>11.73</v>
      </c>
      <c r="G555" s="73">
        <f>SUM(F555/F563)</f>
        <v>0.14715307278121731</v>
      </c>
    </row>
    <row r="556" spans="1:11" ht="15" thickTop="1" x14ac:dyDescent="0.3">
      <c r="A556" s="21"/>
      <c r="B556" s="74" t="s">
        <v>22</v>
      </c>
      <c r="C556" s="36"/>
      <c r="D556" s="4"/>
      <c r="E556" s="4"/>
      <c r="F556" s="136"/>
      <c r="G556" s="75"/>
    </row>
    <row r="557" spans="1:11" ht="15" thickBot="1" x14ac:dyDescent="0.35">
      <c r="A557" s="109" t="s">
        <v>50</v>
      </c>
      <c r="B557" s="4" t="s">
        <v>1086</v>
      </c>
      <c r="C557" s="42" t="s">
        <v>18</v>
      </c>
      <c r="D557" s="105">
        <v>0.79200000000000004</v>
      </c>
      <c r="E557" s="137">
        <v>1.73</v>
      </c>
      <c r="F557" s="23">
        <f>D557*E557</f>
        <v>1.37016</v>
      </c>
      <c r="G557" s="7"/>
    </row>
    <row r="558" spans="1:11" ht="15.6" thickTop="1" thickBot="1" x14ac:dyDescent="0.35">
      <c r="A558" s="80">
        <v>3</v>
      </c>
      <c r="B558" s="244" t="s">
        <v>25</v>
      </c>
      <c r="C558" s="245"/>
      <c r="D558" s="245"/>
      <c r="E558" s="246"/>
      <c r="F558" s="72">
        <f>SUM(F557:F557)</f>
        <v>1.37016</v>
      </c>
      <c r="G558" s="73">
        <f>SUM(F558/F563)</f>
        <v>1.7188683222669456E-2</v>
      </c>
    </row>
    <row r="559" spans="1:11" ht="15.6" thickTop="1" thickBot="1" x14ac:dyDescent="0.35">
      <c r="A559" s="78" t="s">
        <v>26</v>
      </c>
      <c r="B559" s="244" t="s">
        <v>54</v>
      </c>
      <c r="C559" s="245"/>
      <c r="D559" s="245"/>
      <c r="E559" s="246"/>
      <c r="F559" s="79">
        <f>SUM(F552,F555,F558)</f>
        <v>63.014160000000004</v>
      </c>
      <c r="G559" s="3"/>
    </row>
    <row r="560" spans="1:11" ht="15.6" thickTop="1" thickBot="1" x14ac:dyDescent="0.35">
      <c r="A560" s="80">
        <v>4</v>
      </c>
      <c r="B560" s="264" t="s">
        <v>28</v>
      </c>
      <c r="C560" s="265"/>
      <c r="D560" s="265"/>
      <c r="E560" s="266"/>
      <c r="F560" s="79">
        <f>SUM(F559)*15%</f>
        <v>9.4521239999999995</v>
      </c>
      <c r="G560" s="73">
        <f>SUM(F560/F563)</f>
        <v>0.11857707509881421</v>
      </c>
    </row>
    <row r="561" spans="1:12" ht="15.6" thickTop="1" thickBot="1" x14ac:dyDescent="0.35">
      <c r="A561" s="78" t="s">
        <v>29</v>
      </c>
      <c r="B561" s="244" t="s">
        <v>55</v>
      </c>
      <c r="C561" s="245"/>
      <c r="D561" s="245"/>
      <c r="E561" s="246"/>
      <c r="F561" s="81">
        <f>SUM(F559:F560)</f>
        <v>72.466284000000002</v>
      </c>
    </row>
    <row r="562" spans="1:12" ht="15.6" thickTop="1" thickBot="1" x14ac:dyDescent="0.35">
      <c r="A562" s="80">
        <v>5</v>
      </c>
      <c r="B562" s="264" t="s">
        <v>31</v>
      </c>
      <c r="C562" s="265"/>
      <c r="D562" s="265"/>
      <c r="E562" s="266"/>
      <c r="F562" s="79">
        <f>SUM(F561)*10%</f>
        <v>7.2466284000000005</v>
      </c>
      <c r="G562" s="73">
        <f>SUM(F562/F563)</f>
        <v>9.0909090909090912E-2</v>
      </c>
    </row>
    <row r="563" spans="1:12" ht="15.6" thickTop="1" thickBot="1" x14ac:dyDescent="0.35">
      <c r="A563" s="78" t="s">
        <v>32</v>
      </c>
      <c r="B563" s="244" t="s">
        <v>33</v>
      </c>
      <c r="C563" s="245"/>
      <c r="D563" s="245"/>
      <c r="E563" s="246"/>
      <c r="F563" s="81">
        <f>SUM(F561,F562)</f>
        <v>79.712912400000008</v>
      </c>
      <c r="G563" s="82">
        <f>SUM(G552,G555,G558,G560,G562)</f>
        <v>1</v>
      </c>
    </row>
    <row r="564" spans="1:12" ht="15.6" thickTop="1" thickBot="1" x14ac:dyDescent="0.35">
      <c r="A564" s="8"/>
      <c r="B564" s="9"/>
      <c r="C564" s="9"/>
      <c r="D564" s="9"/>
      <c r="E564" s="9"/>
      <c r="F564" s="11"/>
      <c r="G564" s="12"/>
      <c r="I564" s="31"/>
      <c r="J564" s="30"/>
      <c r="K564" s="31"/>
      <c r="L564" s="31"/>
    </row>
    <row r="565" spans="1:12" ht="44.4" thickTop="1" thickBot="1" x14ac:dyDescent="0.35">
      <c r="A565" s="61" t="s">
        <v>2</v>
      </c>
      <c r="B565" s="62" t="s">
        <v>3</v>
      </c>
      <c r="C565" s="63" t="s">
        <v>4</v>
      </c>
      <c r="D565" s="64" t="s">
        <v>5</v>
      </c>
      <c r="E565" s="27"/>
      <c r="F565" s="20"/>
      <c r="G565" s="20"/>
      <c r="I565" s="24"/>
      <c r="J565" s="24"/>
      <c r="K565" s="24"/>
    </row>
    <row r="566" spans="1:12" ht="191.4" customHeight="1" thickTop="1" x14ac:dyDescent="0.3">
      <c r="A566" s="234" t="s">
        <v>1081</v>
      </c>
      <c r="B566" s="278" t="s">
        <v>1082</v>
      </c>
      <c r="C566" s="274"/>
      <c r="D566" s="274"/>
      <c r="E566" s="27"/>
      <c r="F566" s="20"/>
      <c r="G566" s="20"/>
      <c r="I566" s="24"/>
      <c r="J566" s="24"/>
      <c r="K566" s="24"/>
    </row>
    <row r="567" spans="1:12" ht="220.2" customHeight="1" x14ac:dyDescent="0.3">
      <c r="A567" s="237"/>
      <c r="B567" s="280"/>
      <c r="C567" s="275"/>
      <c r="D567" s="275"/>
      <c r="E567" s="27"/>
      <c r="F567" s="20"/>
      <c r="G567" s="20"/>
      <c r="I567" s="24"/>
      <c r="J567" s="24"/>
      <c r="K567" s="24"/>
    </row>
    <row r="568" spans="1:12" ht="15" thickBot="1" x14ac:dyDescent="0.35">
      <c r="A568" s="103" t="s">
        <v>1091</v>
      </c>
      <c r="B568" s="115" t="s">
        <v>1062</v>
      </c>
      <c r="C568" s="110" t="s">
        <v>130</v>
      </c>
      <c r="D568" s="110">
        <v>1</v>
      </c>
      <c r="E568" s="20"/>
      <c r="F568" s="20"/>
      <c r="G568" s="20"/>
    </row>
    <row r="569" spans="1:12" ht="30" thickTop="1" thickBot="1" x14ac:dyDescent="0.35">
      <c r="A569" s="61" t="s">
        <v>9</v>
      </c>
      <c r="B569" s="62" t="s">
        <v>10</v>
      </c>
      <c r="C569" s="62" t="s">
        <v>4</v>
      </c>
      <c r="D569" s="62" t="s">
        <v>11</v>
      </c>
      <c r="E569" s="62" t="s">
        <v>12</v>
      </c>
      <c r="F569" s="62" t="s">
        <v>13</v>
      </c>
      <c r="G569" s="64" t="s">
        <v>14</v>
      </c>
    </row>
    <row r="570" spans="1:12" ht="15" thickTop="1" x14ac:dyDescent="0.3">
      <c r="A570" s="20"/>
      <c r="B570" s="67" t="s">
        <v>15</v>
      </c>
      <c r="C570" s="68"/>
      <c r="D570" s="68"/>
      <c r="E570" s="68"/>
      <c r="F570" s="68"/>
      <c r="G570" s="7"/>
    </row>
    <row r="571" spans="1:12" x14ac:dyDescent="0.3">
      <c r="A571" s="36" t="s">
        <v>16</v>
      </c>
      <c r="B571" s="4" t="s">
        <v>70</v>
      </c>
      <c r="C571" s="4" t="s">
        <v>18</v>
      </c>
      <c r="D571" s="105">
        <v>1.2</v>
      </c>
      <c r="E571" s="70">
        <v>30.28</v>
      </c>
      <c r="F571" s="6">
        <f>PRODUCT(D571:E571)</f>
        <v>36.335999999999999</v>
      </c>
      <c r="G571" s="7"/>
    </row>
    <row r="572" spans="1:12" ht="15" thickBot="1" x14ac:dyDescent="0.35">
      <c r="A572" s="36" t="s">
        <v>19</v>
      </c>
      <c r="B572" s="4" t="s">
        <v>20</v>
      </c>
      <c r="C572" s="4" t="s">
        <v>18</v>
      </c>
      <c r="D572" s="105">
        <v>1.2</v>
      </c>
      <c r="E572" s="70">
        <v>25.18</v>
      </c>
      <c r="F572" s="6">
        <f>PRODUCT(D572:E572)</f>
        <v>30.215999999999998</v>
      </c>
      <c r="G572" s="7"/>
    </row>
    <row r="573" spans="1:12" ht="15.6" thickTop="1" thickBot="1" x14ac:dyDescent="0.35">
      <c r="A573" s="71">
        <v>1</v>
      </c>
      <c r="B573" s="244" t="s">
        <v>21</v>
      </c>
      <c r="C573" s="245"/>
      <c r="D573" s="245"/>
      <c r="E573" s="246"/>
      <c r="F573" s="72">
        <f>SUM(F571:F572)</f>
        <v>66.551999999999992</v>
      </c>
      <c r="G573" s="73">
        <f>SUM(F573/F584)</f>
        <v>0.65246189008673017</v>
      </c>
    </row>
    <row r="574" spans="1:12" ht="15" thickTop="1" x14ac:dyDescent="0.3">
      <c r="A574" s="21"/>
      <c r="B574" s="74" t="s">
        <v>45</v>
      </c>
      <c r="C574" s="4"/>
      <c r="D574" s="4"/>
      <c r="E574" s="4"/>
      <c r="F574" s="41"/>
      <c r="G574" s="75"/>
    </row>
    <row r="575" spans="1:12" ht="29.4" thickBot="1" x14ac:dyDescent="0.35">
      <c r="A575" s="109" t="s">
        <v>23</v>
      </c>
      <c r="B575" s="4" t="s">
        <v>1085</v>
      </c>
      <c r="C575" s="185" t="s">
        <v>190</v>
      </c>
      <c r="D575" s="40">
        <v>1</v>
      </c>
      <c r="E575" s="6">
        <v>12.32</v>
      </c>
      <c r="F575" s="41">
        <f t="shared" ref="F575" si="35">D575*E575</f>
        <v>12.32</v>
      </c>
      <c r="G575" s="7"/>
    </row>
    <row r="576" spans="1:12" ht="15.6" thickTop="1" thickBot="1" x14ac:dyDescent="0.35">
      <c r="A576" s="80">
        <v>2</v>
      </c>
      <c r="B576" s="244" t="s">
        <v>49</v>
      </c>
      <c r="C576" s="245"/>
      <c r="D576" s="245"/>
      <c r="E576" s="246"/>
      <c r="F576" s="72">
        <f>SUM(F575:F575)</f>
        <v>12.32</v>
      </c>
      <c r="G576" s="73">
        <f>SUM(F576/F584)</f>
        <v>0.1207827035381133</v>
      </c>
    </row>
    <row r="577" spans="1:12" ht="15" thickTop="1" x14ac:dyDescent="0.3">
      <c r="A577" s="21"/>
      <c r="B577" s="74" t="s">
        <v>22</v>
      </c>
      <c r="C577" s="36"/>
      <c r="D577" s="4"/>
      <c r="E577" s="4"/>
      <c r="F577" s="136"/>
      <c r="G577" s="75"/>
    </row>
    <row r="578" spans="1:12" ht="15" thickBot="1" x14ac:dyDescent="0.35">
      <c r="A578" s="109" t="s">
        <v>50</v>
      </c>
      <c r="B578" s="4" t="s">
        <v>1086</v>
      </c>
      <c r="C578" s="42" t="s">
        <v>18</v>
      </c>
      <c r="D578" s="105">
        <v>1.0182</v>
      </c>
      <c r="E578" s="137">
        <v>1.73</v>
      </c>
      <c r="F578" s="23">
        <f>D578*E578</f>
        <v>1.7614859999999999</v>
      </c>
      <c r="G578" s="7"/>
    </row>
    <row r="579" spans="1:12" ht="15.6" thickTop="1" thickBot="1" x14ac:dyDescent="0.35">
      <c r="A579" s="80">
        <v>3</v>
      </c>
      <c r="B579" s="244" t="s">
        <v>25</v>
      </c>
      <c r="C579" s="245"/>
      <c r="D579" s="245"/>
      <c r="E579" s="246"/>
      <c r="F579" s="72">
        <f>SUM(F578:F578)</f>
        <v>1.7614859999999999</v>
      </c>
      <c r="G579" s="73">
        <f>SUM(F579/F584)</f>
        <v>1.7269240367251384E-2</v>
      </c>
    </row>
    <row r="580" spans="1:12" ht="15.6" thickTop="1" thickBot="1" x14ac:dyDescent="0.35">
      <c r="A580" s="78" t="s">
        <v>26</v>
      </c>
      <c r="B580" s="244" t="s">
        <v>54</v>
      </c>
      <c r="C580" s="245"/>
      <c r="D580" s="245"/>
      <c r="E580" s="246"/>
      <c r="F580" s="79">
        <f>SUM(F573,F576,F579)</f>
        <v>80.633485999999991</v>
      </c>
      <c r="G580" s="3"/>
    </row>
    <row r="581" spans="1:12" ht="15.6" thickTop="1" thickBot="1" x14ac:dyDescent="0.35">
      <c r="A581" s="80">
        <v>4</v>
      </c>
      <c r="B581" s="264" t="s">
        <v>28</v>
      </c>
      <c r="C581" s="265"/>
      <c r="D581" s="265"/>
      <c r="E581" s="266"/>
      <c r="F581" s="79">
        <f>SUM(F580)*15%</f>
        <v>12.095022899999998</v>
      </c>
      <c r="G581" s="73">
        <f>SUM(F581/F584)</f>
        <v>0.11857707509881421</v>
      </c>
    </row>
    <row r="582" spans="1:12" ht="15.6" thickTop="1" thickBot="1" x14ac:dyDescent="0.35">
      <c r="A582" s="78" t="s">
        <v>29</v>
      </c>
      <c r="B582" s="244" t="s">
        <v>55</v>
      </c>
      <c r="C582" s="245"/>
      <c r="D582" s="245"/>
      <c r="E582" s="246"/>
      <c r="F582" s="81">
        <f>SUM(F580:F581)</f>
        <v>92.728508899999994</v>
      </c>
    </row>
    <row r="583" spans="1:12" ht="15.6" thickTop="1" thickBot="1" x14ac:dyDescent="0.35">
      <c r="A583" s="80">
        <v>5</v>
      </c>
      <c r="B583" s="264" t="s">
        <v>31</v>
      </c>
      <c r="C583" s="265"/>
      <c r="D583" s="265"/>
      <c r="E583" s="266"/>
      <c r="F583" s="79">
        <f>SUM(F582)*10%</f>
        <v>9.2728508899999991</v>
      </c>
      <c r="G583" s="73">
        <f>SUM(F583/F584)</f>
        <v>9.0909090909090898E-2</v>
      </c>
    </row>
    <row r="584" spans="1:12" ht="15.6" thickTop="1" thickBot="1" x14ac:dyDescent="0.35">
      <c r="A584" s="78" t="s">
        <v>32</v>
      </c>
      <c r="B584" s="244" t="s">
        <v>33</v>
      </c>
      <c r="C584" s="245"/>
      <c r="D584" s="245"/>
      <c r="E584" s="246"/>
      <c r="F584" s="81">
        <f>SUM(F582,F583)</f>
        <v>102.00135979</v>
      </c>
      <c r="G584" s="82">
        <f>SUM(G573,G576,G579,G581,G583)</f>
        <v>1</v>
      </c>
    </row>
    <row r="585" spans="1:12" ht="15.6" thickTop="1" thickBot="1" x14ac:dyDescent="0.35">
      <c r="A585" s="8"/>
      <c r="B585" s="9"/>
      <c r="C585" s="9"/>
      <c r="D585" s="9"/>
      <c r="E585" s="9"/>
      <c r="F585" s="11"/>
      <c r="G585" s="12"/>
      <c r="I585" s="31"/>
      <c r="J585" s="30"/>
      <c r="K585" s="31"/>
      <c r="L585" s="31"/>
    </row>
    <row r="586" spans="1:12" ht="44.4" thickTop="1" thickBot="1" x14ac:dyDescent="0.35">
      <c r="A586" s="61" t="s">
        <v>2</v>
      </c>
      <c r="B586" s="62" t="s">
        <v>3</v>
      </c>
      <c r="C586" s="63" t="s">
        <v>4</v>
      </c>
      <c r="D586" s="64" t="s">
        <v>5</v>
      </c>
      <c r="E586" s="27"/>
      <c r="F586" s="20"/>
      <c r="G586" s="20"/>
      <c r="I586" s="24"/>
      <c r="J586" s="24"/>
      <c r="K586" s="24"/>
    </row>
    <row r="587" spans="1:12" ht="196.2" customHeight="1" thickTop="1" x14ac:dyDescent="0.3">
      <c r="A587" s="234" t="s">
        <v>1092</v>
      </c>
      <c r="B587" s="278" t="s">
        <v>1093</v>
      </c>
      <c r="C587" s="274"/>
      <c r="D587" s="274"/>
      <c r="E587" s="27"/>
      <c r="F587" s="20"/>
      <c r="G587" s="20"/>
      <c r="I587" s="24"/>
      <c r="J587" s="24"/>
      <c r="K587" s="24"/>
    </row>
    <row r="588" spans="1:12" ht="210.6" customHeight="1" x14ac:dyDescent="0.3">
      <c r="A588" s="237"/>
      <c r="B588" s="280"/>
      <c r="C588" s="275"/>
      <c r="D588" s="275"/>
      <c r="E588" s="27"/>
      <c r="F588" s="20"/>
      <c r="G588" s="20"/>
      <c r="I588" s="24"/>
      <c r="J588" s="24"/>
      <c r="K588" s="24"/>
    </row>
    <row r="589" spans="1:12" ht="15" thickBot="1" x14ac:dyDescent="0.35">
      <c r="A589" s="103" t="s">
        <v>1094</v>
      </c>
      <c r="B589" s="115" t="s">
        <v>1084</v>
      </c>
      <c r="C589" s="110" t="s">
        <v>130</v>
      </c>
      <c r="D589" s="110">
        <v>1</v>
      </c>
      <c r="E589" s="20"/>
      <c r="F589" s="20"/>
      <c r="G589" s="20"/>
    </row>
    <row r="590" spans="1:12" ht="30" thickTop="1" thickBot="1" x14ac:dyDescent="0.35">
      <c r="A590" s="61" t="s">
        <v>9</v>
      </c>
      <c r="B590" s="62" t="s">
        <v>10</v>
      </c>
      <c r="C590" s="62" t="s">
        <v>4</v>
      </c>
      <c r="D590" s="62" t="s">
        <v>11</v>
      </c>
      <c r="E590" s="62" t="s">
        <v>12</v>
      </c>
      <c r="F590" s="62" t="s">
        <v>13</v>
      </c>
      <c r="G590" s="64" t="s">
        <v>14</v>
      </c>
    </row>
    <row r="591" spans="1:12" ht="15" thickTop="1" x14ac:dyDescent="0.3">
      <c r="A591" s="20"/>
      <c r="B591" s="67" t="s">
        <v>15</v>
      </c>
      <c r="C591" s="68"/>
      <c r="D591" s="68"/>
      <c r="E591" s="68"/>
      <c r="F591" s="68"/>
      <c r="G591" s="7"/>
    </row>
    <row r="592" spans="1:12" x14ac:dyDescent="0.3">
      <c r="A592" s="36" t="s">
        <v>16</v>
      </c>
      <c r="B592" s="4" t="s">
        <v>70</v>
      </c>
      <c r="C592" s="4" t="s">
        <v>18</v>
      </c>
      <c r="D592" s="105">
        <v>0.67879999999999996</v>
      </c>
      <c r="E592" s="70">
        <v>30.28</v>
      </c>
      <c r="F592" s="6">
        <f>PRODUCT(D592:E592)</f>
        <v>20.554064</v>
      </c>
      <c r="G592" s="7"/>
    </row>
    <row r="593" spans="1:12" ht="15" thickBot="1" x14ac:dyDescent="0.35">
      <c r="A593" s="36" t="s">
        <v>19</v>
      </c>
      <c r="B593" s="4" t="s">
        <v>20</v>
      </c>
      <c r="C593" s="4" t="s">
        <v>18</v>
      </c>
      <c r="D593" s="105">
        <v>0.67879999999999996</v>
      </c>
      <c r="E593" s="70">
        <v>25.18</v>
      </c>
      <c r="F593" s="6">
        <f>PRODUCT(D593:E593)</f>
        <v>17.092184</v>
      </c>
      <c r="G593" s="7"/>
    </row>
    <row r="594" spans="1:12" ht="15.6" thickTop="1" thickBot="1" x14ac:dyDescent="0.35">
      <c r="A594" s="71">
        <v>1</v>
      </c>
      <c r="B594" s="244" t="s">
        <v>21</v>
      </c>
      <c r="C594" s="245"/>
      <c r="D594" s="245"/>
      <c r="E594" s="246"/>
      <c r="F594" s="72">
        <f>SUM(F592:F593)</f>
        <v>37.646248</v>
      </c>
      <c r="G594" s="73">
        <f>SUM(F594/F605)</f>
        <v>0.54295875332038557</v>
      </c>
    </row>
    <row r="595" spans="1:12" ht="15" thickTop="1" x14ac:dyDescent="0.3">
      <c r="A595" s="21"/>
      <c r="B595" s="74" t="s">
        <v>45</v>
      </c>
      <c r="C595" s="4"/>
      <c r="D595" s="4"/>
      <c r="E595" s="4"/>
      <c r="F595" s="41"/>
      <c r="G595" s="75"/>
    </row>
    <row r="596" spans="1:12" ht="15" thickBot="1" x14ac:dyDescent="0.35">
      <c r="A596" s="109" t="s">
        <v>23</v>
      </c>
      <c r="B596" s="4" t="s">
        <v>1095</v>
      </c>
      <c r="C596" s="39" t="s">
        <v>190</v>
      </c>
      <c r="D596" s="40">
        <v>1</v>
      </c>
      <c r="E596" s="6">
        <v>15.99</v>
      </c>
      <c r="F596" s="41">
        <f t="shared" ref="F596" si="36">D596*E596</f>
        <v>15.99</v>
      </c>
      <c r="G596" s="7"/>
    </row>
    <row r="597" spans="1:12" ht="15.6" thickTop="1" thickBot="1" x14ac:dyDescent="0.35">
      <c r="A597" s="80">
        <v>2</v>
      </c>
      <c r="B597" s="244" t="s">
        <v>49</v>
      </c>
      <c r="C597" s="245"/>
      <c r="D597" s="245"/>
      <c r="E597" s="246"/>
      <c r="F597" s="72">
        <f>SUM(F596:F596)</f>
        <v>15.99</v>
      </c>
      <c r="G597" s="73">
        <f>SUM(F597/F605)</f>
        <v>0.23061821368209034</v>
      </c>
    </row>
    <row r="598" spans="1:12" ht="15" thickTop="1" x14ac:dyDescent="0.3">
      <c r="A598" s="21"/>
      <c r="B598" s="74" t="s">
        <v>22</v>
      </c>
      <c r="C598" s="36"/>
      <c r="D598" s="4"/>
      <c r="E598" s="4"/>
      <c r="F598" s="136"/>
      <c r="G598" s="75"/>
    </row>
    <row r="599" spans="1:12" ht="15" thickBot="1" x14ac:dyDescent="0.35">
      <c r="A599" s="109" t="s">
        <v>50</v>
      </c>
      <c r="B599" s="4" t="s">
        <v>1086</v>
      </c>
      <c r="C599" s="42" t="s">
        <v>18</v>
      </c>
      <c r="D599" s="105">
        <v>0.67879999999999996</v>
      </c>
      <c r="E599" s="137">
        <v>1.73</v>
      </c>
      <c r="F599" s="23">
        <f>D599*E599</f>
        <v>1.1743239999999999</v>
      </c>
      <c r="G599" s="7"/>
    </row>
    <row r="600" spans="1:12" ht="15.6" thickTop="1" thickBot="1" x14ac:dyDescent="0.35">
      <c r="A600" s="80">
        <v>3</v>
      </c>
      <c r="B600" s="244" t="s">
        <v>25</v>
      </c>
      <c r="C600" s="245"/>
      <c r="D600" s="245"/>
      <c r="E600" s="246"/>
      <c r="F600" s="72">
        <f>SUM(F599:F599)</f>
        <v>1.1743239999999999</v>
      </c>
      <c r="G600" s="73">
        <f>SUM(F600/F605)</f>
        <v>1.6936866989618951E-2</v>
      </c>
    </row>
    <row r="601" spans="1:12" ht="15.6" thickTop="1" thickBot="1" x14ac:dyDescent="0.35">
      <c r="A601" s="78" t="s">
        <v>26</v>
      </c>
      <c r="B601" s="244" t="s">
        <v>54</v>
      </c>
      <c r="C601" s="245"/>
      <c r="D601" s="245"/>
      <c r="E601" s="246"/>
      <c r="F601" s="79">
        <f>SUM(F594,F597,F600)</f>
        <v>54.810572000000001</v>
      </c>
      <c r="G601" s="3"/>
    </row>
    <row r="602" spans="1:12" ht="15.6" thickTop="1" thickBot="1" x14ac:dyDescent="0.35">
      <c r="A602" s="80">
        <v>4</v>
      </c>
      <c r="B602" s="264" t="s">
        <v>28</v>
      </c>
      <c r="C602" s="265"/>
      <c r="D602" s="265"/>
      <c r="E602" s="266"/>
      <c r="F602" s="79">
        <f>SUM(F601)*15%</f>
        <v>8.2215857999999997</v>
      </c>
      <c r="G602" s="73">
        <f>SUM(F602/F605)</f>
        <v>0.11857707509881424</v>
      </c>
    </row>
    <row r="603" spans="1:12" ht="15.6" thickTop="1" thickBot="1" x14ac:dyDescent="0.35">
      <c r="A603" s="78" t="s">
        <v>29</v>
      </c>
      <c r="B603" s="244" t="s">
        <v>55</v>
      </c>
      <c r="C603" s="245"/>
      <c r="D603" s="245"/>
      <c r="E603" s="246"/>
      <c r="F603" s="81">
        <f>SUM(F601:F602)</f>
        <v>63.0321578</v>
      </c>
    </row>
    <row r="604" spans="1:12" ht="15.6" thickTop="1" thickBot="1" x14ac:dyDescent="0.35">
      <c r="A604" s="80">
        <v>5</v>
      </c>
      <c r="B604" s="264" t="s">
        <v>31</v>
      </c>
      <c r="C604" s="265"/>
      <c r="D604" s="265"/>
      <c r="E604" s="266"/>
      <c r="F604" s="79">
        <f>SUM(F603)*10%</f>
        <v>6.3032157800000004</v>
      </c>
      <c r="G604" s="73">
        <f>SUM(F604/F605)</f>
        <v>9.0909090909090925E-2</v>
      </c>
    </row>
    <row r="605" spans="1:12" ht="15.6" thickTop="1" thickBot="1" x14ac:dyDescent="0.35">
      <c r="A605" s="78" t="s">
        <v>32</v>
      </c>
      <c r="B605" s="244" t="s">
        <v>33</v>
      </c>
      <c r="C605" s="245"/>
      <c r="D605" s="245"/>
      <c r="E605" s="246"/>
      <c r="F605" s="81">
        <f>SUM(F603,F604)</f>
        <v>69.335373579999995</v>
      </c>
      <c r="G605" s="82">
        <f>SUM(G594,G597,G600,G602,G604)</f>
        <v>1</v>
      </c>
    </row>
    <row r="606" spans="1:12" ht="15.6" thickTop="1" thickBot="1" x14ac:dyDescent="0.35">
      <c r="A606" s="8"/>
      <c r="B606" s="9"/>
      <c r="C606" s="9"/>
      <c r="D606" s="9"/>
      <c r="E606" s="9"/>
      <c r="F606" s="11"/>
      <c r="G606" s="12"/>
      <c r="I606" s="31"/>
      <c r="J606" s="30"/>
      <c r="K606" s="31"/>
      <c r="L606" s="31"/>
    </row>
    <row r="607" spans="1:12" ht="44.4" thickTop="1" thickBot="1" x14ac:dyDescent="0.35">
      <c r="A607" s="61" t="s">
        <v>2</v>
      </c>
      <c r="B607" s="62" t="s">
        <v>3</v>
      </c>
      <c r="C607" s="63" t="s">
        <v>4</v>
      </c>
      <c r="D607" s="64" t="s">
        <v>5</v>
      </c>
      <c r="E607" s="27"/>
      <c r="F607" s="20"/>
      <c r="G607" s="20"/>
      <c r="I607" s="24"/>
      <c r="J607" s="24"/>
      <c r="K607" s="24"/>
    </row>
    <row r="608" spans="1:12" ht="354.6" customHeight="1" thickTop="1" x14ac:dyDescent="0.3">
      <c r="A608" s="234" t="s">
        <v>1092</v>
      </c>
      <c r="B608" s="278" t="s">
        <v>1093</v>
      </c>
      <c r="C608" s="274"/>
      <c r="D608" s="274"/>
      <c r="E608" s="27"/>
      <c r="F608" s="20"/>
      <c r="G608" s="20"/>
      <c r="I608" s="24"/>
      <c r="J608" s="24"/>
      <c r="K608" s="24"/>
    </row>
    <row r="609" spans="1:11" ht="54.6" customHeight="1" x14ac:dyDescent="0.3">
      <c r="A609" s="237"/>
      <c r="B609" s="280"/>
      <c r="C609" s="275"/>
      <c r="D609" s="275"/>
      <c r="E609" s="27"/>
      <c r="F609" s="20"/>
      <c r="G609" s="20"/>
      <c r="I609" s="24"/>
      <c r="J609" s="24"/>
      <c r="K609" s="24"/>
    </row>
    <row r="610" spans="1:11" ht="15" thickBot="1" x14ac:dyDescent="0.35">
      <c r="A610" s="103" t="s">
        <v>1096</v>
      </c>
      <c r="B610" s="115" t="s">
        <v>1088</v>
      </c>
      <c r="C610" s="110" t="s">
        <v>130</v>
      </c>
      <c r="D610" s="110">
        <v>1</v>
      </c>
      <c r="E610" s="20"/>
      <c r="F610" s="20"/>
      <c r="G610" s="20"/>
    </row>
    <row r="611" spans="1:11" ht="30" thickTop="1" thickBot="1" x14ac:dyDescent="0.35">
      <c r="A611" s="61" t="s">
        <v>9</v>
      </c>
      <c r="B611" s="62" t="s">
        <v>10</v>
      </c>
      <c r="C611" s="62" t="s">
        <v>4</v>
      </c>
      <c r="D611" s="62" t="s">
        <v>11</v>
      </c>
      <c r="E611" s="62" t="s">
        <v>12</v>
      </c>
      <c r="F611" s="62" t="s">
        <v>13</v>
      </c>
      <c r="G611" s="64" t="s">
        <v>14</v>
      </c>
    </row>
    <row r="612" spans="1:11" ht="15" thickTop="1" x14ac:dyDescent="0.3">
      <c r="A612" s="20"/>
      <c r="B612" s="67" t="s">
        <v>15</v>
      </c>
      <c r="C612" s="68"/>
      <c r="D612" s="68"/>
      <c r="E612" s="68"/>
      <c r="F612" s="68"/>
      <c r="G612" s="7"/>
    </row>
    <row r="613" spans="1:11" x14ac:dyDescent="0.3">
      <c r="A613" s="36" t="s">
        <v>16</v>
      </c>
      <c r="B613" s="4" t="s">
        <v>70</v>
      </c>
      <c r="C613" s="4" t="s">
        <v>18</v>
      </c>
      <c r="D613" s="105">
        <v>0.95</v>
      </c>
      <c r="E613" s="70">
        <v>30.28</v>
      </c>
      <c r="F613" s="6">
        <f>PRODUCT(D613:E613)</f>
        <v>28.765999999999998</v>
      </c>
      <c r="G613" s="7"/>
    </row>
    <row r="614" spans="1:11" ht="15" thickBot="1" x14ac:dyDescent="0.35">
      <c r="A614" s="36" t="s">
        <v>19</v>
      </c>
      <c r="B614" s="4" t="s">
        <v>20</v>
      </c>
      <c r="C614" s="4" t="s">
        <v>18</v>
      </c>
      <c r="D614" s="105">
        <v>0.95</v>
      </c>
      <c r="E614" s="70">
        <v>25.18</v>
      </c>
      <c r="F614" s="6">
        <f>PRODUCT(D614:E614)</f>
        <v>23.920999999999999</v>
      </c>
      <c r="G614" s="7"/>
    </row>
    <row r="615" spans="1:11" ht="15.6" thickTop="1" thickBot="1" x14ac:dyDescent="0.35">
      <c r="A615" s="71">
        <v>1</v>
      </c>
      <c r="B615" s="244" t="s">
        <v>21</v>
      </c>
      <c r="C615" s="245"/>
      <c r="D615" s="245"/>
      <c r="E615" s="246"/>
      <c r="F615" s="72">
        <f>SUM(F613:F614)</f>
        <v>52.686999999999998</v>
      </c>
      <c r="G615" s="73">
        <f>SUM(F615/F626)</f>
        <v>0.5729575462105384</v>
      </c>
    </row>
    <row r="616" spans="1:11" ht="15" thickTop="1" x14ac:dyDescent="0.3">
      <c r="A616" s="21"/>
      <c r="B616" s="74" t="s">
        <v>45</v>
      </c>
      <c r="C616" s="4"/>
      <c r="D616" s="4"/>
      <c r="E616" s="4"/>
      <c r="F616" s="41"/>
      <c r="G616" s="75"/>
    </row>
    <row r="617" spans="1:11" ht="15" thickBot="1" x14ac:dyDescent="0.35">
      <c r="A617" s="109" t="s">
        <v>23</v>
      </c>
      <c r="B617" s="4" t="s">
        <v>1095</v>
      </c>
      <c r="C617" s="39" t="s">
        <v>190</v>
      </c>
      <c r="D617" s="40">
        <v>1</v>
      </c>
      <c r="E617" s="6">
        <v>18.440000000000001</v>
      </c>
      <c r="F617" s="41">
        <f t="shared" ref="F617" si="37">D617*E617</f>
        <v>18.440000000000001</v>
      </c>
      <c r="G617" s="7"/>
    </row>
    <row r="618" spans="1:11" ht="15.6" thickTop="1" thickBot="1" x14ac:dyDescent="0.35">
      <c r="A618" s="80">
        <v>2</v>
      </c>
      <c r="B618" s="244" t="s">
        <v>49</v>
      </c>
      <c r="C618" s="245"/>
      <c r="D618" s="245"/>
      <c r="E618" s="246"/>
      <c r="F618" s="72">
        <f>SUM(F617:F617)</f>
        <v>18.440000000000001</v>
      </c>
      <c r="G618" s="73">
        <f>SUM(F618/F626)</f>
        <v>0.200530247539665</v>
      </c>
    </row>
    <row r="619" spans="1:11" ht="15" thickTop="1" x14ac:dyDescent="0.3">
      <c r="A619" s="21"/>
      <c r="B619" s="74" t="s">
        <v>22</v>
      </c>
      <c r="C619" s="36"/>
      <c r="D619" s="4"/>
      <c r="E619" s="4"/>
      <c r="F619" s="136"/>
      <c r="G619" s="75"/>
    </row>
    <row r="620" spans="1:11" ht="15" thickBot="1" x14ac:dyDescent="0.35">
      <c r="A620" s="109" t="s">
        <v>50</v>
      </c>
      <c r="B620" s="138" t="s">
        <v>1086</v>
      </c>
      <c r="C620" s="42" t="s">
        <v>18</v>
      </c>
      <c r="D620" s="105">
        <v>0.90500000000000003</v>
      </c>
      <c r="E620" s="137">
        <v>1.73</v>
      </c>
      <c r="F620" s="23">
        <f>D620*E620</f>
        <v>1.56565</v>
      </c>
      <c r="G620" s="7"/>
    </row>
    <row r="621" spans="1:11" ht="15.6" thickTop="1" thickBot="1" x14ac:dyDescent="0.35">
      <c r="A621" s="80">
        <v>3</v>
      </c>
      <c r="B621" s="244" t="s">
        <v>25</v>
      </c>
      <c r="C621" s="245"/>
      <c r="D621" s="245"/>
      <c r="E621" s="246"/>
      <c r="F621" s="72">
        <f>SUM(F620:F620)</f>
        <v>1.56565</v>
      </c>
      <c r="G621" s="73">
        <f>SUM(F621/F626)</f>
        <v>1.702604024189135E-2</v>
      </c>
    </row>
    <row r="622" spans="1:11" ht="15.6" thickTop="1" thickBot="1" x14ac:dyDescent="0.35">
      <c r="A622" s="78" t="s">
        <v>26</v>
      </c>
      <c r="B622" s="244" t="s">
        <v>54</v>
      </c>
      <c r="C622" s="245"/>
      <c r="D622" s="245"/>
      <c r="E622" s="246"/>
      <c r="F622" s="79">
        <f>SUM(F615,F618,F621)</f>
        <v>72.69265</v>
      </c>
      <c r="G622" s="3"/>
    </row>
    <row r="623" spans="1:11" ht="15.6" thickTop="1" thickBot="1" x14ac:dyDescent="0.35">
      <c r="A623" s="80">
        <v>4</v>
      </c>
      <c r="B623" s="264" t="s">
        <v>28</v>
      </c>
      <c r="C623" s="265"/>
      <c r="D623" s="265"/>
      <c r="E623" s="266"/>
      <c r="F623" s="79">
        <f>SUM(F622)*15%</f>
        <v>10.903897499999999</v>
      </c>
      <c r="G623" s="73">
        <f>SUM(F623/F626)</f>
        <v>0.11857707509881421</v>
      </c>
    </row>
    <row r="624" spans="1:11" ht="15.6" thickTop="1" thickBot="1" x14ac:dyDescent="0.35">
      <c r="A624" s="78" t="s">
        <v>29</v>
      </c>
      <c r="B624" s="244" t="s">
        <v>55</v>
      </c>
      <c r="C624" s="245"/>
      <c r="D624" s="245"/>
      <c r="E624" s="246"/>
      <c r="F624" s="81">
        <f>SUM(F622:F623)</f>
        <v>83.5965475</v>
      </c>
    </row>
    <row r="625" spans="1:12" ht="15.6" thickTop="1" thickBot="1" x14ac:dyDescent="0.35">
      <c r="A625" s="80">
        <v>5</v>
      </c>
      <c r="B625" s="264" t="s">
        <v>31</v>
      </c>
      <c r="C625" s="265"/>
      <c r="D625" s="265"/>
      <c r="E625" s="266"/>
      <c r="F625" s="79">
        <f>SUM(F624)*10%</f>
        <v>8.3596547500000007</v>
      </c>
      <c r="G625" s="73">
        <f>SUM(F625/F626)</f>
        <v>9.0909090909090912E-2</v>
      </c>
    </row>
    <row r="626" spans="1:12" ht="15.6" thickTop="1" thickBot="1" x14ac:dyDescent="0.35">
      <c r="A626" s="78" t="s">
        <v>32</v>
      </c>
      <c r="B626" s="244" t="s">
        <v>33</v>
      </c>
      <c r="C626" s="245"/>
      <c r="D626" s="245"/>
      <c r="E626" s="246"/>
      <c r="F626" s="81">
        <f>SUM(F624,F625)</f>
        <v>91.956202250000004</v>
      </c>
      <c r="G626" s="82">
        <f>SUM(G615,G618,G621,G623,G625)</f>
        <v>0.99999999999999989</v>
      </c>
    </row>
    <row r="627" spans="1:12" ht="15.6" thickTop="1" thickBot="1" x14ac:dyDescent="0.35">
      <c r="A627" s="8"/>
      <c r="B627" s="9"/>
      <c r="C627" s="9"/>
      <c r="D627" s="9"/>
      <c r="E627" s="9"/>
      <c r="F627" s="11"/>
      <c r="G627" s="12"/>
      <c r="I627" s="31"/>
      <c r="J627" s="30"/>
      <c r="K627" s="31"/>
      <c r="L627" s="31"/>
    </row>
    <row r="628" spans="1:12" ht="44.4" thickTop="1" thickBot="1" x14ac:dyDescent="0.35">
      <c r="A628" s="61" t="s">
        <v>2</v>
      </c>
      <c r="B628" s="62" t="s">
        <v>3</v>
      </c>
      <c r="C628" s="63" t="s">
        <v>4</v>
      </c>
      <c r="D628" s="64" t="s">
        <v>5</v>
      </c>
      <c r="E628" s="27"/>
      <c r="F628" s="20"/>
      <c r="G628" s="20"/>
      <c r="I628" s="24"/>
      <c r="J628" s="24"/>
      <c r="K628" s="24"/>
    </row>
    <row r="629" spans="1:12" ht="238.8" customHeight="1" thickTop="1" x14ac:dyDescent="0.3">
      <c r="A629" s="234" t="s">
        <v>1092</v>
      </c>
      <c r="B629" s="278" t="s">
        <v>1093</v>
      </c>
      <c r="C629" s="274"/>
      <c r="D629" s="274"/>
      <c r="E629" s="27"/>
      <c r="F629" s="20"/>
      <c r="G629" s="20"/>
      <c r="I629" s="24"/>
      <c r="J629" s="24"/>
      <c r="K629" s="24"/>
    </row>
    <row r="630" spans="1:12" ht="169.2" customHeight="1" x14ac:dyDescent="0.3">
      <c r="A630" s="237"/>
      <c r="B630" s="280"/>
      <c r="C630" s="275"/>
      <c r="D630" s="275"/>
      <c r="E630" s="27"/>
      <c r="F630" s="20"/>
      <c r="G630" s="20"/>
      <c r="I630" s="24"/>
      <c r="J630" s="24"/>
      <c r="K630" s="24"/>
    </row>
    <row r="631" spans="1:12" ht="15" thickBot="1" x14ac:dyDescent="0.35">
      <c r="A631" s="103" t="s">
        <v>1097</v>
      </c>
      <c r="B631" s="115" t="s">
        <v>1090</v>
      </c>
      <c r="C631" s="110" t="s">
        <v>130</v>
      </c>
      <c r="D631" s="110">
        <v>1</v>
      </c>
      <c r="E631" s="20"/>
      <c r="F631" s="20"/>
      <c r="G631" s="20"/>
    </row>
    <row r="632" spans="1:12" ht="30" thickTop="1" thickBot="1" x14ac:dyDescent="0.35">
      <c r="A632" s="61" t="s">
        <v>9</v>
      </c>
      <c r="B632" s="62" t="s">
        <v>10</v>
      </c>
      <c r="C632" s="62" t="s">
        <v>4</v>
      </c>
      <c r="D632" s="62" t="s">
        <v>11</v>
      </c>
      <c r="E632" s="62" t="s">
        <v>12</v>
      </c>
      <c r="F632" s="62" t="s">
        <v>13</v>
      </c>
      <c r="G632" s="64" t="s">
        <v>14</v>
      </c>
    </row>
    <row r="633" spans="1:12" ht="15" thickTop="1" x14ac:dyDescent="0.3">
      <c r="A633" s="20"/>
      <c r="B633" s="67" t="s">
        <v>15</v>
      </c>
      <c r="C633" s="68"/>
      <c r="D633" s="68"/>
      <c r="E633" s="68"/>
      <c r="F633" s="68"/>
      <c r="G633" s="7"/>
    </row>
    <row r="634" spans="1:12" x14ac:dyDescent="0.3">
      <c r="A634" s="36" t="s">
        <v>16</v>
      </c>
      <c r="B634" s="4" t="s">
        <v>70</v>
      </c>
      <c r="C634" s="4" t="s">
        <v>18</v>
      </c>
      <c r="D634" s="105">
        <v>1.3</v>
      </c>
      <c r="E634" s="70">
        <v>30.28</v>
      </c>
      <c r="F634" s="6">
        <f>PRODUCT(D634:E634)</f>
        <v>39.364000000000004</v>
      </c>
      <c r="G634" s="7"/>
    </row>
    <row r="635" spans="1:12" ht="15" thickBot="1" x14ac:dyDescent="0.35">
      <c r="A635" s="36" t="s">
        <v>19</v>
      </c>
      <c r="B635" s="4" t="s">
        <v>20</v>
      </c>
      <c r="C635" s="4" t="s">
        <v>18</v>
      </c>
      <c r="D635" s="105">
        <v>1.3</v>
      </c>
      <c r="E635" s="70">
        <v>25.18</v>
      </c>
      <c r="F635" s="6">
        <f>PRODUCT(D635:E635)</f>
        <v>32.734000000000002</v>
      </c>
      <c r="G635" s="7"/>
    </row>
    <row r="636" spans="1:12" ht="15.6" thickTop="1" thickBot="1" x14ac:dyDescent="0.35">
      <c r="A636" s="71">
        <v>1</v>
      </c>
      <c r="B636" s="244" t="s">
        <v>21</v>
      </c>
      <c r="C636" s="245"/>
      <c r="D636" s="245"/>
      <c r="E636" s="246"/>
      <c r="F636" s="72">
        <f>SUM(F634:F635)</f>
        <v>72.098000000000013</v>
      </c>
      <c r="G636" s="73">
        <f>SUM(F636/F647)</f>
        <v>0.60036364926723307</v>
      </c>
    </row>
    <row r="637" spans="1:12" ht="15" thickTop="1" x14ac:dyDescent="0.3">
      <c r="A637" s="21"/>
      <c r="B637" s="74" t="s">
        <v>45</v>
      </c>
      <c r="C637" s="4"/>
      <c r="D637" s="4"/>
      <c r="E637" s="4"/>
      <c r="F637" s="41"/>
      <c r="G637" s="75"/>
    </row>
    <row r="638" spans="1:12" ht="29.4" customHeight="1" thickBot="1" x14ac:dyDescent="0.35">
      <c r="A638" s="109" t="s">
        <v>23</v>
      </c>
      <c r="B638" s="4" t="s">
        <v>1095</v>
      </c>
      <c r="C638" s="39" t="s">
        <v>190</v>
      </c>
      <c r="D638" s="40">
        <v>1</v>
      </c>
      <c r="E638" s="6">
        <v>20.78</v>
      </c>
      <c r="F638" s="41">
        <f t="shared" ref="F638" si="38">D638*E638</f>
        <v>20.78</v>
      </c>
      <c r="G638" s="7"/>
    </row>
    <row r="639" spans="1:12" ht="15.6" thickTop="1" thickBot="1" x14ac:dyDescent="0.35">
      <c r="A639" s="80">
        <v>2</v>
      </c>
      <c r="B639" s="244" t="s">
        <v>49</v>
      </c>
      <c r="C639" s="245"/>
      <c r="D639" s="245"/>
      <c r="E639" s="246"/>
      <c r="F639" s="72">
        <f>SUM(F638:F638)</f>
        <v>20.78</v>
      </c>
      <c r="G639" s="73">
        <f>SUM(F639/F647)</f>
        <v>0.17303609852940582</v>
      </c>
    </row>
    <row r="640" spans="1:12" ht="15" thickTop="1" x14ac:dyDescent="0.3">
      <c r="A640" s="21"/>
      <c r="B640" s="74" t="s">
        <v>22</v>
      </c>
      <c r="C640" s="36"/>
      <c r="D640" s="4"/>
      <c r="E640" s="4"/>
      <c r="F640" s="136"/>
      <c r="G640" s="75"/>
    </row>
    <row r="641" spans="1:12" ht="15" thickBot="1" x14ac:dyDescent="0.35">
      <c r="A641" s="109" t="s">
        <v>50</v>
      </c>
      <c r="B641" s="4" t="s">
        <v>1086</v>
      </c>
      <c r="C641" s="42" t="s">
        <v>18</v>
      </c>
      <c r="D641" s="105">
        <v>1.1879999999999999</v>
      </c>
      <c r="E641" s="137">
        <v>1.73</v>
      </c>
      <c r="F641" s="23">
        <f>D641*E641</f>
        <v>2.05524</v>
      </c>
      <c r="G641" s="7"/>
    </row>
    <row r="642" spans="1:12" ht="15.6" thickTop="1" thickBot="1" x14ac:dyDescent="0.35">
      <c r="A642" s="80">
        <v>3</v>
      </c>
      <c r="B642" s="244" t="s">
        <v>25</v>
      </c>
      <c r="C642" s="245"/>
      <c r="D642" s="245"/>
      <c r="E642" s="246"/>
      <c r="F642" s="72">
        <f>SUM(F641:F641)</f>
        <v>2.05524</v>
      </c>
      <c r="G642" s="73">
        <f>SUM(F642/F647)</f>
        <v>1.7114086195456013E-2</v>
      </c>
    </row>
    <row r="643" spans="1:12" ht="15.6" thickTop="1" thickBot="1" x14ac:dyDescent="0.35">
      <c r="A643" s="78" t="s">
        <v>26</v>
      </c>
      <c r="B643" s="244" t="s">
        <v>54</v>
      </c>
      <c r="C643" s="245"/>
      <c r="D643" s="245"/>
      <c r="E643" s="246"/>
      <c r="F643" s="79">
        <f>SUM(F636,F639,F642)</f>
        <v>94.933240000000012</v>
      </c>
      <c r="G643" s="3"/>
    </row>
    <row r="644" spans="1:12" ht="15.6" thickTop="1" thickBot="1" x14ac:dyDescent="0.35">
      <c r="A644" s="80">
        <v>4</v>
      </c>
      <c r="B644" s="264" t="s">
        <v>28</v>
      </c>
      <c r="C644" s="265"/>
      <c r="D644" s="265"/>
      <c r="E644" s="266"/>
      <c r="F644" s="79">
        <f>SUM(F643)*15%</f>
        <v>14.239986000000002</v>
      </c>
      <c r="G644" s="73">
        <f>SUM(F644/F647)</f>
        <v>0.11857707509881422</v>
      </c>
    </row>
    <row r="645" spans="1:12" ht="15.6" thickTop="1" thickBot="1" x14ac:dyDescent="0.35">
      <c r="A645" s="78" t="s">
        <v>29</v>
      </c>
      <c r="B645" s="244" t="s">
        <v>55</v>
      </c>
      <c r="C645" s="245"/>
      <c r="D645" s="245"/>
      <c r="E645" s="246"/>
      <c r="F645" s="81">
        <f>SUM(F643:F644)</f>
        <v>109.17322600000001</v>
      </c>
    </row>
    <row r="646" spans="1:12" ht="15.6" thickTop="1" thickBot="1" x14ac:dyDescent="0.35">
      <c r="A646" s="80">
        <v>5</v>
      </c>
      <c r="B646" s="264" t="s">
        <v>31</v>
      </c>
      <c r="C646" s="265"/>
      <c r="D646" s="265"/>
      <c r="E646" s="266"/>
      <c r="F646" s="79">
        <f>SUM(F645)*10%</f>
        <v>10.917322600000002</v>
      </c>
      <c r="G646" s="73">
        <f>SUM(F646/F647)</f>
        <v>9.0909090909090912E-2</v>
      </c>
    </row>
    <row r="647" spans="1:12" ht="15.6" thickTop="1" thickBot="1" x14ac:dyDescent="0.35">
      <c r="A647" s="78" t="s">
        <v>32</v>
      </c>
      <c r="B647" s="244" t="s">
        <v>33</v>
      </c>
      <c r="C647" s="245"/>
      <c r="D647" s="245"/>
      <c r="E647" s="246"/>
      <c r="F647" s="81">
        <f>SUM(F645,F646)</f>
        <v>120.09054860000002</v>
      </c>
      <c r="G647" s="82">
        <f>SUM(G636,G639,G642,G644,G646)</f>
        <v>1</v>
      </c>
    </row>
    <row r="648" spans="1:12" ht="15.6" thickTop="1" thickBot="1" x14ac:dyDescent="0.35">
      <c r="A648" s="8"/>
      <c r="B648" s="9"/>
      <c r="C648" s="9"/>
      <c r="D648" s="9"/>
      <c r="E648" s="9"/>
      <c r="F648" s="11"/>
      <c r="G648" s="12"/>
      <c r="I648" s="31"/>
      <c r="J648" s="30"/>
      <c r="K648" s="31"/>
      <c r="L648" s="31"/>
    </row>
    <row r="649" spans="1:12" ht="44.4" thickTop="1" thickBot="1" x14ac:dyDescent="0.35">
      <c r="A649" s="61" t="s">
        <v>2</v>
      </c>
      <c r="B649" s="62" t="s">
        <v>3</v>
      </c>
      <c r="C649" s="63" t="s">
        <v>4</v>
      </c>
      <c r="D649" s="64" t="s">
        <v>5</v>
      </c>
      <c r="E649" s="27"/>
      <c r="F649" s="20"/>
      <c r="G649" s="20"/>
      <c r="I649" s="24"/>
      <c r="J649" s="24"/>
      <c r="K649" s="24"/>
    </row>
    <row r="650" spans="1:12" ht="259.8" customHeight="1" thickTop="1" x14ac:dyDescent="0.3">
      <c r="A650" s="234" t="s">
        <v>1092</v>
      </c>
      <c r="B650" s="278" t="s">
        <v>1093</v>
      </c>
      <c r="C650" s="274"/>
      <c r="D650" s="274"/>
      <c r="E650" s="27"/>
      <c r="F650" s="20"/>
      <c r="G650" s="20"/>
      <c r="I650" s="24"/>
      <c r="J650" s="24"/>
      <c r="K650" s="24"/>
    </row>
    <row r="651" spans="1:12" ht="160.80000000000001" customHeight="1" x14ac:dyDescent="0.3">
      <c r="A651" s="237"/>
      <c r="B651" s="280"/>
      <c r="C651" s="275"/>
      <c r="D651" s="275"/>
      <c r="E651" s="27"/>
      <c r="F651" s="20"/>
      <c r="G651" s="20"/>
      <c r="I651" s="24"/>
      <c r="J651" s="24"/>
      <c r="K651" s="24"/>
    </row>
    <row r="652" spans="1:12" ht="15" thickBot="1" x14ac:dyDescent="0.35">
      <c r="A652" s="103" t="s">
        <v>1098</v>
      </c>
      <c r="B652" s="115" t="s">
        <v>1099</v>
      </c>
      <c r="C652" s="110" t="s">
        <v>130</v>
      </c>
      <c r="D652" s="110">
        <v>1</v>
      </c>
      <c r="E652" s="20"/>
      <c r="F652" s="20"/>
      <c r="G652" s="20"/>
    </row>
    <row r="653" spans="1:12" ht="30" thickTop="1" thickBot="1" x14ac:dyDescent="0.35">
      <c r="A653" s="61" t="s">
        <v>9</v>
      </c>
      <c r="B653" s="62" t="s">
        <v>10</v>
      </c>
      <c r="C653" s="62" t="s">
        <v>4</v>
      </c>
      <c r="D653" s="62" t="s">
        <v>11</v>
      </c>
      <c r="E653" s="62" t="s">
        <v>12</v>
      </c>
      <c r="F653" s="62" t="s">
        <v>13</v>
      </c>
      <c r="G653" s="64" t="s">
        <v>14</v>
      </c>
    </row>
    <row r="654" spans="1:12" ht="15" thickTop="1" x14ac:dyDescent="0.3">
      <c r="A654" s="20"/>
      <c r="B654" s="67" t="s">
        <v>15</v>
      </c>
      <c r="C654" s="68"/>
      <c r="D654" s="68"/>
      <c r="E654" s="68"/>
      <c r="F654" s="68"/>
      <c r="G654" s="7"/>
    </row>
    <row r="655" spans="1:12" x14ac:dyDescent="0.3">
      <c r="A655" s="36" t="s">
        <v>16</v>
      </c>
      <c r="B655" s="4" t="s">
        <v>70</v>
      </c>
      <c r="C655" s="4" t="s">
        <v>18</v>
      </c>
      <c r="D655" s="105">
        <v>2</v>
      </c>
      <c r="E655" s="70">
        <v>30.28</v>
      </c>
      <c r="F655" s="6">
        <f>PRODUCT(D655:E655)</f>
        <v>60.56</v>
      </c>
      <c r="G655" s="7"/>
    </row>
    <row r="656" spans="1:12" ht="15" thickBot="1" x14ac:dyDescent="0.35">
      <c r="A656" s="36" t="s">
        <v>19</v>
      </c>
      <c r="B656" s="4" t="s">
        <v>20</v>
      </c>
      <c r="C656" s="4" t="s">
        <v>18</v>
      </c>
      <c r="D656" s="105">
        <v>2</v>
      </c>
      <c r="E656" s="70">
        <v>25.18</v>
      </c>
      <c r="F656" s="6">
        <f>PRODUCT(D656:E656)</f>
        <v>50.36</v>
      </c>
      <c r="G656" s="7"/>
    </row>
    <row r="657" spans="1:12" ht="15.6" thickTop="1" thickBot="1" x14ac:dyDescent="0.35">
      <c r="A657" s="71">
        <v>1</v>
      </c>
      <c r="B657" s="244" t="s">
        <v>21</v>
      </c>
      <c r="C657" s="245"/>
      <c r="D657" s="245"/>
      <c r="E657" s="246"/>
      <c r="F657" s="72">
        <f>SUM(F655:F656)</f>
        <v>110.92</v>
      </c>
      <c r="G657" s="73">
        <f>SUM(F657/F668)</f>
        <v>0.62804642762948881</v>
      </c>
    </row>
    <row r="658" spans="1:12" ht="15" thickTop="1" x14ac:dyDescent="0.3">
      <c r="A658" s="21"/>
      <c r="B658" s="74" t="s">
        <v>45</v>
      </c>
      <c r="C658" s="4"/>
      <c r="D658" s="4"/>
      <c r="E658" s="4"/>
      <c r="F658" s="41"/>
      <c r="G658" s="75"/>
    </row>
    <row r="659" spans="1:12" ht="29.4" customHeight="1" thickBot="1" x14ac:dyDescent="0.35">
      <c r="A659" s="109" t="s">
        <v>23</v>
      </c>
      <c r="B659" s="4" t="s">
        <v>1095</v>
      </c>
      <c r="C659" s="39" t="s">
        <v>190</v>
      </c>
      <c r="D659" s="40">
        <v>1</v>
      </c>
      <c r="E659" s="6">
        <v>25.66</v>
      </c>
      <c r="F659" s="41">
        <f t="shared" ref="F659" si="39">D659*E659</f>
        <v>25.66</v>
      </c>
      <c r="G659" s="7"/>
    </row>
    <row r="660" spans="1:12" ht="15.6" thickTop="1" thickBot="1" x14ac:dyDescent="0.35">
      <c r="A660" s="80">
        <v>2</v>
      </c>
      <c r="B660" s="244" t="s">
        <v>49</v>
      </c>
      <c r="C660" s="245"/>
      <c r="D660" s="245"/>
      <c r="E660" s="246"/>
      <c r="F660" s="72">
        <f>SUM(F659:F659)</f>
        <v>25.66</v>
      </c>
      <c r="G660" s="73">
        <f>SUM(F660/F668)</f>
        <v>0.14529094241771262</v>
      </c>
    </row>
    <row r="661" spans="1:12" ht="15" thickTop="1" x14ac:dyDescent="0.3">
      <c r="A661" s="21"/>
      <c r="B661" s="74" t="s">
        <v>22</v>
      </c>
      <c r="C661" s="36"/>
      <c r="D661" s="4"/>
      <c r="E661" s="4"/>
      <c r="F661" s="136"/>
      <c r="G661" s="75"/>
    </row>
    <row r="662" spans="1:12" ht="15" thickBot="1" x14ac:dyDescent="0.35">
      <c r="A662" s="109" t="s">
        <v>50</v>
      </c>
      <c r="B662" s="4" t="s">
        <v>1086</v>
      </c>
      <c r="C662" s="138" t="s">
        <v>18</v>
      </c>
      <c r="D662" s="105">
        <v>1.7535000000000001</v>
      </c>
      <c r="E662" s="137">
        <v>1.73</v>
      </c>
      <c r="F662" s="23">
        <f>D662*E662</f>
        <v>3.0335550000000002</v>
      </c>
      <c r="G662" s="7"/>
    </row>
    <row r="663" spans="1:12" ht="15.6" thickTop="1" thickBot="1" x14ac:dyDescent="0.35">
      <c r="A663" s="80">
        <v>3</v>
      </c>
      <c r="B663" s="244" t="s">
        <v>25</v>
      </c>
      <c r="C663" s="245"/>
      <c r="D663" s="245"/>
      <c r="E663" s="246"/>
      <c r="F663" s="72">
        <f>SUM(F662:F662)</f>
        <v>3.0335550000000002</v>
      </c>
      <c r="G663" s="73">
        <f>SUM(F663/F668)</f>
        <v>1.7176463944893382E-2</v>
      </c>
    </row>
    <row r="664" spans="1:12" ht="15.6" thickTop="1" thickBot="1" x14ac:dyDescent="0.35">
      <c r="A664" s="78" t="s">
        <v>26</v>
      </c>
      <c r="B664" s="244" t="s">
        <v>54</v>
      </c>
      <c r="C664" s="245"/>
      <c r="D664" s="245"/>
      <c r="E664" s="246"/>
      <c r="F664" s="79">
        <f>SUM(F657,F660,F663)</f>
        <v>139.61355500000002</v>
      </c>
      <c r="G664" s="3"/>
    </row>
    <row r="665" spans="1:12" ht="15.6" thickTop="1" thickBot="1" x14ac:dyDescent="0.35">
      <c r="A665" s="80">
        <v>4</v>
      </c>
      <c r="B665" s="264" t="s">
        <v>28</v>
      </c>
      <c r="C665" s="265"/>
      <c r="D665" s="265"/>
      <c r="E665" s="266"/>
      <c r="F665" s="79">
        <f>SUM(F664)*15%</f>
        <v>20.942033250000001</v>
      </c>
      <c r="G665" s="73">
        <f>SUM(F665/F668)</f>
        <v>0.11857707509881422</v>
      </c>
    </row>
    <row r="666" spans="1:12" ht="15.6" thickTop="1" thickBot="1" x14ac:dyDescent="0.35">
      <c r="A666" s="78" t="s">
        <v>29</v>
      </c>
      <c r="B666" s="244" t="s">
        <v>55</v>
      </c>
      <c r="C666" s="245"/>
      <c r="D666" s="245"/>
      <c r="E666" s="246"/>
      <c r="F666" s="81">
        <f>SUM(F664:F665)</f>
        <v>160.55558825000003</v>
      </c>
    </row>
    <row r="667" spans="1:12" ht="15.6" thickTop="1" thickBot="1" x14ac:dyDescent="0.35">
      <c r="A667" s="80">
        <v>5</v>
      </c>
      <c r="B667" s="264" t="s">
        <v>31</v>
      </c>
      <c r="C667" s="265"/>
      <c r="D667" s="265"/>
      <c r="E667" s="266"/>
      <c r="F667" s="79">
        <f>SUM(F666)*10%</f>
        <v>16.055558825000002</v>
      </c>
      <c r="G667" s="73">
        <f>SUM(F667/F668)</f>
        <v>9.0909090909090912E-2</v>
      </c>
    </row>
    <row r="668" spans="1:12" ht="15.6" thickTop="1" thickBot="1" x14ac:dyDescent="0.35">
      <c r="A668" s="78" t="s">
        <v>32</v>
      </c>
      <c r="B668" s="244" t="s">
        <v>33</v>
      </c>
      <c r="C668" s="245"/>
      <c r="D668" s="245"/>
      <c r="E668" s="246"/>
      <c r="F668" s="81">
        <f>SUM(F666,F667)</f>
        <v>176.61114707500002</v>
      </c>
      <c r="G668" s="82">
        <f>SUM(G657,G660,G663,G665,G667)</f>
        <v>1</v>
      </c>
    </row>
    <row r="669" spans="1:12" ht="15.6" thickTop="1" thickBot="1" x14ac:dyDescent="0.35">
      <c r="A669" s="8"/>
      <c r="B669" s="9"/>
      <c r="C669" s="9"/>
      <c r="D669" s="9"/>
      <c r="E669" s="9"/>
      <c r="F669" s="11"/>
      <c r="G669" s="12"/>
      <c r="I669" s="31"/>
      <c r="J669" s="30"/>
      <c r="K669" s="31"/>
      <c r="L669" s="31"/>
    </row>
    <row r="670" spans="1:12" ht="44.4" thickTop="1" thickBot="1" x14ac:dyDescent="0.35">
      <c r="A670" s="61" t="s">
        <v>2</v>
      </c>
      <c r="B670" s="62" t="s">
        <v>3</v>
      </c>
      <c r="C670" s="63" t="s">
        <v>4</v>
      </c>
      <c r="D670" s="64" t="s">
        <v>5</v>
      </c>
      <c r="E670" s="27"/>
      <c r="F670" s="20"/>
      <c r="G670" s="20"/>
      <c r="I670" s="24"/>
      <c r="J670" s="24"/>
      <c r="K670" s="24"/>
    </row>
    <row r="671" spans="1:12" ht="276" customHeight="1" thickTop="1" thickBot="1" x14ac:dyDescent="0.35">
      <c r="A671" s="65" t="s">
        <v>1100</v>
      </c>
      <c r="B671" s="222" t="s">
        <v>1101</v>
      </c>
      <c r="C671" s="50" t="s">
        <v>130</v>
      </c>
      <c r="D671" s="50">
        <v>1</v>
      </c>
      <c r="E671" s="20"/>
      <c r="F671" s="20"/>
      <c r="G671" s="20"/>
      <c r="I671" s="24"/>
      <c r="J671" s="24"/>
      <c r="K671" s="24"/>
    </row>
    <row r="672" spans="1:12" ht="30" thickTop="1" thickBot="1" x14ac:dyDescent="0.35">
      <c r="A672" s="61" t="s">
        <v>9</v>
      </c>
      <c r="B672" s="62" t="s">
        <v>10</v>
      </c>
      <c r="C672" s="62" t="s">
        <v>4</v>
      </c>
      <c r="D672" s="62" t="s">
        <v>11</v>
      </c>
      <c r="E672" s="62" t="s">
        <v>12</v>
      </c>
      <c r="F672" s="62" t="s">
        <v>13</v>
      </c>
      <c r="G672" s="64" t="s">
        <v>14</v>
      </c>
    </row>
    <row r="673" spans="1:7" ht="15" thickTop="1" x14ac:dyDescent="0.3">
      <c r="A673" s="20"/>
      <c r="B673" s="67" t="s">
        <v>15</v>
      </c>
      <c r="C673" s="68"/>
      <c r="D673" s="68"/>
      <c r="E673" s="68"/>
      <c r="F673" s="68"/>
      <c r="G673" s="7"/>
    </row>
    <row r="674" spans="1:7" x14ac:dyDescent="0.3">
      <c r="A674" s="36" t="s">
        <v>16</v>
      </c>
      <c r="B674" s="4" t="s">
        <v>70</v>
      </c>
      <c r="C674" s="4" t="s">
        <v>18</v>
      </c>
      <c r="D674" s="105">
        <v>0.80220000000000002</v>
      </c>
      <c r="E674" s="70">
        <v>30.28</v>
      </c>
      <c r="F674" s="6">
        <f>PRODUCT(D674:E674)</f>
        <v>24.290616</v>
      </c>
      <c r="G674" s="7"/>
    </row>
    <row r="675" spans="1:7" ht="15" thickBot="1" x14ac:dyDescent="0.35">
      <c r="A675" s="36" t="s">
        <v>19</v>
      </c>
      <c r="B675" s="4" t="s">
        <v>20</v>
      </c>
      <c r="C675" s="4" t="s">
        <v>18</v>
      </c>
      <c r="D675" s="105">
        <v>0.80220000000000002</v>
      </c>
      <c r="E675" s="70">
        <v>25.18</v>
      </c>
      <c r="F675" s="6">
        <f>PRODUCT(D675:E675)</f>
        <v>20.199396</v>
      </c>
      <c r="G675" s="7"/>
    </row>
    <row r="676" spans="1:7" ht="15.6" thickTop="1" thickBot="1" x14ac:dyDescent="0.35">
      <c r="A676" s="71">
        <v>1</v>
      </c>
      <c r="B676" s="244" t="s">
        <v>21</v>
      </c>
      <c r="C676" s="245"/>
      <c r="D676" s="245"/>
      <c r="E676" s="246"/>
      <c r="F676" s="72">
        <f>SUM(F674:F675)</f>
        <v>44.490012</v>
      </c>
      <c r="G676" s="73">
        <f>SUM(F676/F690)</f>
        <v>0.40339005252900317</v>
      </c>
    </row>
    <row r="677" spans="1:7" ht="15" thickTop="1" x14ac:dyDescent="0.3">
      <c r="A677" s="21"/>
      <c r="B677" s="74" t="s">
        <v>45</v>
      </c>
      <c r="C677" s="4"/>
      <c r="D677" s="4"/>
      <c r="E677" s="4"/>
      <c r="F677" s="41"/>
      <c r="G677" s="75"/>
    </row>
    <row r="678" spans="1:7" x14ac:dyDescent="0.3">
      <c r="A678" s="109" t="s">
        <v>23</v>
      </c>
      <c r="B678" s="4" t="s">
        <v>1102</v>
      </c>
      <c r="C678" s="39" t="s">
        <v>750</v>
      </c>
      <c r="D678" s="40">
        <v>0.65</v>
      </c>
      <c r="E678" s="6">
        <v>4.7300000000000004</v>
      </c>
      <c r="F678" s="41">
        <f t="shared" ref="F678:F680" si="40">D678*E678</f>
        <v>3.0745000000000005</v>
      </c>
      <c r="G678" s="7"/>
    </row>
    <row r="679" spans="1:7" x14ac:dyDescent="0.3">
      <c r="A679" s="109" t="s">
        <v>47</v>
      </c>
      <c r="B679" s="4" t="s">
        <v>1103</v>
      </c>
      <c r="C679" s="39" t="s">
        <v>110</v>
      </c>
      <c r="D679" s="40">
        <v>0.65</v>
      </c>
      <c r="E679" s="6">
        <v>5.99</v>
      </c>
      <c r="F679" s="41">
        <f t="shared" si="40"/>
        <v>3.8935000000000004</v>
      </c>
      <c r="G679" s="7"/>
    </row>
    <row r="680" spans="1:7" x14ac:dyDescent="0.3">
      <c r="A680" s="109" t="s">
        <v>78</v>
      </c>
      <c r="B680" s="4" t="s">
        <v>1104</v>
      </c>
      <c r="C680" s="39" t="s">
        <v>110</v>
      </c>
      <c r="D680" s="40">
        <v>0.65</v>
      </c>
      <c r="E680" s="6">
        <v>15.9</v>
      </c>
      <c r="F680" s="41">
        <f t="shared" si="40"/>
        <v>10.335000000000001</v>
      </c>
      <c r="G680" s="7"/>
    </row>
    <row r="681" spans="1:7" x14ac:dyDescent="0.3">
      <c r="A681" s="109" t="s">
        <v>1051</v>
      </c>
      <c r="B681" s="4" t="s">
        <v>1105</v>
      </c>
      <c r="C681" s="42" t="s">
        <v>110</v>
      </c>
      <c r="D681" s="40">
        <v>0.65</v>
      </c>
      <c r="E681" s="43">
        <v>5.92</v>
      </c>
      <c r="F681" s="6">
        <f>D681*E681</f>
        <v>3.8479999999999999</v>
      </c>
      <c r="G681" s="7"/>
    </row>
    <row r="682" spans="1:7" x14ac:dyDescent="0.3">
      <c r="A682" s="109" t="s">
        <v>1053</v>
      </c>
      <c r="B682" s="4" t="s">
        <v>1106</v>
      </c>
      <c r="C682" s="39" t="s">
        <v>750</v>
      </c>
      <c r="D682" s="40">
        <v>0.65</v>
      </c>
      <c r="E682" s="6">
        <v>11.7</v>
      </c>
      <c r="F682" s="41">
        <f t="shared" ref="F682" si="41">D682*E682</f>
        <v>7.6049999999999995</v>
      </c>
      <c r="G682" s="7"/>
    </row>
    <row r="683" spans="1:7" x14ac:dyDescent="0.3">
      <c r="A683" s="109" t="s">
        <v>1055</v>
      </c>
      <c r="B683" s="4" t="s">
        <v>1107</v>
      </c>
      <c r="C683" s="42" t="s">
        <v>304</v>
      </c>
      <c r="D683" s="40">
        <v>1</v>
      </c>
      <c r="E683" s="45">
        <v>3.2</v>
      </c>
      <c r="F683" s="6">
        <f>D683*E683</f>
        <v>3.2</v>
      </c>
      <c r="G683" s="7"/>
    </row>
    <row r="684" spans="1:7" ht="15" thickBot="1" x14ac:dyDescent="0.35">
      <c r="A684" s="109" t="s">
        <v>1108</v>
      </c>
      <c r="B684" s="20" t="s">
        <v>1109</v>
      </c>
      <c r="C684" s="138" t="s">
        <v>190</v>
      </c>
      <c r="D684" s="22">
        <v>1</v>
      </c>
      <c r="E684" s="43">
        <v>10.74</v>
      </c>
      <c r="F684" s="6">
        <f>D684*E684</f>
        <v>10.74</v>
      </c>
      <c r="G684" s="7"/>
    </row>
    <row r="685" spans="1:7" ht="15.6" thickTop="1" thickBot="1" x14ac:dyDescent="0.35">
      <c r="A685" s="80">
        <v>2</v>
      </c>
      <c r="B685" s="244" t="s">
        <v>49</v>
      </c>
      <c r="C685" s="245"/>
      <c r="D685" s="245"/>
      <c r="E685" s="246"/>
      <c r="F685" s="72">
        <f>SUM(F678:F684)</f>
        <v>42.695999999999998</v>
      </c>
      <c r="G685" s="73">
        <f>SUM(F685/F690)</f>
        <v>0.38712378146309151</v>
      </c>
    </row>
    <row r="686" spans="1:7" ht="15.6" thickTop="1" thickBot="1" x14ac:dyDescent="0.35">
      <c r="A686" s="78" t="s">
        <v>26</v>
      </c>
      <c r="B686" s="244" t="s">
        <v>27</v>
      </c>
      <c r="C686" s="245"/>
      <c r="D686" s="245"/>
      <c r="E686" s="246"/>
      <c r="F686" s="79">
        <f>SUM(F676,F685)</f>
        <v>87.186012000000005</v>
      </c>
      <c r="G686" s="3"/>
    </row>
    <row r="687" spans="1:7" ht="15.6" thickTop="1" thickBot="1" x14ac:dyDescent="0.35">
      <c r="A687" s="80">
        <v>3</v>
      </c>
      <c r="B687" s="264" t="s">
        <v>28</v>
      </c>
      <c r="C687" s="265"/>
      <c r="D687" s="265"/>
      <c r="E687" s="266"/>
      <c r="F687" s="79">
        <f>SUM(F686)*15%</f>
        <v>13.077901800000001</v>
      </c>
      <c r="G687" s="73">
        <f>SUM(F687/F690)</f>
        <v>0.11857707509881422</v>
      </c>
    </row>
    <row r="688" spans="1:7" ht="15.6" thickTop="1" thickBot="1" x14ac:dyDescent="0.35">
      <c r="A688" s="78" t="s">
        <v>29</v>
      </c>
      <c r="B688" s="244" t="s">
        <v>30</v>
      </c>
      <c r="C688" s="245"/>
      <c r="D688" s="245"/>
      <c r="E688" s="246"/>
      <c r="F688" s="81">
        <f>SUM(F686:F687)</f>
        <v>100.26391380000001</v>
      </c>
    </row>
    <row r="689" spans="1:12" ht="15.6" thickTop="1" thickBot="1" x14ac:dyDescent="0.35">
      <c r="A689" s="80">
        <v>4</v>
      </c>
      <c r="B689" s="264" t="s">
        <v>31</v>
      </c>
      <c r="C689" s="265"/>
      <c r="D689" s="265"/>
      <c r="E689" s="266"/>
      <c r="F689" s="79">
        <f>SUM(F688)*10%</f>
        <v>10.026391380000002</v>
      </c>
      <c r="G689" s="73">
        <f>SUM(F689/F690)</f>
        <v>9.0909090909090912E-2</v>
      </c>
    </row>
    <row r="690" spans="1:12" ht="15.6" thickTop="1" thickBot="1" x14ac:dyDescent="0.35">
      <c r="A690" s="78" t="s">
        <v>32</v>
      </c>
      <c r="B690" s="244" t="s">
        <v>33</v>
      </c>
      <c r="C690" s="245"/>
      <c r="D690" s="245"/>
      <c r="E690" s="246"/>
      <c r="F690" s="81">
        <f>SUM(F688,F689)</f>
        <v>110.29030518000002</v>
      </c>
      <c r="G690" s="82">
        <f>SUM(G676,G685,G687,G689)</f>
        <v>0.99999999999999989</v>
      </c>
    </row>
    <row r="691" spans="1:12" ht="15.6" thickTop="1" thickBot="1" x14ac:dyDescent="0.35">
      <c r="A691" s="8"/>
      <c r="B691" s="9"/>
      <c r="C691" s="9"/>
      <c r="D691" s="9"/>
      <c r="E691" s="9"/>
      <c r="F691" s="11"/>
      <c r="G691" s="12"/>
      <c r="I691" s="31"/>
      <c r="J691" s="30"/>
      <c r="K691" s="31"/>
      <c r="L691" s="31"/>
    </row>
    <row r="692" spans="1:12" ht="44.4" thickTop="1" thickBot="1" x14ac:dyDescent="0.35">
      <c r="A692" s="61" t="s">
        <v>2</v>
      </c>
      <c r="B692" s="62" t="s">
        <v>3</v>
      </c>
      <c r="C692" s="63" t="s">
        <v>4</v>
      </c>
      <c r="D692" s="64" t="s">
        <v>5</v>
      </c>
      <c r="E692" s="27"/>
      <c r="F692" s="20"/>
      <c r="G692" s="20"/>
      <c r="I692" s="24"/>
      <c r="J692" s="24"/>
      <c r="K692" s="24"/>
    </row>
    <row r="693" spans="1:12" ht="273.60000000000002" customHeight="1" thickTop="1" x14ac:dyDescent="0.3">
      <c r="A693" s="101" t="s">
        <v>1110</v>
      </c>
      <c r="B693" s="224" t="s">
        <v>1111</v>
      </c>
      <c r="C693" s="26"/>
      <c r="D693" s="26"/>
      <c r="E693" s="27"/>
      <c r="F693" s="20"/>
      <c r="G693" s="20"/>
      <c r="I693" s="24"/>
      <c r="J693" s="24"/>
      <c r="K693" s="24"/>
    </row>
    <row r="694" spans="1:12" ht="15" thickBot="1" x14ac:dyDescent="0.35">
      <c r="A694" s="103" t="s">
        <v>1112</v>
      </c>
      <c r="B694" s="115" t="s">
        <v>1113</v>
      </c>
      <c r="C694" s="110" t="s">
        <v>130</v>
      </c>
      <c r="D694" s="110">
        <v>1</v>
      </c>
      <c r="E694" s="20"/>
      <c r="F694" s="20"/>
      <c r="G694" s="20"/>
      <c r="I694" s="24"/>
      <c r="J694" s="24"/>
      <c r="K694" s="24"/>
    </row>
    <row r="695" spans="1:12" ht="30" thickTop="1" thickBot="1" x14ac:dyDescent="0.35">
      <c r="A695" s="61" t="s">
        <v>9</v>
      </c>
      <c r="B695" s="62" t="s">
        <v>10</v>
      </c>
      <c r="C695" s="62" t="s">
        <v>4</v>
      </c>
      <c r="D695" s="62" t="s">
        <v>11</v>
      </c>
      <c r="E695" s="62" t="s">
        <v>12</v>
      </c>
      <c r="F695" s="62" t="s">
        <v>13</v>
      </c>
      <c r="G695" s="64" t="s">
        <v>14</v>
      </c>
    </row>
    <row r="696" spans="1:12" ht="15" thickTop="1" x14ac:dyDescent="0.3">
      <c r="A696" s="20"/>
      <c r="B696" s="67" t="s">
        <v>15</v>
      </c>
      <c r="C696" s="68"/>
      <c r="D696" s="68"/>
      <c r="E696" s="68"/>
      <c r="F696" s="68"/>
      <c r="G696" s="7"/>
    </row>
    <row r="697" spans="1:12" x14ac:dyDescent="0.3">
      <c r="A697" s="36" t="s">
        <v>16</v>
      </c>
      <c r="B697" s="4" t="s">
        <v>70</v>
      </c>
      <c r="C697" s="4" t="s">
        <v>18</v>
      </c>
      <c r="D697" s="105">
        <v>1.6359999999999999</v>
      </c>
      <c r="E697" s="70">
        <v>30.28</v>
      </c>
      <c r="F697" s="6">
        <f>PRODUCT(D697:E697)</f>
        <v>49.538080000000001</v>
      </c>
      <c r="G697" s="7"/>
    </row>
    <row r="698" spans="1:12" ht="15" thickBot="1" x14ac:dyDescent="0.35">
      <c r="A698" s="36" t="s">
        <v>19</v>
      </c>
      <c r="B698" s="4" t="s">
        <v>20</v>
      </c>
      <c r="C698" s="4" t="s">
        <v>18</v>
      </c>
      <c r="D698" s="105">
        <v>1.6359999999999999</v>
      </c>
      <c r="E698" s="70">
        <v>25.18</v>
      </c>
      <c r="F698" s="6">
        <f>PRODUCT(D698:E698)</f>
        <v>41.194479999999999</v>
      </c>
      <c r="G698" s="7"/>
    </row>
    <row r="699" spans="1:12" ht="15.6" thickTop="1" thickBot="1" x14ac:dyDescent="0.35">
      <c r="A699" s="71">
        <v>1</v>
      </c>
      <c r="B699" s="244" t="s">
        <v>21</v>
      </c>
      <c r="C699" s="245"/>
      <c r="D699" s="245"/>
      <c r="E699" s="246"/>
      <c r="F699" s="72">
        <f>SUM(F697:F698)</f>
        <v>90.732560000000007</v>
      </c>
      <c r="G699" s="73">
        <f>SUM(F699/F713)</f>
        <v>0.50768308123908035</v>
      </c>
    </row>
    <row r="700" spans="1:12" ht="15" thickTop="1" x14ac:dyDescent="0.3">
      <c r="A700" s="21"/>
      <c r="B700" s="74" t="s">
        <v>45</v>
      </c>
      <c r="C700" s="4"/>
      <c r="D700" s="4"/>
      <c r="E700" s="4"/>
      <c r="F700" s="41"/>
      <c r="G700" s="75"/>
    </row>
    <row r="701" spans="1:12" x14ac:dyDescent="0.3">
      <c r="A701" s="109" t="s">
        <v>23</v>
      </c>
      <c r="B701" s="4" t="s">
        <v>1102</v>
      </c>
      <c r="C701" s="39" t="s">
        <v>750</v>
      </c>
      <c r="D701" s="40">
        <v>0.78</v>
      </c>
      <c r="E701" s="6">
        <v>4.7300000000000004</v>
      </c>
      <c r="F701" s="41">
        <f t="shared" ref="F701:F703" si="42">D701*E701</f>
        <v>3.6894000000000005</v>
      </c>
      <c r="G701" s="7"/>
    </row>
    <row r="702" spans="1:12" x14ac:dyDescent="0.3">
      <c r="A702" s="109" t="s">
        <v>47</v>
      </c>
      <c r="B702" s="4" t="s">
        <v>1103</v>
      </c>
      <c r="C702" s="39" t="s">
        <v>110</v>
      </c>
      <c r="D702" s="40">
        <v>0.78</v>
      </c>
      <c r="E702" s="6">
        <v>5.99</v>
      </c>
      <c r="F702" s="41">
        <f t="shared" si="42"/>
        <v>4.6722000000000001</v>
      </c>
      <c r="G702" s="7"/>
    </row>
    <row r="703" spans="1:12" x14ac:dyDescent="0.3">
      <c r="A703" s="109" t="s">
        <v>78</v>
      </c>
      <c r="B703" s="4" t="s">
        <v>1104</v>
      </c>
      <c r="C703" s="39" t="s">
        <v>110</v>
      </c>
      <c r="D703" s="40">
        <v>0.78</v>
      </c>
      <c r="E703" s="6">
        <v>15.9</v>
      </c>
      <c r="F703" s="41">
        <f t="shared" si="42"/>
        <v>12.402000000000001</v>
      </c>
      <c r="G703" s="7"/>
    </row>
    <row r="704" spans="1:12" x14ac:dyDescent="0.3">
      <c r="A704" s="109" t="s">
        <v>1051</v>
      </c>
      <c r="B704" s="4" t="s">
        <v>1105</v>
      </c>
      <c r="C704" s="42" t="s">
        <v>110</v>
      </c>
      <c r="D704" s="40">
        <v>0.78</v>
      </c>
      <c r="E704" s="43">
        <v>5.92</v>
      </c>
      <c r="F704" s="6">
        <f>D704*E704</f>
        <v>4.6176000000000004</v>
      </c>
      <c r="G704" s="7"/>
    </row>
    <row r="705" spans="1:12" x14ac:dyDescent="0.3">
      <c r="A705" s="109" t="s">
        <v>1053</v>
      </c>
      <c r="B705" s="4" t="s">
        <v>1106</v>
      </c>
      <c r="C705" s="39" t="s">
        <v>750</v>
      </c>
      <c r="D705" s="40">
        <v>0.78</v>
      </c>
      <c r="E705" s="6">
        <v>11.7</v>
      </c>
      <c r="F705" s="41">
        <f t="shared" ref="F705" si="43">D705*E705</f>
        <v>9.1259999999999994</v>
      </c>
      <c r="G705" s="7"/>
    </row>
    <row r="706" spans="1:12" x14ac:dyDescent="0.3">
      <c r="A706" s="109" t="s">
        <v>1055</v>
      </c>
      <c r="B706" s="4" t="s">
        <v>1107</v>
      </c>
      <c r="C706" s="42" t="s">
        <v>304</v>
      </c>
      <c r="D706" s="40">
        <v>1</v>
      </c>
      <c r="E706" s="45">
        <v>3.2</v>
      </c>
      <c r="F706" s="6">
        <f>D706*E706</f>
        <v>3.2</v>
      </c>
      <c r="G706" s="7"/>
    </row>
    <row r="707" spans="1:12" ht="15" thickBot="1" x14ac:dyDescent="0.35">
      <c r="A707" s="109" t="s">
        <v>1108</v>
      </c>
      <c r="B707" s="20" t="s">
        <v>1109</v>
      </c>
      <c r="C707" s="42" t="s">
        <v>190</v>
      </c>
      <c r="D707" s="22">
        <v>1</v>
      </c>
      <c r="E707" s="43">
        <v>12.84</v>
      </c>
      <c r="F707" s="6">
        <f>D707*E707</f>
        <v>12.84</v>
      </c>
      <c r="G707" s="7"/>
    </row>
    <row r="708" spans="1:12" ht="15.6" thickTop="1" thickBot="1" x14ac:dyDescent="0.35">
      <c r="A708" s="80">
        <v>2</v>
      </c>
      <c r="B708" s="244" t="s">
        <v>49</v>
      </c>
      <c r="C708" s="245"/>
      <c r="D708" s="245"/>
      <c r="E708" s="246"/>
      <c r="F708" s="72">
        <f>SUM(F701:F707)</f>
        <v>50.547200000000004</v>
      </c>
      <c r="G708" s="73">
        <f>SUM(F708/F713)</f>
        <v>0.28283075275301439</v>
      </c>
    </row>
    <row r="709" spans="1:12" ht="15.6" thickTop="1" thickBot="1" x14ac:dyDescent="0.35">
      <c r="A709" s="78" t="s">
        <v>26</v>
      </c>
      <c r="B709" s="244" t="s">
        <v>27</v>
      </c>
      <c r="C709" s="245"/>
      <c r="D709" s="245"/>
      <c r="E709" s="246"/>
      <c r="F709" s="79">
        <f>SUM(F699,F708)</f>
        <v>141.27976000000001</v>
      </c>
      <c r="G709" s="3"/>
    </row>
    <row r="710" spans="1:12" ht="15.6" thickTop="1" thickBot="1" x14ac:dyDescent="0.35">
      <c r="A710" s="80">
        <v>3</v>
      </c>
      <c r="B710" s="264" t="s">
        <v>28</v>
      </c>
      <c r="C710" s="265"/>
      <c r="D710" s="265"/>
      <c r="E710" s="266"/>
      <c r="F710" s="79">
        <f>SUM(F709)*15%</f>
        <v>21.191964000000002</v>
      </c>
      <c r="G710" s="73">
        <f>SUM(F710/F713)</f>
        <v>0.11857707509881422</v>
      </c>
    </row>
    <row r="711" spans="1:12" ht="15.6" thickTop="1" thickBot="1" x14ac:dyDescent="0.35">
      <c r="A711" s="78" t="s">
        <v>29</v>
      </c>
      <c r="B711" s="244" t="s">
        <v>30</v>
      </c>
      <c r="C711" s="245"/>
      <c r="D711" s="245"/>
      <c r="E711" s="246"/>
      <c r="F711" s="81">
        <f>SUM(F709:F710)</f>
        <v>162.47172400000002</v>
      </c>
    </row>
    <row r="712" spans="1:12" ht="15.6" thickTop="1" thickBot="1" x14ac:dyDescent="0.35">
      <c r="A712" s="80">
        <v>4</v>
      </c>
      <c r="B712" s="264" t="s">
        <v>31</v>
      </c>
      <c r="C712" s="265"/>
      <c r="D712" s="265"/>
      <c r="E712" s="266"/>
      <c r="F712" s="79">
        <f>SUM(F711)*10%</f>
        <v>16.247172400000004</v>
      </c>
      <c r="G712" s="73">
        <f>SUM(F712/F713)</f>
        <v>9.0909090909090912E-2</v>
      </c>
    </row>
    <row r="713" spans="1:12" ht="15.6" thickTop="1" thickBot="1" x14ac:dyDescent="0.35">
      <c r="A713" s="78" t="s">
        <v>32</v>
      </c>
      <c r="B713" s="244" t="s">
        <v>33</v>
      </c>
      <c r="C713" s="245"/>
      <c r="D713" s="245"/>
      <c r="E713" s="246"/>
      <c r="F713" s="81">
        <f>SUM(F711,F712)</f>
        <v>178.71889640000003</v>
      </c>
      <c r="G713" s="82">
        <f>SUM(G699,G708,G710,G712)</f>
        <v>0.99999999999999989</v>
      </c>
    </row>
    <row r="714" spans="1:12" ht="15.6" thickTop="1" thickBot="1" x14ac:dyDescent="0.35">
      <c r="A714" s="8"/>
      <c r="B714" s="9"/>
      <c r="C714" s="9"/>
      <c r="D714" s="9"/>
      <c r="E714" s="9"/>
      <c r="F714" s="11"/>
      <c r="G714" s="12"/>
      <c r="I714" s="31"/>
      <c r="J714" s="30"/>
      <c r="K714" s="31"/>
      <c r="L714" s="31"/>
    </row>
    <row r="715" spans="1:12" ht="44.4" thickTop="1" thickBot="1" x14ac:dyDescent="0.35">
      <c r="A715" s="61" t="s">
        <v>2</v>
      </c>
      <c r="B715" s="62" t="s">
        <v>3</v>
      </c>
      <c r="C715" s="63" t="s">
        <v>4</v>
      </c>
      <c r="D715" s="64" t="s">
        <v>5</v>
      </c>
      <c r="E715" s="27"/>
      <c r="F715" s="20"/>
      <c r="G715" s="20"/>
      <c r="I715" s="24"/>
      <c r="J715" s="24"/>
      <c r="K715" s="24"/>
    </row>
    <row r="716" spans="1:12" ht="268.2" customHeight="1" thickTop="1" x14ac:dyDescent="0.3">
      <c r="A716" s="101" t="s">
        <v>1110</v>
      </c>
      <c r="B716" s="224" t="s">
        <v>1111</v>
      </c>
      <c r="C716" s="26"/>
      <c r="D716" s="26"/>
      <c r="E716" s="27"/>
      <c r="F716" s="20"/>
      <c r="G716" s="20"/>
      <c r="I716" s="24"/>
      <c r="J716" s="24"/>
      <c r="K716" s="24"/>
    </row>
    <row r="717" spans="1:12" ht="15" thickBot="1" x14ac:dyDescent="0.35">
      <c r="A717" s="103" t="s">
        <v>1114</v>
      </c>
      <c r="B717" s="115" t="s">
        <v>1115</v>
      </c>
      <c r="C717" s="110" t="s">
        <v>130</v>
      </c>
      <c r="D717" s="110">
        <v>1</v>
      </c>
      <c r="E717" s="20"/>
      <c r="F717" s="20"/>
      <c r="G717" s="20"/>
      <c r="I717" s="24"/>
      <c r="J717" s="24"/>
      <c r="K717" s="24"/>
    </row>
    <row r="718" spans="1:12" ht="30" thickTop="1" thickBot="1" x14ac:dyDescent="0.35">
      <c r="A718" s="61" t="s">
        <v>9</v>
      </c>
      <c r="B718" s="62" t="s">
        <v>10</v>
      </c>
      <c r="C718" s="62" t="s">
        <v>4</v>
      </c>
      <c r="D718" s="62" t="s">
        <v>11</v>
      </c>
      <c r="E718" s="62" t="s">
        <v>12</v>
      </c>
      <c r="F718" s="62" t="s">
        <v>13</v>
      </c>
      <c r="G718" s="64" t="s">
        <v>14</v>
      </c>
    </row>
    <row r="719" spans="1:12" ht="15" thickTop="1" x14ac:dyDescent="0.3">
      <c r="A719" s="20"/>
      <c r="B719" s="67" t="s">
        <v>15</v>
      </c>
      <c r="C719" s="68"/>
      <c r="D719" s="68"/>
      <c r="E719" s="68"/>
      <c r="F719" s="68"/>
      <c r="G719" s="7"/>
    </row>
    <row r="720" spans="1:12" x14ac:dyDescent="0.3">
      <c r="A720" s="36" t="s">
        <v>16</v>
      </c>
      <c r="B720" s="4" t="s">
        <v>70</v>
      </c>
      <c r="C720" s="4" t="s">
        <v>18</v>
      </c>
      <c r="D720" s="105">
        <v>1.6822999999999999</v>
      </c>
      <c r="E720" s="70">
        <v>30.28</v>
      </c>
      <c r="F720" s="6">
        <f>PRODUCT(D720:E720)</f>
        <v>50.940044</v>
      </c>
      <c r="G720" s="7"/>
    </row>
    <row r="721" spans="1:7" ht="15" thickBot="1" x14ac:dyDescent="0.35">
      <c r="A721" s="36" t="s">
        <v>19</v>
      </c>
      <c r="B721" s="4" t="s">
        <v>20</v>
      </c>
      <c r="C721" s="4" t="s">
        <v>18</v>
      </c>
      <c r="D721" s="105">
        <v>1.6822999999999999</v>
      </c>
      <c r="E721" s="70">
        <v>25.18</v>
      </c>
      <c r="F721" s="6">
        <f>PRODUCT(D721:E721)</f>
        <v>42.360313999999995</v>
      </c>
      <c r="G721" s="7"/>
    </row>
    <row r="722" spans="1:7" ht="15.6" thickTop="1" thickBot="1" x14ac:dyDescent="0.35">
      <c r="A722" s="71">
        <v>1</v>
      </c>
      <c r="B722" s="244" t="s">
        <v>21</v>
      </c>
      <c r="C722" s="245"/>
      <c r="D722" s="245"/>
      <c r="E722" s="246"/>
      <c r="F722" s="72">
        <f>SUM(F720:F721)</f>
        <v>93.300357999999989</v>
      </c>
      <c r="G722" s="73">
        <f>SUM(F722/F736)</f>
        <v>0.5127318443279727</v>
      </c>
    </row>
    <row r="723" spans="1:7" ht="15" thickTop="1" x14ac:dyDescent="0.3">
      <c r="A723" s="21"/>
      <c r="B723" s="74" t="s">
        <v>45</v>
      </c>
      <c r="C723" s="4"/>
      <c r="D723" s="4"/>
      <c r="E723" s="4"/>
      <c r="F723" s="41"/>
      <c r="G723" s="75"/>
    </row>
    <row r="724" spans="1:7" x14ac:dyDescent="0.3">
      <c r="A724" s="109" t="s">
        <v>23</v>
      </c>
      <c r="B724" s="4" t="s">
        <v>1102</v>
      </c>
      <c r="C724" s="39" t="s">
        <v>750</v>
      </c>
      <c r="D724" s="40">
        <v>0.78</v>
      </c>
      <c r="E724" s="6">
        <v>4.7300000000000004</v>
      </c>
      <c r="F724" s="41">
        <f t="shared" ref="F724:F726" si="44">D724*E724</f>
        <v>3.6894000000000005</v>
      </c>
      <c r="G724" s="7"/>
    </row>
    <row r="725" spans="1:7" x14ac:dyDescent="0.3">
      <c r="A725" s="109" t="s">
        <v>47</v>
      </c>
      <c r="B725" s="4" t="s">
        <v>1103</v>
      </c>
      <c r="C725" s="39" t="s">
        <v>110</v>
      </c>
      <c r="D725" s="40">
        <v>0.78</v>
      </c>
      <c r="E725" s="6">
        <v>5.99</v>
      </c>
      <c r="F725" s="41">
        <f t="shared" si="44"/>
        <v>4.6722000000000001</v>
      </c>
      <c r="G725" s="7"/>
    </row>
    <row r="726" spans="1:7" x14ac:dyDescent="0.3">
      <c r="A726" s="109" t="s">
        <v>78</v>
      </c>
      <c r="B726" s="4" t="s">
        <v>1104</v>
      </c>
      <c r="C726" s="39" t="s">
        <v>110</v>
      </c>
      <c r="D726" s="40">
        <v>0.78</v>
      </c>
      <c r="E726" s="6">
        <v>15.9</v>
      </c>
      <c r="F726" s="41">
        <f t="shared" si="44"/>
        <v>12.402000000000001</v>
      </c>
      <c r="G726" s="7"/>
    </row>
    <row r="727" spans="1:7" x14ac:dyDescent="0.3">
      <c r="A727" s="109" t="s">
        <v>1051</v>
      </c>
      <c r="B727" s="4" t="s">
        <v>1105</v>
      </c>
      <c r="C727" s="42" t="s">
        <v>110</v>
      </c>
      <c r="D727" s="40">
        <v>0.78</v>
      </c>
      <c r="E727" s="43">
        <v>5.92</v>
      </c>
      <c r="F727" s="6">
        <f>D727*E727</f>
        <v>4.6176000000000004</v>
      </c>
      <c r="G727" s="7"/>
    </row>
    <row r="728" spans="1:7" x14ac:dyDescent="0.3">
      <c r="A728" s="109" t="s">
        <v>1053</v>
      </c>
      <c r="B728" s="138" t="s">
        <v>1106</v>
      </c>
      <c r="C728" s="39" t="s">
        <v>750</v>
      </c>
      <c r="D728" s="40">
        <v>0.78</v>
      </c>
      <c r="E728" s="6">
        <v>11.7</v>
      </c>
      <c r="F728" s="41">
        <f t="shared" ref="F728" si="45">D728*E728</f>
        <v>9.1259999999999994</v>
      </c>
      <c r="G728" s="7"/>
    </row>
    <row r="729" spans="1:7" x14ac:dyDescent="0.3">
      <c r="A729" s="109" t="s">
        <v>1055</v>
      </c>
      <c r="B729" s="4" t="s">
        <v>1107</v>
      </c>
      <c r="C729" s="42" t="s">
        <v>304</v>
      </c>
      <c r="D729" s="40">
        <v>1</v>
      </c>
      <c r="E729" s="45">
        <v>3.2</v>
      </c>
      <c r="F729" s="6">
        <f>D729*E729</f>
        <v>3.2</v>
      </c>
      <c r="G729" s="7"/>
    </row>
    <row r="730" spans="1:7" ht="15" thickBot="1" x14ac:dyDescent="0.35">
      <c r="A730" s="109" t="s">
        <v>1108</v>
      </c>
      <c r="B730" s="20" t="s">
        <v>1109</v>
      </c>
      <c r="C730" s="42" t="s">
        <v>190</v>
      </c>
      <c r="D730" s="22">
        <v>1</v>
      </c>
      <c r="E730" s="43">
        <v>12.84</v>
      </c>
      <c r="F730" s="6">
        <f>D730*E730</f>
        <v>12.84</v>
      </c>
      <c r="G730" s="7"/>
    </row>
    <row r="731" spans="1:7" ht="15.6" thickTop="1" thickBot="1" x14ac:dyDescent="0.35">
      <c r="A731" s="80">
        <v>2</v>
      </c>
      <c r="B731" s="244" t="s">
        <v>49</v>
      </c>
      <c r="C731" s="245"/>
      <c r="D731" s="245"/>
      <c r="E731" s="246"/>
      <c r="F731" s="72">
        <f>SUM(F724:F730)</f>
        <v>50.547200000000004</v>
      </c>
      <c r="G731" s="73">
        <f>SUM(F731/F736)</f>
        <v>0.27778198966412221</v>
      </c>
    </row>
    <row r="732" spans="1:7" ht="15.6" thickTop="1" thickBot="1" x14ac:dyDescent="0.35">
      <c r="A732" s="78" t="s">
        <v>26</v>
      </c>
      <c r="B732" s="244" t="s">
        <v>27</v>
      </c>
      <c r="C732" s="245"/>
      <c r="D732" s="245"/>
      <c r="E732" s="246"/>
      <c r="F732" s="79">
        <f>SUM(F722,F731)</f>
        <v>143.84755799999999</v>
      </c>
      <c r="G732" s="3"/>
    </row>
    <row r="733" spans="1:7" ht="15.6" thickTop="1" thickBot="1" x14ac:dyDescent="0.35">
      <c r="A733" s="80">
        <v>3</v>
      </c>
      <c r="B733" s="264" t="s">
        <v>28</v>
      </c>
      <c r="C733" s="265"/>
      <c r="D733" s="265"/>
      <c r="E733" s="266"/>
      <c r="F733" s="79">
        <f>SUM(F732)*15%</f>
        <v>21.577133699999997</v>
      </c>
      <c r="G733" s="73">
        <f>SUM(F733/F736)</f>
        <v>0.11857707509881422</v>
      </c>
    </row>
    <row r="734" spans="1:7" ht="15.6" thickTop="1" thickBot="1" x14ac:dyDescent="0.35">
      <c r="A734" s="78" t="s">
        <v>29</v>
      </c>
      <c r="B734" s="244" t="s">
        <v>30</v>
      </c>
      <c r="C734" s="245"/>
      <c r="D734" s="245"/>
      <c r="E734" s="246"/>
      <c r="F734" s="81">
        <f>SUM(F732:F733)</f>
        <v>165.42469169999998</v>
      </c>
    </row>
    <row r="735" spans="1:7" ht="15.6" thickTop="1" thickBot="1" x14ac:dyDescent="0.35">
      <c r="A735" s="80">
        <v>4</v>
      </c>
      <c r="B735" s="264" t="s">
        <v>31</v>
      </c>
      <c r="C735" s="265"/>
      <c r="D735" s="265"/>
      <c r="E735" s="266"/>
      <c r="F735" s="79">
        <f>SUM(F734)*10%</f>
        <v>16.54246917</v>
      </c>
      <c r="G735" s="73">
        <f>SUM(F735/F736)</f>
        <v>9.0909090909090912E-2</v>
      </c>
    </row>
    <row r="736" spans="1:7" ht="15.6" thickTop="1" thickBot="1" x14ac:dyDescent="0.35">
      <c r="A736" s="78" t="s">
        <v>32</v>
      </c>
      <c r="B736" s="244" t="s">
        <v>33</v>
      </c>
      <c r="C736" s="245"/>
      <c r="D736" s="245"/>
      <c r="E736" s="246"/>
      <c r="F736" s="81">
        <f>SUM(F734,F735)</f>
        <v>181.96716086999999</v>
      </c>
      <c r="G736" s="82">
        <f>SUM(G722,G731,G733,G735)</f>
        <v>1</v>
      </c>
    </row>
    <row r="737" spans="1:12" ht="15.6" thickTop="1" thickBot="1" x14ac:dyDescent="0.35">
      <c r="A737" s="8"/>
      <c r="B737" s="9"/>
      <c r="C737" s="9"/>
      <c r="D737" s="9"/>
      <c r="E737" s="9"/>
      <c r="F737" s="11"/>
      <c r="G737" s="12"/>
      <c r="I737" s="31"/>
      <c r="J737" s="30"/>
      <c r="K737" s="31"/>
      <c r="L737" s="31"/>
    </row>
    <row r="738" spans="1:12" ht="44.4" thickTop="1" thickBot="1" x14ac:dyDescent="0.35">
      <c r="A738" s="61" t="s">
        <v>2</v>
      </c>
      <c r="B738" s="62" t="s">
        <v>3</v>
      </c>
      <c r="C738" s="63" t="s">
        <v>4</v>
      </c>
      <c r="D738" s="64" t="s">
        <v>5</v>
      </c>
      <c r="E738" s="27"/>
      <c r="F738" s="20"/>
      <c r="G738" s="20"/>
      <c r="I738" s="24"/>
      <c r="J738" s="24"/>
      <c r="K738" s="24"/>
    </row>
    <row r="739" spans="1:12" ht="270.60000000000002" customHeight="1" thickTop="1" x14ac:dyDescent="0.3">
      <c r="A739" s="101" t="s">
        <v>1110</v>
      </c>
      <c r="B739" s="224" t="s">
        <v>1111</v>
      </c>
      <c r="C739" s="26"/>
      <c r="D739" s="26"/>
      <c r="E739" s="27"/>
      <c r="F739" s="20"/>
      <c r="G739" s="20"/>
      <c r="I739" s="24"/>
      <c r="J739" s="24"/>
      <c r="K739" s="24"/>
    </row>
    <row r="740" spans="1:12" ht="15" thickBot="1" x14ac:dyDescent="0.35">
      <c r="A740" s="103" t="s">
        <v>1116</v>
      </c>
      <c r="B740" s="115" t="s">
        <v>1117</v>
      </c>
      <c r="C740" s="110" t="s">
        <v>130</v>
      </c>
      <c r="D740" s="110">
        <v>1</v>
      </c>
      <c r="E740" s="20"/>
      <c r="F740" s="20"/>
      <c r="G740" s="20"/>
      <c r="I740" s="24"/>
      <c r="J740" s="24"/>
      <c r="K740" s="24"/>
    </row>
    <row r="741" spans="1:12" ht="30" thickTop="1" thickBot="1" x14ac:dyDescent="0.35">
      <c r="A741" s="61" t="s">
        <v>9</v>
      </c>
      <c r="B741" s="62" t="s">
        <v>10</v>
      </c>
      <c r="C741" s="62" t="s">
        <v>4</v>
      </c>
      <c r="D741" s="62" t="s">
        <v>11</v>
      </c>
      <c r="E741" s="62" t="s">
        <v>12</v>
      </c>
      <c r="F741" s="62" t="s">
        <v>13</v>
      </c>
      <c r="G741" s="64" t="s">
        <v>14</v>
      </c>
    </row>
    <row r="742" spans="1:12" ht="15" thickTop="1" x14ac:dyDescent="0.3">
      <c r="A742" s="20"/>
      <c r="B742" s="67" t="s">
        <v>15</v>
      </c>
      <c r="C742" s="68"/>
      <c r="D742" s="68"/>
      <c r="E742" s="68"/>
      <c r="F742" s="68"/>
      <c r="G742" s="7"/>
    </row>
    <row r="743" spans="1:12" x14ac:dyDescent="0.3">
      <c r="A743" s="36" t="s">
        <v>16</v>
      </c>
      <c r="B743" s="4" t="s">
        <v>70</v>
      </c>
      <c r="C743" s="4" t="s">
        <v>18</v>
      </c>
      <c r="D743" s="105">
        <v>2.3077999999999999</v>
      </c>
      <c r="E743" s="70">
        <v>30.28</v>
      </c>
      <c r="F743" s="6">
        <f>PRODUCT(D743:E743)</f>
        <v>69.880184</v>
      </c>
      <c r="G743" s="7"/>
    </row>
    <row r="744" spans="1:12" ht="15" thickBot="1" x14ac:dyDescent="0.35">
      <c r="A744" s="36" t="s">
        <v>19</v>
      </c>
      <c r="B744" s="4" t="s">
        <v>20</v>
      </c>
      <c r="C744" s="4" t="s">
        <v>18</v>
      </c>
      <c r="D744" s="105">
        <v>2.3077999999999999</v>
      </c>
      <c r="E744" s="70">
        <v>25.18</v>
      </c>
      <c r="F744" s="6">
        <f>PRODUCT(D744:E744)</f>
        <v>58.110403999999996</v>
      </c>
      <c r="G744" s="7"/>
    </row>
    <row r="745" spans="1:12" ht="15.6" thickTop="1" thickBot="1" x14ac:dyDescent="0.35">
      <c r="A745" s="71">
        <v>1</v>
      </c>
      <c r="B745" s="244" t="s">
        <v>21</v>
      </c>
      <c r="C745" s="245"/>
      <c r="D745" s="245"/>
      <c r="E745" s="246"/>
      <c r="F745" s="72">
        <f>SUM(F743:F744)</f>
        <v>127.990588</v>
      </c>
      <c r="G745" s="73">
        <f>SUM(F745/F759)</f>
        <v>0.51984483867960252</v>
      </c>
    </row>
    <row r="746" spans="1:12" ht="15" thickTop="1" x14ac:dyDescent="0.3">
      <c r="A746" s="21"/>
      <c r="B746" s="74" t="s">
        <v>45</v>
      </c>
      <c r="C746" s="4"/>
      <c r="D746" s="4"/>
      <c r="E746" s="4"/>
      <c r="F746" s="41"/>
      <c r="G746" s="75"/>
    </row>
    <row r="747" spans="1:12" x14ac:dyDescent="0.3">
      <c r="A747" s="109" t="s">
        <v>23</v>
      </c>
      <c r="B747" s="4" t="s">
        <v>1102</v>
      </c>
      <c r="C747" s="39" t="s">
        <v>750</v>
      </c>
      <c r="D747" s="40">
        <v>0.88</v>
      </c>
      <c r="E747" s="6">
        <v>4.7300000000000004</v>
      </c>
      <c r="F747" s="41">
        <f t="shared" ref="F747:F749" si="46">D747*E747</f>
        <v>4.1624000000000008</v>
      </c>
      <c r="G747" s="7"/>
    </row>
    <row r="748" spans="1:12" x14ac:dyDescent="0.3">
      <c r="A748" s="109" t="s">
        <v>47</v>
      </c>
      <c r="B748" s="4" t="s">
        <v>1103</v>
      </c>
      <c r="C748" s="39" t="s">
        <v>110</v>
      </c>
      <c r="D748" s="40">
        <v>0.88</v>
      </c>
      <c r="E748" s="6">
        <v>5.99</v>
      </c>
      <c r="F748" s="41">
        <f t="shared" si="46"/>
        <v>5.2712000000000003</v>
      </c>
      <c r="G748" s="7"/>
    </row>
    <row r="749" spans="1:12" x14ac:dyDescent="0.3">
      <c r="A749" s="109" t="s">
        <v>78</v>
      </c>
      <c r="B749" s="4" t="s">
        <v>1104</v>
      </c>
      <c r="C749" s="39" t="s">
        <v>110</v>
      </c>
      <c r="D749" s="40">
        <v>0.88</v>
      </c>
      <c r="E749" s="6">
        <v>15.9</v>
      </c>
      <c r="F749" s="41">
        <f t="shared" si="46"/>
        <v>13.992000000000001</v>
      </c>
      <c r="G749" s="7"/>
    </row>
    <row r="750" spans="1:12" x14ac:dyDescent="0.3">
      <c r="A750" s="109" t="s">
        <v>1051</v>
      </c>
      <c r="B750" s="4" t="s">
        <v>1105</v>
      </c>
      <c r="C750" s="42" t="s">
        <v>110</v>
      </c>
      <c r="D750" s="40">
        <v>0.88</v>
      </c>
      <c r="E750" s="43">
        <v>5.92</v>
      </c>
      <c r="F750" s="6">
        <f>D750*E750</f>
        <v>5.2096</v>
      </c>
      <c r="G750" s="7"/>
    </row>
    <row r="751" spans="1:12" x14ac:dyDescent="0.3">
      <c r="A751" s="109" t="s">
        <v>1053</v>
      </c>
      <c r="B751" s="4" t="s">
        <v>1106</v>
      </c>
      <c r="C751" s="39" t="s">
        <v>750</v>
      </c>
      <c r="D751" s="40">
        <v>0.88</v>
      </c>
      <c r="E751" s="6">
        <v>11.7</v>
      </c>
      <c r="F751" s="41">
        <f t="shared" ref="F751" si="47">D751*E751</f>
        <v>10.295999999999999</v>
      </c>
      <c r="G751" s="7"/>
    </row>
    <row r="752" spans="1:12" x14ac:dyDescent="0.3">
      <c r="A752" s="109" t="s">
        <v>1055</v>
      </c>
      <c r="B752" s="4" t="s">
        <v>1107</v>
      </c>
      <c r="C752" s="42" t="s">
        <v>304</v>
      </c>
      <c r="D752" s="40">
        <v>1</v>
      </c>
      <c r="E752" s="45">
        <v>3.2</v>
      </c>
      <c r="F752" s="6">
        <f>D752*E752</f>
        <v>3.2</v>
      </c>
      <c r="G752" s="7"/>
    </row>
    <row r="753" spans="1:12" ht="15" thickBot="1" x14ac:dyDescent="0.35">
      <c r="A753" s="109" t="s">
        <v>1108</v>
      </c>
      <c r="B753" s="186" t="s">
        <v>1109</v>
      </c>
      <c r="C753" s="42" t="s">
        <v>190</v>
      </c>
      <c r="D753" s="22">
        <v>1</v>
      </c>
      <c r="E753" s="43">
        <v>24.51</v>
      </c>
      <c r="F753" s="6">
        <f>D753*E753</f>
        <v>24.51</v>
      </c>
      <c r="G753" s="7"/>
    </row>
    <row r="754" spans="1:12" ht="15.6" thickTop="1" thickBot="1" x14ac:dyDescent="0.35">
      <c r="A754" s="80">
        <v>2</v>
      </c>
      <c r="B754" s="244" t="s">
        <v>49</v>
      </c>
      <c r="C754" s="245"/>
      <c r="D754" s="245"/>
      <c r="E754" s="246"/>
      <c r="F754" s="72">
        <f>SUM(F747:F753)</f>
        <v>66.641200000000012</v>
      </c>
      <c r="G754" s="73">
        <f>SUM(F754/F759)</f>
        <v>0.27066899531249228</v>
      </c>
    </row>
    <row r="755" spans="1:12" ht="15.6" thickTop="1" thickBot="1" x14ac:dyDescent="0.35">
      <c r="A755" s="78" t="s">
        <v>26</v>
      </c>
      <c r="B755" s="244" t="s">
        <v>27</v>
      </c>
      <c r="C755" s="245"/>
      <c r="D755" s="245"/>
      <c r="E755" s="246"/>
      <c r="F755" s="79">
        <f>SUM(F745,F754)</f>
        <v>194.63178800000003</v>
      </c>
      <c r="G755" s="3"/>
    </row>
    <row r="756" spans="1:12" ht="15.6" thickTop="1" thickBot="1" x14ac:dyDescent="0.35">
      <c r="A756" s="80">
        <v>3</v>
      </c>
      <c r="B756" s="264" t="s">
        <v>28</v>
      </c>
      <c r="C756" s="265"/>
      <c r="D756" s="265"/>
      <c r="E756" s="266"/>
      <c r="F756" s="79">
        <f>SUM(F755)*15%</f>
        <v>29.194768200000002</v>
      </c>
      <c r="G756" s="73">
        <f>SUM(F756/F759)</f>
        <v>0.11857707509881422</v>
      </c>
    </row>
    <row r="757" spans="1:12" ht="15.6" thickTop="1" thickBot="1" x14ac:dyDescent="0.35">
      <c r="A757" s="78" t="s">
        <v>29</v>
      </c>
      <c r="B757" s="244" t="s">
        <v>30</v>
      </c>
      <c r="C757" s="245"/>
      <c r="D757" s="245"/>
      <c r="E757" s="246"/>
      <c r="F757" s="81">
        <f>SUM(F755:F756)</f>
        <v>223.82655620000003</v>
      </c>
    </row>
    <row r="758" spans="1:12" ht="15.6" thickTop="1" thickBot="1" x14ac:dyDescent="0.35">
      <c r="A758" s="80">
        <v>4</v>
      </c>
      <c r="B758" s="264" t="s">
        <v>31</v>
      </c>
      <c r="C758" s="265"/>
      <c r="D758" s="265"/>
      <c r="E758" s="266"/>
      <c r="F758" s="79">
        <f>SUM(F757)*10%</f>
        <v>22.382655620000005</v>
      </c>
      <c r="G758" s="73">
        <f>SUM(F758/F759)</f>
        <v>9.0909090909090912E-2</v>
      </c>
    </row>
    <row r="759" spans="1:12" ht="15.6" thickTop="1" thickBot="1" x14ac:dyDescent="0.35">
      <c r="A759" s="78" t="s">
        <v>32</v>
      </c>
      <c r="B759" s="244" t="s">
        <v>33</v>
      </c>
      <c r="C759" s="245"/>
      <c r="D759" s="245"/>
      <c r="E759" s="246"/>
      <c r="F759" s="81">
        <f>SUM(F757,F758)</f>
        <v>246.20921182000004</v>
      </c>
      <c r="G759" s="82">
        <f>SUM(G745,G754,G756,G758)</f>
        <v>0.99999999999999989</v>
      </c>
    </row>
    <row r="760" spans="1:12" ht="15.6" thickTop="1" thickBot="1" x14ac:dyDescent="0.35">
      <c r="A760" s="8"/>
      <c r="B760" s="9"/>
      <c r="C760" s="9"/>
      <c r="D760" s="9"/>
      <c r="E760" s="9"/>
      <c r="F760" s="11"/>
      <c r="G760" s="12"/>
      <c r="I760" s="31"/>
      <c r="J760" s="30"/>
      <c r="K760" s="31"/>
      <c r="L760" s="31"/>
    </row>
    <row r="761" spans="1:12" ht="44.4" thickTop="1" thickBot="1" x14ac:dyDescent="0.35">
      <c r="A761" s="61" t="s">
        <v>2</v>
      </c>
      <c r="B761" s="62" t="s">
        <v>3</v>
      </c>
      <c r="C761" s="63" t="s">
        <v>4</v>
      </c>
      <c r="D761" s="64" t="s">
        <v>5</v>
      </c>
      <c r="E761" s="27"/>
      <c r="F761" s="20"/>
      <c r="G761" s="20"/>
      <c r="I761" s="24"/>
      <c r="J761" s="24"/>
      <c r="K761" s="24"/>
    </row>
    <row r="762" spans="1:12" ht="270" customHeight="1" thickTop="1" thickBot="1" x14ac:dyDescent="0.35">
      <c r="A762" s="65" t="s">
        <v>1118</v>
      </c>
      <c r="B762" s="222" t="s">
        <v>1119</v>
      </c>
      <c r="C762" s="50" t="s">
        <v>130</v>
      </c>
      <c r="D762" s="50">
        <v>1</v>
      </c>
      <c r="E762" s="20"/>
      <c r="F762" s="20"/>
      <c r="G762" s="20"/>
      <c r="I762" s="24"/>
      <c r="J762" s="24"/>
      <c r="K762" s="24"/>
    </row>
    <row r="763" spans="1:12" ht="30" thickTop="1" thickBot="1" x14ac:dyDescent="0.35">
      <c r="A763" s="61" t="s">
        <v>9</v>
      </c>
      <c r="B763" s="62" t="s">
        <v>10</v>
      </c>
      <c r="C763" s="62" t="s">
        <v>4</v>
      </c>
      <c r="D763" s="62" t="s">
        <v>11</v>
      </c>
      <c r="E763" s="62" t="s">
        <v>12</v>
      </c>
      <c r="F763" s="62" t="s">
        <v>13</v>
      </c>
      <c r="G763" s="64" t="s">
        <v>14</v>
      </c>
    </row>
    <row r="764" spans="1:12" ht="15" thickTop="1" x14ac:dyDescent="0.3">
      <c r="A764" s="20"/>
      <c r="B764" s="67" t="s">
        <v>15</v>
      </c>
      <c r="C764" s="68"/>
      <c r="D764" s="68"/>
      <c r="E764" s="68"/>
      <c r="F764" s="68"/>
      <c r="G764" s="7"/>
    </row>
    <row r="765" spans="1:12" x14ac:dyDescent="0.3">
      <c r="A765" s="36" t="s">
        <v>16</v>
      </c>
      <c r="B765" s="4" t="s">
        <v>70</v>
      </c>
      <c r="C765" s="4" t="s">
        <v>18</v>
      </c>
      <c r="D765" s="105">
        <v>1.7736000000000001</v>
      </c>
      <c r="E765" s="70">
        <v>30.28</v>
      </c>
      <c r="F765" s="6">
        <f>PRODUCT(D765:E765)</f>
        <v>53.704608000000007</v>
      </c>
      <c r="G765" s="7"/>
    </row>
    <row r="766" spans="1:12" ht="15" thickBot="1" x14ac:dyDescent="0.35">
      <c r="A766" s="36" t="s">
        <v>19</v>
      </c>
      <c r="B766" s="4" t="s">
        <v>20</v>
      </c>
      <c r="C766" s="4" t="s">
        <v>18</v>
      </c>
      <c r="D766" s="105">
        <v>1.7736000000000001</v>
      </c>
      <c r="E766" s="70">
        <v>25.18</v>
      </c>
      <c r="F766" s="6">
        <f>PRODUCT(D766:E766)</f>
        <v>44.659247999999998</v>
      </c>
      <c r="G766" s="7"/>
    </row>
    <row r="767" spans="1:12" ht="15.6" thickTop="1" thickBot="1" x14ac:dyDescent="0.35">
      <c r="A767" s="71">
        <v>1</v>
      </c>
      <c r="B767" s="244" t="s">
        <v>21</v>
      </c>
      <c r="C767" s="245"/>
      <c r="D767" s="245"/>
      <c r="E767" s="246"/>
      <c r="F767" s="72">
        <f>SUM(F765:F766)</f>
        <v>98.363855999999998</v>
      </c>
      <c r="G767" s="73">
        <f>SUM(F767/F778)</f>
        <v>0.57414844062098902</v>
      </c>
    </row>
    <row r="768" spans="1:12" ht="15" thickTop="1" x14ac:dyDescent="0.3">
      <c r="A768" s="20"/>
      <c r="B768" s="74" t="s">
        <v>45</v>
      </c>
      <c r="C768" s="4"/>
      <c r="D768" s="4"/>
      <c r="E768" s="4"/>
      <c r="F768" s="41"/>
      <c r="G768" s="75"/>
    </row>
    <row r="769" spans="1:12" x14ac:dyDescent="0.3">
      <c r="A769" s="36" t="s">
        <v>23</v>
      </c>
      <c r="B769" s="4" t="s">
        <v>1048</v>
      </c>
      <c r="C769" s="4" t="s">
        <v>110</v>
      </c>
      <c r="D769" s="22">
        <v>1.2</v>
      </c>
      <c r="E769" s="76">
        <v>5.99</v>
      </c>
      <c r="F769" s="6">
        <f>PRODUCT(D769:E769)</f>
        <v>7.1879999999999997</v>
      </c>
      <c r="G769" s="7"/>
    </row>
    <row r="770" spans="1:12" x14ac:dyDescent="0.3">
      <c r="A770" s="36" t="s">
        <v>47</v>
      </c>
      <c r="B770" s="4" t="s">
        <v>1120</v>
      </c>
      <c r="C770" s="4" t="s">
        <v>750</v>
      </c>
      <c r="D770" s="22">
        <v>1.2</v>
      </c>
      <c r="E770" s="76">
        <v>11.7</v>
      </c>
      <c r="F770" s="23">
        <f>PRODUCT(D770:E770)</f>
        <v>14.04</v>
      </c>
      <c r="G770" s="7"/>
    </row>
    <row r="771" spans="1:12" x14ac:dyDescent="0.3">
      <c r="A771" s="36" t="s">
        <v>78</v>
      </c>
      <c r="B771" s="4" t="s">
        <v>1121</v>
      </c>
      <c r="C771" s="4" t="s">
        <v>304</v>
      </c>
      <c r="D771" s="22">
        <v>1</v>
      </c>
      <c r="E771" s="76">
        <v>3</v>
      </c>
      <c r="F771" s="23">
        <f>D771*E771</f>
        <v>3</v>
      </c>
      <c r="G771" s="7"/>
    </row>
    <row r="772" spans="1:12" ht="15" thickBot="1" x14ac:dyDescent="0.35">
      <c r="A772" s="36" t="s">
        <v>1051</v>
      </c>
      <c r="B772" s="4" t="s">
        <v>1122</v>
      </c>
      <c r="C772" s="4" t="s">
        <v>190</v>
      </c>
      <c r="D772" s="22">
        <v>1</v>
      </c>
      <c r="E772" s="6">
        <v>12.84</v>
      </c>
      <c r="F772" s="23">
        <f>PRODUCT(D772:E772)</f>
        <v>12.84</v>
      </c>
      <c r="G772" s="93"/>
    </row>
    <row r="773" spans="1:12" ht="15.6" thickTop="1" thickBot="1" x14ac:dyDescent="0.35">
      <c r="A773" s="71">
        <v>2</v>
      </c>
      <c r="B773" s="244" t="s">
        <v>49</v>
      </c>
      <c r="C773" s="245"/>
      <c r="D773" s="245"/>
      <c r="E773" s="246"/>
      <c r="F773" s="72">
        <f>SUM(F769:F772)</f>
        <v>37.067999999999998</v>
      </c>
      <c r="G773" s="73">
        <f>SUM(F773/F778)</f>
        <v>0.21636539337110594</v>
      </c>
    </row>
    <row r="774" spans="1:12" ht="15.6" thickTop="1" thickBot="1" x14ac:dyDescent="0.35">
      <c r="A774" s="78" t="s">
        <v>26</v>
      </c>
      <c r="B774" s="244" t="s">
        <v>27</v>
      </c>
      <c r="C774" s="245"/>
      <c r="D774" s="245"/>
      <c r="E774" s="246"/>
      <c r="F774" s="79">
        <f>SUM(F767,F773)</f>
        <v>135.43185599999998</v>
      </c>
      <c r="G774" s="3"/>
    </row>
    <row r="775" spans="1:12" ht="15.6" thickTop="1" thickBot="1" x14ac:dyDescent="0.35">
      <c r="A775" s="80">
        <v>3</v>
      </c>
      <c r="B775" s="264" t="s">
        <v>28</v>
      </c>
      <c r="C775" s="265"/>
      <c r="D775" s="265"/>
      <c r="E775" s="266"/>
      <c r="F775" s="79">
        <f>SUM(F774)*15%</f>
        <v>20.314778399999998</v>
      </c>
      <c r="G775" s="73">
        <f>SUM(F775/F778)</f>
        <v>0.11857707509881424</v>
      </c>
    </row>
    <row r="776" spans="1:12" ht="15.6" thickTop="1" thickBot="1" x14ac:dyDescent="0.35">
      <c r="A776" s="78" t="s">
        <v>29</v>
      </c>
      <c r="B776" s="244" t="s">
        <v>30</v>
      </c>
      <c r="C776" s="245"/>
      <c r="D776" s="245"/>
      <c r="E776" s="246"/>
      <c r="F776" s="81">
        <f>SUM(F774:F775)</f>
        <v>155.74663439999998</v>
      </c>
    </row>
    <row r="777" spans="1:12" ht="15.6" thickTop="1" thickBot="1" x14ac:dyDescent="0.35">
      <c r="A777" s="80">
        <v>4</v>
      </c>
      <c r="B777" s="264" t="s">
        <v>31</v>
      </c>
      <c r="C777" s="265"/>
      <c r="D777" s="265"/>
      <c r="E777" s="266"/>
      <c r="F777" s="79">
        <f>SUM(F776)*10%</f>
        <v>15.574663439999998</v>
      </c>
      <c r="G777" s="73">
        <f>SUM(F777/F778)</f>
        <v>9.0909090909090912E-2</v>
      </c>
    </row>
    <row r="778" spans="1:12" ht="15.6" thickTop="1" thickBot="1" x14ac:dyDescent="0.35">
      <c r="A778" s="78" t="s">
        <v>32</v>
      </c>
      <c r="B778" s="244" t="s">
        <v>33</v>
      </c>
      <c r="C778" s="245"/>
      <c r="D778" s="245"/>
      <c r="E778" s="246"/>
      <c r="F778" s="81">
        <f>SUM(F776:F777)</f>
        <v>171.32129783999997</v>
      </c>
      <c r="G778" s="82">
        <f>SUM(G767,G773,G775,G777)</f>
        <v>1</v>
      </c>
    </row>
    <row r="779" spans="1:12" ht="15.6" thickTop="1" thickBot="1" x14ac:dyDescent="0.35">
      <c r="A779" s="8"/>
      <c r="B779" s="9"/>
      <c r="C779" s="9"/>
      <c r="D779" s="9"/>
      <c r="E779" s="9"/>
      <c r="F779" s="11"/>
      <c r="G779" s="12"/>
      <c r="I779" s="31"/>
      <c r="J779" s="30"/>
      <c r="K779" s="31"/>
      <c r="L779" s="31"/>
    </row>
    <row r="780" spans="1:12" ht="44.4" thickTop="1" thickBot="1" x14ac:dyDescent="0.35">
      <c r="A780" s="61" t="s">
        <v>2</v>
      </c>
      <c r="B780" s="62" t="s">
        <v>3</v>
      </c>
      <c r="C780" s="63" t="s">
        <v>4</v>
      </c>
      <c r="D780" s="64" t="s">
        <v>5</v>
      </c>
      <c r="E780" s="27"/>
      <c r="F780" s="20"/>
      <c r="G780" s="20"/>
      <c r="I780" s="24"/>
      <c r="J780" s="24"/>
      <c r="K780" s="24"/>
    </row>
    <row r="781" spans="1:12" ht="142.19999999999999" customHeight="1" thickTop="1" x14ac:dyDescent="0.3">
      <c r="A781" s="234" t="s">
        <v>1123</v>
      </c>
      <c r="B781" s="278" t="s">
        <v>1124</v>
      </c>
      <c r="C781" s="274"/>
      <c r="D781" s="274"/>
      <c r="E781" s="27"/>
      <c r="F781" s="20"/>
      <c r="G781" s="20"/>
      <c r="I781" s="24"/>
      <c r="J781" s="24"/>
      <c r="K781" s="24"/>
    </row>
    <row r="782" spans="1:12" ht="279" customHeight="1" x14ac:dyDescent="0.3">
      <c r="A782" s="237"/>
      <c r="B782" s="280"/>
      <c r="C782" s="275"/>
      <c r="D782" s="275"/>
      <c r="E782" s="27"/>
      <c r="F782" s="20"/>
      <c r="G782" s="20"/>
      <c r="I782" s="24"/>
      <c r="J782" s="24"/>
      <c r="K782" s="24"/>
    </row>
    <row r="783" spans="1:12" ht="15" thickBot="1" x14ac:dyDescent="0.35">
      <c r="A783" s="103" t="s">
        <v>1125</v>
      </c>
      <c r="B783" s="115" t="s">
        <v>1084</v>
      </c>
      <c r="C783" s="110" t="s">
        <v>130</v>
      </c>
      <c r="D783" s="110">
        <v>1</v>
      </c>
      <c r="E783" s="20"/>
      <c r="F783" s="20"/>
      <c r="G783" s="20"/>
      <c r="I783" s="24"/>
      <c r="J783" s="24"/>
      <c r="K783" s="24"/>
    </row>
    <row r="784" spans="1:12" ht="30" thickTop="1" thickBot="1" x14ac:dyDescent="0.35">
      <c r="A784" s="61" t="s">
        <v>9</v>
      </c>
      <c r="B784" s="62" t="s">
        <v>10</v>
      </c>
      <c r="C784" s="62" t="s">
        <v>4</v>
      </c>
      <c r="D784" s="62" t="s">
        <v>11</v>
      </c>
      <c r="E784" s="62" t="s">
        <v>12</v>
      </c>
      <c r="F784" s="62" t="s">
        <v>13</v>
      </c>
      <c r="G784" s="64" t="s">
        <v>14</v>
      </c>
    </row>
    <row r="785" spans="1:12" ht="15" thickTop="1" x14ac:dyDescent="0.3">
      <c r="A785" s="20"/>
      <c r="B785" s="67" t="s">
        <v>15</v>
      </c>
      <c r="C785" s="68"/>
      <c r="D785" s="68"/>
      <c r="E785" s="68"/>
      <c r="F785" s="68"/>
      <c r="G785" s="7"/>
    </row>
    <row r="786" spans="1:12" x14ac:dyDescent="0.3">
      <c r="A786" s="36" t="s">
        <v>16</v>
      </c>
      <c r="B786" s="4" t="s">
        <v>70</v>
      </c>
      <c r="C786" s="4" t="s">
        <v>18</v>
      </c>
      <c r="D786" s="105">
        <v>0.54590000000000005</v>
      </c>
      <c r="E786" s="70">
        <v>30.28</v>
      </c>
      <c r="F786" s="6">
        <f>PRODUCT(D786:E786)</f>
        <v>16.529852000000002</v>
      </c>
      <c r="G786" s="7"/>
    </row>
    <row r="787" spans="1:12" ht="15" thickBot="1" x14ac:dyDescent="0.35">
      <c r="A787" s="36" t="s">
        <v>19</v>
      </c>
      <c r="B787" s="4" t="s">
        <v>20</v>
      </c>
      <c r="C787" s="4" t="s">
        <v>18</v>
      </c>
      <c r="D787" s="105">
        <v>0.54590000000000005</v>
      </c>
      <c r="E787" s="70">
        <v>25.18</v>
      </c>
      <c r="F787" s="6">
        <f>PRODUCT(D787:E787)</f>
        <v>13.745762000000001</v>
      </c>
      <c r="G787" s="7"/>
    </row>
    <row r="788" spans="1:12" ht="15.6" thickTop="1" thickBot="1" x14ac:dyDescent="0.35">
      <c r="A788" s="71">
        <v>1</v>
      </c>
      <c r="B788" s="244" t="s">
        <v>21</v>
      </c>
      <c r="C788" s="245"/>
      <c r="D788" s="245"/>
      <c r="E788" s="246"/>
      <c r="F788" s="72">
        <f>SUM(F786:F787)</f>
        <v>30.275614000000004</v>
      </c>
      <c r="G788" s="73">
        <f>SUM(F788/F799)</f>
        <v>0.54319746464952301</v>
      </c>
    </row>
    <row r="789" spans="1:12" ht="15" thickTop="1" x14ac:dyDescent="0.3">
      <c r="A789" s="21"/>
      <c r="B789" s="74" t="s">
        <v>45</v>
      </c>
      <c r="C789" s="4"/>
      <c r="D789" s="4"/>
      <c r="E789" s="4"/>
      <c r="F789" s="41"/>
      <c r="G789" s="75"/>
    </row>
    <row r="790" spans="1:12" ht="29.4" thickBot="1" x14ac:dyDescent="0.35">
      <c r="A790" s="109" t="s">
        <v>23</v>
      </c>
      <c r="B790" s="4" t="s">
        <v>1085</v>
      </c>
      <c r="C790" s="39" t="s">
        <v>190</v>
      </c>
      <c r="D790" s="40">
        <v>1</v>
      </c>
      <c r="E790" s="6">
        <v>12.84</v>
      </c>
      <c r="F790" s="41">
        <f t="shared" ref="F790" si="48">D790*E790</f>
        <v>12.84</v>
      </c>
      <c r="G790" s="7"/>
    </row>
    <row r="791" spans="1:12" ht="15.6" thickTop="1" thickBot="1" x14ac:dyDescent="0.35">
      <c r="A791" s="80">
        <v>2</v>
      </c>
      <c r="B791" s="244" t="s">
        <v>49</v>
      </c>
      <c r="C791" s="245"/>
      <c r="D791" s="245"/>
      <c r="E791" s="246"/>
      <c r="F791" s="72">
        <f>SUM(F790:F790)</f>
        <v>12.84</v>
      </c>
      <c r="G791" s="73">
        <f>SUM(F791/F799)</f>
        <v>0.23037205607456465</v>
      </c>
    </row>
    <row r="792" spans="1:12" ht="15" thickTop="1" x14ac:dyDescent="0.3">
      <c r="A792" s="21"/>
      <c r="B792" s="74" t="s">
        <v>22</v>
      </c>
      <c r="C792" s="36"/>
      <c r="D792" s="4"/>
      <c r="E792" s="4"/>
      <c r="F792" s="136"/>
      <c r="G792" s="75"/>
    </row>
    <row r="793" spans="1:12" ht="15" thickBot="1" x14ac:dyDescent="0.35">
      <c r="A793" s="109" t="s">
        <v>50</v>
      </c>
      <c r="B793" s="138" t="s">
        <v>1086</v>
      </c>
      <c r="C793" s="42" t="s">
        <v>18</v>
      </c>
      <c r="D793" s="105">
        <v>0.54590000000000005</v>
      </c>
      <c r="E793" s="137">
        <v>1.73</v>
      </c>
      <c r="F793" s="23">
        <f>D793*E793</f>
        <v>0.94440700000000011</v>
      </c>
      <c r="G793" s="7"/>
    </row>
    <row r="794" spans="1:12" ht="15.6" thickTop="1" thickBot="1" x14ac:dyDescent="0.35">
      <c r="A794" s="80">
        <v>3</v>
      </c>
      <c r="B794" s="244" t="s">
        <v>25</v>
      </c>
      <c r="C794" s="245"/>
      <c r="D794" s="245"/>
      <c r="E794" s="246"/>
      <c r="F794" s="72">
        <f>SUM(F793:F793)</f>
        <v>0.94440700000000011</v>
      </c>
      <c r="G794" s="73">
        <f>SUM(F794/F799)</f>
        <v>1.6944313268007119E-2</v>
      </c>
    </row>
    <row r="795" spans="1:12" ht="15.6" thickTop="1" thickBot="1" x14ac:dyDescent="0.35">
      <c r="A795" s="78" t="s">
        <v>26</v>
      </c>
      <c r="B795" s="244" t="s">
        <v>54</v>
      </c>
      <c r="C795" s="245"/>
      <c r="D795" s="245"/>
      <c r="E795" s="246"/>
      <c r="F795" s="79">
        <f>SUM(F788,F791,F794)</f>
        <v>44.060021000000006</v>
      </c>
      <c r="G795" s="3"/>
    </row>
    <row r="796" spans="1:12" ht="15.6" thickTop="1" thickBot="1" x14ac:dyDescent="0.35">
      <c r="A796" s="80">
        <v>4</v>
      </c>
      <c r="B796" s="264" t="s">
        <v>28</v>
      </c>
      <c r="C796" s="265"/>
      <c r="D796" s="265"/>
      <c r="E796" s="266"/>
      <c r="F796" s="79">
        <f>SUM(F795)*15%</f>
        <v>6.6090031500000004</v>
      </c>
      <c r="G796" s="73">
        <f>SUM(F796/F799)</f>
        <v>0.11857707509881422</v>
      </c>
    </row>
    <row r="797" spans="1:12" ht="15.6" thickTop="1" thickBot="1" x14ac:dyDescent="0.35">
      <c r="A797" s="78" t="s">
        <v>29</v>
      </c>
      <c r="B797" s="244" t="s">
        <v>55</v>
      </c>
      <c r="C797" s="245"/>
      <c r="D797" s="245"/>
      <c r="E797" s="246"/>
      <c r="F797" s="81">
        <f>SUM(F795:F796)</f>
        <v>50.669024150000006</v>
      </c>
    </row>
    <row r="798" spans="1:12" ht="15.6" thickTop="1" thickBot="1" x14ac:dyDescent="0.35">
      <c r="A798" s="80">
        <v>5</v>
      </c>
      <c r="B798" s="264" t="s">
        <v>31</v>
      </c>
      <c r="C798" s="265"/>
      <c r="D798" s="265"/>
      <c r="E798" s="266"/>
      <c r="F798" s="79">
        <f>SUM(F797)*10%</f>
        <v>5.0669024150000013</v>
      </c>
      <c r="G798" s="73">
        <f>SUM(F798/F799)</f>
        <v>9.0909090909090925E-2</v>
      </c>
    </row>
    <row r="799" spans="1:12" ht="15.6" thickTop="1" thickBot="1" x14ac:dyDescent="0.35">
      <c r="A799" s="78" t="s">
        <v>32</v>
      </c>
      <c r="B799" s="244" t="s">
        <v>33</v>
      </c>
      <c r="C799" s="245"/>
      <c r="D799" s="245"/>
      <c r="E799" s="246"/>
      <c r="F799" s="81">
        <f>SUM(F797,F798)</f>
        <v>55.735926565000007</v>
      </c>
      <c r="G799" s="82">
        <f>SUM(G788,G791,G794,G796,G798)</f>
        <v>1</v>
      </c>
    </row>
    <row r="800" spans="1:12" ht="15.6" thickTop="1" thickBot="1" x14ac:dyDescent="0.35">
      <c r="A800" s="8"/>
      <c r="B800" s="9"/>
      <c r="C800" s="9"/>
      <c r="D800" s="9"/>
      <c r="E800" s="9"/>
      <c r="F800" s="11"/>
      <c r="G800" s="12"/>
      <c r="I800" s="31"/>
      <c r="J800" s="30"/>
      <c r="K800" s="31"/>
      <c r="L800" s="31"/>
    </row>
    <row r="801" spans="1:11" ht="44.4" thickTop="1" thickBot="1" x14ac:dyDescent="0.35">
      <c r="A801" s="61" t="s">
        <v>2</v>
      </c>
      <c r="B801" s="62" t="s">
        <v>3</v>
      </c>
      <c r="C801" s="63" t="s">
        <v>4</v>
      </c>
      <c r="D801" s="64" t="s">
        <v>5</v>
      </c>
      <c r="E801" s="27"/>
      <c r="F801" s="20"/>
      <c r="G801" s="20"/>
      <c r="I801" s="24"/>
      <c r="J801" s="24"/>
      <c r="K801" s="24"/>
    </row>
    <row r="802" spans="1:11" ht="160.19999999999999" customHeight="1" thickTop="1" x14ac:dyDescent="0.3">
      <c r="A802" s="234" t="s">
        <v>1123</v>
      </c>
      <c r="B802" s="278" t="s">
        <v>1124</v>
      </c>
      <c r="C802" s="274"/>
      <c r="D802" s="274"/>
      <c r="E802" s="27"/>
      <c r="F802" s="20"/>
      <c r="G802" s="20"/>
      <c r="I802" s="24"/>
      <c r="J802" s="24"/>
      <c r="K802" s="24"/>
    </row>
    <row r="803" spans="1:11" ht="266.39999999999998" customHeight="1" x14ac:dyDescent="0.3">
      <c r="A803" s="237"/>
      <c r="B803" s="280"/>
      <c r="C803" s="275"/>
      <c r="D803" s="275"/>
      <c r="E803" s="27"/>
      <c r="F803" s="20"/>
      <c r="G803" s="20"/>
      <c r="I803" s="24"/>
      <c r="J803" s="24"/>
      <c r="K803" s="24"/>
    </row>
    <row r="804" spans="1:11" ht="15" thickBot="1" x14ac:dyDescent="0.35">
      <c r="A804" s="103" t="s">
        <v>1126</v>
      </c>
      <c r="B804" s="115" t="s">
        <v>1088</v>
      </c>
      <c r="C804" s="110" t="s">
        <v>130</v>
      </c>
      <c r="D804" s="110">
        <v>1</v>
      </c>
      <c r="E804" s="20"/>
      <c r="F804" s="20"/>
      <c r="G804" s="20"/>
      <c r="I804" s="24"/>
      <c r="J804" s="24"/>
      <c r="K804" s="24"/>
    </row>
    <row r="805" spans="1:11" ht="30" thickTop="1" thickBot="1" x14ac:dyDescent="0.35">
      <c r="A805" s="61" t="s">
        <v>9</v>
      </c>
      <c r="B805" s="62" t="s">
        <v>10</v>
      </c>
      <c r="C805" s="62" t="s">
        <v>4</v>
      </c>
      <c r="D805" s="62" t="s">
        <v>11</v>
      </c>
      <c r="E805" s="62" t="s">
        <v>12</v>
      </c>
      <c r="F805" s="62" t="s">
        <v>13</v>
      </c>
      <c r="G805" s="64" t="s">
        <v>14</v>
      </c>
    </row>
    <row r="806" spans="1:11" ht="15" thickTop="1" x14ac:dyDescent="0.3">
      <c r="A806" s="20"/>
      <c r="B806" s="67" t="s">
        <v>15</v>
      </c>
      <c r="C806" s="68"/>
      <c r="D806" s="68"/>
      <c r="E806" s="68"/>
      <c r="F806" s="68"/>
      <c r="G806" s="7"/>
    </row>
    <row r="807" spans="1:11" x14ac:dyDescent="0.3">
      <c r="A807" s="36" t="s">
        <v>16</v>
      </c>
      <c r="B807" s="4" t="s">
        <v>70</v>
      </c>
      <c r="C807" s="4" t="s">
        <v>18</v>
      </c>
      <c r="D807" s="105">
        <v>0.7</v>
      </c>
      <c r="E807" s="70">
        <v>30.28</v>
      </c>
      <c r="F807" s="6">
        <f>PRODUCT(D807:E807)</f>
        <v>21.195999999999998</v>
      </c>
      <c r="G807" s="7"/>
    </row>
    <row r="808" spans="1:11" ht="15" thickBot="1" x14ac:dyDescent="0.35">
      <c r="A808" s="36" t="s">
        <v>19</v>
      </c>
      <c r="B808" s="4" t="s">
        <v>20</v>
      </c>
      <c r="C808" s="4" t="s">
        <v>18</v>
      </c>
      <c r="D808" s="105">
        <v>0.7</v>
      </c>
      <c r="E808" s="70">
        <v>25.18</v>
      </c>
      <c r="F808" s="6">
        <f>PRODUCT(D808:E808)</f>
        <v>17.625999999999998</v>
      </c>
      <c r="G808" s="7"/>
    </row>
    <row r="809" spans="1:11" ht="15.6" thickTop="1" thickBot="1" x14ac:dyDescent="0.35">
      <c r="A809" s="71">
        <v>1</v>
      </c>
      <c r="B809" s="244" t="s">
        <v>21</v>
      </c>
      <c r="C809" s="245"/>
      <c r="D809" s="245"/>
      <c r="E809" s="246"/>
      <c r="F809" s="72">
        <f>SUM(F807:F808)</f>
        <v>38.821999999999996</v>
      </c>
      <c r="G809" s="73">
        <f>SUM(F809/F820)</f>
        <v>0.57238295408929585</v>
      </c>
    </row>
    <row r="810" spans="1:11" ht="15" thickTop="1" x14ac:dyDescent="0.3">
      <c r="A810" s="21"/>
      <c r="B810" s="74" t="s">
        <v>45</v>
      </c>
      <c r="C810" s="4"/>
      <c r="D810" s="4"/>
      <c r="E810" s="4"/>
      <c r="F810" s="41"/>
      <c r="G810" s="75"/>
    </row>
    <row r="811" spans="1:11" ht="29.4" thickBot="1" x14ac:dyDescent="0.35">
      <c r="A811" s="109" t="s">
        <v>23</v>
      </c>
      <c r="B811" s="4" t="s">
        <v>1085</v>
      </c>
      <c r="C811" s="39" t="s">
        <v>190</v>
      </c>
      <c r="D811" s="40">
        <v>1</v>
      </c>
      <c r="E811" s="6">
        <v>13.64</v>
      </c>
      <c r="F811" s="41">
        <f t="shared" ref="F811" si="49">D811*E811</f>
        <v>13.64</v>
      </c>
      <c r="G811" s="7"/>
    </row>
    <row r="812" spans="1:11" ht="15.6" thickTop="1" thickBot="1" x14ac:dyDescent="0.35">
      <c r="A812" s="80">
        <v>2</v>
      </c>
      <c r="B812" s="244" t="s">
        <v>49</v>
      </c>
      <c r="C812" s="245"/>
      <c r="D812" s="245"/>
      <c r="E812" s="246"/>
      <c r="F812" s="72">
        <f>SUM(F811:F811)</f>
        <v>13.64</v>
      </c>
      <c r="G812" s="73">
        <f>SUM(F812/F820)</f>
        <v>0.20110513352681458</v>
      </c>
    </row>
    <row r="813" spans="1:11" ht="15" thickTop="1" x14ac:dyDescent="0.3">
      <c r="A813" s="21"/>
      <c r="B813" s="74" t="s">
        <v>22</v>
      </c>
      <c r="C813" s="36"/>
      <c r="D813" s="4"/>
      <c r="E813" s="4"/>
      <c r="F813" s="136"/>
      <c r="G813" s="75"/>
    </row>
    <row r="814" spans="1:11" ht="15" thickBot="1" x14ac:dyDescent="0.35">
      <c r="A814" s="109" t="s">
        <v>50</v>
      </c>
      <c r="B814" s="4" t="s">
        <v>1086</v>
      </c>
      <c r="C814" s="42" t="s">
        <v>18</v>
      </c>
      <c r="D814" s="105">
        <v>0.66749999999999998</v>
      </c>
      <c r="E814" s="137">
        <v>1.73</v>
      </c>
      <c r="F814" s="23">
        <f>D814*E814</f>
        <v>1.1547749999999999</v>
      </c>
      <c r="G814" s="7"/>
    </row>
    <row r="815" spans="1:11" ht="15.6" thickTop="1" thickBot="1" x14ac:dyDescent="0.35">
      <c r="A815" s="80">
        <v>3</v>
      </c>
      <c r="B815" s="244" t="s">
        <v>25</v>
      </c>
      <c r="C815" s="245"/>
      <c r="D815" s="245"/>
      <c r="E815" s="246"/>
      <c r="F815" s="72">
        <f>SUM(F814:F814)</f>
        <v>1.1547749999999999</v>
      </c>
      <c r="G815" s="73">
        <f>SUM(F815/F820)</f>
        <v>1.7025746375984405E-2</v>
      </c>
    </row>
    <row r="816" spans="1:11" ht="15.6" thickTop="1" thickBot="1" x14ac:dyDescent="0.35">
      <c r="A816" s="78" t="s">
        <v>26</v>
      </c>
      <c r="B816" s="244" t="s">
        <v>54</v>
      </c>
      <c r="C816" s="245"/>
      <c r="D816" s="245"/>
      <c r="E816" s="246"/>
      <c r="F816" s="79">
        <f>SUM(F809,F812,F815)</f>
        <v>53.616774999999997</v>
      </c>
      <c r="G816" s="3"/>
    </row>
    <row r="817" spans="1:12" ht="15.6" thickTop="1" thickBot="1" x14ac:dyDescent="0.35">
      <c r="A817" s="80">
        <v>4</v>
      </c>
      <c r="B817" s="264" t="s">
        <v>28</v>
      </c>
      <c r="C817" s="265"/>
      <c r="D817" s="265"/>
      <c r="E817" s="266"/>
      <c r="F817" s="79">
        <f>SUM(F816)*15%</f>
        <v>8.0425162499999985</v>
      </c>
      <c r="G817" s="73">
        <f>SUM(F817/F820)</f>
        <v>0.11857707509881421</v>
      </c>
    </row>
    <row r="818" spans="1:12" ht="15.6" thickTop="1" thickBot="1" x14ac:dyDescent="0.35">
      <c r="A818" s="78" t="s">
        <v>29</v>
      </c>
      <c r="B818" s="244" t="s">
        <v>55</v>
      </c>
      <c r="C818" s="245"/>
      <c r="D818" s="245"/>
      <c r="E818" s="246"/>
      <c r="F818" s="81">
        <f>SUM(F816:F817)</f>
        <v>61.659291249999995</v>
      </c>
    </row>
    <row r="819" spans="1:12" ht="15.6" thickTop="1" thickBot="1" x14ac:dyDescent="0.35">
      <c r="A819" s="80">
        <v>5</v>
      </c>
      <c r="B819" s="264" t="s">
        <v>31</v>
      </c>
      <c r="C819" s="265"/>
      <c r="D819" s="265"/>
      <c r="E819" s="266"/>
      <c r="F819" s="79">
        <f>SUM(F818)*10%</f>
        <v>6.1659291249999999</v>
      </c>
      <c r="G819" s="73">
        <f>SUM(F819/F820)</f>
        <v>9.0909090909090912E-2</v>
      </c>
    </row>
    <row r="820" spans="1:12" ht="15.6" thickTop="1" thickBot="1" x14ac:dyDescent="0.35">
      <c r="A820" s="78" t="s">
        <v>32</v>
      </c>
      <c r="B820" s="244" t="s">
        <v>33</v>
      </c>
      <c r="C820" s="245"/>
      <c r="D820" s="245"/>
      <c r="E820" s="246"/>
      <c r="F820" s="81">
        <f>SUM(F818,F819)</f>
        <v>67.825220375000001</v>
      </c>
      <c r="G820" s="82">
        <f>SUM(G809,G812,G815,G817,G819)</f>
        <v>1</v>
      </c>
    </row>
    <row r="821" spans="1:12" ht="15.6" thickTop="1" thickBot="1" x14ac:dyDescent="0.35">
      <c r="A821" s="8"/>
      <c r="B821" s="9"/>
      <c r="C821" s="9"/>
      <c r="D821" s="9"/>
      <c r="E821" s="9"/>
      <c r="F821" s="11"/>
      <c r="G821" s="12"/>
      <c r="I821" s="31"/>
      <c r="J821" s="30"/>
      <c r="K821" s="31"/>
      <c r="L821" s="31"/>
    </row>
    <row r="822" spans="1:12" ht="44.4" thickTop="1" thickBot="1" x14ac:dyDescent="0.35">
      <c r="A822" s="61" t="s">
        <v>2</v>
      </c>
      <c r="B822" s="62" t="s">
        <v>3</v>
      </c>
      <c r="C822" s="63" t="s">
        <v>4</v>
      </c>
      <c r="D822" s="64" t="s">
        <v>5</v>
      </c>
      <c r="E822" s="27"/>
      <c r="F822" s="20"/>
      <c r="G822" s="20"/>
      <c r="I822" s="24"/>
      <c r="J822" s="24"/>
      <c r="K822" s="24"/>
    </row>
    <row r="823" spans="1:12" ht="270" customHeight="1" thickTop="1" x14ac:dyDescent="0.3">
      <c r="A823" s="234" t="s">
        <v>1123</v>
      </c>
      <c r="B823" s="278" t="s">
        <v>1124</v>
      </c>
      <c r="C823" s="274"/>
      <c r="D823" s="274"/>
      <c r="E823" s="27"/>
      <c r="F823" s="20"/>
      <c r="G823" s="20"/>
      <c r="I823" s="24"/>
      <c r="J823" s="24"/>
      <c r="K823" s="24"/>
    </row>
    <row r="824" spans="1:12" ht="150" customHeight="1" x14ac:dyDescent="0.3">
      <c r="A824" s="237"/>
      <c r="B824" s="280"/>
      <c r="C824" s="275"/>
      <c r="D824" s="275"/>
      <c r="E824" s="27"/>
      <c r="F824" s="20"/>
      <c r="G824" s="20"/>
      <c r="I824" s="24"/>
      <c r="J824" s="24"/>
      <c r="K824" s="24"/>
    </row>
    <row r="825" spans="1:12" ht="15" thickBot="1" x14ac:dyDescent="0.35">
      <c r="A825" s="103" t="s">
        <v>1127</v>
      </c>
      <c r="B825" s="115" t="s">
        <v>1090</v>
      </c>
      <c r="C825" s="110" t="s">
        <v>130</v>
      </c>
      <c r="D825" s="110">
        <v>1</v>
      </c>
      <c r="E825" s="20"/>
      <c r="F825" s="20"/>
      <c r="G825" s="20"/>
      <c r="I825" s="24"/>
      <c r="J825" s="24"/>
      <c r="K825" s="24"/>
    </row>
    <row r="826" spans="1:12" ht="30" thickTop="1" thickBot="1" x14ac:dyDescent="0.35">
      <c r="A826" s="61" t="s">
        <v>9</v>
      </c>
      <c r="B826" s="62" t="s">
        <v>10</v>
      </c>
      <c r="C826" s="62" t="s">
        <v>4</v>
      </c>
      <c r="D826" s="62" t="s">
        <v>11</v>
      </c>
      <c r="E826" s="62" t="s">
        <v>12</v>
      </c>
      <c r="F826" s="62" t="s">
        <v>13</v>
      </c>
      <c r="G826" s="64" t="s">
        <v>14</v>
      </c>
    </row>
    <row r="827" spans="1:12" ht="15" thickTop="1" x14ac:dyDescent="0.3">
      <c r="A827" s="20"/>
      <c r="B827" s="67" t="s">
        <v>15</v>
      </c>
      <c r="C827" s="68"/>
      <c r="D827" s="68"/>
      <c r="E827" s="68"/>
      <c r="F827" s="68"/>
      <c r="G827" s="7"/>
    </row>
    <row r="828" spans="1:12" x14ac:dyDescent="0.3">
      <c r="A828" s="36" t="s">
        <v>16</v>
      </c>
      <c r="B828" s="4" t="s">
        <v>70</v>
      </c>
      <c r="C828" s="4" t="s">
        <v>18</v>
      </c>
      <c r="D828" s="105">
        <v>0.85</v>
      </c>
      <c r="E828" s="70">
        <v>30.28</v>
      </c>
      <c r="F828" s="6">
        <f>PRODUCT(D828:E828)</f>
        <v>25.738</v>
      </c>
      <c r="G828" s="7"/>
    </row>
    <row r="829" spans="1:12" ht="15" thickBot="1" x14ac:dyDescent="0.35">
      <c r="A829" s="36" t="s">
        <v>19</v>
      </c>
      <c r="B829" s="4" t="s">
        <v>20</v>
      </c>
      <c r="C829" s="4" t="s">
        <v>18</v>
      </c>
      <c r="D829" s="105">
        <v>0.85</v>
      </c>
      <c r="E829" s="70">
        <v>25.18</v>
      </c>
      <c r="F829" s="6">
        <f>PRODUCT(D829:E829)</f>
        <v>21.402999999999999</v>
      </c>
      <c r="G829" s="7"/>
    </row>
    <row r="830" spans="1:12" ht="15.6" thickTop="1" thickBot="1" x14ac:dyDescent="0.35">
      <c r="A830" s="71">
        <v>1</v>
      </c>
      <c r="B830" s="244" t="s">
        <v>21</v>
      </c>
      <c r="C830" s="245"/>
      <c r="D830" s="245"/>
      <c r="E830" s="246"/>
      <c r="F830" s="72">
        <f>SUM(F828:F829)</f>
        <v>47.140999999999998</v>
      </c>
      <c r="G830" s="73">
        <f>SUM(F830/F841)</f>
        <v>0.58281228646976624</v>
      </c>
    </row>
    <row r="831" spans="1:12" ht="15" thickTop="1" x14ac:dyDescent="0.3">
      <c r="A831" s="21"/>
      <c r="B831" s="74" t="s">
        <v>45</v>
      </c>
      <c r="C831" s="4"/>
      <c r="D831" s="4"/>
      <c r="E831" s="4"/>
      <c r="F831" s="41"/>
      <c r="G831" s="75"/>
    </row>
    <row r="832" spans="1:12" ht="29.4" thickBot="1" x14ac:dyDescent="0.35">
      <c r="A832" s="109" t="s">
        <v>23</v>
      </c>
      <c r="B832" s="4" t="s">
        <v>1085</v>
      </c>
      <c r="C832" s="39" t="s">
        <v>190</v>
      </c>
      <c r="D832" s="40">
        <v>1</v>
      </c>
      <c r="E832" s="6">
        <v>15.42</v>
      </c>
      <c r="F832" s="41">
        <f t="shared" ref="F832" si="50">D832*E832</f>
        <v>15.42</v>
      </c>
      <c r="G832" s="7"/>
    </row>
    <row r="833" spans="1:12" ht="15.6" thickTop="1" thickBot="1" x14ac:dyDescent="0.35">
      <c r="A833" s="80">
        <v>2</v>
      </c>
      <c r="B833" s="244" t="s">
        <v>49</v>
      </c>
      <c r="C833" s="245"/>
      <c r="D833" s="245"/>
      <c r="E833" s="246"/>
      <c r="F833" s="72">
        <f>SUM(F832:F832)</f>
        <v>15.42</v>
      </c>
      <c r="G833" s="73">
        <f>SUM(F833/F841)</f>
        <v>0.19064011067571321</v>
      </c>
    </row>
    <row r="834" spans="1:12" ht="15" thickTop="1" x14ac:dyDescent="0.3">
      <c r="A834" s="21"/>
      <c r="B834" s="74" t="s">
        <v>22</v>
      </c>
      <c r="C834" s="36"/>
      <c r="D834" s="4"/>
      <c r="E834" s="4"/>
      <c r="F834" s="136"/>
      <c r="G834" s="75"/>
    </row>
    <row r="835" spans="1:12" ht="15" thickBot="1" x14ac:dyDescent="0.35">
      <c r="A835" s="109" t="s">
        <v>50</v>
      </c>
      <c r="B835" s="4" t="s">
        <v>1086</v>
      </c>
      <c r="C835" s="42" t="s">
        <v>18</v>
      </c>
      <c r="D835" s="105">
        <v>0.79769999999999996</v>
      </c>
      <c r="E835" s="137">
        <v>1.73</v>
      </c>
      <c r="F835" s="23">
        <f>D835*E835</f>
        <v>1.3800209999999999</v>
      </c>
      <c r="G835" s="7"/>
    </row>
    <row r="836" spans="1:12" ht="15.6" thickTop="1" thickBot="1" x14ac:dyDescent="0.35">
      <c r="A836" s="80">
        <v>3</v>
      </c>
      <c r="B836" s="244" t="s">
        <v>25</v>
      </c>
      <c r="C836" s="245"/>
      <c r="D836" s="245"/>
      <c r="E836" s="246"/>
      <c r="F836" s="72">
        <f>SUM(F835:F835)</f>
        <v>1.3800209999999999</v>
      </c>
      <c r="G836" s="73">
        <f>SUM(F836/F841)</f>
        <v>1.7061436846615329E-2</v>
      </c>
    </row>
    <row r="837" spans="1:12" ht="15.6" thickTop="1" thickBot="1" x14ac:dyDescent="0.35">
      <c r="A837" s="78" t="s">
        <v>26</v>
      </c>
      <c r="B837" s="244" t="s">
        <v>54</v>
      </c>
      <c r="C837" s="245"/>
      <c r="D837" s="245"/>
      <c r="E837" s="246"/>
      <c r="F837" s="79">
        <f>SUM(F830,F833,F836)</f>
        <v>63.941020999999999</v>
      </c>
      <c r="G837" s="3"/>
    </row>
    <row r="838" spans="1:12" ht="15.6" thickTop="1" thickBot="1" x14ac:dyDescent="0.35">
      <c r="A838" s="80">
        <v>4</v>
      </c>
      <c r="B838" s="264" t="s">
        <v>28</v>
      </c>
      <c r="C838" s="265"/>
      <c r="D838" s="265"/>
      <c r="E838" s="266"/>
      <c r="F838" s="79">
        <f>SUM(F837)*15%</f>
        <v>9.5911531500000002</v>
      </c>
      <c r="G838" s="73">
        <f>SUM(F838/F841)</f>
        <v>0.11857707509881422</v>
      </c>
    </row>
    <row r="839" spans="1:12" ht="15.6" thickTop="1" thickBot="1" x14ac:dyDescent="0.35">
      <c r="A839" s="78" t="s">
        <v>29</v>
      </c>
      <c r="B839" s="244" t="s">
        <v>55</v>
      </c>
      <c r="C839" s="245"/>
      <c r="D839" s="245"/>
      <c r="E839" s="246"/>
      <c r="F839" s="81">
        <f>SUM(F837:F838)</f>
        <v>73.532174150000003</v>
      </c>
    </row>
    <row r="840" spans="1:12" ht="15.6" thickTop="1" thickBot="1" x14ac:dyDescent="0.35">
      <c r="A840" s="80">
        <v>5</v>
      </c>
      <c r="B840" s="264" t="s">
        <v>31</v>
      </c>
      <c r="C840" s="265"/>
      <c r="D840" s="265"/>
      <c r="E840" s="266"/>
      <c r="F840" s="79">
        <f>SUM(F839)*10%</f>
        <v>7.3532174150000005</v>
      </c>
      <c r="G840" s="73">
        <f>SUM(F840/F841)</f>
        <v>9.0909090909090912E-2</v>
      </c>
    </row>
    <row r="841" spans="1:12" ht="15.6" thickTop="1" thickBot="1" x14ac:dyDescent="0.35">
      <c r="A841" s="78" t="s">
        <v>32</v>
      </c>
      <c r="B841" s="244" t="s">
        <v>33</v>
      </c>
      <c r="C841" s="245"/>
      <c r="D841" s="245"/>
      <c r="E841" s="246"/>
      <c r="F841" s="81">
        <f>SUM(F839,F840)</f>
        <v>80.885391565000006</v>
      </c>
      <c r="G841" s="82">
        <f>SUM(G830,G833,G836,G838,G840)</f>
        <v>0.99999999999999989</v>
      </c>
    </row>
    <row r="842" spans="1:12" ht="15.6" thickTop="1" thickBot="1" x14ac:dyDescent="0.35">
      <c r="A842" s="8"/>
      <c r="B842" s="9"/>
      <c r="C842" s="9"/>
      <c r="D842" s="9"/>
      <c r="E842" s="9"/>
      <c r="F842" s="11"/>
      <c r="G842" s="12"/>
      <c r="I842" s="31"/>
      <c r="J842" s="30"/>
      <c r="K842" s="31"/>
      <c r="L842" s="31"/>
    </row>
    <row r="843" spans="1:12" ht="44.4" thickTop="1" thickBot="1" x14ac:dyDescent="0.35">
      <c r="A843" s="61" t="s">
        <v>2</v>
      </c>
      <c r="B843" s="62" t="s">
        <v>3</v>
      </c>
      <c r="C843" s="63" t="s">
        <v>4</v>
      </c>
      <c r="D843" s="64" t="s">
        <v>5</v>
      </c>
      <c r="E843" s="27"/>
      <c r="F843" s="20"/>
      <c r="G843" s="20"/>
      <c r="I843" s="24"/>
      <c r="J843" s="24"/>
      <c r="K843" s="24"/>
    </row>
    <row r="844" spans="1:12" ht="192" customHeight="1" thickTop="1" x14ac:dyDescent="0.3">
      <c r="A844" s="234" t="s">
        <v>1123</v>
      </c>
      <c r="B844" s="278" t="s">
        <v>1124</v>
      </c>
      <c r="C844" s="274"/>
      <c r="D844" s="274"/>
      <c r="E844" s="27"/>
      <c r="F844" s="20"/>
      <c r="G844" s="20"/>
      <c r="I844" s="24"/>
      <c r="J844" s="24"/>
      <c r="K844" s="24"/>
    </row>
    <row r="845" spans="1:12" ht="228.6" customHeight="1" x14ac:dyDescent="0.3">
      <c r="A845" s="237"/>
      <c r="B845" s="280"/>
      <c r="C845" s="275"/>
      <c r="D845" s="275"/>
      <c r="E845" s="27"/>
      <c r="F845" s="20"/>
      <c r="G845" s="20"/>
      <c r="I845" s="24"/>
      <c r="J845" s="24"/>
      <c r="K845" s="24"/>
    </row>
    <row r="846" spans="1:12" ht="15" thickBot="1" x14ac:dyDescent="0.35">
      <c r="A846" s="103" t="s">
        <v>1128</v>
      </c>
      <c r="B846" s="115" t="s">
        <v>1099</v>
      </c>
      <c r="C846" s="110" t="s">
        <v>130</v>
      </c>
      <c r="D846" s="110">
        <v>1</v>
      </c>
      <c r="E846" s="20"/>
      <c r="F846" s="20"/>
      <c r="G846" s="20"/>
      <c r="I846" s="24"/>
      <c r="J846" s="24"/>
      <c r="K846" s="24"/>
    </row>
    <row r="847" spans="1:12" ht="30" thickTop="1" thickBot="1" x14ac:dyDescent="0.35">
      <c r="A847" s="61" t="s">
        <v>9</v>
      </c>
      <c r="B847" s="62" t="s">
        <v>10</v>
      </c>
      <c r="C847" s="62" t="s">
        <v>4</v>
      </c>
      <c r="D847" s="62" t="s">
        <v>11</v>
      </c>
      <c r="E847" s="62" t="s">
        <v>12</v>
      </c>
      <c r="F847" s="62" t="s">
        <v>13</v>
      </c>
      <c r="G847" s="64" t="s">
        <v>14</v>
      </c>
    </row>
    <row r="848" spans="1:12" ht="15" thickTop="1" x14ac:dyDescent="0.3">
      <c r="A848" s="20"/>
      <c r="B848" s="67" t="s">
        <v>15</v>
      </c>
      <c r="C848" s="68"/>
      <c r="D848" s="68"/>
      <c r="E848" s="68"/>
      <c r="F848" s="68"/>
      <c r="G848" s="7"/>
    </row>
    <row r="849" spans="1:12" x14ac:dyDescent="0.3">
      <c r="A849" s="36" t="s">
        <v>16</v>
      </c>
      <c r="B849" s="4" t="s">
        <v>70</v>
      </c>
      <c r="C849" s="4" t="s">
        <v>18</v>
      </c>
      <c r="D849" s="105">
        <v>1.2</v>
      </c>
      <c r="E849" s="70">
        <v>30.28</v>
      </c>
      <c r="F849" s="6">
        <f>PRODUCT(D849:E849)</f>
        <v>36.335999999999999</v>
      </c>
      <c r="G849" s="7"/>
    </row>
    <row r="850" spans="1:12" ht="15" thickBot="1" x14ac:dyDescent="0.35">
      <c r="A850" s="36" t="s">
        <v>19</v>
      </c>
      <c r="B850" s="4" t="s">
        <v>20</v>
      </c>
      <c r="C850" s="4" t="s">
        <v>18</v>
      </c>
      <c r="D850" s="105">
        <v>1.2</v>
      </c>
      <c r="E850" s="70">
        <v>25.18</v>
      </c>
      <c r="F850" s="6">
        <f>PRODUCT(D850:E850)</f>
        <v>30.215999999999998</v>
      </c>
      <c r="G850" s="7"/>
    </row>
    <row r="851" spans="1:12" ht="15.6" thickTop="1" thickBot="1" x14ac:dyDescent="0.35">
      <c r="A851" s="71">
        <v>1</v>
      </c>
      <c r="B851" s="244" t="s">
        <v>21</v>
      </c>
      <c r="C851" s="245"/>
      <c r="D851" s="245"/>
      <c r="E851" s="246"/>
      <c r="F851" s="72">
        <f>SUM(F849:F850)</f>
        <v>66.551999999999992</v>
      </c>
      <c r="G851" s="73">
        <f>SUM(F851/F862)</f>
        <v>0.61067451913252468</v>
      </c>
    </row>
    <row r="852" spans="1:12" ht="15" thickTop="1" x14ac:dyDescent="0.3">
      <c r="A852" s="21"/>
      <c r="B852" s="74" t="s">
        <v>45</v>
      </c>
      <c r="C852" s="4"/>
      <c r="D852" s="4"/>
      <c r="E852" s="4"/>
      <c r="F852" s="41"/>
      <c r="G852" s="75"/>
    </row>
    <row r="853" spans="1:12" ht="29.4" thickBot="1" x14ac:dyDescent="0.35">
      <c r="A853" s="109" t="s">
        <v>23</v>
      </c>
      <c r="B853" s="4" t="s">
        <v>1085</v>
      </c>
      <c r="C853" s="39" t="s">
        <v>190</v>
      </c>
      <c r="D853" s="40">
        <v>1</v>
      </c>
      <c r="E853" s="6">
        <v>17.73</v>
      </c>
      <c r="F853" s="41">
        <f t="shared" ref="F853" si="51">D853*E853</f>
        <v>17.73</v>
      </c>
      <c r="G853" s="7"/>
    </row>
    <row r="854" spans="1:12" ht="15.6" thickTop="1" thickBot="1" x14ac:dyDescent="0.35">
      <c r="A854" s="80">
        <v>2</v>
      </c>
      <c r="B854" s="244" t="s">
        <v>49</v>
      </c>
      <c r="C854" s="245"/>
      <c r="D854" s="245"/>
      <c r="E854" s="246"/>
      <c r="F854" s="72">
        <f>SUM(F853:F853)</f>
        <v>17.73</v>
      </c>
      <c r="G854" s="73">
        <f>SUM(F854/F862)</f>
        <v>0.16268871294956821</v>
      </c>
    </row>
    <row r="855" spans="1:12" ht="15" thickTop="1" x14ac:dyDescent="0.3">
      <c r="A855" s="21"/>
      <c r="B855" s="187" t="s">
        <v>22</v>
      </c>
      <c r="C855" s="36"/>
      <c r="D855" s="4"/>
      <c r="E855" s="4"/>
      <c r="F855" s="136"/>
      <c r="G855" s="75"/>
    </row>
    <row r="856" spans="1:12" ht="15" thickBot="1" x14ac:dyDescent="0.35">
      <c r="A856" s="109" t="s">
        <v>50</v>
      </c>
      <c r="B856" s="4" t="s">
        <v>1086</v>
      </c>
      <c r="C856" s="42" t="s">
        <v>18</v>
      </c>
      <c r="D856" s="105">
        <v>1.0804</v>
      </c>
      <c r="E856" s="137">
        <v>1.73</v>
      </c>
      <c r="F856" s="23">
        <f>D856*E856</f>
        <v>1.869092</v>
      </c>
      <c r="G856" s="7"/>
    </row>
    <row r="857" spans="1:12" ht="15.6" thickTop="1" thickBot="1" x14ac:dyDescent="0.35">
      <c r="A857" s="80">
        <v>3</v>
      </c>
      <c r="B857" s="244" t="s">
        <v>25</v>
      </c>
      <c r="C857" s="245"/>
      <c r="D857" s="245"/>
      <c r="E857" s="246"/>
      <c r="F857" s="72">
        <f>SUM(F856:F856)</f>
        <v>1.869092</v>
      </c>
      <c r="G857" s="73">
        <f>SUM(F857/F862)</f>
        <v>1.7150601910001936E-2</v>
      </c>
    </row>
    <row r="858" spans="1:12" ht="15.6" thickTop="1" thickBot="1" x14ac:dyDescent="0.35">
      <c r="A858" s="78" t="s">
        <v>26</v>
      </c>
      <c r="B858" s="244" t="s">
        <v>54</v>
      </c>
      <c r="C858" s="245"/>
      <c r="D858" s="245"/>
      <c r="E858" s="246"/>
      <c r="F858" s="79">
        <f>SUM(F851,F854,F857)</f>
        <v>86.151091999999991</v>
      </c>
      <c r="G858" s="3"/>
    </row>
    <row r="859" spans="1:12" ht="15.6" thickTop="1" thickBot="1" x14ac:dyDescent="0.35">
      <c r="A859" s="80">
        <v>4</v>
      </c>
      <c r="B859" s="264" t="s">
        <v>28</v>
      </c>
      <c r="C859" s="265"/>
      <c r="D859" s="265"/>
      <c r="E859" s="266"/>
      <c r="F859" s="79">
        <f>SUM(F858)*15%</f>
        <v>12.922663799999999</v>
      </c>
      <c r="G859" s="73">
        <f>SUM(F859/F862)</f>
        <v>0.11857707509881422</v>
      </c>
    </row>
    <row r="860" spans="1:12" ht="15.6" thickTop="1" thickBot="1" x14ac:dyDescent="0.35">
      <c r="A860" s="78" t="s">
        <v>29</v>
      </c>
      <c r="B860" s="244" t="s">
        <v>55</v>
      </c>
      <c r="C860" s="245"/>
      <c r="D860" s="245"/>
      <c r="E860" s="246"/>
      <c r="F860" s="81">
        <f>SUM(F858:F859)</f>
        <v>99.073755799999986</v>
      </c>
    </row>
    <row r="861" spans="1:12" ht="15.6" thickTop="1" thickBot="1" x14ac:dyDescent="0.35">
      <c r="A861" s="80">
        <v>5</v>
      </c>
      <c r="B861" s="264" t="s">
        <v>31</v>
      </c>
      <c r="C861" s="265"/>
      <c r="D861" s="265"/>
      <c r="E861" s="266"/>
      <c r="F861" s="79">
        <f>SUM(F860)*10%</f>
        <v>9.9073755800000001</v>
      </c>
      <c r="G861" s="73">
        <f>SUM(F861/F862)</f>
        <v>9.0909090909090912E-2</v>
      </c>
    </row>
    <row r="862" spans="1:12" ht="15.6" thickTop="1" thickBot="1" x14ac:dyDescent="0.35">
      <c r="A862" s="78" t="s">
        <v>32</v>
      </c>
      <c r="B862" s="244" t="s">
        <v>33</v>
      </c>
      <c r="C862" s="245"/>
      <c r="D862" s="245"/>
      <c r="E862" s="246"/>
      <c r="F862" s="81">
        <f>SUM(F860,F861)</f>
        <v>108.98113137999999</v>
      </c>
      <c r="G862" s="82">
        <f>SUM(G851,G854,G857,G859,G861)</f>
        <v>1</v>
      </c>
    </row>
    <row r="863" spans="1:12" ht="15.6" thickTop="1" thickBot="1" x14ac:dyDescent="0.35">
      <c r="A863" s="8"/>
      <c r="B863" s="9"/>
      <c r="C863" s="9"/>
      <c r="D863" s="9"/>
      <c r="E863" s="9"/>
      <c r="F863" s="11"/>
      <c r="G863" s="12"/>
      <c r="I863" s="31"/>
      <c r="J863" s="30"/>
      <c r="K863" s="31"/>
      <c r="L863" s="31"/>
    </row>
    <row r="864" spans="1:12" ht="44.4" thickTop="1" thickBot="1" x14ac:dyDescent="0.35">
      <c r="A864" s="61" t="s">
        <v>2</v>
      </c>
      <c r="B864" s="62" t="s">
        <v>3</v>
      </c>
      <c r="C864" s="63" t="s">
        <v>4</v>
      </c>
      <c r="D864" s="64" t="s">
        <v>5</v>
      </c>
      <c r="E864" s="27"/>
      <c r="F864" s="20"/>
      <c r="G864" s="20"/>
      <c r="I864" s="24"/>
      <c r="J864" s="24"/>
      <c r="K864" s="24"/>
    </row>
    <row r="865" spans="1:11" ht="214.2" customHeight="1" thickTop="1" x14ac:dyDescent="0.3">
      <c r="A865" s="234" t="s">
        <v>1129</v>
      </c>
      <c r="B865" s="278" t="s">
        <v>1130</v>
      </c>
      <c r="C865" s="274"/>
      <c r="D865" s="274"/>
      <c r="E865" s="27"/>
      <c r="F865" s="20"/>
      <c r="G865" s="20"/>
      <c r="I865" s="24"/>
      <c r="J865" s="24"/>
      <c r="K865" s="24"/>
    </row>
    <row r="866" spans="1:11" ht="217.2" customHeight="1" x14ac:dyDescent="0.3">
      <c r="A866" s="237"/>
      <c r="B866" s="280"/>
      <c r="C866" s="275"/>
      <c r="D866" s="275"/>
      <c r="E866" s="27"/>
      <c r="F866" s="20"/>
      <c r="G866" s="20"/>
      <c r="I866" s="24"/>
      <c r="J866" s="24"/>
      <c r="K866" s="24"/>
    </row>
    <row r="867" spans="1:11" ht="15" thickBot="1" x14ac:dyDescent="0.35">
      <c r="A867" s="103" t="s">
        <v>1131</v>
      </c>
      <c r="B867" s="115" t="s">
        <v>1047</v>
      </c>
      <c r="C867" s="110" t="s">
        <v>130</v>
      </c>
      <c r="D867" s="110">
        <v>1</v>
      </c>
      <c r="E867" s="20"/>
      <c r="F867" s="20"/>
      <c r="G867" s="20"/>
      <c r="I867" s="24"/>
      <c r="J867" s="24"/>
      <c r="K867" s="24"/>
    </row>
    <row r="868" spans="1:11" ht="30" thickTop="1" thickBot="1" x14ac:dyDescent="0.35">
      <c r="A868" s="61" t="s">
        <v>9</v>
      </c>
      <c r="B868" s="62" t="s">
        <v>10</v>
      </c>
      <c r="C868" s="62" t="s">
        <v>4</v>
      </c>
      <c r="D868" s="62" t="s">
        <v>11</v>
      </c>
      <c r="E868" s="62" t="s">
        <v>12</v>
      </c>
      <c r="F868" s="62" t="s">
        <v>13</v>
      </c>
      <c r="G868" s="64" t="s">
        <v>14</v>
      </c>
    </row>
    <row r="869" spans="1:11" ht="15" thickTop="1" x14ac:dyDescent="0.3">
      <c r="A869" s="20"/>
      <c r="B869" s="67" t="s">
        <v>15</v>
      </c>
      <c r="C869" s="68"/>
      <c r="D869" s="68"/>
      <c r="E869" s="68"/>
      <c r="F869" s="68"/>
      <c r="G869" s="7"/>
    </row>
    <row r="870" spans="1:11" x14ac:dyDescent="0.3">
      <c r="A870" s="36" t="s">
        <v>16</v>
      </c>
      <c r="B870" s="4" t="s">
        <v>70</v>
      </c>
      <c r="C870" s="4" t="s">
        <v>18</v>
      </c>
      <c r="D870" s="105">
        <v>0.72409999999999997</v>
      </c>
      <c r="E870" s="70">
        <v>30.28</v>
      </c>
      <c r="F870" s="6">
        <f>PRODUCT(D870:E870)</f>
        <v>21.925747999999999</v>
      </c>
      <c r="G870" s="7"/>
    </row>
    <row r="871" spans="1:11" ht="15" thickBot="1" x14ac:dyDescent="0.35">
      <c r="A871" s="36" t="s">
        <v>19</v>
      </c>
      <c r="B871" s="4" t="s">
        <v>20</v>
      </c>
      <c r="C871" s="4" t="s">
        <v>18</v>
      </c>
      <c r="D871" s="105">
        <v>0.72409999999999997</v>
      </c>
      <c r="E871" s="70">
        <v>25.18</v>
      </c>
      <c r="F871" s="6">
        <f>PRODUCT(D871:E871)</f>
        <v>18.232837999999997</v>
      </c>
      <c r="G871" s="7"/>
    </row>
    <row r="872" spans="1:11" ht="15.6" thickTop="1" thickBot="1" x14ac:dyDescent="0.35">
      <c r="A872" s="71">
        <v>1</v>
      </c>
      <c r="B872" s="244" t="s">
        <v>21</v>
      </c>
      <c r="C872" s="245"/>
      <c r="D872" s="245"/>
      <c r="E872" s="246"/>
      <c r="F872" s="72">
        <f>SUM(F870:F871)</f>
        <v>40.158586</v>
      </c>
      <c r="G872" s="73">
        <f>SUM(F872/F883)</f>
        <v>0.53896822489306684</v>
      </c>
    </row>
    <row r="873" spans="1:11" ht="15" thickTop="1" x14ac:dyDescent="0.3">
      <c r="A873" s="21"/>
      <c r="B873" s="74" t="s">
        <v>45</v>
      </c>
      <c r="C873" s="4"/>
      <c r="D873" s="4"/>
      <c r="E873" s="4"/>
      <c r="F873" s="41"/>
      <c r="G873" s="75"/>
    </row>
    <row r="874" spans="1:11" ht="30.6" customHeight="1" thickBot="1" x14ac:dyDescent="0.35">
      <c r="A874" s="109" t="s">
        <v>23</v>
      </c>
      <c r="B874" s="4" t="s">
        <v>1095</v>
      </c>
      <c r="C874" s="39" t="s">
        <v>190</v>
      </c>
      <c r="D874" s="40">
        <v>1</v>
      </c>
      <c r="E874" s="6">
        <v>17.489999999999998</v>
      </c>
      <c r="F874" s="41">
        <f t="shared" ref="F874" si="52">D874*E874</f>
        <v>17.489999999999998</v>
      </c>
      <c r="G874" s="7"/>
    </row>
    <row r="875" spans="1:11" ht="15.6" thickTop="1" thickBot="1" x14ac:dyDescent="0.35">
      <c r="A875" s="80">
        <v>2</v>
      </c>
      <c r="B875" s="244" t="s">
        <v>49</v>
      </c>
      <c r="C875" s="245"/>
      <c r="D875" s="245"/>
      <c r="E875" s="246"/>
      <c r="F875" s="72">
        <f>SUM(F874:F874)</f>
        <v>17.489999999999998</v>
      </c>
      <c r="G875" s="73">
        <f>SUM(F875/F883)</f>
        <v>0.23473322126879012</v>
      </c>
    </row>
    <row r="876" spans="1:11" ht="15" thickTop="1" x14ac:dyDescent="0.3">
      <c r="A876" s="21"/>
      <c r="B876" s="74" t="s">
        <v>22</v>
      </c>
      <c r="C876" s="36"/>
      <c r="D876" s="4"/>
      <c r="E876" s="4"/>
      <c r="F876" s="136"/>
      <c r="G876" s="75"/>
    </row>
    <row r="877" spans="1:11" ht="15" thickBot="1" x14ac:dyDescent="0.35">
      <c r="A877" s="109" t="s">
        <v>50</v>
      </c>
      <c r="B877" s="138" t="s">
        <v>1086</v>
      </c>
      <c r="C877" s="42" t="s">
        <v>18</v>
      </c>
      <c r="D877" s="105">
        <v>0.72409999999999997</v>
      </c>
      <c r="E877" s="137">
        <v>1.73</v>
      </c>
      <c r="F877" s="23">
        <f>D877*E877</f>
        <v>1.2526929999999998</v>
      </c>
      <c r="G877" s="7"/>
    </row>
    <row r="878" spans="1:11" ht="15.6" thickTop="1" thickBot="1" x14ac:dyDescent="0.35">
      <c r="A878" s="80">
        <v>3</v>
      </c>
      <c r="B878" s="244" t="s">
        <v>25</v>
      </c>
      <c r="C878" s="245"/>
      <c r="D878" s="245"/>
      <c r="E878" s="246"/>
      <c r="F878" s="72">
        <f>SUM(F877:F877)</f>
        <v>1.2526929999999998</v>
      </c>
      <c r="G878" s="73">
        <f>SUM(F878/F883)</f>
        <v>1.6812387830238106E-2</v>
      </c>
    </row>
    <row r="879" spans="1:11" ht="15.6" thickTop="1" thickBot="1" x14ac:dyDescent="0.35">
      <c r="A879" s="78" t="s">
        <v>26</v>
      </c>
      <c r="B879" s="244" t="s">
        <v>54</v>
      </c>
      <c r="C879" s="245"/>
      <c r="D879" s="245"/>
      <c r="E879" s="246"/>
      <c r="F879" s="79">
        <f>SUM(F872,F875,F878)</f>
        <v>58.901278999999995</v>
      </c>
      <c r="G879" s="3"/>
    </row>
    <row r="880" spans="1:11" ht="15.6" thickTop="1" thickBot="1" x14ac:dyDescent="0.35">
      <c r="A880" s="80">
        <v>4</v>
      </c>
      <c r="B880" s="264" t="s">
        <v>28</v>
      </c>
      <c r="C880" s="265"/>
      <c r="D880" s="265"/>
      <c r="E880" s="266"/>
      <c r="F880" s="79">
        <f>SUM(F879)*15%</f>
        <v>8.8351918499999993</v>
      </c>
      <c r="G880" s="73">
        <f>SUM(F880/F883)</f>
        <v>0.11857707509881425</v>
      </c>
    </row>
    <row r="881" spans="1:12" ht="15.6" thickTop="1" thickBot="1" x14ac:dyDescent="0.35">
      <c r="A881" s="78" t="s">
        <v>29</v>
      </c>
      <c r="B881" s="244" t="s">
        <v>55</v>
      </c>
      <c r="C881" s="245"/>
      <c r="D881" s="245"/>
      <c r="E881" s="246"/>
      <c r="F881" s="81">
        <f>SUM(F879:F880)</f>
        <v>67.736470849999989</v>
      </c>
    </row>
    <row r="882" spans="1:12" ht="15.6" thickTop="1" thickBot="1" x14ac:dyDescent="0.35">
      <c r="A882" s="80">
        <v>5</v>
      </c>
      <c r="B882" s="264" t="s">
        <v>31</v>
      </c>
      <c r="C882" s="265"/>
      <c r="D882" s="265"/>
      <c r="E882" s="266"/>
      <c r="F882" s="79">
        <f>SUM(F881)*10%</f>
        <v>6.7736470849999995</v>
      </c>
      <c r="G882" s="73">
        <f>SUM(F882/F883)</f>
        <v>9.0909090909090925E-2</v>
      </c>
    </row>
    <row r="883" spans="1:12" ht="15.6" thickTop="1" thickBot="1" x14ac:dyDescent="0.35">
      <c r="A883" s="78" t="s">
        <v>32</v>
      </c>
      <c r="B883" s="244" t="s">
        <v>33</v>
      </c>
      <c r="C883" s="245"/>
      <c r="D883" s="245"/>
      <c r="E883" s="246"/>
      <c r="F883" s="81">
        <f>SUM(F881,F882)</f>
        <v>74.510117934999982</v>
      </c>
      <c r="G883" s="82">
        <f>SUM(G872,G875,G878,G880,G882)</f>
        <v>1.0000000000000002</v>
      </c>
    </row>
    <row r="884" spans="1:12" ht="15.6" thickTop="1" thickBot="1" x14ac:dyDescent="0.35">
      <c r="A884" s="8"/>
      <c r="B884" s="9"/>
      <c r="C884" s="9"/>
      <c r="D884" s="9"/>
      <c r="E884" s="9"/>
      <c r="F884" s="11"/>
      <c r="G884" s="12"/>
      <c r="I884" s="31"/>
      <c r="J884" s="30"/>
      <c r="K884" s="31"/>
      <c r="L884" s="31"/>
    </row>
    <row r="885" spans="1:12" ht="44.4" thickTop="1" thickBot="1" x14ac:dyDescent="0.35">
      <c r="A885" s="61" t="s">
        <v>2</v>
      </c>
      <c r="B885" s="62" t="s">
        <v>3</v>
      </c>
      <c r="C885" s="63" t="s">
        <v>4</v>
      </c>
      <c r="D885" s="64" t="s">
        <v>5</v>
      </c>
      <c r="E885" s="27"/>
      <c r="F885" s="20"/>
      <c r="G885" s="20"/>
      <c r="I885" s="24"/>
      <c r="J885" s="24"/>
      <c r="K885" s="24"/>
    </row>
    <row r="886" spans="1:12" ht="197.4" customHeight="1" thickTop="1" x14ac:dyDescent="0.3">
      <c r="A886" s="234" t="s">
        <v>1129</v>
      </c>
      <c r="B886" s="278" t="s">
        <v>1132</v>
      </c>
      <c r="C886" s="274"/>
      <c r="D886" s="274"/>
      <c r="E886" s="27"/>
      <c r="F886" s="20"/>
      <c r="G886" s="20"/>
      <c r="I886" s="24"/>
      <c r="J886" s="24"/>
      <c r="K886" s="24"/>
    </row>
    <row r="887" spans="1:12" ht="232.2" customHeight="1" x14ac:dyDescent="0.3">
      <c r="A887" s="237"/>
      <c r="B887" s="280"/>
      <c r="C887" s="275"/>
      <c r="D887" s="275"/>
      <c r="E887" s="27"/>
      <c r="F887" s="20"/>
      <c r="G887" s="20"/>
      <c r="I887" s="24"/>
      <c r="J887" s="24"/>
      <c r="K887" s="24"/>
    </row>
    <row r="888" spans="1:12" ht="15" thickBot="1" x14ac:dyDescent="0.35">
      <c r="A888" s="103" t="s">
        <v>1133</v>
      </c>
      <c r="B888" s="115" t="s">
        <v>1058</v>
      </c>
      <c r="C888" s="110" t="s">
        <v>130</v>
      </c>
      <c r="D888" s="110">
        <v>1</v>
      </c>
      <c r="E888" s="20"/>
      <c r="F888" s="20"/>
      <c r="G888" s="20"/>
      <c r="I888" s="24"/>
      <c r="J888" s="24"/>
      <c r="K888" s="24"/>
    </row>
    <row r="889" spans="1:12" ht="30" thickTop="1" thickBot="1" x14ac:dyDescent="0.35">
      <c r="A889" s="61" t="s">
        <v>9</v>
      </c>
      <c r="B889" s="62" t="s">
        <v>10</v>
      </c>
      <c r="C889" s="62" t="s">
        <v>4</v>
      </c>
      <c r="D889" s="62" t="s">
        <v>11</v>
      </c>
      <c r="E889" s="62" t="s">
        <v>12</v>
      </c>
      <c r="F889" s="62" t="s">
        <v>13</v>
      </c>
      <c r="G889" s="64" t="s">
        <v>14</v>
      </c>
    </row>
    <row r="890" spans="1:12" ht="15" thickTop="1" x14ac:dyDescent="0.3">
      <c r="A890" s="20"/>
      <c r="B890" s="67" t="s">
        <v>15</v>
      </c>
      <c r="C890" s="68"/>
      <c r="D890" s="68"/>
      <c r="E890" s="68"/>
      <c r="F890" s="68"/>
      <c r="G890" s="7"/>
    </row>
    <row r="891" spans="1:12" x14ac:dyDescent="0.3">
      <c r="A891" s="36" t="s">
        <v>16</v>
      </c>
      <c r="B891" s="4" t="s">
        <v>70</v>
      </c>
      <c r="C891" s="4" t="s">
        <v>18</v>
      </c>
      <c r="D891" s="105">
        <v>1</v>
      </c>
      <c r="E891" s="70">
        <v>30.28</v>
      </c>
      <c r="F891" s="6">
        <f>PRODUCT(D891:E891)</f>
        <v>30.28</v>
      </c>
      <c r="G891" s="7"/>
    </row>
    <row r="892" spans="1:12" ht="15" thickBot="1" x14ac:dyDescent="0.35">
      <c r="A892" s="36" t="s">
        <v>19</v>
      </c>
      <c r="B892" s="4" t="s">
        <v>20</v>
      </c>
      <c r="C892" s="4" t="s">
        <v>18</v>
      </c>
      <c r="D892" s="105">
        <v>1</v>
      </c>
      <c r="E892" s="70">
        <v>25.18</v>
      </c>
      <c r="F892" s="6">
        <f>PRODUCT(D892:E892)</f>
        <v>25.18</v>
      </c>
      <c r="G892" s="7"/>
    </row>
    <row r="893" spans="1:12" ht="15.6" thickTop="1" thickBot="1" x14ac:dyDescent="0.35">
      <c r="A893" s="71">
        <v>1</v>
      </c>
      <c r="B893" s="244" t="s">
        <v>21</v>
      </c>
      <c r="C893" s="245"/>
      <c r="D893" s="245"/>
      <c r="E893" s="246"/>
      <c r="F893" s="72">
        <f>SUM(F891:F892)</f>
        <v>55.46</v>
      </c>
      <c r="G893" s="73">
        <f>SUM(F893/F904)</f>
        <v>0.5515894724545708</v>
      </c>
    </row>
    <row r="894" spans="1:12" ht="15" thickTop="1" x14ac:dyDescent="0.3">
      <c r="A894" s="21"/>
      <c r="B894" s="74" t="s">
        <v>45</v>
      </c>
      <c r="C894" s="4"/>
      <c r="D894" s="4"/>
      <c r="E894" s="4"/>
      <c r="F894" s="41"/>
      <c r="G894" s="75"/>
    </row>
    <row r="895" spans="1:12" ht="33" customHeight="1" thickBot="1" x14ac:dyDescent="0.35">
      <c r="A895" s="109" t="s">
        <v>23</v>
      </c>
      <c r="B895" s="4" t="s">
        <v>1095</v>
      </c>
      <c r="C895" s="39" t="s">
        <v>190</v>
      </c>
      <c r="D895" s="40">
        <v>1</v>
      </c>
      <c r="E895" s="6">
        <v>22.32</v>
      </c>
      <c r="F895" s="41">
        <f t="shared" ref="F895" si="53">D895*E895</f>
        <v>22.32</v>
      </c>
      <c r="G895" s="7"/>
    </row>
    <row r="896" spans="1:12" ht="15.6" thickTop="1" thickBot="1" x14ac:dyDescent="0.35">
      <c r="A896" s="80">
        <v>2</v>
      </c>
      <c r="B896" s="244" t="s">
        <v>49</v>
      </c>
      <c r="C896" s="245"/>
      <c r="D896" s="245"/>
      <c r="E896" s="246"/>
      <c r="F896" s="72">
        <f>SUM(F895:F895)</f>
        <v>22.32</v>
      </c>
      <c r="G896" s="73">
        <f>SUM(F896/F904)</f>
        <v>0.22198840651254995</v>
      </c>
    </row>
    <row r="897" spans="1:12" ht="15" thickTop="1" x14ac:dyDescent="0.3">
      <c r="A897" s="21"/>
      <c r="B897" s="74" t="s">
        <v>22</v>
      </c>
      <c r="C897" s="36"/>
      <c r="D897" s="4"/>
      <c r="E897" s="4"/>
      <c r="F897" s="136"/>
      <c r="G897" s="75"/>
    </row>
    <row r="898" spans="1:12" ht="15" thickBot="1" x14ac:dyDescent="0.35">
      <c r="A898" s="109" t="s">
        <v>50</v>
      </c>
      <c r="B898" s="4" t="s">
        <v>1086</v>
      </c>
      <c r="C898" s="42" t="s">
        <v>18</v>
      </c>
      <c r="D898" s="105">
        <v>0.98429999999999995</v>
      </c>
      <c r="E898" s="137">
        <v>1.73</v>
      </c>
      <c r="F898" s="23">
        <f>D898*E898</f>
        <v>1.702839</v>
      </c>
      <c r="G898" s="7"/>
    </row>
    <row r="899" spans="1:12" ht="15.6" thickTop="1" thickBot="1" x14ac:dyDescent="0.35">
      <c r="A899" s="80">
        <v>3</v>
      </c>
      <c r="B899" s="244" t="s">
        <v>25</v>
      </c>
      <c r="C899" s="245"/>
      <c r="D899" s="245"/>
      <c r="E899" s="246"/>
      <c r="F899" s="72">
        <f>SUM(F898:F898)</f>
        <v>1.702839</v>
      </c>
      <c r="G899" s="73">
        <f>SUM(F899/F904)</f>
        <v>1.6935955024974195E-2</v>
      </c>
    </row>
    <row r="900" spans="1:12" ht="15.6" thickTop="1" thickBot="1" x14ac:dyDescent="0.35">
      <c r="A900" s="78" t="s">
        <v>26</v>
      </c>
      <c r="B900" s="244" t="s">
        <v>54</v>
      </c>
      <c r="C900" s="245"/>
      <c r="D900" s="245"/>
      <c r="E900" s="246"/>
      <c r="F900" s="79">
        <f>SUM(F893,F896,F899)</f>
        <v>79.482838999999998</v>
      </c>
      <c r="G900" s="3"/>
    </row>
    <row r="901" spans="1:12" ht="15.6" thickTop="1" thickBot="1" x14ac:dyDescent="0.35">
      <c r="A901" s="80">
        <v>4</v>
      </c>
      <c r="B901" s="264" t="s">
        <v>28</v>
      </c>
      <c r="C901" s="265"/>
      <c r="D901" s="265"/>
      <c r="E901" s="266"/>
      <c r="F901" s="79">
        <f>SUM(F900)*15%</f>
        <v>11.92242585</v>
      </c>
      <c r="G901" s="73">
        <f>SUM(F901/F904)</f>
        <v>0.11857707509881424</v>
      </c>
    </row>
    <row r="902" spans="1:12" ht="15.6" thickTop="1" thickBot="1" x14ac:dyDescent="0.35">
      <c r="A902" s="78" t="s">
        <v>29</v>
      </c>
      <c r="B902" s="244" t="s">
        <v>55</v>
      </c>
      <c r="C902" s="245"/>
      <c r="D902" s="245"/>
      <c r="E902" s="246"/>
      <c r="F902" s="81">
        <f>SUM(F900:F901)</f>
        <v>91.405264849999995</v>
      </c>
    </row>
    <row r="903" spans="1:12" ht="15.6" thickTop="1" thickBot="1" x14ac:dyDescent="0.35">
      <c r="A903" s="80">
        <v>5</v>
      </c>
      <c r="B903" s="244" t="s">
        <v>31</v>
      </c>
      <c r="C903" s="245"/>
      <c r="D903" s="245"/>
      <c r="E903" s="246"/>
      <c r="F903" s="79">
        <f>SUM(F902)*10%</f>
        <v>9.1405264850000005</v>
      </c>
      <c r="G903" s="73">
        <f>SUM(F903/F904)</f>
        <v>9.0909090909090925E-2</v>
      </c>
    </row>
    <row r="904" spans="1:12" ht="15.6" thickTop="1" thickBot="1" x14ac:dyDescent="0.35">
      <c r="A904" s="78" t="s">
        <v>32</v>
      </c>
      <c r="B904" s="244" t="s">
        <v>33</v>
      </c>
      <c r="C904" s="245"/>
      <c r="D904" s="245"/>
      <c r="E904" s="246"/>
      <c r="F904" s="81">
        <f>SUM(F902,F903)</f>
        <v>100.54579133499999</v>
      </c>
      <c r="G904" s="82">
        <f>SUM(G893,G896,G899,G901,G903)</f>
        <v>1</v>
      </c>
    </row>
    <row r="905" spans="1:12" ht="15.6" thickTop="1" thickBot="1" x14ac:dyDescent="0.35">
      <c r="A905" s="8"/>
      <c r="B905" s="9"/>
      <c r="C905" s="9"/>
      <c r="D905" s="9"/>
      <c r="E905" s="9"/>
      <c r="F905" s="11"/>
      <c r="G905" s="12"/>
      <c r="I905" s="31"/>
      <c r="J905" s="30"/>
      <c r="K905" s="31"/>
      <c r="L905" s="31"/>
    </row>
    <row r="906" spans="1:12" ht="44.4" thickTop="1" thickBot="1" x14ac:dyDescent="0.35">
      <c r="A906" s="61" t="s">
        <v>2</v>
      </c>
      <c r="B906" s="62" t="s">
        <v>3</v>
      </c>
      <c r="C906" s="63" t="s">
        <v>4</v>
      </c>
      <c r="D906" s="64" t="s">
        <v>5</v>
      </c>
      <c r="E906" s="27"/>
      <c r="F906" s="20"/>
      <c r="G906" s="20"/>
      <c r="I906" s="24"/>
      <c r="J906" s="24"/>
      <c r="K906" s="24"/>
    </row>
    <row r="907" spans="1:12" ht="186" customHeight="1" thickTop="1" x14ac:dyDescent="0.3">
      <c r="A907" s="234" t="s">
        <v>1129</v>
      </c>
      <c r="B907" s="278" t="s">
        <v>1132</v>
      </c>
      <c r="C907" s="274"/>
      <c r="D907" s="274"/>
      <c r="E907" s="27"/>
      <c r="F907" s="20"/>
      <c r="G907" s="20"/>
      <c r="I907" s="24"/>
      <c r="J907" s="24"/>
      <c r="K907" s="24"/>
    </row>
    <row r="908" spans="1:12" ht="240" customHeight="1" x14ac:dyDescent="0.3">
      <c r="A908" s="237"/>
      <c r="B908" s="280"/>
      <c r="C908" s="275"/>
      <c r="D908" s="275"/>
      <c r="E908" s="27"/>
      <c r="F908" s="20"/>
      <c r="G908" s="20"/>
      <c r="I908" s="24"/>
      <c r="J908" s="24"/>
      <c r="K908" s="24"/>
    </row>
    <row r="909" spans="1:12" ht="15" thickBot="1" x14ac:dyDescent="0.35">
      <c r="A909" s="103" t="s">
        <v>1134</v>
      </c>
      <c r="B909" s="115" t="s">
        <v>1060</v>
      </c>
      <c r="C909" s="110" t="s">
        <v>130</v>
      </c>
      <c r="D909" s="110">
        <v>1</v>
      </c>
      <c r="E909" s="20"/>
      <c r="F909" s="20"/>
      <c r="G909" s="20"/>
      <c r="I909" s="24"/>
      <c r="J909" s="24"/>
      <c r="K909" s="24"/>
    </row>
    <row r="910" spans="1:12" ht="30" thickTop="1" thickBot="1" x14ac:dyDescent="0.35">
      <c r="A910" s="61" t="s">
        <v>9</v>
      </c>
      <c r="B910" s="62" t="s">
        <v>10</v>
      </c>
      <c r="C910" s="62" t="s">
        <v>4</v>
      </c>
      <c r="D910" s="62" t="s">
        <v>11</v>
      </c>
      <c r="E910" s="62" t="s">
        <v>12</v>
      </c>
      <c r="F910" s="62" t="s">
        <v>13</v>
      </c>
      <c r="G910" s="64" t="s">
        <v>14</v>
      </c>
    </row>
    <row r="911" spans="1:12" ht="15" thickTop="1" x14ac:dyDescent="0.3">
      <c r="A911" s="20"/>
      <c r="B911" s="67" t="s">
        <v>15</v>
      </c>
      <c r="C911" s="68"/>
      <c r="D911" s="68"/>
      <c r="E911" s="68"/>
      <c r="F911" s="68"/>
      <c r="G911" s="7"/>
    </row>
    <row r="912" spans="1:12" x14ac:dyDescent="0.3">
      <c r="A912" s="36" t="s">
        <v>16</v>
      </c>
      <c r="B912" s="4" t="s">
        <v>70</v>
      </c>
      <c r="C912" s="4" t="s">
        <v>18</v>
      </c>
      <c r="D912" s="105">
        <v>1.3</v>
      </c>
      <c r="E912" s="70">
        <v>30.28</v>
      </c>
      <c r="F912" s="6">
        <f>PRODUCT(D912:E912)</f>
        <v>39.364000000000004</v>
      </c>
      <c r="G912" s="7"/>
    </row>
    <row r="913" spans="1:12" ht="15" thickBot="1" x14ac:dyDescent="0.35">
      <c r="A913" s="36" t="s">
        <v>19</v>
      </c>
      <c r="B913" s="4" t="s">
        <v>20</v>
      </c>
      <c r="C913" s="4" t="s">
        <v>18</v>
      </c>
      <c r="D913" s="105">
        <v>1.3</v>
      </c>
      <c r="E913" s="70">
        <v>25.18</v>
      </c>
      <c r="F913" s="6">
        <f>PRODUCT(D913:E913)</f>
        <v>32.734000000000002</v>
      </c>
      <c r="G913" s="7"/>
    </row>
    <row r="914" spans="1:12" ht="15.6" thickTop="1" thickBot="1" x14ac:dyDescent="0.35">
      <c r="A914" s="71">
        <v>1</v>
      </c>
      <c r="B914" s="244" t="s">
        <v>21</v>
      </c>
      <c r="C914" s="245"/>
      <c r="D914" s="245"/>
      <c r="E914" s="246"/>
      <c r="F914" s="72">
        <f>SUM(F912:F913)</f>
        <v>72.098000000000013</v>
      </c>
      <c r="G914" s="73">
        <f>SUM(F914/F925)</f>
        <v>0.57011008147175957</v>
      </c>
    </row>
    <row r="915" spans="1:12" ht="15" thickTop="1" x14ac:dyDescent="0.3">
      <c r="A915" s="21"/>
      <c r="B915" s="74" t="s">
        <v>45</v>
      </c>
      <c r="C915" s="4"/>
      <c r="D915" s="4"/>
      <c r="E915" s="4"/>
      <c r="F915" s="41"/>
      <c r="G915" s="75"/>
    </row>
    <row r="916" spans="1:12" ht="34.200000000000003" customHeight="1" thickBot="1" x14ac:dyDescent="0.35">
      <c r="A916" s="109" t="s">
        <v>23</v>
      </c>
      <c r="B916" s="4" t="s">
        <v>1095</v>
      </c>
      <c r="C916" s="39" t="s">
        <v>190</v>
      </c>
      <c r="D916" s="40">
        <v>1</v>
      </c>
      <c r="E916" s="6">
        <v>25.72</v>
      </c>
      <c r="F916" s="41">
        <f t="shared" ref="F916" si="54">D916*E916</f>
        <v>25.72</v>
      </c>
      <c r="G916" s="7"/>
    </row>
    <row r="917" spans="1:12" ht="15.6" thickTop="1" thickBot="1" x14ac:dyDescent="0.35">
      <c r="A917" s="80">
        <v>2</v>
      </c>
      <c r="B917" s="244" t="s">
        <v>49</v>
      </c>
      <c r="C917" s="245"/>
      <c r="D917" s="245"/>
      <c r="E917" s="246"/>
      <c r="F917" s="72">
        <f>SUM(F916:F916)</f>
        <v>25.72</v>
      </c>
      <c r="G917" s="73">
        <f>SUM(F917/F925)</f>
        <v>0.20337916856852692</v>
      </c>
    </row>
    <row r="918" spans="1:12" ht="15" thickTop="1" x14ac:dyDescent="0.3">
      <c r="A918" s="21"/>
      <c r="B918" s="74" t="s">
        <v>22</v>
      </c>
      <c r="C918" s="36"/>
      <c r="D918" s="4"/>
      <c r="E918" s="4"/>
      <c r="F918" s="136"/>
      <c r="G918" s="75"/>
    </row>
    <row r="919" spans="1:12" ht="15" thickBot="1" x14ac:dyDescent="0.35">
      <c r="A919" s="109" t="s">
        <v>50</v>
      </c>
      <c r="B919" s="4" t="s">
        <v>1086</v>
      </c>
      <c r="C919" s="42" t="s">
        <v>18</v>
      </c>
      <c r="D919" s="105">
        <v>1.2444999999999999</v>
      </c>
      <c r="E919" s="137">
        <v>1.73</v>
      </c>
      <c r="F919" s="23">
        <f>D919*E919</f>
        <v>2.1529849999999997</v>
      </c>
      <c r="G919" s="7"/>
    </row>
    <row r="920" spans="1:12" ht="15.6" thickTop="1" thickBot="1" x14ac:dyDescent="0.35">
      <c r="A920" s="80">
        <v>3</v>
      </c>
      <c r="B920" s="244" t="s">
        <v>25</v>
      </c>
      <c r="C920" s="245"/>
      <c r="D920" s="245"/>
      <c r="E920" s="246"/>
      <c r="F920" s="72">
        <f>SUM(F919:F919)</f>
        <v>2.1529849999999997</v>
      </c>
      <c r="G920" s="73">
        <f>SUM(F920/F925)</f>
        <v>1.7024583951808316E-2</v>
      </c>
    </row>
    <row r="921" spans="1:12" ht="15.6" thickTop="1" thickBot="1" x14ac:dyDescent="0.35">
      <c r="A921" s="78" t="s">
        <v>26</v>
      </c>
      <c r="B921" s="244" t="s">
        <v>54</v>
      </c>
      <c r="C921" s="245"/>
      <c r="D921" s="245"/>
      <c r="E921" s="246"/>
      <c r="F921" s="79">
        <f>SUM(F914,F917,F920)</f>
        <v>99.970985000000013</v>
      </c>
      <c r="G921" s="3"/>
    </row>
    <row r="922" spans="1:12" ht="15.6" thickTop="1" thickBot="1" x14ac:dyDescent="0.35">
      <c r="A922" s="80">
        <v>4</v>
      </c>
      <c r="B922" s="244" t="s">
        <v>28</v>
      </c>
      <c r="C922" s="245"/>
      <c r="D922" s="245"/>
      <c r="E922" s="246"/>
      <c r="F922" s="79">
        <f>SUM(F921)*15%</f>
        <v>14.995647750000002</v>
      </c>
      <c r="G922" s="73">
        <f>SUM(F922/F925)</f>
        <v>0.11857707509881422</v>
      </c>
    </row>
    <row r="923" spans="1:12" ht="15.6" thickTop="1" thickBot="1" x14ac:dyDescent="0.35">
      <c r="A923" s="78" t="s">
        <v>29</v>
      </c>
      <c r="B923" s="244" t="s">
        <v>55</v>
      </c>
      <c r="C923" s="245"/>
      <c r="D923" s="245"/>
      <c r="E923" s="246"/>
      <c r="F923" s="81">
        <f>SUM(F921:F922)</f>
        <v>114.96663275000002</v>
      </c>
    </row>
    <row r="924" spans="1:12" ht="15.6" thickTop="1" thickBot="1" x14ac:dyDescent="0.35">
      <c r="A924" s="80">
        <v>5</v>
      </c>
      <c r="B924" s="264" t="s">
        <v>31</v>
      </c>
      <c r="C924" s="265"/>
      <c r="D924" s="265"/>
      <c r="E924" s="266"/>
      <c r="F924" s="79">
        <f>SUM(F923)*10%</f>
        <v>11.496663275000003</v>
      </c>
      <c r="G924" s="73">
        <f>SUM(F924/F925)</f>
        <v>9.0909090909090925E-2</v>
      </c>
    </row>
    <row r="925" spans="1:12" ht="15.6" thickTop="1" thickBot="1" x14ac:dyDescent="0.35">
      <c r="A925" s="78" t="s">
        <v>32</v>
      </c>
      <c r="B925" s="244" t="s">
        <v>33</v>
      </c>
      <c r="C925" s="245"/>
      <c r="D925" s="245"/>
      <c r="E925" s="246"/>
      <c r="F925" s="81">
        <f>SUM(F923,F924)</f>
        <v>126.46329602500002</v>
      </c>
      <c r="G925" s="82">
        <f>SUM(G914,G917,G920,G922,G924)</f>
        <v>0.99999999999999989</v>
      </c>
    </row>
    <row r="926" spans="1:12" ht="15.6" thickTop="1" thickBot="1" x14ac:dyDescent="0.35">
      <c r="A926" s="8"/>
      <c r="B926" s="9"/>
      <c r="C926" s="9"/>
      <c r="D926" s="9"/>
      <c r="E926" s="9"/>
      <c r="F926" s="11"/>
      <c r="G926" s="12"/>
      <c r="I926" s="31"/>
      <c r="J926" s="30"/>
      <c r="K926" s="31"/>
      <c r="L926" s="31"/>
    </row>
    <row r="927" spans="1:12" ht="44.4" thickTop="1" thickBot="1" x14ac:dyDescent="0.35">
      <c r="A927" s="61" t="s">
        <v>2</v>
      </c>
      <c r="B927" s="62" t="s">
        <v>3</v>
      </c>
      <c r="C927" s="63" t="s">
        <v>4</v>
      </c>
      <c r="D927" s="64" t="s">
        <v>5</v>
      </c>
      <c r="E927" s="27"/>
      <c r="F927" s="20"/>
      <c r="G927" s="20"/>
      <c r="I927" s="24"/>
      <c r="J927" s="24"/>
      <c r="K927" s="24"/>
    </row>
    <row r="928" spans="1:12" ht="166.8" customHeight="1" thickTop="1" x14ac:dyDescent="0.3">
      <c r="A928" s="234" t="s">
        <v>1129</v>
      </c>
      <c r="B928" s="278" t="s">
        <v>1130</v>
      </c>
      <c r="C928" s="274"/>
      <c r="D928" s="274"/>
      <c r="E928" s="27"/>
      <c r="F928" s="20"/>
      <c r="G928" s="20"/>
      <c r="I928" s="24"/>
      <c r="J928" s="24"/>
      <c r="K928" s="24"/>
    </row>
    <row r="929" spans="1:11" ht="274.8" customHeight="1" x14ac:dyDescent="0.3">
      <c r="A929" s="237"/>
      <c r="B929" s="280"/>
      <c r="C929" s="275"/>
      <c r="D929" s="275"/>
      <c r="E929" s="27"/>
      <c r="F929" s="20"/>
      <c r="G929" s="20"/>
      <c r="I929" s="24"/>
      <c r="J929" s="24"/>
      <c r="K929" s="24"/>
    </row>
    <row r="930" spans="1:11" ht="15" thickBot="1" x14ac:dyDescent="0.35">
      <c r="A930" s="103" t="s">
        <v>1135</v>
      </c>
      <c r="B930" s="115" t="s">
        <v>1062</v>
      </c>
      <c r="C930" s="110" t="s">
        <v>130</v>
      </c>
      <c r="D930" s="110">
        <v>1</v>
      </c>
      <c r="E930" s="20"/>
      <c r="F930" s="20"/>
      <c r="G930" s="20"/>
      <c r="I930" s="24"/>
      <c r="J930" s="24"/>
      <c r="K930" s="24"/>
    </row>
    <row r="931" spans="1:11" ht="30" thickTop="1" thickBot="1" x14ac:dyDescent="0.35">
      <c r="A931" s="61" t="s">
        <v>9</v>
      </c>
      <c r="B931" s="62" t="s">
        <v>10</v>
      </c>
      <c r="C931" s="62" t="s">
        <v>4</v>
      </c>
      <c r="D931" s="62" t="s">
        <v>11</v>
      </c>
      <c r="E931" s="62" t="s">
        <v>12</v>
      </c>
      <c r="F931" s="62" t="s">
        <v>13</v>
      </c>
      <c r="G931" s="64" t="s">
        <v>14</v>
      </c>
    </row>
    <row r="932" spans="1:11" ht="15" thickTop="1" x14ac:dyDescent="0.3">
      <c r="A932" s="20"/>
      <c r="B932" s="67" t="s">
        <v>15</v>
      </c>
      <c r="C932" s="68"/>
      <c r="D932" s="68"/>
      <c r="E932" s="68"/>
      <c r="F932" s="68"/>
      <c r="G932" s="7"/>
    </row>
    <row r="933" spans="1:11" x14ac:dyDescent="0.3">
      <c r="A933" s="36" t="s">
        <v>16</v>
      </c>
      <c r="B933" s="4" t="s">
        <v>70</v>
      </c>
      <c r="C933" s="4" t="s">
        <v>18</v>
      </c>
      <c r="D933" s="105">
        <v>1.8</v>
      </c>
      <c r="E933" s="70">
        <v>30.28</v>
      </c>
      <c r="F933" s="6">
        <f>PRODUCT(D933:E933)</f>
        <v>54.504000000000005</v>
      </c>
      <c r="G933" s="7"/>
    </row>
    <row r="934" spans="1:11" ht="15" thickBot="1" x14ac:dyDescent="0.35">
      <c r="A934" s="36" t="s">
        <v>19</v>
      </c>
      <c r="B934" s="4" t="s">
        <v>20</v>
      </c>
      <c r="C934" s="4" t="s">
        <v>18</v>
      </c>
      <c r="D934" s="105">
        <v>1.8</v>
      </c>
      <c r="E934" s="70">
        <v>25.18</v>
      </c>
      <c r="F934" s="6">
        <f>PRODUCT(D934:E934)</f>
        <v>45.323999999999998</v>
      </c>
      <c r="G934" s="7"/>
    </row>
    <row r="935" spans="1:11" ht="15.6" thickTop="1" thickBot="1" x14ac:dyDescent="0.35">
      <c r="A935" s="71">
        <v>1</v>
      </c>
      <c r="B935" s="244" t="s">
        <v>21</v>
      </c>
      <c r="C935" s="245"/>
      <c r="D935" s="245"/>
      <c r="E935" s="246"/>
      <c r="F935" s="72">
        <f>SUM(F933:F934)</f>
        <v>99.828000000000003</v>
      </c>
      <c r="G935" s="73">
        <f>SUM(F935/F946)</f>
        <v>0.60228791133857873</v>
      </c>
    </row>
    <row r="936" spans="1:11" ht="15" thickTop="1" x14ac:dyDescent="0.3">
      <c r="A936" s="21"/>
      <c r="B936" s="74" t="s">
        <v>45</v>
      </c>
      <c r="C936" s="4"/>
      <c r="D936" s="4"/>
      <c r="E936" s="4"/>
      <c r="F936" s="41"/>
      <c r="G936" s="75"/>
    </row>
    <row r="937" spans="1:11" ht="31.8" customHeight="1" thickBot="1" x14ac:dyDescent="0.35">
      <c r="A937" s="109" t="s">
        <v>23</v>
      </c>
      <c r="B937" s="4" t="s">
        <v>1095</v>
      </c>
      <c r="C937" s="39" t="s">
        <v>190</v>
      </c>
      <c r="D937" s="40">
        <v>1</v>
      </c>
      <c r="E937" s="6">
        <v>28.36</v>
      </c>
      <c r="F937" s="41">
        <f t="shared" ref="F937" si="55">D937*E937</f>
        <v>28.36</v>
      </c>
      <c r="G937" s="7"/>
    </row>
    <row r="938" spans="1:11" ht="15.6" thickTop="1" thickBot="1" x14ac:dyDescent="0.35">
      <c r="A938" s="80">
        <v>2</v>
      </c>
      <c r="B938" s="244" t="s">
        <v>49</v>
      </c>
      <c r="C938" s="245"/>
      <c r="D938" s="245"/>
      <c r="E938" s="246"/>
      <c r="F938" s="72">
        <f>SUM(F937:F937)</f>
        <v>28.36</v>
      </c>
      <c r="G938" s="73">
        <f>SUM(F938/F946)</f>
        <v>0.17110314907202481</v>
      </c>
    </row>
    <row r="939" spans="1:11" ht="15" thickTop="1" x14ac:dyDescent="0.3">
      <c r="A939" s="21"/>
      <c r="B939" s="74" t="s">
        <v>22</v>
      </c>
      <c r="C939" s="36"/>
      <c r="D939" s="4"/>
      <c r="E939" s="4"/>
      <c r="F939" s="136"/>
      <c r="G939" s="75"/>
    </row>
    <row r="940" spans="1:11" ht="15" thickBot="1" x14ac:dyDescent="0.35">
      <c r="A940" s="109" t="s">
        <v>50</v>
      </c>
      <c r="B940" s="4" t="s">
        <v>1086</v>
      </c>
      <c r="C940" s="42" t="s">
        <v>18</v>
      </c>
      <c r="D940" s="105">
        <v>1.6405000000000001</v>
      </c>
      <c r="E940" s="137">
        <v>1.73</v>
      </c>
      <c r="F940" s="23">
        <f>D940*E940</f>
        <v>2.8380650000000003</v>
      </c>
      <c r="G940" s="7"/>
    </row>
    <row r="941" spans="1:11" ht="15.6" thickTop="1" thickBot="1" x14ac:dyDescent="0.35">
      <c r="A941" s="80">
        <v>3</v>
      </c>
      <c r="B941" s="244" t="s">
        <v>25</v>
      </c>
      <c r="C941" s="245"/>
      <c r="D941" s="245"/>
      <c r="E941" s="246"/>
      <c r="F941" s="72">
        <f>SUM(F940:F940)</f>
        <v>2.8380650000000003</v>
      </c>
      <c r="G941" s="73">
        <f>SUM(F941/F946)</f>
        <v>1.7122773581491401E-2</v>
      </c>
    </row>
    <row r="942" spans="1:11" ht="15.6" thickTop="1" thickBot="1" x14ac:dyDescent="0.35">
      <c r="A942" s="78" t="s">
        <v>26</v>
      </c>
      <c r="B942" s="244" t="s">
        <v>54</v>
      </c>
      <c r="C942" s="245"/>
      <c r="D942" s="245"/>
      <c r="E942" s="246"/>
      <c r="F942" s="79">
        <f>SUM(F935,F938,F941)</f>
        <v>131.02606499999999</v>
      </c>
      <c r="G942" s="3"/>
    </row>
    <row r="943" spans="1:11" ht="15.6" thickTop="1" thickBot="1" x14ac:dyDescent="0.35">
      <c r="A943" s="80">
        <v>4</v>
      </c>
      <c r="B943" s="264" t="s">
        <v>28</v>
      </c>
      <c r="C943" s="265"/>
      <c r="D943" s="265"/>
      <c r="E943" s="266"/>
      <c r="F943" s="79">
        <f>SUM(F942)*15%</f>
        <v>19.653909749999997</v>
      </c>
      <c r="G943" s="73">
        <f>SUM(F943/F946)</f>
        <v>0.11857707509881422</v>
      </c>
    </row>
    <row r="944" spans="1:11" ht="15.6" thickTop="1" thickBot="1" x14ac:dyDescent="0.35">
      <c r="A944" s="78" t="s">
        <v>29</v>
      </c>
      <c r="B944" s="244" t="s">
        <v>55</v>
      </c>
      <c r="C944" s="245"/>
      <c r="D944" s="245"/>
      <c r="E944" s="246"/>
      <c r="F944" s="81">
        <f>SUM(F942:F943)</f>
        <v>150.67997474999999</v>
      </c>
    </row>
    <row r="945" spans="1:12" ht="15.6" thickTop="1" thickBot="1" x14ac:dyDescent="0.35">
      <c r="A945" s="80">
        <v>5</v>
      </c>
      <c r="B945" s="264" t="s">
        <v>31</v>
      </c>
      <c r="C945" s="265"/>
      <c r="D945" s="265"/>
      <c r="E945" s="266"/>
      <c r="F945" s="79">
        <f>SUM(F944)*10%</f>
        <v>15.067997474999999</v>
      </c>
      <c r="G945" s="73">
        <f>SUM(F945/F946)</f>
        <v>9.0909090909090912E-2</v>
      </c>
    </row>
    <row r="946" spans="1:12" ht="15.6" thickTop="1" thickBot="1" x14ac:dyDescent="0.35">
      <c r="A946" s="78" t="s">
        <v>32</v>
      </c>
      <c r="B946" s="244" t="s">
        <v>33</v>
      </c>
      <c r="C946" s="245"/>
      <c r="D946" s="245"/>
      <c r="E946" s="246"/>
      <c r="F946" s="81">
        <f>SUM(F944,F945)</f>
        <v>165.74797222499998</v>
      </c>
      <c r="G946" s="82">
        <f>SUM(G935,G938,G941,G943,G945)</f>
        <v>1</v>
      </c>
    </row>
    <row r="947" spans="1:12" ht="15.6" thickTop="1" thickBot="1" x14ac:dyDescent="0.35">
      <c r="A947" s="8"/>
      <c r="B947" s="9"/>
      <c r="C947" s="9"/>
      <c r="D947" s="9"/>
      <c r="E947" s="9"/>
      <c r="F947" s="11"/>
      <c r="G947" s="12"/>
      <c r="I947" s="31"/>
      <c r="J947" s="30"/>
      <c r="K947" s="31"/>
      <c r="L947" s="31"/>
    </row>
    <row r="948" spans="1:12" ht="44.4" thickTop="1" thickBot="1" x14ac:dyDescent="0.35">
      <c r="A948" s="61" t="s">
        <v>2</v>
      </c>
      <c r="B948" s="62" t="s">
        <v>3</v>
      </c>
      <c r="C948" s="63" t="s">
        <v>4</v>
      </c>
      <c r="D948" s="64" t="s">
        <v>5</v>
      </c>
      <c r="E948" s="27"/>
      <c r="F948" s="20"/>
      <c r="G948" s="20"/>
      <c r="I948" s="24"/>
      <c r="J948" s="24"/>
      <c r="K948" s="24"/>
    </row>
    <row r="949" spans="1:12" ht="122.4" customHeight="1" thickTop="1" thickBot="1" x14ac:dyDescent="0.35">
      <c r="A949" s="65" t="s">
        <v>1136</v>
      </c>
      <c r="B949" s="222" t="s">
        <v>1137</v>
      </c>
      <c r="C949" s="50" t="s">
        <v>130</v>
      </c>
      <c r="D949" s="50">
        <v>1</v>
      </c>
      <c r="E949" s="20"/>
      <c r="F949" s="20"/>
      <c r="G949" s="20"/>
      <c r="I949" s="24"/>
      <c r="J949" s="24"/>
      <c r="K949" s="24"/>
    </row>
    <row r="950" spans="1:12" ht="30" thickTop="1" thickBot="1" x14ac:dyDescent="0.35">
      <c r="A950" s="61" t="s">
        <v>9</v>
      </c>
      <c r="B950" s="62" t="s">
        <v>10</v>
      </c>
      <c r="C950" s="62" t="s">
        <v>4</v>
      </c>
      <c r="D950" s="62" t="s">
        <v>11</v>
      </c>
      <c r="E950" s="62" t="s">
        <v>12</v>
      </c>
      <c r="F950" s="62" t="s">
        <v>13</v>
      </c>
      <c r="G950" s="64" t="s">
        <v>14</v>
      </c>
    </row>
    <row r="951" spans="1:12" ht="15" thickTop="1" x14ac:dyDescent="0.3">
      <c r="A951" s="20"/>
      <c r="B951" s="67" t="s">
        <v>15</v>
      </c>
      <c r="C951" s="68"/>
      <c r="D951" s="68"/>
      <c r="E951" s="68"/>
      <c r="F951" s="68"/>
      <c r="G951" s="7"/>
    </row>
    <row r="952" spans="1:12" x14ac:dyDescent="0.3">
      <c r="A952" s="36" t="s">
        <v>16</v>
      </c>
      <c r="B952" s="4" t="s">
        <v>70</v>
      </c>
      <c r="C952" s="4" t="s">
        <v>18</v>
      </c>
      <c r="D952" s="105">
        <v>0.40529999999999999</v>
      </c>
      <c r="E952" s="70">
        <v>30.28</v>
      </c>
      <c r="F952" s="6">
        <f>PRODUCT(D952:E952)</f>
        <v>12.272484</v>
      </c>
      <c r="G952" s="7"/>
    </row>
    <row r="953" spans="1:12" ht="15" thickBot="1" x14ac:dyDescent="0.35">
      <c r="A953" s="36" t="s">
        <v>19</v>
      </c>
      <c r="B953" s="4" t="s">
        <v>20</v>
      </c>
      <c r="C953" s="4" t="s">
        <v>18</v>
      </c>
      <c r="D953" s="105">
        <v>0.40529999999999999</v>
      </c>
      <c r="E953" s="70">
        <v>25.18</v>
      </c>
      <c r="F953" s="6">
        <f>PRODUCT(D953:E953)</f>
        <v>10.205454</v>
      </c>
      <c r="G953" s="7"/>
    </row>
    <row r="954" spans="1:12" ht="15.6" thickTop="1" thickBot="1" x14ac:dyDescent="0.35">
      <c r="A954" s="71">
        <v>1</v>
      </c>
      <c r="B954" s="244" t="s">
        <v>21</v>
      </c>
      <c r="C954" s="245"/>
      <c r="D954" s="245"/>
      <c r="E954" s="246"/>
      <c r="F954" s="72">
        <f>SUM(F952:F953)</f>
        <v>22.477938000000002</v>
      </c>
      <c r="G954" s="73">
        <f>SUM(F954/F962)</f>
        <v>0.47794799562623952</v>
      </c>
    </row>
    <row r="955" spans="1:12" ht="15" thickTop="1" x14ac:dyDescent="0.3">
      <c r="A955" s="20"/>
      <c r="B955" s="74" t="s">
        <v>45</v>
      </c>
      <c r="C955" s="4"/>
      <c r="D955" s="4"/>
      <c r="E955" s="4"/>
      <c r="F955" s="41"/>
      <c r="G955" s="75"/>
    </row>
    <row r="956" spans="1:12" ht="15" thickBot="1" x14ac:dyDescent="0.35">
      <c r="A956" s="36" t="s">
        <v>23</v>
      </c>
      <c r="B956" s="4" t="s">
        <v>1273</v>
      </c>
      <c r="C956" s="4" t="s">
        <v>190</v>
      </c>
      <c r="D956" s="22">
        <v>1</v>
      </c>
      <c r="E956" s="76">
        <v>14.7</v>
      </c>
      <c r="F956" s="6">
        <f>D956*E956</f>
        <v>14.7</v>
      </c>
      <c r="G956" s="7"/>
      <c r="J956" s="30"/>
      <c r="K956" s="104"/>
      <c r="L956" s="104"/>
    </row>
    <row r="957" spans="1:12" ht="15.6" thickTop="1" thickBot="1" x14ac:dyDescent="0.35">
      <c r="A957" s="71">
        <v>2</v>
      </c>
      <c r="B957" s="244" t="s">
        <v>49</v>
      </c>
      <c r="C957" s="245"/>
      <c r="D957" s="245"/>
      <c r="E957" s="246"/>
      <c r="F957" s="72">
        <f>SUM(F956)</f>
        <v>14.7</v>
      </c>
      <c r="G957" s="73">
        <f>SUM(F957/F962)</f>
        <v>0.31256583836585544</v>
      </c>
    </row>
    <row r="958" spans="1:12" ht="15.6" thickTop="1" thickBot="1" x14ac:dyDescent="0.35">
      <c r="A958" s="78" t="s">
        <v>26</v>
      </c>
      <c r="B958" s="244" t="s">
        <v>27</v>
      </c>
      <c r="C958" s="245"/>
      <c r="D958" s="245"/>
      <c r="E958" s="246"/>
      <c r="F958" s="79">
        <f>SUM(F954,F957)</f>
        <v>37.177937999999997</v>
      </c>
      <c r="G958" s="3"/>
    </row>
    <row r="959" spans="1:12" ht="15.6" thickTop="1" thickBot="1" x14ac:dyDescent="0.35">
      <c r="A959" s="80">
        <v>3</v>
      </c>
      <c r="B959" s="264" t="s">
        <v>28</v>
      </c>
      <c r="C959" s="265"/>
      <c r="D959" s="265"/>
      <c r="E959" s="266"/>
      <c r="F959" s="79">
        <f>SUM(F958)*15%</f>
        <v>5.5766906999999994</v>
      </c>
      <c r="G959" s="73">
        <f>SUM(F959/F962)</f>
        <v>0.11857707509881422</v>
      </c>
    </row>
    <row r="960" spans="1:12" ht="15.6" thickTop="1" thickBot="1" x14ac:dyDescent="0.35">
      <c r="A960" s="78" t="s">
        <v>29</v>
      </c>
      <c r="B960" s="244" t="s">
        <v>30</v>
      </c>
      <c r="C960" s="245"/>
      <c r="D960" s="245"/>
      <c r="E960" s="246"/>
      <c r="F960" s="81">
        <f>SUM(F958:F959)</f>
        <v>42.754628699999998</v>
      </c>
    </row>
    <row r="961" spans="1:12" ht="15.6" thickTop="1" thickBot="1" x14ac:dyDescent="0.35">
      <c r="A961" s="80">
        <v>4</v>
      </c>
      <c r="B961" s="264" t="s">
        <v>31</v>
      </c>
      <c r="C961" s="265"/>
      <c r="D961" s="265"/>
      <c r="E961" s="266"/>
      <c r="F961" s="79">
        <f>SUM(F960)*10%</f>
        <v>4.2754628700000001</v>
      </c>
      <c r="G961" s="73">
        <f>SUM(F961/F962)</f>
        <v>9.0909090909090925E-2</v>
      </c>
    </row>
    <row r="962" spans="1:12" ht="15.6" thickTop="1" thickBot="1" x14ac:dyDescent="0.35">
      <c r="A962" s="78" t="s">
        <v>32</v>
      </c>
      <c r="B962" s="244" t="s">
        <v>33</v>
      </c>
      <c r="C962" s="245"/>
      <c r="D962" s="245"/>
      <c r="E962" s="246"/>
      <c r="F962" s="81">
        <f>SUM(F960:F961)</f>
        <v>47.030091569999996</v>
      </c>
      <c r="G962" s="82">
        <f>SUM(G954,G957,G959,G961)</f>
        <v>1</v>
      </c>
      <c r="I962" s="31"/>
      <c r="J962" s="30"/>
      <c r="K962" s="31"/>
      <c r="L962" s="31"/>
    </row>
    <row r="963" spans="1:12" ht="15.6" thickTop="1" thickBot="1" x14ac:dyDescent="0.35"/>
    <row r="964" spans="1:12" ht="44.4" thickTop="1" thickBot="1" x14ac:dyDescent="0.35">
      <c r="A964" s="61" t="s">
        <v>2</v>
      </c>
      <c r="B964" s="62" t="s">
        <v>3</v>
      </c>
      <c r="C964" s="63" t="s">
        <v>4</v>
      </c>
      <c r="D964" s="64" t="s">
        <v>5</v>
      </c>
      <c r="E964" s="27"/>
      <c r="F964" s="20"/>
      <c r="G964" s="20"/>
      <c r="I964" s="24"/>
      <c r="J964" s="24"/>
      <c r="K964" s="24"/>
    </row>
    <row r="965" spans="1:12" ht="87.6" thickTop="1" thickBot="1" x14ac:dyDescent="0.35">
      <c r="A965" s="65" t="s">
        <v>1138</v>
      </c>
      <c r="B965" s="222" t="s">
        <v>1139</v>
      </c>
      <c r="C965" s="50" t="s">
        <v>130</v>
      </c>
      <c r="D965" s="50">
        <v>1</v>
      </c>
      <c r="E965" s="20"/>
      <c r="F965" s="20"/>
      <c r="G965" s="20"/>
      <c r="I965" s="24"/>
      <c r="J965" s="24"/>
      <c r="K965" s="24"/>
    </row>
    <row r="966" spans="1:12" ht="30" thickTop="1" thickBot="1" x14ac:dyDescent="0.35">
      <c r="A966" s="61" t="s">
        <v>9</v>
      </c>
      <c r="B966" s="62" t="s">
        <v>10</v>
      </c>
      <c r="C966" s="62" t="s">
        <v>4</v>
      </c>
      <c r="D966" s="62" t="s">
        <v>11</v>
      </c>
      <c r="E966" s="62" t="s">
        <v>12</v>
      </c>
      <c r="F966" s="62" t="s">
        <v>13</v>
      </c>
      <c r="G966" s="64" t="s">
        <v>14</v>
      </c>
    </row>
    <row r="967" spans="1:12" ht="15" thickTop="1" x14ac:dyDescent="0.3">
      <c r="A967" s="20"/>
      <c r="B967" s="67" t="s">
        <v>15</v>
      </c>
      <c r="C967" s="68"/>
      <c r="D967" s="68"/>
      <c r="E967" s="68"/>
      <c r="F967" s="68"/>
      <c r="G967" s="7"/>
    </row>
    <row r="968" spans="1:12" x14ac:dyDescent="0.3">
      <c r="A968" s="36" t="s">
        <v>16</v>
      </c>
      <c r="B968" s="4" t="s">
        <v>70</v>
      </c>
      <c r="C968" s="4" t="s">
        <v>18</v>
      </c>
      <c r="D968" s="138">
        <v>1.06</v>
      </c>
      <c r="E968" s="70">
        <v>30.28</v>
      </c>
      <c r="F968" s="6">
        <f>PRODUCT(D968:E968)</f>
        <v>32.096800000000002</v>
      </c>
      <c r="G968" s="7"/>
    </row>
    <row r="969" spans="1:12" ht="15" thickBot="1" x14ac:dyDescent="0.35">
      <c r="A969" s="36" t="s">
        <v>19</v>
      </c>
      <c r="B969" s="4" t="s">
        <v>20</v>
      </c>
      <c r="C969" s="4" t="s">
        <v>18</v>
      </c>
      <c r="D969" s="138">
        <v>1.06</v>
      </c>
      <c r="E969" s="70">
        <v>25.18</v>
      </c>
      <c r="F969" s="6">
        <f>PRODUCT(D969:E969)</f>
        <v>26.690799999999999</v>
      </c>
      <c r="G969" s="7"/>
    </row>
    <row r="970" spans="1:12" ht="15.6" thickTop="1" thickBot="1" x14ac:dyDescent="0.35">
      <c r="A970" s="71">
        <v>1</v>
      </c>
      <c r="B970" s="244" t="s">
        <v>21</v>
      </c>
      <c r="C970" s="245"/>
      <c r="D970" s="245"/>
      <c r="E970" s="246"/>
      <c r="F970" s="72">
        <f>SUM(F968:F969)</f>
        <v>58.787599999999998</v>
      </c>
      <c r="G970" s="73">
        <f>SUM(F970/F978)</f>
        <v>0.42608814228234299</v>
      </c>
    </row>
    <row r="971" spans="1:12" ht="15" thickTop="1" x14ac:dyDescent="0.3">
      <c r="A971" s="20"/>
      <c r="B971" s="74" t="s">
        <v>1140</v>
      </c>
      <c r="C971" s="4"/>
      <c r="D971" s="4"/>
      <c r="E971" s="4"/>
      <c r="F971" s="41"/>
      <c r="G971" s="75"/>
    </row>
    <row r="972" spans="1:12" ht="27.6" customHeight="1" thickBot="1" x14ac:dyDescent="0.35">
      <c r="A972" s="36" t="s">
        <v>23</v>
      </c>
      <c r="B972" s="4" t="s">
        <v>2783</v>
      </c>
      <c r="C972" s="4" t="s">
        <v>190</v>
      </c>
      <c r="D972" s="22">
        <v>1</v>
      </c>
      <c r="E972" s="76">
        <v>50.28</v>
      </c>
      <c r="F972" s="6">
        <f>D972*E972</f>
        <v>50.28</v>
      </c>
      <c r="G972" s="7"/>
      <c r="J972" s="30"/>
      <c r="K972" s="104"/>
      <c r="L972" s="104"/>
    </row>
    <row r="973" spans="1:12" ht="15.6" thickTop="1" thickBot="1" x14ac:dyDescent="0.35">
      <c r="A973" s="71">
        <v>2</v>
      </c>
      <c r="B973" s="244" t="s">
        <v>134</v>
      </c>
      <c r="C973" s="245"/>
      <c r="D973" s="245"/>
      <c r="E973" s="246"/>
      <c r="F973" s="72">
        <f>SUM(F972)</f>
        <v>50.28</v>
      </c>
      <c r="G973" s="73">
        <f>SUM(F973/F978)</f>
        <v>0.36442569170975181</v>
      </c>
    </row>
    <row r="974" spans="1:12" ht="15.6" thickTop="1" thickBot="1" x14ac:dyDescent="0.35">
      <c r="A974" s="78" t="s">
        <v>26</v>
      </c>
      <c r="B974" s="244" t="s">
        <v>27</v>
      </c>
      <c r="C974" s="245"/>
      <c r="D974" s="245"/>
      <c r="E974" s="246"/>
      <c r="F974" s="79">
        <f>SUM(F970,F973)</f>
        <v>109.0676</v>
      </c>
      <c r="G974" s="3"/>
    </row>
    <row r="975" spans="1:12" ht="15.6" thickTop="1" thickBot="1" x14ac:dyDescent="0.35">
      <c r="A975" s="80">
        <v>3</v>
      </c>
      <c r="B975" s="264" t="s">
        <v>28</v>
      </c>
      <c r="C975" s="265"/>
      <c r="D975" s="265"/>
      <c r="E975" s="266"/>
      <c r="F975" s="79">
        <f>SUM(F974)*15%</f>
        <v>16.360139999999998</v>
      </c>
      <c r="G975" s="73">
        <f>SUM(F975/F978)</f>
        <v>0.11857707509881421</v>
      </c>
    </row>
    <row r="976" spans="1:12" ht="15.6" thickTop="1" thickBot="1" x14ac:dyDescent="0.35">
      <c r="A976" s="78" t="s">
        <v>29</v>
      </c>
      <c r="B976" s="244" t="s">
        <v>30</v>
      </c>
      <c r="C976" s="245"/>
      <c r="D976" s="245"/>
      <c r="E976" s="246"/>
      <c r="F976" s="81">
        <f>SUM(F974:F975)</f>
        <v>125.42774</v>
      </c>
    </row>
    <row r="977" spans="1:12" ht="15.6" thickTop="1" thickBot="1" x14ac:dyDescent="0.35">
      <c r="A977" s="80">
        <v>4</v>
      </c>
      <c r="B977" s="264" t="s">
        <v>31</v>
      </c>
      <c r="C977" s="265"/>
      <c r="D977" s="265"/>
      <c r="E977" s="266"/>
      <c r="F977" s="79">
        <f>SUM(F976)*10%</f>
        <v>12.542774000000001</v>
      </c>
      <c r="G977" s="73">
        <f>SUM(F977/F978)</f>
        <v>9.0909090909090912E-2</v>
      </c>
    </row>
    <row r="978" spans="1:12" ht="15.6" thickTop="1" thickBot="1" x14ac:dyDescent="0.35">
      <c r="A978" s="78" t="s">
        <v>32</v>
      </c>
      <c r="B978" s="244" t="s">
        <v>33</v>
      </c>
      <c r="C978" s="245"/>
      <c r="D978" s="245"/>
      <c r="E978" s="246"/>
      <c r="F978" s="81">
        <f>SUM(F976:F977)</f>
        <v>137.97051400000001</v>
      </c>
      <c r="G978" s="82">
        <f>SUM(G970,G973,G975,G977)</f>
        <v>0.99999999999999989</v>
      </c>
      <c r="I978" s="31"/>
      <c r="J978" s="30"/>
      <c r="K978" s="31"/>
      <c r="L978" s="31"/>
    </row>
    <row r="979" spans="1:12" ht="15.6" thickTop="1" thickBot="1" x14ac:dyDescent="0.35"/>
    <row r="980" spans="1:12" ht="44.4" thickTop="1" thickBot="1" x14ac:dyDescent="0.35">
      <c r="A980" s="61" t="s">
        <v>2</v>
      </c>
      <c r="B980" s="62" t="s">
        <v>3</v>
      </c>
      <c r="C980" s="63" t="s">
        <v>4</v>
      </c>
      <c r="D980" s="64" t="s">
        <v>5</v>
      </c>
      <c r="E980" s="27"/>
      <c r="F980" s="20"/>
      <c r="G980" s="20"/>
      <c r="I980" s="24"/>
      <c r="J980" s="24"/>
      <c r="K980" s="24"/>
    </row>
    <row r="981" spans="1:12" ht="247.8" customHeight="1" thickTop="1" x14ac:dyDescent="0.3">
      <c r="A981" s="234" t="s">
        <v>1141</v>
      </c>
      <c r="B981" s="278" t="s">
        <v>1142</v>
      </c>
      <c r="C981" s="274"/>
      <c r="D981" s="274"/>
      <c r="E981" s="27"/>
      <c r="F981" s="20"/>
      <c r="G981" s="20"/>
      <c r="I981" s="24"/>
      <c r="J981" s="24"/>
      <c r="K981" s="24"/>
    </row>
    <row r="982" spans="1:12" ht="327" customHeight="1" x14ac:dyDescent="0.3">
      <c r="A982" s="237"/>
      <c r="B982" s="280"/>
      <c r="C982" s="275"/>
      <c r="D982" s="275"/>
      <c r="E982" s="27"/>
      <c r="F982" s="20"/>
      <c r="G982" s="20"/>
      <c r="I982" s="24"/>
      <c r="J982" s="24"/>
      <c r="K982" s="24"/>
    </row>
    <row r="983" spans="1:12" ht="15" thickBot="1" x14ac:dyDescent="0.35">
      <c r="A983" s="103" t="s">
        <v>1143</v>
      </c>
      <c r="B983" s="115" t="s">
        <v>1047</v>
      </c>
      <c r="C983" s="110" t="s">
        <v>130</v>
      </c>
      <c r="D983" s="110">
        <v>1</v>
      </c>
      <c r="E983" s="20"/>
      <c r="F983" s="20"/>
      <c r="G983" s="20"/>
      <c r="I983" s="24"/>
      <c r="J983" s="24"/>
      <c r="K983" s="24"/>
    </row>
    <row r="984" spans="1:12" ht="30" thickTop="1" thickBot="1" x14ac:dyDescent="0.35">
      <c r="A984" s="61" t="s">
        <v>9</v>
      </c>
      <c r="B984" s="62" t="s">
        <v>10</v>
      </c>
      <c r="C984" s="62" t="s">
        <v>4</v>
      </c>
      <c r="D984" s="62" t="s">
        <v>11</v>
      </c>
      <c r="E984" s="62" t="s">
        <v>12</v>
      </c>
      <c r="F984" s="62" t="s">
        <v>13</v>
      </c>
      <c r="G984" s="64" t="s">
        <v>14</v>
      </c>
    </row>
    <row r="985" spans="1:12" ht="15" thickTop="1" x14ac:dyDescent="0.3">
      <c r="A985" s="20"/>
      <c r="B985" s="67" t="s">
        <v>15</v>
      </c>
      <c r="C985" s="68"/>
      <c r="D985" s="68"/>
      <c r="E985" s="68"/>
      <c r="F985" s="68"/>
      <c r="G985" s="7"/>
    </row>
    <row r="986" spans="1:12" x14ac:dyDescent="0.3">
      <c r="A986" s="36" t="s">
        <v>16</v>
      </c>
      <c r="B986" s="4" t="s">
        <v>70</v>
      </c>
      <c r="C986" s="4" t="s">
        <v>18</v>
      </c>
      <c r="D986" s="105">
        <v>0.54600000000000004</v>
      </c>
      <c r="E986" s="70">
        <v>30.28</v>
      </c>
      <c r="F986" s="6">
        <f>PRODUCT(D986:E986)</f>
        <v>16.532880000000002</v>
      </c>
      <c r="G986" s="7"/>
    </row>
    <row r="987" spans="1:12" ht="15" thickBot="1" x14ac:dyDescent="0.35">
      <c r="A987" s="36" t="s">
        <v>19</v>
      </c>
      <c r="B987" s="4" t="s">
        <v>20</v>
      </c>
      <c r="C987" s="4" t="s">
        <v>18</v>
      </c>
      <c r="D987" s="105">
        <v>0.54600000000000004</v>
      </c>
      <c r="E987" s="70">
        <v>25.18</v>
      </c>
      <c r="F987" s="6">
        <f>PRODUCT(D987:E987)</f>
        <v>13.748280000000001</v>
      </c>
      <c r="G987" s="7"/>
    </row>
    <row r="988" spans="1:12" ht="15.6" thickTop="1" thickBot="1" x14ac:dyDescent="0.35">
      <c r="A988" s="71">
        <v>1</v>
      </c>
      <c r="B988" s="244" t="s">
        <v>21</v>
      </c>
      <c r="C988" s="245"/>
      <c r="D988" s="245"/>
      <c r="E988" s="246"/>
      <c r="F988" s="72">
        <f>SUM(F986:F987)</f>
        <v>30.281160000000003</v>
      </c>
      <c r="G988" s="73">
        <f>SUM(F988/F996)</f>
        <v>0.54340625512082008</v>
      </c>
    </row>
    <row r="989" spans="1:12" ht="15" thickTop="1" x14ac:dyDescent="0.3">
      <c r="A989" s="20"/>
      <c r="B989" s="74" t="s">
        <v>188</v>
      </c>
      <c r="C989" s="4"/>
      <c r="D989" s="4"/>
      <c r="E989" s="4"/>
      <c r="F989" s="41"/>
      <c r="G989" s="75"/>
    </row>
    <row r="990" spans="1:12" ht="15" thickBot="1" x14ac:dyDescent="0.35">
      <c r="A990" s="36" t="s">
        <v>23</v>
      </c>
      <c r="B990" s="4" t="s">
        <v>189</v>
      </c>
      <c r="C990" s="4" t="s">
        <v>190</v>
      </c>
      <c r="D990" s="22">
        <v>1</v>
      </c>
      <c r="E990" s="76">
        <v>13.77</v>
      </c>
      <c r="F990" s="6">
        <f>D990*E990</f>
        <v>13.77</v>
      </c>
      <c r="G990" s="7"/>
      <c r="J990" s="30"/>
      <c r="K990" s="104"/>
      <c r="L990" s="104"/>
    </row>
    <row r="991" spans="1:12" ht="15.6" thickTop="1" thickBot="1" x14ac:dyDescent="0.35">
      <c r="A991" s="71">
        <v>2</v>
      </c>
      <c r="B991" s="244" t="s">
        <v>134</v>
      </c>
      <c r="C991" s="245"/>
      <c r="D991" s="245"/>
      <c r="E991" s="246"/>
      <c r="F991" s="72">
        <f>SUM(F990)</f>
        <v>13.77</v>
      </c>
      <c r="G991" s="73">
        <f>SUM(F991/F996)</f>
        <v>0.2471075788712748</v>
      </c>
    </row>
    <row r="992" spans="1:12" ht="15.6" thickTop="1" thickBot="1" x14ac:dyDescent="0.35">
      <c r="A992" s="78" t="s">
        <v>26</v>
      </c>
      <c r="B992" s="244" t="s">
        <v>27</v>
      </c>
      <c r="C992" s="245"/>
      <c r="D992" s="245"/>
      <c r="E992" s="246"/>
      <c r="F992" s="79">
        <f>SUM(F988,F991)</f>
        <v>44.051160000000003</v>
      </c>
      <c r="G992" s="3"/>
    </row>
    <row r="993" spans="1:12" ht="15.6" thickTop="1" thickBot="1" x14ac:dyDescent="0.35">
      <c r="A993" s="80">
        <v>3</v>
      </c>
      <c r="B993" s="264" t="s">
        <v>28</v>
      </c>
      <c r="C993" s="265"/>
      <c r="D993" s="265"/>
      <c r="E993" s="266"/>
      <c r="F993" s="79">
        <f>SUM(F992)*15%</f>
        <v>6.6076740000000003</v>
      </c>
      <c r="G993" s="73">
        <f>SUM(F993/F996)</f>
        <v>0.11857707509881422</v>
      </c>
    </row>
    <row r="994" spans="1:12" ht="15.6" thickTop="1" thickBot="1" x14ac:dyDescent="0.35">
      <c r="A994" s="78" t="s">
        <v>29</v>
      </c>
      <c r="B994" s="244" t="s">
        <v>30</v>
      </c>
      <c r="C994" s="245"/>
      <c r="D994" s="245"/>
      <c r="E994" s="246"/>
      <c r="F994" s="81">
        <f>SUM(F992:F993)</f>
        <v>50.658834000000006</v>
      </c>
    </row>
    <row r="995" spans="1:12" ht="15.6" thickTop="1" thickBot="1" x14ac:dyDescent="0.35">
      <c r="A995" s="80">
        <v>4</v>
      </c>
      <c r="B995" s="264" t="s">
        <v>31</v>
      </c>
      <c r="C995" s="265"/>
      <c r="D995" s="265"/>
      <c r="E995" s="266"/>
      <c r="F995" s="79">
        <f>SUM(F994)*10%</f>
        <v>5.0658834000000006</v>
      </c>
      <c r="G995" s="73">
        <f>SUM(F995/F996)</f>
        <v>9.0909090909090912E-2</v>
      </c>
    </row>
    <row r="996" spans="1:12" ht="15.6" thickTop="1" thickBot="1" x14ac:dyDescent="0.35">
      <c r="A996" s="78" t="s">
        <v>32</v>
      </c>
      <c r="B996" s="244" t="s">
        <v>33</v>
      </c>
      <c r="C996" s="245"/>
      <c r="D996" s="245"/>
      <c r="E996" s="246"/>
      <c r="F996" s="81">
        <f>SUM(F994:F995)</f>
        <v>55.724717400000003</v>
      </c>
      <c r="G996" s="82">
        <f>SUM(G988,G991,G993,G995)</f>
        <v>1</v>
      </c>
      <c r="I996" s="31"/>
      <c r="J996" s="30"/>
      <c r="K996" s="31"/>
      <c r="L996" s="31"/>
    </row>
    <row r="997" spans="1:12" ht="15.6" thickTop="1" thickBot="1" x14ac:dyDescent="0.35"/>
    <row r="998" spans="1:12" ht="44.4" thickTop="1" thickBot="1" x14ac:dyDescent="0.35">
      <c r="A998" s="61" t="s">
        <v>2</v>
      </c>
      <c r="B998" s="62" t="s">
        <v>3</v>
      </c>
      <c r="C998" s="63" t="s">
        <v>4</v>
      </c>
      <c r="D998" s="64" t="s">
        <v>5</v>
      </c>
      <c r="E998" s="27"/>
      <c r="F998" s="20"/>
      <c r="G998" s="20"/>
      <c r="I998" s="24"/>
      <c r="J998" s="24"/>
      <c r="K998" s="24"/>
    </row>
    <row r="999" spans="1:12" ht="151.19999999999999" customHeight="1" thickTop="1" x14ac:dyDescent="0.3">
      <c r="A999" s="234" t="s">
        <v>1141</v>
      </c>
      <c r="B999" s="278" t="s">
        <v>1144</v>
      </c>
      <c r="C999" s="274"/>
      <c r="D999" s="274"/>
      <c r="E999" s="27"/>
      <c r="F999" s="20"/>
      <c r="G999" s="20"/>
      <c r="I999" s="24"/>
      <c r="J999" s="24"/>
      <c r="K999" s="24"/>
    </row>
    <row r="1000" spans="1:12" ht="294.60000000000002" customHeight="1" x14ac:dyDescent="0.3">
      <c r="A1000" s="237"/>
      <c r="B1000" s="280"/>
      <c r="C1000" s="275"/>
      <c r="D1000" s="275"/>
      <c r="E1000" s="27"/>
      <c r="F1000" s="20"/>
      <c r="G1000" s="20"/>
      <c r="I1000" s="24"/>
      <c r="J1000" s="24"/>
      <c r="K1000" s="24"/>
    </row>
    <row r="1001" spans="1:12" ht="15" thickBot="1" x14ac:dyDescent="0.35">
      <c r="A1001" s="103" t="s">
        <v>1145</v>
      </c>
      <c r="B1001" s="115" t="s">
        <v>1058</v>
      </c>
      <c r="C1001" s="110" t="s">
        <v>130</v>
      </c>
      <c r="D1001" s="110">
        <v>1</v>
      </c>
      <c r="E1001" s="20"/>
      <c r="F1001" s="20"/>
      <c r="G1001" s="20"/>
      <c r="I1001" s="24"/>
      <c r="J1001" s="24"/>
      <c r="K1001" s="24"/>
    </row>
    <row r="1002" spans="1:12" ht="30" thickTop="1" thickBot="1" x14ac:dyDescent="0.35">
      <c r="A1002" s="61" t="s">
        <v>9</v>
      </c>
      <c r="B1002" s="62" t="s">
        <v>10</v>
      </c>
      <c r="C1002" s="62" t="s">
        <v>4</v>
      </c>
      <c r="D1002" s="62" t="s">
        <v>11</v>
      </c>
      <c r="E1002" s="62" t="s">
        <v>12</v>
      </c>
      <c r="F1002" s="62" t="s">
        <v>13</v>
      </c>
      <c r="G1002" s="64" t="s">
        <v>14</v>
      </c>
    </row>
    <row r="1003" spans="1:12" ht="15" thickTop="1" x14ac:dyDescent="0.3">
      <c r="A1003" s="20"/>
      <c r="B1003" s="67" t="s">
        <v>15</v>
      </c>
      <c r="C1003" s="68"/>
      <c r="D1003" s="68"/>
      <c r="E1003" s="68"/>
      <c r="F1003" s="68"/>
      <c r="G1003" s="7"/>
    </row>
    <row r="1004" spans="1:12" x14ac:dyDescent="0.3">
      <c r="A1004" s="36" t="s">
        <v>16</v>
      </c>
      <c r="B1004" s="4" t="s">
        <v>70</v>
      </c>
      <c r="C1004" s="4" t="s">
        <v>18</v>
      </c>
      <c r="D1004" s="22">
        <v>1.1000000000000001</v>
      </c>
      <c r="E1004" s="70">
        <v>30.28</v>
      </c>
      <c r="F1004" s="6">
        <f>PRODUCT(D1004:E1004)</f>
        <v>33.308000000000007</v>
      </c>
      <c r="G1004" s="7"/>
    </row>
    <row r="1005" spans="1:12" ht="15" thickBot="1" x14ac:dyDescent="0.35">
      <c r="A1005" s="36" t="s">
        <v>19</v>
      </c>
      <c r="B1005" s="4" t="s">
        <v>20</v>
      </c>
      <c r="C1005" s="4" t="s">
        <v>18</v>
      </c>
      <c r="D1005" s="22">
        <v>1.1000000000000001</v>
      </c>
      <c r="E1005" s="70">
        <v>25.18</v>
      </c>
      <c r="F1005" s="6">
        <f>PRODUCT(D1005:E1005)</f>
        <v>27.698</v>
      </c>
      <c r="G1005" s="7"/>
    </row>
    <row r="1006" spans="1:12" ht="15.6" thickTop="1" thickBot="1" x14ac:dyDescent="0.35">
      <c r="A1006" s="71">
        <v>1</v>
      </c>
      <c r="B1006" s="244" t="s">
        <v>21</v>
      </c>
      <c r="C1006" s="245"/>
      <c r="D1006" s="245"/>
      <c r="E1006" s="246"/>
      <c r="F1006" s="72">
        <f>SUM(F1004:F1005)</f>
        <v>61.006000000000007</v>
      </c>
      <c r="G1006" s="73">
        <f>SUM(F1006/F1014)</f>
        <v>0.54717807656941253</v>
      </c>
    </row>
    <row r="1007" spans="1:12" ht="15" thickTop="1" x14ac:dyDescent="0.3">
      <c r="A1007" s="20"/>
      <c r="B1007" s="74" t="s">
        <v>188</v>
      </c>
      <c r="C1007" s="4"/>
      <c r="D1007" s="4"/>
      <c r="E1007" s="4"/>
      <c r="F1007" s="41"/>
      <c r="G1007" s="75"/>
    </row>
    <row r="1008" spans="1:12" ht="15" thickBot="1" x14ac:dyDescent="0.35">
      <c r="A1008" s="36" t="s">
        <v>23</v>
      </c>
      <c r="B1008" s="4" t="s">
        <v>189</v>
      </c>
      <c r="C1008" s="4" t="s">
        <v>190</v>
      </c>
      <c r="D1008" s="22">
        <v>1</v>
      </c>
      <c r="E1008" s="76">
        <v>27.13</v>
      </c>
      <c r="F1008" s="6">
        <f>D1008*E1008</f>
        <v>27.13</v>
      </c>
      <c r="G1008" s="7"/>
      <c r="J1008" s="30"/>
      <c r="K1008" s="104"/>
      <c r="L1008" s="104"/>
    </row>
    <row r="1009" spans="1:12" ht="15.6" thickTop="1" thickBot="1" x14ac:dyDescent="0.35">
      <c r="A1009" s="71">
        <v>2</v>
      </c>
      <c r="B1009" s="244" t="s">
        <v>134</v>
      </c>
      <c r="C1009" s="245"/>
      <c r="D1009" s="245"/>
      <c r="E1009" s="246"/>
      <c r="F1009" s="72">
        <f>SUM(F1008)</f>
        <v>27.13</v>
      </c>
      <c r="G1009" s="73">
        <f>SUM(F1009/F1014)</f>
        <v>0.24333575742268235</v>
      </c>
    </row>
    <row r="1010" spans="1:12" ht="15.6" thickTop="1" thickBot="1" x14ac:dyDescent="0.35">
      <c r="A1010" s="78" t="s">
        <v>26</v>
      </c>
      <c r="B1010" s="244" t="s">
        <v>27</v>
      </c>
      <c r="C1010" s="245"/>
      <c r="D1010" s="245"/>
      <c r="E1010" s="246"/>
      <c r="F1010" s="79">
        <f>SUM(F1006,F1009)</f>
        <v>88.13600000000001</v>
      </c>
      <c r="G1010" s="3"/>
    </row>
    <row r="1011" spans="1:12" ht="15.6" thickTop="1" thickBot="1" x14ac:dyDescent="0.35">
      <c r="A1011" s="80">
        <v>3</v>
      </c>
      <c r="B1011" s="264" t="s">
        <v>28</v>
      </c>
      <c r="C1011" s="265"/>
      <c r="D1011" s="265"/>
      <c r="E1011" s="266"/>
      <c r="F1011" s="79">
        <f>SUM(F1010)*15%</f>
        <v>13.220400000000001</v>
      </c>
      <c r="G1011" s="73">
        <f>SUM(F1011/F1014)</f>
        <v>0.11857707509881424</v>
      </c>
    </row>
    <row r="1012" spans="1:12" ht="15.6" thickTop="1" thickBot="1" x14ac:dyDescent="0.35">
      <c r="A1012" s="78" t="s">
        <v>29</v>
      </c>
      <c r="B1012" s="244" t="s">
        <v>30</v>
      </c>
      <c r="C1012" s="245"/>
      <c r="D1012" s="245"/>
      <c r="E1012" s="246"/>
      <c r="F1012" s="81">
        <f>SUM(F1010:F1011)</f>
        <v>101.35640000000001</v>
      </c>
    </row>
    <row r="1013" spans="1:12" ht="15.6" thickTop="1" thickBot="1" x14ac:dyDescent="0.35">
      <c r="A1013" s="80">
        <v>4</v>
      </c>
      <c r="B1013" s="264" t="s">
        <v>31</v>
      </c>
      <c r="C1013" s="265"/>
      <c r="D1013" s="265"/>
      <c r="E1013" s="266"/>
      <c r="F1013" s="79">
        <f>SUM(F1012)*10%</f>
        <v>10.135640000000002</v>
      </c>
      <c r="G1013" s="73">
        <f>SUM(F1013/F1014)</f>
        <v>9.0909090909090925E-2</v>
      </c>
    </row>
    <row r="1014" spans="1:12" ht="15.6" thickTop="1" thickBot="1" x14ac:dyDescent="0.35">
      <c r="A1014" s="78" t="s">
        <v>32</v>
      </c>
      <c r="B1014" s="244" t="s">
        <v>33</v>
      </c>
      <c r="C1014" s="245"/>
      <c r="D1014" s="245"/>
      <c r="E1014" s="246"/>
      <c r="F1014" s="81">
        <f>SUM(F1012:F1013)</f>
        <v>111.49204</v>
      </c>
      <c r="G1014" s="82">
        <f>SUM(G1006,G1009,G1011,G1013)</f>
        <v>1</v>
      </c>
      <c r="I1014" s="31"/>
      <c r="J1014" s="30"/>
      <c r="K1014" s="31"/>
      <c r="L1014" s="31"/>
    </row>
    <row r="1015" spans="1:12" ht="15.6" thickTop="1" thickBot="1" x14ac:dyDescent="0.35"/>
    <row r="1016" spans="1:12" ht="44.4" thickTop="1" thickBot="1" x14ac:dyDescent="0.35">
      <c r="A1016" s="61" t="s">
        <v>2</v>
      </c>
      <c r="B1016" s="62" t="s">
        <v>3</v>
      </c>
      <c r="C1016" s="63" t="s">
        <v>4</v>
      </c>
      <c r="D1016" s="64" t="s">
        <v>5</v>
      </c>
      <c r="E1016" s="27"/>
      <c r="F1016" s="20"/>
      <c r="G1016" s="20"/>
      <c r="I1016" s="24"/>
      <c r="J1016" s="24"/>
      <c r="K1016" s="24"/>
    </row>
    <row r="1017" spans="1:12" ht="297" customHeight="1" thickTop="1" x14ac:dyDescent="0.3">
      <c r="A1017" s="234" t="s">
        <v>1141</v>
      </c>
      <c r="B1017" s="278" t="s">
        <v>1146</v>
      </c>
      <c r="C1017" s="274"/>
      <c r="D1017" s="274"/>
      <c r="E1017" s="27"/>
      <c r="F1017" s="20"/>
      <c r="G1017" s="20"/>
      <c r="I1017" s="24"/>
      <c r="J1017" s="24"/>
      <c r="K1017" s="24"/>
    </row>
    <row r="1018" spans="1:12" ht="280.2" customHeight="1" x14ac:dyDescent="0.3">
      <c r="A1018" s="237"/>
      <c r="B1018" s="280"/>
      <c r="C1018" s="275"/>
      <c r="D1018" s="275"/>
      <c r="E1018" s="27"/>
      <c r="F1018" s="20"/>
      <c r="G1018" s="20"/>
      <c r="I1018" s="24"/>
      <c r="J1018" s="24"/>
      <c r="K1018" s="24"/>
    </row>
    <row r="1019" spans="1:12" ht="15" thickBot="1" x14ac:dyDescent="0.35">
      <c r="A1019" s="103" t="s">
        <v>1147</v>
      </c>
      <c r="B1019" s="115" t="s">
        <v>1060</v>
      </c>
      <c r="C1019" s="110" t="s">
        <v>130</v>
      </c>
      <c r="D1019" s="110">
        <v>1</v>
      </c>
      <c r="E1019" s="20"/>
      <c r="F1019" s="20"/>
      <c r="G1019" s="20"/>
      <c r="I1019" s="24"/>
      <c r="J1019" s="24"/>
      <c r="K1019" s="24"/>
    </row>
    <row r="1020" spans="1:12" ht="30" thickTop="1" thickBot="1" x14ac:dyDescent="0.35">
      <c r="A1020" s="61" t="s">
        <v>9</v>
      </c>
      <c r="B1020" s="62" t="s">
        <v>10</v>
      </c>
      <c r="C1020" s="62" t="s">
        <v>4</v>
      </c>
      <c r="D1020" s="62" t="s">
        <v>11</v>
      </c>
      <c r="E1020" s="62" t="s">
        <v>12</v>
      </c>
      <c r="F1020" s="62" t="s">
        <v>13</v>
      </c>
      <c r="G1020" s="64" t="s">
        <v>14</v>
      </c>
    </row>
    <row r="1021" spans="1:12" ht="15" thickTop="1" x14ac:dyDescent="0.3">
      <c r="A1021" s="20"/>
      <c r="B1021" s="67" t="s">
        <v>15</v>
      </c>
      <c r="C1021" s="68"/>
      <c r="D1021" s="68"/>
      <c r="E1021" s="68"/>
      <c r="F1021" s="68"/>
      <c r="G1021" s="7"/>
    </row>
    <row r="1022" spans="1:12" x14ac:dyDescent="0.3">
      <c r="A1022" s="36" t="s">
        <v>16</v>
      </c>
      <c r="B1022" s="4" t="s">
        <v>70</v>
      </c>
      <c r="C1022" s="4" t="s">
        <v>18</v>
      </c>
      <c r="D1022" s="105">
        <v>2.6</v>
      </c>
      <c r="E1022" s="70">
        <v>30.28</v>
      </c>
      <c r="F1022" s="6">
        <f>PRODUCT(D1022:E1022)</f>
        <v>78.728000000000009</v>
      </c>
      <c r="G1022" s="7"/>
    </row>
    <row r="1023" spans="1:12" x14ac:dyDescent="0.3">
      <c r="A1023" s="36" t="s">
        <v>19</v>
      </c>
      <c r="B1023" s="4" t="s">
        <v>140</v>
      </c>
      <c r="C1023" s="4" t="s">
        <v>18</v>
      </c>
      <c r="D1023" s="105">
        <v>2.6</v>
      </c>
      <c r="E1023" s="6">
        <v>28.09</v>
      </c>
      <c r="F1023" s="6">
        <f>PRODUCT(D1023:E1023)</f>
        <v>73.034000000000006</v>
      </c>
      <c r="G1023" s="7"/>
    </row>
    <row r="1024" spans="1:12" ht="15" thickBot="1" x14ac:dyDescent="0.35">
      <c r="A1024" s="36" t="s">
        <v>131</v>
      </c>
      <c r="B1024" s="4" t="s">
        <v>141</v>
      </c>
      <c r="C1024" s="4" t="s">
        <v>18</v>
      </c>
      <c r="D1024" s="105">
        <v>2.6</v>
      </c>
      <c r="E1024" s="70">
        <v>25.18</v>
      </c>
      <c r="F1024" s="6">
        <f>PRODUCT(D1024:E1024)</f>
        <v>65.468000000000004</v>
      </c>
      <c r="G1024" s="7"/>
    </row>
    <row r="1025" spans="1:12" ht="15.6" thickTop="1" thickBot="1" x14ac:dyDescent="0.35">
      <c r="A1025" s="71">
        <v>1</v>
      </c>
      <c r="B1025" s="244" t="s">
        <v>21</v>
      </c>
      <c r="C1025" s="245"/>
      <c r="D1025" s="245"/>
      <c r="E1025" s="246"/>
      <c r="F1025" s="72">
        <f>SUM(F1022:F1024)</f>
        <v>217.23000000000002</v>
      </c>
      <c r="G1025" s="73">
        <f>SUM(F1025/F1033)</f>
        <v>0.55790552358058076</v>
      </c>
    </row>
    <row r="1026" spans="1:12" ht="15" thickTop="1" x14ac:dyDescent="0.3">
      <c r="A1026" s="20"/>
      <c r="B1026" s="74" t="s">
        <v>188</v>
      </c>
      <c r="C1026" s="4"/>
      <c r="D1026" s="4"/>
      <c r="E1026" s="4"/>
      <c r="F1026" s="41"/>
      <c r="G1026" s="75"/>
    </row>
    <row r="1027" spans="1:12" ht="15" thickBot="1" x14ac:dyDescent="0.35">
      <c r="A1027" s="36" t="s">
        <v>23</v>
      </c>
      <c r="B1027" s="4" t="s">
        <v>189</v>
      </c>
      <c r="C1027" s="4" t="s">
        <v>190</v>
      </c>
      <c r="D1027" s="22">
        <v>1</v>
      </c>
      <c r="E1027" s="76">
        <v>90.57</v>
      </c>
      <c r="F1027" s="6">
        <f>D1027*E1027</f>
        <v>90.57</v>
      </c>
      <c r="G1027" s="7"/>
      <c r="J1027" s="30"/>
      <c r="K1027" s="104"/>
      <c r="L1027" s="104"/>
    </row>
    <row r="1028" spans="1:12" ht="15.6" thickTop="1" thickBot="1" x14ac:dyDescent="0.35">
      <c r="A1028" s="71">
        <v>2</v>
      </c>
      <c r="B1028" s="244" t="s">
        <v>134</v>
      </c>
      <c r="C1028" s="245"/>
      <c r="D1028" s="245"/>
      <c r="E1028" s="246"/>
      <c r="F1028" s="72">
        <f>SUM(F1027)</f>
        <v>90.57</v>
      </c>
      <c r="G1028" s="73">
        <f>SUM(F1028/F1033)</f>
        <v>0.23260831041151406</v>
      </c>
    </row>
    <row r="1029" spans="1:12" ht="15.6" thickTop="1" thickBot="1" x14ac:dyDescent="0.35">
      <c r="A1029" s="78" t="s">
        <v>26</v>
      </c>
      <c r="B1029" s="244" t="s">
        <v>27</v>
      </c>
      <c r="C1029" s="245"/>
      <c r="D1029" s="245"/>
      <c r="E1029" s="246"/>
      <c r="F1029" s="79">
        <f>SUM(F1025,F1028)</f>
        <v>307.8</v>
      </c>
      <c r="G1029" s="3"/>
    </row>
    <row r="1030" spans="1:12" ht="15.6" thickTop="1" thickBot="1" x14ac:dyDescent="0.35">
      <c r="A1030" s="80">
        <v>3</v>
      </c>
      <c r="B1030" s="264" t="s">
        <v>28</v>
      </c>
      <c r="C1030" s="265"/>
      <c r="D1030" s="265"/>
      <c r="E1030" s="266"/>
      <c r="F1030" s="79">
        <f>SUM(F1029)*15%</f>
        <v>46.17</v>
      </c>
      <c r="G1030" s="73">
        <f>SUM(F1030/F1033)</f>
        <v>0.11857707509881422</v>
      </c>
    </row>
    <row r="1031" spans="1:12" ht="15.6" thickTop="1" thickBot="1" x14ac:dyDescent="0.35">
      <c r="A1031" s="78" t="s">
        <v>29</v>
      </c>
      <c r="B1031" s="244" t="s">
        <v>30</v>
      </c>
      <c r="C1031" s="245"/>
      <c r="D1031" s="245"/>
      <c r="E1031" s="246"/>
      <c r="F1031" s="81">
        <f>SUM(F1029:F1030)</f>
        <v>353.97</v>
      </c>
    </row>
    <row r="1032" spans="1:12" ht="15.6" thickTop="1" thickBot="1" x14ac:dyDescent="0.35">
      <c r="A1032" s="80">
        <v>4</v>
      </c>
      <c r="B1032" s="264" t="s">
        <v>31</v>
      </c>
      <c r="C1032" s="265"/>
      <c r="D1032" s="265"/>
      <c r="E1032" s="266"/>
      <c r="F1032" s="79">
        <f>SUM(F1031)*10%</f>
        <v>35.397000000000006</v>
      </c>
      <c r="G1032" s="73">
        <f>SUM(F1032/F1033)</f>
        <v>9.0909090909090925E-2</v>
      </c>
    </row>
    <row r="1033" spans="1:12" ht="15.6" thickTop="1" thickBot="1" x14ac:dyDescent="0.35">
      <c r="A1033" s="78" t="s">
        <v>32</v>
      </c>
      <c r="B1033" s="244" t="s">
        <v>33</v>
      </c>
      <c r="C1033" s="245"/>
      <c r="D1033" s="245"/>
      <c r="E1033" s="246"/>
      <c r="F1033" s="81">
        <f>SUM(F1031:F1032)</f>
        <v>389.36700000000002</v>
      </c>
      <c r="G1033" s="82">
        <f>SUM(G1025,G1028,G1030,G1032)</f>
        <v>1</v>
      </c>
      <c r="I1033" s="31"/>
      <c r="J1033" s="30"/>
      <c r="K1033" s="31"/>
      <c r="L1033" s="31"/>
    </row>
    <row r="1034" spans="1:12" ht="15.6" thickTop="1" thickBot="1" x14ac:dyDescent="0.35"/>
    <row r="1035" spans="1:12" ht="44.4" thickTop="1" thickBot="1" x14ac:dyDescent="0.35">
      <c r="A1035" s="61" t="s">
        <v>2</v>
      </c>
      <c r="B1035" s="62" t="s">
        <v>3</v>
      </c>
      <c r="C1035" s="63" t="s">
        <v>4</v>
      </c>
      <c r="D1035" s="64" t="s">
        <v>5</v>
      </c>
      <c r="E1035" s="27"/>
      <c r="F1035" s="20"/>
      <c r="G1035" s="20"/>
      <c r="I1035" s="24"/>
      <c r="J1035" s="24"/>
      <c r="K1035" s="24"/>
    </row>
    <row r="1036" spans="1:12" ht="348.6" customHeight="1" thickTop="1" x14ac:dyDescent="0.3">
      <c r="A1036" s="234" t="s">
        <v>1141</v>
      </c>
      <c r="B1036" s="278" t="s">
        <v>1148</v>
      </c>
      <c r="C1036" s="274"/>
      <c r="D1036" s="274"/>
      <c r="E1036" s="27"/>
      <c r="F1036" s="20"/>
      <c r="G1036" s="20"/>
      <c r="I1036" s="24"/>
      <c r="J1036" s="24"/>
      <c r="K1036" s="24"/>
    </row>
    <row r="1037" spans="1:12" ht="232.2" customHeight="1" x14ac:dyDescent="0.3">
      <c r="A1037" s="237"/>
      <c r="B1037" s="280"/>
      <c r="C1037" s="275"/>
      <c r="D1037" s="275"/>
      <c r="E1037" s="27"/>
      <c r="F1037" s="20"/>
      <c r="G1037" s="20"/>
      <c r="I1037" s="24"/>
      <c r="J1037" s="24"/>
      <c r="K1037" s="24"/>
    </row>
    <row r="1038" spans="1:12" ht="15" thickBot="1" x14ac:dyDescent="0.35">
      <c r="A1038" s="103" t="s">
        <v>1149</v>
      </c>
      <c r="B1038" s="115" t="s">
        <v>1062</v>
      </c>
      <c r="C1038" s="110" t="s">
        <v>130</v>
      </c>
      <c r="D1038" s="110">
        <v>1</v>
      </c>
      <c r="E1038" s="20"/>
      <c r="F1038" s="20"/>
      <c r="G1038" s="20"/>
      <c r="I1038" s="24"/>
      <c r="J1038" s="24"/>
      <c r="K1038" s="24"/>
    </row>
    <row r="1039" spans="1:12" ht="30" thickTop="1" thickBot="1" x14ac:dyDescent="0.35">
      <c r="A1039" s="61" t="s">
        <v>9</v>
      </c>
      <c r="B1039" s="62" t="s">
        <v>10</v>
      </c>
      <c r="C1039" s="62" t="s">
        <v>4</v>
      </c>
      <c r="D1039" s="62" t="s">
        <v>11</v>
      </c>
      <c r="E1039" s="62" t="s">
        <v>12</v>
      </c>
      <c r="F1039" s="62" t="s">
        <v>13</v>
      </c>
      <c r="G1039" s="64" t="s">
        <v>14</v>
      </c>
    </row>
    <row r="1040" spans="1:12" ht="15" thickTop="1" x14ac:dyDescent="0.3">
      <c r="A1040" s="20"/>
      <c r="B1040" s="67" t="s">
        <v>15</v>
      </c>
      <c r="C1040" s="68"/>
      <c r="D1040" s="68"/>
      <c r="E1040" s="68"/>
      <c r="F1040" s="68"/>
      <c r="G1040" s="7"/>
    </row>
    <row r="1041" spans="1:12" x14ac:dyDescent="0.3">
      <c r="A1041" s="36" t="s">
        <v>16</v>
      </c>
      <c r="B1041" s="4" t="s">
        <v>70</v>
      </c>
      <c r="C1041" s="4" t="s">
        <v>18</v>
      </c>
      <c r="D1041" s="105">
        <v>3.5</v>
      </c>
      <c r="E1041" s="70">
        <v>30.28</v>
      </c>
      <c r="F1041" s="6">
        <f>PRODUCT(D1041:E1041)</f>
        <v>105.98</v>
      </c>
      <c r="G1041" s="7"/>
    </row>
    <row r="1042" spans="1:12" x14ac:dyDescent="0.3">
      <c r="A1042" s="36" t="s">
        <v>19</v>
      </c>
      <c r="B1042" s="4" t="s">
        <v>140</v>
      </c>
      <c r="C1042" s="4" t="s">
        <v>18</v>
      </c>
      <c r="D1042" s="105">
        <v>3.5</v>
      </c>
      <c r="E1042" s="6">
        <v>28.09</v>
      </c>
      <c r="F1042" s="6">
        <f>PRODUCT(D1042:E1042)</f>
        <v>98.314999999999998</v>
      </c>
      <c r="G1042" s="7"/>
    </row>
    <row r="1043" spans="1:12" ht="15" thickBot="1" x14ac:dyDescent="0.35">
      <c r="A1043" s="36" t="s">
        <v>131</v>
      </c>
      <c r="B1043" s="4" t="s">
        <v>141</v>
      </c>
      <c r="C1043" s="4" t="s">
        <v>18</v>
      </c>
      <c r="D1043" s="105">
        <v>3.5</v>
      </c>
      <c r="E1043" s="70">
        <v>25.18</v>
      </c>
      <c r="F1043" s="6">
        <f>PRODUCT(D1043:E1043)</f>
        <v>88.13</v>
      </c>
      <c r="G1043" s="7"/>
    </row>
    <row r="1044" spans="1:12" ht="15.6" thickTop="1" thickBot="1" x14ac:dyDescent="0.35">
      <c r="A1044" s="71">
        <v>1</v>
      </c>
      <c r="B1044" s="244" t="s">
        <v>21</v>
      </c>
      <c r="C1044" s="245"/>
      <c r="D1044" s="245"/>
      <c r="E1044" s="246"/>
      <c r="F1044" s="72">
        <f>SUM(F1041:F1043)</f>
        <v>292.42500000000001</v>
      </c>
      <c r="G1044" s="73">
        <f>SUM(F1044/F1052)</f>
        <v>0.58727471046081514</v>
      </c>
    </row>
    <row r="1045" spans="1:12" ht="15" thickTop="1" x14ac:dyDescent="0.3">
      <c r="A1045" s="20"/>
      <c r="B1045" s="74" t="s">
        <v>188</v>
      </c>
      <c r="C1045" s="4"/>
      <c r="D1045" s="4"/>
      <c r="E1045" s="4"/>
      <c r="F1045" s="41"/>
      <c r="G1045" s="75"/>
    </row>
    <row r="1046" spans="1:12" ht="15" thickBot="1" x14ac:dyDescent="0.35">
      <c r="A1046" s="36" t="s">
        <v>23</v>
      </c>
      <c r="B1046" s="4" t="s">
        <v>189</v>
      </c>
      <c r="C1046" s="4" t="s">
        <v>190</v>
      </c>
      <c r="D1046" s="22">
        <v>1</v>
      </c>
      <c r="E1046" s="76">
        <v>101.2</v>
      </c>
      <c r="F1046" s="6">
        <f>D1046*E1046</f>
        <v>101.2</v>
      </c>
      <c r="G1046" s="7"/>
      <c r="J1046" s="30"/>
      <c r="K1046" s="104"/>
      <c r="L1046" s="104"/>
    </row>
    <row r="1047" spans="1:12" ht="15.6" thickTop="1" thickBot="1" x14ac:dyDescent="0.35">
      <c r="A1047" s="71">
        <v>2</v>
      </c>
      <c r="B1047" s="244" t="s">
        <v>134</v>
      </c>
      <c r="C1047" s="245"/>
      <c r="D1047" s="245"/>
      <c r="E1047" s="246"/>
      <c r="F1047" s="72">
        <f>SUM(F1046)</f>
        <v>101.2</v>
      </c>
      <c r="G1047" s="73">
        <f>SUM(F1047/F1052)</f>
        <v>0.20323912353127979</v>
      </c>
    </row>
    <row r="1048" spans="1:12" ht="15.6" thickTop="1" thickBot="1" x14ac:dyDescent="0.35">
      <c r="A1048" s="78" t="s">
        <v>26</v>
      </c>
      <c r="B1048" s="244" t="s">
        <v>27</v>
      </c>
      <c r="C1048" s="245"/>
      <c r="D1048" s="245"/>
      <c r="E1048" s="246"/>
      <c r="F1048" s="79">
        <f>SUM(F1044,F1047)</f>
        <v>393.625</v>
      </c>
      <c r="G1048" s="3"/>
    </row>
    <row r="1049" spans="1:12" ht="15.6" thickTop="1" thickBot="1" x14ac:dyDescent="0.35">
      <c r="A1049" s="80">
        <v>3</v>
      </c>
      <c r="B1049" s="264" t="s">
        <v>28</v>
      </c>
      <c r="C1049" s="265"/>
      <c r="D1049" s="265"/>
      <c r="E1049" s="266"/>
      <c r="F1049" s="79">
        <f>SUM(F1048)*15%</f>
        <v>59.043749999999996</v>
      </c>
      <c r="G1049" s="73">
        <f>SUM(F1049/F1052)</f>
        <v>0.11857707509881422</v>
      </c>
    </row>
    <row r="1050" spans="1:12" ht="15.6" thickTop="1" thickBot="1" x14ac:dyDescent="0.35">
      <c r="A1050" s="78" t="s">
        <v>29</v>
      </c>
      <c r="B1050" s="244" t="s">
        <v>30</v>
      </c>
      <c r="C1050" s="245"/>
      <c r="D1050" s="245"/>
      <c r="E1050" s="246"/>
      <c r="F1050" s="81">
        <f>SUM(F1048:F1049)</f>
        <v>452.66874999999999</v>
      </c>
    </row>
    <row r="1051" spans="1:12" ht="15.6" thickTop="1" thickBot="1" x14ac:dyDescent="0.35">
      <c r="A1051" s="80">
        <v>4</v>
      </c>
      <c r="B1051" s="264" t="s">
        <v>31</v>
      </c>
      <c r="C1051" s="265"/>
      <c r="D1051" s="265"/>
      <c r="E1051" s="266"/>
      <c r="F1051" s="79">
        <f>SUM(F1050)*10%</f>
        <v>45.266874999999999</v>
      </c>
      <c r="G1051" s="73">
        <f>SUM(F1051/F1052)</f>
        <v>9.0909090909090912E-2</v>
      </c>
    </row>
    <row r="1052" spans="1:12" ht="15.6" thickTop="1" thickBot="1" x14ac:dyDescent="0.35">
      <c r="A1052" s="78" t="s">
        <v>32</v>
      </c>
      <c r="B1052" s="244" t="s">
        <v>33</v>
      </c>
      <c r="C1052" s="245"/>
      <c r="D1052" s="245"/>
      <c r="E1052" s="246"/>
      <c r="F1052" s="81">
        <f>SUM(F1050:F1051)</f>
        <v>497.93562499999996</v>
      </c>
      <c r="G1052" s="82">
        <f>SUM(G1044,G1047,G1049,G1051)</f>
        <v>1</v>
      </c>
      <c r="I1052" s="31"/>
      <c r="J1052" s="30"/>
      <c r="K1052" s="31"/>
      <c r="L1052" s="31"/>
    </row>
    <row r="1053" spans="1:12" ht="15.6" thickTop="1" thickBot="1" x14ac:dyDescent="0.35"/>
    <row r="1054" spans="1:12" ht="44.4" thickTop="1" thickBot="1" x14ac:dyDescent="0.35">
      <c r="A1054" s="61" t="s">
        <v>2</v>
      </c>
      <c r="B1054" s="62" t="s">
        <v>3</v>
      </c>
      <c r="C1054" s="63" t="s">
        <v>4</v>
      </c>
      <c r="D1054" s="64" t="s">
        <v>5</v>
      </c>
      <c r="E1054" s="27"/>
      <c r="F1054" s="20"/>
      <c r="G1054" s="20"/>
      <c r="I1054" s="24"/>
      <c r="J1054" s="24"/>
      <c r="K1054" s="24"/>
    </row>
    <row r="1055" spans="1:12" ht="175.2" customHeight="1" thickTop="1" x14ac:dyDescent="0.3">
      <c r="A1055" s="234" t="s">
        <v>1150</v>
      </c>
      <c r="B1055" s="278" t="s">
        <v>1151</v>
      </c>
      <c r="C1055" s="274"/>
      <c r="D1055" s="274"/>
      <c r="E1055" s="27"/>
      <c r="F1055" s="20"/>
      <c r="G1055" s="20"/>
      <c r="I1055" s="24"/>
      <c r="J1055" s="24"/>
      <c r="K1055" s="24"/>
    </row>
    <row r="1056" spans="1:12" ht="284.39999999999998" customHeight="1" x14ac:dyDescent="0.3">
      <c r="A1056" s="237"/>
      <c r="B1056" s="280"/>
      <c r="C1056" s="275"/>
      <c r="D1056" s="275"/>
      <c r="E1056" s="27"/>
      <c r="F1056" s="20"/>
      <c r="G1056" s="20"/>
      <c r="I1056" s="24"/>
      <c r="J1056" s="24"/>
      <c r="K1056" s="24"/>
    </row>
    <row r="1057" spans="1:12" ht="15" thickBot="1" x14ac:dyDescent="0.35">
      <c r="A1057" s="103" t="s">
        <v>1152</v>
      </c>
      <c r="B1057" s="115" t="s">
        <v>1047</v>
      </c>
      <c r="C1057" s="110" t="s">
        <v>130</v>
      </c>
      <c r="D1057" s="110">
        <v>1</v>
      </c>
      <c r="E1057" s="20"/>
      <c r="F1057" s="20"/>
      <c r="G1057" s="20"/>
      <c r="I1057" s="24"/>
      <c r="J1057" s="24"/>
      <c r="K1057" s="24"/>
    </row>
    <row r="1058" spans="1:12" ht="30" thickTop="1" thickBot="1" x14ac:dyDescent="0.35">
      <c r="A1058" s="61" t="s">
        <v>9</v>
      </c>
      <c r="B1058" s="62" t="s">
        <v>10</v>
      </c>
      <c r="C1058" s="62" t="s">
        <v>4</v>
      </c>
      <c r="D1058" s="62" t="s">
        <v>11</v>
      </c>
      <c r="E1058" s="62" t="s">
        <v>12</v>
      </c>
      <c r="F1058" s="62" t="s">
        <v>13</v>
      </c>
      <c r="G1058" s="64" t="s">
        <v>14</v>
      </c>
    </row>
    <row r="1059" spans="1:12" ht="15" thickTop="1" x14ac:dyDescent="0.3">
      <c r="A1059" s="20"/>
      <c r="B1059" s="67" t="s">
        <v>15</v>
      </c>
      <c r="C1059" s="68"/>
      <c r="D1059" s="68"/>
      <c r="E1059" s="68"/>
      <c r="F1059" s="68"/>
      <c r="G1059" s="7"/>
    </row>
    <row r="1060" spans="1:12" x14ac:dyDescent="0.3">
      <c r="A1060" s="36" t="s">
        <v>16</v>
      </c>
      <c r="B1060" s="4" t="s">
        <v>70</v>
      </c>
      <c r="C1060" s="4" t="s">
        <v>18</v>
      </c>
      <c r="D1060" s="105">
        <v>1.4510000000000001</v>
      </c>
      <c r="E1060" s="70">
        <v>30.28</v>
      </c>
      <c r="F1060" s="6">
        <f>PRODUCT(D1060:E1060)</f>
        <v>43.936280000000004</v>
      </c>
      <c r="G1060" s="7"/>
    </row>
    <row r="1061" spans="1:12" x14ac:dyDescent="0.3">
      <c r="A1061" s="36" t="s">
        <v>19</v>
      </c>
      <c r="B1061" s="4" t="s">
        <v>140</v>
      </c>
      <c r="C1061" s="4" t="s">
        <v>18</v>
      </c>
      <c r="D1061" s="105">
        <v>1.4510000000000001</v>
      </c>
      <c r="E1061" s="6">
        <v>28.09</v>
      </c>
      <c r="F1061" s="6">
        <f>PRODUCT(D1061:E1061)</f>
        <v>40.758590000000005</v>
      </c>
      <c r="G1061" s="7"/>
    </row>
    <row r="1062" spans="1:12" ht="15" thickBot="1" x14ac:dyDescent="0.35">
      <c r="A1062" s="36" t="s">
        <v>131</v>
      </c>
      <c r="B1062" s="4" t="s">
        <v>141</v>
      </c>
      <c r="C1062" s="4" t="s">
        <v>18</v>
      </c>
      <c r="D1062" s="105">
        <v>1.4510000000000001</v>
      </c>
      <c r="E1062" s="70">
        <v>25.18</v>
      </c>
      <c r="F1062" s="6">
        <f>PRODUCT(D1062:E1062)</f>
        <v>36.536180000000002</v>
      </c>
      <c r="G1062" s="7"/>
    </row>
    <row r="1063" spans="1:12" ht="15.6" thickTop="1" thickBot="1" x14ac:dyDescent="0.35">
      <c r="A1063" s="71">
        <v>1</v>
      </c>
      <c r="B1063" s="244" t="s">
        <v>21</v>
      </c>
      <c r="C1063" s="245"/>
      <c r="D1063" s="245"/>
      <c r="E1063" s="246"/>
      <c r="F1063" s="72">
        <f>SUM(F1060:F1062)</f>
        <v>121.23105000000001</v>
      </c>
      <c r="G1063" s="73">
        <f>SUM(F1063/F1071)</f>
        <v>0.54343210394487218</v>
      </c>
    </row>
    <row r="1064" spans="1:12" ht="15" thickTop="1" x14ac:dyDescent="0.3">
      <c r="A1064" s="20"/>
      <c r="B1064" s="74" t="s">
        <v>188</v>
      </c>
      <c r="C1064" s="4"/>
      <c r="D1064" s="4"/>
      <c r="E1064" s="4"/>
      <c r="F1064" s="41"/>
      <c r="G1064" s="75"/>
    </row>
    <row r="1065" spans="1:12" ht="15" thickBot="1" x14ac:dyDescent="0.35">
      <c r="A1065" s="36" t="s">
        <v>23</v>
      </c>
      <c r="B1065" s="4" t="s">
        <v>1153</v>
      </c>
      <c r="C1065" s="4" t="s">
        <v>190</v>
      </c>
      <c r="D1065" s="22">
        <v>1</v>
      </c>
      <c r="E1065" s="76">
        <v>55.12</v>
      </c>
      <c r="F1065" s="6">
        <f>D1065*E1065</f>
        <v>55.12</v>
      </c>
      <c r="G1065" s="7"/>
      <c r="J1065" s="30"/>
      <c r="K1065" s="104"/>
      <c r="L1065" s="104"/>
    </row>
    <row r="1066" spans="1:12" ht="15.6" thickTop="1" thickBot="1" x14ac:dyDescent="0.35">
      <c r="A1066" s="71">
        <v>2</v>
      </c>
      <c r="B1066" s="244" t="s">
        <v>134</v>
      </c>
      <c r="C1066" s="245"/>
      <c r="D1066" s="245"/>
      <c r="E1066" s="246"/>
      <c r="F1066" s="72">
        <f>SUM(F1065)</f>
        <v>55.12</v>
      </c>
      <c r="G1066" s="73">
        <f>SUM(F1066/F1071)</f>
        <v>0.24708173004722264</v>
      </c>
    </row>
    <row r="1067" spans="1:12" ht="15.6" thickTop="1" thickBot="1" x14ac:dyDescent="0.35">
      <c r="A1067" s="78" t="s">
        <v>26</v>
      </c>
      <c r="B1067" s="244" t="s">
        <v>27</v>
      </c>
      <c r="C1067" s="245"/>
      <c r="D1067" s="245"/>
      <c r="E1067" s="246"/>
      <c r="F1067" s="79">
        <f>SUM(F1063,F1066)</f>
        <v>176.35105000000001</v>
      </c>
      <c r="G1067" s="3"/>
    </row>
    <row r="1068" spans="1:12" ht="15.6" thickTop="1" thickBot="1" x14ac:dyDescent="0.35">
      <c r="A1068" s="80">
        <v>3</v>
      </c>
      <c r="B1068" s="264" t="s">
        <v>28</v>
      </c>
      <c r="C1068" s="265"/>
      <c r="D1068" s="265"/>
      <c r="E1068" s="266"/>
      <c r="F1068" s="79">
        <f>SUM(F1067)*15%</f>
        <v>26.452657500000001</v>
      </c>
      <c r="G1068" s="73">
        <f>SUM(F1068/F1071)</f>
        <v>0.11857707509881421</v>
      </c>
    </row>
    <row r="1069" spans="1:12" ht="15.6" thickTop="1" thickBot="1" x14ac:dyDescent="0.35">
      <c r="A1069" s="78" t="s">
        <v>29</v>
      </c>
      <c r="B1069" s="244" t="s">
        <v>30</v>
      </c>
      <c r="C1069" s="245"/>
      <c r="D1069" s="245"/>
      <c r="E1069" s="246"/>
      <c r="F1069" s="81">
        <f>SUM(F1067:F1068)</f>
        <v>202.80370750000003</v>
      </c>
    </row>
    <row r="1070" spans="1:12" ht="15.6" thickTop="1" thickBot="1" x14ac:dyDescent="0.35">
      <c r="A1070" s="80">
        <v>4</v>
      </c>
      <c r="B1070" s="264" t="s">
        <v>31</v>
      </c>
      <c r="C1070" s="265"/>
      <c r="D1070" s="265"/>
      <c r="E1070" s="266"/>
      <c r="F1070" s="79">
        <f>SUM(F1069)*10%</f>
        <v>20.280370750000003</v>
      </c>
      <c r="G1070" s="73">
        <f>SUM(F1070/F1071)</f>
        <v>9.0909090909090912E-2</v>
      </c>
    </row>
    <row r="1071" spans="1:12" ht="15.6" thickTop="1" thickBot="1" x14ac:dyDescent="0.35">
      <c r="A1071" s="78" t="s">
        <v>32</v>
      </c>
      <c r="B1071" s="244" t="s">
        <v>33</v>
      </c>
      <c r="C1071" s="245"/>
      <c r="D1071" s="245"/>
      <c r="E1071" s="246"/>
      <c r="F1071" s="81">
        <f>SUM(F1069:F1070)</f>
        <v>223.08407825000003</v>
      </c>
      <c r="G1071" s="82">
        <f>SUM(G1063,G1066,G1068,G1070)</f>
        <v>1</v>
      </c>
      <c r="I1071" s="31"/>
      <c r="J1071" s="30"/>
      <c r="K1071" s="31"/>
      <c r="L1071" s="31"/>
    </row>
    <row r="1072" spans="1:12" ht="15.6" thickTop="1" thickBot="1" x14ac:dyDescent="0.35"/>
    <row r="1073" spans="1:12" ht="44.4" thickTop="1" thickBot="1" x14ac:dyDescent="0.35">
      <c r="A1073" s="61" t="s">
        <v>2</v>
      </c>
      <c r="B1073" s="62" t="s">
        <v>3</v>
      </c>
      <c r="C1073" s="63" t="s">
        <v>4</v>
      </c>
      <c r="D1073" s="64" t="s">
        <v>5</v>
      </c>
      <c r="E1073" s="27"/>
      <c r="F1073" s="20"/>
      <c r="G1073" s="20"/>
      <c r="I1073" s="24"/>
      <c r="J1073" s="24"/>
      <c r="K1073" s="24"/>
    </row>
    <row r="1074" spans="1:12" ht="299.39999999999998" customHeight="1" thickTop="1" x14ac:dyDescent="0.3">
      <c r="A1074" s="234" t="s">
        <v>1150</v>
      </c>
      <c r="B1074" s="278" t="s">
        <v>1151</v>
      </c>
      <c r="C1074" s="274"/>
      <c r="D1074" s="274"/>
      <c r="E1074" s="27"/>
      <c r="F1074" s="20"/>
      <c r="G1074" s="20"/>
      <c r="I1074" s="24"/>
      <c r="J1074" s="24"/>
      <c r="K1074" s="24"/>
    </row>
    <row r="1075" spans="1:12" ht="160.19999999999999" customHeight="1" x14ac:dyDescent="0.3">
      <c r="A1075" s="237"/>
      <c r="B1075" s="280"/>
      <c r="C1075" s="275"/>
      <c r="D1075" s="275"/>
      <c r="E1075" s="27"/>
      <c r="F1075" s="20"/>
      <c r="G1075" s="20"/>
      <c r="I1075" s="24"/>
      <c r="J1075" s="24"/>
      <c r="K1075" s="24"/>
    </row>
    <row r="1076" spans="1:12" ht="15" thickBot="1" x14ac:dyDescent="0.35">
      <c r="A1076" s="103" t="s">
        <v>1154</v>
      </c>
      <c r="B1076" s="115" t="s">
        <v>1058</v>
      </c>
      <c r="C1076" s="110" t="s">
        <v>130</v>
      </c>
      <c r="D1076" s="110">
        <v>1</v>
      </c>
      <c r="E1076" s="20"/>
      <c r="F1076" s="20"/>
      <c r="G1076" s="20"/>
      <c r="I1076" s="24"/>
      <c r="J1076" s="24"/>
      <c r="K1076" s="24"/>
    </row>
    <row r="1077" spans="1:12" ht="30" thickTop="1" thickBot="1" x14ac:dyDescent="0.35">
      <c r="A1077" s="61" t="s">
        <v>9</v>
      </c>
      <c r="B1077" s="62" t="s">
        <v>10</v>
      </c>
      <c r="C1077" s="62" t="s">
        <v>4</v>
      </c>
      <c r="D1077" s="62" t="s">
        <v>11</v>
      </c>
      <c r="E1077" s="62" t="s">
        <v>12</v>
      </c>
      <c r="F1077" s="62" t="s">
        <v>13</v>
      </c>
      <c r="G1077" s="64" t="s">
        <v>14</v>
      </c>
    </row>
    <row r="1078" spans="1:12" ht="15" thickTop="1" x14ac:dyDescent="0.3">
      <c r="A1078" s="20"/>
      <c r="B1078" s="67" t="s">
        <v>15</v>
      </c>
      <c r="C1078" s="68"/>
      <c r="D1078" s="68"/>
      <c r="E1078" s="68"/>
      <c r="F1078" s="68"/>
      <c r="G1078" s="7"/>
    </row>
    <row r="1079" spans="1:12" x14ac:dyDescent="0.3">
      <c r="A1079" s="36" t="s">
        <v>16</v>
      </c>
      <c r="B1079" s="4" t="s">
        <v>70</v>
      </c>
      <c r="C1079" s="4" t="s">
        <v>18</v>
      </c>
      <c r="D1079" s="105">
        <v>1.9</v>
      </c>
      <c r="E1079" s="70">
        <v>30.28</v>
      </c>
      <c r="F1079" s="6">
        <f>PRODUCT(D1079:E1079)</f>
        <v>57.531999999999996</v>
      </c>
      <c r="G1079" s="7"/>
    </row>
    <row r="1080" spans="1:12" x14ac:dyDescent="0.3">
      <c r="A1080" s="36" t="s">
        <v>19</v>
      </c>
      <c r="B1080" s="4" t="s">
        <v>140</v>
      </c>
      <c r="C1080" s="4" t="s">
        <v>18</v>
      </c>
      <c r="D1080" s="105">
        <v>1.9</v>
      </c>
      <c r="E1080" s="6">
        <v>28.09</v>
      </c>
      <c r="F1080" s="6">
        <f>PRODUCT(D1080:E1080)</f>
        <v>53.370999999999995</v>
      </c>
      <c r="G1080" s="7"/>
    </row>
    <row r="1081" spans="1:12" ht="15" thickBot="1" x14ac:dyDescent="0.35">
      <c r="A1081" s="36" t="s">
        <v>131</v>
      </c>
      <c r="B1081" s="4" t="s">
        <v>141</v>
      </c>
      <c r="C1081" s="4" t="s">
        <v>18</v>
      </c>
      <c r="D1081" s="105">
        <v>1.9</v>
      </c>
      <c r="E1081" s="70">
        <v>25.18</v>
      </c>
      <c r="F1081" s="6">
        <f>PRODUCT(D1081:E1081)</f>
        <v>47.841999999999999</v>
      </c>
      <c r="G1081" s="7"/>
    </row>
    <row r="1082" spans="1:12" ht="15.6" thickTop="1" thickBot="1" x14ac:dyDescent="0.35">
      <c r="A1082" s="71">
        <v>1</v>
      </c>
      <c r="B1082" s="244" t="s">
        <v>21</v>
      </c>
      <c r="C1082" s="245"/>
      <c r="D1082" s="245"/>
      <c r="E1082" s="246"/>
      <c r="F1082" s="72">
        <f>SUM(F1079:F1081)</f>
        <v>158.745</v>
      </c>
      <c r="G1082" s="73">
        <f>SUM(F1082/F1090)</f>
        <v>0.57229560404549129</v>
      </c>
    </row>
    <row r="1083" spans="1:12" ht="15" thickTop="1" x14ac:dyDescent="0.3">
      <c r="A1083" s="20"/>
      <c r="B1083" s="74" t="s">
        <v>188</v>
      </c>
      <c r="C1083" s="4"/>
      <c r="D1083" s="4"/>
      <c r="E1083" s="4"/>
      <c r="F1083" s="41"/>
      <c r="G1083" s="75"/>
    </row>
    <row r="1084" spans="1:12" ht="15" thickBot="1" x14ac:dyDescent="0.35">
      <c r="A1084" s="36" t="s">
        <v>23</v>
      </c>
      <c r="B1084" s="4" t="s">
        <v>189</v>
      </c>
      <c r="C1084" s="4" t="s">
        <v>190</v>
      </c>
      <c r="D1084" s="22">
        <v>1</v>
      </c>
      <c r="E1084" s="76">
        <v>60.53</v>
      </c>
      <c r="F1084" s="6">
        <f>D1084*E1084</f>
        <v>60.53</v>
      </c>
      <c r="G1084" s="7"/>
      <c r="J1084" s="30"/>
      <c r="K1084" s="104"/>
      <c r="L1084" s="104"/>
    </row>
    <row r="1085" spans="1:12" ht="15.6" thickTop="1" thickBot="1" x14ac:dyDescent="0.35">
      <c r="A1085" s="71">
        <v>2</v>
      </c>
      <c r="B1085" s="244" t="s">
        <v>134</v>
      </c>
      <c r="C1085" s="245"/>
      <c r="D1085" s="245"/>
      <c r="E1085" s="246"/>
      <c r="F1085" s="72">
        <f>SUM(F1084)</f>
        <v>60.53</v>
      </c>
      <c r="G1085" s="73">
        <f>SUM(F1085/F1090)</f>
        <v>0.21821822994660359</v>
      </c>
    </row>
    <row r="1086" spans="1:12" ht="15.6" thickTop="1" thickBot="1" x14ac:dyDescent="0.35">
      <c r="A1086" s="78" t="s">
        <v>26</v>
      </c>
      <c r="B1086" s="244" t="s">
        <v>27</v>
      </c>
      <c r="C1086" s="245"/>
      <c r="D1086" s="245"/>
      <c r="E1086" s="246"/>
      <c r="F1086" s="79">
        <f>SUM(F1082,F1085)</f>
        <v>219.27500000000001</v>
      </c>
      <c r="G1086" s="3"/>
    </row>
    <row r="1087" spans="1:12" ht="15.6" thickTop="1" thickBot="1" x14ac:dyDescent="0.35">
      <c r="A1087" s="80">
        <v>3</v>
      </c>
      <c r="B1087" s="264" t="s">
        <v>28</v>
      </c>
      <c r="C1087" s="265"/>
      <c r="D1087" s="265"/>
      <c r="E1087" s="266"/>
      <c r="F1087" s="79">
        <f>SUM(F1086)*15%</f>
        <v>32.891249999999999</v>
      </c>
      <c r="G1087" s="73">
        <f>SUM(F1087/F1090)</f>
        <v>0.11857707509881422</v>
      </c>
    </row>
    <row r="1088" spans="1:12" ht="15.6" thickTop="1" thickBot="1" x14ac:dyDescent="0.35">
      <c r="A1088" s="78" t="s">
        <v>29</v>
      </c>
      <c r="B1088" s="244" t="s">
        <v>30</v>
      </c>
      <c r="C1088" s="245"/>
      <c r="D1088" s="245"/>
      <c r="E1088" s="246"/>
      <c r="F1088" s="81">
        <f>SUM(F1086:F1087)</f>
        <v>252.16624999999999</v>
      </c>
    </row>
    <row r="1089" spans="1:12" ht="15.6" thickTop="1" thickBot="1" x14ac:dyDescent="0.35">
      <c r="A1089" s="80">
        <v>4</v>
      </c>
      <c r="B1089" s="264" t="s">
        <v>31</v>
      </c>
      <c r="C1089" s="265"/>
      <c r="D1089" s="265"/>
      <c r="E1089" s="266"/>
      <c r="F1089" s="79">
        <f>SUM(F1088)*10%</f>
        <v>25.216625000000001</v>
      </c>
      <c r="G1089" s="73">
        <f>SUM(F1089/F1090)</f>
        <v>9.0909090909090912E-2</v>
      </c>
    </row>
    <row r="1090" spans="1:12" ht="15.6" thickTop="1" thickBot="1" x14ac:dyDescent="0.35">
      <c r="A1090" s="78" t="s">
        <v>32</v>
      </c>
      <c r="B1090" s="244" t="s">
        <v>33</v>
      </c>
      <c r="C1090" s="245"/>
      <c r="D1090" s="245"/>
      <c r="E1090" s="246"/>
      <c r="F1090" s="81">
        <f>SUM(F1088:F1089)</f>
        <v>277.38287500000001</v>
      </c>
      <c r="G1090" s="82">
        <f>SUM(G1082,G1085,G1087,G1089)</f>
        <v>1</v>
      </c>
      <c r="I1090" s="31"/>
      <c r="J1090" s="30"/>
      <c r="K1090" s="31"/>
      <c r="L1090" s="31"/>
    </row>
    <row r="1091" spans="1:12" ht="15.6" thickTop="1" thickBot="1" x14ac:dyDescent="0.35"/>
    <row r="1092" spans="1:12" ht="44.4" thickTop="1" thickBot="1" x14ac:dyDescent="0.35">
      <c r="A1092" s="61" t="s">
        <v>2</v>
      </c>
      <c r="B1092" s="62" t="s">
        <v>3</v>
      </c>
      <c r="C1092" s="63" t="s">
        <v>4</v>
      </c>
      <c r="D1092" s="64" t="s">
        <v>5</v>
      </c>
      <c r="E1092" s="27"/>
      <c r="F1092" s="20"/>
      <c r="G1092" s="20"/>
      <c r="I1092" s="24"/>
      <c r="J1092" s="24"/>
      <c r="K1092" s="24"/>
    </row>
    <row r="1093" spans="1:12" ht="298.8" customHeight="1" thickTop="1" x14ac:dyDescent="0.3">
      <c r="A1093" s="234" t="s">
        <v>1150</v>
      </c>
      <c r="B1093" s="278" t="s">
        <v>1151</v>
      </c>
      <c r="C1093" s="274"/>
      <c r="D1093" s="272"/>
      <c r="E1093" s="27"/>
      <c r="F1093" s="20"/>
      <c r="G1093" s="20"/>
      <c r="I1093" s="24"/>
      <c r="J1093" s="24"/>
      <c r="K1093" s="24"/>
    </row>
    <row r="1094" spans="1:12" ht="162" customHeight="1" x14ac:dyDescent="0.3">
      <c r="A1094" s="237"/>
      <c r="B1094" s="280"/>
      <c r="C1094" s="275"/>
      <c r="D1094" s="273"/>
      <c r="E1094" s="27"/>
      <c r="F1094" s="20"/>
      <c r="G1094" s="20"/>
      <c r="I1094" s="24"/>
      <c r="J1094" s="24"/>
      <c r="K1094" s="24"/>
    </row>
    <row r="1095" spans="1:12" ht="15" thickBot="1" x14ac:dyDescent="0.35">
      <c r="A1095" s="103" t="s">
        <v>1155</v>
      </c>
      <c r="B1095" s="115" t="s">
        <v>1060</v>
      </c>
      <c r="C1095" s="110" t="s">
        <v>130</v>
      </c>
      <c r="D1095" s="110">
        <v>1</v>
      </c>
      <c r="E1095" s="20"/>
      <c r="F1095" s="20"/>
      <c r="G1095" s="20"/>
      <c r="I1095" s="24"/>
      <c r="J1095" s="24"/>
      <c r="K1095" s="24"/>
    </row>
    <row r="1096" spans="1:12" ht="30" thickTop="1" thickBot="1" x14ac:dyDescent="0.35">
      <c r="A1096" s="61" t="s">
        <v>9</v>
      </c>
      <c r="B1096" s="62" t="s">
        <v>10</v>
      </c>
      <c r="C1096" s="62" t="s">
        <v>4</v>
      </c>
      <c r="D1096" s="62" t="s">
        <v>11</v>
      </c>
      <c r="E1096" s="62" t="s">
        <v>12</v>
      </c>
      <c r="F1096" s="62" t="s">
        <v>13</v>
      </c>
      <c r="G1096" s="64" t="s">
        <v>14</v>
      </c>
    </row>
    <row r="1097" spans="1:12" ht="15" thickTop="1" x14ac:dyDescent="0.3">
      <c r="A1097" s="20"/>
      <c r="B1097" s="67" t="s">
        <v>15</v>
      </c>
      <c r="C1097" s="68"/>
      <c r="D1097" s="68"/>
      <c r="E1097" s="68"/>
      <c r="F1097" s="68"/>
      <c r="G1097" s="7"/>
    </row>
    <row r="1098" spans="1:12" x14ac:dyDescent="0.3">
      <c r="A1098" s="36" t="s">
        <v>16</v>
      </c>
      <c r="B1098" s="4" t="s">
        <v>70</v>
      </c>
      <c r="C1098" s="4" t="s">
        <v>18</v>
      </c>
      <c r="D1098" s="105">
        <v>2.7</v>
      </c>
      <c r="E1098" s="70">
        <v>30.28</v>
      </c>
      <c r="F1098" s="6">
        <f>PRODUCT(D1098:E1098)</f>
        <v>81.756000000000014</v>
      </c>
      <c r="G1098" s="7"/>
    </row>
    <row r="1099" spans="1:12" x14ac:dyDescent="0.3">
      <c r="A1099" s="36" t="s">
        <v>19</v>
      </c>
      <c r="B1099" s="4" t="s">
        <v>140</v>
      </c>
      <c r="C1099" s="4" t="s">
        <v>18</v>
      </c>
      <c r="D1099" s="105">
        <v>2.7</v>
      </c>
      <c r="E1099" s="6">
        <v>28.09</v>
      </c>
      <c r="F1099" s="6">
        <f>PRODUCT(D1099:E1099)</f>
        <v>75.843000000000004</v>
      </c>
      <c r="G1099" s="7"/>
    </row>
    <row r="1100" spans="1:12" ht="15" thickBot="1" x14ac:dyDescent="0.35">
      <c r="A1100" s="36" t="s">
        <v>131</v>
      </c>
      <c r="B1100" s="4" t="s">
        <v>141</v>
      </c>
      <c r="C1100" s="4" t="s">
        <v>18</v>
      </c>
      <c r="D1100" s="105">
        <v>2.7</v>
      </c>
      <c r="E1100" s="70">
        <v>25.18</v>
      </c>
      <c r="F1100" s="6">
        <f>PRODUCT(D1100:E1100)</f>
        <v>67.986000000000004</v>
      </c>
      <c r="G1100" s="7"/>
    </row>
    <row r="1101" spans="1:12" ht="15.6" thickTop="1" thickBot="1" x14ac:dyDescent="0.35">
      <c r="A1101" s="71">
        <v>1</v>
      </c>
      <c r="B1101" s="244" t="s">
        <v>21</v>
      </c>
      <c r="C1101" s="245"/>
      <c r="D1101" s="245"/>
      <c r="E1101" s="246"/>
      <c r="F1101" s="72">
        <f>SUM(F1098:F1100)</f>
        <v>225.58500000000004</v>
      </c>
      <c r="G1101" s="73">
        <f>SUM(F1101/F1109)</f>
        <v>0.58148875272228484</v>
      </c>
    </row>
    <row r="1102" spans="1:12" ht="15" thickTop="1" x14ac:dyDescent="0.3">
      <c r="A1102" s="20"/>
      <c r="B1102" s="74" t="s">
        <v>188</v>
      </c>
      <c r="C1102" s="4"/>
      <c r="D1102" s="4"/>
      <c r="E1102" s="4"/>
      <c r="F1102" s="41"/>
      <c r="G1102" s="75"/>
    </row>
    <row r="1103" spans="1:12" ht="15" thickBot="1" x14ac:dyDescent="0.35">
      <c r="A1103" s="36" t="s">
        <v>23</v>
      </c>
      <c r="B1103" s="4" t="s">
        <v>189</v>
      </c>
      <c r="C1103" s="4" t="s">
        <v>190</v>
      </c>
      <c r="D1103" s="22">
        <v>1</v>
      </c>
      <c r="E1103" s="76">
        <v>81.09</v>
      </c>
      <c r="F1103" s="6">
        <f>D1103*E1103</f>
        <v>81.09</v>
      </c>
      <c r="G1103" s="7"/>
      <c r="J1103" s="30"/>
      <c r="K1103" s="104"/>
      <c r="L1103" s="104"/>
    </row>
    <row r="1104" spans="1:12" ht="15.6" thickTop="1" thickBot="1" x14ac:dyDescent="0.35">
      <c r="A1104" s="71">
        <v>2</v>
      </c>
      <c r="B1104" s="244" t="s">
        <v>134</v>
      </c>
      <c r="C1104" s="245"/>
      <c r="D1104" s="245"/>
      <c r="E1104" s="246"/>
      <c r="F1104" s="72">
        <f>SUM(F1103)</f>
        <v>81.09</v>
      </c>
      <c r="G1104" s="73">
        <f>SUM(F1104/F1109)</f>
        <v>0.20902508126980993</v>
      </c>
    </row>
    <row r="1105" spans="1:12" ht="15.6" thickTop="1" thickBot="1" x14ac:dyDescent="0.35">
      <c r="A1105" s="78" t="s">
        <v>26</v>
      </c>
      <c r="B1105" s="244" t="s">
        <v>27</v>
      </c>
      <c r="C1105" s="245"/>
      <c r="D1105" s="245"/>
      <c r="E1105" s="246"/>
      <c r="F1105" s="79">
        <f>SUM(F1101,F1104)</f>
        <v>306.67500000000007</v>
      </c>
      <c r="G1105" s="3"/>
    </row>
    <row r="1106" spans="1:12" ht="15.6" thickTop="1" thickBot="1" x14ac:dyDescent="0.35">
      <c r="A1106" s="80">
        <v>3</v>
      </c>
      <c r="B1106" s="264" t="s">
        <v>28</v>
      </c>
      <c r="C1106" s="265"/>
      <c r="D1106" s="265"/>
      <c r="E1106" s="266"/>
      <c r="F1106" s="79">
        <f>SUM(F1105)*15%</f>
        <v>46.001250000000006</v>
      </c>
      <c r="G1106" s="73">
        <f>SUM(F1106/F1109)</f>
        <v>0.11857707509881421</v>
      </c>
    </row>
    <row r="1107" spans="1:12" ht="15.6" thickTop="1" thickBot="1" x14ac:dyDescent="0.35">
      <c r="A1107" s="78" t="s">
        <v>29</v>
      </c>
      <c r="B1107" s="244" t="s">
        <v>30</v>
      </c>
      <c r="C1107" s="245"/>
      <c r="D1107" s="245"/>
      <c r="E1107" s="246"/>
      <c r="F1107" s="81">
        <f>SUM(F1105:F1106)</f>
        <v>352.6762500000001</v>
      </c>
    </row>
    <row r="1108" spans="1:12" ht="15.6" thickTop="1" thickBot="1" x14ac:dyDescent="0.35">
      <c r="A1108" s="80">
        <v>4</v>
      </c>
      <c r="B1108" s="264" t="s">
        <v>31</v>
      </c>
      <c r="C1108" s="265"/>
      <c r="D1108" s="265"/>
      <c r="E1108" s="266"/>
      <c r="F1108" s="79">
        <f>SUM(F1107)*10%</f>
        <v>35.26762500000001</v>
      </c>
      <c r="G1108" s="73">
        <f>SUM(F1108/F1109)</f>
        <v>9.0909090909090912E-2</v>
      </c>
    </row>
    <row r="1109" spans="1:12" ht="15.6" thickTop="1" thickBot="1" x14ac:dyDescent="0.35">
      <c r="A1109" s="78" t="s">
        <v>32</v>
      </c>
      <c r="B1109" s="244" t="s">
        <v>33</v>
      </c>
      <c r="C1109" s="245"/>
      <c r="D1109" s="245"/>
      <c r="E1109" s="246"/>
      <c r="F1109" s="81">
        <f>SUM(F1107:F1108)</f>
        <v>387.94387500000011</v>
      </c>
      <c r="G1109" s="82">
        <f>SUM(G1101,G1104,G1106,G1108)</f>
        <v>0.99999999999999989</v>
      </c>
      <c r="I1109" s="31"/>
      <c r="J1109" s="30"/>
      <c r="K1109" s="31"/>
      <c r="L1109" s="31"/>
    </row>
    <row r="1110" spans="1:12" ht="15.6" thickTop="1" thickBot="1" x14ac:dyDescent="0.35"/>
    <row r="1111" spans="1:12" ht="44.4" thickTop="1" thickBot="1" x14ac:dyDescent="0.35">
      <c r="A1111" s="61" t="s">
        <v>2</v>
      </c>
      <c r="B1111" s="62" t="s">
        <v>3</v>
      </c>
      <c r="C1111" s="63" t="s">
        <v>4</v>
      </c>
      <c r="D1111" s="64" t="s">
        <v>5</v>
      </c>
      <c r="E1111" s="27"/>
      <c r="F1111" s="20"/>
      <c r="G1111" s="20"/>
      <c r="I1111" s="24"/>
      <c r="J1111" s="24"/>
      <c r="K1111" s="24"/>
    </row>
    <row r="1112" spans="1:12" ht="157.19999999999999" customHeight="1" thickTop="1" x14ac:dyDescent="0.3">
      <c r="A1112" s="234" t="s">
        <v>1150</v>
      </c>
      <c r="B1112" s="278" t="s">
        <v>1151</v>
      </c>
      <c r="C1112" s="274"/>
      <c r="D1112" s="272"/>
      <c r="E1112" s="27"/>
      <c r="F1112" s="20"/>
      <c r="G1112" s="20"/>
      <c r="I1112" s="24"/>
      <c r="J1112" s="24"/>
      <c r="K1112" s="24"/>
    </row>
    <row r="1113" spans="1:12" ht="306.60000000000002" customHeight="1" x14ac:dyDescent="0.3">
      <c r="A1113" s="237"/>
      <c r="B1113" s="280"/>
      <c r="C1113" s="275"/>
      <c r="D1113" s="273"/>
      <c r="E1113" s="27"/>
      <c r="F1113" s="20"/>
      <c r="G1113" s="20"/>
      <c r="I1113" s="24"/>
      <c r="J1113" s="24"/>
      <c r="K1113" s="24"/>
    </row>
    <row r="1114" spans="1:12" ht="15" thickBot="1" x14ac:dyDescent="0.35">
      <c r="A1114" s="103" t="s">
        <v>1156</v>
      </c>
      <c r="B1114" s="115" t="s">
        <v>1062</v>
      </c>
      <c r="C1114" s="110" t="s">
        <v>130</v>
      </c>
      <c r="D1114" s="110">
        <v>1</v>
      </c>
      <c r="E1114" s="20"/>
      <c r="F1114" s="20"/>
      <c r="G1114" s="20"/>
      <c r="I1114" s="24"/>
      <c r="J1114" s="24"/>
      <c r="K1114" s="24"/>
    </row>
    <row r="1115" spans="1:12" ht="30" thickTop="1" thickBot="1" x14ac:dyDescent="0.35">
      <c r="A1115" s="61" t="s">
        <v>9</v>
      </c>
      <c r="B1115" s="62" t="s">
        <v>10</v>
      </c>
      <c r="C1115" s="62" t="s">
        <v>4</v>
      </c>
      <c r="D1115" s="62" t="s">
        <v>11</v>
      </c>
      <c r="E1115" s="62" t="s">
        <v>12</v>
      </c>
      <c r="F1115" s="62" t="s">
        <v>13</v>
      </c>
      <c r="G1115" s="64" t="s">
        <v>14</v>
      </c>
    </row>
    <row r="1116" spans="1:12" ht="15" thickTop="1" x14ac:dyDescent="0.3">
      <c r="A1116" s="20"/>
      <c r="B1116" s="67" t="s">
        <v>15</v>
      </c>
      <c r="C1116" s="68"/>
      <c r="D1116" s="68"/>
      <c r="E1116" s="68"/>
      <c r="F1116" s="68"/>
      <c r="G1116" s="7"/>
    </row>
    <row r="1117" spans="1:12" x14ac:dyDescent="0.3">
      <c r="A1117" s="36" t="s">
        <v>16</v>
      </c>
      <c r="B1117" s="4" t="s">
        <v>70</v>
      </c>
      <c r="C1117" s="4" t="s">
        <v>18</v>
      </c>
      <c r="D1117" s="105">
        <v>3.6</v>
      </c>
      <c r="E1117" s="70">
        <v>30.28</v>
      </c>
      <c r="F1117" s="6">
        <f>PRODUCT(D1117:E1117)</f>
        <v>109.00800000000001</v>
      </c>
      <c r="G1117" s="7"/>
    </row>
    <row r="1118" spans="1:12" x14ac:dyDescent="0.3">
      <c r="A1118" s="36" t="s">
        <v>19</v>
      </c>
      <c r="B1118" s="4" t="s">
        <v>140</v>
      </c>
      <c r="C1118" s="4" t="s">
        <v>18</v>
      </c>
      <c r="D1118" s="105">
        <v>3.6</v>
      </c>
      <c r="E1118" s="6">
        <v>28.09</v>
      </c>
      <c r="F1118" s="6">
        <f>PRODUCT(D1118:E1118)</f>
        <v>101.124</v>
      </c>
      <c r="G1118" s="7"/>
    </row>
    <row r="1119" spans="1:12" ht="15" thickBot="1" x14ac:dyDescent="0.35">
      <c r="A1119" s="36" t="s">
        <v>131</v>
      </c>
      <c r="B1119" s="4" t="s">
        <v>141</v>
      </c>
      <c r="C1119" s="4" t="s">
        <v>18</v>
      </c>
      <c r="D1119" s="105">
        <v>3.6</v>
      </c>
      <c r="E1119" s="70">
        <v>25.18</v>
      </c>
      <c r="F1119" s="6">
        <f>PRODUCT(D1119:E1119)</f>
        <v>90.647999999999996</v>
      </c>
      <c r="G1119" s="7"/>
    </row>
    <row r="1120" spans="1:12" ht="15.6" thickTop="1" thickBot="1" x14ac:dyDescent="0.35">
      <c r="A1120" s="71">
        <v>1</v>
      </c>
      <c r="B1120" s="244" t="s">
        <v>21</v>
      </c>
      <c r="C1120" s="245"/>
      <c r="D1120" s="245"/>
      <c r="E1120" s="246"/>
      <c r="F1120" s="72">
        <f>SUM(F1117:F1119)</f>
        <v>300.77999999999997</v>
      </c>
      <c r="G1120" s="73">
        <f>SUM(F1120/F1128)</f>
        <v>0.60597061773826977</v>
      </c>
    </row>
    <row r="1121" spans="1:12" ht="15" thickTop="1" x14ac:dyDescent="0.3">
      <c r="A1121" s="20"/>
      <c r="B1121" s="74" t="s">
        <v>188</v>
      </c>
      <c r="C1121" s="4"/>
      <c r="D1121" s="4"/>
      <c r="E1121" s="4"/>
      <c r="F1121" s="41"/>
      <c r="G1121" s="75"/>
    </row>
    <row r="1122" spans="1:12" ht="15" thickBot="1" x14ac:dyDescent="0.35">
      <c r="A1122" s="36" t="s">
        <v>23</v>
      </c>
      <c r="B1122" s="4" t="s">
        <v>189</v>
      </c>
      <c r="C1122" s="4" t="s">
        <v>190</v>
      </c>
      <c r="D1122" s="22">
        <v>1</v>
      </c>
      <c r="E1122" s="76">
        <v>91.6</v>
      </c>
      <c r="F1122" s="6">
        <f>D1122*E1122</f>
        <v>91.6</v>
      </c>
      <c r="G1122" s="7"/>
      <c r="J1122" s="30"/>
      <c r="K1122" s="104"/>
      <c r="L1122" s="104"/>
    </row>
    <row r="1123" spans="1:12" ht="15.6" thickTop="1" thickBot="1" x14ac:dyDescent="0.35">
      <c r="A1123" s="71">
        <v>2</v>
      </c>
      <c r="B1123" s="244" t="s">
        <v>134</v>
      </c>
      <c r="C1123" s="245"/>
      <c r="D1123" s="245"/>
      <c r="E1123" s="246"/>
      <c r="F1123" s="72">
        <f>SUM(F1122)</f>
        <v>91.6</v>
      </c>
      <c r="G1123" s="73">
        <f>SUM(F1123/F1128)</f>
        <v>0.18454321625382511</v>
      </c>
    </row>
    <row r="1124" spans="1:12" ht="15.6" thickTop="1" thickBot="1" x14ac:dyDescent="0.35">
      <c r="A1124" s="78" t="s">
        <v>26</v>
      </c>
      <c r="B1124" s="244" t="s">
        <v>27</v>
      </c>
      <c r="C1124" s="245"/>
      <c r="D1124" s="245"/>
      <c r="E1124" s="246"/>
      <c r="F1124" s="79">
        <f>SUM(F1120,F1123)</f>
        <v>392.38</v>
      </c>
      <c r="G1124" s="3"/>
    </row>
    <row r="1125" spans="1:12" ht="15.6" thickTop="1" thickBot="1" x14ac:dyDescent="0.35">
      <c r="A1125" s="80">
        <v>3</v>
      </c>
      <c r="B1125" s="264" t="s">
        <v>28</v>
      </c>
      <c r="C1125" s="265"/>
      <c r="D1125" s="265"/>
      <c r="E1125" s="266"/>
      <c r="F1125" s="79">
        <f>SUM(F1124)*15%</f>
        <v>58.856999999999999</v>
      </c>
      <c r="G1125" s="73">
        <f>SUM(F1125/F1128)</f>
        <v>0.11857707509881424</v>
      </c>
    </row>
    <row r="1126" spans="1:12" ht="15.6" thickTop="1" thickBot="1" x14ac:dyDescent="0.35">
      <c r="A1126" s="78" t="s">
        <v>29</v>
      </c>
      <c r="B1126" s="244" t="s">
        <v>30</v>
      </c>
      <c r="C1126" s="245"/>
      <c r="D1126" s="245"/>
      <c r="E1126" s="246"/>
      <c r="F1126" s="81">
        <f>SUM(F1124:F1125)</f>
        <v>451.23699999999997</v>
      </c>
    </row>
    <row r="1127" spans="1:12" ht="15.6" thickTop="1" thickBot="1" x14ac:dyDescent="0.35">
      <c r="A1127" s="80">
        <v>4</v>
      </c>
      <c r="B1127" s="264" t="s">
        <v>31</v>
      </c>
      <c r="C1127" s="265"/>
      <c r="D1127" s="265"/>
      <c r="E1127" s="266"/>
      <c r="F1127" s="79">
        <f>SUM(F1126)*10%</f>
        <v>45.123699999999999</v>
      </c>
      <c r="G1127" s="73">
        <f>SUM(F1127/F1128)</f>
        <v>9.0909090909090912E-2</v>
      </c>
    </row>
    <row r="1128" spans="1:12" ht="15.6" thickTop="1" thickBot="1" x14ac:dyDescent="0.35">
      <c r="A1128" s="78" t="s">
        <v>32</v>
      </c>
      <c r="B1128" s="244" t="s">
        <v>33</v>
      </c>
      <c r="C1128" s="245"/>
      <c r="D1128" s="245"/>
      <c r="E1128" s="246"/>
      <c r="F1128" s="81">
        <f>SUM(F1126:F1127)</f>
        <v>496.36069999999995</v>
      </c>
      <c r="G1128" s="82">
        <f>SUM(G1120,G1123,G1125,G1127)</f>
        <v>1</v>
      </c>
      <c r="I1128" s="31"/>
      <c r="J1128" s="30"/>
      <c r="K1128" s="31"/>
      <c r="L1128" s="31"/>
    </row>
    <row r="1129" spans="1:12" ht="15.6" thickTop="1" thickBot="1" x14ac:dyDescent="0.35"/>
    <row r="1130" spans="1:12" ht="44.4" thickTop="1" thickBot="1" x14ac:dyDescent="0.35">
      <c r="A1130" s="61" t="s">
        <v>2</v>
      </c>
      <c r="B1130" s="62" t="s">
        <v>3</v>
      </c>
      <c r="C1130" s="63" t="s">
        <v>4</v>
      </c>
      <c r="D1130" s="64" t="s">
        <v>5</v>
      </c>
      <c r="E1130" s="27"/>
      <c r="F1130" s="20"/>
      <c r="G1130" s="20"/>
      <c r="I1130" s="24"/>
      <c r="J1130" s="24"/>
      <c r="K1130" s="24"/>
    </row>
    <row r="1131" spans="1:12" ht="224.4" customHeight="1" thickTop="1" x14ac:dyDescent="0.3">
      <c r="A1131" s="234" t="s">
        <v>1157</v>
      </c>
      <c r="B1131" s="278" t="s">
        <v>1158</v>
      </c>
      <c r="C1131" s="274"/>
      <c r="D1131" s="274"/>
      <c r="E1131" s="27"/>
      <c r="F1131" s="20"/>
      <c r="G1131" s="20"/>
      <c r="I1131" s="24"/>
      <c r="J1131" s="24"/>
      <c r="K1131" s="24"/>
    </row>
    <row r="1132" spans="1:12" ht="237" customHeight="1" x14ac:dyDescent="0.3">
      <c r="A1132" s="237"/>
      <c r="B1132" s="280"/>
      <c r="C1132" s="275"/>
      <c r="D1132" s="275"/>
      <c r="E1132" s="27"/>
      <c r="F1132" s="20"/>
      <c r="G1132" s="20"/>
      <c r="I1132" s="24"/>
      <c r="J1132" s="24"/>
      <c r="K1132" s="24"/>
    </row>
    <row r="1133" spans="1:12" ht="15" thickBot="1" x14ac:dyDescent="0.35">
      <c r="A1133" s="103" t="s">
        <v>1159</v>
      </c>
      <c r="B1133" s="115" t="s">
        <v>1047</v>
      </c>
      <c r="C1133" s="110" t="s">
        <v>130</v>
      </c>
      <c r="D1133" s="110">
        <v>1</v>
      </c>
      <c r="E1133" s="20"/>
      <c r="F1133" s="20"/>
      <c r="G1133" s="20"/>
      <c r="I1133" s="24"/>
      <c r="J1133" s="24"/>
      <c r="K1133" s="24"/>
    </row>
    <row r="1134" spans="1:12" ht="30" thickTop="1" thickBot="1" x14ac:dyDescent="0.35">
      <c r="A1134" s="61" t="s">
        <v>9</v>
      </c>
      <c r="B1134" s="62" t="s">
        <v>10</v>
      </c>
      <c r="C1134" s="62" t="s">
        <v>4</v>
      </c>
      <c r="D1134" s="62" t="s">
        <v>11</v>
      </c>
      <c r="E1134" s="62" t="s">
        <v>12</v>
      </c>
      <c r="F1134" s="62" t="s">
        <v>13</v>
      </c>
      <c r="G1134" s="64" t="s">
        <v>14</v>
      </c>
    </row>
    <row r="1135" spans="1:12" ht="15" thickTop="1" x14ac:dyDescent="0.3">
      <c r="A1135" s="20"/>
      <c r="B1135" s="67" t="s">
        <v>15</v>
      </c>
      <c r="C1135" s="68"/>
      <c r="D1135" s="68"/>
      <c r="E1135" s="68"/>
      <c r="F1135" s="68"/>
      <c r="G1135" s="7"/>
    </row>
    <row r="1136" spans="1:12" x14ac:dyDescent="0.3">
      <c r="A1136" s="36" t="s">
        <v>16</v>
      </c>
      <c r="B1136" s="4" t="s">
        <v>70</v>
      </c>
      <c r="C1136" s="4" t="s">
        <v>18</v>
      </c>
      <c r="D1136" s="138">
        <v>0.55000000000000004</v>
      </c>
      <c r="E1136" s="70">
        <v>30.28</v>
      </c>
      <c r="F1136" s="6">
        <f>PRODUCT(D1136:E1136)</f>
        <v>16.654000000000003</v>
      </c>
      <c r="G1136" s="7"/>
    </row>
    <row r="1137" spans="1:12" ht="15" thickBot="1" x14ac:dyDescent="0.35">
      <c r="A1137" s="36" t="s">
        <v>19</v>
      </c>
      <c r="B1137" s="4" t="s">
        <v>20</v>
      </c>
      <c r="C1137" s="4" t="s">
        <v>18</v>
      </c>
      <c r="D1137" s="138">
        <v>0.55000000000000004</v>
      </c>
      <c r="E1137" s="70">
        <v>25.18</v>
      </c>
      <c r="F1137" s="6">
        <f>PRODUCT(D1137:E1137)</f>
        <v>13.849</v>
      </c>
      <c r="G1137" s="7"/>
    </row>
    <row r="1138" spans="1:12" ht="15.6" thickTop="1" thickBot="1" x14ac:dyDescent="0.35">
      <c r="A1138" s="71">
        <v>1</v>
      </c>
      <c r="B1138" s="244" t="s">
        <v>21</v>
      </c>
      <c r="C1138" s="245"/>
      <c r="D1138" s="245"/>
      <c r="E1138" s="246"/>
      <c r="F1138" s="72">
        <f>SUM(F1136:F1137)</f>
        <v>30.503000000000004</v>
      </c>
      <c r="G1138" s="73">
        <f>SUM(F1138/F1146)</f>
        <v>0.54304987226675827</v>
      </c>
    </row>
    <row r="1139" spans="1:12" ht="15" thickTop="1" x14ac:dyDescent="0.3">
      <c r="A1139" s="20"/>
      <c r="B1139" s="74" t="s">
        <v>188</v>
      </c>
      <c r="C1139" s="4"/>
      <c r="D1139" s="4"/>
      <c r="E1139" s="4"/>
      <c r="F1139" s="41"/>
      <c r="G1139" s="75"/>
    </row>
    <row r="1140" spans="1:12" ht="15" thickBot="1" x14ac:dyDescent="0.35">
      <c r="A1140" s="36" t="s">
        <v>23</v>
      </c>
      <c r="B1140" s="4" t="s">
        <v>189</v>
      </c>
      <c r="C1140" s="4" t="s">
        <v>190</v>
      </c>
      <c r="D1140" s="22">
        <v>1</v>
      </c>
      <c r="E1140" s="76">
        <v>13.9</v>
      </c>
      <c r="F1140" s="6">
        <f>D1140*E1140</f>
        <v>13.9</v>
      </c>
      <c r="G1140" s="7"/>
      <c r="J1140" s="30"/>
      <c r="K1140" s="104"/>
      <c r="L1140" s="104"/>
    </row>
    <row r="1141" spans="1:12" ht="15.6" thickTop="1" thickBot="1" x14ac:dyDescent="0.35">
      <c r="A1141" s="71">
        <v>2</v>
      </c>
      <c r="B1141" s="244" t="s">
        <v>134</v>
      </c>
      <c r="C1141" s="245"/>
      <c r="D1141" s="245"/>
      <c r="E1141" s="246"/>
      <c r="F1141" s="72">
        <f>SUM(F1140)</f>
        <v>13.9</v>
      </c>
      <c r="G1141" s="73">
        <f>SUM(F1141/F1146)</f>
        <v>0.24746396172533652</v>
      </c>
    </row>
    <row r="1142" spans="1:12" ht="15.6" thickTop="1" thickBot="1" x14ac:dyDescent="0.35">
      <c r="A1142" s="78" t="s">
        <v>26</v>
      </c>
      <c r="B1142" s="244" t="s">
        <v>27</v>
      </c>
      <c r="C1142" s="245"/>
      <c r="D1142" s="245"/>
      <c r="E1142" s="246"/>
      <c r="F1142" s="79">
        <f>SUM(F1138,F1141)</f>
        <v>44.403000000000006</v>
      </c>
      <c r="G1142" s="3"/>
    </row>
    <row r="1143" spans="1:12" ht="15.6" thickTop="1" thickBot="1" x14ac:dyDescent="0.35">
      <c r="A1143" s="80">
        <v>3</v>
      </c>
      <c r="B1143" s="264" t="s">
        <v>28</v>
      </c>
      <c r="C1143" s="265"/>
      <c r="D1143" s="265"/>
      <c r="E1143" s="266"/>
      <c r="F1143" s="79">
        <f>SUM(F1142)*15%</f>
        <v>6.6604500000000009</v>
      </c>
      <c r="G1143" s="73">
        <f>SUM(F1143/F1146)</f>
        <v>0.11857707509881422</v>
      </c>
    </row>
    <row r="1144" spans="1:12" ht="15.6" thickTop="1" thickBot="1" x14ac:dyDescent="0.35">
      <c r="A1144" s="78" t="s">
        <v>29</v>
      </c>
      <c r="B1144" s="244" t="s">
        <v>30</v>
      </c>
      <c r="C1144" s="245"/>
      <c r="D1144" s="245"/>
      <c r="E1144" s="246"/>
      <c r="F1144" s="81">
        <f>SUM(F1142:F1143)</f>
        <v>51.063450000000003</v>
      </c>
    </row>
    <row r="1145" spans="1:12" ht="15.6" thickTop="1" thickBot="1" x14ac:dyDescent="0.35">
      <c r="A1145" s="80">
        <v>4</v>
      </c>
      <c r="B1145" s="264" t="s">
        <v>31</v>
      </c>
      <c r="C1145" s="265"/>
      <c r="D1145" s="265"/>
      <c r="E1145" s="266"/>
      <c r="F1145" s="79">
        <f>SUM(F1144)*10%</f>
        <v>5.106345000000001</v>
      </c>
      <c r="G1145" s="73">
        <f>SUM(F1145/F1146)</f>
        <v>9.0909090909090912E-2</v>
      </c>
    </row>
    <row r="1146" spans="1:12" ht="15.6" thickTop="1" thickBot="1" x14ac:dyDescent="0.35">
      <c r="A1146" s="78" t="s">
        <v>32</v>
      </c>
      <c r="B1146" s="244" t="s">
        <v>33</v>
      </c>
      <c r="C1146" s="245"/>
      <c r="D1146" s="245"/>
      <c r="E1146" s="246"/>
      <c r="F1146" s="81">
        <f>SUM(F1144:F1145)</f>
        <v>56.169795000000008</v>
      </c>
      <c r="G1146" s="82">
        <f>SUM(G1138,G1141,G1143,G1145)</f>
        <v>0.99999999999999989</v>
      </c>
      <c r="I1146" s="31"/>
      <c r="J1146" s="30"/>
      <c r="K1146" s="31"/>
      <c r="L1146" s="31"/>
    </row>
    <row r="1147" spans="1:12" ht="15.6" thickTop="1" thickBot="1" x14ac:dyDescent="0.35"/>
    <row r="1148" spans="1:12" ht="44.4" thickTop="1" thickBot="1" x14ac:dyDescent="0.35">
      <c r="A1148" s="61" t="s">
        <v>2</v>
      </c>
      <c r="B1148" s="62" t="s">
        <v>3</v>
      </c>
      <c r="C1148" s="63" t="s">
        <v>4</v>
      </c>
      <c r="D1148" s="64" t="s">
        <v>5</v>
      </c>
      <c r="E1148" s="27"/>
      <c r="F1148" s="20"/>
      <c r="G1148" s="20"/>
      <c r="I1148" s="24"/>
      <c r="J1148" s="24"/>
      <c r="K1148" s="24"/>
    </row>
    <row r="1149" spans="1:12" ht="339.6" customHeight="1" thickTop="1" x14ac:dyDescent="0.3">
      <c r="A1149" s="234" t="s">
        <v>1157</v>
      </c>
      <c r="B1149" s="278" t="s">
        <v>1158</v>
      </c>
      <c r="C1149" s="274"/>
      <c r="D1149" s="272"/>
      <c r="E1149" s="27"/>
      <c r="F1149" s="20"/>
      <c r="G1149" s="20"/>
      <c r="I1149" s="24"/>
      <c r="J1149" s="24"/>
      <c r="K1149" s="24"/>
    </row>
    <row r="1150" spans="1:12" ht="121.8" customHeight="1" x14ac:dyDescent="0.3">
      <c r="A1150" s="237"/>
      <c r="B1150" s="280"/>
      <c r="C1150" s="275"/>
      <c r="D1150" s="273"/>
      <c r="E1150" s="27"/>
      <c r="F1150" s="20"/>
      <c r="G1150" s="20"/>
      <c r="I1150" s="24"/>
      <c r="J1150" s="24"/>
      <c r="K1150" s="24"/>
    </row>
    <row r="1151" spans="1:12" ht="15" thickBot="1" x14ac:dyDescent="0.35">
      <c r="A1151" s="103" t="s">
        <v>1160</v>
      </c>
      <c r="B1151" s="115" t="s">
        <v>1058</v>
      </c>
      <c r="C1151" s="110" t="s">
        <v>130</v>
      </c>
      <c r="D1151" s="110">
        <v>1</v>
      </c>
      <c r="E1151" s="20"/>
      <c r="F1151" s="20"/>
      <c r="G1151" s="20"/>
      <c r="I1151" s="24"/>
      <c r="J1151" s="24"/>
      <c r="K1151" s="24"/>
    </row>
    <row r="1152" spans="1:12" ht="30" thickTop="1" thickBot="1" x14ac:dyDescent="0.35">
      <c r="A1152" s="61" t="s">
        <v>9</v>
      </c>
      <c r="B1152" s="62" t="s">
        <v>10</v>
      </c>
      <c r="C1152" s="62" t="s">
        <v>4</v>
      </c>
      <c r="D1152" s="62" t="s">
        <v>11</v>
      </c>
      <c r="E1152" s="62" t="s">
        <v>12</v>
      </c>
      <c r="F1152" s="62" t="s">
        <v>13</v>
      </c>
      <c r="G1152" s="64" t="s">
        <v>14</v>
      </c>
    </row>
    <row r="1153" spans="1:12" ht="15" thickTop="1" x14ac:dyDescent="0.3">
      <c r="A1153" s="20"/>
      <c r="B1153" s="67" t="s">
        <v>15</v>
      </c>
      <c r="C1153" s="68"/>
      <c r="D1153" s="68"/>
      <c r="E1153" s="68"/>
      <c r="F1153" s="68"/>
      <c r="G1153" s="7"/>
    </row>
    <row r="1154" spans="1:12" x14ac:dyDescent="0.3">
      <c r="A1154" s="36" t="s">
        <v>16</v>
      </c>
      <c r="B1154" s="4" t="s">
        <v>70</v>
      </c>
      <c r="C1154" s="4" t="s">
        <v>18</v>
      </c>
      <c r="D1154" s="105">
        <v>1.1499999999999999</v>
      </c>
      <c r="E1154" s="70">
        <v>30.28</v>
      </c>
      <c r="F1154" s="6">
        <f>PRODUCT(D1154:E1154)</f>
        <v>34.821999999999996</v>
      </c>
      <c r="G1154" s="7"/>
    </row>
    <row r="1155" spans="1:12" ht="15" thickBot="1" x14ac:dyDescent="0.35">
      <c r="A1155" s="36" t="s">
        <v>19</v>
      </c>
      <c r="B1155" s="4" t="s">
        <v>20</v>
      </c>
      <c r="C1155" s="4" t="s">
        <v>18</v>
      </c>
      <c r="D1155" s="105">
        <v>1.1499999999999999</v>
      </c>
      <c r="E1155" s="70">
        <v>25.18</v>
      </c>
      <c r="F1155" s="6">
        <f>PRODUCT(D1155:E1155)</f>
        <v>28.956999999999997</v>
      </c>
      <c r="G1155" s="7"/>
    </row>
    <row r="1156" spans="1:12" ht="15.6" thickTop="1" thickBot="1" x14ac:dyDescent="0.35">
      <c r="A1156" s="71">
        <v>1</v>
      </c>
      <c r="B1156" s="244" t="s">
        <v>21</v>
      </c>
      <c r="C1156" s="245"/>
      <c r="D1156" s="245"/>
      <c r="E1156" s="246"/>
      <c r="F1156" s="72">
        <f>SUM(F1154:F1155)</f>
        <v>63.778999999999996</v>
      </c>
      <c r="G1156" s="73">
        <f>SUM(F1156/F1164)</f>
        <v>0.56739533213497584</v>
      </c>
    </row>
    <row r="1157" spans="1:12" ht="15" thickTop="1" x14ac:dyDescent="0.3">
      <c r="A1157" s="20"/>
      <c r="B1157" s="74" t="s">
        <v>188</v>
      </c>
      <c r="C1157" s="4"/>
      <c r="D1157" s="4"/>
      <c r="E1157" s="4"/>
      <c r="F1157" s="41"/>
      <c r="G1157" s="75"/>
    </row>
    <row r="1158" spans="1:12" ht="15" thickBot="1" x14ac:dyDescent="0.35">
      <c r="A1158" s="36" t="s">
        <v>23</v>
      </c>
      <c r="B1158" s="4" t="s">
        <v>189</v>
      </c>
      <c r="C1158" s="4" t="s">
        <v>190</v>
      </c>
      <c r="D1158" s="22">
        <v>1</v>
      </c>
      <c r="E1158" s="76">
        <v>25.08</v>
      </c>
      <c r="F1158" s="6">
        <f>D1158*E1158</f>
        <v>25.08</v>
      </c>
      <c r="G1158" s="7"/>
      <c r="J1158" s="30"/>
      <c r="K1158" s="104"/>
      <c r="L1158" s="104"/>
    </row>
    <row r="1159" spans="1:12" ht="15.6" thickTop="1" thickBot="1" x14ac:dyDescent="0.35">
      <c r="A1159" s="71">
        <v>2</v>
      </c>
      <c r="B1159" s="244" t="s">
        <v>134</v>
      </c>
      <c r="C1159" s="245"/>
      <c r="D1159" s="245"/>
      <c r="E1159" s="246"/>
      <c r="F1159" s="72">
        <f>SUM(F1158)</f>
        <v>25.08</v>
      </c>
      <c r="G1159" s="73">
        <f>SUM(F1159/F1164)</f>
        <v>0.22311850185711901</v>
      </c>
    </row>
    <row r="1160" spans="1:12" ht="15.6" thickTop="1" thickBot="1" x14ac:dyDescent="0.35">
      <c r="A1160" s="78" t="s">
        <v>26</v>
      </c>
      <c r="B1160" s="244" t="s">
        <v>27</v>
      </c>
      <c r="C1160" s="245"/>
      <c r="D1160" s="245"/>
      <c r="E1160" s="246"/>
      <c r="F1160" s="79">
        <f>SUM(F1156,F1159)</f>
        <v>88.858999999999995</v>
      </c>
      <c r="G1160" s="3"/>
    </row>
    <row r="1161" spans="1:12" ht="15.6" thickTop="1" thickBot="1" x14ac:dyDescent="0.35">
      <c r="A1161" s="80">
        <v>3</v>
      </c>
      <c r="B1161" s="264" t="s">
        <v>28</v>
      </c>
      <c r="C1161" s="265"/>
      <c r="D1161" s="265"/>
      <c r="E1161" s="266"/>
      <c r="F1161" s="79">
        <f>SUM(F1160)*15%</f>
        <v>13.328849999999999</v>
      </c>
      <c r="G1161" s="73">
        <f>SUM(F1161/F1164)</f>
        <v>0.11857707509881422</v>
      </c>
    </row>
    <row r="1162" spans="1:12" ht="15.6" thickTop="1" thickBot="1" x14ac:dyDescent="0.35">
      <c r="A1162" s="78" t="s">
        <v>29</v>
      </c>
      <c r="B1162" s="244" t="s">
        <v>30</v>
      </c>
      <c r="C1162" s="245"/>
      <c r="D1162" s="245"/>
      <c r="E1162" s="246"/>
      <c r="F1162" s="81">
        <f>SUM(F1160:F1161)</f>
        <v>102.18785</v>
      </c>
    </row>
    <row r="1163" spans="1:12" ht="15.6" thickTop="1" thickBot="1" x14ac:dyDescent="0.35">
      <c r="A1163" s="80">
        <v>4</v>
      </c>
      <c r="B1163" s="264" t="s">
        <v>31</v>
      </c>
      <c r="C1163" s="265"/>
      <c r="D1163" s="265"/>
      <c r="E1163" s="266"/>
      <c r="F1163" s="79">
        <f>SUM(F1162)*10%</f>
        <v>10.218785</v>
      </c>
      <c r="G1163" s="73">
        <f>SUM(F1163/F1164)</f>
        <v>9.0909090909090912E-2</v>
      </c>
    </row>
    <row r="1164" spans="1:12" ht="15.6" thickTop="1" thickBot="1" x14ac:dyDescent="0.35">
      <c r="A1164" s="78" t="s">
        <v>32</v>
      </c>
      <c r="B1164" s="244" t="s">
        <v>33</v>
      </c>
      <c r="C1164" s="245"/>
      <c r="D1164" s="245"/>
      <c r="E1164" s="246"/>
      <c r="F1164" s="81">
        <f>SUM(F1162:F1163)</f>
        <v>112.40663499999999</v>
      </c>
      <c r="G1164" s="82">
        <f>SUM(G1156,G1159,G1161,G1163)</f>
        <v>1</v>
      </c>
      <c r="I1164" s="31"/>
      <c r="J1164" s="30"/>
      <c r="K1164" s="31"/>
      <c r="L1164" s="31"/>
    </row>
    <row r="1165" spans="1:12" ht="15.6" thickTop="1" thickBot="1" x14ac:dyDescent="0.35"/>
    <row r="1166" spans="1:12" ht="44.4" thickTop="1" thickBot="1" x14ac:dyDescent="0.35">
      <c r="A1166" s="61" t="s">
        <v>2</v>
      </c>
      <c r="B1166" s="62" t="s">
        <v>3</v>
      </c>
      <c r="C1166" s="63" t="s">
        <v>4</v>
      </c>
      <c r="D1166" s="64" t="s">
        <v>5</v>
      </c>
      <c r="E1166" s="27"/>
      <c r="F1166" s="20"/>
      <c r="G1166" s="20"/>
      <c r="I1166" s="24"/>
      <c r="J1166" s="24"/>
      <c r="K1166" s="24"/>
    </row>
    <row r="1167" spans="1:12" ht="313.8" customHeight="1" thickTop="1" x14ac:dyDescent="0.3">
      <c r="A1167" s="234" t="s">
        <v>1157</v>
      </c>
      <c r="B1167" s="278" t="s">
        <v>1158</v>
      </c>
      <c r="C1167" s="274"/>
      <c r="D1167" s="272"/>
      <c r="E1167" s="27"/>
      <c r="F1167" s="20"/>
      <c r="G1167" s="20"/>
      <c r="I1167" s="24"/>
      <c r="J1167" s="24"/>
      <c r="K1167" s="24"/>
    </row>
    <row r="1168" spans="1:12" ht="146.4" customHeight="1" x14ac:dyDescent="0.3">
      <c r="A1168" s="237"/>
      <c r="B1168" s="280"/>
      <c r="C1168" s="275"/>
      <c r="D1168" s="273"/>
      <c r="E1168" s="27"/>
      <c r="F1168" s="20"/>
      <c r="G1168" s="20"/>
      <c r="I1168" s="24"/>
      <c r="J1168" s="24"/>
      <c r="K1168" s="24"/>
    </row>
    <row r="1169" spans="1:12" ht="15" thickBot="1" x14ac:dyDescent="0.35">
      <c r="A1169" s="103" t="s">
        <v>1161</v>
      </c>
      <c r="B1169" s="115" t="s">
        <v>1060</v>
      </c>
      <c r="C1169" s="110" t="s">
        <v>130</v>
      </c>
      <c r="D1169" s="110">
        <v>1</v>
      </c>
      <c r="E1169" s="20"/>
      <c r="F1169" s="20"/>
      <c r="G1169" s="20"/>
      <c r="I1169" s="24"/>
      <c r="J1169" s="24"/>
      <c r="K1169" s="24"/>
    </row>
    <row r="1170" spans="1:12" ht="30" thickTop="1" thickBot="1" x14ac:dyDescent="0.35">
      <c r="A1170" s="61" t="s">
        <v>9</v>
      </c>
      <c r="B1170" s="62" t="s">
        <v>10</v>
      </c>
      <c r="C1170" s="62" t="s">
        <v>4</v>
      </c>
      <c r="D1170" s="62" t="s">
        <v>11</v>
      </c>
      <c r="E1170" s="62" t="s">
        <v>12</v>
      </c>
      <c r="F1170" s="62" t="s">
        <v>13</v>
      </c>
      <c r="G1170" s="64" t="s">
        <v>14</v>
      </c>
    </row>
    <row r="1171" spans="1:12" ht="15" thickTop="1" x14ac:dyDescent="0.3">
      <c r="A1171" s="20"/>
      <c r="B1171" s="67" t="s">
        <v>15</v>
      </c>
      <c r="C1171" s="68"/>
      <c r="D1171" s="68"/>
      <c r="E1171" s="68"/>
      <c r="F1171" s="68"/>
      <c r="G1171" s="7"/>
    </row>
    <row r="1172" spans="1:12" x14ac:dyDescent="0.3">
      <c r="A1172" s="36" t="s">
        <v>16</v>
      </c>
      <c r="B1172" s="4" t="s">
        <v>70</v>
      </c>
      <c r="C1172" s="4" t="s">
        <v>18</v>
      </c>
      <c r="D1172" s="105">
        <v>1.6</v>
      </c>
      <c r="E1172" s="70">
        <v>30.28</v>
      </c>
      <c r="F1172" s="6">
        <f>PRODUCT(D1172:E1172)</f>
        <v>48.448000000000008</v>
      </c>
      <c r="G1172" s="7"/>
    </row>
    <row r="1173" spans="1:12" x14ac:dyDescent="0.3">
      <c r="A1173" s="36" t="s">
        <v>19</v>
      </c>
      <c r="B1173" s="4" t="s">
        <v>140</v>
      </c>
      <c r="C1173" s="4" t="s">
        <v>18</v>
      </c>
      <c r="D1173" s="105">
        <v>1.6</v>
      </c>
      <c r="E1173" s="6">
        <v>28.09</v>
      </c>
      <c r="F1173" s="6">
        <f>PRODUCT(D1173:E1173)</f>
        <v>44.944000000000003</v>
      </c>
      <c r="G1173" s="7"/>
    </row>
    <row r="1174" spans="1:12" ht="15" thickBot="1" x14ac:dyDescent="0.35">
      <c r="A1174" s="36" t="s">
        <v>131</v>
      </c>
      <c r="B1174" s="4" t="s">
        <v>141</v>
      </c>
      <c r="C1174" s="4" t="s">
        <v>18</v>
      </c>
      <c r="D1174" s="105">
        <v>1.6</v>
      </c>
      <c r="E1174" s="70">
        <v>25.18</v>
      </c>
      <c r="F1174" s="6">
        <f>PRODUCT(D1174:E1174)</f>
        <v>40.288000000000004</v>
      </c>
      <c r="G1174" s="7"/>
    </row>
    <row r="1175" spans="1:12" ht="15.6" thickTop="1" thickBot="1" x14ac:dyDescent="0.35">
      <c r="A1175" s="71">
        <v>1</v>
      </c>
      <c r="B1175" s="244" t="s">
        <v>21</v>
      </c>
      <c r="C1175" s="245"/>
      <c r="D1175" s="245"/>
      <c r="E1175" s="246"/>
      <c r="F1175" s="72">
        <f>SUM(F1172:F1174)</f>
        <v>133.68</v>
      </c>
      <c r="G1175" s="73">
        <f>SUM(F1175/F1183)</f>
        <v>0.60173037995708489</v>
      </c>
    </row>
    <row r="1176" spans="1:12" ht="15" thickTop="1" x14ac:dyDescent="0.3">
      <c r="A1176" s="20"/>
      <c r="B1176" s="74" t="s">
        <v>188</v>
      </c>
      <c r="C1176" s="4"/>
      <c r="D1176" s="4"/>
      <c r="E1176" s="4"/>
      <c r="F1176" s="41"/>
      <c r="G1176" s="75"/>
    </row>
    <row r="1177" spans="1:12" ht="15" thickBot="1" x14ac:dyDescent="0.35">
      <c r="A1177" s="36" t="s">
        <v>23</v>
      </c>
      <c r="B1177" s="4" t="s">
        <v>1162</v>
      </c>
      <c r="C1177" s="4" t="s">
        <v>190</v>
      </c>
      <c r="D1177" s="22">
        <v>1</v>
      </c>
      <c r="E1177" s="76">
        <v>41.94</v>
      </c>
      <c r="F1177" s="6">
        <f>D1177*E1177</f>
        <v>41.94</v>
      </c>
      <c r="G1177" s="7"/>
      <c r="J1177" s="30"/>
      <c r="K1177" s="104"/>
      <c r="L1177" s="104"/>
    </row>
    <row r="1178" spans="1:12" ht="15.6" thickTop="1" thickBot="1" x14ac:dyDescent="0.35">
      <c r="A1178" s="71">
        <v>2</v>
      </c>
      <c r="B1178" s="244" t="s">
        <v>134</v>
      </c>
      <c r="C1178" s="245"/>
      <c r="D1178" s="245"/>
      <c r="E1178" s="246"/>
      <c r="F1178" s="72">
        <f>SUM(F1177)</f>
        <v>41.94</v>
      </c>
      <c r="G1178" s="73">
        <f>SUM(F1178/F1183)</f>
        <v>0.18878345403501001</v>
      </c>
    </row>
    <row r="1179" spans="1:12" ht="15.6" thickTop="1" thickBot="1" x14ac:dyDescent="0.35">
      <c r="A1179" s="78" t="s">
        <v>26</v>
      </c>
      <c r="B1179" s="244" t="s">
        <v>27</v>
      </c>
      <c r="C1179" s="245"/>
      <c r="D1179" s="245"/>
      <c r="E1179" s="246"/>
      <c r="F1179" s="79">
        <f>SUM(F1175,F1178)</f>
        <v>175.62</v>
      </c>
      <c r="G1179" s="3"/>
    </row>
    <row r="1180" spans="1:12" ht="15.6" thickTop="1" thickBot="1" x14ac:dyDescent="0.35">
      <c r="A1180" s="80">
        <v>3</v>
      </c>
      <c r="B1180" s="264" t="s">
        <v>28</v>
      </c>
      <c r="C1180" s="265"/>
      <c r="D1180" s="265"/>
      <c r="E1180" s="266"/>
      <c r="F1180" s="79">
        <f>SUM(F1179)*15%</f>
        <v>26.343</v>
      </c>
      <c r="G1180" s="73">
        <f>SUM(F1180/F1183)</f>
        <v>0.11857707509881422</v>
      </c>
    </row>
    <row r="1181" spans="1:12" ht="15.6" thickTop="1" thickBot="1" x14ac:dyDescent="0.35">
      <c r="A1181" s="78" t="s">
        <v>29</v>
      </c>
      <c r="B1181" s="244" t="s">
        <v>30</v>
      </c>
      <c r="C1181" s="245"/>
      <c r="D1181" s="245"/>
      <c r="E1181" s="246"/>
      <c r="F1181" s="81">
        <f>SUM(F1179:F1180)</f>
        <v>201.96299999999999</v>
      </c>
    </row>
    <row r="1182" spans="1:12" ht="15.6" thickTop="1" thickBot="1" x14ac:dyDescent="0.35">
      <c r="A1182" s="80">
        <v>4</v>
      </c>
      <c r="B1182" s="264" t="s">
        <v>31</v>
      </c>
      <c r="C1182" s="265"/>
      <c r="D1182" s="265"/>
      <c r="E1182" s="266"/>
      <c r="F1182" s="79">
        <f>SUM(F1181)*10%</f>
        <v>20.196300000000001</v>
      </c>
      <c r="G1182" s="73">
        <f>SUM(F1182/F1183)</f>
        <v>9.0909090909090912E-2</v>
      </c>
    </row>
    <row r="1183" spans="1:12" ht="15.6" thickTop="1" thickBot="1" x14ac:dyDescent="0.35">
      <c r="A1183" s="78" t="s">
        <v>32</v>
      </c>
      <c r="B1183" s="244" t="s">
        <v>33</v>
      </c>
      <c r="C1183" s="245"/>
      <c r="D1183" s="245"/>
      <c r="E1183" s="246"/>
      <c r="F1183" s="81">
        <f>SUM(F1181:F1182)</f>
        <v>222.1593</v>
      </c>
      <c r="G1183" s="82">
        <f>SUM(G1175,G1178,G1180,G1182)</f>
        <v>1</v>
      </c>
      <c r="I1183" s="31"/>
      <c r="J1183" s="30"/>
      <c r="K1183" s="31"/>
      <c r="L1183" s="31"/>
    </row>
    <row r="1184" spans="1:12" ht="15.6" thickTop="1" thickBot="1" x14ac:dyDescent="0.35"/>
    <row r="1185" spans="1:12" ht="44.4" thickTop="1" thickBot="1" x14ac:dyDescent="0.35">
      <c r="A1185" s="61" t="s">
        <v>2</v>
      </c>
      <c r="B1185" s="62" t="s">
        <v>3</v>
      </c>
      <c r="C1185" s="63" t="s">
        <v>4</v>
      </c>
      <c r="D1185" s="64" t="s">
        <v>5</v>
      </c>
      <c r="E1185" s="27"/>
      <c r="F1185" s="20"/>
      <c r="G1185" s="20"/>
      <c r="I1185" s="24"/>
      <c r="J1185" s="24"/>
      <c r="K1185" s="24"/>
    </row>
    <row r="1186" spans="1:12" ht="306" customHeight="1" thickTop="1" x14ac:dyDescent="0.3">
      <c r="A1186" s="234" t="s">
        <v>1157</v>
      </c>
      <c r="B1186" s="278" t="s">
        <v>1158</v>
      </c>
      <c r="C1186" s="274"/>
      <c r="D1186" s="272"/>
      <c r="E1186" s="27"/>
      <c r="F1186" s="20"/>
      <c r="G1186" s="20"/>
      <c r="I1186" s="24"/>
      <c r="J1186" s="24"/>
      <c r="K1186" s="24"/>
    </row>
    <row r="1187" spans="1:12" ht="155.4" customHeight="1" x14ac:dyDescent="0.3">
      <c r="A1187" s="237"/>
      <c r="B1187" s="280"/>
      <c r="C1187" s="275"/>
      <c r="D1187" s="273"/>
      <c r="E1187" s="27"/>
      <c r="F1187" s="20"/>
      <c r="G1187" s="20"/>
      <c r="I1187" s="24"/>
      <c r="J1187" s="24"/>
      <c r="K1187" s="24"/>
    </row>
    <row r="1188" spans="1:12" ht="15" thickBot="1" x14ac:dyDescent="0.35">
      <c r="A1188" s="103" t="s">
        <v>1163</v>
      </c>
      <c r="B1188" s="115" t="s">
        <v>1062</v>
      </c>
      <c r="C1188" s="110" t="s">
        <v>130</v>
      </c>
      <c r="D1188" s="110">
        <v>1</v>
      </c>
      <c r="E1188" s="20"/>
      <c r="F1188" s="20"/>
      <c r="G1188" s="20"/>
      <c r="I1188" s="24"/>
      <c r="J1188" s="24"/>
      <c r="K1188" s="24"/>
    </row>
    <row r="1189" spans="1:12" ht="30" thickTop="1" thickBot="1" x14ac:dyDescent="0.35">
      <c r="A1189" s="61" t="s">
        <v>9</v>
      </c>
      <c r="B1189" s="62" t="s">
        <v>10</v>
      </c>
      <c r="C1189" s="62" t="s">
        <v>4</v>
      </c>
      <c r="D1189" s="62" t="s">
        <v>11</v>
      </c>
      <c r="E1189" s="62" t="s">
        <v>12</v>
      </c>
      <c r="F1189" s="62" t="s">
        <v>13</v>
      </c>
      <c r="G1189" s="64" t="s">
        <v>14</v>
      </c>
    </row>
    <row r="1190" spans="1:12" ht="15" thickTop="1" x14ac:dyDescent="0.3">
      <c r="A1190" s="20"/>
      <c r="B1190" s="67" t="s">
        <v>15</v>
      </c>
      <c r="C1190" s="68"/>
      <c r="D1190" s="68"/>
      <c r="E1190" s="68"/>
      <c r="F1190" s="68"/>
      <c r="G1190" s="7"/>
    </row>
    <row r="1191" spans="1:12" x14ac:dyDescent="0.3">
      <c r="A1191" s="36" t="s">
        <v>16</v>
      </c>
      <c r="B1191" s="4" t="s">
        <v>70</v>
      </c>
      <c r="C1191" s="4" t="s">
        <v>18</v>
      </c>
      <c r="D1191" s="105">
        <v>2.9</v>
      </c>
      <c r="E1191" s="70">
        <v>30.28</v>
      </c>
      <c r="F1191" s="6">
        <f>PRODUCT(D1191:E1191)</f>
        <v>87.811999999999998</v>
      </c>
      <c r="G1191" s="7"/>
    </row>
    <row r="1192" spans="1:12" x14ac:dyDescent="0.3">
      <c r="A1192" s="36" t="s">
        <v>19</v>
      </c>
      <c r="B1192" s="4" t="s">
        <v>140</v>
      </c>
      <c r="C1192" s="4" t="s">
        <v>18</v>
      </c>
      <c r="D1192" s="105">
        <v>2.9</v>
      </c>
      <c r="E1192" s="6">
        <v>28.09</v>
      </c>
      <c r="F1192" s="6">
        <f>PRODUCT(D1192:E1192)</f>
        <v>81.460999999999999</v>
      </c>
      <c r="G1192" s="7"/>
    </row>
    <row r="1193" spans="1:12" ht="15" thickBot="1" x14ac:dyDescent="0.35">
      <c r="A1193" s="36" t="s">
        <v>131</v>
      </c>
      <c r="B1193" s="4" t="s">
        <v>141</v>
      </c>
      <c r="C1193" s="4" t="s">
        <v>18</v>
      </c>
      <c r="D1193" s="105">
        <v>2.9</v>
      </c>
      <c r="E1193" s="70">
        <v>25.18</v>
      </c>
      <c r="F1193" s="6">
        <f>PRODUCT(D1193:E1193)</f>
        <v>73.021999999999991</v>
      </c>
      <c r="G1193" s="7"/>
    </row>
    <row r="1194" spans="1:12" ht="15.6" thickTop="1" thickBot="1" x14ac:dyDescent="0.35">
      <c r="A1194" s="71">
        <v>1</v>
      </c>
      <c r="B1194" s="244" t="s">
        <v>21</v>
      </c>
      <c r="C1194" s="245"/>
      <c r="D1194" s="245"/>
      <c r="E1194" s="246"/>
      <c r="F1194" s="72">
        <f>SUM(F1191:F1193)</f>
        <v>242.29499999999999</v>
      </c>
      <c r="G1194" s="73">
        <f>SUM(F1194/F1202)</f>
        <v>0.62859995539001534</v>
      </c>
    </row>
    <row r="1195" spans="1:12" ht="15" thickTop="1" x14ac:dyDescent="0.3">
      <c r="A1195" s="20"/>
      <c r="B1195" s="74" t="s">
        <v>188</v>
      </c>
      <c r="C1195" s="4"/>
      <c r="D1195" s="4"/>
      <c r="E1195" s="4"/>
      <c r="F1195" s="41"/>
      <c r="G1195" s="75"/>
    </row>
    <row r="1196" spans="1:12" ht="15" thickBot="1" x14ac:dyDescent="0.35">
      <c r="A1196" s="36" t="s">
        <v>23</v>
      </c>
      <c r="B1196" s="4" t="s">
        <v>189</v>
      </c>
      <c r="C1196" s="4" t="s">
        <v>190</v>
      </c>
      <c r="D1196" s="22">
        <v>1</v>
      </c>
      <c r="E1196" s="76">
        <v>62.41</v>
      </c>
      <c r="F1196" s="6">
        <f>D1196*E1196</f>
        <v>62.41</v>
      </c>
      <c r="G1196" s="7"/>
      <c r="J1196" s="30"/>
      <c r="K1196" s="104"/>
      <c r="L1196" s="104"/>
    </row>
    <row r="1197" spans="1:12" ht="15.6" thickTop="1" thickBot="1" x14ac:dyDescent="0.35">
      <c r="A1197" s="71">
        <v>2</v>
      </c>
      <c r="B1197" s="244" t="s">
        <v>134</v>
      </c>
      <c r="C1197" s="245"/>
      <c r="D1197" s="245"/>
      <c r="E1197" s="246"/>
      <c r="F1197" s="72">
        <f>SUM(F1196)</f>
        <v>62.41</v>
      </c>
      <c r="G1197" s="73">
        <f>SUM(F1197/F1202)</f>
        <v>0.16191387860207951</v>
      </c>
    </row>
    <row r="1198" spans="1:12" ht="15.6" thickTop="1" thickBot="1" x14ac:dyDescent="0.35">
      <c r="A1198" s="78" t="s">
        <v>26</v>
      </c>
      <c r="B1198" s="244" t="s">
        <v>27</v>
      </c>
      <c r="C1198" s="245"/>
      <c r="D1198" s="245"/>
      <c r="E1198" s="246"/>
      <c r="F1198" s="79">
        <f>SUM(F1194,F1197)</f>
        <v>304.70499999999998</v>
      </c>
      <c r="G1198" s="3"/>
    </row>
    <row r="1199" spans="1:12" ht="15.6" thickTop="1" thickBot="1" x14ac:dyDescent="0.35">
      <c r="A1199" s="80">
        <v>3</v>
      </c>
      <c r="B1199" s="264" t="s">
        <v>28</v>
      </c>
      <c r="C1199" s="265"/>
      <c r="D1199" s="265"/>
      <c r="E1199" s="266"/>
      <c r="F1199" s="79">
        <f>SUM(F1198)*15%</f>
        <v>45.705749999999995</v>
      </c>
      <c r="G1199" s="73">
        <f>SUM(F1199/F1202)</f>
        <v>0.11857707509881422</v>
      </c>
    </row>
    <row r="1200" spans="1:12" ht="15.6" thickTop="1" thickBot="1" x14ac:dyDescent="0.35">
      <c r="A1200" s="78" t="s">
        <v>29</v>
      </c>
      <c r="B1200" s="244" t="s">
        <v>30</v>
      </c>
      <c r="C1200" s="245"/>
      <c r="D1200" s="245"/>
      <c r="E1200" s="246"/>
      <c r="F1200" s="81">
        <f>SUM(F1198:F1199)</f>
        <v>350.41075000000001</v>
      </c>
    </row>
    <row r="1201" spans="1:12" ht="15.6" thickTop="1" thickBot="1" x14ac:dyDescent="0.35">
      <c r="A1201" s="80">
        <v>4</v>
      </c>
      <c r="B1201" s="264" t="s">
        <v>31</v>
      </c>
      <c r="C1201" s="265"/>
      <c r="D1201" s="265"/>
      <c r="E1201" s="266"/>
      <c r="F1201" s="79">
        <f>SUM(F1200)*10%</f>
        <v>35.041074999999999</v>
      </c>
      <c r="G1201" s="73">
        <f>SUM(F1201/F1202)</f>
        <v>9.0909090909090912E-2</v>
      </c>
    </row>
    <row r="1202" spans="1:12" ht="15.6" thickTop="1" thickBot="1" x14ac:dyDescent="0.35">
      <c r="A1202" s="78" t="s">
        <v>32</v>
      </c>
      <c r="B1202" s="244" t="s">
        <v>33</v>
      </c>
      <c r="C1202" s="245"/>
      <c r="D1202" s="245"/>
      <c r="E1202" s="246"/>
      <c r="F1202" s="81">
        <f>SUM(F1200:F1201)</f>
        <v>385.45182499999999</v>
      </c>
      <c r="G1202" s="82">
        <f>SUM(G1194,G1197,G1199,G1201)</f>
        <v>1</v>
      </c>
      <c r="I1202" s="31"/>
      <c r="J1202" s="30"/>
      <c r="K1202" s="31"/>
      <c r="L1202" s="31"/>
    </row>
    <row r="1203" spans="1:12" ht="15.6" thickTop="1" thickBot="1" x14ac:dyDescent="0.35"/>
    <row r="1204" spans="1:12" ht="44.4" thickTop="1" thickBot="1" x14ac:dyDescent="0.35">
      <c r="A1204" s="61" t="s">
        <v>2</v>
      </c>
      <c r="B1204" s="62" t="s">
        <v>3</v>
      </c>
      <c r="C1204" s="63" t="s">
        <v>4</v>
      </c>
      <c r="D1204" s="64" t="s">
        <v>5</v>
      </c>
      <c r="E1204" s="27"/>
      <c r="F1204" s="20"/>
      <c r="G1204" s="20"/>
      <c r="I1204" s="24"/>
      <c r="J1204" s="24"/>
      <c r="K1204" s="24"/>
    </row>
    <row r="1205" spans="1:12" ht="245.4" customHeight="1" thickTop="1" x14ac:dyDescent="0.3">
      <c r="A1205" s="234" t="s">
        <v>1164</v>
      </c>
      <c r="B1205" s="278" t="s">
        <v>1165</v>
      </c>
      <c r="C1205" s="274"/>
      <c r="D1205" s="274"/>
      <c r="E1205" s="27"/>
      <c r="F1205" s="20"/>
      <c r="G1205" s="20"/>
      <c r="I1205" s="24"/>
      <c r="J1205" s="24"/>
      <c r="K1205" s="24"/>
    </row>
    <row r="1206" spans="1:12" ht="399.6" hidden="1" customHeight="1" x14ac:dyDescent="0.3">
      <c r="A1206" s="237"/>
      <c r="B1206" s="280"/>
      <c r="C1206" s="275"/>
      <c r="D1206" s="275"/>
      <c r="E1206" s="27"/>
      <c r="F1206" s="20"/>
      <c r="G1206" s="20"/>
      <c r="I1206" s="24"/>
      <c r="J1206" s="24"/>
      <c r="K1206" s="24"/>
    </row>
    <row r="1207" spans="1:12" ht="15" thickBot="1" x14ac:dyDescent="0.35">
      <c r="A1207" s="103" t="s">
        <v>1166</v>
      </c>
      <c r="B1207" s="115" t="s">
        <v>1047</v>
      </c>
      <c r="C1207" s="110" t="s">
        <v>130</v>
      </c>
      <c r="D1207" s="110">
        <v>1</v>
      </c>
      <c r="E1207" s="20"/>
      <c r="F1207" s="20"/>
      <c r="G1207" s="20"/>
      <c r="I1207" s="24"/>
      <c r="J1207" s="24"/>
      <c r="K1207" s="24"/>
    </row>
    <row r="1208" spans="1:12" ht="30" thickTop="1" thickBot="1" x14ac:dyDescent="0.35">
      <c r="A1208" s="61" t="s">
        <v>9</v>
      </c>
      <c r="B1208" s="62" t="s">
        <v>10</v>
      </c>
      <c r="C1208" s="62" t="s">
        <v>4</v>
      </c>
      <c r="D1208" s="62" t="s">
        <v>11</v>
      </c>
      <c r="E1208" s="62" t="s">
        <v>12</v>
      </c>
      <c r="F1208" s="62" t="s">
        <v>13</v>
      </c>
      <c r="G1208" s="64" t="s">
        <v>14</v>
      </c>
    </row>
    <row r="1209" spans="1:12" ht="15" thickTop="1" x14ac:dyDescent="0.3">
      <c r="A1209" s="20"/>
      <c r="B1209" s="67" t="s">
        <v>15</v>
      </c>
      <c r="C1209" s="68"/>
      <c r="D1209" s="68"/>
      <c r="E1209" s="68"/>
      <c r="F1209" s="68"/>
      <c r="G1209" s="7"/>
    </row>
    <row r="1210" spans="1:12" x14ac:dyDescent="0.3">
      <c r="A1210" s="36" t="s">
        <v>16</v>
      </c>
      <c r="B1210" s="4" t="s">
        <v>70</v>
      </c>
      <c r="C1210" s="4" t="s">
        <v>18</v>
      </c>
      <c r="D1210" s="22">
        <v>1.1000000000000001</v>
      </c>
      <c r="E1210" s="70">
        <v>30.28</v>
      </c>
      <c r="F1210" s="6">
        <f>PRODUCT(D1210:E1210)</f>
        <v>33.308000000000007</v>
      </c>
      <c r="G1210" s="7"/>
    </row>
    <row r="1211" spans="1:12" x14ac:dyDescent="0.3">
      <c r="A1211" s="36" t="s">
        <v>19</v>
      </c>
      <c r="B1211" s="4" t="s">
        <v>140</v>
      </c>
      <c r="C1211" s="4" t="s">
        <v>18</v>
      </c>
      <c r="D1211" s="22">
        <v>1.1000000000000001</v>
      </c>
      <c r="E1211" s="6">
        <v>28.09</v>
      </c>
      <c r="F1211" s="6">
        <f>PRODUCT(D1211:E1211)</f>
        <v>30.899000000000001</v>
      </c>
      <c r="G1211" s="7"/>
    </row>
    <row r="1212" spans="1:12" ht="15" thickBot="1" x14ac:dyDescent="0.35">
      <c r="A1212" s="36" t="s">
        <v>131</v>
      </c>
      <c r="B1212" s="4" t="s">
        <v>141</v>
      </c>
      <c r="C1212" s="4" t="s">
        <v>18</v>
      </c>
      <c r="D1212" s="22">
        <v>1.1000000000000001</v>
      </c>
      <c r="E1212" s="70">
        <v>25.18</v>
      </c>
      <c r="F1212" s="6">
        <f>PRODUCT(D1212:E1212)</f>
        <v>27.698</v>
      </c>
      <c r="G1212" s="7"/>
    </row>
    <row r="1213" spans="1:12" ht="15.6" thickTop="1" thickBot="1" x14ac:dyDescent="0.35">
      <c r="A1213" s="71">
        <v>1</v>
      </c>
      <c r="B1213" s="244" t="s">
        <v>21</v>
      </c>
      <c r="C1213" s="245"/>
      <c r="D1213" s="245"/>
      <c r="E1213" s="246"/>
      <c r="F1213" s="72">
        <f>SUM(F1210:F1212)</f>
        <v>91.905000000000001</v>
      </c>
      <c r="G1213" s="73">
        <f>SUM(F1213/F1221)</f>
        <v>0.54533438853851368</v>
      </c>
    </row>
    <row r="1214" spans="1:12" ht="15" thickTop="1" x14ac:dyDescent="0.3">
      <c r="A1214" s="20"/>
      <c r="B1214" s="74" t="s">
        <v>188</v>
      </c>
      <c r="C1214" s="4"/>
      <c r="D1214" s="4"/>
      <c r="E1214" s="4"/>
      <c r="F1214" s="41"/>
      <c r="G1214" s="75"/>
    </row>
    <row r="1215" spans="1:12" ht="15" thickBot="1" x14ac:dyDescent="0.35">
      <c r="A1215" s="36" t="s">
        <v>23</v>
      </c>
      <c r="B1215" s="4" t="s">
        <v>189</v>
      </c>
      <c r="C1215" s="4" t="s">
        <v>190</v>
      </c>
      <c r="D1215" s="22">
        <v>1</v>
      </c>
      <c r="E1215" s="76">
        <v>41.32</v>
      </c>
      <c r="F1215" s="6">
        <f>D1215*E1215</f>
        <v>41.32</v>
      </c>
      <c r="G1215" s="7"/>
      <c r="J1215" s="30"/>
      <c r="K1215" s="104"/>
      <c r="L1215" s="104"/>
    </row>
    <row r="1216" spans="1:12" ht="15.6" thickTop="1" thickBot="1" x14ac:dyDescent="0.35">
      <c r="A1216" s="71">
        <v>2</v>
      </c>
      <c r="B1216" s="244" t="s">
        <v>134</v>
      </c>
      <c r="C1216" s="245"/>
      <c r="D1216" s="245"/>
      <c r="E1216" s="246"/>
      <c r="F1216" s="72">
        <f>SUM(F1215)</f>
        <v>41.32</v>
      </c>
      <c r="G1216" s="73">
        <f>SUM(F1216/F1221)</f>
        <v>0.24517944545358125</v>
      </c>
    </row>
    <row r="1217" spans="1:12" ht="15.6" thickTop="1" thickBot="1" x14ac:dyDescent="0.35">
      <c r="A1217" s="78" t="s">
        <v>26</v>
      </c>
      <c r="B1217" s="244" t="s">
        <v>27</v>
      </c>
      <c r="C1217" s="245"/>
      <c r="D1217" s="245"/>
      <c r="E1217" s="246"/>
      <c r="F1217" s="79">
        <f>SUM(F1213,F1216)</f>
        <v>133.22499999999999</v>
      </c>
      <c r="G1217" s="3"/>
    </row>
    <row r="1218" spans="1:12" ht="15.6" thickTop="1" thickBot="1" x14ac:dyDescent="0.35">
      <c r="A1218" s="80">
        <v>3</v>
      </c>
      <c r="B1218" s="264" t="s">
        <v>28</v>
      </c>
      <c r="C1218" s="265"/>
      <c r="D1218" s="265"/>
      <c r="E1218" s="266"/>
      <c r="F1218" s="79">
        <f>SUM(F1217)*15%</f>
        <v>19.983749999999997</v>
      </c>
      <c r="G1218" s="73">
        <f>SUM(F1218/F1221)</f>
        <v>0.11857707509881422</v>
      </c>
    </row>
    <row r="1219" spans="1:12" ht="15.6" thickTop="1" thickBot="1" x14ac:dyDescent="0.35">
      <c r="A1219" s="78" t="s">
        <v>29</v>
      </c>
      <c r="B1219" s="244" t="s">
        <v>30</v>
      </c>
      <c r="C1219" s="245"/>
      <c r="D1219" s="245"/>
      <c r="E1219" s="246"/>
      <c r="F1219" s="81">
        <f>SUM(F1217:F1218)</f>
        <v>153.20874999999998</v>
      </c>
    </row>
    <row r="1220" spans="1:12" ht="15.6" thickTop="1" thickBot="1" x14ac:dyDescent="0.35">
      <c r="A1220" s="80">
        <v>4</v>
      </c>
      <c r="B1220" s="264" t="s">
        <v>31</v>
      </c>
      <c r="C1220" s="265"/>
      <c r="D1220" s="265"/>
      <c r="E1220" s="266"/>
      <c r="F1220" s="79">
        <f>SUM(F1219)*10%</f>
        <v>15.320874999999999</v>
      </c>
      <c r="G1220" s="73">
        <f>SUM(F1220/F1221)</f>
        <v>9.0909090909090912E-2</v>
      </c>
    </row>
    <row r="1221" spans="1:12" ht="15.6" thickTop="1" thickBot="1" x14ac:dyDescent="0.35">
      <c r="A1221" s="78" t="s">
        <v>32</v>
      </c>
      <c r="B1221" s="244" t="s">
        <v>33</v>
      </c>
      <c r="C1221" s="245"/>
      <c r="D1221" s="245"/>
      <c r="E1221" s="246"/>
      <c r="F1221" s="81">
        <f>SUM(F1219:F1220)</f>
        <v>168.52962499999998</v>
      </c>
      <c r="G1221" s="82">
        <f>SUM(G1213,G1216,G1218,G1220)</f>
        <v>1</v>
      </c>
      <c r="I1221" s="31"/>
      <c r="J1221" s="30"/>
      <c r="K1221" s="31"/>
      <c r="L1221" s="31"/>
    </row>
    <row r="1222" spans="1:12" ht="15.6" thickTop="1" thickBot="1" x14ac:dyDescent="0.35"/>
    <row r="1223" spans="1:12" ht="44.4" thickTop="1" thickBot="1" x14ac:dyDescent="0.35">
      <c r="A1223" s="61" t="s">
        <v>2</v>
      </c>
      <c r="B1223" s="62" t="s">
        <v>3</v>
      </c>
      <c r="C1223" s="63" t="s">
        <v>4</v>
      </c>
      <c r="D1223" s="64" t="s">
        <v>5</v>
      </c>
      <c r="E1223" s="27"/>
      <c r="F1223" s="20"/>
      <c r="G1223" s="20"/>
      <c r="I1223" s="24"/>
      <c r="J1223" s="24"/>
      <c r="K1223" s="24"/>
    </row>
    <row r="1224" spans="1:12" ht="243.6" customHeight="1" thickTop="1" x14ac:dyDescent="0.3">
      <c r="A1224" s="234" t="s">
        <v>1164</v>
      </c>
      <c r="B1224" s="270" t="s">
        <v>1165</v>
      </c>
      <c r="C1224" s="274"/>
      <c r="D1224" s="274"/>
      <c r="E1224" s="27"/>
      <c r="F1224" s="20"/>
      <c r="G1224" s="20"/>
      <c r="I1224" s="24"/>
      <c r="J1224" s="24"/>
      <c r="K1224" s="24"/>
    </row>
    <row r="1225" spans="1:12" ht="367.2" hidden="1" customHeight="1" x14ac:dyDescent="0.3">
      <c r="A1225" s="237"/>
      <c r="B1225" s="271"/>
      <c r="C1225" s="275"/>
      <c r="D1225" s="275"/>
      <c r="E1225" s="27"/>
      <c r="F1225" s="20"/>
      <c r="G1225" s="20"/>
      <c r="I1225" s="24"/>
      <c r="J1225" s="24"/>
      <c r="K1225" s="24"/>
    </row>
    <row r="1226" spans="1:12" ht="15" thickBot="1" x14ac:dyDescent="0.35">
      <c r="A1226" s="103" t="s">
        <v>1167</v>
      </c>
      <c r="B1226" s="115" t="s">
        <v>1058</v>
      </c>
      <c r="C1226" s="110" t="s">
        <v>130</v>
      </c>
      <c r="D1226" s="110">
        <v>1</v>
      </c>
      <c r="E1226" s="20"/>
      <c r="F1226" s="20"/>
      <c r="G1226" s="20"/>
      <c r="I1226" s="24"/>
      <c r="J1226" s="24"/>
      <c r="K1226" s="24"/>
    </row>
    <row r="1227" spans="1:12" ht="30" thickTop="1" thickBot="1" x14ac:dyDescent="0.35">
      <c r="A1227" s="61" t="s">
        <v>9</v>
      </c>
      <c r="B1227" s="62" t="s">
        <v>10</v>
      </c>
      <c r="C1227" s="62" t="s">
        <v>4</v>
      </c>
      <c r="D1227" s="62" t="s">
        <v>11</v>
      </c>
      <c r="E1227" s="62" t="s">
        <v>12</v>
      </c>
      <c r="F1227" s="62" t="s">
        <v>13</v>
      </c>
      <c r="G1227" s="64" t="s">
        <v>14</v>
      </c>
    </row>
    <row r="1228" spans="1:12" ht="15" thickTop="1" x14ac:dyDescent="0.3">
      <c r="A1228" s="20"/>
      <c r="B1228" s="67" t="s">
        <v>15</v>
      </c>
      <c r="C1228" s="68"/>
      <c r="D1228" s="68"/>
      <c r="E1228" s="68"/>
      <c r="F1228" s="68"/>
      <c r="G1228" s="7"/>
    </row>
    <row r="1229" spans="1:12" x14ac:dyDescent="0.3">
      <c r="A1229" s="36" t="s">
        <v>16</v>
      </c>
      <c r="B1229" s="4" t="s">
        <v>70</v>
      </c>
      <c r="C1229" s="4" t="s">
        <v>18</v>
      </c>
      <c r="D1229" s="105">
        <v>1.6</v>
      </c>
      <c r="E1229" s="70">
        <v>30.28</v>
      </c>
      <c r="F1229" s="6">
        <f>PRODUCT(D1229:E1229)</f>
        <v>48.448000000000008</v>
      </c>
      <c r="G1229" s="7"/>
    </row>
    <row r="1230" spans="1:12" x14ac:dyDescent="0.3">
      <c r="A1230" s="36" t="s">
        <v>19</v>
      </c>
      <c r="B1230" s="4" t="s">
        <v>140</v>
      </c>
      <c r="C1230" s="4" t="s">
        <v>18</v>
      </c>
      <c r="D1230" s="105">
        <v>1.6</v>
      </c>
      <c r="E1230" s="6">
        <v>28.09</v>
      </c>
      <c r="F1230" s="6">
        <f>PRODUCT(D1230:E1230)</f>
        <v>44.944000000000003</v>
      </c>
      <c r="G1230" s="7"/>
    </row>
    <row r="1231" spans="1:12" ht="15" thickBot="1" x14ac:dyDescent="0.35">
      <c r="A1231" s="36" t="s">
        <v>131</v>
      </c>
      <c r="B1231" s="4" t="s">
        <v>141</v>
      </c>
      <c r="C1231" s="4" t="s">
        <v>18</v>
      </c>
      <c r="D1231" s="105">
        <v>1.6</v>
      </c>
      <c r="E1231" s="70">
        <v>25.18</v>
      </c>
      <c r="F1231" s="6">
        <f>PRODUCT(D1231:E1231)</f>
        <v>40.288000000000004</v>
      </c>
      <c r="G1231" s="7"/>
    </row>
    <row r="1232" spans="1:12" ht="15.6" thickTop="1" thickBot="1" x14ac:dyDescent="0.35">
      <c r="A1232" s="71">
        <v>1</v>
      </c>
      <c r="B1232" s="244" t="s">
        <v>21</v>
      </c>
      <c r="C1232" s="245"/>
      <c r="D1232" s="245"/>
      <c r="E1232" s="246"/>
      <c r="F1232" s="72">
        <f>SUM(F1229:F1231)</f>
        <v>133.68</v>
      </c>
      <c r="G1232" s="73">
        <f>SUM(F1232/F1240)</f>
        <v>0.60555778653408543</v>
      </c>
    </row>
    <row r="1233" spans="1:12" ht="15" thickTop="1" x14ac:dyDescent="0.3">
      <c r="A1233" s="20"/>
      <c r="B1233" s="74" t="s">
        <v>188</v>
      </c>
      <c r="C1233" s="4"/>
      <c r="D1233" s="4"/>
      <c r="E1233" s="4"/>
      <c r="F1233" s="41"/>
      <c r="G1233" s="75"/>
    </row>
    <row r="1234" spans="1:12" ht="15" thickBot="1" x14ac:dyDescent="0.35">
      <c r="A1234" s="36" t="s">
        <v>23</v>
      </c>
      <c r="B1234" s="4" t="s">
        <v>189</v>
      </c>
      <c r="C1234" s="4" t="s">
        <v>190</v>
      </c>
      <c r="D1234" s="22">
        <v>1</v>
      </c>
      <c r="E1234" s="76">
        <v>40.83</v>
      </c>
      <c r="F1234" s="6">
        <f>D1234*E1234</f>
        <v>40.83</v>
      </c>
      <c r="G1234" s="7"/>
      <c r="J1234" s="30"/>
      <c r="K1234" s="104"/>
      <c r="L1234" s="104"/>
    </row>
    <row r="1235" spans="1:12" ht="15.6" thickTop="1" thickBot="1" x14ac:dyDescent="0.35">
      <c r="A1235" s="71">
        <v>2</v>
      </c>
      <c r="B1235" s="244" t="s">
        <v>134</v>
      </c>
      <c r="C1235" s="245"/>
      <c r="D1235" s="245"/>
      <c r="E1235" s="246"/>
      <c r="F1235" s="72">
        <f>SUM(F1234)</f>
        <v>40.83</v>
      </c>
      <c r="G1235" s="73">
        <f>SUM(F1235/F1240)</f>
        <v>0.18495604745800948</v>
      </c>
    </row>
    <row r="1236" spans="1:12" ht="15.6" thickTop="1" thickBot="1" x14ac:dyDescent="0.35">
      <c r="A1236" s="78" t="s">
        <v>26</v>
      </c>
      <c r="B1236" s="244" t="s">
        <v>27</v>
      </c>
      <c r="C1236" s="245"/>
      <c r="D1236" s="245"/>
      <c r="E1236" s="246"/>
      <c r="F1236" s="79">
        <f>SUM(F1232,F1235)</f>
        <v>174.51</v>
      </c>
      <c r="G1236" s="3"/>
    </row>
    <row r="1237" spans="1:12" ht="15.6" thickTop="1" thickBot="1" x14ac:dyDescent="0.35">
      <c r="A1237" s="80">
        <v>3</v>
      </c>
      <c r="B1237" s="264" t="s">
        <v>28</v>
      </c>
      <c r="C1237" s="265"/>
      <c r="D1237" s="265"/>
      <c r="E1237" s="266"/>
      <c r="F1237" s="79">
        <f>SUM(F1236)*15%</f>
        <v>26.176499999999997</v>
      </c>
      <c r="G1237" s="73">
        <f>SUM(F1237/F1240)</f>
        <v>0.11857707509881422</v>
      </c>
    </row>
    <row r="1238" spans="1:12" ht="15.6" thickTop="1" thickBot="1" x14ac:dyDescent="0.35">
      <c r="A1238" s="78" t="s">
        <v>29</v>
      </c>
      <c r="B1238" s="244" t="s">
        <v>30</v>
      </c>
      <c r="C1238" s="245"/>
      <c r="D1238" s="245"/>
      <c r="E1238" s="246"/>
      <c r="F1238" s="81">
        <f>SUM(F1236:F1237)</f>
        <v>200.6865</v>
      </c>
    </row>
    <row r="1239" spans="1:12" ht="15.6" thickTop="1" thickBot="1" x14ac:dyDescent="0.35">
      <c r="A1239" s="80">
        <v>4</v>
      </c>
      <c r="B1239" s="264" t="s">
        <v>31</v>
      </c>
      <c r="C1239" s="265"/>
      <c r="D1239" s="265"/>
      <c r="E1239" s="266"/>
      <c r="F1239" s="79">
        <f>SUM(F1238)*10%</f>
        <v>20.068650000000002</v>
      </c>
      <c r="G1239" s="73">
        <f>SUM(F1239/F1240)</f>
        <v>9.0909090909090925E-2</v>
      </c>
    </row>
    <row r="1240" spans="1:12" ht="15.6" thickTop="1" thickBot="1" x14ac:dyDescent="0.35">
      <c r="A1240" s="78" t="s">
        <v>32</v>
      </c>
      <c r="B1240" s="244" t="s">
        <v>33</v>
      </c>
      <c r="C1240" s="245"/>
      <c r="D1240" s="245"/>
      <c r="E1240" s="246"/>
      <c r="F1240" s="81">
        <f>SUM(F1238:F1239)</f>
        <v>220.75514999999999</v>
      </c>
      <c r="G1240" s="82">
        <f>SUM(G1232,G1235,G1237,G1239)</f>
        <v>1</v>
      </c>
      <c r="I1240" s="31"/>
      <c r="J1240" s="30"/>
      <c r="K1240" s="31"/>
      <c r="L1240" s="31"/>
    </row>
    <row r="1241" spans="1:12" ht="15.6" thickTop="1" thickBot="1" x14ac:dyDescent="0.35"/>
    <row r="1242" spans="1:12" ht="44.4" thickTop="1" thickBot="1" x14ac:dyDescent="0.35">
      <c r="A1242" s="61" t="s">
        <v>2</v>
      </c>
      <c r="B1242" s="62" t="s">
        <v>3</v>
      </c>
      <c r="C1242" s="63" t="s">
        <v>4</v>
      </c>
      <c r="D1242" s="64" t="s">
        <v>5</v>
      </c>
      <c r="E1242" s="27"/>
      <c r="F1242" s="20"/>
      <c r="G1242" s="20"/>
      <c r="I1242" s="24"/>
      <c r="J1242" s="24"/>
      <c r="K1242" s="24"/>
    </row>
    <row r="1243" spans="1:12" ht="244.2" customHeight="1" thickTop="1" x14ac:dyDescent="0.3">
      <c r="A1243" s="234" t="s">
        <v>1164</v>
      </c>
      <c r="B1243" s="270" t="s">
        <v>1165</v>
      </c>
      <c r="C1243" s="274"/>
      <c r="D1243" s="272"/>
      <c r="E1243" s="27"/>
      <c r="F1243" s="20"/>
      <c r="G1243" s="20"/>
      <c r="I1243" s="24"/>
      <c r="J1243" s="24"/>
      <c r="K1243" s="24"/>
    </row>
    <row r="1244" spans="1:12" ht="297" hidden="1" customHeight="1" x14ac:dyDescent="0.3">
      <c r="A1244" s="237"/>
      <c r="B1244" s="271"/>
      <c r="C1244" s="275"/>
      <c r="D1244" s="273"/>
      <c r="E1244" s="27"/>
      <c r="F1244" s="20"/>
      <c r="G1244" s="20"/>
      <c r="I1244" s="24"/>
      <c r="J1244" s="24"/>
      <c r="K1244" s="24"/>
    </row>
    <row r="1245" spans="1:12" ht="15" thickBot="1" x14ac:dyDescent="0.35">
      <c r="A1245" s="103" t="s">
        <v>1168</v>
      </c>
      <c r="B1245" s="115" t="s">
        <v>1060</v>
      </c>
      <c r="C1245" s="110" t="s">
        <v>130</v>
      </c>
      <c r="D1245" s="110">
        <v>1</v>
      </c>
      <c r="E1245" s="20"/>
      <c r="F1245" s="20"/>
      <c r="G1245" s="20"/>
      <c r="I1245" s="24"/>
      <c r="J1245" s="24"/>
      <c r="K1245" s="24"/>
    </row>
    <row r="1246" spans="1:12" ht="30" thickTop="1" thickBot="1" x14ac:dyDescent="0.35">
      <c r="A1246" s="61" t="s">
        <v>9</v>
      </c>
      <c r="B1246" s="62" t="s">
        <v>10</v>
      </c>
      <c r="C1246" s="62" t="s">
        <v>4</v>
      </c>
      <c r="D1246" s="62" t="s">
        <v>11</v>
      </c>
      <c r="E1246" s="62" t="s">
        <v>12</v>
      </c>
      <c r="F1246" s="62" t="s">
        <v>13</v>
      </c>
      <c r="G1246" s="64" t="s">
        <v>14</v>
      </c>
    </row>
    <row r="1247" spans="1:12" ht="15" thickTop="1" x14ac:dyDescent="0.3">
      <c r="A1247" s="20"/>
      <c r="B1247" s="67" t="s">
        <v>15</v>
      </c>
      <c r="C1247" s="68"/>
      <c r="D1247" s="68"/>
      <c r="E1247" s="68"/>
      <c r="F1247" s="68"/>
      <c r="G1247" s="7"/>
    </row>
    <row r="1248" spans="1:12" x14ac:dyDescent="0.3">
      <c r="A1248" s="36" t="s">
        <v>16</v>
      </c>
      <c r="B1248" s="4" t="s">
        <v>70</v>
      </c>
      <c r="C1248" s="4" t="s">
        <v>18</v>
      </c>
      <c r="D1248" s="105">
        <v>2.5</v>
      </c>
      <c r="E1248" s="70">
        <v>30.28</v>
      </c>
      <c r="F1248" s="6">
        <f>PRODUCT(D1248:E1248)</f>
        <v>75.7</v>
      </c>
      <c r="G1248" s="7"/>
    </row>
    <row r="1249" spans="1:12" x14ac:dyDescent="0.3">
      <c r="A1249" s="36" t="s">
        <v>19</v>
      </c>
      <c r="B1249" s="4" t="s">
        <v>140</v>
      </c>
      <c r="C1249" s="4" t="s">
        <v>18</v>
      </c>
      <c r="D1249" s="105">
        <v>2.5</v>
      </c>
      <c r="E1249" s="6">
        <v>28.09</v>
      </c>
      <c r="F1249" s="6">
        <f>PRODUCT(D1249:E1249)</f>
        <v>70.224999999999994</v>
      </c>
      <c r="G1249" s="7"/>
    </row>
    <row r="1250" spans="1:12" ht="15" thickBot="1" x14ac:dyDescent="0.35">
      <c r="A1250" s="36" t="s">
        <v>131</v>
      </c>
      <c r="B1250" s="4" t="s">
        <v>141</v>
      </c>
      <c r="C1250" s="4" t="s">
        <v>18</v>
      </c>
      <c r="D1250" s="105">
        <v>2.5</v>
      </c>
      <c r="E1250" s="70">
        <v>25.18</v>
      </c>
      <c r="F1250" s="6">
        <f>PRODUCT(D1250:E1250)</f>
        <v>62.95</v>
      </c>
      <c r="G1250" s="7"/>
    </row>
    <row r="1251" spans="1:12" ht="15.6" thickTop="1" thickBot="1" x14ac:dyDescent="0.35">
      <c r="A1251" s="71">
        <v>1</v>
      </c>
      <c r="B1251" s="244" t="s">
        <v>21</v>
      </c>
      <c r="C1251" s="245"/>
      <c r="D1251" s="245"/>
      <c r="E1251" s="246"/>
      <c r="F1251" s="72">
        <f>SUM(F1248:F1250)</f>
        <v>208.875</v>
      </c>
      <c r="G1251" s="73">
        <f>SUM(F1251/F1259)</f>
        <v>0.63422987603026282</v>
      </c>
    </row>
    <row r="1252" spans="1:12" ht="15" thickTop="1" x14ac:dyDescent="0.3">
      <c r="A1252" s="20"/>
      <c r="B1252" s="74" t="s">
        <v>188</v>
      </c>
      <c r="C1252" s="4"/>
      <c r="D1252" s="4"/>
      <c r="E1252" s="4"/>
      <c r="F1252" s="41"/>
      <c r="G1252" s="75"/>
    </row>
    <row r="1253" spans="1:12" ht="15" thickBot="1" x14ac:dyDescent="0.35">
      <c r="A1253" s="36" t="s">
        <v>23</v>
      </c>
      <c r="B1253" s="4" t="s">
        <v>189</v>
      </c>
      <c r="C1253" s="4" t="s">
        <v>190</v>
      </c>
      <c r="D1253" s="22">
        <v>1</v>
      </c>
      <c r="E1253" s="76">
        <v>51.47</v>
      </c>
      <c r="F1253" s="6">
        <f>D1253*E1253</f>
        <v>51.47</v>
      </c>
      <c r="G1253" s="7"/>
      <c r="J1253" s="30"/>
      <c r="K1253" s="104"/>
      <c r="L1253" s="104"/>
    </row>
    <row r="1254" spans="1:12" ht="15.6" thickTop="1" thickBot="1" x14ac:dyDescent="0.35">
      <c r="A1254" s="71">
        <v>2</v>
      </c>
      <c r="B1254" s="244" t="s">
        <v>134</v>
      </c>
      <c r="C1254" s="245"/>
      <c r="D1254" s="245"/>
      <c r="E1254" s="246"/>
      <c r="F1254" s="72">
        <f>SUM(F1253)</f>
        <v>51.47</v>
      </c>
      <c r="G1254" s="73">
        <f>SUM(F1254/F1259)</f>
        <v>0.15628395796183184</v>
      </c>
    </row>
    <row r="1255" spans="1:12" ht="15.6" thickTop="1" thickBot="1" x14ac:dyDescent="0.35">
      <c r="A1255" s="78" t="s">
        <v>26</v>
      </c>
      <c r="B1255" s="244" t="s">
        <v>27</v>
      </c>
      <c r="C1255" s="245"/>
      <c r="D1255" s="245"/>
      <c r="E1255" s="246"/>
      <c r="F1255" s="79">
        <f>SUM(F1251,F1254)</f>
        <v>260.34500000000003</v>
      </c>
      <c r="G1255" s="3"/>
    </row>
    <row r="1256" spans="1:12" ht="15.6" thickTop="1" thickBot="1" x14ac:dyDescent="0.35">
      <c r="A1256" s="80">
        <v>3</v>
      </c>
      <c r="B1256" s="264" t="s">
        <v>28</v>
      </c>
      <c r="C1256" s="265"/>
      <c r="D1256" s="265"/>
      <c r="E1256" s="266"/>
      <c r="F1256" s="79">
        <f>SUM(F1255)*15%</f>
        <v>39.051750000000006</v>
      </c>
      <c r="G1256" s="73">
        <f>SUM(F1256/F1259)</f>
        <v>0.11857707509881422</v>
      </c>
    </row>
    <row r="1257" spans="1:12" ht="15.6" thickTop="1" thickBot="1" x14ac:dyDescent="0.35">
      <c r="A1257" s="78" t="s">
        <v>29</v>
      </c>
      <c r="B1257" s="244" t="s">
        <v>30</v>
      </c>
      <c r="C1257" s="245"/>
      <c r="D1257" s="245"/>
      <c r="E1257" s="246"/>
      <c r="F1257" s="81">
        <f>SUM(F1255:F1256)</f>
        <v>299.39675000000005</v>
      </c>
    </row>
    <row r="1258" spans="1:12" ht="15.6" thickTop="1" thickBot="1" x14ac:dyDescent="0.35">
      <c r="A1258" s="80">
        <v>4</v>
      </c>
      <c r="B1258" s="264" t="s">
        <v>31</v>
      </c>
      <c r="C1258" s="265"/>
      <c r="D1258" s="265"/>
      <c r="E1258" s="266"/>
      <c r="F1258" s="79">
        <f>SUM(F1257)*10%</f>
        <v>29.939675000000008</v>
      </c>
      <c r="G1258" s="73">
        <f>SUM(F1258/F1259)</f>
        <v>9.0909090909090912E-2</v>
      </c>
    </row>
    <row r="1259" spans="1:12" ht="15.6" thickTop="1" thickBot="1" x14ac:dyDescent="0.35">
      <c r="A1259" s="78" t="s">
        <v>32</v>
      </c>
      <c r="B1259" s="244" t="s">
        <v>33</v>
      </c>
      <c r="C1259" s="245"/>
      <c r="D1259" s="245"/>
      <c r="E1259" s="246"/>
      <c r="F1259" s="81">
        <f>SUM(F1257:F1258)</f>
        <v>329.33642500000008</v>
      </c>
      <c r="G1259" s="82">
        <f>SUM(G1251,G1254,G1256,G1258)</f>
        <v>0.99999999999999978</v>
      </c>
      <c r="I1259" s="31"/>
      <c r="J1259" s="30"/>
      <c r="K1259" s="31"/>
      <c r="L1259" s="31"/>
    </row>
    <row r="1260" spans="1:12" ht="15.6" thickTop="1" thickBot="1" x14ac:dyDescent="0.35"/>
    <row r="1261" spans="1:12" ht="44.4" thickTop="1" thickBot="1" x14ac:dyDescent="0.35">
      <c r="A1261" s="61" t="s">
        <v>2</v>
      </c>
      <c r="B1261" s="62" t="s">
        <v>3</v>
      </c>
      <c r="C1261" s="63" t="s">
        <v>4</v>
      </c>
      <c r="D1261" s="64" t="s">
        <v>5</v>
      </c>
      <c r="E1261" s="27"/>
      <c r="F1261" s="20"/>
      <c r="G1261" s="20"/>
      <c r="I1261" s="24"/>
      <c r="J1261" s="24"/>
      <c r="K1261" s="24"/>
    </row>
    <row r="1262" spans="1:12" ht="244.8" customHeight="1" thickTop="1" x14ac:dyDescent="0.3">
      <c r="A1262" s="234" t="s">
        <v>1164</v>
      </c>
      <c r="B1262" s="270" t="s">
        <v>1165</v>
      </c>
      <c r="C1262" s="274"/>
      <c r="D1262" s="272"/>
      <c r="E1262" s="27"/>
      <c r="F1262" s="20"/>
      <c r="G1262" s="20"/>
      <c r="I1262" s="24"/>
      <c r="J1262" s="24"/>
      <c r="K1262" s="24"/>
    </row>
    <row r="1263" spans="1:12" ht="387" hidden="1" customHeight="1" x14ac:dyDescent="0.3">
      <c r="A1263" s="237"/>
      <c r="B1263" s="271"/>
      <c r="C1263" s="275"/>
      <c r="D1263" s="273"/>
      <c r="E1263" s="27"/>
      <c r="F1263" s="20"/>
      <c r="G1263" s="20"/>
      <c r="I1263" s="24"/>
      <c r="J1263" s="24"/>
      <c r="K1263" s="24"/>
    </row>
    <row r="1264" spans="1:12" ht="15" thickBot="1" x14ac:dyDescent="0.35">
      <c r="A1264" s="103" t="s">
        <v>1169</v>
      </c>
      <c r="B1264" s="115" t="s">
        <v>1062</v>
      </c>
      <c r="C1264" s="110" t="s">
        <v>130</v>
      </c>
      <c r="D1264" s="110">
        <v>1</v>
      </c>
      <c r="E1264" s="20"/>
      <c r="F1264" s="20"/>
      <c r="G1264" s="20"/>
      <c r="I1264" s="24"/>
      <c r="J1264" s="24"/>
      <c r="K1264" s="24"/>
    </row>
    <row r="1265" spans="1:12" ht="30" thickTop="1" thickBot="1" x14ac:dyDescent="0.35">
      <c r="A1265" s="61" t="s">
        <v>9</v>
      </c>
      <c r="B1265" s="62" t="s">
        <v>10</v>
      </c>
      <c r="C1265" s="62" t="s">
        <v>4</v>
      </c>
      <c r="D1265" s="62" t="s">
        <v>11</v>
      </c>
      <c r="E1265" s="62" t="s">
        <v>12</v>
      </c>
      <c r="F1265" s="62" t="s">
        <v>13</v>
      </c>
      <c r="G1265" s="64" t="s">
        <v>14</v>
      </c>
    </row>
    <row r="1266" spans="1:12" ht="15" thickTop="1" x14ac:dyDescent="0.3">
      <c r="A1266" s="20"/>
      <c r="B1266" s="67" t="s">
        <v>15</v>
      </c>
      <c r="C1266" s="68"/>
      <c r="D1266" s="68"/>
      <c r="E1266" s="68"/>
      <c r="F1266" s="68"/>
      <c r="G1266" s="7"/>
    </row>
    <row r="1267" spans="1:12" x14ac:dyDescent="0.3">
      <c r="A1267" s="36" t="s">
        <v>16</v>
      </c>
      <c r="B1267" s="4" t="s">
        <v>70</v>
      </c>
      <c r="C1267" s="4" t="s">
        <v>18</v>
      </c>
      <c r="D1267" s="105">
        <v>3.5</v>
      </c>
      <c r="E1267" s="70">
        <v>30.28</v>
      </c>
      <c r="F1267" s="6">
        <f>PRODUCT(D1267:E1267)</f>
        <v>105.98</v>
      </c>
      <c r="G1267" s="7"/>
    </row>
    <row r="1268" spans="1:12" x14ac:dyDescent="0.3">
      <c r="A1268" s="36" t="s">
        <v>19</v>
      </c>
      <c r="B1268" s="4" t="s">
        <v>140</v>
      </c>
      <c r="C1268" s="4" t="s">
        <v>18</v>
      </c>
      <c r="D1268" s="105">
        <v>3.5</v>
      </c>
      <c r="E1268" s="6">
        <v>28.09</v>
      </c>
      <c r="F1268" s="6">
        <f>PRODUCT(D1268:E1268)</f>
        <v>98.314999999999998</v>
      </c>
      <c r="G1268" s="7"/>
    </row>
    <row r="1269" spans="1:12" ht="15" thickBot="1" x14ac:dyDescent="0.35">
      <c r="A1269" s="36" t="s">
        <v>131</v>
      </c>
      <c r="B1269" s="4" t="s">
        <v>141</v>
      </c>
      <c r="C1269" s="4" t="s">
        <v>18</v>
      </c>
      <c r="D1269" s="105">
        <v>3.5</v>
      </c>
      <c r="E1269" s="70">
        <v>25.18</v>
      </c>
      <c r="F1269" s="6">
        <f>PRODUCT(D1269:E1269)</f>
        <v>88.13</v>
      </c>
      <c r="G1269" s="7"/>
    </row>
    <row r="1270" spans="1:12" ht="15.6" thickTop="1" thickBot="1" x14ac:dyDescent="0.35">
      <c r="A1270" s="71">
        <v>1</v>
      </c>
      <c r="B1270" s="244" t="s">
        <v>21</v>
      </c>
      <c r="C1270" s="245"/>
      <c r="D1270" s="245"/>
      <c r="E1270" s="246"/>
      <c r="F1270" s="72">
        <f>SUM(F1267:F1269)</f>
        <v>292.42500000000001</v>
      </c>
      <c r="G1270" s="73">
        <f>SUM(F1270/F1278)</f>
        <v>0.67019209365844268</v>
      </c>
    </row>
    <row r="1271" spans="1:12" ht="15" thickTop="1" x14ac:dyDescent="0.3">
      <c r="A1271" s="20"/>
      <c r="B1271" s="74" t="s">
        <v>188</v>
      </c>
      <c r="C1271" s="4"/>
      <c r="D1271" s="4"/>
      <c r="E1271" s="4"/>
      <c r="F1271" s="41"/>
      <c r="G1271" s="75"/>
    </row>
    <row r="1272" spans="1:12" ht="15" thickBot="1" x14ac:dyDescent="0.35">
      <c r="A1272" s="36" t="s">
        <v>23</v>
      </c>
      <c r="B1272" s="4" t="s">
        <v>189</v>
      </c>
      <c r="C1272" s="4" t="s">
        <v>190</v>
      </c>
      <c r="D1272" s="22">
        <v>1</v>
      </c>
      <c r="E1272" s="76">
        <v>52.5</v>
      </c>
      <c r="F1272" s="6">
        <f>D1272*E1272</f>
        <v>52.5</v>
      </c>
      <c r="G1272" s="7"/>
      <c r="J1272" s="30"/>
      <c r="K1272" s="104"/>
      <c r="L1272" s="104"/>
    </row>
    <row r="1273" spans="1:12" ht="15.6" thickTop="1" thickBot="1" x14ac:dyDescent="0.35">
      <c r="A1273" s="71">
        <v>2</v>
      </c>
      <c r="B1273" s="244" t="s">
        <v>134</v>
      </c>
      <c r="C1273" s="245"/>
      <c r="D1273" s="245"/>
      <c r="E1273" s="246"/>
      <c r="F1273" s="72">
        <f>SUM(F1272)</f>
        <v>52.5</v>
      </c>
      <c r="G1273" s="73">
        <f>SUM(F1273/F1278)</f>
        <v>0.12032174033365219</v>
      </c>
    </row>
    <row r="1274" spans="1:12" ht="15.6" thickTop="1" thickBot="1" x14ac:dyDescent="0.35">
      <c r="A1274" s="78" t="s">
        <v>26</v>
      </c>
      <c r="B1274" s="244" t="s">
        <v>27</v>
      </c>
      <c r="C1274" s="245"/>
      <c r="D1274" s="245"/>
      <c r="E1274" s="246"/>
      <c r="F1274" s="79">
        <f>SUM(F1270,F1273)</f>
        <v>344.92500000000001</v>
      </c>
      <c r="G1274" s="3"/>
    </row>
    <row r="1275" spans="1:12" ht="15.6" thickTop="1" thickBot="1" x14ac:dyDescent="0.35">
      <c r="A1275" s="80">
        <v>3</v>
      </c>
      <c r="B1275" s="264" t="s">
        <v>28</v>
      </c>
      <c r="C1275" s="265"/>
      <c r="D1275" s="265"/>
      <c r="E1275" s="266"/>
      <c r="F1275" s="79">
        <f>SUM(F1274)*15%</f>
        <v>51.738750000000003</v>
      </c>
      <c r="G1275" s="73">
        <f>SUM(F1275/F1278)</f>
        <v>0.11857707509881424</v>
      </c>
    </row>
    <row r="1276" spans="1:12" ht="15.6" thickTop="1" thickBot="1" x14ac:dyDescent="0.35">
      <c r="A1276" s="78" t="s">
        <v>29</v>
      </c>
      <c r="B1276" s="244" t="s">
        <v>30</v>
      </c>
      <c r="C1276" s="245"/>
      <c r="D1276" s="245"/>
      <c r="E1276" s="246"/>
      <c r="F1276" s="81">
        <f>SUM(F1274:F1275)</f>
        <v>396.66374999999999</v>
      </c>
    </row>
    <row r="1277" spans="1:12" ht="15.6" thickTop="1" thickBot="1" x14ac:dyDescent="0.35">
      <c r="A1277" s="80">
        <v>4</v>
      </c>
      <c r="B1277" s="264" t="s">
        <v>31</v>
      </c>
      <c r="C1277" s="265"/>
      <c r="D1277" s="265"/>
      <c r="E1277" s="266"/>
      <c r="F1277" s="79">
        <f>SUM(F1276)*10%</f>
        <v>39.666375000000002</v>
      </c>
      <c r="G1277" s="73">
        <f>SUM(F1277/F1278)</f>
        <v>9.0909090909090912E-2</v>
      </c>
    </row>
    <row r="1278" spans="1:12" ht="15.6" thickTop="1" thickBot="1" x14ac:dyDescent="0.35">
      <c r="A1278" s="78" t="s">
        <v>32</v>
      </c>
      <c r="B1278" s="244" t="s">
        <v>33</v>
      </c>
      <c r="C1278" s="245"/>
      <c r="D1278" s="245"/>
      <c r="E1278" s="246"/>
      <c r="F1278" s="81">
        <f>SUM(F1276:F1277)</f>
        <v>436.33012500000001</v>
      </c>
      <c r="G1278" s="82">
        <f>SUM(G1270,G1273,G1275,G1277)</f>
        <v>1</v>
      </c>
      <c r="I1278" s="31"/>
      <c r="J1278" s="30"/>
      <c r="K1278" s="31"/>
      <c r="L1278" s="31"/>
    </row>
    <row r="1279" spans="1:12" ht="15.6" thickTop="1" thickBot="1" x14ac:dyDescent="0.35"/>
    <row r="1280" spans="1:12" ht="44.4" thickTop="1" thickBot="1" x14ac:dyDescent="0.35">
      <c r="A1280" s="61" t="s">
        <v>2</v>
      </c>
      <c r="B1280" s="62" t="s">
        <v>3</v>
      </c>
      <c r="C1280" s="63" t="s">
        <v>4</v>
      </c>
      <c r="D1280" s="64" t="s">
        <v>5</v>
      </c>
      <c r="E1280" s="27"/>
      <c r="F1280" s="20"/>
      <c r="G1280" s="20"/>
      <c r="I1280" s="24"/>
      <c r="J1280" s="24"/>
      <c r="K1280" s="24"/>
    </row>
    <row r="1281" spans="1:12" ht="154.19999999999999" customHeight="1" thickTop="1" x14ac:dyDescent="0.3">
      <c r="A1281" s="101" t="s">
        <v>1170</v>
      </c>
      <c r="B1281" s="28" t="s">
        <v>1171</v>
      </c>
      <c r="C1281" s="26"/>
      <c r="D1281" s="26"/>
      <c r="E1281" s="27"/>
      <c r="F1281" s="20"/>
      <c r="G1281" s="20"/>
      <c r="I1281" s="24"/>
      <c r="J1281" s="24"/>
      <c r="K1281" s="24"/>
    </row>
    <row r="1282" spans="1:12" ht="15" thickBot="1" x14ac:dyDescent="0.35">
      <c r="A1282" s="103" t="s">
        <v>1172</v>
      </c>
      <c r="B1282" s="115" t="s">
        <v>1047</v>
      </c>
      <c r="C1282" s="110" t="s">
        <v>130</v>
      </c>
      <c r="D1282" s="110">
        <v>1</v>
      </c>
      <c r="E1282" s="20"/>
      <c r="F1282" s="20"/>
      <c r="G1282" s="20"/>
      <c r="I1282" s="24"/>
      <c r="J1282" s="24"/>
      <c r="K1282" s="24"/>
    </row>
    <row r="1283" spans="1:12" ht="30" thickTop="1" thickBot="1" x14ac:dyDescent="0.35">
      <c r="A1283" s="61" t="s">
        <v>9</v>
      </c>
      <c r="B1283" s="62" t="s">
        <v>10</v>
      </c>
      <c r="C1283" s="62" t="s">
        <v>4</v>
      </c>
      <c r="D1283" s="62" t="s">
        <v>11</v>
      </c>
      <c r="E1283" s="62" t="s">
        <v>12</v>
      </c>
      <c r="F1283" s="62" t="s">
        <v>13</v>
      </c>
      <c r="G1283" s="64" t="s">
        <v>14</v>
      </c>
    </row>
    <row r="1284" spans="1:12" ht="15" thickTop="1" x14ac:dyDescent="0.3">
      <c r="A1284" s="20"/>
      <c r="B1284" s="67" t="s">
        <v>15</v>
      </c>
      <c r="C1284" s="68"/>
      <c r="D1284" s="68"/>
      <c r="E1284" s="68"/>
      <c r="F1284" s="68"/>
      <c r="G1284" s="7"/>
    </row>
    <row r="1285" spans="1:12" x14ac:dyDescent="0.3">
      <c r="A1285" s="36" t="s">
        <v>16</v>
      </c>
      <c r="B1285" s="4" t="s">
        <v>70</v>
      </c>
      <c r="C1285" s="4" t="s">
        <v>18</v>
      </c>
      <c r="D1285" s="105">
        <v>0.54600000000000004</v>
      </c>
      <c r="E1285" s="70">
        <v>30.28</v>
      </c>
      <c r="F1285" s="6">
        <f>PRODUCT(D1285:E1285)</f>
        <v>16.532880000000002</v>
      </c>
      <c r="G1285" s="7"/>
    </row>
    <row r="1286" spans="1:12" ht="15" thickBot="1" x14ac:dyDescent="0.35">
      <c r="A1286" s="36" t="s">
        <v>19</v>
      </c>
      <c r="B1286" s="4" t="s">
        <v>20</v>
      </c>
      <c r="C1286" s="4" t="s">
        <v>18</v>
      </c>
      <c r="D1286" s="105">
        <v>0.54600000000000004</v>
      </c>
      <c r="E1286" s="70">
        <v>25.18</v>
      </c>
      <c r="F1286" s="6">
        <f>PRODUCT(D1286:E1286)</f>
        <v>13.748280000000001</v>
      </c>
      <c r="G1286" s="7"/>
    </row>
    <row r="1287" spans="1:12" ht="15.6" thickTop="1" thickBot="1" x14ac:dyDescent="0.35">
      <c r="A1287" s="71">
        <v>1</v>
      </c>
      <c r="B1287" s="244" t="s">
        <v>21</v>
      </c>
      <c r="C1287" s="245"/>
      <c r="D1287" s="245"/>
      <c r="E1287" s="246"/>
      <c r="F1287" s="72">
        <f>SUM(F1285:F1286)</f>
        <v>30.281160000000003</v>
      </c>
      <c r="G1287" s="73">
        <f>SUM(F1287/F1295)</f>
        <v>0.54340625512082008</v>
      </c>
    </row>
    <row r="1288" spans="1:12" ht="15" thickTop="1" x14ac:dyDescent="0.3">
      <c r="A1288" s="20"/>
      <c r="B1288" s="74" t="s">
        <v>188</v>
      </c>
      <c r="C1288" s="4"/>
      <c r="D1288" s="4"/>
      <c r="E1288" s="4"/>
      <c r="F1288" s="41"/>
      <c r="G1288" s="75"/>
    </row>
    <row r="1289" spans="1:12" ht="15" thickBot="1" x14ac:dyDescent="0.35">
      <c r="A1289" s="36" t="s">
        <v>23</v>
      </c>
      <c r="B1289" s="4" t="s">
        <v>189</v>
      </c>
      <c r="C1289" s="4" t="s">
        <v>190</v>
      </c>
      <c r="D1289" s="22">
        <v>1</v>
      </c>
      <c r="E1289" s="76">
        <v>13.77</v>
      </c>
      <c r="F1289" s="6">
        <f>D1289*E1289</f>
        <v>13.77</v>
      </c>
      <c r="G1289" s="7"/>
      <c r="J1289" s="30"/>
      <c r="K1289" s="104"/>
      <c r="L1289" s="104"/>
    </row>
    <row r="1290" spans="1:12" ht="15.6" thickTop="1" thickBot="1" x14ac:dyDescent="0.35">
      <c r="A1290" s="71">
        <v>2</v>
      </c>
      <c r="B1290" s="244" t="s">
        <v>134</v>
      </c>
      <c r="C1290" s="245"/>
      <c r="D1290" s="245"/>
      <c r="E1290" s="246"/>
      <c r="F1290" s="72">
        <f>SUM(F1289)</f>
        <v>13.77</v>
      </c>
      <c r="G1290" s="73">
        <f>SUM(F1290/F1295)</f>
        <v>0.2471075788712748</v>
      </c>
    </row>
    <row r="1291" spans="1:12" ht="15.6" thickTop="1" thickBot="1" x14ac:dyDescent="0.35">
      <c r="A1291" s="78" t="s">
        <v>26</v>
      </c>
      <c r="B1291" s="244" t="s">
        <v>27</v>
      </c>
      <c r="C1291" s="245"/>
      <c r="D1291" s="245"/>
      <c r="E1291" s="246"/>
      <c r="F1291" s="79">
        <f>SUM(F1287,F1290)</f>
        <v>44.051160000000003</v>
      </c>
      <c r="G1291" s="3"/>
    </row>
    <row r="1292" spans="1:12" ht="15.6" thickTop="1" thickBot="1" x14ac:dyDescent="0.35">
      <c r="A1292" s="80">
        <v>3</v>
      </c>
      <c r="B1292" s="264" t="s">
        <v>28</v>
      </c>
      <c r="C1292" s="265"/>
      <c r="D1292" s="265"/>
      <c r="E1292" s="266"/>
      <c r="F1292" s="79">
        <f>SUM(F1291)*15%</f>
        <v>6.6076740000000003</v>
      </c>
      <c r="G1292" s="73">
        <f>SUM(F1292/F1295)</f>
        <v>0.11857707509881422</v>
      </c>
    </row>
    <row r="1293" spans="1:12" ht="15.6" thickTop="1" thickBot="1" x14ac:dyDescent="0.35">
      <c r="A1293" s="78" t="s">
        <v>29</v>
      </c>
      <c r="B1293" s="244" t="s">
        <v>30</v>
      </c>
      <c r="C1293" s="245"/>
      <c r="D1293" s="245"/>
      <c r="E1293" s="246"/>
      <c r="F1293" s="81">
        <f>SUM(F1291:F1292)</f>
        <v>50.658834000000006</v>
      </c>
    </row>
    <row r="1294" spans="1:12" ht="15.6" thickTop="1" thickBot="1" x14ac:dyDescent="0.35">
      <c r="A1294" s="80">
        <v>4</v>
      </c>
      <c r="B1294" s="264" t="s">
        <v>31</v>
      </c>
      <c r="C1294" s="265"/>
      <c r="D1294" s="265"/>
      <c r="E1294" s="266"/>
      <c r="F1294" s="79">
        <f>SUM(F1293)*10%</f>
        <v>5.0658834000000006</v>
      </c>
      <c r="G1294" s="73">
        <f>SUM(F1294/F1295)</f>
        <v>9.0909090909090912E-2</v>
      </c>
    </row>
    <row r="1295" spans="1:12" ht="15.6" thickTop="1" thickBot="1" x14ac:dyDescent="0.35">
      <c r="A1295" s="78" t="s">
        <v>32</v>
      </c>
      <c r="B1295" s="244" t="s">
        <v>33</v>
      </c>
      <c r="C1295" s="245"/>
      <c r="D1295" s="245"/>
      <c r="E1295" s="246"/>
      <c r="F1295" s="81">
        <f>SUM(F1293:F1294)</f>
        <v>55.724717400000003</v>
      </c>
      <c r="G1295" s="82">
        <f>SUM(G1287,G1290,G1292,G1294)</f>
        <v>1</v>
      </c>
      <c r="I1295" s="31"/>
      <c r="J1295" s="30"/>
      <c r="K1295" s="31"/>
      <c r="L1295" s="31"/>
    </row>
    <row r="1296" spans="1:12" ht="15.6" thickTop="1" thickBot="1" x14ac:dyDescent="0.35"/>
    <row r="1297" spans="1:12" ht="44.4" thickTop="1" thickBot="1" x14ac:dyDescent="0.35">
      <c r="A1297" s="61" t="s">
        <v>2</v>
      </c>
      <c r="B1297" s="62" t="s">
        <v>3</v>
      </c>
      <c r="C1297" s="63" t="s">
        <v>4</v>
      </c>
      <c r="D1297" s="64" t="s">
        <v>5</v>
      </c>
      <c r="E1297" s="27"/>
      <c r="F1297" s="20"/>
      <c r="G1297" s="20"/>
      <c r="I1297" s="24"/>
      <c r="J1297" s="24"/>
      <c r="K1297" s="24"/>
    </row>
    <row r="1298" spans="1:12" ht="141" customHeight="1" thickTop="1" x14ac:dyDescent="0.3">
      <c r="A1298" s="101" t="s">
        <v>1170</v>
      </c>
      <c r="B1298" s="28" t="s">
        <v>1171</v>
      </c>
      <c r="C1298" s="26"/>
      <c r="D1298" s="26"/>
      <c r="E1298" s="27"/>
      <c r="F1298" s="20"/>
      <c r="G1298" s="20"/>
      <c r="I1298" s="24"/>
      <c r="J1298" s="24"/>
      <c r="K1298" s="24"/>
    </row>
    <row r="1299" spans="1:12" ht="15" thickBot="1" x14ac:dyDescent="0.35">
      <c r="A1299" s="103" t="s">
        <v>1173</v>
      </c>
      <c r="B1299" s="115" t="s">
        <v>1058</v>
      </c>
      <c r="C1299" s="110" t="s">
        <v>130</v>
      </c>
      <c r="D1299" s="110">
        <v>1</v>
      </c>
      <c r="E1299" s="20"/>
      <c r="F1299" s="20"/>
      <c r="G1299" s="20"/>
      <c r="I1299" s="24"/>
      <c r="J1299" s="24"/>
      <c r="K1299" s="24"/>
    </row>
    <row r="1300" spans="1:12" ht="30" thickTop="1" thickBot="1" x14ac:dyDescent="0.35">
      <c r="A1300" s="61" t="s">
        <v>9</v>
      </c>
      <c r="B1300" s="62" t="s">
        <v>10</v>
      </c>
      <c r="C1300" s="62" t="s">
        <v>4</v>
      </c>
      <c r="D1300" s="62" t="s">
        <v>11</v>
      </c>
      <c r="E1300" s="62" t="s">
        <v>12</v>
      </c>
      <c r="F1300" s="62" t="s">
        <v>13</v>
      </c>
      <c r="G1300" s="64" t="s">
        <v>14</v>
      </c>
    </row>
    <row r="1301" spans="1:12" ht="15" thickTop="1" x14ac:dyDescent="0.3">
      <c r="A1301" s="20"/>
      <c r="B1301" s="67" t="s">
        <v>15</v>
      </c>
      <c r="C1301" s="68"/>
      <c r="D1301" s="68"/>
      <c r="E1301" s="68"/>
      <c r="F1301" s="68"/>
      <c r="G1301" s="7"/>
    </row>
    <row r="1302" spans="1:12" x14ac:dyDescent="0.3">
      <c r="A1302" s="36" t="s">
        <v>16</v>
      </c>
      <c r="B1302" s="4" t="s">
        <v>70</v>
      </c>
      <c r="C1302" s="4" t="s">
        <v>18</v>
      </c>
      <c r="D1302" s="22">
        <v>1.2</v>
      </c>
      <c r="E1302" s="70">
        <v>30.28</v>
      </c>
      <c r="F1302" s="6">
        <f>PRODUCT(D1302:E1302)</f>
        <v>36.335999999999999</v>
      </c>
      <c r="G1302" s="7"/>
    </row>
    <row r="1303" spans="1:12" ht="15" thickBot="1" x14ac:dyDescent="0.35">
      <c r="A1303" s="36" t="s">
        <v>19</v>
      </c>
      <c r="B1303" s="4" t="s">
        <v>20</v>
      </c>
      <c r="C1303" s="4" t="s">
        <v>18</v>
      </c>
      <c r="D1303" s="22">
        <v>1.2</v>
      </c>
      <c r="E1303" s="70">
        <v>25.18</v>
      </c>
      <c r="F1303" s="6">
        <f>PRODUCT(D1303:E1303)</f>
        <v>30.215999999999998</v>
      </c>
      <c r="G1303" s="7"/>
    </row>
    <row r="1304" spans="1:12" ht="15.6" thickTop="1" thickBot="1" x14ac:dyDescent="0.35">
      <c r="A1304" s="71">
        <v>1</v>
      </c>
      <c r="B1304" s="244" t="s">
        <v>21</v>
      </c>
      <c r="C1304" s="245"/>
      <c r="D1304" s="245"/>
      <c r="E1304" s="246"/>
      <c r="F1304" s="72">
        <f>SUM(F1302:F1303)</f>
        <v>66.551999999999992</v>
      </c>
      <c r="G1304" s="73">
        <f>SUM(F1304/F1312)</f>
        <v>0.60083457070238111</v>
      </c>
    </row>
    <row r="1305" spans="1:12" ht="15" thickTop="1" x14ac:dyDescent="0.3">
      <c r="A1305" s="20"/>
      <c r="B1305" s="74" t="s">
        <v>45</v>
      </c>
      <c r="C1305" s="4"/>
      <c r="D1305" s="4"/>
      <c r="E1305" s="4"/>
      <c r="F1305" s="41"/>
      <c r="G1305" s="75"/>
    </row>
    <row r="1306" spans="1:12" ht="15" thickBot="1" x14ac:dyDescent="0.35">
      <c r="A1306" s="36" t="s">
        <v>23</v>
      </c>
      <c r="B1306" s="4" t="s">
        <v>189</v>
      </c>
      <c r="C1306" s="4" t="s">
        <v>190</v>
      </c>
      <c r="D1306" s="22">
        <v>1</v>
      </c>
      <c r="E1306" s="76">
        <v>21.01</v>
      </c>
      <c r="F1306" s="6">
        <f>D1306*E1306</f>
        <v>21.01</v>
      </c>
      <c r="G1306" s="7"/>
      <c r="J1306" s="30"/>
      <c r="K1306" s="104"/>
      <c r="L1306" s="104"/>
    </row>
    <row r="1307" spans="1:12" ht="15.6" thickTop="1" thickBot="1" x14ac:dyDescent="0.35">
      <c r="A1307" s="71">
        <v>2</v>
      </c>
      <c r="B1307" s="244" t="s">
        <v>134</v>
      </c>
      <c r="C1307" s="245"/>
      <c r="D1307" s="245"/>
      <c r="E1307" s="246"/>
      <c r="F1307" s="72">
        <f>SUM(F1306)</f>
        <v>21.01</v>
      </c>
      <c r="G1307" s="73">
        <f>SUM(F1307/F1312)</f>
        <v>0.18967926328971374</v>
      </c>
    </row>
    <row r="1308" spans="1:12" ht="15.6" thickTop="1" thickBot="1" x14ac:dyDescent="0.35">
      <c r="A1308" s="78" t="s">
        <v>26</v>
      </c>
      <c r="B1308" s="244" t="s">
        <v>27</v>
      </c>
      <c r="C1308" s="245"/>
      <c r="D1308" s="245"/>
      <c r="E1308" s="246"/>
      <c r="F1308" s="79">
        <f>SUM(F1304,F1307)</f>
        <v>87.561999999999998</v>
      </c>
      <c r="G1308" s="3"/>
    </row>
    <row r="1309" spans="1:12" ht="15.6" thickTop="1" thickBot="1" x14ac:dyDescent="0.35">
      <c r="A1309" s="80">
        <v>3</v>
      </c>
      <c r="B1309" s="264" t="s">
        <v>28</v>
      </c>
      <c r="C1309" s="265"/>
      <c r="D1309" s="265"/>
      <c r="E1309" s="266"/>
      <c r="F1309" s="79">
        <f>SUM(F1308)*15%</f>
        <v>13.1343</v>
      </c>
      <c r="G1309" s="73">
        <f>SUM(F1309/F1312)</f>
        <v>0.11857707509881422</v>
      </c>
    </row>
    <row r="1310" spans="1:12" ht="15.6" thickTop="1" thickBot="1" x14ac:dyDescent="0.35">
      <c r="A1310" s="78" t="s">
        <v>29</v>
      </c>
      <c r="B1310" s="244" t="s">
        <v>30</v>
      </c>
      <c r="C1310" s="245"/>
      <c r="D1310" s="245"/>
      <c r="E1310" s="246"/>
      <c r="F1310" s="81">
        <f>SUM(F1308:F1309)</f>
        <v>100.69629999999999</v>
      </c>
    </row>
    <row r="1311" spans="1:12" ht="15.6" thickTop="1" thickBot="1" x14ac:dyDescent="0.35">
      <c r="A1311" s="80">
        <v>4</v>
      </c>
      <c r="B1311" s="264" t="s">
        <v>31</v>
      </c>
      <c r="C1311" s="265"/>
      <c r="D1311" s="265"/>
      <c r="E1311" s="266"/>
      <c r="F1311" s="79">
        <f>SUM(F1310)*10%</f>
        <v>10.06963</v>
      </c>
      <c r="G1311" s="73">
        <f>SUM(F1311/F1312)</f>
        <v>9.0909090909090912E-2</v>
      </c>
    </row>
    <row r="1312" spans="1:12" ht="15.6" thickTop="1" thickBot="1" x14ac:dyDescent="0.35">
      <c r="A1312" s="78" t="s">
        <v>32</v>
      </c>
      <c r="B1312" s="244" t="s">
        <v>33</v>
      </c>
      <c r="C1312" s="245"/>
      <c r="D1312" s="245"/>
      <c r="E1312" s="246"/>
      <c r="F1312" s="81">
        <f>SUM(F1310:F1311)</f>
        <v>110.76593</v>
      </c>
      <c r="G1312" s="82">
        <f>SUM(G1304,G1307,G1309,G1311)</f>
        <v>1</v>
      </c>
      <c r="I1312" s="31"/>
      <c r="J1312" s="30"/>
      <c r="K1312" s="31"/>
      <c r="L1312" s="31"/>
    </row>
    <row r="1313" spans="1:12" ht="15.6" thickTop="1" thickBot="1" x14ac:dyDescent="0.35"/>
    <row r="1314" spans="1:12" ht="44.4" thickTop="1" thickBot="1" x14ac:dyDescent="0.35">
      <c r="A1314" s="61" t="s">
        <v>2</v>
      </c>
      <c r="B1314" s="62" t="s">
        <v>3</v>
      </c>
      <c r="C1314" s="63" t="s">
        <v>4</v>
      </c>
      <c r="D1314" s="64" t="s">
        <v>5</v>
      </c>
      <c r="E1314" s="27"/>
      <c r="F1314" s="20"/>
      <c r="G1314" s="20"/>
      <c r="I1314" s="24"/>
      <c r="J1314" s="24"/>
      <c r="K1314" s="24"/>
    </row>
    <row r="1315" spans="1:12" ht="131.4" customHeight="1" thickTop="1" x14ac:dyDescent="0.3">
      <c r="A1315" s="101" t="s">
        <v>1170</v>
      </c>
      <c r="B1315" s="28" t="s">
        <v>1171</v>
      </c>
      <c r="C1315" s="26"/>
      <c r="D1315" s="26"/>
      <c r="E1315" s="27"/>
      <c r="F1315" s="20"/>
      <c r="G1315" s="20"/>
      <c r="I1315" s="24"/>
      <c r="J1315" s="24"/>
      <c r="K1315" s="24"/>
    </row>
    <row r="1316" spans="1:12" ht="15" thickBot="1" x14ac:dyDescent="0.35">
      <c r="A1316" s="103" t="s">
        <v>1174</v>
      </c>
      <c r="B1316" s="115" t="s">
        <v>1060</v>
      </c>
      <c r="C1316" s="110" t="s">
        <v>130</v>
      </c>
      <c r="D1316" s="110">
        <v>1</v>
      </c>
      <c r="E1316" s="20"/>
      <c r="F1316" s="20"/>
      <c r="G1316" s="20"/>
      <c r="I1316" s="24"/>
      <c r="J1316" s="24"/>
      <c r="K1316" s="24"/>
    </row>
    <row r="1317" spans="1:12" ht="30" thickTop="1" thickBot="1" x14ac:dyDescent="0.35">
      <c r="A1317" s="61" t="s">
        <v>9</v>
      </c>
      <c r="B1317" s="62" t="s">
        <v>10</v>
      </c>
      <c r="C1317" s="62" t="s">
        <v>4</v>
      </c>
      <c r="D1317" s="62" t="s">
        <v>11</v>
      </c>
      <c r="E1317" s="62" t="s">
        <v>12</v>
      </c>
      <c r="F1317" s="62" t="s">
        <v>13</v>
      </c>
      <c r="G1317" s="64" t="s">
        <v>14</v>
      </c>
    </row>
    <row r="1318" spans="1:12" ht="15" thickTop="1" x14ac:dyDescent="0.3">
      <c r="A1318" s="20"/>
      <c r="B1318" s="67" t="s">
        <v>15</v>
      </c>
      <c r="C1318" s="68"/>
      <c r="D1318" s="68"/>
      <c r="E1318" s="68"/>
      <c r="F1318" s="68"/>
      <c r="G1318" s="7"/>
    </row>
    <row r="1319" spans="1:12" x14ac:dyDescent="0.3">
      <c r="A1319" s="36" t="s">
        <v>16</v>
      </c>
      <c r="B1319" s="4" t="s">
        <v>70</v>
      </c>
      <c r="C1319" s="4" t="s">
        <v>18</v>
      </c>
      <c r="D1319" s="22">
        <v>1.3</v>
      </c>
      <c r="E1319" s="6">
        <v>30.28</v>
      </c>
      <c r="F1319" s="6">
        <f>PRODUCT(D1319:E1319)</f>
        <v>39.364000000000004</v>
      </c>
      <c r="G1319" s="7"/>
    </row>
    <row r="1320" spans="1:12" x14ac:dyDescent="0.3">
      <c r="A1320" s="36" t="s">
        <v>19</v>
      </c>
      <c r="B1320" s="4" t="s">
        <v>140</v>
      </c>
      <c r="C1320" s="4" t="s">
        <v>18</v>
      </c>
      <c r="D1320" s="22">
        <v>1.3</v>
      </c>
      <c r="E1320" s="6">
        <v>28.09</v>
      </c>
      <c r="F1320" s="6">
        <f>PRODUCT(D1320:E1320)</f>
        <v>36.517000000000003</v>
      </c>
      <c r="G1320" s="7"/>
    </row>
    <row r="1321" spans="1:12" ht="15" thickBot="1" x14ac:dyDescent="0.35">
      <c r="A1321" s="36" t="s">
        <v>131</v>
      </c>
      <c r="B1321" s="4" t="s">
        <v>141</v>
      </c>
      <c r="C1321" s="4" t="s">
        <v>18</v>
      </c>
      <c r="D1321" s="22">
        <v>1.3</v>
      </c>
      <c r="E1321" s="6">
        <v>25.18</v>
      </c>
      <c r="F1321" s="6">
        <f>PRODUCT(D1321:E1321)</f>
        <v>32.734000000000002</v>
      </c>
      <c r="G1321" s="7"/>
    </row>
    <row r="1322" spans="1:12" ht="15.6" thickTop="1" thickBot="1" x14ac:dyDescent="0.35">
      <c r="A1322" s="71">
        <v>1</v>
      </c>
      <c r="B1322" s="244" t="s">
        <v>21</v>
      </c>
      <c r="C1322" s="245"/>
      <c r="D1322" s="245"/>
      <c r="E1322" s="246"/>
      <c r="F1322" s="72">
        <f>SUM(F1319:F1321)</f>
        <v>108.61500000000001</v>
      </c>
      <c r="G1322" s="73">
        <f>SUM(F1322/F1330)</f>
        <v>0.65948508067937639</v>
      </c>
    </row>
    <row r="1323" spans="1:12" ht="15" thickTop="1" x14ac:dyDescent="0.3">
      <c r="A1323" s="20"/>
      <c r="B1323" s="74" t="s">
        <v>188</v>
      </c>
      <c r="C1323" s="4"/>
      <c r="D1323" s="4"/>
      <c r="E1323" s="4"/>
      <c r="F1323" s="41"/>
      <c r="G1323" s="75"/>
    </row>
    <row r="1324" spans="1:12" ht="15" thickBot="1" x14ac:dyDescent="0.35">
      <c r="A1324" s="36" t="s">
        <v>23</v>
      </c>
      <c r="B1324" s="4" t="s">
        <v>189</v>
      </c>
      <c r="C1324" s="4" t="s">
        <v>190</v>
      </c>
      <c r="D1324" s="22">
        <v>1</v>
      </c>
      <c r="E1324" s="76">
        <v>21.58</v>
      </c>
      <c r="F1324" s="6">
        <f>D1324*E1324</f>
        <v>21.58</v>
      </c>
      <c r="G1324" s="7"/>
      <c r="J1324" s="30"/>
      <c r="K1324" s="104"/>
      <c r="L1324" s="104"/>
    </row>
    <row r="1325" spans="1:12" ht="15.6" thickTop="1" thickBot="1" x14ac:dyDescent="0.35">
      <c r="A1325" s="71">
        <v>2</v>
      </c>
      <c r="B1325" s="244" t="s">
        <v>134</v>
      </c>
      <c r="C1325" s="245"/>
      <c r="D1325" s="245"/>
      <c r="E1325" s="246"/>
      <c r="F1325" s="72">
        <f>SUM(F1324)</f>
        <v>21.58</v>
      </c>
      <c r="G1325" s="73">
        <f>SUM(F1325/F1330)</f>
        <v>0.13102875331271868</v>
      </c>
    </row>
    <row r="1326" spans="1:12" ht="15.6" thickTop="1" thickBot="1" x14ac:dyDescent="0.35">
      <c r="A1326" s="78" t="s">
        <v>26</v>
      </c>
      <c r="B1326" s="244" t="s">
        <v>27</v>
      </c>
      <c r="C1326" s="245"/>
      <c r="D1326" s="245"/>
      <c r="E1326" s="246"/>
      <c r="F1326" s="79">
        <f>SUM(F1322,F1325)</f>
        <v>130.19499999999999</v>
      </c>
      <c r="G1326" s="3"/>
    </row>
    <row r="1327" spans="1:12" ht="15.6" thickTop="1" thickBot="1" x14ac:dyDescent="0.35">
      <c r="A1327" s="80">
        <v>3</v>
      </c>
      <c r="B1327" s="264" t="s">
        <v>28</v>
      </c>
      <c r="C1327" s="265"/>
      <c r="D1327" s="265"/>
      <c r="E1327" s="266"/>
      <c r="F1327" s="79">
        <f>SUM(F1326)*15%</f>
        <v>19.529249999999998</v>
      </c>
      <c r="G1327" s="73">
        <f>SUM(F1327/F1330)</f>
        <v>0.11857707509881424</v>
      </c>
    </row>
    <row r="1328" spans="1:12" ht="15.6" thickTop="1" thickBot="1" x14ac:dyDescent="0.35">
      <c r="A1328" s="78" t="s">
        <v>29</v>
      </c>
      <c r="B1328" s="244" t="s">
        <v>30</v>
      </c>
      <c r="C1328" s="245"/>
      <c r="D1328" s="245"/>
      <c r="E1328" s="246"/>
      <c r="F1328" s="81">
        <f>SUM(F1326:F1327)</f>
        <v>149.72424999999998</v>
      </c>
    </row>
    <row r="1329" spans="1:12" ht="15.6" thickTop="1" thickBot="1" x14ac:dyDescent="0.35">
      <c r="A1329" s="80">
        <v>4</v>
      </c>
      <c r="B1329" s="264" t="s">
        <v>31</v>
      </c>
      <c r="C1329" s="265"/>
      <c r="D1329" s="265"/>
      <c r="E1329" s="266"/>
      <c r="F1329" s="79">
        <f>SUM(F1328)*10%</f>
        <v>14.972424999999999</v>
      </c>
      <c r="G1329" s="73">
        <f>SUM(F1329/F1330)</f>
        <v>9.0909090909090925E-2</v>
      </c>
    </row>
    <row r="1330" spans="1:12" ht="15.6" thickTop="1" thickBot="1" x14ac:dyDescent="0.35">
      <c r="A1330" s="78" t="s">
        <v>32</v>
      </c>
      <c r="B1330" s="244" t="s">
        <v>33</v>
      </c>
      <c r="C1330" s="245"/>
      <c r="D1330" s="245"/>
      <c r="E1330" s="246"/>
      <c r="F1330" s="81">
        <f>SUM(F1328:F1329)</f>
        <v>164.69667499999997</v>
      </c>
      <c r="G1330" s="82">
        <f>SUM(G1322,G1325,G1327,G1329)</f>
        <v>1.0000000000000002</v>
      </c>
      <c r="I1330" s="31"/>
      <c r="J1330" s="30"/>
      <c r="K1330" s="31"/>
      <c r="L1330" s="31"/>
    </row>
    <row r="1331" spans="1:12" ht="15.6" thickTop="1" thickBot="1" x14ac:dyDescent="0.35"/>
    <row r="1332" spans="1:12" ht="44.4" thickTop="1" thickBot="1" x14ac:dyDescent="0.35">
      <c r="A1332" s="61" t="s">
        <v>2</v>
      </c>
      <c r="B1332" s="62" t="s">
        <v>3</v>
      </c>
      <c r="C1332" s="63" t="s">
        <v>4</v>
      </c>
      <c r="D1332" s="64" t="s">
        <v>5</v>
      </c>
      <c r="E1332" s="27"/>
      <c r="F1332" s="20"/>
      <c r="G1332" s="20"/>
      <c r="I1332" s="24"/>
      <c r="J1332" s="24"/>
      <c r="K1332" s="24"/>
    </row>
    <row r="1333" spans="1:12" ht="138.6" customHeight="1" thickTop="1" x14ac:dyDescent="0.3">
      <c r="A1333" s="101" t="s">
        <v>1170</v>
      </c>
      <c r="B1333" s="28" t="s">
        <v>1171</v>
      </c>
      <c r="C1333" s="26"/>
      <c r="D1333" s="26"/>
      <c r="E1333" s="27"/>
      <c r="F1333" s="20"/>
      <c r="G1333" s="20"/>
      <c r="I1333" s="24"/>
      <c r="J1333" s="24"/>
      <c r="K1333" s="24"/>
    </row>
    <row r="1334" spans="1:12" ht="15" thickBot="1" x14ac:dyDescent="0.35">
      <c r="A1334" s="103" t="s">
        <v>1175</v>
      </c>
      <c r="B1334" s="115" t="s">
        <v>1062</v>
      </c>
      <c r="C1334" s="110" t="s">
        <v>130</v>
      </c>
      <c r="D1334" s="110">
        <v>1</v>
      </c>
      <c r="E1334" s="20"/>
      <c r="F1334" s="20"/>
      <c r="G1334" s="20"/>
      <c r="I1334" s="24"/>
      <c r="J1334" s="24"/>
      <c r="K1334" s="24"/>
    </row>
    <row r="1335" spans="1:12" ht="30" thickTop="1" thickBot="1" x14ac:dyDescent="0.35">
      <c r="A1335" s="61" t="s">
        <v>9</v>
      </c>
      <c r="B1335" s="62" t="s">
        <v>10</v>
      </c>
      <c r="C1335" s="62" t="s">
        <v>4</v>
      </c>
      <c r="D1335" s="62" t="s">
        <v>11</v>
      </c>
      <c r="E1335" s="62" t="s">
        <v>12</v>
      </c>
      <c r="F1335" s="62" t="s">
        <v>13</v>
      </c>
      <c r="G1335" s="64" t="s">
        <v>14</v>
      </c>
    </row>
    <row r="1336" spans="1:12" ht="15" thickTop="1" x14ac:dyDescent="0.3">
      <c r="A1336" s="20"/>
      <c r="B1336" s="67" t="s">
        <v>15</v>
      </c>
      <c r="C1336" s="68"/>
      <c r="D1336" s="68"/>
      <c r="E1336" s="68"/>
      <c r="F1336" s="68"/>
      <c r="G1336" s="7"/>
    </row>
    <row r="1337" spans="1:12" x14ac:dyDescent="0.3">
      <c r="A1337" s="36" t="s">
        <v>16</v>
      </c>
      <c r="B1337" s="4" t="s">
        <v>70</v>
      </c>
      <c r="C1337" s="4" t="s">
        <v>18</v>
      </c>
      <c r="D1337" s="105">
        <v>1.8</v>
      </c>
      <c r="E1337" s="6">
        <v>30.28</v>
      </c>
      <c r="F1337" s="6">
        <f>PRODUCT(D1337:E1337)</f>
        <v>54.504000000000005</v>
      </c>
      <c r="G1337" s="7"/>
    </row>
    <row r="1338" spans="1:12" x14ac:dyDescent="0.3">
      <c r="A1338" s="36" t="s">
        <v>19</v>
      </c>
      <c r="B1338" s="4" t="s">
        <v>140</v>
      </c>
      <c r="C1338" s="4" t="s">
        <v>18</v>
      </c>
      <c r="D1338" s="105">
        <v>1.8</v>
      </c>
      <c r="E1338" s="6">
        <v>28.09</v>
      </c>
      <c r="F1338" s="6">
        <f>PRODUCT(D1338:E1338)</f>
        <v>50.561999999999998</v>
      </c>
      <c r="G1338" s="7"/>
    </row>
    <row r="1339" spans="1:12" ht="15" thickBot="1" x14ac:dyDescent="0.35">
      <c r="A1339" s="36" t="s">
        <v>131</v>
      </c>
      <c r="B1339" s="4" t="s">
        <v>141</v>
      </c>
      <c r="C1339" s="4" t="s">
        <v>18</v>
      </c>
      <c r="D1339" s="105">
        <v>1.8</v>
      </c>
      <c r="E1339" s="6">
        <v>25.18</v>
      </c>
      <c r="F1339" s="6">
        <f>PRODUCT(D1339:E1339)</f>
        <v>45.323999999999998</v>
      </c>
      <c r="G1339" s="7"/>
    </row>
    <row r="1340" spans="1:12" ht="15.6" thickTop="1" thickBot="1" x14ac:dyDescent="0.35">
      <c r="A1340" s="71">
        <v>1</v>
      </c>
      <c r="B1340" s="244" t="s">
        <v>21</v>
      </c>
      <c r="C1340" s="245"/>
      <c r="D1340" s="245"/>
      <c r="E1340" s="246"/>
      <c r="F1340" s="72">
        <f>SUM(F1337:F1339)</f>
        <v>150.38999999999999</v>
      </c>
      <c r="G1340" s="73">
        <f>SUM(F1340/F1348)</f>
        <v>0.68664303739211696</v>
      </c>
    </row>
    <row r="1341" spans="1:12" ht="15" thickTop="1" x14ac:dyDescent="0.3">
      <c r="A1341" s="20"/>
      <c r="B1341" s="74" t="s">
        <v>188</v>
      </c>
      <c r="C1341" s="4"/>
      <c r="D1341" s="4"/>
      <c r="E1341" s="4"/>
      <c r="F1341" s="41"/>
      <c r="G1341" s="75"/>
    </row>
    <row r="1342" spans="1:12" ht="15" thickBot="1" x14ac:dyDescent="0.35">
      <c r="A1342" s="36" t="s">
        <v>23</v>
      </c>
      <c r="B1342" s="4" t="s">
        <v>189</v>
      </c>
      <c r="C1342" s="4" t="s">
        <v>190</v>
      </c>
      <c r="D1342" s="22">
        <v>1</v>
      </c>
      <c r="E1342" s="76">
        <v>22.75</v>
      </c>
      <c r="F1342" s="6">
        <f>D1342*E1342</f>
        <v>22.75</v>
      </c>
      <c r="G1342" s="7"/>
      <c r="J1342" s="30"/>
      <c r="K1342" s="104"/>
      <c r="L1342" s="104"/>
    </row>
    <row r="1343" spans="1:12" ht="15.6" thickTop="1" thickBot="1" x14ac:dyDescent="0.35">
      <c r="A1343" s="71">
        <v>2</v>
      </c>
      <c r="B1343" s="244" t="s">
        <v>134</v>
      </c>
      <c r="C1343" s="245"/>
      <c r="D1343" s="245"/>
      <c r="E1343" s="246"/>
      <c r="F1343" s="72">
        <f>SUM(F1342)</f>
        <v>22.75</v>
      </c>
      <c r="G1343" s="73">
        <f>SUM(F1343/F1348)</f>
        <v>0.10387079659997782</v>
      </c>
    </row>
    <row r="1344" spans="1:12" ht="15.6" thickTop="1" thickBot="1" x14ac:dyDescent="0.35">
      <c r="A1344" s="78" t="s">
        <v>26</v>
      </c>
      <c r="B1344" s="244" t="s">
        <v>27</v>
      </c>
      <c r="C1344" s="245"/>
      <c r="D1344" s="245"/>
      <c r="E1344" s="246"/>
      <c r="F1344" s="79">
        <f>SUM(F1340,F1343)</f>
        <v>173.14</v>
      </c>
      <c r="G1344" s="3"/>
    </row>
    <row r="1345" spans="1:12" ht="15.6" thickTop="1" thickBot="1" x14ac:dyDescent="0.35">
      <c r="A1345" s="80">
        <v>3</v>
      </c>
      <c r="B1345" s="264" t="s">
        <v>28</v>
      </c>
      <c r="C1345" s="265"/>
      <c r="D1345" s="265"/>
      <c r="E1345" s="266"/>
      <c r="F1345" s="79">
        <f>SUM(F1344)*15%</f>
        <v>25.970999999999997</v>
      </c>
      <c r="G1345" s="73">
        <f>SUM(F1345/F1348)</f>
        <v>0.11857707509881421</v>
      </c>
    </row>
    <row r="1346" spans="1:12" ht="15.6" thickTop="1" thickBot="1" x14ac:dyDescent="0.35">
      <c r="A1346" s="78" t="s">
        <v>29</v>
      </c>
      <c r="B1346" s="244" t="s">
        <v>30</v>
      </c>
      <c r="C1346" s="245"/>
      <c r="D1346" s="245"/>
      <c r="E1346" s="246"/>
      <c r="F1346" s="81">
        <f>SUM(F1344:F1345)</f>
        <v>199.11099999999999</v>
      </c>
    </row>
    <row r="1347" spans="1:12" ht="15.6" thickTop="1" thickBot="1" x14ac:dyDescent="0.35">
      <c r="A1347" s="80">
        <v>4</v>
      </c>
      <c r="B1347" s="264" t="s">
        <v>31</v>
      </c>
      <c r="C1347" s="265"/>
      <c r="D1347" s="265"/>
      <c r="E1347" s="266"/>
      <c r="F1347" s="79">
        <f>SUM(F1346)*10%</f>
        <v>19.911100000000001</v>
      </c>
      <c r="G1347" s="73">
        <f>SUM(F1347/F1348)</f>
        <v>9.0909090909090912E-2</v>
      </c>
    </row>
    <row r="1348" spans="1:12" ht="15.6" thickTop="1" thickBot="1" x14ac:dyDescent="0.35">
      <c r="A1348" s="78" t="s">
        <v>32</v>
      </c>
      <c r="B1348" s="244" t="s">
        <v>33</v>
      </c>
      <c r="C1348" s="245"/>
      <c r="D1348" s="245"/>
      <c r="E1348" s="246"/>
      <c r="F1348" s="81">
        <f>SUM(F1346:F1347)</f>
        <v>219.02209999999999</v>
      </c>
      <c r="G1348" s="82">
        <f>SUM(G1340,G1343,G1345,G1347)</f>
        <v>0.99999999999999989</v>
      </c>
      <c r="I1348" s="31"/>
      <c r="J1348" s="30"/>
      <c r="K1348" s="31"/>
      <c r="L1348" s="31"/>
    </row>
    <row r="1349" spans="1:12" ht="15.6" thickTop="1" thickBot="1" x14ac:dyDescent="0.35"/>
    <row r="1350" spans="1:12" ht="44.4" thickTop="1" thickBot="1" x14ac:dyDescent="0.35">
      <c r="A1350" s="61" t="s">
        <v>2</v>
      </c>
      <c r="B1350" s="62" t="s">
        <v>3</v>
      </c>
      <c r="C1350" s="63" t="s">
        <v>4</v>
      </c>
      <c r="D1350" s="64" t="s">
        <v>5</v>
      </c>
      <c r="E1350" s="27"/>
      <c r="F1350" s="20"/>
      <c r="G1350" s="20"/>
      <c r="I1350" s="24"/>
      <c r="J1350" s="24"/>
      <c r="K1350" s="24"/>
    </row>
    <row r="1351" spans="1:12" ht="191.4" customHeight="1" thickTop="1" x14ac:dyDescent="0.3">
      <c r="A1351" s="101" t="s">
        <v>1176</v>
      </c>
      <c r="B1351" s="224" t="s">
        <v>1177</v>
      </c>
      <c r="C1351" s="26"/>
      <c r="D1351" s="26"/>
      <c r="E1351" s="27"/>
      <c r="F1351" s="20"/>
      <c r="G1351" s="20"/>
      <c r="I1351" s="24"/>
      <c r="J1351" s="24"/>
      <c r="K1351" s="24"/>
    </row>
    <row r="1352" spans="1:12" ht="15" thickBot="1" x14ac:dyDescent="0.35">
      <c r="A1352" s="103" t="s">
        <v>1178</v>
      </c>
      <c r="B1352" s="115" t="s">
        <v>1047</v>
      </c>
      <c r="C1352" s="110" t="s">
        <v>130</v>
      </c>
      <c r="D1352" s="110">
        <v>1</v>
      </c>
      <c r="E1352" s="20"/>
      <c r="F1352" s="20"/>
      <c r="G1352" s="20"/>
      <c r="I1352" s="24"/>
      <c r="J1352" s="24"/>
      <c r="K1352" s="24"/>
    </row>
    <row r="1353" spans="1:12" ht="30" thickTop="1" thickBot="1" x14ac:dyDescent="0.35">
      <c r="A1353" s="61" t="s">
        <v>9</v>
      </c>
      <c r="B1353" s="62" t="s">
        <v>10</v>
      </c>
      <c r="C1353" s="62" t="s">
        <v>4</v>
      </c>
      <c r="D1353" s="62" t="s">
        <v>11</v>
      </c>
      <c r="E1353" s="62" t="s">
        <v>12</v>
      </c>
      <c r="F1353" s="62" t="s">
        <v>13</v>
      </c>
      <c r="G1353" s="64" t="s">
        <v>14</v>
      </c>
    </row>
    <row r="1354" spans="1:12" ht="15" thickTop="1" x14ac:dyDescent="0.3">
      <c r="A1354" s="20"/>
      <c r="B1354" s="67" t="s">
        <v>15</v>
      </c>
      <c r="C1354" s="68"/>
      <c r="D1354" s="68"/>
      <c r="E1354" s="68"/>
      <c r="F1354" s="68"/>
      <c r="G1354" s="7"/>
    </row>
    <row r="1355" spans="1:12" x14ac:dyDescent="0.3">
      <c r="A1355" s="36" t="s">
        <v>16</v>
      </c>
      <c r="B1355" s="4" t="s">
        <v>70</v>
      </c>
      <c r="C1355" s="4" t="s">
        <v>18</v>
      </c>
      <c r="D1355" s="22">
        <v>1.1000000000000001</v>
      </c>
      <c r="E1355" s="6">
        <v>30.28</v>
      </c>
      <c r="F1355" s="6">
        <f>PRODUCT(D1355:E1355)</f>
        <v>33.308000000000007</v>
      </c>
      <c r="G1355" s="7"/>
    </row>
    <row r="1356" spans="1:12" x14ac:dyDescent="0.3">
      <c r="A1356" s="36" t="s">
        <v>19</v>
      </c>
      <c r="B1356" s="4" t="s">
        <v>140</v>
      </c>
      <c r="C1356" s="4" t="s">
        <v>18</v>
      </c>
      <c r="D1356" s="22">
        <v>1.1000000000000001</v>
      </c>
      <c r="E1356" s="6">
        <v>28.09</v>
      </c>
      <c r="F1356" s="6">
        <f>PRODUCT(D1356:E1356)</f>
        <v>30.899000000000001</v>
      </c>
      <c r="G1356" s="7"/>
    </row>
    <row r="1357" spans="1:12" ht="15" thickBot="1" x14ac:dyDescent="0.35">
      <c r="A1357" s="36" t="s">
        <v>131</v>
      </c>
      <c r="B1357" s="4" t="s">
        <v>141</v>
      </c>
      <c r="C1357" s="4" t="s">
        <v>18</v>
      </c>
      <c r="D1357" s="22">
        <v>1.1000000000000001</v>
      </c>
      <c r="E1357" s="6">
        <v>25.18</v>
      </c>
      <c r="F1357" s="6">
        <f>PRODUCT(D1357:E1357)</f>
        <v>27.698</v>
      </c>
      <c r="G1357" s="7"/>
    </row>
    <row r="1358" spans="1:12" ht="15.6" thickTop="1" thickBot="1" x14ac:dyDescent="0.35">
      <c r="A1358" s="71">
        <v>1</v>
      </c>
      <c r="B1358" s="244" t="s">
        <v>21</v>
      </c>
      <c r="C1358" s="245"/>
      <c r="D1358" s="245"/>
      <c r="E1358" s="246"/>
      <c r="F1358" s="72">
        <f>SUM(F1355:F1357)</f>
        <v>91.905000000000001</v>
      </c>
      <c r="G1358" s="73">
        <f>SUM(F1358/F1366)</f>
        <v>0.54590805810604859</v>
      </c>
    </row>
    <row r="1359" spans="1:12" ht="15" thickTop="1" x14ac:dyDescent="0.3">
      <c r="A1359" s="20"/>
      <c r="B1359" s="74" t="s">
        <v>188</v>
      </c>
      <c r="C1359" s="4"/>
      <c r="D1359" s="4"/>
      <c r="E1359" s="4"/>
      <c r="F1359" s="41"/>
      <c r="G1359" s="75"/>
    </row>
    <row r="1360" spans="1:12" ht="15" thickBot="1" x14ac:dyDescent="0.35">
      <c r="A1360" s="36" t="s">
        <v>23</v>
      </c>
      <c r="B1360" s="4" t="s">
        <v>189</v>
      </c>
      <c r="C1360" s="4" t="s">
        <v>190</v>
      </c>
      <c r="D1360" s="22">
        <v>1</v>
      </c>
      <c r="E1360" s="76">
        <v>41.18</v>
      </c>
      <c r="F1360" s="6">
        <f>D1360*E1360</f>
        <v>41.18</v>
      </c>
      <c r="G1360" s="7"/>
      <c r="J1360" s="30"/>
      <c r="K1360" s="104"/>
      <c r="L1360" s="104"/>
    </row>
    <row r="1361" spans="1:12" ht="15.6" thickTop="1" thickBot="1" x14ac:dyDescent="0.35">
      <c r="A1361" s="71">
        <v>2</v>
      </c>
      <c r="B1361" s="244" t="s">
        <v>134</v>
      </c>
      <c r="C1361" s="245"/>
      <c r="D1361" s="245"/>
      <c r="E1361" s="246"/>
      <c r="F1361" s="72">
        <f>SUM(F1360)</f>
        <v>41.18</v>
      </c>
      <c r="G1361" s="73">
        <f>SUM(F1361/F1366)</f>
        <v>0.24460577588604623</v>
      </c>
    </row>
    <row r="1362" spans="1:12" ht="15.6" thickTop="1" thickBot="1" x14ac:dyDescent="0.35">
      <c r="A1362" s="78" t="s">
        <v>26</v>
      </c>
      <c r="B1362" s="244" t="s">
        <v>27</v>
      </c>
      <c r="C1362" s="245"/>
      <c r="D1362" s="245"/>
      <c r="E1362" s="246"/>
      <c r="F1362" s="79">
        <f>SUM(F1358,F1361)</f>
        <v>133.08500000000001</v>
      </c>
      <c r="G1362" s="3"/>
    </row>
    <row r="1363" spans="1:12" ht="15.6" thickTop="1" thickBot="1" x14ac:dyDescent="0.35">
      <c r="A1363" s="80">
        <v>3</v>
      </c>
      <c r="B1363" s="264" t="s">
        <v>28</v>
      </c>
      <c r="C1363" s="265"/>
      <c r="D1363" s="265"/>
      <c r="E1363" s="266"/>
      <c r="F1363" s="79">
        <f>SUM(F1362)*15%</f>
        <v>19.96275</v>
      </c>
      <c r="G1363" s="73">
        <f>SUM(F1363/F1366)</f>
        <v>0.11857707509881422</v>
      </c>
    </row>
    <row r="1364" spans="1:12" ht="15.6" thickTop="1" thickBot="1" x14ac:dyDescent="0.35">
      <c r="A1364" s="78" t="s">
        <v>29</v>
      </c>
      <c r="B1364" s="244" t="s">
        <v>30</v>
      </c>
      <c r="C1364" s="245"/>
      <c r="D1364" s="245"/>
      <c r="E1364" s="246"/>
      <c r="F1364" s="81">
        <f>SUM(F1362:F1363)</f>
        <v>153.04775000000001</v>
      </c>
    </row>
    <row r="1365" spans="1:12" ht="15.6" thickTop="1" thickBot="1" x14ac:dyDescent="0.35">
      <c r="A1365" s="80">
        <v>4</v>
      </c>
      <c r="B1365" s="264" t="s">
        <v>31</v>
      </c>
      <c r="C1365" s="265"/>
      <c r="D1365" s="265"/>
      <c r="E1365" s="266"/>
      <c r="F1365" s="79">
        <f>SUM(F1364)*10%</f>
        <v>15.304775000000001</v>
      </c>
      <c r="G1365" s="73">
        <f>SUM(F1365/F1366)</f>
        <v>9.0909090909090912E-2</v>
      </c>
    </row>
    <row r="1366" spans="1:12" ht="15.6" thickTop="1" thickBot="1" x14ac:dyDescent="0.35">
      <c r="A1366" s="78" t="s">
        <v>32</v>
      </c>
      <c r="B1366" s="244" t="s">
        <v>33</v>
      </c>
      <c r="C1366" s="245"/>
      <c r="D1366" s="245"/>
      <c r="E1366" s="246"/>
      <c r="F1366" s="81">
        <f>SUM(F1364:F1365)</f>
        <v>168.35252500000001</v>
      </c>
      <c r="G1366" s="82">
        <f>SUM(G1358,G1361,G1363,G1365)</f>
        <v>1</v>
      </c>
      <c r="I1366" s="31"/>
      <c r="J1366" s="30"/>
      <c r="K1366" s="31"/>
      <c r="L1366" s="31"/>
    </row>
    <row r="1367" spans="1:12" ht="15.6" thickTop="1" thickBot="1" x14ac:dyDescent="0.35"/>
    <row r="1368" spans="1:12" ht="44.4" thickTop="1" thickBot="1" x14ac:dyDescent="0.35">
      <c r="A1368" s="61" t="s">
        <v>2</v>
      </c>
      <c r="B1368" s="62" t="s">
        <v>3</v>
      </c>
      <c r="C1368" s="63" t="s">
        <v>4</v>
      </c>
      <c r="D1368" s="64" t="s">
        <v>5</v>
      </c>
      <c r="E1368" s="27"/>
      <c r="F1368" s="20"/>
      <c r="G1368" s="20"/>
      <c r="I1368" s="24"/>
      <c r="J1368" s="24"/>
      <c r="K1368" s="24"/>
    </row>
    <row r="1369" spans="1:12" ht="187.8" customHeight="1" thickTop="1" x14ac:dyDescent="0.3">
      <c r="A1369" s="101" t="s">
        <v>1176</v>
      </c>
      <c r="B1369" s="224" t="s">
        <v>1177</v>
      </c>
      <c r="C1369" s="26"/>
      <c r="D1369" s="26"/>
      <c r="E1369" s="27"/>
      <c r="F1369" s="20"/>
      <c r="G1369" s="20"/>
      <c r="I1369" s="24"/>
      <c r="J1369" s="24"/>
      <c r="K1369" s="24"/>
    </row>
    <row r="1370" spans="1:12" ht="15" thickBot="1" x14ac:dyDescent="0.35">
      <c r="A1370" s="103" t="s">
        <v>1179</v>
      </c>
      <c r="B1370" s="115" t="s">
        <v>1058</v>
      </c>
      <c r="C1370" s="110" t="s">
        <v>130</v>
      </c>
      <c r="D1370" s="110">
        <v>1</v>
      </c>
      <c r="E1370" s="20"/>
      <c r="F1370" s="20"/>
      <c r="G1370" s="20"/>
      <c r="I1370" s="24"/>
      <c r="J1370" s="24"/>
      <c r="K1370" s="24"/>
    </row>
    <row r="1371" spans="1:12" ht="30" thickTop="1" thickBot="1" x14ac:dyDescent="0.35">
      <c r="A1371" s="61" t="s">
        <v>9</v>
      </c>
      <c r="B1371" s="62" t="s">
        <v>10</v>
      </c>
      <c r="C1371" s="62" t="s">
        <v>4</v>
      </c>
      <c r="D1371" s="62" t="s">
        <v>11</v>
      </c>
      <c r="E1371" s="62" t="s">
        <v>12</v>
      </c>
      <c r="F1371" s="62" t="s">
        <v>13</v>
      </c>
      <c r="G1371" s="64" t="s">
        <v>14</v>
      </c>
    </row>
    <row r="1372" spans="1:12" ht="15" thickTop="1" x14ac:dyDescent="0.3">
      <c r="A1372" s="20"/>
      <c r="B1372" s="67" t="s">
        <v>15</v>
      </c>
      <c r="C1372" s="68"/>
      <c r="D1372" s="68"/>
      <c r="E1372" s="68"/>
      <c r="F1372" s="68"/>
      <c r="G1372" s="7"/>
    </row>
    <row r="1373" spans="1:12" x14ac:dyDescent="0.3">
      <c r="A1373" s="36" t="s">
        <v>16</v>
      </c>
      <c r="B1373" s="4" t="s">
        <v>70</v>
      </c>
      <c r="C1373" s="4" t="s">
        <v>18</v>
      </c>
      <c r="D1373" s="105">
        <v>1.4510000000000001</v>
      </c>
      <c r="E1373" s="6">
        <v>30.28</v>
      </c>
      <c r="F1373" s="6">
        <f>PRODUCT(D1373:E1373)</f>
        <v>43.936280000000004</v>
      </c>
      <c r="G1373" s="7"/>
    </row>
    <row r="1374" spans="1:12" x14ac:dyDescent="0.3">
      <c r="A1374" s="36" t="s">
        <v>19</v>
      </c>
      <c r="B1374" s="4" t="s">
        <v>140</v>
      </c>
      <c r="C1374" s="4" t="s">
        <v>18</v>
      </c>
      <c r="D1374" s="105">
        <v>1.6</v>
      </c>
      <c r="E1374" s="6">
        <v>28.09</v>
      </c>
      <c r="F1374" s="6">
        <f>PRODUCT(D1374:E1374)</f>
        <v>44.944000000000003</v>
      </c>
      <c r="G1374" s="7"/>
    </row>
    <row r="1375" spans="1:12" ht="15" thickBot="1" x14ac:dyDescent="0.35">
      <c r="A1375" s="36" t="s">
        <v>131</v>
      </c>
      <c r="B1375" s="4" t="s">
        <v>141</v>
      </c>
      <c r="C1375" s="4" t="s">
        <v>18</v>
      </c>
      <c r="D1375" s="105">
        <v>1.6</v>
      </c>
      <c r="E1375" s="6">
        <v>25.18</v>
      </c>
      <c r="F1375" s="6">
        <f>PRODUCT(D1375:E1375)</f>
        <v>40.288000000000004</v>
      </c>
      <c r="G1375" s="7"/>
    </row>
    <row r="1376" spans="1:12" ht="15.6" thickTop="1" thickBot="1" x14ac:dyDescent="0.35">
      <c r="A1376" s="71">
        <v>1</v>
      </c>
      <c r="B1376" s="244" t="s">
        <v>21</v>
      </c>
      <c r="C1376" s="245"/>
      <c r="D1376" s="245"/>
      <c r="E1376" s="246"/>
      <c r="F1376" s="72">
        <f>SUM(F1373:F1375)</f>
        <v>129.16828000000001</v>
      </c>
      <c r="G1376" s="73">
        <f>SUM(F1376/F1384)</f>
        <v>0.58046905042198371</v>
      </c>
    </row>
    <row r="1377" spans="1:12" ht="15" thickTop="1" x14ac:dyDescent="0.3">
      <c r="A1377" s="20"/>
      <c r="B1377" s="74" t="s">
        <v>188</v>
      </c>
      <c r="C1377" s="4"/>
      <c r="D1377" s="4"/>
      <c r="E1377" s="4"/>
      <c r="F1377" s="41"/>
      <c r="G1377" s="75"/>
    </row>
    <row r="1378" spans="1:12" ht="15" thickBot="1" x14ac:dyDescent="0.35">
      <c r="A1378" s="36" t="s">
        <v>23</v>
      </c>
      <c r="B1378" s="4" t="s">
        <v>189</v>
      </c>
      <c r="C1378" s="4" t="s">
        <v>190</v>
      </c>
      <c r="D1378" s="22">
        <v>1</v>
      </c>
      <c r="E1378" s="76">
        <v>46.74</v>
      </c>
      <c r="F1378" s="6">
        <f>D1378*E1378</f>
        <v>46.74</v>
      </c>
      <c r="G1378" s="7"/>
      <c r="J1378" s="30"/>
      <c r="K1378" s="104"/>
      <c r="L1378" s="104"/>
    </row>
    <row r="1379" spans="1:12" ht="15.6" thickTop="1" thickBot="1" x14ac:dyDescent="0.35">
      <c r="A1379" s="71">
        <v>2</v>
      </c>
      <c r="B1379" s="244" t="s">
        <v>134</v>
      </c>
      <c r="C1379" s="245"/>
      <c r="D1379" s="245"/>
      <c r="E1379" s="246"/>
      <c r="F1379" s="72">
        <f>SUM(F1378)</f>
        <v>46.74</v>
      </c>
      <c r="G1379" s="73">
        <f>SUM(F1379/F1384)</f>
        <v>0.21004478357011114</v>
      </c>
    </row>
    <row r="1380" spans="1:12" ht="15.6" thickTop="1" thickBot="1" x14ac:dyDescent="0.35">
      <c r="A1380" s="78" t="s">
        <v>26</v>
      </c>
      <c r="B1380" s="244" t="s">
        <v>27</v>
      </c>
      <c r="C1380" s="245"/>
      <c r="D1380" s="245"/>
      <c r="E1380" s="246"/>
      <c r="F1380" s="79">
        <f>SUM(F1376,F1379)</f>
        <v>175.90828000000002</v>
      </c>
      <c r="G1380" s="3"/>
    </row>
    <row r="1381" spans="1:12" ht="15.6" thickTop="1" thickBot="1" x14ac:dyDescent="0.35">
      <c r="A1381" s="80">
        <v>3</v>
      </c>
      <c r="B1381" s="264" t="s">
        <v>28</v>
      </c>
      <c r="C1381" s="265"/>
      <c r="D1381" s="265"/>
      <c r="E1381" s="266"/>
      <c r="F1381" s="79">
        <f>SUM(F1380)*15%</f>
        <v>26.386242000000003</v>
      </c>
      <c r="G1381" s="73">
        <f>SUM(F1381/F1384)</f>
        <v>0.11857707509881422</v>
      </c>
    </row>
    <row r="1382" spans="1:12" ht="15.6" thickTop="1" thickBot="1" x14ac:dyDescent="0.35">
      <c r="A1382" s="78" t="s">
        <v>29</v>
      </c>
      <c r="B1382" s="244" t="s">
        <v>30</v>
      </c>
      <c r="C1382" s="245"/>
      <c r="D1382" s="245"/>
      <c r="E1382" s="246"/>
      <c r="F1382" s="81">
        <f>SUM(F1380:F1381)</f>
        <v>202.29452200000003</v>
      </c>
    </row>
    <row r="1383" spans="1:12" ht="15.6" thickTop="1" thickBot="1" x14ac:dyDescent="0.35">
      <c r="A1383" s="80">
        <v>4</v>
      </c>
      <c r="B1383" s="264" t="s">
        <v>31</v>
      </c>
      <c r="C1383" s="265"/>
      <c r="D1383" s="265"/>
      <c r="E1383" s="266"/>
      <c r="F1383" s="79">
        <f>SUM(F1382)*10%</f>
        <v>20.229452200000004</v>
      </c>
      <c r="G1383" s="73">
        <f>SUM(F1383/F1384)</f>
        <v>9.0909090909090912E-2</v>
      </c>
    </row>
    <row r="1384" spans="1:12" ht="15.6" thickTop="1" thickBot="1" x14ac:dyDescent="0.35">
      <c r="A1384" s="78" t="s">
        <v>32</v>
      </c>
      <c r="B1384" s="244" t="s">
        <v>33</v>
      </c>
      <c r="C1384" s="245"/>
      <c r="D1384" s="245"/>
      <c r="E1384" s="246"/>
      <c r="F1384" s="81">
        <f>SUM(F1382:F1383)</f>
        <v>222.52397420000003</v>
      </c>
      <c r="G1384" s="82">
        <f>SUM(G1376,G1379,G1381,G1383)</f>
        <v>1</v>
      </c>
      <c r="I1384" s="31"/>
      <c r="J1384" s="30"/>
      <c r="K1384" s="31"/>
      <c r="L1384" s="31"/>
    </row>
    <row r="1385" spans="1:12" ht="15.6" thickTop="1" thickBot="1" x14ac:dyDescent="0.35"/>
    <row r="1386" spans="1:12" ht="44.4" thickTop="1" thickBot="1" x14ac:dyDescent="0.35">
      <c r="A1386" s="61" t="s">
        <v>2</v>
      </c>
      <c r="B1386" s="62" t="s">
        <v>3</v>
      </c>
      <c r="C1386" s="63" t="s">
        <v>4</v>
      </c>
      <c r="D1386" s="64" t="s">
        <v>5</v>
      </c>
      <c r="E1386" s="27"/>
      <c r="F1386" s="20"/>
      <c r="G1386" s="20"/>
      <c r="I1386" s="24"/>
      <c r="J1386" s="24"/>
      <c r="K1386" s="24"/>
    </row>
    <row r="1387" spans="1:12" ht="189" customHeight="1" thickTop="1" x14ac:dyDescent="0.3">
      <c r="A1387" s="101" t="s">
        <v>1176</v>
      </c>
      <c r="B1387" s="224" t="s">
        <v>1177</v>
      </c>
      <c r="C1387" s="26"/>
      <c r="D1387" s="26"/>
      <c r="E1387" s="27"/>
      <c r="F1387" s="20"/>
      <c r="G1387" s="20"/>
      <c r="I1387" s="24"/>
      <c r="J1387" s="24"/>
      <c r="K1387" s="24"/>
    </row>
    <row r="1388" spans="1:12" ht="15" thickBot="1" x14ac:dyDescent="0.35">
      <c r="A1388" s="103" t="s">
        <v>1180</v>
      </c>
      <c r="B1388" s="115" t="s">
        <v>1060</v>
      </c>
      <c r="C1388" s="110" t="s">
        <v>130</v>
      </c>
      <c r="D1388" s="110">
        <v>1</v>
      </c>
      <c r="E1388" s="20"/>
      <c r="F1388" s="20"/>
      <c r="G1388" s="20"/>
      <c r="I1388" s="24"/>
      <c r="J1388" s="24"/>
      <c r="K1388" s="24"/>
    </row>
    <row r="1389" spans="1:12" ht="30" thickTop="1" thickBot="1" x14ac:dyDescent="0.35">
      <c r="A1389" s="61" t="s">
        <v>9</v>
      </c>
      <c r="B1389" s="62" t="s">
        <v>10</v>
      </c>
      <c r="C1389" s="62" t="s">
        <v>4</v>
      </c>
      <c r="D1389" s="62" t="s">
        <v>11</v>
      </c>
      <c r="E1389" s="62" t="s">
        <v>12</v>
      </c>
      <c r="F1389" s="62" t="s">
        <v>13</v>
      </c>
      <c r="G1389" s="64" t="s">
        <v>14</v>
      </c>
    </row>
    <row r="1390" spans="1:12" ht="15" thickTop="1" x14ac:dyDescent="0.3">
      <c r="A1390" s="20"/>
      <c r="B1390" s="67" t="s">
        <v>15</v>
      </c>
      <c r="C1390" s="68"/>
      <c r="D1390" s="68"/>
      <c r="E1390" s="68"/>
      <c r="F1390" s="68"/>
      <c r="G1390" s="7"/>
    </row>
    <row r="1391" spans="1:12" x14ac:dyDescent="0.3">
      <c r="A1391" s="36" t="s">
        <v>16</v>
      </c>
      <c r="B1391" s="4" t="s">
        <v>70</v>
      </c>
      <c r="C1391" s="4" t="s">
        <v>18</v>
      </c>
      <c r="D1391" s="105">
        <v>2</v>
      </c>
      <c r="E1391" s="6">
        <v>30.28</v>
      </c>
      <c r="F1391" s="6">
        <f>PRODUCT(D1391:E1391)</f>
        <v>60.56</v>
      </c>
      <c r="G1391" s="7"/>
    </row>
    <row r="1392" spans="1:12" x14ac:dyDescent="0.3">
      <c r="A1392" s="36" t="s">
        <v>19</v>
      </c>
      <c r="B1392" s="4" t="s">
        <v>140</v>
      </c>
      <c r="C1392" s="4" t="s">
        <v>18</v>
      </c>
      <c r="D1392" s="105">
        <v>2</v>
      </c>
      <c r="E1392" s="6">
        <v>28.09</v>
      </c>
      <c r="F1392" s="6">
        <f>PRODUCT(D1392:E1392)</f>
        <v>56.18</v>
      </c>
      <c r="G1392" s="7"/>
    </row>
    <row r="1393" spans="1:12" ht="15" thickBot="1" x14ac:dyDescent="0.35">
      <c r="A1393" s="36" t="s">
        <v>131</v>
      </c>
      <c r="B1393" s="4" t="s">
        <v>141</v>
      </c>
      <c r="C1393" s="4" t="s">
        <v>18</v>
      </c>
      <c r="D1393" s="105">
        <v>2</v>
      </c>
      <c r="E1393" s="6">
        <v>25.18</v>
      </c>
      <c r="F1393" s="6">
        <f>PRODUCT(D1393:E1393)</f>
        <v>50.36</v>
      </c>
      <c r="G1393" s="7"/>
    </row>
    <row r="1394" spans="1:12" ht="15.6" thickTop="1" thickBot="1" x14ac:dyDescent="0.35">
      <c r="A1394" s="71">
        <v>1</v>
      </c>
      <c r="B1394" s="244" t="s">
        <v>21</v>
      </c>
      <c r="C1394" s="245"/>
      <c r="D1394" s="245"/>
      <c r="E1394" s="246"/>
      <c r="F1394" s="72">
        <f>SUM(F1391:F1393)</f>
        <v>167.10000000000002</v>
      </c>
      <c r="G1394" s="73">
        <f>SUM(F1394/F1402)</f>
        <v>0.60635695047087013</v>
      </c>
    </row>
    <row r="1395" spans="1:12" ht="15" thickTop="1" x14ac:dyDescent="0.3">
      <c r="A1395" s="20"/>
      <c r="B1395" s="74" t="s">
        <v>188</v>
      </c>
      <c r="C1395" s="4"/>
      <c r="D1395" s="4"/>
      <c r="E1395" s="4"/>
      <c r="F1395" s="41"/>
      <c r="G1395" s="75"/>
    </row>
    <row r="1396" spans="1:12" ht="15" thickBot="1" x14ac:dyDescent="0.35">
      <c r="A1396" s="36" t="s">
        <v>23</v>
      </c>
      <c r="B1396" s="4" t="s">
        <v>189</v>
      </c>
      <c r="C1396" s="4" t="s">
        <v>190</v>
      </c>
      <c r="D1396" s="22">
        <v>1</v>
      </c>
      <c r="E1396" s="76">
        <v>50.75</v>
      </c>
      <c r="F1396" s="6">
        <f>D1396*E1396</f>
        <v>50.75</v>
      </c>
      <c r="G1396" s="7"/>
      <c r="J1396" s="30"/>
      <c r="K1396" s="104"/>
      <c r="L1396" s="104"/>
    </row>
    <row r="1397" spans="1:12" ht="15.6" thickTop="1" thickBot="1" x14ac:dyDescent="0.35">
      <c r="A1397" s="71">
        <v>2</v>
      </c>
      <c r="B1397" s="244" t="s">
        <v>134</v>
      </c>
      <c r="C1397" s="245"/>
      <c r="D1397" s="245"/>
      <c r="E1397" s="246"/>
      <c r="F1397" s="72">
        <f>SUM(F1396)</f>
        <v>50.75</v>
      </c>
      <c r="G1397" s="73">
        <f>SUM(F1397/F1402)</f>
        <v>0.18415688352122475</v>
      </c>
    </row>
    <row r="1398" spans="1:12" ht="15.6" thickTop="1" thickBot="1" x14ac:dyDescent="0.35">
      <c r="A1398" s="78" t="s">
        <v>26</v>
      </c>
      <c r="B1398" s="244" t="s">
        <v>27</v>
      </c>
      <c r="C1398" s="245"/>
      <c r="D1398" s="245"/>
      <c r="E1398" s="246"/>
      <c r="F1398" s="79">
        <f>SUM(F1394,F1397)</f>
        <v>217.85000000000002</v>
      </c>
      <c r="G1398" s="3"/>
    </row>
    <row r="1399" spans="1:12" ht="15.6" thickTop="1" thickBot="1" x14ac:dyDescent="0.35">
      <c r="A1399" s="80">
        <v>3</v>
      </c>
      <c r="B1399" s="264" t="s">
        <v>28</v>
      </c>
      <c r="C1399" s="265"/>
      <c r="D1399" s="265"/>
      <c r="E1399" s="266"/>
      <c r="F1399" s="79">
        <f>SUM(F1398)*15%</f>
        <v>32.677500000000002</v>
      </c>
      <c r="G1399" s="73">
        <f>SUM(F1399/F1402)</f>
        <v>0.11857707509881422</v>
      </c>
    </row>
    <row r="1400" spans="1:12" ht="15.6" thickTop="1" thickBot="1" x14ac:dyDescent="0.35">
      <c r="A1400" s="78" t="s">
        <v>29</v>
      </c>
      <c r="B1400" s="244" t="s">
        <v>30</v>
      </c>
      <c r="C1400" s="245"/>
      <c r="D1400" s="245"/>
      <c r="E1400" s="246"/>
      <c r="F1400" s="81">
        <f>SUM(F1398:F1399)</f>
        <v>250.52750000000003</v>
      </c>
    </row>
    <row r="1401" spans="1:12" ht="15.6" thickTop="1" thickBot="1" x14ac:dyDescent="0.35">
      <c r="A1401" s="80">
        <v>4</v>
      </c>
      <c r="B1401" s="264" t="s">
        <v>31</v>
      </c>
      <c r="C1401" s="265"/>
      <c r="D1401" s="265"/>
      <c r="E1401" s="266"/>
      <c r="F1401" s="79">
        <f>SUM(F1400)*10%</f>
        <v>25.052750000000003</v>
      </c>
      <c r="G1401" s="73">
        <f>SUM(F1401/F1402)</f>
        <v>9.0909090909090912E-2</v>
      </c>
    </row>
    <row r="1402" spans="1:12" ht="15.6" thickTop="1" thickBot="1" x14ac:dyDescent="0.35">
      <c r="A1402" s="78" t="s">
        <v>32</v>
      </c>
      <c r="B1402" s="244" t="s">
        <v>33</v>
      </c>
      <c r="C1402" s="245"/>
      <c r="D1402" s="245"/>
      <c r="E1402" s="246"/>
      <c r="F1402" s="81">
        <f>SUM(F1400:F1401)</f>
        <v>275.58025000000004</v>
      </c>
      <c r="G1402" s="82">
        <f>SUM(G1394,G1397,G1399,G1401)</f>
        <v>1</v>
      </c>
      <c r="I1402" s="31"/>
      <c r="J1402" s="30"/>
      <c r="K1402" s="31"/>
      <c r="L1402" s="31"/>
    </row>
    <row r="1403" spans="1:12" ht="15.6" thickTop="1" thickBot="1" x14ac:dyDescent="0.35"/>
    <row r="1404" spans="1:12" ht="44.4" thickTop="1" thickBot="1" x14ac:dyDescent="0.35">
      <c r="A1404" s="61" t="s">
        <v>2</v>
      </c>
      <c r="B1404" s="62" t="s">
        <v>3</v>
      </c>
      <c r="C1404" s="63" t="s">
        <v>4</v>
      </c>
      <c r="D1404" s="64" t="s">
        <v>5</v>
      </c>
      <c r="E1404" s="27"/>
      <c r="F1404" s="20"/>
      <c r="G1404" s="20"/>
      <c r="I1404" s="24"/>
      <c r="J1404" s="24"/>
      <c r="K1404" s="24"/>
    </row>
    <row r="1405" spans="1:12" ht="186.6" customHeight="1" thickTop="1" x14ac:dyDescent="0.3">
      <c r="A1405" s="101" t="s">
        <v>1176</v>
      </c>
      <c r="B1405" s="224" t="s">
        <v>1177</v>
      </c>
      <c r="C1405" s="26"/>
      <c r="D1405" s="26"/>
      <c r="E1405" s="27"/>
      <c r="F1405" s="20"/>
      <c r="G1405" s="20"/>
      <c r="I1405" s="24"/>
      <c r="J1405" s="24"/>
      <c r="K1405" s="24"/>
    </row>
    <row r="1406" spans="1:12" ht="15" thickBot="1" x14ac:dyDescent="0.35">
      <c r="A1406" s="103" t="s">
        <v>1181</v>
      </c>
      <c r="B1406" s="115" t="s">
        <v>1062</v>
      </c>
      <c r="C1406" s="110" t="s">
        <v>130</v>
      </c>
      <c r="D1406" s="110">
        <v>1</v>
      </c>
      <c r="E1406" s="20"/>
      <c r="F1406" s="20"/>
      <c r="G1406" s="20"/>
      <c r="I1406" s="24"/>
      <c r="J1406" s="24"/>
      <c r="K1406" s="24"/>
    </row>
    <row r="1407" spans="1:12" ht="30" thickTop="1" thickBot="1" x14ac:dyDescent="0.35">
      <c r="A1407" s="61" t="s">
        <v>9</v>
      </c>
      <c r="B1407" s="62" t="s">
        <v>10</v>
      </c>
      <c r="C1407" s="62" t="s">
        <v>4</v>
      </c>
      <c r="D1407" s="62" t="s">
        <v>11</v>
      </c>
      <c r="E1407" s="62" t="s">
        <v>12</v>
      </c>
      <c r="F1407" s="62" t="s">
        <v>13</v>
      </c>
      <c r="G1407" s="64" t="s">
        <v>14</v>
      </c>
    </row>
    <row r="1408" spans="1:12" ht="15" thickTop="1" x14ac:dyDescent="0.3">
      <c r="A1408" s="20"/>
      <c r="B1408" s="67" t="s">
        <v>15</v>
      </c>
      <c r="C1408" s="68"/>
      <c r="D1408" s="68"/>
      <c r="E1408" s="68"/>
      <c r="F1408" s="68"/>
      <c r="G1408" s="7"/>
    </row>
    <row r="1409" spans="1:12" x14ac:dyDescent="0.3">
      <c r="A1409" s="36" t="s">
        <v>16</v>
      </c>
      <c r="B1409" s="4" t="s">
        <v>70</v>
      </c>
      <c r="C1409" s="4" t="s">
        <v>18</v>
      </c>
      <c r="D1409" s="105">
        <v>3</v>
      </c>
      <c r="E1409" s="6">
        <v>30.28</v>
      </c>
      <c r="F1409" s="6">
        <f>PRODUCT(D1409:E1409)</f>
        <v>90.84</v>
      </c>
      <c r="G1409" s="7"/>
    </row>
    <row r="1410" spans="1:12" x14ac:dyDescent="0.3">
      <c r="A1410" s="36" t="s">
        <v>19</v>
      </c>
      <c r="B1410" s="4" t="s">
        <v>140</v>
      </c>
      <c r="C1410" s="4" t="s">
        <v>18</v>
      </c>
      <c r="D1410" s="105">
        <v>3</v>
      </c>
      <c r="E1410" s="6">
        <v>28.09</v>
      </c>
      <c r="F1410" s="6">
        <f>PRODUCT(D1410:E1410)</f>
        <v>84.27</v>
      </c>
      <c r="G1410" s="7"/>
    </row>
    <row r="1411" spans="1:12" ht="15" thickBot="1" x14ac:dyDescent="0.35">
      <c r="A1411" s="36" t="s">
        <v>131</v>
      </c>
      <c r="B1411" s="4" t="s">
        <v>141</v>
      </c>
      <c r="C1411" s="4" t="s">
        <v>18</v>
      </c>
      <c r="D1411" s="105">
        <v>3</v>
      </c>
      <c r="E1411" s="6">
        <v>25.18</v>
      </c>
      <c r="F1411" s="6">
        <f>PRODUCT(D1411:E1411)</f>
        <v>75.539999999999992</v>
      </c>
      <c r="G1411" s="7"/>
    </row>
    <row r="1412" spans="1:12" ht="15.6" thickTop="1" thickBot="1" x14ac:dyDescent="0.35">
      <c r="A1412" s="71">
        <v>1</v>
      </c>
      <c r="B1412" s="244" t="s">
        <v>21</v>
      </c>
      <c r="C1412" s="245"/>
      <c r="D1412" s="245"/>
      <c r="E1412" s="246"/>
      <c r="F1412" s="72">
        <f>SUM(F1409:F1411)</f>
        <v>250.65</v>
      </c>
      <c r="G1412" s="73">
        <f>SUM(F1412/F1420)</f>
        <v>0.65236325845362186</v>
      </c>
    </row>
    <row r="1413" spans="1:12" ht="15" thickTop="1" x14ac:dyDescent="0.3">
      <c r="A1413" s="20"/>
      <c r="B1413" s="74" t="s">
        <v>188</v>
      </c>
      <c r="C1413" s="4"/>
      <c r="D1413" s="4"/>
      <c r="E1413" s="4"/>
      <c r="F1413" s="41"/>
      <c r="G1413" s="75"/>
    </row>
    <row r="1414" spans="1:12" ht="15" thickBot="1" x14ac:dyDescent="0.35">
      <c r="A1414" s="36" t="s">
        <v>23</v>
      </c>
      <c r="B1414" s="4" t="s">
        <v>189</v>
      </c>
      <c r="C1414" s="4" t="s">
        <v>190</v>
      </c>
      <c r="D1414" s="22">
        <v>1</v>
      </c>
      <c r="E1414" s="76">
        <v>53.08</v>
      </c>
      <c r="F1414" s="6">
        <f>D1414*E1414</f>
        <v>53.08</v>
      </c>
      <c r="G1414" s="7"/>
      <c r="J1414" s="30"/>
      <c r="K1414" s="104"/>
      <c r="L1414" s="104"/>
    </row>
    <row r="1415" spans="1:12" ht="15.6" thickTop="1" thickBot="1" x14ac:dyDescent="0.35">
      <c r="A1415" s="71">
        <v>2</v>
      </c>
      <c r="B1415" s="244" t="s">
        <v>134</v>
      </c>
      <c r="C1415" s="245"/>
      <c r="D1415" s="245"/>
      <c r="E1415" s="246"/>
      <c r="F1415" s="72">
        <f>SUM(F1414)</f>
        <v>53.08</v>
      </c>
      <c r="G1415" s="73">
        <f>SUM(F1415/F1420)</f>
        <v>0.13815057553847296</v>
      </c>
    </row>
    <row r="1416" spans="1:12" ht="15.6" thickTop="1" thickBot="1" x14ac:dyDescent="0.35">
      <c r="A1416" s="78" t="s">
        <v>26</v>
      </c>
      <c r="B1416" s="244" t="s">
        <v>27</v>
      </c>
      <c r="C1416" s="245"/>
      <c r="D1416" s="245"/>
      <c r="E1416" s="246"/>
      <c r="F1416" s="79">
        <f>SUM(F1412,F1415)</f>
        <v>303.73</v>
      </c>
      <c r="G1416" s="3"/>
    </row>
    <row r="1417" spans="1:12" ht="15.6" thickTop="1" thickBot="1" x14ac:dyDescent="0.35">
      <c r="A1417" s="80">
        <v>3</v>
      </c>
      <c r="B1417" s="264" t="s">
        <v>28</v>
      </c>
      <c r="C1417" s="265"/>
      <c r="D1417" s="265"/>
      <c r="E1417" s="266"/>
      <c r="F1417" s="79">
        <f>SUM(F1416)*15%</f>
        <v>45.5595</v>
      </c>
      <c r="G1417" s="73">
        <f>SUM(F1417/F1420)</f>
        <v>0.11857707509881422</v>
      </c>
    </row>
    <row r="1418" spans="1:12" ht="15.6" thickTop="1" thickBot="1" x14ac:dyDescent="0.35">
      <c r="A1418" s="78" t="s">
        <v>29</v>
      </c>
      <c r="B1418" s="244" t="s">
        <v>30</v>
      </c>
      <c r="C1418" s="245"/>
      <c r="D1418" s="245"/>
      <c r="E1418" s="246"/>
      <c r="F1418" s="81">
        <f>SUM(F1416:F1417)</f>
        <v>349.28950000000003</v>
      </c>
    </row>
    <row r="1419" spans="1:12" ht="15.6" thickTop="1" thickBot="1" x14ac:dyDescent="0.35">
      <c r="A1419" s="80">
        <v>4</v>
      </c>
      <c r="B1419" s="264" t="s">
        <v>31</v>
      </c>
      <c r="C1419" s="265"/>
      <c r="D1419" s="265"/>
      <c r="E1419" s="266"/>
      <c r="F1419" s="79">
        <f>SUM(F1418)*10%</f>
        <v>34.928950000000007</v>
      </c>
      <c r="G1419" s="73">
        <f>SUM(F1419/F1420)</f>
        <v>9.0909090909090925E-2</v>
      </c>
    </row>
    <row r="1420" spans="1:12" ht="15.6" thickTop="1" thickBot="1" x14ac:dyDescent="0.35">
      <c r="A1420" s="78" t="s">
        <v>32</v>
      </c>
      <c r="B1420" s="244" t="s">
        <v>33</v>
      </c>
      <c r="C1420" s="245"/>
      <c r="D1420" s="245"/>
      <c r="E1420" s="246"/>
      <c r="F1420" s="81">
        <f>SUM(F1418:F1419)</f>
        <v>384.21845000000002</v>
      </c>
      <c r="G1420" s="82">
        <f>SUM(G1412,G1415,G1417,G1419)</f>
        <v>1</v>
      </c>
      <c r="I1420" s="31"/>
      <c r="J1420" s="30"/>
      <c r="K1420" s="31"/>
      <c r="L1420" s="31"/>
    </row>
    <row r="1421" spans="1:12" ht="15.6" thickTop="1" thickBot="1" x14ac:dyDescent="0.35"/>
    <row r="1422" spans="1:12" ht="44.4" thickTop="1" thickBot="1" x14ac:dyDescent="0.35">
      <c r="A1422" s="61" t="s">
        <v>2</v>
      </c>
      <c r="B1422" s="62" t="s">
        <v>3</v>
      </c>
      <c r="C1422" s="63" t="s">
        <v>4</v>
      </c>
      <c r="D1422" s="64" t="s">
        <v>5</v>
      </c>
      <c r="E1422" s="27"/>
      <c r="F1422" s="20"/>
      <c r="G1422" s="20"/>
      <c r="I1422" s="24"/>
      <c r="J1422" s="24"/>
      <c r="K1422" s="24"/>
    </row>
    <row r="1423" spans="1:12" ht="132.6" customHeight="1" thickTop="1" x14ac:dyDescent="0.3">
      <c r="A1423" s="101" t="s">
        <v>1182</v>
      </c>
      <c r="B1423" s="224" t="s">
        <v>1183</v>
      </c>
      <c r="C1423" s="26"/>
      <c r="D1423" s="26"/>
      <c r="E1423" s="27"/>
      <c r="F1423" s="20"/>
      <c r="G1423" s="20"/>
      <c r="I1423" s="24"/>
      <c r="J1423" s="24"/>
      <c r="K1423" s="24"/>
    </row>
    <row r="1424" spans="1:12" ht="15" thickBot="1" x14ac:dyDescent="0.35">
      <c r="A1424" s="103" t="s">
        <v>1184</v>
      </c>
      <c r="B1424" s="115" t="s">
        <v>1047</v>
      </c>
      <c r="C1424" s="110" t="s">
        <v>130</v>
      </c>
      <c r="D1424" s="110">
        <v>1</v>
      </c>
      <c r="E1424" s="20"/>
      <c r="F1424" s="20"/>
      <c r="G1424" s="20"/>
      <c r="I1424" s="24"/>
      <c r="J1424" s="24"/>
      <c r="K1424" s="24"/>
    </row>
    <row r="1425" spans="1:12" ht="30" thickTop="1" thickBot="1" x14ac:dyDescent="0.35">
      <c r="A1425" s="61" t="s">
        <v>9</v>
      </c>
      <c r="B1425" s="62" t="s">
        <v>10</v>
      </c>
      <c r="C1425" s="62" t="s">
        <v>4</v>
      </c>
      <c r="D1425" s="62" t="s">
        <v>11</v>
      </c>
      <c r="E1425" s="62" t="s">
        <v>12</v>
      </c>
      <c r="F1425" s="62" t="s">
        <v>13</v>
      </c>
      <c r="G1425" s="64" t="s">
        <v>14</v>
      </c>
    </row>
    <row r="1426" spans="1:12" ht="15" thickTop="1" x14ac:dyDescent="0.3">
      <c r="A1426" s="20"/>
      <c r="B1426" s="67" t="s">
        <v>15</v>
      </c>
      <c r="C1426" s="68"/>
      <c r="D1426" s="68"/>
      <c r="E1426" s="68"/>
      <c r="F1426" s="68"/>
      <c r="G1426" s="7"/>
    </row>
    <row r="1427" spans="1:12" x14ac:dyDescent="0.3">
      <c r="A1427" s="36" t="s">
        <v>16</v>
      </c>
      <c r="B1427" s="4" t="s">
        <v>70</v>
      </c>
      <c r="C1427" s="4" t="s">
        <v>18</v>
      </c>
      <c r="D1427" s="105">
        <v>0.6</v>
      </c>
      <c r="E1427" s="70">
        <v>30.28</v>
      </c>
      <c r="F1427" s="6">
        <f>PRODUCT(D1427:E1427)</f>
        <v>18.167999999999999</v>
      </c>
      <c r="G1427" s="7"/>
    </row>
    <row r="1428" spans="1:12" ht="15" thickBot="1" x14ac:dyDescent="0.35">
      <c r="A1428" s="36" t="s">
        <v>19</v>
      </c>
      <c r="B1428" s="4" t="s">
        <v>20</v>
      </c>
      <c r="C1428" s="4" t="s">
        <v>18</v>
      </c>
      <c r="D1428" s="105">
        <v>0.6</v>
      </c>
      <c r="E1428" s="70">
        <v>25.18</v>
      </c>
      <c r="F1428" s="6">
        <f>PRODUCT(D1428:E1428)</f>
        <v>15.107999999999999</v>
      </c>
      <c r="G1428" s="7"/>
    </row>
    <row r="1429" spans="1:12" ht="15.6" thickTop="1" thickBot="1" x14ac:dyDescent="0.35">
      <c r="A1429" s="71">
        <v>1</v>
      </c>
      <c r="B1429" s="244" t="s">
        <v>21</v>
      </c>
      <c r="C1429" s="245"/>
      <c r="D1429" s="245"/>
      <c r="E1429" s="246"/>
      <c r="F1429" s="72">
        <f>SUM(F1427:F1428)</f>
        <v>33.275999999999996</v>
      </c>
      <c r="G1429" s="73">
        <f>SUM(F1429/F1437)</f>
        <v>0.55913655443440358</v>
      </c>
    </row>
    <row r="1430" spans="1:12" ht="15" thickTop="1" x14ac:dyDescent="0.3">
      <c r="A1430" s="20"/>
      <c r="B1430" s="74" t="s">
        <v>188</v>
      </c>
      <c r="C1430" s="4"/>
      <c r="D1430" s="4"/>
      <c r="E1430" s="4"/>
      <c r="F1430" s="41"/>
      <c r="G1430" s="75"/>
    </row>
    <row r="1431" spans="1:12" ht="15" thickBot="1" x14ac:dyDescent="0.35">
      <c r="A1431" s="36" t="s">
        <v>23</v>
      </c>
      <c r="B1431" s="4" t="s">
        <v>189</v>
      </c>
      <c r="C1431" s="4" t="s">
        <v>190</v>
      </c>
      <c r="D1431" s="22">
        <v>1</v>
      </c>
      <c r="E1431" s="76">
        <v>13.77</v>
      </c>
      <c r="F1431" s="6">
        <f>D1431*E1431</f>
        <v>13.77</v>
      </c>
      <c r="G1431" s="7"/>
      <c r="J1431" s="30"/>
      <c r="K1431" s="104"/>
      <c r="L1431" s="104"/>
    </row>
    <row r="1432" spans="1:12" ht="15.6" thickTop="1" thickBot="1" x14ac:dyDescent="0.35">
      <c r="A1432" s="71">
        <v>2</v>
      </c>
      <c r="B1432" s="244" t="s">
        <v>134</v>
      </c>
      <c r="C1432" s="245"/>
      <c r="D1432" s="245"/>
      <c r="E1432" s="246"/>
      <c r="F1432" s="72">
        <f>SUM(F1431)</f>
        <v>13.77</v>
      </c>
      <c r="G1432" s="73">
        <f>SUM(F1432/F1437)</f>
        <v>0.23137727955769136</v>
      </c>
    </row>
    <row r="1433" spans="1:12" ht="15.6" thickTop="1" thickBot="1" x14ac:dyDescent="0.35">
      <c r="A1433" s="78" t="s">
        <v>26</v>
      </c>
      <c r="B1433" s="244" t="s">
        <v>27</v>
      </c>
      <c r="C1433" s="245"/>
      <c r="D1433" s="245"/>
      <c r="E1433" s="246"/>
      <c r="F1433" s="79">
        <f>SUM(F1429,F1432)</f>
        <v>47.045999999999992</v>
      </c>
      <c r="G1433" s="3"/>
    </row>
    <row r="1434" spans="1:12" ht="15.6" thickTop="1" thickBot="1" x14ac:dyDescent="0.35">
      <c r="A1434" s="80">
        <v>3</v>
      </c>
      <c r="B1434" s="264" t="s">
        <v>28</v>
      </c>
      <c r="C1434" s="265"/>
      <c r="D1434" s="265"/>
      <c r="E1434" s="266"/>
      <c r="F1434" s="79">
        <f>SUM(F1433)*15%</f>
        <v>7.0568999999999988</v>
      </c>
      <c r="G1434" s="73">
        <f>SUM(F1434/F1437)</f>
        <v>0.11857707509881422</v>
      </c>
    </row>
    <row r="1435" spans="1:12" ht="15.6" thickTop="1" thickBot="1" x14ac:dyDescent="0.35">
      <c r="A1435" s="78" t="s">
        <v>29</v>
      </c>
      <c r="B1435" s="244" t="s">
        <v>30</v>
      </c>
      <c r="C1435" s="245"/>
      <c r="D1435" s="245"/>
      <c r="E1435" s="246"/>
      <c r="F1435" s="81">
        <f>SUM(F1433:F1434)</f>
        <v>54.102899999999991</v>
      </c>
    </row>
    <row r="1436" spans="1:12" ht="15.6" thickTop="1" thickBot="1" x14ac:dyDescent="0.35">
      <c r="A1436" s="80">
        <v>4</v>
      </c>
      <c r="B1436" s="264" t="s">
        <v>31</v>
      </c>
      <c r="C1436" s="265"/>
      <c r="D1436" s="265"/>
      <c r="E1436" s="266"/>
      <c r="F1436" s="79">
        <f>SUM(F1435)*10%</f>
        <v>5.4102899999999998</v>
      </c>
      <c r="G1436" s="73">
        <f>SUM(F1436/F1437)</f>
        <v>9.0909090909090912E-2</v>
      </c>
    </row>
    <row r="1437" spans="1:12" ht="15.6" thickTop="1" thickBot="1" x14ac:dyDescent="0.35">
      <c r="A1437" s="78" t="s">
        <v>32</v>
      </c>
      <c r="B1437" s="244" t="s">
        <v>33</v>
      </c>
      <c r="C1437" s="245"/>
      <c r="D1437" s="245"/>
      <c r="E1437" s="246"/>
      <c r="F1437" s="81">
        <f>SUM(F1435:F1436)</f>
        <v>59.513189999999994</v>
      </c>
      <c r="G1437" s="82">
        <f>SUM(G1429,G1432,G1434,G1436)</f>
        <v>1</v>
      </c>
      <c r="I1437" s="31"/>
      <c r="J1437" s="30"/>
      <c r="K1437" s="31"/>
      <c r="L1437" s="31"/>
    </row>
    <row r="1438" spans="1:12" ht="15.6" thickTop="1" thickBot="1" x14ac:dyDescent="0.35"/>
    <row r="1439" spans="1:12" ht="44.4" thickTop="1" thickBot="1" x14ac:dyDescent="0.35">
      <c r="A1439" s="61" t="s">
        <v>2</v>
      </c>
      <c r="B1439" s="62" t="s">
        <v>3</v>
      </c>
      <c r="C1439" s="63" t="s">
        <v>4</v>
      </c>
      <c r="D1439" s="64" t="s">
        <v>5</v>
      </c>
      <c r="E1439" s="27"/>
      <c r="F1439" s="20"/>
      <c r="G1439" s="20"/>
      <c r="I1439" s="24"/>
      <c r="J1439" s="24"/>
      <c r="K1439" s="24"/>
    </row>
    <row r="1440" spans="1:12" ht="141" customHeight="1" thickTop="1" x14ac:dyDescent="0.3">
      <c r="A1440" s="101" t="s">
        <v>1182</v>
      </c>
      <c r="B1440" s="224" t="s">
        <v>1183</v>
      </c>
      <c r="C1440" s="26"/>
      <c r="D1440" s="26"/>
      <c r="E1440" s="27"/>
      <c r="F1440" s="20"/>
      <c r="G1440" s="20"/>
      <c r="I1440" s="24"/>
      <c r="J1440" s="24"/>
      <c r="K1440" s="24"/>
    </row>
    <row r="1441" spans="1:12" ht="15" thickBot="1" x14ac:dyDescent="0.35">
      <c r="A1441" s="103" t="s">
        <v>1185</v>
      </c>
      <c r="B1441" s="115" t="s">
        <v>1058</v>
      </c>
      <c r="C1441" s="110" t="s">
        <v>130</v>
      </c>
      <c r="D1441" s="110">
        <v>1</v>
      </c>
      <c r="E1441" s="20"/>
      <c r="F1441" s="20"/>
      <c r="G1441" s="20"/>
      <c r="I1441" s="24"/>
      <c r="J1441" s="24"/>
      <c r="K1441" s="24"/>
    </row>
    <row r="1442" spans="1:12" ht="30" thickTop="1" thickBot="1" x14ac:dyDescent="0.35">
      <c r="A1442" s="61" t="s">
        <v>9</v>
      </c>
      <c r="B1442" s="62" t="s">
        <v>10</v>
      </c>
      <c r="C1442" s="62" t="s">
        <v>4</v>
      </c>
      <c r="D1442" s="62" t="s">
        <v>11</v>
      </c>
      <c r="E1442" s="62" t="s">
        <v>12</v>
      </c>
      <c r="F1442" s="62" t="s">
        <v>13</v>
      </c>
      <c r="G1442" s="64" t="s">
        <v>14</v>
      </c>
    </row>
    <row r="1443" spans="1:12" ht="15" thickTop="1" x14ac:dyDescent="0.3">
      <c r="A1443" s="20"/>
      <c r="B1443" s="67" t="s">
        <v>15</v>
      </c>
      <c r="C1443" s="68"/>
      <c r="D1443" s="68"/>
      <c r="E1443" s="68"/>
      <c r="F1443" s="68"/>
      <c r="G1443" s="7"/>
    </row>
    <row r="1444" spans="1:12" x14ac:dyDescent="0.3">
      <c r="A1444" s="36" t="s">
        <v>16</v>
      </c>
      <c r="B1444" s="4" t="s">
        <v>70</v>
      </c>
      <c r="C1444" s="4" t="s">
        <v>18</v>
      </c>
      <c r="D1444" s="105">
        <v>1.2</v>
      </c>
      <c r="E1444" s="70">
        <v>30.28</v>
      </c>
      <c r="F1444" s="6">
        <f>PRODUCT(D1444:E1444)</f>
        <v>36.335999999999999</v>
      </c>
      <c r="G1444" s="7"/>
    </row>
    <row r="1445" spans="1:12" ht="15" thickBot="1" x14ac:dyDescent="0.35">
      <c r="A1445" s="36" t="s">
        <v>19</v>
      </c>
      <c r="B1445" s="4" t="s">
        <v>20</v>
      </c>
      <c r="C1445" s="4" t="s">
        <v>18</v>
      </c>
      <c r="D1445" s="105">
        <v>1.2</v>
      </c>
      <c r="E1445" s="70">
        <v>25.18</v>
      </c>
      <c r="F1445" s="6">
        <f>PRODUCT(D1445:E1445)</f>
        <v>30.215999999999998</v>
      </c>
      <c r="G1445" s="7"/>
    </row>
    <row r="1446" spans="1:12" ht="15.6" thickTop="1" thickBot="1" x14ac:dyDescent="0.35">
      <c r="A1446" s="71">
        <v>1</v>
      </c>
      <c r="B1446" s="244" t="s">
        <v>21</v>
      </c>
      <c r="C1446" s="245"/>
      <c r="D1446" s="245"/>
      <c r="E1446" s="246"/>
      <c r="F1446" s="72">
        <f>SUM(F1444:F1445)</f>
        <v>66.551999999999992</v>
      </c>
      <c r="G1446" s="73">
        <f>SUM(F1446/F1454)</f>
        <v>0.5969486302346696</v>
      </c>
    </row>
    <row r="1447" spans="1:12" ht="15" thickTop="1" x14ac:dyDescent="0.3">
      <c r="A1447" s="20"/>
      <c r="B1447" s="74" t="s">
        <v>188</v>
      </c>
      <c r="C1447" s="4"/>
      <c r="D1447" s="4"/>
      <c r="E1447" s="4"/>
      <c r="F1447" s="41"/>
      <c r="G1447" s="75"/>
    </row>
    <row r="1448" spans="1:12" ht="15" thickBot="1" x14ac:dyDescent="0.35">
      <c r="A1448" s="36" t="s">
        <v>23</v>
      </c>
      <c r="B1448" s="4" t="s">
        <v>189</v>
      </c>
      <c r="C1448" s="4" t="s">
        <v>190</v>
      </c>
      <c r="D1448" s="22">
        <v>1</v>
      </c>
      <c r="E1448" s="76">
        <v>21.58</v>
      </c>
      <c r="F1448" s="6">
        <f>D1448*E1448</f>
        <v>21.58</v>
      </c>
      <c r="G1448" s="7"/>
      <c r="J1448" s="30"/>
      <c r="K1448" s="104"/>
      <c r="L1448" s="104"/>
    </row>
    <row r="1449" spans="1:12" ht="15.6" thickTop="1" thickBot="1" x14ac:dyDescent="0.35">
      <c r="A1449" s="71">
        <v>2</v>
      </c>
      <c r="B1449" s="244" t="s">
        <v>134</v>
      </c>
      <c r="C1449" s="245"/>
      <c r="D1449" s="245"/>
      <c r="E1449" s="246"/>
      <c r="F1449" s="72">
        <f>SUM(F1448)</f>
        <v>21.58</v>
      </c>
      <c r="G1449" s="73">
        <f>SUM(F1449/F1454)</f>
        <v>0.19356520375742531</v>
      </c>
    </row>
    <row r="1450" spans="1:12" ht="15.6" thickTop="1" thickBot="1" x14ac:dyDescent="0.35">
      <c r="A1450" s="78" t="s">
        <v>26</v>
      </c>
      <c r="B1450" s="244" t="s">
        <v>27</v>
      </c>
      <c r="C1450" s="245"/>
      <c r="D1450" s="245"/>
      <c r="E1450" s="246"/>
      <c r="F1450" s="79">
        <f>SUM(F1446,F1449)</f>
        <v>88.131999999999991</v>
      </c>
      <c r="G1450" s="3"/>
    </row>
    <row r="1451" spans="1:12" ht="15.6" thickTop="1" thickBot="1" x14ac:dyDescent="0.35">
      <c r="A1451" s="80">
        <v>3</v>
      </c>
      <c r="B1451" s="264" t="s">
        <v>28</v>
      </c>
      <c r="C1451" s="265"/>
      <c r="D1451" s="265"/>
      <c r="E1451" s="266"/>
      <c r="F1451" s="79">
        <f>SUM(F1450)*15%</f>
        <v>13.219799999999998</v>
      </c>
      <c r="G1451" s="73">
        <f>SUM(F1451/F1454)</f>
        <v>0.11857707509881422</v>
      </c>
    </row>
    <row r="1452" spans="1:12" ht="15.6" thickTop="1" thickBot="1" x14ac:dyDescent="0.35">
      <c r="A1452" s="78" t="s">
        <v>29</v>
      </c>
      <c r="B1452" s="244" t="s">
        <v>30</v>
      </c>
      <c r="C1452" s="245"/>
      <c r="D1452" s="245"/>
      <c r="E1452" s="246"/>
      <c r="F1452" s="81">
        <f>SUM(F1450:F1451)</f>
        <v>101.35179999999998</v>
      </c>
    </row>
    <row r="1453" spans="1:12" ht="15.6" thickTop="1" thickBot="1" x14ac:dyDescent="0.35">
      <c r="A1453" s="80">
        <v>4</v>
      </c>
      <c r="B1453" s="264" t="s">
        <v>31</v>
      </c>
      <c r="C1453" s="265"/>
      <c r="D1453" s="265"/>
      <c r="E1453" s="266"/>
      <c r="F1453" s="79">
        <f>SUM(F1452)*10%</f>
        <v>10.135179999999998</v>
      </c>
      <c r="G1453" s="73">
        <f>SUM(F1453/F1454)</f>
        <v>9.0909090909090898E-2</v>
      </c>
    </row>
    <row r="1454" spans="1:12" ht="15.6" thickTop="1" thickBot="1" x14ac:dyDescent="0.35">
      <c r="A1454" s="78" t="s">
        <v>32</v>
      </c>
      <c r="B1454" s="244" t="s">
        <v>33</v>
      </c>
      <c r="C1454" s="245"/>
      <c r="D1454" s="245"/>
      <c r="E1454" s="246"/>
      <c r="F1454" s="81">
        <f>SUM(F1452:F1453)</f>
        <v>111.48697999999999</v>
      </c>
      <c r="G1454" s="82">
        <f>SUM(G1446,G1449,G1451,G1453)</f>
        <v>1</v>
      </c>
      <c r="I1454" s="31"/>
      <c r="J1454" s="30"/>
      <c r="K1454" s="31"/>
      <c r="L1454" s="31"/>
    </row>
    <row r="1455" spans="1:12" ht="15.6" thickTop="1" thickBot="1" x14ac:dyDescent="0.35"/>
    <row r="1456" spans="1:12" ht="44.4" thickTop="1" thickBot="1" x14ac:dyDescent="0.35">
      <c r="A1456" s="61" t="s">
        <v>2</v>
      </c>
      <c r="B1456" s="62" t="s">
        <v>3</v>
      </c>
      <c r="C1456" s="63" t="s">
        <v>4</v>
      </c>
      <c r="D1456" s="64" t="s">
        <v>5</v>
      </c>
      <c r="E1456" s="27"/>
      <c r="F1456" s="20"/>
      <c r="G1456" s="20"/>
      <c r="I1456" s="24"/>
      <c r="J1456" s="24"/>
      <c r="K1456" s="24"/>
    </row>
    <row r="1457" spans="1:12" ht="137.4" customHeight="1" thickTop="1" x14ac:dyDescent="0.3">
      <c r="A1457" s="101" t="s">
        <v>1182</v>
      </c>
      <c r="B1457" s="224" t="s">
        <v>1183</v>
      </c>
      <c r="C1457" s="26"/>
      <c r="D1457" s="26"/>
      <c r="E1457" s="27"/>
      <c r="F1457" s="20"/>
      <c r="G1457" s="20"/>
      <c r="I1457" s="24"/>
      <c r="J1457" s="24"/>
      <c r="K1457" s="24"/>
    </row>
    <row r="1458" spans="1:12" ht="15" thickBot="1" x14ac:dyDescent="0.35">
      <c r="A1458" s="103" t="s">
        <v>1186</v>
      </c>
      <c r="B1458" s="115" t="s">
        <v>1060</v>
      </c>
      <c r="C1458" s="110" t="s">
        <v>130</v>
      </c>
      <c r="D1458" s="110">
        <v>1</v>
      </c>
      <c r="E1458" s="20"/>
      <c r="F1458" s="20"/>
      <c r="G1458" s="20"/>
      <c r="I1458" s="24"/>
      <c r="J1458" s="24"/>
      <c r="K1458" s="24"/>
    </row>
    <row r="1459" spans="1:12" ht="30" thickTop="1" thickBot="1" x14ac:dyDescent="0.35">
      <c r="A1459" s="61" t="s">
        <v>9</v>
      </c>
      <c r="B1459" s="62" t="s">
        <v>10</v>
      </c>
      <c r="C1459" s="62" t="s">
        <v>4</v>
      </c>
      <c r="D1459" s="62" t="s">
        <v>11</v>
      </c>
      <c r="E1459" s="62" t="s">
        <v>12</v>
      </c>
      <c r="F1459" s="62" t="s">
        <v>13</v>
      </c>
      <c r="G1459" s="64" t="s">
        <v>14</v>
      </c>
    </row>
    <row r="1460" spans="1:12" ht="15" thickTop="1" x14ac:dyDescent="0.3">
      <c r="A1460" s="20"/>
      <c r="B1460" s="67" t="s">
        <v>15</v>
      </c>
      <c r="C1460" s="68"/>
      <c r="D1460" s="68"/>
      <c r="E1460" s="68"/>
      <c r="F1460" s="68"/>
      <c r="G1460" s="7"/>
    </row>
    <row r="1461" spans="1:12" x14ac:dyDescent="0.3">
      <c r="A1461" s="36" t="s">
        <v>16</v>
      </c>
      <c r="B1461" s="4" t="s">
        <v>70</v>
      </c>
      <c r="C1461" s="4" t="s">
        <v>18</v>
      </c>
      <c r="D1461" s="22">
        <v>1.3</v>
      </c>
      <c r="E1461" s="6">
        <v>30.28</v>
      </c>
      <c r="F1461" s="6">
        <f>PRODUCT(D1461:E1461)</f>
        <v>39.364000000000004</v>
      </c>
      <c r="G1461" s="7"/>
    </row>
    <row r="1462" spans="1:12" x14ac:dyDescent="0.3">
      <c r="A1462" s="36" t="s">
        <v>19</v>
      </c>
      <c r="B1462" s="4" t="s">
        <v>140</v>
      </c>
      <c r="C1462" s="4" t="s">
        <v>18</v>
      </c>
      <c r="D1462" s="22">
        <v>1.3</v>
      </c>
      <c r="E1462" s="6">
        <v>28.09</v>
      </c>
      <c r="F1462" s="6">
        <f>PRODUCT(D1462:E1462)</f>
        <v>36.517000000000003</v>
      </c>
      <c r="G1462" s="7"/>
    </row>
    <row r="1463" spans="1:12" ht="15" thickBot="1" x14ac:dyDescent="0.35">
      <c r="A1463" s="36" t="s">
        <v>131</v>
      </c>
      <c r="B1463" s="4" t="s">
        <v>141</v>
      </c>
      <c r="C1463" s="4" t="s">
        <v>18</v>
      </c>
      <c r="D1463" s="22">
        <v>1.3</v>
      </c>
      <c r="E1463" s="6">
        <v>25.18</v>
      </c>
      <c r="F1463" s="6">
        <f>PRODUCT(D1463:E1463)</f>
        <v>32.734000000000002</v>
      </c>
      <c r="G1463" s="7"/>
    </row>
    <row r="1464" spans="1:12" ht="15.6" thickTop="1" thickBot="1" x14ac:dyDescent="0.35">
      <c r="A1464" s="71">
        <v>1</v>
      </c>
      <c r="B1464" s="244" t="s">
        <v>21</v>
      </c>
      <c r="C1464" s="245"/>
      <c r="D1464" s="245"/>
      <c r="E1464" s="246"/>
      <c r="F1464" s="72">
        <f>SUM(F1461:F1463)</f>
        <v>108.61500000000001</v>
      </c>
      <c r="G1464" s="73">
        <f>SUM(F1464/F1472)</f>
        <v>0.65063963989733187</v>
      </c>
    </row>
    <row r="1465" spans="1:12" ht="15" thickTop="1" x14ac:dyDescent="0.3">
      <c r="A1465" s="20"/>
      <c r="B1465" s="74" t="s">
        <v>188</v>
      </c>
      <c r="C1465" s="4"/>
      <c r="D1465" s="4"/>
      <c r="E1465" s="4"/>
      <c r="F1465" s="41"/>
      <c r="G1465" s="75"/>
    </row>
    <row r="1466" spans="1:12" ht="15" thickBot="1" x14ac:dyDescent="0.35">
      <c r="A1466" s="36" t="s">
        <v>23</v>
      </c>
      <c r="B1466" s="4" t="s">
        <v>189</v>
      </c>
      <c r="C1466" s="4" t="s">
        <v>190</v>
      </c>
      <c r="D1466" s="22">
        <v>1</v>
      </c>
      <c r="E1466" s="76">
        <v>23.35</v>
      </c>
      <c r="F1466" s="6">
        <f>D1466*E1466</f>
        <v>23.35</v>
      </c>
      <c r="G1466" s="7"/>
      <c r="J1466" s="30"/>
      <c r="K1466" s="104"/>
      <c r="L1466" s="104"/>
    </row>
    <row r="1467" spans="1:12" ht="15.6" thickTop="1" thickBot="1" x14ac:dyDescent="0.35">
      <c r="A1467" s="71">
        <v>2</v>
      </c>
      <c r="B1467" s="244" t="s">
        <v>134</v>
      </c>
      <c r="C1467" s="245"/>
      <c r="D1467" s="245"/>
      <c r="E1467" s="246"/>
      <c r="F1467" s="72">
        <f>SUM(F1466)</f>
        <v>23.35</v>
      </c>
      <c r="G1467" s="73">
        <f>SUM(F1467/F1472)</f>
        <v>0.13987419409476315</v>
      </c>
    </row>
    <row r="1468" spans="1:12" ht="15.6" thickTop="1" thickBot="1" x14ac:dyDescent="0.35">
      <c r="A1468" s="78" t="s">
        <v>26</v>
      </c>
      <c r="B1468" s="244" t="s">
        <v>27</v>
      </c>
      <c r="C1468" s="245"/>
      <c r="D1468" s="245"/>
      <c r="E1468" s="246"/>
      <c r="F1468" s="79">
        <f>SUM(F1464,F1467)</f>
        <v>131.965</v>
      </c>
      <c r="G1468" s="3"/>
    </row>
    <row r="1469" spans="1:12" ht="15.6" thickTop="1" thickBot="1" x14ac:dyDescent="0.35">
      <c r="A1469" s="80">
        <v>3</v>
      </c>
      <c r="B1469" s="264" t="s">
        <v>28</v>
      </c>
      <c r="C1469" s="265"/>
      <c r="D1469" s="265"/>
      <c r="E1469" s="266"/>
      <c r="F1469" s="79">
        <f>SUM(F1468)*15%</f>
        <v>19.794750000000001</v>
      </c>
      <c r="G1469" s="73">
        <f>SUM(F1469/F1472)</f>
        <v>0.11857707509881424</v>
      </c>
    </row>
    <row r="1470" spans="1:12" ht="15.6" thickTop="1" thickBot="1" x14ac:dyDescent="0.35">
      <c r="A1470" s="78" t="s">
        <v>29</v>
      </c>
      <c r="B1470" s="244" t="s">
        <v>30</v>
      </c>
      <c r="C1470" s="245"/>
      <c r="D1470" s="245"/>
      <c r="E1470" s="246"/>
      <c r="F1470" s="81">
        <f>SUM(F1468:F1469)</f>
        <v>151.75975</v>
      </c>
    </row>
    <row r="1471" spans="1:12" ht="15.6" thickTop="1" thickBot="1" x14ac:dyDescent="0.35">
      <c r="A1471" s="80">
        <v>4</v>
      </c>
      <c r="B1471" s="264" t="s">
        <v>31</v>
      </c>
      <c r="C1471" s="265"/>
      <c r="D1471" s="265"/>
      <c r="E1471" s="266"/>
      <c r="F1471" s="79">
        <f>SUM(F1470)*10%</f>
        <v>15.175975000000001</v>
      </c>
      <c r="G1471" s="73">
        <f>SUM(F1471/F1472)</f>
        <v>9.0909090909090925E-2</v>
      </c>
    </row>
    <row r="1472" spans="1:12" ht="15.6" thickTop="1" thickBot="1" x14ac:dyDescent="0.35">
      <c r="A1472" s="78" t="s">
        <v>32</v>
      </c>
      <c r="B1472" s="244" t="s">
        <v>33</v>
      </c>
      <c r="C1472" s="245"/>
      <c r="D1472" s="245"/>
      <c r="E1472" s="246"/>
      <c r="F1472" s="81">
        <f>SUM(F1470:F1471)</f>
        <v>166.93572499999999</v>
      </c>
      <c r="G1472" s="82">
        <f>SUM(G1464,G1467,G1469,G1471)</f>
        <v>1</v>
      </c>
      <c r="I1472" s="31"/>
      <c r="J1472" s="30"/>
      <c r="K1472" s="31"/>
      <c r="L1472" s="31"/>
    </row>
    <row r="1473" spans="1:12" ht="15.6" thickTop="1" thickBot="1" x14ac:dyDescent="0.35"/>
    <row r="1474" spans="1:12" ht="44.4" thickTop="1" thickBot="1" x14ac:dyDescent="0.35">
      <c r="A1474" s="61" t="s">
        <v>2</v>
      </c>
      <c r="B1474" s="62" t="s">
        <v>3</v>
      </c>
      <c r="C1474" s="63" t="s">
        <v>4</v>
      </c>
      <c r="D1474" s="64" t="s">
        <v>5</v>
      </c>
      <c r="E1474" s="27"/>
      <c r="F1474" s="20"/>
      <c r="G1474" s="20"/>
      <c r="I1474" s="24"/>
      <c r="J1474" s="24"/>
      <c r="K1474" s="24"/>
    </row>
    <row r="1475" spans="1:12" ht="138.6" customHeight="1" thickTop="1" x14ac:dyDescent="0.3">
      <c r="A1475" s="101" t="s">
        <v>1182</v>
      </c>
      <c r="B1475" s="224" t="s">
        <v>1183</v>
      </c>
      <c r="C1475" s="26"/>
      <c r="D1475" s="26"/>
      <c r="E1475" s="27"/>
      <c r="F1475" s="20"/>
      <c r="G1475" s="20"/>
      <c r="I1475" s="24"/>
      <c r="J1475" s="24"/>
      <c r="K1475" s="24"/>
    </row>
    <row r="1476" spans="1:12" ht="15" thickBot="1" x14ac:dyDescent="0.35">
      <c r="A1476" s="103" t="s">
        <v>1187</v>
      </c>
      <c r="B1476" s="115" t="s">
        <v>1062</v>
      </c>
      <c r="C1476" s="110" t="s">
        <v>130</v>
      </c>
      <c r="D1476" s="110">
        <v>1</v>
      </c>
      <c r="E1476" s="20"/>
      <c r="F1476" s="20"/>
      <c r="G1476" s="20"/>
      <c r="I1476" s="24"/>
      <c r="J1476" s="24"/>
      <c r="K1476" s="24"/>
    </row>
    <row r="1477" spans="1:12" ht="30" thickTop="1" thickBot="1" x14ac:dyDescent="0.35">
      <c r="A1477" s="61" t="s">
        <v>9</v>
      </c>
      <c r="B1477" s="62" t="s">
        <v>10</v>
      </c>
      <c r="C1477" s="62" t="s">
        <v>4</v>
      </c>
      <c r="D1477" s="62" t="s">
        <v>11</v>
      </c>
      <c r="E1477" s="62" t="s">
        <v>12</v>
      </c>
      <c r="F1477" s="62" t="s">
        <v>13</v>
      </c>
      <c r="G1477" s="64" t="s">
        <v>14</v>
      </c>
    </row>
    <row r="1478" spans="1:12" ht="15" thickTop="1" x14ac:dyDescent="0.3">
      <c r="A1478" s="20"/>
      <c r="B1478" s="67" t="s">
        <v>15</v>
      </c>
      <c r="C1478" s="68"/>
      <c r="D1478" s="68"/>
      <c r="E1478" s="68"/>
      <c r="F1478" s="68"/>
      <c r="G1478" s="7"/>
    </row>
    <row r="1479" spans="1:12" x14ac:dyDescent="0.3">
      <c r="A1479" s="36" t="s">
        <v>16</v>
      </c>
      <c r="B1479" s="4" t="s">
        <v>70</v>
      </c>
      <c r="C1479" s="4" t="s">
        <v>18</v>
      </c>
      <c r="D1479" s="105">
        <v>1.75</v>
      </c>
      <c r="E1479" s="6">
        <v>30.28</v>
      </c>
      <c r="F1479" s="6">
        <f>PRODUCT(D1479:E1479)</f>
        <v>52.99</v>
      </c>
      <c r="G1479" s="7"/>
    </row>
    <row r="1480" spans="1:12" x14ac:dyDescent="0.3">
      <c r="A1480" s="36" t="s">
        <v>19</v>
      </c>
      <c r="B1480" s="4" t="s">
        <v>140</v>
      </c>
      <c r="C1480" s="4" t="s">
        <v>18</v>
      </c>
      <c r="D1480" s="105">
        <v>1.75</v>
      </c>
      <c r="E1480" s="6">
        <v>28.09</v>
      </c>
      <c r="F1480" s="6">
        <f>PRODUCT(D1480:E1480)</f>
        <v>49.157499999999999</v>
      </c>
      <c r="G1480" s="7"/>
    </row>
    <row r="1481" spans="1:12" ht="15" thickBot="1" x14ac:dyDescent="0.35">
      <c r="A1481" s="36" t="s">
        <v>131</v>
      </c>
      <c r="B1481" s="4" t="s">
        <v>141</v>
      </c>
      <c r="C1481" s="4" t="s">
        <v>18</v>
      </c>
      <c r="D1481" s="105">
        <v>1.75</v>
      </c>
      <c r="E1481" s="6">
        <v>25.18</v>
      </c>
      <c r="F1481" s="6">
        <f>PRODUCT(D1481:E1481)</f>
        <v>44.064999999999998</v>
      </c>
      <c r="G1481" s="7"/>
    </row>
    <row r="1482" spans="1:12" ht="15.6" thickTop="1" thickBot="1" x14ac:dyDescent="0.35">
      <c r="A1482" s="71">
        <v>1</v>
      </c>
      <c r="B1482" s="244" t="s">
        <v>21</v>
      </c>
      <c r="C1482" s="245"/>
      <c r="D1482" s="245"/>
      <c r="E1482" s="246"/>
      <c r="F1482" s="72">
        <f>SUM(F1479:F1481)</f>
        <v>146.21250000000001</v>
      </c>
      <c r="G1482" s="73">
        <f>SUM(F1482/F1490)</f>
        <v>0.66794575871574413</v>
      </c>
    </row>
    <row r="1483" spans="1:12" ht="15" thickTop="1" x14ac:dyDescent="0.3">
      <c r="A1483" s="20"/>
      <c r="B1483" s="74" t="s">
        <v>188</v>
      </c>
      <c r="C1483" s="4"/>
      <c r="D1483" s="4"/>
      <c r="E1483" s="4"/>
      <c r="F1483" s="41"/>
      <c r="G1483" s="75"/>
    </row>
    <row r="1484" spans="1:12" ht="15" thickBot="1" x14ac:dyDescent="0.35">
      <c r="A1484" s="36" t="s">
        <v>23</v>
      </c>
      <c r="B1484" s="4" t="s">
        <v>189</v>
      </c>
      <c r="C1484" s="4" t="s">
        <v>190</v>
      </c>
      <c r="D1484" s="22">
        <v>1</v>
      </c>
      <c r="E1484" s="76">
        <v>26.83</v>
      </c>
      <c r="F1484" s="6">
        <f>D1484*E1484</f>
        <v>26.83</v>
      </c>
      <c r="G1484" s="7"/>
      <c r="J1484" s="30"/>
      <c r="K1484" s="104"/>
      <c r="L1484" s="104"/>
    </row>
    <row r="1485" spans="1:12" ht="15.6" thickTop="1" thickBot="1" x14ac:dyDescent="0.35">
      <c r="A1485" s="71">
        <v>2</v>
      </c>
      <c r="B1485" s="244" t="s">
        <v>134</v>
      </c>
      <c r="C1485" s="245"/>
      <c r="D1485" s="245"/>
      <c r="E1485" s="246"/>
      <c r="F1485" s="72">
        <f>SUM(F1484)</f>
        <v>26.83</v>
      </c>
      <c r="G1485" s="73">
        <f>SUM(F1485/F1490)</f>
        <v>0.12256807527635061</v>
      </c>
    </row>
    <row r="1486" spans="1:12" ht="15.6" thickTop="1" thickBot="1" x14ac:dyDescent="0.35">
      <c r="A1486" s="78" t="s">
        <v>26</v>
      </c>
      <c r="B1486" s="244" t="s">
        <v>27</v>
      </c>
      <c r="C1486" s="245"/>
      <c r="D1486" s="245"/>
      <c r="E1486" s="246"/>
      <c r="F1486" s="79">
        <f>SUM(F1482,F1485)</f>
        <v>173.04250000000002</v>
      </c>
      <c r="G1486" s="3"/>
    </row>
    <row r="1487" spans="1:12" ht="15.6" thickTop="1" thickBot="1" x14ac:dyDescent="0.35">
      <c r="A1487" s="80">
        <v>3</v>
      </c>
      <c r="B1487" s="264" t="s">
        <v>28</v>
      </c>
      <c r="C1487" s="265"/>
      <c r="D1487" s="265"/>
      <c r="E1487" s="266"/>
      <c r="F1487" s="79">
        <f>SUM(F1486)*15%</f>
        <v>25.956375000000001</v>
      </c>
      <c r="G1487" s="73">
        <f>SUM(F1487/F1490)</f>
        <v>0.11857707509881422</v>
      </c>
    </row>
    <row r="1488" spans="1:12" ht="15.6" thickTop="1" thickBot="1" x14ac:dyDescent="0.35">
      <c r="A1488" s="78" t="s">
        <v>29</v>
      </c>
      <c r="B1488" s="244" t="s">
        <v>30</v>
      </c>
      <c r="C1488" s="245"/>
      <c r="D1488" s="245"/>
      <c r="E1488" s="246"/>
      <c r="F1488" s="81">
        <f>SUM(F1486:F1487)</f>
        <v>198.99887500000003</v>
      </c>
    </row>
    <row r="1489" spans="1:12" ht="15.6" thickTop="1" thickBot="1" x14ac:dyDescent="0.35">
      <c r="A1489" s="80">
        <v>4</v>
      </c>
      <c r="B1489" s="264" t="s">
        <v>31</v>
      </c>
      <c r="C1489" s="265"/>
      <c r="D1489" s="265"/>
      <c r="E1489" s="266"/>
      <c r="F1489" s="79">
        <f>SUM(F1488)*10%</f>
        <v>19.899887500000006</v>
      </c>
      <c r="G1489" s="73">
        <f>SUM(F1489/F1490)</f>
        <v>9.0909090909090925E-2</v>
      </c>
    </row>
    <row r="1490" spans="1:12" ht="15.6" thickTop="1" thickBot="1" x14ac:dyDescent="0.35">
      <c r="A1490" s="78" t="s">
        <v>32</v>
      </c>
      <c r="B1490" s="244" t="s">
        <v>33</v>
      </c>
      <c r="C1490" s="245"/>
      <c r="D1490" s="245"/>
      <c r="E1490" s="246"/>
      <c r="F1490" s="81">
        <f>SUM(F1488:F1489)</f>
        <v>218.89876250000003</v>
      </c>
      <c r="G1490" s="82">
        <f>SUM(G1482,G1485,G1487,G1489)</f>
        <v>0.99999999999999989</v>
      </c>
      <c r="I1490" s="31"/>
      <c r="J1490" s="30"/>
      <c r="K1490" s="31"/>
      <c r="L1490" s="31"/>
    </row>
    <row r="1491" spans="1:12" ht="15.6" thickTop="1" thickBot="1" x14ac:dyDescent="0.35"/>
    <row r="1492" spans="1:12" ht="44.4" thickTop="1" thickBot="1" x14ac:dyDescent="0.35">
      <c r="A1492" s="61" t="s">
        <v>2</v>
      </c>
      <c r="B1492" s="62" t="s">
        <v>3</v>
      </c>
      <c r="C1492" s="63" t="s">
        <v>4</v>
      </c>
      <c r="D1492" s="64" t="s">
        <v>5</v>
      </c>
      <c r="E1492" s="27"/>
      <c r="F1492" s="20"/>
      <c r="G1492" s="20"/>
      <c r="I1492" s="24"/>
      <c r="J1492" s="24"/>
      <c r="K1492" s="24"/>
    </row>
    <row r="1493" spans="1:12" ht="195.6" customHeight="1" thickTop="1" x14ac:dyDescent="0.3">
      <c r="A1493" s="101" t="s">
        <v>1188</v>
      </c>
      <c r="B1493" s="224" t="s">
        <v>1189</v>
      </c>
      <c r="C1493" s="26"/>
      <c r="D1493" s="26"/>
      <c r="E1493" s="27"/>
      <c r="F1493" s="20"/>
      <c r="G1493" s="20"/>
      <c r="I1493" s="24"/>
      <c r="J1493" s="24"/>
      <c r="K1493" s="24"/>
    </row>
    <row r="1494" spans="1:12" ht="15" thickBot="1" x14ac:dyDescent="0.35">
      <c r="A1494" s="103" t="s">
        <v>1190</v>
      </c>
      <c r="B1494" s="115" t="s">
        <v>1047</v>
      </c>
      <c r="C1494" s="110" t="s">
        <v>130</v>
      </c>
      <c r="D1494" s="110">
        <v>1</v>
      </c>
      <c r="E1494" s="20"/>
      <c r="F1494" s="20"/>
      <c r="G1494" s="20"/>
      <c r="I1494" s="24"/>
      <c r="J1494" s="24"/>
      <c r="K1494" s="24"/>
    </row>
    <row r="1495" spans="1:12" ht="30" thickTop="1" thickBot="1" x14ac:dyDescent="0.35">
      <c r="A1495" s="61" t="s">
        <v>9</v>
      </c>
      <c r="B1495" s="62" t="s">
        <v>10</v>
      </c>
      <c r="C1495" s="62" t="s">
        <v>4</v>
      </c>
      <c r="D1495" s="62" t="s">
        <v>11</v>
      </c>
      <c r="E1495" s="62" t="s">
        <v>12</v>
      </c>
      <c r="F1495" s="62" t="s">
        <v>13</v>
      </c>
      <c r="G1495" s="64" t="s">
        <v>14</v>
      </c>
    </row>
    <row r="1496" spans="1:12" ht="15" thickTop="1" x14ac:dyDescent="0.3">
      <c r="A1496" s="20"/>
      <c r="B1496" s="67" t="s">
        <v>15</v>
      </c>
      <c r="C1496" s="68"/>
      <c r="D1496" s="68"/>
      <c r="E1496" s="68"/>
      <c r="F1496" s="68"/>
      <c r="G1496" s="7"/>
    </row>
    <row r="1497" spans="1:12" x14ac:dyDescent="0.3">
      <c r="A1497" s="36" t="s">
        <v>16</v>
      </c>
      <c r="B1497" s="4" t="s">
        <v>70</v>
      </c>
      <c r="C1497" s="4" t="s">
        <v>18</v>
      </c>
      <c r="D1497" s="22">
        <v>1.1000000000000001</v>
      </c>
      <c r="E1497" s="6">
        <v>30.28</v>
      </c>
      <c r="F1497" s="6">
        <f>PRODUCT(D1497:E1497)</f>
        <v>33.308000000000007</v>
      </c>
      <c r="G1497" s="7"/>
    </row>
    <row r="1498" spans="1:12" x14ac:dyDescent="0.3">
      <c r="A1498" s="36" t="s">
        <v>19</v>
      </c>
      <c r="B1498" s="4" t="s">
        <v>140</v>
      </c>
      <c r="C1498" s="4" t="s">
        <v>18</v>
      </c>
      <c r="D1498" s="22">
        <v>1.1000000000000001</v>
      </c>
      <c r="E1498" s="6">
        <v>28.09</v>
      </c>
      <c r="F1498" s="6">
        <f>PRODUCT(D1498:E1498)</f>
        <v>30.899000000000001</v>
      </c>
      <c r="G1498" s="7"/>
    </row>
    <row r="1499" spans="1:12" ht="15" thickBot="1" x14ac:dyDescent="0.35">
      <c r="A1499" s="36" t="s">
        <v>131</v>
      </c>
      <c r="B1499" s="4" t="s">
        <v>141</v>
      </c>
      <c r="C1499" s="4" t="s">
        <v>18</v>
      </c>
      <c r="D1499" s="22">
        <v>1.1000000000000001</v>
      </c>
      <c r="E1499" s="6">
        <v>25.18</v>
      </c>
      <c r="F1499" s="6">
        <f>PRODUCT(D1499:E1499)</f>
        <v>27.698</v>
      </c>
      <c r="G1499" s="7"/>
    </row>
    <row r="1500" spans="1:12" ht="15.6" thickTop="1" thickBot="1" x14ac:dyDescent="0.35">
      <c r="A1500" s="71">
        <v>1</v>
      </c>
      <c r="B1500" s="244" t="s">
        <v>21</v>
      </c>
      <c r="C1500" s="245"/>
      <c r="D1500" s="245"/>
      <c r="E1500" s="246"/>
      <c r="F1500" s="72">
        <f>SUM(F1497:F1499)</f>
        <v>91.905000000000001</v>
      </c>
      <c r="G1500" s="73">
        <f>SUM(F1500/F1508)</f>
        <v>0.54734752637242234</v>
      </c>
    </row>
    <row r="1501" spans="1:12" ht="15" thickTop="1" x14ac:dyDescent="0.3">
      <c r="A1501" s="20"/>
      <c r="B1501" s="74" t="s">
        <v>188</v>
      </c>
      <c r="C1501" s="4"/>
      <c r="D1501" s="4"/>
      <c r="E1501" s="4"/>
      <c r="F1501" s="41"/>
      <c r="G1501" s="75"/>
    </row>
    <row r="1502" spans="1:12" ht="15" thickBot="1" x14ac:dyDescent="0.35">
      <c r="A1502" s="36" t="s">
        <v>23</v>
      </c>
      <c r="B1502" s="4" t="s">
        <v>189</v>
      </c>
      <c r="C1502" s="4" t="s">
        <v>190</v>
      </c>
      <c r="D1502" s="22">
        <v>1</v>
      </c>
      <c r="E1502" s="76">
        <v>40.83</v>
      </c>
      <c r="F1502" s="6">
        <f>D1502*E1502</f>
        <v>40.83</v>
      </c>
      <c r="G1502" s="7"/>
      <c r="J1502" s="30"/>
      <c r="K1502" s="104"/>
      <c r="L1502" s="104"/>
    </row>
    <row r="1503" spans="1:12" ht="15.6" thickTop="1" thickBot="1" x14ac:dyDescent="0.35">
      <c r="A1503" s="71">
        <v>2</v>
      </c>
      <c r="B1503" s="244" t="s">
        <v>134</v>
      </c>
      <c r="C1503" s="245"/>
      <c r="D1503" s="245"/>
      <c r="E1503" s="246"/>
      <c r="F1503" s="72">
        <f>SUM(F1502)</f>
        <v>40.83</v>
      </c>
      <c r="G1503" s="73">
        <f>SUM(F1503/F1508)</f>
        <v>0.24316630761967253</v>
      </c>
    </row>
    <row r="1504" spans="1:12" ht="15.6" thickTop="1" thickBot="1" x14ac:dyDescent="0.35">
      <c r="A1504" s="78" t="s">
        <v>26</v>
      </c>
      <c r="B1504" s="244" t="s">
        <v>27</v>
      </c>
      <c r="C1504" s="245"/>
      <c r="D1504" s="245"/>
      <c r="E1504" s="246"/>
      <c r="F1504" s="79">
        <f>SUM(F1500,F1503)</f>
        <v>132.73500000000001</v>
      </c>
      <c r="G1504" s="3"/>
    </row>
    <row r="1505" spans="1:12" ht="15.6" thickTop="1" thickBot="1" x14ac:dyDescent="0.35">
      <c r="A1505" s="80">
        <v>3</v>
      </c>
      <c r="B1505" s="264" t="s">
        <v>28</v>
      </c>
      <c r="C1505" s="265"/>
      <c r="D1505" s="265"/>
      <c r="E1505" s="266"/>
      <c r="F1505" s="79">
        <f>SUM(F1504)*15%</f>
        <v>19.910250000000001</v>
      </c>
      <c r="G1505" s="73">
        <f>SUM(F1505/F1508)</f>
        <v>0.11857707509881424</v>
      </c>
    </row>
    <row r="1506" spans="1:12" ht="15.6" thickTop="1" thickBot="1" x14ac:dyDescent="0.35">
      <c r="A1506" s="78" t="s">
        <v>29</v>
      </c>
      <c r="B1506" s="244" t="s">
        <v>30</v>
      </c>
      <c r="C1506" s="245"/>
      <c r="D1506" s="245"/>
      <c r="E1506" s="246"/>
      <c r="F1506" s="81">
        <f>SUM(F1504:F1505)</f>
        <v>152.64525</v>
      </c>
    </row>
    <row r="1507" spans="1:12" ht="15.6" thickTop="1" thickBot="1" x14ac:dyDescent="0.35">
      <c r="A1507" s="80">
        <v>4</v>
      </c>
      <c r="B1507" s="264" t="s">
        <v>31</v>
      </c>
      <c r="C1507" s="265"/>
      <c r="D1507" s="265"/>
      <c r="E1507" s="266"/>
      <c r="F1507" s="79">
        <f>SUM(F1506)*10%</f>
        <v>15.264525000000001</v>
      </c>
      <c r="G1507" s="73">
        <f>SUM(F1507/F1508)</f>
        <v>9.0909090909090912E-2</v>
      </c>
    </row>
    <row r="1508" spans="1:12" ht="15.6" thickTop="1" thickBot="1" x14ac:dyDescent="0.35">
      <c r="A1508" s="78" t="s">
        <v>32</v>
      </c>
      <c r="B1508" s="244" t="s">
        <v>33</v>
      </c>
      <c r="C1508" s="245"/>
      <c r="D1508" s="245"/>
      <c r="E1508" s="246"/>
      <c r="F1508" s="81">
        <f>SUM(F1506:F1507)</f>
        <v>167.909775</v>
      </c>
      <c r="G1508" s="82">
        <f>SUM(G1500,G1503,G1505,G1507)</f>
        <v>1</v>
      </c>
      <c r="I1508" s="31"/>
      <c r="J1508" s="30"/>
      <c r="K1508" s="31"/>
      <c r="L1508" s="31"/>
    </row>
    <row r="1509" spans="1:12" ht="15.6" thickTop="1" thickBot="1" x14ac:dyDescent="0.35"/>
    <row r="1510" spans="1:12" ht="44.4" thickTop="1" thickBot="1" x14ac:dyDescent="0.35">
      <c r="A1510" s="61" t="s">
        <v>2</v>
      </c>
      <c r="B1510" s="62" t="s">
        <v>3</v>
      </c>
      <c r="C1510" s="63" t="s">
        <v>4</v>
      </c>
      <c r="D1510" s="64" t="s">
        <v>5</v>
      </c>
      <c r="E1510" s="27"/>
      <c r="F1510" s="20"/>
      <c r="G1510" s="20"/>
      <c r="I1510" s="24"/>
      <c r="J1510" s="24"/>
      <c r="K1510" s="24"/>
    </row>
    <row r="1511" spans="1:12" ht="195" customHeight="1" thickTop="1" x14ac:dyDescent="0.3">
      <c r="A1511" s="101" t="s">
        <v>1188</v>
      </c>
      <c r="B1511" s="224" t="s">
        <v>1189</v>
      </c>
      <c r="C1511" s="26"/>
      <c r="D1511" s="26"/>
      <c r="E1511" s="27"/>
      <c r="F1511" s="20"/>
      <c r="G1511" s="20"/>
      <c r="I1511" s="24"/>
      <c r="J1511" s="24"/>
      <c r="K1511" s="24"/>
    </row>
    <row r="1512" spans="1:12" ht="15" thickBot="1" x14ac:dyDescent="0.35">
      <c r="A1512" s="103" t="s">
        <v>1191</v>
      </c>
      <c r="B1512" s="115" t="s">
        <v>1058</v>
      </c>
      <c r="C1512" s="110" t="s">
        <v>130</v>
      </c>
      <c r="D1512" s="110">
        <v>1</v>
      </c>
      <c r="E1512" s="20"/>
      <c r="F1512" s="20"/>
      <c r="G1512" s="20"/>
      <c r="I1512" s="24"/>
      <c r="J1512" s="24"/>
      <c r="K1512" s="24"/>
    </row>
    <row r="1513" spans="1:12" ht="30" thickTop="1" thickBot="1" x14ac:dyDescent="0.35">
      <c r="A1513" s="61" t="s">
        <v>9</v>
      </c>
      <c r="B1513" s="62" t="s">
        <v>10</v>
      </c>
      <c r="C1513" s="62" t="s">
        <v>4</v>
      </c>
      <c r="D1513" s="62" t="s">
        <v>11</v>
      </c>
      <c r="E1513" s="62" t="s">
        <v>12</v>
      </c>
      <c r="F1513" s="62" t="s">
        <v>13</v>
      </c>
      <c r="G1513" s="64" t="s">
        <v>14</v>
      </c>
    </row>
    <row r="1514" spans="1:12" ht="15" thickTop="1" x14ac:dyDescent="0.3">
      <c r="A1514" s="20"/>
      <c r="B1514" s="67" t="s">
        <v>15</v>
      </c>
      <c r="C1514" s="68"/>
      <c r="D1514" s="68"/>
      <c r="E1514" s="68"/>
      <c r="F1514" s="68"/>
      <c r="G1514" s="7"/>
    </row>
    <row r="1515" spans="1:12" x14ac:dyDescent="0.3">
      <c r="A1515" s="36" t="s">
        <v>16</v>
      </c>
      <c r="B1515" s="4" t="s">
        <v>70</v>
      </c>
      <c r="C1515" s="4" t="s">
        <v>18</v>
      </c>
      <c r="D1515" s="105">
        <v>1.6</v>
      </c>
      <c r="E1515" s="6">
        <v>30.28</v>
      </c>
      <c r="F1515" s="6">
        <f>PRODUCT(D1515:E1515)</f>
        <v>48.448000000000008</v>
      </c>
      <c r="G1515" s="7"/>
    </row>
    <row r="1516" spans="1:12" x14ac:dyDescent="0.3">
      <c r="A1516" s="36" t="s">
        <v>19</v>
      </c>
      <c r="B1516" s="4" t="s">
        <v>140</v>
      </c>
      <c r="C1516" s="4" t="s">
        <v>18</v>
      </c>
      <c r="D1516" s="105">
        <v>1.6</v>
      </c>
      <c r="E1516" s="6">
        <v>28.09</v>
      </c>
      <c r="F1516" s="6">
        <f>PRODUCT(D1516:E1516)</f>
        <v>44.944000000000003</v>
      </c>
      <c r="G1516" s="7"/>
    </row>
    <row r="1517" spans="1:12" ht="15" thickBot="1" x14ac:dyDescent="0.35">
      <c r="A1517" s="36" t="s">
        <v>131</v>
      </c>
      <c r="B1517" s="4" t="s">
        <v>141</v>
      </c>
      <c r="C1517" s="4" t="s">
        <v>18</v>
      </c>
      <c r="D1517" s="105">
        <v>1.6</v>
      </c>
      <c r="E1517" s="6">
        <v>25.18</v>
      </c>
      <c r="F1517" s="6">
        <f>PRODUCT(D1517:E1517)</f>
        <v>40.288000000000004</v>
      </c>
      <c r="G1517" s="7"/>
    </row>
    <row r="1518" spans="1:12" ht="15.6" thickTop="1" thickBot="1" x14ac:dyDescent="0.35">
      <c r="A1518" s="71">
        <v>1</v>
      </c>
      <c r="B1518" s="244" t="s">
        <v>21</v>
      </c>
      <c r="C1518" s="245"/>
      <c r="D1518" s="245"/>
      <c r="E1518" s="246"/>
      <c r="F1518" s="72">
        <f>SUM(F1515:F1517)</f>
        <v>133.68</v>
      </c>
      <c r="G1518" s="73">
        <f>SUM(F1518/F1526)</f>
        <v>0.60555778653408543</v>
      </c>
    </row>
    <row r="1519" spans="1:12" ht="15" thickTop="1" x14ac:dyDescent="0.3">
      <c r="A1519" s="20"/>
      <c r="B1519" s="74" t="s">
        <v>188</v>
      </c>
      <c r="C1519" s="4"/>
      <c r="D1519" s="4"/>
      <c r="E1519" s="4"/>
      <c r="F1519" s="41"/>
      <c r="G1519" s="75"/>
    </row>
    <row r="1520" spans="1:12" ht="15" thickBot="1" x14ac:dyDescent="0.35">
      <c r="A1520" s="36" t="s">
        <v>23</v>
      </c>
      <c r="B1520" s="4" t="s">
        <v>189</v>
      </c>
      <c r="C1520" s="4" t="s">
        <v>190</v>
      </c>
      <c r="D1520" s="22">
        <v>1</v>
      </c>
      <c r="E1520" s="76">
        <v>40.83</v>
      </c>
      <c r="F1520" s="6">
        <f>D1520*E1520</f>
        <v>40.83</v>
      </c>
      <c r="G1520" s="7"/>
      <c r="J1520" s="30"/>
      <c r="K1520" s="104"/>
      <c r="L1520" s="104"/>
    </row>
    <row r="1521" spans="1:12" ht="15.6" thickTop="1" thickBot="1" x14ac:dyDescent="0.35">
      <c r="A1521" s="71">
        <v>2</v>
      </c>
      <c r="B1521" s="244" t="s">
        <v>134</v>
      </c>
      <c r="C1521" s="245"/>
      <c r="D1521" s="245"/>
      <c r="E1521" s="246"/>
      <c r="F1521" s="72">
        <f>SUM(F1520)</f>
        <v>40.83</v>
      </c>
      <c r="G1521" s="73">
        <f>SUM(F1521/F1526)</f>
        <v>0.18495604745800948</v>
      </c>
    </row>
    <row r="1522" spans="1:12" ht="15.6" thickTop="1" thickBot="1" x14ac:dyDescent="0.35">
      <c r="A1522" s="78" t="s">
        <v>26</v>
      </c>
      <c r="B1522" s="244" t="s">
        <v>27</v>
      </c>
      <c r="C1522" s="245"/>
      <c r="D1522" s="245"/>
      <c r="E1522" s="246"/>
      <c r="F1522" s="79">
        <f>SUM(F1518,F1521)</f>
        <v>174.51</v>
      </c>
      <c r="G1522" s="3"/>
    </row>
    <row r="1523" spans="1:12" ht="15.6" thickTop="1" thickBot="1" x14ac:dyDescent="0.35">
      <c r="A1523" s="80">
        <v>3</v>
      </c>
      <c r="B1523" s="264" t="s">
        <v>28</v>
      </c>
      <c r="C1523" s="265"/>
      <c r="D1523" s="265"/>
      <c r="E1523" s="266"/>
      <c r="F1523" s="79">
        <f>SUM(F1522)*15%</f>
        <v>26.176499999999997</v>
      </c>
      <c r="G1523" s="73">
        <f>SUM(F1523/F1526)</f>
        <v>0.11857707509881422</v>
      </c>
    </row>
    <row r="1524" spans="1:12" ht="15.6" thickTop="1" thickBot="1" x14ac:dyDescent="0.35">
      <c r="A1524" s="78" t="s">
        <v>29</v>
      </c>
      <c r="B1524" s="244" t="s">
        <v>30</v>
      </c>
      <c r="C1524" s="245"/>
      <c r="D1524" s="245"/>
      <c r="E1524" s="246"/>
      <c r="F1524" s="81">
        <f>SUM(F1522:F1523)</f>
        <v>200.6865</v>
      </c>
    </row>
    <row r="1525" spans="1:12" ht="15.6" thickTop="1" thickBot="1" x14ac:dyDescent="0.35">
      <c r="A1525" s="80">
        <v>4</v>
      </c>
      <c r="B1525" s="264" t="s">
        <v>31</v>
      </c>
      <c r="C1525" s="265"/>
      <c r="D1525" s="265"/>
      <c r="E1525" s="266"/>
      <c r="F1525" s="79">
        <f>SUM(F1524)*10%</f>
        <v>20.068650000000002</v>
      </c>
      <c r="G1525" s="73">
        <f>SUM(F1525/F1526)</f>
        <v>9.0909090909090925E-2</v>
      </c>
    </row>
    <row r="1526" spans="1:12" ht="15.6" thickTop="1" thickBot="1" x14ac:dyDescent="0.35">
      <c r="A1526" s="78" t="s">
        <v>32</v>
      </c>
      <c r="B1526" s="244" t="s">
        <v>33</v>
      </c>
      <c r="C1526" s="245"/>
      <c r="D1526" s="245"/>
      <c r="E1526" s="246"/>
      <c r="F1526" s="81">
        <f>SUM(F1524:F1525)</f>
        <v>220.75514999999999</v>
      </c>
      <c r="G1526" s="82">
        <f>SUM(G1518,G1521,G1523,G1525)</f>
        <v>1</v>
      </c>
      <c r="I1526" s="31"/>
      <c r="J1526" s="30"/>
      <c r="K1526" s="31"/>
      <c r="L1526" s="31"/>
    </row>
    <row r="1527" spans="1:12" ht="15.6" thickTop="1" thickBot="1" x14ac:dyDescent="0.35"/>
    <row r="1528" spans="1:12" ht="44.4" thickTop="1" thickBot="1" x14ac:dyDescent="0.35">
      <c r="A1528" s="61" t="s">
        <v>2</v>
      </c>
      <c r="B1528" s="62" t="s">
        <v>3</v>
      </c>
      <c r="C1528" s="63" t="s">
        <v>4</v>
      </c>
      <c r="D1528" s="64" t="s">
        <v>5</v>
      </c>
      <c r="E1528" s="27"/>
      <c r="F1528" s="20"/>
      <c r="G1528" s="20"/>
      <c r="I1528" s="24"/>
      <c r="J1528" s="24"/>
      <c r="K1528" s="24"/>
    </row>
    <row r="1529" spans="1:12" ht="191.4" customHeight="1" thickTop="1" x14ac:dyDescent="0.3">
      <c r="A1529" s="101" t="s">
        <v>1188</v>
      </c>
      <c r="B1529" s="224" t="s">
        <v>1189</v>
      </c>
      <c r="C1529" s="26"/>
      <c r="D1529" s="26"/>
      <c r="E1529" s="27"/>
      <c r="F1529" s="20"/>
      <c r="G1529" s="20"/>
      <c r="I1529" s="24"/>
      <c r="J1529" s="24"/>
      <c r="K1529" s="24"/>
    </row>
    <row r="1530" spans="1:12" ht="15" thickBot="1" x14ac:dyDescent="0.35">
      <c r="A1530" s="103" t="s">
        <v>1192</v>
      </c>
      <c r="B1530" s="115" t="s">
        <v>1060</v>
      </c>
      <c r="C1530" s="110" t="s">
        <v>130</v>
      </c>
      <c r="D1530" s="110">
        <v>1</v>
      </c>
      <c r="E1530" s="20"/>
      <c r="F1530" s="20"/>
      <c r="G1530" s="20"/>
      <c r="I1530" s="24"/>
      <c r="J1530" s="24"/>
      <c r="K1530" s="24"/>
    </row>
    <row r="1531" spans="1:12" ht="30" thickTop="1" thickBot="1" x14ac:dyDescent="0.35">
      <c r="A1531" s="61" t="s">
        <v>9</v>
      </c>
      <c r="B1531" s="62" t="s">
        <v>10</v>
      </c>
      <c r="C1531" s="62" t="s">
        <v>4</v>
      </c>
      <c r="D1531" s="62" t="s">
        <v>11</v>
      </c>
      <c r="E1531" s="62" t="s">
        <v>12</v>
      </c>
      <c r="F1531" s="62" t="s">
        <v>13</v>
      </c>
      <c r="G1531" s="64" t="s">
        <v>14</v>
      </c>
    </row>
    <row r="1532" spans="1:12" ht="15" thickTop="1" x14ac:dyDescent="0.3">
      <c r="A1532" s="20"/>
      <c r="B1532" s="67" t="s">
        <v>15</v>
      </c>
      <c r="C1532" s="68"/>
      <c r="D1532" s="68"/>
      <c r="E1532" s="68"/>
      <c r="F1532" s="68"/>
      <c r="G1532" s="7"/>
    </row>
    <row r="1533" spans="1:12" x14ac:dyDescent="0.3">
      <c r="A1533" s="36" t="s">
        <v>16</v>
      </c>
      <c r="B1533" s="4" t="s">
        <v>70</v>
      </c>
      <c r="C1533" s="4" t="s">
        <v>18</v>
      </c>
      <c r="D1533" s="105">
        <v>2.1</v>
      </c>
      <c r="E1533" s="6">
        <v>30.28</v>
      </c>
      <c r="F1533" s="6">
        <f>PRODUCT(D1533:E1533)</f>
        <v>63.588000000000008</v>
      </c>
      <c r="G1533" s="7"/>
    </row>
    <row r="1534" spans="1:12" x14ac:dyDescent="0.3">
      <c r="A1534" s="36" t="s">
        <v>19</v>
      </c>
      <c r="B1534" s="4" t="s">
        <v>140</v>
      </c>
      <c r="C1534" s="4" t="s">
        <v>18</v>
      </c>
      <c r="D1534" s="105">
        <v>2.1</v>
      </c>
      <c r="E1534" s="6">
        <v>28.09</v>
      </c>
      <c r="F1534" s="6">
        <f>PRODUCT(D1534:E1534)</f>
        <v>58.989000000000004</v>
      </c>
      <c r="G1534" s="7"/>
    </row>
    <row r="1535" spans="1:12" ht="15" thickBot="1" x14ac:dyDescent="0.35">
      <c r="A1535" s="36" t="s">
        <v>131</v>
      </c>
      <c r="B1535" s="4" t="s">
        <v>141</v>
      </c>
      <c r="C1535" s="4" t="s">
        <v>18</v>
      </c>
      <c r="D1535" s="105">
        <v>2.1</v>
      </c>
      <c r="E1535" s="6">
        <v>25.18</v>
      </c>
      <c r="F1535" s="6">
        <f>PRODUCT(D1535:E1535)</f>
        <v>52.878</v>
      </c>
      <c r="G1535" s="7"/>
    </row>
    <row r="1536" spans="1:12" ht="15.6" thickTop="1" thickBot="1" x14ac:dyDescent="0.35">
      <c r="A1536" s="71">
        <v>1</v>
      </c>
      <c r="B1536" s="244" t="s">
        <v>21</v>
      </c>
      <c r="C1536" s="245"/>
      <c r="D1536" s="245"/>
      <c r="E1536" s="246"/>
      <c r="F1536" s="72">
        <f>SUM(F1533:F1535)</f>
        <v>175.45500000000001</v>
      </c>
      <c r="G1536" s="73">
        <f>SUM(F1536/F1544)</f>
        <v>0.63613458730517114</v>
      </c>
    </row>
    <row r="1537" spans="1:12" ht="15" thickTop="1" x14ac:dyDescent="0.3">
      <c r="A1537" s="20"/>
      <c r="B1537" s="74" t="s">
        <v>188</v>
      </c>
      <c r="C1537" s="4"/>
      <c r="D1537" s="4"/>
      <c r="E1537" s="4"/>
      <c r="F1537" s="41"/>
      <c r="G1537" s="75"/>
    </row>
    <row r="1538" spans="1:12" ht="15" thickBot="1" x14ac:dyDescent="0.35">
      <c r="A1538" s="36" t="s">
        <v>23</v>
      </c>
      <c r="B1538" s="4" t="s">
        <v>189</v>
      </c>
      <c r="C1538" s="4" t="s">
        <v>190</v>
      </c>
      <c r="D1538" s="22">
        <v>1</v>
      </c>
      <c r="E1538" s="76">
        <v>42.58</v>
      </c>
      <c r="F1538" s="6">
        <f>D1538*E1538</f>
        <v>42.58</v>
      </c>
      <c r="G1538" s="7"/>
      <c r="J1538" s="30"/>
      <c r="K1538" s="104"/>
      <c r="L1538" s="104"/>
    </row>
    <row r="1539" spans="1:12" ht="15.6" thickTop="1" thickBot="1" x14ac:dyDescent="0.35">
      <c r="A1539" s="71">
        <v>2</v>
      </c>
      <c r="B1539" s="244" t="s">
        <v>134</v>
      </c>
      <c r="C1539" s="245"/>
      <c r="D1539" s="245"/>
      <c r="E1539" s="246"/>
      <c r="F1539" s="72">
        <f>SUM(F1538)</f>
        <v>42.58</v>
      </c>
      <c r="G1539" s="73">
        <f>SUM(F1539/F1544)</f>
        <v>0.1543792466869236</v>
      </c>
    </row>
    <row r="1540" spans="1:12" ht="15.6" thickTop="1" thickBot="1" x14ac:dyDescent="0.35">
      <c r="A1540" s="78" t="s">
        <v>26</v>
      </c>
      <c r="B1540" s="244" t="s">
        <v>27</v>
      </c>
      <c r="C1540" s="245"/>
      <c r="D1540" s="245"/>
      <c r="E1540" s="246"/>
      <c r="F1540" s="79">
        <f>SUM(F1536,F1539)</f>
        <v>218.03500000000003</v>
      </c>
      <c r="G1540" s="3"/>
    </row>
    <row r="1541" spans="1:12" ht="15.6" thickTop="1" thickBot="1" x14ac:dyDescent="0.35">
      <c r="A1541" s="80">
        <v>3</v>
      </c>
      <c r="B1541" s="264" t="s">
        <v>28</v>
      </c>
      <c r="C1541" s="265"/>
      <c r="D1541" s="265"/>
      <c r="E1541" s="266"/>
      <c r="F1541" s="79">
        <f>SUM(F1540)*15%</f>
        <v>32.705249999999999</v>
      </c>
      <c r="G1541" s="73">
        <f>SUM(F1541/F1544)</f>
        <v>0.1185770750988142</v>
      </c>
    </row>
    <row r="1542" spans="1:12" ht="15.6" thickTop="1" thickBot="1" x14ac:dyDescent="0.35">
      <c r="A1542" s="78" t="s">
        <v>29</v>
      </c>
      <c r="B1542" s="244" t="s">
        <v>30</v>
      </c>
      <c r="C1542" s="245"/>
      <c r="D1542" s="245"/>
      <c r="E1542" s="246"/>
      <c r="F1542" s="81">
        <f>SUM(F1540:F1541)</f>
        <v>250.74025000000003</v>
      </c>
    </row>
    <row r="1543" spans="1:12" ht="15.6" thickTop="1" thickBot="1" x14ac:dyDescent="0.35">
      <c r="A1543" s="80">
        <v>4</v>
      </c>
      <c r="B1543" s="264" t="s">
        <v>31</v>
      </c>
      <c r="C1543" s="265"/>
      <c r="D1543" s="265"/>
      <c r="E1543" s="266"/>
      <c r="F1543" s="79">
        <f>SUM(F1542)*10%</f>
        <v>25.074025000000006</v>
      </c>
      <c r="G1543" s="73">
        <f>SUM(F1543/F1544)</f>
        <v>9.0909090909090912E-2</v>
      </c>
    </row>
    <row r="1544" spans="1:12" ht="15.6" thickTop="1" thickBot="1" x14ac:dyDescent="0.35">
      <c r="A1544" s="78" t="s">
        <v>32</v>
      </c>
      <c r="B1544" s="244" t="s">
        <v>33</v>
      </c>
      <c r="C1544" s="245"/>
      <c r="D1544" s="245"/>
      <c r="E1544" s="246"/>
      <c r="F1544" s="81">
        <f>SUM(F1542:F1543)</f>
        <v>275.81427500000007</v>
      </c>
      <c r="G1544" s="82">
        <f>SUM(G1536,G1539,G1541,G1543)</f>
        <v>0.99999999999999989</v>
      </c>
      <c r="I1544" s="31"/>
      <c r="J1544" s="30"/>
      <c r="K1544" s="31"/>
      <c r="L1544" s="31"/>
    </row>
    <row r="1545" spans="1:12" ht="15.6" thickTop="1" thickBot="1" x14ac:dyDescent="0.35"/>
    <row r="1546" spans="1:12" ht="44.4" thickTop="1" thickBot="1" x14ac:dyDescent="0.35">
      <c r="A1546" s="61" t="s">
        <v>2</v>
      </c>
      <c r="B1546" s="62" t="s">
        <v>3</v>
      </c>
      <c r="C1546" s="63" t="s">
        <v>4</v>
      </c>
      <c r="D1546" s="64" t="s">
        <v>5</v>
      </c>
      <c r="E1546" s="27"/>
      <c r="F1546" s="20"/>
      <c r="G1546" s="20"/>
      <c r="I1546" s="24"/>
      <c r="J1546" s="24"/>
      <c r="K1546" s="24"/>
    </row>
    <row r="1547" spans="1:12" ht="189" customHeight="1" thickTop="1" x14ac:dyDescent="0.3">
      <c r="A1547" s="101" t="s">
        <v>1188</v>
      </c>
      <c r="B1547" s="224" t="s">
        <v>1189</v>
      </c>
      <c r="C1547" s="26"/>
      <c r="D1547" s="26"/>
      <c r="E1547" s="27"/>
      <c r="F1547" s="20"/>
      <c r="G1547" s="20"/>
      <c r="I1547" s="24"/>
      <c r="J1547" s="24"/>
      <c r="K1547" s="24"/>
    </row>
    <row r="1548" spans="1:12" ht="15" thickBot="1" x14ac:dyDescent="0.35">
      <c r="A1548" s="103" t="s">
        <v>1193</v>
      </c>
      <c r="B1548" s="115" t="s">
        <v>1062</v>
      </c>
      <c r="C1548" s="110" t="s">
        <v>130</v>
      </c>
      <c r="D1548" s="110">
        <v>1</v>
      </c>
      <c r="E1548" s="20"/>
      <c r="F1548" s="20"/>
      <c r="G1548" s="20"/>
      <c r="I1548" s="24"/>
      <c r="J1548" s="24"/>
      <c r="K1548" s="24"/>
    </row>
    <row r="1549" spans="1:12" ht="30" thickTop="1" thickBot="1" x14ac:dyDescent="0.35">
      <c r="A1549" s="61" t="s">
        <v>9</v>
      </c>
      <c r="B1549" s="62" t="s">
        <v>10</v>
      </c>
      <c r="C1549" s="62" t="s">
        <v>4</v>
      </c>
      <c r="D1549" s="62" t="s">
        <v>11</v>
      </c>
      <c r="E1549" s="62" t="s">
        <v>12</v>
      </c>
      <c r="F1549" s="62" t="s">
        <v>13</v>
      </c>
      <c r="G1549" s="64" t="s">
        <v>14</v>
      </c>
    </row>
    <row r="1550" spans="1:12" ht="15" thickTop="1" x14ac:dyDescent="0.3">
      <c r="A1550" s="20"/>
      <c r="B1550" s="67" t="s">
        <v>15</v>
      </c>
      <c r="C1550" s="68"/>
      <c r="D1550" s="68"/>
      <c r="E1550" s="68"/>
      <c r="F1550" s="68"/>
      <c r="G1550" s="7"/>
    </row>
    <row r="1551" spans="1:12" x14ac:dyDescent="0.3">
      <c r="A1551" s="36" t="s">
        <v>16</v>
      </c>
      <c r="B1551" s="4" t="s">
        <v>70</v>
      </c>
      <c r="C1551" s="4" t="s">
        <v>18</v>
      </c>
      <c r="D1551" s="105">
        <v>3</v>
      </c>
      <c r="E1551" s="6">
        <v>30.28</v>
      </c>
      <c r="F1551" s="6">
        <f>PRODUCT(D1551:E1551)</f>
        <v>90.84</v>
      </c>
      <c r="G1551" s="7"/>
    </row>
    <row r="1552" spans="1:12" x14ac:dyDescent="0.3">
      <c r="A1552" s="36" t="s">
        <v>19</v>
      </c>
      <c r="B1552" s="4" t="s">
        <v>140</v>
      </c>
      <c r="C1552" s="4" t="s">
        <v>18</v>
      </c>
      <c r="D1552" s="105">
        <v>3</v>
      </c>
      <c r="E1552" s="6">
        <v>28.09</v>
      </c>
      <c r="F1552" s="6">
        <f>PRODUCT(D1552:E1552)</f>
        <v>84.27</v>
      </c>
      <c r="G1552" s="7"/>
    </row>
    <row r="1553" spans="1:12" ht="15" thickBot="1" x14ac:dyDescent="0.35">
      <c r="A1553" s="36" t="s">
        <v>131</v>
      </c>
      <c r="B1553" s="4" t="s">
        <v>141</v>
      </c>
      <c r="C1553" s="4" t="s">
        <v>18</v>
      </c>
      <c r="D1553" s="105">
        <v>3</v>
      </c>
      <c r="E1553" s="6">
        <v>25.18</v>
      </c>
      <c r="F1553" s="6">
        <f>PRODUCT(D1553:E1553)</f>
        <v>75.539999999999992</v>
      </c>
      <c r="G1553" s="7"/>
    </row>
    <row r="1554" spans="1:12" ht="15.6" thickTop="1" thickBot="1" x14ac:dyDescent="0.35">
      <c r="A1554" s="71">
        <v>1</v>
      </c>
      <c r="B1554" s="244" t="s">
        <v>21</v>
      </c>
      <c r="C1554" s="245"/>
      <c r="D1554" s="245"/>
      <c r="E1554" s="246"/>
      <c r="F1554" s="72">
        <f>SUM(F1551:F1553)</f>
        <v>250.65</v>
      </c>
      <c r="G1554" s="73">
        <f>SUM(F1554/F1562)</f>
        <v>0.65361138871884739</v>
      </c>
    </row>
    <row r="1555" spans="1:12" ht="15" thickTop="1" x14ac:dyDescent="0.3">
      <c r="A1555" s="20"/>
      <c r="B1555" s="74" t="s">
        <v>188</v>
      </c>
      <c r="C1555" s="4"/>
      <c r="D1555" s="4"/>
      <c r="E1555" s="4"/>
      <c r="F1555" s="41"/>
      <c r="G1555" s="75"/>
    </row>
    <row r="1556" spans="1:12" ht="15" thickBot="1" x14ac:dyDescent="0.35">
      <c r="A1556" s="36" t="s">
        <v>23</v>
      </c>
      <c r="B1556" s="4" t="s">
        <v>189</v>
      </c>
      <c r="C1556" s="4" t="s">
        <v>190</v>
      </c>
      <c r="D1556" s="22">
        <v>1</v>
      </c>
      <c r="E1556" s="76">
        <v>52.5</v>
      </c>
      <c r="F1556" s="6">
        <f>D1556*E1556</f>
        <v>52.5</v>
      </c>
      <c r="G1556" s="7"/>
      <c r="J1556" s="30"/>
      <c r="K1556" s="104"/>
      <c r="L1556" s="104"/>
    </row>
    <row r="1557" spans="1:12" ht="15.6" thickTop="1" thickBot="1" x14ac:dyDescent="0.35">
      <c r="A1557" s="71">
        <v>2</v>
      </c>
      <c r="B1557" s="244" t="s">
        <v>134</v>
      </c>
      <c r="C1557" s="245"/>
      <c r="D1557" s="245"/>
      <c r="E1557" s="246"/>
      <c r="F1557" s="72">
        <f>SUM(F1556)</f>
        <v>52.5</v>
      </c>
      <c r="G1557" s="73">
        <f>SUM(F1557/F1562)</f>
        <v>0.13690244527324752</v>
      </c>
    </row>
    <row r="1558" spans="1:12" ht="15.6" thickTop="1" thickBot="1" x14ac:dyDescent="0.35">
      <c r="A1558" s="78" t="s">
        <v>26</v>
      </c>
      <c r="B1558" s="244" t="s">
        <v>27</v>
      </c>
      <c r="C1558" s="245"/>
      <c r="D1558" s="245"/>
      <c r="E1558" s="246"/>
      <c r="F1558" s="79">
        <f>SUM(F1554,F1557)</f>
        <v>303.14999999999998</v>
      </c>
      <c r="G1558" s="3"/>
    </row>
    <row r="1559" spans="1:12" ht="15.6" thickTop="1" thickBot="1" x14ac:dyDescent="0.35">
      <c r="A1559" s="80">
        <v>3</v>
      </c>
      <c r="B1559" s="264" t="s">
        <v>28</v>
      </c>
      <c r="C1559" s="265"/>
      <c r="D1559" s="265"/>
      <c r="E1559" s="266"/>
      <c r="F1559" s="79">
        <f>SUM(F1558)*15%</f>
        <v>45.472499999999997</v>
      </c>
      <c r="G1559" s="73">
        <f>SUM(F1559/F1562)</f>
        <v>0.11857707509881424</v>
      </c>
    </row>
    <row r="1560" spans="1:12" ht="15.6" thickTop="1" thickBot="1" x14ac:dyDescent="0.35">
      <c r="A1560" s="78" t="s">
        <v>29</v>
      </c>
      <c r="B1560" s="244" t="s">
        <v>30</v>
      </c>
      <c r="C1560" s="245"/>
      <c r="D1560" s="245"/>
      <c r="E1560" s="246"/>
      <c r="F1560" s="81">
        <f>SUM(F1558:F1559)</f>
        <v>348.62249999999995</v>
      </c>
    </row>
    <row r="1561" spans="1:12" ht="15.6" thickTop="1" thickBot="1" x14ac:dyDescent="0.35">
      <c r="A1561" s="80">
        <v>4</v>
      </c>
      <c r="B1561" s="264" t="s">
        <v>31</v>
      </c>
      <c r="C1561" s="265"/>
      <c r="D1561" s="265"/>
      <c r="E1561" s="266"/>
      <c r="F1561" s="79">
        <f>SUM(F1560)*10%</f>
        <v>34.862249999999996</v>
      </c>
      <c r="G1561" s="73">
        <f>SUM(F1561/F1562)</f>
        <v>9.0909090909090912E-2</v>
      </c>
    </row>
    <row r="1562" spans="1:12" ht="15.6" thickTop="1" thickBot="1" x14ac:dyDescent="0.35">
      <c r="A1562" s="78" t="s">
        <v>32</v>
      </c>
      <c r="B1562" s="244" t="s">
        <v>33</v>
      </c>
      <c r="C1562" s="245"/>
      <c r="D1562" s="245"/>
      <c r="E1562" s="246"/>
      <c r="F1562" s="81">
        <f>SUM(F1560:F1561)</f>
        <v>383.48474999999996</v>
      </c>
      <c r="G1562" s="82">
        <f>SUM(G1554,G1557,G1559,G1561)</f>
        <v>1</v>
      </c>
      <c r="I1562" s="31"/>
      <c r="J1562" s="30"/>
      <c r="K1562" s="31"/>
      <c r="L1562" s="31"/>
    </row>
    <row r="1563" spans="1:12" ht="15.6" thickTop="1" thickBot="1" x14ac:dyDescent="0.35"/>
    <row r="1564" spans="1:12" ht="44.4" thickTop="1" thickBot="1" x14ac:dyDescent="0.35">
      <c r="A1564" s="61" t="s">
        <v>2</v>
      </c>
      <c r="B1564" s="62" t="s">
        <v>3</v>
      </c>
      <c r="C1564" s="63" t="s">
        <v>4</v>
      </c>
      <c r="D1564" s="64" t="s">
        <v>5</v>
      </c>
      <c r="E1564" s="27"/>
      <c r="F1564" s="20"/>
      <c r="G1564" s="20"/>
      <c r="I1564" s="24"/>
      <c r="J1564" s="24"/>
      <c r="K1564" s="24"/>
    </row>
    <row r="1565" spans="1:12" ht="213.6" customHeight="1" thickTop="1" thickBot="1" x14ac:dyDescent="0.35">
      <c r="A1565" s="65" t="s">
        <v>1194</v>
      </c>
      <c r="B1565" s="222" t="s">
        <v>1195</v>
      </c>
      <c r="C1565" s="50" t="s">
        <v>130</v>
      </c>
      <c r="D1565" s="50">
        <v>1</v>
      </c>
      <c r="E1565" s="20"/>
      <c r="F1565" s="20"/>
      <c r="G1565" s="20"/>
      <c r="I1565" s="24"/>
      <c r="J1565" s="24"/>
      <c r="K1565" s="24"/>
    </row>
    <row r="1566" spans="1:12" ht="30" thickTop="1" thickBot="1" x14ac:dyDescent="0.35">
      <c r="A1566" s="61" t="s">
        <v>9</v>
      </c>
      <c r="B1566" s="62" t="s">
        <v>10</v>
      </c>
      <c r="C1566" s="62" t="s">
        <v>4</v>
      </c>
      <c r="D1566" s="62" t="s">
        <v>11</v>
      </c>
      <c r="E1566" s="62" t="s">
        <v>12</v>
      </c>
      <c r="F1566" s="62" t="s">
        <v>13</v>
      </c>
      <c r="G1566" s="64" t="s">
        <v>14</v>
      </c>
    </row>
    <row r="1567" spans="1:12" ht="15" thickTop="1" x14ac:dyDescent="0.3">
      <c r="A1567" s="20"/>
      <c r="B1567" s="67" t="s">
        <v>15</v>
      </c>
      <c r="C1567" s="68"/>
      <c r="D1567" s="68"/>
      <c r="E1567" s="68"/>
      <c r="F1567" s="68"/>
      <c r="G1567" s="7"/>
    </row>
    <row r="1568" spans="1:12" x14ac:dyDescent="0.3">
      <c r="A1568" s="36" t="s">
        <v>16</v>
      </c>
      <c r="B1568" s="4" t="s">
        <v>70</v>
      </c>
      <c r="C1568" s="4" t="s">
        <v>18</v>
      </c>
      <c r="D1568" s="105">
        <v>1.1697</v>
      </c>
      <c r="E1568" s="70">
        <v>30.28</v>
      </c>
      <c r="F1568" s="6">
        <f>PRODUCT(D1568:E1568)</f>
        <v>35.418515999999997</v>
      </c>
      <c r="G1568" s="7"/>
    </row>
    <row r="1569" spans="1:12" ht="15" thickBot="1" x14ac:dyDescent="0.35">
      <c r="A1569" s="36" t="s">
        <v>19</v>
      </c>
      <c r="B1569" s="4" t="s">
        <v>20</v>
      </c>
      <c r="C1569" s="4" t="s">
        <v>18</v>
      </c>
      <c r="D1569" s="105">
        <v>1.1697</v>
      </c>
      <c r="E1569" s="70">
        <v>25.18</v>
      </c>
      <c r="F1569" s="6">
        <f>PRODUCT(D1569:E1569)</f>
        <v>29.453045999999997</v>
      </c>
      <c r="G1569" s="7"/>
    </row>
    <row r="1570" spans="1:12" ht="15.6" thickTop="1" thickBot="1" x14ac:dyDescent="0.35">
      <c r="A1570" s="71">
        <v>1</v>
      </c>
      <c r="B1570" s="244" t="s">
        <v>21</v>
      </c>
      <c r="C1570" s="245"/>
      <c r="D1570" s="245"/>
      <c r="E1570" s="246"/>
      <c r="F1570" s="72">
        <f>SUM(F1568:F1569)</f>
        <v>64.871561999999997</v>
      </c>
      <c r="G1570" s="73">
        <f>SUM(F1570/F1578)</f>
        <v>0.47881530610800882</v>
      </c>
    </row>
    <row r="1571" spans="1:12" ht="15" thickTop="1" x14ac:dyDescent="0.3">
      <c r="A1571" s="20"/>
      <c r="B1571" s="74" t="s">
        <v>188</v>
      </c>
      <c r="C1571" s="4"/>
      <c r="D1571" s="4"/>
      <c r="E1571" s="4"/>
      <c r="F1571" s="41"/>
      <c r="G1571" s="75"/>
    </row>
    <row r="1572" spans="1:12" ht="15" thickBot="1" x14ac:dyDescent="0.35">
      <c r="A1572" s="36" t="s">
        <v>23</v>
      </c>
      <c r="B1572" s="4" t="s">
        <v>189</v>
      </c>
      <c r="C1572" s="4" t="s">
        <v>190</v>
      </c>
      <c r="D1572" s="22">
        <v>1</v>
      </c>
      <c r="E1572" s="76">
        <v>42.23</v>
      </c>
      <c r="F1572" s="6">
        <f>D1572*E1572</f>
        <v>42.23</v>
      </c>
      <c r="G1572" s="7"/>
      <c r="J1572" s="30"/>
      <c r="K1572" s="104"/>
      <c r="L1572" s="104"/>
    </row>
    <row r="1573" spans="1:12" ht="15.6" thickTop="1" thickBot="1" x14ac:dyDescent="0.35">
      <c r="A1573" s="71">
        <v>2</v>
      </c>
      <c r="B1573" s="244" t="s">
        <v>134</v>
      </c>
      <c r="C1573" s="245"/>
      <c r="D1573" s="245"/>
      <c r="E1573" s="246"/>
      <c r="F1573" s="72">
        <f>SUM(F1572)</f>
        <v>42.23</v>
      </c>
      <c r="G1573" s="73">
        <f>SUM(F1573/F1578)</f>
        <v>0.31169852788408597</v>
      </c>
    </row>
    <row r="1574" spans="1:12" ht="15.6" thickTop="1" thickBot="1" x14ac:dyDescent="0.35">
      <c r="A1574" s="78" t="s">
        <v>26</v>
      </c>
      <c r="B1574" s="244" t="s">
        <v>27</v>
      </c>
      <c r="C1574" s="245"/>
      <c r="D1574" s="245"/>
      <c r="E1574" s="246"/>
      <c r="F1574" s="79">
        <f>SUM(F1570,F1573)</f>
        <v>107.101562</v>
      </c>
      <c r="G1574" s="3"/>
    </row>
    <row r="1575" spans="1:12" ht="15.6" thickTop="1" thickBot="1" x14ac:dyDescent="0.35">
      <c r="A1575" s="80">
        <v>3</v>
      </c>
      <c r="B1575" s="264" t="s">
        <v>28</v>
      </c>
      <c r="C1575" s="265"/>
      <c r="D1575" s="265"/>
      <c r="E1575" s="266"/>
      <c r="F1575" s="79">
        <f>SUM(F1574)*15%</f>
        <v>16.0652343</v>
      </c>
      <c r="G1575" s="73">
        <f>SUM(F1575/F1578)</f>
        <v>0.11857707509881424</v>
      </c>
    </row>
    <row r="1576" spans="1:12" ht="15.6" thickTop="1" thickBot="1" x14ac:dyDescent="0.35">
      <c r="A1576" s="78" t="s">
        <v>29</v>
      </c>
      <c r="B1576" s="244" t="s">
        <v>30</v>
      </c>
      <c r="C1576" s="245"/>
      <c r="D1576" s="245"/>
      <c r="E1576" s="246"/>
      <c r="F1576" s="81">
        <f>SUM(F1574:F1575)</f>
        <v>123.1667963</v>
      </c>
    </row>
    <row r="1577" spans="1:12" ht="15.6" thickTop="1" thickBot="1" x14ac:dyDescent="0.35">
      <c r="A1577" s="80">
        <v>4</v>
      </c>
      <c r="B1577" s="264" t="s">
        <v>31</v>
      </c>
      <c r="C1577" s="265"/>
      <c r="D1577" s="265"/>
      <c r="E1577" s="266"/>
      <c r="F1577" s="79">
        <f>SUM(F1576)*10%</f>
        <v>12.316679630000001</v>
      </c>
      <c r="G1577" s="73">
        <f>SUM(F1577/F1578)</f>
        <v>9.0909090909090925E-2</v>
      </c>
    </row>
    <row r="1578" spans="1:12" ht="15.6" thickTop="1" thickBot="1" x14ac:dyDescent="0.35">
      <c r="A1578" s="78" t="s">
        <v>32</v>
      </c>
      <c r="B1578" s="244" t="s">
        <v>33</v>
      </c>
      <c r="C1578" s="245"/>
      <c r="D1578" s="245"/>
      <c r="E1578" s="246"/>
      <c r="F1578" s="81">
        <f>SUM(F1576:F1577)</f>
        <v>135.48347593</v>
      </c>
      <c r="G1578" s="82">
        <f>SUM(G1570,G1573,G1575,G1577)</f>
        <v>0.99999999999999989</v>
      </c>
      <c r="I1578" s="31"/>
      <c r="J1578" s="30"/>
      <c r="K1578" s="31"/>
      <c r="L1578" s="31"/>
    </row>
    <row r="1579" spans="1:12" ht="15.6" thickTop="1" thickBot="1" x14ac:dyDescent="0.35"/>
    <row r="1580" spans="1:12" ht="44.4" thickTop="1" thickBot="1" x14ac:dyDescent="0.35">
      <c r="A1580" s="61" t="s">
        <v>2</v>
      </c>
      <c r="B1580" s="62" t="s">
        <v>3</v>
      </c>
      <c r="C1580" s="63" t="s">
        <v>4</v>
      </c>
      <c r="D1580" s="64" t="s">
        <v>5</v>
      </c>
      <c r="E1580" s="27"/>
      <c r="F1580" s="20"/>
      <c r="G1580" s="20"/>
      <c r="I1580" s="24"/>
      <c r="J1580" s="24"/>
      <c r="K1580" s="24"/>
    </row>
    <row r="1581" spans="1:12" ht="195.6" customHeight="1" thickTop="1" thickBot="1" x14ac:dyDescent="0.35">
      <c r="A1581" s="65" t="s">
        <v>1196</v>
      </c>
      <c r="B1581" s="222" t="s">
        <v>1197</v>
      </c>
      <c r="C1581" s="50" t="s">
        <v>781</v>
      </c>
      <c r="D1581" s="50">
        <v>1</v>
      </c>
      <c r="E1581" s="20"/>
      <c r="F1581" s="20"/>
      <c r="G1581" s="20"/>
      <c r="I1581" s="24"/>
      <c r="J1581" s="24"/>
      <c r="K1581" s="24"/>
    </row>
    <row r="1582" spans="1:12" ht="30" thickTop="1" thickBot="1" x14ac:dyDescent="0.35">
      <c r="A1582" s="61" t="s">
        <v>9</v>
      </c>
      <c r="B1582" s="62" t="s">
        <v>10</v>
      </c>
      <c r="C1582" s="62" t="s">
        <v>4</v>
      </c>
      <c r="D1582" s="62" t="s">
        <v>11</v>
      </c>
      <c r="E1582" s="62" t="s">
        <v>12</v>
      </c>
      <c r="F1582" s="62" t="s">
        <v>13</v>
      </c>
      <c r="G1582" s="64" t="s">
        <v>14</v>
      </c>
    </row>
    <row r="1583" spans="1:12" ht="15" thickTop="1" x14ac:dyDescent="0.3">
      <c r="A1583" s="20"/>
      <c r="B1583" s="67" t="s">
        <v>15</v>
      </c>
      <c r="C1583" s="68"/>
      <c r="D1583" s="68"/>
      <c r="E1583" s="68"/>
      <c r="F1583" s="68"/>
      <c r="G1583" s="7"/>
    </row>
    <row r="1584" spans="1:12" ht="15" thickBot="1" x14ac:dyDescent="0.35">
      <c r="A1584" s="36" t="s">
        <v>16</v>
      </c>
      <c r="B1584" s="4" t="s">
        <v>70</v>
      </c>
      <c r="C1584" s="4" t="s">
        <v>18</v>
      </c>
      <c r="D1584" s="105">
        <v>5.3539999999999997E-2</v>
      </c>
      <c r="E1584" s="70">
        <v>30.28</v>
      </c>
      <c r="F1584" s="6">
        <f>PRODUCT(D1584:E1584)</f>
        <v>1.6211911999999999</v>
      </c>
      <c r="G1584" s="7"/>
    </row>
    <row r="1585" spans="1:12" ht="15.6" thickTop="1" thickBot="1" x14ac:dyDescent="0.35">
      <c r="A1585" s="71">
        <v>1</v>
      </c>
      <c r="B1585" s="244" t="s">
        <v>21</v>
      </c>
      <c r="C1585" s="245"/>
      <c r="D1585" s="245"/>
      <c r="E1585" s="246"/>
      <c r="F1585" s="72">
        <f>SUM(F1584)</f>
        <v>1.6211911999999999</v>
      </c>
      <c r="G1585" s="73">
        <f>SUM(F1585/F1593)</f>
        <v>0.36088568566689538</v>
      </c>
    </row>
    <row r="1586" spans="1:12" ht="15" thickTop="1" x14ac:dyDescent="0.3">
      <c r="A1586" s="20"/>
      <c r="B1586" s="74" t="s">
        <v>188</v>
      </c>
      <c r="C1586" s="4"/>
      <c r="D1586" s="4"/>
      <c r="E1586" s="4"/>
      <c r="F1586" s="41"/>
      <c r="G1586" s="75"/>
    </row>
    <row r="1587" spans="1:12" ht="15" thickBot="1" x14ac:dyDescent="0.35">
      <c r="A1587" s="36" t="s">
        <v>23</v>
      </c>
      <c r="B1587" s="4" t="s">
        <v>189</v>
      </c>
      <c r="C1587" s="4" t="s">
        <v>190</v>
      </c>
      <c r="D1587" s="22">
        <v>1</v>
      </c>
      <c r="E1587" s="76">
        <v>1.93</v>
      </c>
      <c r="F1587" s="6">
        <f>D1587*E1587</f>
        <v>1.93</v>
      </c>
      <c r="G1587" s="7"/>
      <c r="J1587" s="30"/>
      <c r="K1587" s="104"/>
      <c r="L1587" s="104"/>
    </row>
    <row r="1588" spans="1:12" ht="15.6" thickTop="1" thickBot="1" x14ac:dyDescent="0.35">
      <c r="A1588" s="71">
        <v>2</v>
      </c>
      <c r="B1588" s="244" t="s">
        <v>134</v>
      </c>
      <c r="C1588" s="245"/>
      <c r="D1588" s="245"/>
      <c r="E1588" s="246"/>
      <c r="F1588" s="72">
        <f>SUM(F1587)</f>
        <v>1.93</v>
      </c>
      <c r="G1588" s="73">
        <f>SUM(F1588/F1593)</f>
        <v>0.42962814832519947</v>
      </c>
    </row>
    <row r="1589" spans="1:12" ht="15.6" thickTop="1" thickBot="1" x14ac:dyDescent="0.35">
      <c r="A1589" s="78" t="s">
        <v>26</v>
      </c>
      <c r="B1589" s="244" t="s">
        <v>27</v>
      </c>
      <c r="C1589" s="245"/>
      <c r="D1589" s="245"/>
      <c r="E1589" s="246"/>
      <c r="F1589" s="79">
        <f>SUM(F1585,F1588)</f>
        <v>3.5511911999999999</v>
      </c>
      <c r="G1589" s="3"/>
    </row>
    <row r="1590" spans="1:12" ht="15.6" thickTop="1" thickBot="1" x14ac:dyDescent="0.35">
      <c r="A1590" s="80">
        <v>3</v>
      </c>
      <c r="B1590" s="264" t="s">
        <v>28</v>
      </c>
      <c r="C1590" s="265"/>
      <c r="D1590" s="265"/>
      <c r="E1590" s="266"/>
      <c r="F1590" s="79">
        <f>SUM(F1589)*15%</f>
        <v>0.53267867999999996</v>
      </c>
      <c r="G1590" s="73">
        <f>SUM(F1590/F1593)</f>
        <v>0.11857707509881421</v>
      </c>
    </row>
    <row r="1591" spans="1:12" ht="15.6" thickTop="1" thickBot="1" x14ac:dyDescent="0.35">
      <c r="A1591" s="78" t="s">
        <v>29</v>
      </c>
      <c r="B1591" s="244" t="s">
        <v>30</v>
      </c>
      <c r="C1591" s="245"/>
      <c r="D1591" s="245"/>
      <c r="E1591" s="246"/>
      <c r="F1591" s="81">
        <f>SUM(F1589:F1590)</f>
        <v>4.08386988</v>
      </c>
    </row>
    <row r="1592" spans="1:12" ht="15.6" thickTop="1" thickBot="1" x14ac:dyDescent="0.35">
      <c r="A1592" s="80">
        <v>4</v>
      </c>
      <c r="B1592" s="264" t="s">
        <v>31</v>
      </c>
      <c r="C1592" s="265"/>
      <c r="D1592" s="265"/>
      <c r="E1592" s="266"/>
      <c r="F1592" s="79">
        <f>SUM(F1591)*10%</f>
        <v>0.40838698800000001</v>
      </c>
      <c r="G1592" s="73">
        <f>SUM(F1592/F1593)</f>
        <v>9.0909090909090912E-2</v>
      </c>
    </row>
    <row r="1593" spans="1:12" ht="15.6" thickTop="1" thickBot="1" x14ac:dyDescent="0.35">
      <c r="A1593" s="78" t="s">
        <v>32</v>
      </c>
      <c r="B1593" s="244" t="s">
        <v>33</v>
      </c>
      <c r="C1593" s="245"/>
      <c r="D1593" s="245"/>
      <c r="E1593" s="246"/>
      <c r="F1593" s="81">
        <f>SUM(F1591:F1592)</f>
        <v>4.4922568680000001</v>
      </c>
      <c r="G1593" s="82">
        <f>SUM(G1585,G1588,G1590,G1592)</f>
        <v>1</v>
      </c>
      <c r="I1593" s="31"/>
      <c r="J1593" s="30"/>
      <c r="K1593" s="31"/>
      <c r="L1593" s="31"/>
    </row>
    <row r="1594" spans="1:12" ht="15.6" thickTop="1" thickBot="1" x14ac:dyDescent="0.35"/>
    <row r="1595" spans="1:12" ht="44.4" thickTop="1" thickBot="1" x14ac:dyDescent="0.35">
      <c r="A1595" s="61" t="s">
        <v>2</v>
      </c>
      <c r="B1595" s="62" t="s">
        <v>3</v>
      </c>
      <c r="C1595" s="63" t="s">
        <v>4</v>
      </c>
      <c r="D1595" s="64" t="s">
        <v>5</v>
      </c>
      <c r="E1595" s="27"/>
      <c r="F1595" s="20"/>
      <c r="G1595" s="20"/>
      <c r="I1595" s="24"/>
      <c r="J1595" s="24"/>
      <c r="K1595" s="24"/>
    </row>
    <row r="1596" spans="1:12" ht="206.4" customHeight="1" thickTop="1" thickBot="1" x14ac:dyDescent="0.35">
      <c r="A1596" s="65" t="s">
        <v>1198</v>
      </c>
      <c r="B1596" s="222" t="s">
        <v>1199</v>
      </c>
      <c r="C1596" s="50" t="s">
        <v>130</v>
      </c>
      <c r="D1596" s="50">
        <v>1</v>
      </c>
      <c r="E1596" s="20"/>
      <c r="F1596" s="20"/>
      <c r="G1596" s="20"/>
      <c r="I1596" s="24"/>
      <c r="J1596" s="24"/>
      <c r="K1596" s="24"/>
    </row>
    <row r="1597" spans="1:12" ht="30" thickTop="1" thickBot="1" x14ac:dyDescent="0.35">
      <c r="A1597" s="61" t="s">
        <v>9</v>
      </c>
      <c r="B1597" s="62" t="s">
        <v>10</v>
      </c>
      <c r="C1597" s="62" t="s">
        <v>4</v>
      </c>
      <c r="D1597" s="62" t="s">
        <v>11</v>
      </c>
      <c r="E1597" s="62" t="s">
        <v>12</v>
      </c>
      <c r="F1597" s="62" t="s">
        <v>13</v>
      </c>
      <c r="G1597" s="64" t="s">
        <v>14</v>
      </c>
    </row>
    <row r="1598" spans="1:12" ht="15" thickTop="1" x14ac:dyDescent="0.3">
      <c r="A1598" s="20"/>
      <c r="B1598" s="67" t="s">
        <v>15</v>
      </c>
      <c r="C1598" s="68"/>
      <c r="D1598" s="68"/>
      <c r="E1598" s="68"/>
      <c r="F1598" s="68"/>
      <c r="G1598" s="7"/>
    </row>
    <row r="1599" spans="1:12" x14ac:dyDescent="0.3">
      <c r="A1599" s="36" t="s">
        <v>16</v>
      </c>
      <c r="B1599" s="4" t="s">
        <v>70</v>
      </c>
      <c r="C1599" s="4" t="s">
        <v>18</v>
      </c>
      <c r="D1599" s="105">
        <v>2.2170000000000001</v>
      </c>
      <c r="E1599" s="70">
        <v>30.28</v>
      </c>
      <c r="F1599" s="6">
        <f>PRODUCT(D1599:E1599)</f>
        <v>67.130760000000009</v>
      </c>
      <c r="G1599" s="7"/>
    </row>
    <row r="1600" spans="1:12" ht="15" thickBot="1" x14ac:dyDescent="0.35">
      <c r="A1600" s="36" t="s">
        <v>19</v>
      </c>
      <c r="B1600" s="4" t="s">
        <v>20</v>
      </c>
      <c r="C1600" s="4" t="s">
        <v>18</v>
      </c>
      <c r="D1600" s="105">
        <v>2.2170000000000001</v>
      </c>
      <c r="E1600" s="70">
        <v>25.18</v>
      </c>
      <c r="F1600" s="6">
        <f>PRODUCT(D1600:E1600)</f>
        <v>55.824060000000003</v>
      </c>
      <c r="G1600" s="7"/>
    </row>
    <row r="1601" spans="1:12" ht="15.6" thickTop="1" thickBot="1" x14ac:dyDescent="0.35">
      <c r="A1601" s="71">
        <v>1</v>
      </c>
      <c r="B1601" s="244" t="s">
        <v>21</v>
      </c>
      <c r="C1601" s="245"/>
      <c r="D1601" s="245"/>
      <c r="E1601" s="246"/>
      <c r="F1601" s="72">
        <f>SUM(F1599:F1600)</f>
        <v>122.95482000000001</v>
      </c>
      <c r="G1601" s="73">
        <f>SUM(F1601/F1609)</f>
        <v>0.52791777525572303</v>
      </c>
    </row>
    <row r="1602" spans="1:12" ht="15" thickTop="1" x14ac:dyDescent="0.3">
      <c r="A1602" s="20"/>
      <c r="B1602" s="74" t="s">
        <v>188</v>
      </c>
      <c r="C1602" s="4"/>
      <c r="D1602" s="4"/>
      <c r="E1602" s="4"/>
      <c r="F1602" s="41"/>
      <c r="G1602" s="75"/>
    </row>
    <row r="1603" spans="1:12" ht="15" thickBot="1" x14ac:dyDescent="0.35">
      <c r="A1603" s="36" t="s">
        <v>23</v>
      </c>
      <c r="B1603" s="4" t="s">
        <v>189</v>
      </c>
      <c r="C1603" s="4" t="s">
        <v>190</v>
      </c>
      <c r="D1603" s="22">
        <v>1</v>
      </c>
      <c r="E1603" s="76">
        <v>61.16</v>
      </c>
      <c r="F1603" s="6">
        <f>D1603*E1603</f>
        <v>61.16</v>
      </c>
      <c r="G1603" s="7"/>
      <c r="J1603" s="30"/>
      <c r="K1603" s="104"/>
      <c r="L1603" s="104"/>
    </row>
    <row r="1604" spans="1:12" ht="15.6" thickTop="1" thickBot="1" x14ac:dyDescent="0.35">
      <c r="A1604" s="71">
        <v>2</v>
      </c>
      <c r="B1604" s="244" t="s">
        <v>134</v>
      </c>
      <c r="C1604" s="245"/>
      <c r="D1604" s="245"/>
      <c r="E1604" s="246"/>
      <c r="F1604" s="72">
        <f>SUM(F1603)</f>
        <v>61.16</v>
      </c>
      <c r="G1604" s="73">
        <f>SUM(F1604/F1609)</f>
        <v>0.26259605873637176</v>
      </c>
    </row>
    <row r="1605" spans="1:12" ht="15.6" thickTop="1" thickBot="1" x14ac:dyDescent="0.35">
      <c r="A1605" s="78" t="s">
        <v>26</v>
      </c>
      <c r="B1605" s="244" t="s">
        <v>27</v>
      </c>
      <c r="C1605" s="245"/>
      <c r="D1605" s="245"/>
      <c r="E1605" s="246"/>
      <c r="F1605" s="79">
        <f>SUM(F1601,F1604)</f>
        <v>184.11482000000001</v>
      </c>
      <c r="G1605" s="3"/>
    </row>
    <row r="1606" spans="1:12" ht="15.6" thickTop="1" thickBot="1" x14ac:dyDescent="0.35">
      <c r="A1606" s="80">
        <v>3</v>
      </c>
      <c r="B1606" s="264" t="s">
        <v>28</v>
      </c>
      <c r="C1606" s="265"/>
      <c r="D1606" s="265"/>
      <c r="E1606" s="266"/>
      <c r="F1606" s="79">
        <f>SUM(F1605)*15%</f>
        <v>27.617222999999999</v>
      </c>
      <c r="G1606" s="73">
        <f>SUM(F1606/F1609)</f>
        <v>0.11857707509881422</v>
      </c>
    </row>
    <row r="1607" spans="1:12" ht="15.6" thickTop="1" thickBot="1" x14ac:dyDescent="0.35">
      <c r="A1607" s="78" t="s">
        <v>29</v>
      </c>
      <c r="B1607" s="244" t="s">
        <v>30</v>
      </c>
      <c r="C1607" s="245"/>
      <c r="D1607" s="245"/>
      <c r="E1607" s="246"/>
      <c r="F1607" s="81">
        <f>SUM(F1605:F1606)</f>
        <v>211.732043</v>
      </c>
    </row>
    <row r="1608" spans="1:12" ht="15.6" thickTop="1" thickBot="1" x14ac:dyDescent="0.35">
      <c r="A1608" s="80">
        <v>4</v>
      </c>
      <c r="B1608" s="264" t="s">
        <v>31</v>
      </c>
      <c r="C1608" s="265"/>
      <c r="D1608" s="265"/>
      <c r="E1608" s="266"/>
      <c r="F1608" s="79">
        <f>SUM(F1607)*10%</f>
        <v>21.173204300000002</v>
      </c>
      <c r="G1608" s="73">
        <f>SUM(F1608/F1609)</f>
        <v>9.0909090909090912E-2</v>
      </c>
    </row>
    <row r="1609" spans="1:12" ht="15.6" thickTop="1" thickBot="1" x14ac:dyDescent="0.35">
      <c r="A1609" s="78" t="s">
        <v>32</v>
      </c>
      <c r="B1609" s="244" t="s">
        <v>33</v>
      </c>
      <c r="C1609" s="245"/>
      <c r="D1609" s="245"/>
      <c r="E1609" s="246"/>
      <c r="F1609" s="81">
        <f>SUM(F1607:F1608)</f>
        <v>232.90524730000001</v>
      </c>
      <c r="G1609" s="82">
        <f>SUM(G1601,G1604,G1606,G1608)</f>
        <v>0.99999999999999989</v>
      </c>
      <c r="I1609" s="31"/>
      <c r="J1609" s="30"/>
      <c r="K1609" s="31"/>
      <c r="L1609" s="31"/>
    </row>
    <row r="1610" spans="1:12" ht="15.6" thickTop="1" thickBot="1" x14ac:dyDescent="0.35"/>
    <row r="1611" spans="1:12" ht="44.4" thickTop="1" thickBot="1" x14ac:dyDescent="0.35">
      <c r="A1611" s="61" t="s">
        <v>2</v>
      </c>
      <c r="B1611" s="62" t="s">
        <v>3</v>
      </c>
      <c r="C1611" s="63" t="s">
        <v>4</v>
      </c>
      <c r="D1611" s="64" t="s">
        <v>5</v>
      </c>
      <c r="E1611" s="27"/>
      <c r="F1611" s="20"/>
      <c r="G1611" s="20"/>
      <c r="I1611" s="24"/>
      <c r="J1611" s="24"/>
      <c r="K1611" s="24"/>
    </row>
    <row r="1612" spans="1:12" ht="219" customHeight="1" thickTop="1" thickBot="1" x14ac:dyDescent="0.35">
      <c r="A1612" s="65" t="s">
        <v>1200</v>
      </c>
      <c r="B1612" s="222" t="s">
        <v>1201</v>
      </c>
      <c r="C1612" s="50" t="s">
        <v>130</v>
      </c>
      <c r="D1612" s="50">
        <v>1</v>
      </c>
      <c r="E1612" s="20"/>
      <c r="F1612" s="20"/>
      <c r="G1612" s="20"/>
      <c r="I1612" s="24"/>
      <c r="J1612" s="24"/>
      <c r="K1612" s="24"/>
    </row>
    <row r="1613" spans="1:12" ht="30" thickTop="1" thickBot="1" x14ac:dyDescent="0.35">
      <c r="A1613" s="61" t="s">
        <v>9</v>
      </c>
      <c r="B1613" s="62" t="s">
        <v>10</v>
      </c>
      <c r="C1613" s="62" t="s">
        <v>4</v>
      </c>
      <c r="D1613" s="62" t="s">
        <v>11</v>
      </c>
      <c r="E1613" s="62" t="s">
        <v>12</v>
      </c>
      <c r="F1613" s="62" t="s">
        <v>13</v>
      </c>
      <c r="G1613" s="64" t="s">
        <v>14</v>
      </c>
    </row>
    <row r="1614" spans="1:12" ht="15" thickTop="1" x14ac:dyDescent="0.3">
      <c r="A1614" s="20"/>
      <c r="B1614" s="67" t="s">
        <v>15</v>
      </c>
      <c r="C1614" s="68"/>
      <c r="D1614" s="68"/>
      <c r="E1614" s="68"/>
      <c r="F1614" s="68"/>
      <c r="G1614" s="7"/>
    </row>
    <row r="1615" spans="1:12" x14ac:dyDescent="0.3">
      <c r="A1615" s="36" t="s">
        <v>16</v>
      </c>
      <c r="B1615" s="4" t="s">
        <v>70</v>
      </c>
      <c r="C1615" s="4" t="s">
        <v>18</v>
      </c>
      <c r="D1615" s="105">
        <v>0.42230000000000001</v>
      </c>
      <c r="E1615" s="70">
        <v>30.28</v>
      </c>
      <c r="F1615" s="6">
        <f>PRODUCT(D1615:E1615)</f>
        <v>12.787244000000001</v>
      </c>
      <c r="G1615" s="7"/>
    </row>
    <row r="1616" spans="1:12" ht="15" thickBot="1" x14ac:dyDescent="0.35">
      <c r="A1616" s="36" t="s">
        <v>19</v>
      </c>
      <c r="B1616" s="4" t="s">
        <v>20</v>
      </c>
      <c r="C1616" s="4" t="s">
        <v>18</v>
      </c>
      <c r="D1616" s="105">
        <v>0.42230000000000001</v>
      </c>
      <c r="E1616" s="70">
        <v>25.18</v>
      </c>
      <c r="F1616" s="6">
        <f>PRODUCT(D1616:E1616)</f>
        <v>10.633514</v>
      </c>
      <c r="G1616" s="7"/>
    </row>
    <row r="1617" spans="1:12" ht="15.6" thickTop="1" thickBot="1" x14ac:dyDescent="0.35">
      <c r="A1617" s="71">
        <v>1</v>
      </c>
      <c r="B1617" s="244" t="s">
        <v>21</v>
      </c>
      <c r="C1617" s="245"/>
      <c r="D1617" s="245"/>
      <c r="E1617" s="246"/>
      <c r="F1617" s="72">
        <f>SUM(F1615:F1616)</f>
        <v>23.420757999999999</v>
      </c>
      <c r="G1617" s="73">
        <f>SUM(F1617/F1625)</f>
        <v>0.37954377833942282</v>
      </c>
    </row>
    <row r="1618" spans="1:12" ht="15" thickTop="1" x14ac:dyDescent="0.3">
      <c r="A1618" s="20"/>
      <c r="B1618" s="74" t="s">
        <v>188</v>
      </c>
      <c r="C1618" s="4"/>
      <c r="D1618" s="4"/>
      <c r="E1618" s="4"/>
      <c r="F1618" s="41"/>
      <c r="G1618" s="75"/>
    </row>
    <row r="1619" spans="1:12" ht="15" thickBot="1" x14ac:dyDescent="0.35">
      <c r="A1619" s="36" t="s">
        <v>23</v>
      </c>
      <c r="B1619" s="4" t="s">
        <v>189</v>
      </c>
      <c r="C1619" s="4" t="s">
        <v>190</v>
      </c>
      <c r="D1619" s="22">
        <v>1</v>
      </c>
      <c r="E1619" s="76">
        <v>25.36</v>
      </c>
      <c r="F1619" s="6">
        <f>D1619*E1619</f>
        <v>25.36</v>
      </c>
      <c r="G1619" s="7"/>
      <c r="J1619" s="30"/>
      <c r="K1619" s="104"/>
      <c r="L1619" s="104"/>
    </row>
    <row r="1620" spans="1:12" ht="15.6" thickTop="1" thickBot="1" x14ac:dyDescent="0.35">
      <c r="A1620" s="71">
        <v>2</v>
      </c>
      <c r="B1620" s="244" t="s">
        <v>134</v>
      </c>
      <c r="C1620" s="245"/>
      <c r="D1620" s="245"/>
      <c r="E1620" s="246"/>
      <c r="F1620" s="72">
        <f>SUM(F1619)</f>
        <v>25.36</v>
      </c>
      <c r="G1620" s="73">
        <f>SUM(F1620/F1625)</f>
        <v>0.41097005565267197</v>
      </c>
    </row>
    <row r="1621" spans="1:12" ht="15.6" thickTop="1" thickBot="1" x14ac:dyDescent="0.35">
      <c r="A1621" s="78" t="s">
        <v>26</v>
      </c>
      <c r="B1621" s="244" t="s">
        <v>27</v>
      </c>
      <c r="C1621" s="245"/>
      <c r="D1621" s="245"/>
      <c r="E1621" s="246"/>
      <c r="F1621" s="79">
        <f>SUM(F1617,F1620)</f>
        <v>48.780757999999999</v>
      </c>
      <c r="G1621" s="3"/>
    </row>
    <row r="1622" spans="1:12" ht="15.6" thickTop="1" thickBot="1" x14ac:dyDescent="0.35">
      <c r="A1622" s="80">
        <v>3</v>
      </c>
      <c r="B1622" s="264" t="s">
        <v>28</v>
      </c>
      <c r="C1622" s="265"/>
      <c r="D1622" s="265"/>
      <c r="E1622" s="266"/>
      <c r="F1622" s="79">
        <f>SUM(F1621)*15%</f>
        <v>7.3171136999999993</v>
      </c>
      <c r="G1622" s="73">
        <f>SUM(F1622/F1625)</f>
        <v>0.11857707509881421</v>
      </c>
    </row>
    <row r="1623" spans="1:12" ht="15.6" thickTop="1" thickBot="1" x14ac:dyDescent="0.35">
      <c r="A1623" s="78" t="s">
        <v>29</v>
      </c>
      <c r="B1623" s="244" t="s">
        <v>30</v>
      </c>
      <c r="C1623" s="245"/>
      <c r="D1623" s="245"/>
      <c r="E1623" s="246"/>
      <c r="F1623" s="81">
        <f>SUM(F1621:F1622)</f>
        <v>56.097871699999999</v>
      </c>
    </row>
    <row r="1624" spans="1:12" ht="15.6" thickTop="1" thickBot="1" x14ac:dyDescent="0.35">
      <c r="A1624" s="80">
        <v>4</v>
      </c>
      <c r="B1624" s="264" t="s">
        <v>31</v>
      </c>
      <c r="C1624" s="265"/>
      <c r="D1624" s="265"/>
      <c r="E1624" s="266"/>
      <c r="F1624" s="79">
        <f>SUM(F1623)*10%</f>
        <v>5.6097871700000006</v>
      </c>
      <c r="G1624" s="73">
        <f>SUM(F1624/F1625)</f>
        <v>9.0909090909090912E-2</v>
      </c>
    </row>
    <row r="1625" spans="1:12" ht="15.6" thickTop="1" thickBot="1" x14ac:dyDescent="0.35">
      <c r="A1625" s="78" t="s">
        <v>32</v>
      </c>
      <c r="B1625" s="244" t="s">
        <v>33</v>
      </c>
      <c r="C1625" s="245"/>
      <c r="D1625" s="245"/>
      <c r="E1625" s="246"/>
      <c r="F1625" s="81">
        <f>SUM(F1623:F1624)</f>
        <v>61.707658870000003</v>
      </c>
      <c r="G1625" s="82">
        <f>SUM(G1617,G1620,G1622,G1624)</f>
        <v>0.99999999999999989</v>
      </c>
      <c r="I1625" s="31"/>
      <c r="J1625" s="30"/>
      <c r="K1625" s="31"/>
      <c r="L1625" s="31"/>
    </row>
    <row r="1626" spans="1:12" ht="15.6" thickTop="1" thickBot="1" x14ac:dyDescent="0.35"/>
    <row r="1627" spans="1:12" ht="44.4" thickTop="1" thickBot="1" x14ac:dyDescent="0.35">
      <c r="A1627" s="61" t="s">
        <v>2</v>
      </c>
      <c r="B1627" s="62" t="s">
        <v>3</v>
      </c>
      <c r="C1627" s="63" t="s">
        <v>4</v>
      </c>
      <c r="D1627" s="64" t="s">
        <v>5</v>
      </c>
      <c r="E1627" s="27"/>
      <c r="F1627" s="20"/>
      <c r="G1627" s="20"/>
      <c r="I1627" s="24"/>
      <c r="J1627" s="24"/>
      <c r="K1627" s="24"/>
    </row>
    <row r="1628" spans="1:12" ht="171.6" customHeight="1" thickTop="1" thickBot="1" x14ac:dyDescent="0.35">
      <c r="A1628" s="65" t="s">
        <v>1202</v>
      </c>
      <c r="B1628" s="222" t="s">
        <v>1203</v>
      </c>
      <c r="C1628" s="50" t="s">
        <v>130</v>
      </c>
      <c r="D1628" s="50">
        <v>1</v>
      </c>
      <c r="E1628" s="20"/>
      <c r="F1628" s="20"/>
      <c r="G1628" s="20"/>
      <c r="I1628" s="24"/>
      <c r="J1628" s="24"/>
      <c r="K1628" s="24"/>
    </row>
    <row r="1629" spans="1:12" ht="30" thickTop="1" thickBot="1" x14ac:dyDescent="0.35">
      <c r="A1629" s="61" t="s">
        <v>9</v>
      </c>
      <c r="B1629" s="62" t="s">
        <v>10</v>
      </c>
      <c r="C1629" s="62" t="s">
        <v>4</v>
      </c>
      <c r="D1629" s="62" t="s">
        <v>11</v>
      </c>
      <c r="E1629" s="62" t="s">
        <v>12</v>
      </c>
      <c r="F1629" s="62" t="s">
        <v>13</v>
      </c>
      <c r="G1629" s="64" t="s">
        <v>14</v>
      </c>
    </row>
    <row r="1630" spans="1:12" ht="15" thickTop="1" x14ac:dyDescent="0.3">
      <c r="A1630" s="20"/>
      <c r="B1630" s="67" t="s">
        <v>15</v>
      </c>
      <c r="C1630" s="68"/>
      <c r="D1630" s="68"/>
      <c r="E1630" s="68"/>
      <c r="F1630" s="68"/>
      <c r="G1630" s="7"/>
    </row>
    <row r="1631" spans="1:12" x14ac:dyDescent="0.3">
      <c r="A1631" s="36" t="s">
        <v>16</v>
      </c>
      <c r="B1631" s="4" t="s">
        <v>70</v>
      </c>
      <c r="C1631" s="4" t="s">
        <v>18</v>
      </c>
      <c r="D1631" s="105">
        <v>1.1086</v>
      </c>
      <c r="E1631" s="70">
        <v>30.28</v>
      </c>
      <c r="F1631" s="6">
        <f>PRODUCT(D1631:E1631)</f>
        <v>33.568408000000005</v>
      </c>
      <c r="G1631" s="7"/>
    </row>
    <row r="1632" spans="1:12" ht="15" thickBot="1" x14ac:dyDescent="0.35">
      <c r="A1632" s="36" t="s">
        <v>19</v>
      </c>
      <c r="B1632" s="4" t="s">
        <v>20</v>
      </c>
      <c r="C1632" s="4" t="s">
        <v>18</v>
      </c>
      <c r="D1632" s="105">
        <v>1.1086</v>
      </c>
      <c r="E1632" s="70">
        <v>25.18</v>
      </c>
      <c r="F1632" s="6">
        <f>PRODUCT(D1632:E1632)</f>
        <v>27.914548</v>
      </c>
      <c r="G1632" s="7"/>
    </row>
    <row r="1633" spans="1:12" ht="15.6" thickTop="1" thickBot="1" x14ac:dyDescent="0.35">
      <c r="A1633" s="71">
        <v>1</v>
      </c>
      <c r="B1633" s="244" t="s">
        <v>21</v>
      </c>
      <c r="C1633" s="245"/>
      <c r="D1633" s="245"/>
      <c r="E1633" s="246"/>
      <c r="F1633" s="72">
        <f>SUM(F1631:F1632)</f>
        <v>61.482956000000001</v>
      </c>
      <c r="G1633" s="73">
        <f>SUM(F1633/F1641)</f>
        <v>0.45622621485061648</v>
      </c>
    </row>
    <row r="1634" spans="1:12" ht="15" thickTop="1" x14ac:dyDescent="0.3">
      <c r="A1634" s="20"/>
      <c r="B1634" s="74" t="s">
        <v>188</v>
      </c>
      <c r="C1634" s="4"/>
      <c r="D1634" s="4"/>
      <c r="E1634" s="4"/>
      <c r="F1634" s="41"/>
      <c r="G1634" s="75"/>
    </row>
    <row r="1635" spans="1:12" ht="15" thickBot="1" x14ac:dyDescent="0.35">
      <c r="A1635" s="36" t="s">
        <v>23</v>
      </c>
      <c r="B1635" s="4" t="s">
        <v>189</v>
      </c>
      <c r="C1635" s="4" t="s">
        <v>190</v>
      </c>
      <c r="D1635" s="22">
        <v>1</v>
      </c>
      <c r="E1635" s="76">
        <v>45.05</v>
      </c>
      <c r="F1635" s="6">
        <f>D1635*E1635</f>
        <v>45.05</v>
      </c>
      <c r="G1635" s="7"/>
      <c r="J1635" s="30"/>
      <c r="K1635" s="104"/>
      <c r="L1635" s="104"/>
    </row>
    <row r="1636" spans="1:12" ht="15.6" thickTop="1" thickBot="1" x14ac:dyDescent="0.35">
      <c r="A1636" s="71">
        <v>2</v>
      </c>
      <c r="B1636" s="244" t="s">
        <v>134</v>
      </c>
      <c r="C1636" s="245"/>
      <c r="D1636" s="245"/>
      <c r="E1636" s="246"/>
      <c r="F1636" s="72">
        <f>SUM(F1635)</f>
        <v>45.05</v>
      </c>
      <c r="G1636" s="73">
        <f>SUM(F1636/F1641)</f>
        <v>0.33428761914147836</v>
      </c>
    </row>
    <row r="1637" spans="1:12" ht="15.6" thickTop="1" thickBot="1" x14ac:dyDescent="0.35">
      <c r="A1637" s="78" t="s">
        <v>26</v>
      </c>
      <c r="B1637" s="244" t="s">
        <v>27</v>
      </c>
      <c r="C1637" s="245"/>
      <c r="D1637" s="245"/>
      <c r="E1637" s="246"/>
      <c r="F1637" s="79">
        <f>SUM(F1633,F1636)</f>
        <v>106.532956</v>
      </c>
      <c r="G1637" s="3"/>
    </row>
    <row r="1638" spans="1:12" ht="15.6" thickTop="1" thickBot="1" x14ac:dyDescent="0.35">
      <c r="A1638" s="80">
        <v>3</v>
      </c>
      <c r="B1638" s="264" t="s">
        <v>28</v>
      </c>
      <c r="C1638" s="265"/>
      <c r="D1638" s="265"/>
      <c r="E1638" s="266"/>
      <c r="F1638" s="79">
        <f>SUM(F1637)*15%</f>
        <v>15.9799434</v>
      </c>
      <c r="G1638" s="73">
        <f>SUM(F1638/F1641)</f>
        <v>0.11857707509881422</v>
      </c>
    </row>
    <row r="1639" spans="1:12" ht="15.6" thickTop="1" thickBot="1" x14ac:dyDescent="0.35">
      <c r="A1639" s="78" t="s">
        <v>29</v>
      </c>
      <c r="B1639" s="244" t="s">
        <v>30</v>
      </c>
      <c r="C1639" s="245"/>
      <c r="D1639" s="245"/>
      <c r="E1639" s="246"/>
      <c r="F1639" s="81">
        <f>SUM(F1637:F1638)</f>
        <v>122.51289939999999</v>
      </c>
    </row>
    <row r="1640" spans="1:12" ht="15.6" thickTop="1" thickBot="1" x14ac:dyDescent="0.35">
      <c r="A1640" s="80">
        <v>4</v>
      </c>
      <c r="B1640" s="264" t="s">
        <v>31</v>
      </c>
      <c r="C1640" s="265"/>
      <c r="D1640" s="265"/>
      <c r="E1640" s="266"/>
      <c r="F1640" s="79">
        <f>SUM(F1639)*10%</f>
        <v>12.251289939999999</v>
      </c>
      <c r="G1640" s="73">
        <f>SUM(F1640/F1641)</f>
        <v>9.0909090909090898E-2</v>
      </c>
    </row>
    <row r="1641" spans="1:12" ht="15.6" thickTop="1" thickBot="1" x14ac:dyDescent="0.35">
      <c r="A1641" s="78" t="s">
        <v>32</v>
      </c>
      <c r="B1641" s="244" t="s">
        <v>33</v>
      </c>
      <c r="C1641" s="245"/>
      <c r="D1641" s="245"/>
      <c r="E1641" s="246"/>
      <c r="F1641" s="81">
        <f>SUM(F1639:F1640)</f>
        <v>134.76418934</v>
      </c>
      <c r="G1641" s="82">
        <f>SUM(G1633,G1636,G1638,G1640)</f>
        <v>1</v>
      </c>
      <c r="I1641" s="31"/>
      <c r="J1641" s="30"/>
      <c r="K1641" s="31"/>
      <c r="L1641" s="31"/>
    </row>
    <row r="1642" spans="1:12" ht="15.6" thickTop="1" thickBot="1" x14ac:dyDescent="0.35"/>
    <row r="1643" spans="1:12" ht="44.4" thickTop="1" thickBot="1" x14ac:dyDescent="0.35">
      <c r="A1643" s="61" t="s">
        <v>2</v>
      </c>
      <c r="B1643" s="62" t="s">
        <v>3</v>
      </c>
      <c r="C1643" s="63" t="s">
        <v>4</v>
      </c>
      <c r="D1643" s="64" t="s">
        <v>5</v>
      </c>
      <c r="E1643" s="27"/>
      <c r="F1643" s="20"/>
      <c r="G1643" s="20"/>
      <c r="I1643" s="24"/>
      <c r="J1643" s="24"/>
      <c r="K1643" s="24"/>
    </row>
    <row r="1644" spans="1:12" ht="157.80000000000001" customHeight="1" thickTop="1" thickBot="1" x14ac:dyDescent="0.35">
      <c r="A1644" s="65" t="s">
        <v>1204</v>
      </c>
      <c r="B1644" s="222" t="s">
        <v>1205</v>
      </c>
      <c r="C1644" s="50" t="s">
        <v>130</v>
      </c>
      <c r="D1644" s="50">
        <v>1</v>
      </c>
      <c r="E1644" s="20"/>
      <c r="F1644" s="20"/>
      <c r="G1644" s="20"/>
      <c r="I1644" s="24"/>
      <c r="J1644" s="24"/>
      <c r="K1644" s="24"/>
    </row>
    <row r="1645" spans="1:12" ht="30" thickTop="1" thickBot="1" x14ac:dyDescent="0.35">
      <c r="A1645" s="61" t="s">
        <v>9</v>
      </c>
      <c r="B1645" s="62" t="s">
        <v>10</v>
      </c>
      <c r="C1645" s="62" t="s">
        <v>4</v>
      </c>
      <c r="D1645" s="62" t="s">
        <v>11</v>
      </c>
      <c r="E1645" s="62" t="s">
        <v>12</v>
      </c>
      <c r="F1645" s="62" t="s">
        <v>13</v>
      </c>
      <c r="G1645" s="64" t="s">
        <v>14</v>
      </c>
    </row>
    <row r="1646" spans="1:12" ht="15" thickTop="1" x14ac:dyDescent="0.3">
      <c r="A1646" s="20"/>
      <c r="B1646" s="67" t="s">
        <v>15</v>
      </c>
      <c r="C1646" s="68"/>
      <c r="D1646" s="68"/>
      <c r="E1646" s="68"/>
      <c r="F1646" s="68"/>
      <c r="G1646" s="7"/>
    </row>
    <row r="1647" spans="1:12" x14ac:dyDescent="0.3">
      <c r="A1647" s="36" t="s">
        <v>16</v>
      </c>
      <c r="B1647" s="4" t="s">
        <v>70</v>
      </c>
      <c r="C1647" s="4" t="s">
        <v>18</v>
      </c>
      <c r="D1647" s="105">
        <v>1.9954000000000001</v>
      </c>
      <c r="E1647" s="70">
        <v>30.28</v>
      </c>
      <c r="F1647" s="6">
        <f>PRODUCT(D1647:E1647)</f>
        <v>60.420712000000002</v>
      </c>
      <c r="G1647" s="7"/>
    </row>
    <row r="1648" spans="1:12" ht="15" thickBot="1" x14ac:dyDescent="0.35">
      <c r="A1648" s="36" t="s">
        <v>19</v>
      </c>
      <c r="B1648" s="4" t="s">
        <v>20</v>
      </c>
      <c r="C1648" s="4" t="s">
        <v>18</v>
      </c>
      <c r="D1648" s="105">
        <v>1.9954000000000001</v>
      </c>
      <c r="E1648" s="70">
        <v>25.18</v>
      </c>
      <c r="F1648" s="6">
        <f>PRODUCT(D1648:E1648)</f>
        <v>50.244171999999999</v>
      </c>
      <c r="G1648" s="7"/>
    </row>
    <row r="1649" spans="1:12" ht="15.6" thickTop="1" thickBot="1" x14ac:dyDescent="0.35">
      <c r="A1649" s="71">
        <v>1</v>
      </c>
      <c r="B1649" s="244" t="s">
        <v>21</v>
      </c>
      <c r="C1649" s="245"/>
      <c r="D1649" s="245"/>
      <c r="E1649" s="246"/>
      <c r="F1649" s="72">
        <f>SUM(F1647:F1648)</f>
        <v>110.664884</v>
      </c>
      <c r="G1649" s="73">
        <f>SUM(F1649/F1658)</f>
        <v>0.74710455957350319</v>
      </c>
    </row>
    <row r="1650" spans="1:12" ht="15" thickTop="1" x14ac:dyDescent="0.3">
      <c r="A1650" s="21"/>
      <c r="B1650" s="74" t="s">
        <v>45</v>
      </c>
      <c r="C1650" s="4"/>
      <c r="D1650" s="4"/>
      <c r="E1650" s="4"/>
      <c r="F1650" s="41"/>
      <c r="G1650" s="75"/>
    </row>
    <row r="1651" spans="1:12" x14ac:dyDescent="0.3">
      <c r="A1651" s="109" t="s">
        <v>23</v>
      </c>
      <c r="B1651" s="4" t="s">
        <v>1206</v>
      </c>
      <c r="C1651" s="39" t="s">
        <v>110</v>
      </c>
      <c r="D1651" s="40">
        <v>1</v>
      </c>
      <c r="E1651" s="6">
        <v>1.3</v>
      </c>
      <c r="F1651" s="41">
        <f t="shared" ref="F1651" si="56">D1651*E1651</f>
        <v>1.3</v>
      </c>
      <c r="G1651" s="7"/>
    </row>
    <row r="1652" spans="1:12" ht="15" thickBot="1" x14ac:dyDescent="0.35">
      <c r="A1652" s="109" t="s">
        <v>47</v>
      </c>
      <c r="B1652" s="4" t="s">
        <v>1207</v>
      </c>
      <c r="C1652" s="68" t="s">
        <v>110</v>
      </c>
      <c r="D1652" s="69">
        <v>1</v>
      </c>
      <c r="E1652" s="4">
        <v>5.13</v>
      </c>
      <c r="F1652" s="41">
        <f>D1652*E1652</f>
        <v>5.13</v>
      </c>
      <c r="G1652" s="7"/>
    </row>
    <row r="1653" spans="1:12" ht="15.6" thickTop="1" thickBot="1" x14ac:dyDescent="0.35">
      <c r="A1653" s="80">
        <v>2</v>
      </c>
      <c r="B1653" s="244" t="s">
        <v>49</v>
      </c>
      <c r="C1653" s="245"/>
      <c r="D1653" s="245"/>
      <c r="E1653" s="246"/>
      <c r="F1653" s="72">
        <f>SUM(F1651:F1652)</f>
        <v>6.43</v>
      </c>
      <c r="G1653" s="73">
        <f>SUM(F1653/F1658)</f>
        <v>4.3409274418591763E-2</v>
      </c>
    </row>
    <row r="1654" spans="1:12" ht="15.6" thickTop="1" thickBot="1" x14ac:dyDescent="0.35">
      <c r="A1654" s="78" t="s">
        <v>26</v>
      </c>
      <c r="B1654" s="244" t="s">
        <v>27</v>
      </c>
      <c r="C1654" s="245"/>
      <c r="D1654" s="245"/>
      <c r="E1654" s="246"/>
      <c r="F1654" s="79">
        <f>SUM(F1649,F1653)</f>
        <v>117.09488400000001</v>
      </c>
      <c r="G1654" s="3"/>
    </row>
    <row r="1655" spans="1:12" ht="15.6" thickTop="1" thickBot="1" x14ac:dyDescent="0.35">
      <c r="A1655" s="80">
        <v>3</v>
      </c>
      <c r="B1655" s="264" t="s">
        <v>28</v>
      </c>
      <c r="C1655" s="265"/>
      <c r="D1655" s="265"/>
      <c r="E1655" s="266"/>
      <c r="F1655" s="79">
        <f>SUM(F1654)*15%</f>
        <v>17.5642326</v>
      </c>
      <c r="G1655" s="73">
        <f>SUM(F1655/F1658)</f>
        <v>0.11857707509881424</v>
      </c>
    </row>
    <row r="1656" spans="1:12" ht="15.6" thickTop="1" thickBot="1" x14ac:dyDescent="0.35">
      <c r="A1656" s="78" t="s">
        <v>29</v>
      </c>
      <c r="B1656" s="244" t="s">
        <v>30</v>
      </c>
      <c r="C1656" s="245"/>
      <c r="D1656" s="245"/>
      <c r="E1656" s="246"/>
      <c r="F1656" s="81">
        <f>SUM(F1654:F1655)</f>
        <v>134.6591166</v>
      </c>
    </row>
    <row r="1657" spans="1:12" ht="15.6" thickTop="1" thickBot="1" x14ac:dyDescent="0.35">
      <c r="A1657" s="80">
        <v>4</v>
      </c>
      <c r="B1657" s="264" t="s">
        <v>31</v>
      </c>
      <c r="C1657" s="265"/>
      <c r="D1657" s="265"/>
      <c r="E1657" s="266"/>
      <c r="F1657" s="79">
        <f>SUM(F1656)*10%</f>
        <v>13.465911660000002</v>
      </c>
      <c r="G1657" s="73">
        <f>SUM(F1657/F1658)</f>
        <v>9.0909090909090925E-2</v>
      </c>
    </row>
    <row r="1658" spans="1:12" ht="15.6" thickTop="1" thickBot="1" x14ac:dyDescent="0.35">
      <c r="A1658" s="78" t="s">
        <v>32</v>
      </c>
      <c r="B1658" s="244" t="s">
        <v>33</v>
      </c>
      <c r="C1658" s="245"/>
      <c r="D1658" s="245"/>
      <c r="E1658" s="246"/>
      <c r="F1658" s="81">
        <f>SUM(F1656,F1657)</f>
        <v>148.12502825999999</v>
      </c>
      <c r="G1658" s="82">
        <f>SUM(G1649,G1653,G1655,G1657)</f>
        <v>1</v>
      </c>
    </row>
    <row r="1659" spans="1:12" ht="15.6" thickTop="1" thickBot="1" x14ac:dyDescent="0.35">
      <c r="A1659" s="8"/>
      <c r="B1659" s="9"/>
      <c r="C1659" s="9"/>
      <c r="D1659" s="9"/>
      <c r="E1659" s="9"/>
      <c r="F1659" s="11"/>
      <c r="G1659" s="12"/>
      <c r="I1659" s="31"/>
      <c r="J1659" s="30"/>
      <c r="K1659" s="31"/>
      <c r="L1659" s="31"/>
    </row>
    <row r="1660" spans="1:12" ht="44.4" thickTop="1" thickBot="1" x14ac:dyDescent="0.35">
      <c r="A1660" s="61" t="s">
        <v>2</v>
      </c>
      <c r="B1660" s="62" t="s">
        <v>3</v>
      </c>
      <c r="C1660" s="63" t="s">
        <v>4</v>
      </c>
      <c r="D1660" s="64" t="s">
        <v>5</v>
      </c>
      <c r="E1660" s="27"/>
      <c r="F1660" s="20"/>
      <c r="G1660" s="20"/>
      <c r="I1660" s="24"/>
      <c r="J1660" s="24"/>
      <c r="K1660" s="24"/>
    </row>
    <row r="1661" spans="1:12" ht="73.2" thickTop="1" thickBot="1" x14ac:dyDescent="0.35">
      <c r="A1661" s="65" t="s">
        <v>1208</v>
      </c>
      <c r="B1661" s="222" t="s">
        <v>2784</v>
      </c>
      <c r="C1661" s="50" t="s">
        <v>130</v>
      </c>
      <c r="D1661" s="50">
        <v>1</v>
      </c>
      <c r="E1661" s="20"/>
      <c r="F1661" s="20"/>
      <c r="G1661" s="20"/>
      <c r="I1661" s="24"/>
      <c r="J1661" s="24"/>
      <c r="K1661" s="24"/>
    </row>
    <row r="1662" spans="1:12" ht="30" thickTop="1" thickBot="1" x14ac:dyDescent="0.35">
      <c r="A1662" s="61" t="s">
        <v>9</v>
      </c>
      <c r="B1662" s="62" t="s">
        <v>10</v>
      </c>
      <c r="C1662" s="62" t="s">
        <v>4</v>
      </c>
      <c r="D1662" s="62" t="s">
        <v>11</v>
      </c>
      <c r="E1662" s="62" t="s">
        <v>12</v>
      </c>
      <c r="F1662" s="62" t="s">
        <v>13</v>
      </c>
      <c r="G1662" s="64" t="s">
        <v>14</v>
      </c>
    </row>
    <row r="1663" spans="1:12" ht="15" thickTop="1" x14ac:dyDescent="0.3">
      <c r="A1663" s="20"/>
      <c r="B1663" s="67" t="s">
        <v>15</v>
      </c>
      <c r="C1663" s="68"/>
      <c r="D1663" s="68"/>
      <c r="E1663" s="68"/>
      <c r="F1663" s="68"/>
      <c r="G1663" s="7"/>
    </row>
    <row r="1664" spans="1:12" x14ac:dyDescent="0.3">
      <c r="A1664" s="36" t="s">
        <v>16</v>
      </c>
      <c r="B1664" s="4" t="s">
        <v>70</v>
      </c>
      <c r="C1664" s="4" t="s">
        <v>18</v>
      </c>
      <c r="D1664" s="105">
        <v>0.55349999999999999</v>
      </c>
      <c r="E1664" s="70">
        <v>30.28</v>
      </c>
      <c r="F1664" s="6">
        <f>PRODUCT(D1664:E1664)</f>
        <v>16.759979999999999</v>
      </c>
      <c r="G1664" s="7"/>
    </row>
    <row r="1665" spans="1:11" ht="15" thickBot="1" x14ac:dyDescent="0.35">
      <c r="A1665" s="36" t="s">
        <v>19</v>
      </c>
      <c r="B1665" s="4" t="s">
        <v>20</v>
      </c>
      <c r="C1665" s="4" t="s">
        <v>18</v>
      </c>
      <c r="D1665" s="105">
        <v>0.55349999999999999</v>
      </c>
      <c r="E1665" s="70">
        <v>25.18</v>
      </c>
      <c r="F1665" s="6">
        <f>PRODUCT(D1665:E1665)</f>
        <v>13.93713</v>
      </c>
      <c r="G1665" s="7"/>
    </row>
    <row r="1666" spans="1:11" ht="15.6" thickTop="1" thickBot="1" x14ac:dyDescent="0.35">
      <c r="A1666" s="71">
        <v>1</v>
      </c>
      <c r="B1666" s="244" t="s">
        <v>21</v>
      </c>
      <c r="C1666" s="245"/>
      <c r="D1666" s="245"/>
      <c r="E1666" s="246"/>
      <c r="F1666" s="72">
        <f>SUM(F1664:F1665)</f>
        <v>30.697109999999999</v>
      </c>
      <c r="G1666" s="73">
        <f>SUM(F1666/F1677)</f>
        <v>0.37288367310162657</v>
      </c>
    </row>
    <row r="1667" spans="1:11" ht="15" thickTop="1" x14ac:dyDescent="0.3">
      <c r="A1667" s="21"/>
      <c r="B1667" s="74" t="s">
        <v>45</v>
      </c>
      <c r="C1667" s="4"/>
      <c r="D1667" s="4"/>
      <c r="E1667" s="4"/>
      <c r="F1667" s="41"/>
      <c r="G1667" s="75"/>
    </row>
    <row r="1668" spans="1:11" x14ac:dyDescent="0.3">
      <c r="A1668" s="109" t="s">
        <v>23</v>
      </c>
      <c r="B1668" s="4" t="s">
        <v>1209</v>
      </c>
      <c r="C1668" s="39" t="s">
        <v>110</v>
      </c>
      <c r="D1668" s="40">
        <v>1.56</v>
      </c>
      <c r="E1668" s="6">
        <v>1.7</v>
      </c>
      <c r="F1668" s="41">
        <f t="shared" ref="F1668:F1670" si="57">D1668*E1668</f>
        <v>2.6520000000000001</v>
      </c>
      <c r="G1668" s="7"/>
    </row>
    <row r="1669" spans="1:11" x14ac:dyDescent="0.3">
      <c r="A1669" s="109" t="s">
        <v>47</v>
      </c>
      <c r="B1669" s="4" t="s">
        <v>1210</v>
      </c>
      <c r="C1669" s="39" t="s">
        <v>110</v>
      </c>
      <c r="D1669" s="40">
        <v>1.56</v>
      </c>
      <c r="E1669" s="6">
        <v>0.65</v>
      </c>
      <c r="F1669" s="41">
        <f t="shared" si="57"/>
        <v>1.014</v>
      </c>
      <c r="G1669" s="7"/>
    </row>
    <row r="1670" spans="1:11" x14ac:dyDescent="0.3">
      <c r="A1670" s="109" t="s">
        <v>78</v>
      </c>
      <c r="B1670" s="4" t="s">
        <v>1211</v>
      </c>
      <c r="C1670" s="39" t="s">
        <v>110</v>
      </c>
      <c r="D1670" s="40">
        <v>1.56</v>
      </c>
      <c r="E1670" s="6">
        <v>11.08</v>
      </c>
      <c r="F1670" s="41">
        <f t="shared" si="57"/>
        <v>17.284800000000001</v>
      </c>
      <c r="G1670" s="7"/>
    </row>
    <row r="1671" spans="1:11" ht="15" thickBot="1" x14ac:dyDescent="0.35">
      <c r="A1671" s="109" t="s">
        <v>1051</v>
      </c>
      <c r="B1671" s="4" t="s">
        <v>1212</v>
      </c>
      <c r="C1671" s="42" t="s">
        <v>750</v>
      </c>
      <c r="D1671" s="40">
        <v>1</v>
      </c>
      <c r="E1671" s="43">
        <v>13.43</v>
      </c>
      <c r="F1671" s="6">
        <f>D1671*E1671</f>
        <v>13.43</v>
      </c>
      <c r="G1671" s="7"/>
    </row>
    <row r="1672" spans="1:11" ht="15.6" thickTop="1" thickBot="1" x14ac:dyDescent="0.35">
      <c r="A1672" s="80">
        <v>2</v>
      </c>
      <c r="B1672" s="244" t="s">
        <v>49</v>
      </c>
      <c r="C1672" s="245"/>
      <c r="D1672" s="245"/>
      <c r="E1672" s="246"/>
      <c r="F1672" s="72">
        <f>SUM(F1668:F1671)</f>
        <v>34.380800000000001</v>
      </c>
      <c r="G1672" s="73">
        <f>SUM(F1672/F1677)</f>
        <v>0.41763016089046828</v>
      </c>
    </row>
    <row r="1673" spans="1:11" ht="15.6" thickTop="1" thickBot="1" x14ac:dyDescent="0.35">
      <c r="A1673" s="78" t="s">
        <v>26</v>
      </c>
      <c r="B1673" s="244" t="s">
        <v>27</v>
      </c>
      <c r="C1673" s="245"/>
      <c r="D1673" s="245"/>
      <c r="E1673" s="246"/>
      <c r="F1673" s="79">
        <f>SUM(F1666,F1672)</f>
        <v>65.077910000000003</v>
      </c>
      <c r="G1673" s="3"/>
    </row>
    <row r="1674" spans="1:11" ht="15.6" thickTop="1" thickBot="1" x14ac:dyDescent="0.35">
      <c r="A1674" s="80">
        <v>3</v>
      </c>
      <c r="B1674" s="264" t="s">
        <v>28</v>
      </c>
      <c r="C1674" s="265"/>
      <c r="D1674" s="265"/>
      <c r="E1674" s="266"/>
      <c r="F1674" s="79">
        <f>SUM(F1673)*15%</f>
        <v>9.7616864999999997</v>
      </c>
      <c r="G1674" s="73">
        <f>SUM(F1674/F1677)</f>
        <v>0.11857707509881422</v>
      </c>
    </row>
    <row r="1675" spans="1:11" ht="15.6" thickTop="1" thickBot="1" x14ac:dyDescent="0.35">
      <c r="A1675" s="78" t="s">
        <v>29</v>
      </c>
      <c r="B1675" s="244" t="s">
        <v>30</v>
      </c>
      <c r="C1675" s="245"/>
      <c r="D1675" s="245"/>
      <c r="E1675" s="246"/>
      <c r="F1675" s="81">
        <f>SUM(F1673:F1674)</f>
        <v>74.839596499999999</v>
      </c>
    </row>
    <row r="1676" spans="1:11" ht="15.6" thickTop="1" thickBot="1" x14ac:dyDescent="0.35">
      <c r="A1676" s="80">
        <v>4</v>
      </c>
      <c r="B1676" s="264" t="s">
        <v>31</v>
      </c>
      <c r="C1676" s="265"/>
      <c r="D1676" s="265"/>
      <c r="E1676" s="266"/>
      <c r="F1676" s="79">
        <f>SUM(F1675)*10%</f>
        <v>7.4839596500000001</v>
      </c>
      <c r="G1676" s="73">
        <f>SUM(F1676/F1677)</f>
        <v>9.0909090909090912E-2</v>
      </c>
    </row>
    <row r="1677" spans="1:11" ht="15.6" thickTop="1" thickBot="1" x14ac:dyDescent="0.35">
      <c r="A1677" s="78" t="s">
        <v>32</v>
      </c>
      <c r="B1677" s="244" t="s">
        <v>33</v>
      </c>
      <c r="C1677" s="245"/>
      <c r="D1677" s="245"/>
      <c r="E1677" s="246"/>
      <c r="F1677" s="81">
        <f>SUM(F1675,F1676)</f>
        <v>82.323556150000002</v>
      </c>
      <c r="G1677" s="82">
        <f>SUM(G1666,G1672,G1674,G1676)</f>
        <v>1</v>
      </c>
    </row>
    <row r="1678" spans="1:11" ht="15.6" thickTop="1" thickBot="1" x14ac:dyDescent="0.35"/>
    <row r="1679" spans="1:11" ht="44.4" thickTop="1" thickBot="1" x14ac:dyDescent="0.35">
      <c r="A1679" s="61" t="s">
        <v>2</v>
      </c>
      <c r="B1679" s="62" t="s">
        <v>3</v>
      </c>
      <c r="C1679" s="63" t="s">
        <v>4</v>
      </c>
      <c r="D1679" s="64" t="s">
        <v>5</v>
      </c>
      <c r="E1679" s="27"/>
      <c r="F1679" s="20"/>
      <c r="G1679" s="20"/>
      <c r="I1679" s="24"/>
      <c r="J1679" s="24"/>
      <c r="K1679" s="24"/>
    </row>
    <row r="1680" spans="1:11" ht="29.4" thickTop="1" x14ac:dyDescent="0.3">
      <c r="A1680" s="101" t="s">
        <v>1213</v>
      </c>
      <c r="B1680" s="28" t="s">
        <v>2785</v>
      </c>
      <c r="C1680" s="26"/>
      <c r="D1680" s="26"/>
      <c r="E1680" s="27"/>
      <c r="F1680" s="20"/>
      <c r="G1680" s="20"/>
      <c r="I1680" s="24"/>
      <c r="J1680" s="24"/>
      <c r="K1680" s="24"/>
    </row>
    <row r="1681" spans="1:12" ht="15" thickBot="1" x14ac:dyDescent="0.35">
      <c r="A1681" s="103" t="s">
        <v>1214</v>
      </c>
      <c r="B1681" s="115" t="s">
        <v>1215</v>
      </c>
      <c r="C1681" s="110" t="s">
        <v>130</v>
      </c>
      <c r="D1681" s="110">
        <v>1</v>
      </c>
      <c r="E1681" s="20"/>
      <c r="F1681" s="20"/>
      <c r="G1681" s="20"/>
      <c r="I1681" s="24"/>
      <c r="J1681" s="24"/>
      <c r="K1681" s="24"/>
    </row>
    <row r="1682" spans="1:12" ht="30" thickTop="1" thickBot="1" x14ac:dyDescent="0.35">
      <c r="A1682" s="61" t="s">
        <v>9</v>
      </c>
      <c r="B1682" s="62" t="s">
        <v>10</v>
      </c>
      <c r="C1682" s="62" t="s">
        <v>4</v>
      </c>
      <c r="D1682" s="62" t="s">
        <v>11</v>
      </c>
      <c r="E1682" s="62" t="s">
        <v>12</v>
      </c>
      <c r="F1682" s="62" t="s">
        <v>13</v>
      </c>
      <c r="G1682" s="64" t="s">
        <v>14</v>
      </c>
    </row>
    <row r="1683" spans="1:12" ht="15" thickTop="1" x14ac:dyDescent="0.3">
      <c r="A1683" s="20"/>
      <c r="B1683" s="67" t="s">
        <v>15</v>
      </c>
      <c r="C1683" s="68"/>
      <c r="D1683" s="68"/>
      <c r="E1683" s="68"/>
      <c r="F1683" s="68"/>
      <c r="G1683" s="7"/>
    </row>
    <row r="1684" spans="1:12" x14ac:dyDescent="0.3">
      <c r="A1684" s="36" t="s">
        <v>16</v>
      </c>
      <c r="B1684" s="4" t="s">
        <v>70</v>
      </c>
      <c r="C1684" s="4" t="s">
        <v>18</v>
      </c>
      <c r="D1684" s="105">
        <v>0.23599999999999999</v>
      </c>
      <c r="E1684" s="70">
        <v>30.28</v>
      </c>
      <c r="F1684" s="6">
        <f>PRODUCT(D1684:E1684)</f>
        <v>7.1460799999999995</v>
      </c>
      <c r="G1684" s="7"/>
    </row>
    <row r="1685" spans="1:12" ht="15" thickBot="1" x14ac:dyDescent="0.35">
      <c r="A1685" s="36" t="s">
        <v>19</v>
      </c>
      <c r="B1685" s="4" t="s">
        <v>20</v>
      </c>
      <c r="C1685" s="4" t="s">
        <v>18</v>
      </c>
      <c r="D1685" s="105">
        <v>0.23599999999999999</v>
      </c>
      <c r="E1685" s="70">
        <v>25.18</v>
      </c>
      <c r="F1685" s="6">
        <f>PRODUCT(D1685:E1685)</f>
        <v>5.9424799999999998</v>
      </c>
      <c r="G1685" s="7"/>
    </row>
    <row r="1686" spans="1:12" ht="15.6" thickTop="1" thickBot="1" x14ac:dyDescent="0.35">
      <c r="A1686" s="71">
        <v>1</v>
      </c>
      <c r="B1686" s="244" t="s">
        <v>21</v>
      </c>
      <c r="C1686" s="245"/>
      <c r="D1686" s="245"/>
      <c r="E1686" s="246"/>
      <c r="F1686" s="72">
        <f>SUM(F1684:F1685)</f>
        <v>13.088559999999999</v>
      </c>
      <c r="G1686" s="73">
        <f>SUM(F1686/F1694)</f>
        <v>0.2897983463332155</v>
      </c>
    </row>
    <row r="1687" spans="1:12" ht="15" thickTop="1" x14ac:dyDescent="0.3">
      <c r="A1687" s="21"/>
      <c r="B1687" s="74" t="s">
        <v>45</v>
      </c>
      <c r="C1687" s="4"/>
      <c r="D1687" s="4"/>
      <c r="E1687" s="4"/>
      <c r="F1687" s="41"/>
      <c r="G1687" s="75"/>
    </row>
    <row r="1688" spans="1:12" ht="15" thickBot="1" x14ac:dyDescent="0.35">
      <c r="A1688" s="109" t="s">
        <v>23</v>
      </c>
      <c r="B1688" s="4" t="s">
        <v>1024</v>
      </c>
      <c r="C1688" s="39" t="s">
        <v>750</v>
      </c>
      <c r="D1688" s="39">
        <v>1.55</v>
      </c>
      <c r="E1688" s="6">
        <v>14.59</v>
      </c>
      <c r="F1688" s="41">
        <f t="shared" ref="F1688" si="58">D1688*E1688</f>
        <v>22.6145</v>
      </c>
      <c r="G1688" s="7"/>
    </row>
    <row r="1689" spans="1:12" ht="15.6" thickTop="1" thickBot="1" x14ac:dyDescent="0.35">
      <c r="A1689" s="80">
        <v>2</v>
      </c>
      <c r="B1689" s="244" t="s">
        <v>49</v>
      </c>
      <c r="C1689" s="245"/>
      <c r="D1689" s="245"/>
      <c r="E1689" s="246"/>
      <c r="F1689" s="72">
        <f>SUM(F1688:F1688)</f>
        <v>22.6145</v>
      </c>
      <c r="G1689" s="73">
        <f>SUM(F1689/F1694)</f>
        <v>0.5007154876588793</v>
      </c>
    </row>
    <row r="1690" spans="1:12" ht="15.6" thickTop="1" thickBot="1" x14ac:dyDescent="0.35">
      <c r="A1690" s="78" t="s">
        <v>26</v>
      </c>
      <c r="B1690" s="244" t="s">
        <v>27</v>
      </c>
      <c r="C1690" s="245"/>
      <c r="D1690" s="245"/>
      <c r="E1690" s="246"/>
      <c r="F1690" s="79">
        <f>SUM(F1686,F1689)</f>
        <v>35.703060000000001</v>
      </c>
      <c r="G1690" s="3"/>
    </row>
    <row r="1691" spans="1:12" ht="15.6" thickTop="1" thickBot="1" x14ac:dyDescent="0.35">
      <c r="A1691" s="80">
        <v>3</v>
      </c>
      <c r="B1691" s="264" t="s">
        <v>28</v>
      </c>
      <c r="C1691" s="265"/>
      <c r="D1691" s="265"/>
      <c r="E1691" s="266"/>
      <c r="F1691" s="79">
        <f>SUM(F1690)*15%</f>
        <v>5.3554589999999997</v>
      </c>
      <c r="G1691" s="73">
        <f>SUM(F1691/F1694)</f>
        <v>0.11857707509881422</v>
      </c>
    </row>
    <row r="1692" spans="1:12" ht="15.6" thickTop="1" thickBot="1" x14ac:dyDescent="0.35">
      <c r="A1692" s="78" t="s">
        <v>29</v>
      </c>
      <c r="B1692" s="244" t="s">
        <v>30</v>
      </c>
      <c r="C1692" s="245"/>
      <c r="D1692" s="245"/>
      <c r="E1692" s="246"/>
      <c r="F1692" s="81">
        <f>SUM(F1690:F1691)</f>
        <v>41.058519000000004</v>
      </c>
    </row>
    <row r="1693" spans="1:12" ht="15.6" thickTop="1" thickBot="1" x14ac:dyDescent="0.35">
      <c r="A1693" s="80">
        <v>4</v>
      </c>
      <c r="B1693" s="244" t="s">
        <v>31</v>
      </c>
      <c r="C1693" s="245"/>
      <c r="D1693" s="245"/>
      <c r="E1693" s="246"/>
      <c r="F1693" s="79">
        <f>SUM(F1692)*10%</f>
        <v>4.1058519000000002</v>
      </c>
      <c r="G1693" s="73">
        <f>SUM(F1693/F1694)</f>
        <v>9.0909090909090912E-2</v>
      </c>
    </row>
    <row r="1694" spans="1:12" ht="15.6" thickTop="1" thickBot="1" x14ac:dyDescent="0.35">
      <c r="A1694" s="78" t="s">
        <v>32</v>
      </c>
      <c r="B1694" s="244" t="s">
        <v>33</v>
      </c>
      <c r="C1694" s="245"/>
      <c r="D1694" s="245"/>
      <c r="E1694" s="246"/>
      <c r="F1694" s="81">
        <f>SUM(F1692,F1693)</f>
        <v>45.164370900000002</v>
      </c>
      <c r="G1694" s="82">
        <f>SUM(G1686,G1689,G1691,G1693)</f>
        <v>0.99999999999999989</v>
      </c>
    </row>
    <row r="1695" spans="1:12" ht="15.6" thickTop="1" thickBot="1" x14ac:dyDescent="0.35">
      <c r="A1695" s="8"/>
      <c r="B1695" s="9"/>
      <c r="C1695" s="9"/>
      <c r="D1695" s="9"/>
      <c r="E1695" s="9"/>
      <c r="F1695" s="11"/>
      <c r="G1695" s="12"/>
      <c r="I1695" s="31"/>
      <c r="J1695" s="30"/>
      <c r="K1695" s="31"/>
      <c r="L1695" s="31"/>
    </row>
    <row r="1696" spans="1:12" ht="44.4" thickTop="1" thickBot="1" x14ac:dyDescent="0.35">
      <c r="A1696" s="61" t="s">
        <v>2</v>
      </c>
      <c r="B1696" s="62" t="s">
        <v>3</v>
      </c>
      <c r="C1696" s="63" t="s">
        <v>4</v>
      </c>
      <c r="D1696" s="64" t="s">
        <v>5</v>
      </c>
      <c r="E1696" s="27"/>
      <c r="F1696" s="20"/>
      <c r="G1696" s="20"/>
      <c r="I1696" s="24"/>
      <c r="J1696" s="24"/>
      <c r="K1696" s="24"/>
    </row>
    <row r="1697" spans="1:12" ht="29.4" thickTop="1" x14ac:dyDescent="0.3">
      <c r="A1697" s="101" t="s">
        <v>1213</v>
      </c>
      <c r="B1697" s="28" t="s">
        <v>2785</v>
      </c>
      <c r="C1697" s="26"/>
      <c r="D1697" s="26"/>
      <c r="E1697" s="27"/>
      <c r="F1697" s="20"/>
      <c r="G1697" s="20"/>
      <c r="I1697" s="24"/>
      <c r="J1697" s="24"/>
      <c r="K1697" s="24"/>
    </row>
    <row r="1698" spans="1:12" ht="15" thickBot="1" x14ac:dyDescent="0.35">
      <c r="A1698" s="103" t="s">
        <v>1216</v>
      </c>
      <c r="B1698" s="115" t="s">
        <v>1217</v>
      </c>
      <c r="C1698" s="110" t="s">
        <v>130</v>
      </c>
      <c r="D1698" s="110">
        <v>1</v>
      </c>
      <c r="E1698" s="20"/>
      <c r="F1698" s="20"/>
      <c r="G1698" s="20"/>
      <c r="I1698" s="24"/>
      <c r="J1698" s="24"/>
      <c r="K1698" s="24"/>
    </row>
    <row r="1699" spans="1:12" ht="30" thickTop="1" thickBot="1" x14ac:dyDescent="0.35">
      <c r="A1699" s="61" t="s">
        <v>9</v>
      </c>
      <c r="B1699" s="62" t="s">
        <v>10</v>
      </c>
      <c r="C1699" s="62" t="s">
        <v>4</v>
      </c>
      <c r="D1699" s="62" t="s">
        <v>11</v>
      </c>
      <c r="E1699" s="62" t="s">
        <v>12</v>
      </c>
      <c r="F1699" s="62" t="s">
        <v>13</v>
      </c>
      <c r="G1699" s="64" t="s">
        <v>14</v>
      </c>
    </row>
    <row r="1700" spans="1:12" ht="15" thickTop="1" x14ac:dyDescent="0.3">
      <c r="A1700" s="20"/>
      <c r="B1700" s="67" t="s">
        <v>15</v>
      </c>
      <c r="C1700" s="68"/>
      <c r="D1700" s="68"/>
      <c r="E1700" s="68"/>
      <c r="F1700" s="68"/>
      <c r="G1700" s="7"/>
    </row>
    <row r="1701" spans="1:12" x14ac:dyDescent="0.3">
      <c r="A1701" s="36" t="s">
        <v>16</v>
      </c>
      <c r="B1701" s="4" t="s">
        <v>70</v>
      </c>
      <c r="C1701" s="4" t="s">
        <v>18</v>
      </c>
      <c r="D1701" s="105">
        <v>0.31459999999999999</v>
      </c>
      <c r="E1701" s="70">
        <v>30.28</v>
      </c>
      <c r="F1701" s="6">
        <f>PRODUCT(D1701:E1701)</f>
        <v>9.5260879999999997</v>
      </c>
      <c r="G1701" s="7"/>
    </row>
    <row r="1702" spans="1:12" ht="15" thickBot="1" x14ac:dyDescent="0.35">
      <c r="A1702" s="36" t="s">
        <v>19</v>
      </c>
      <c r="B1702" s="4" t="s">
        <v>20</v>
      </c>
      <c r="C1702" s="4" t="s">
        <v>18</v>
      </c>
      <c r="D1702" s="105">
        <v>0.31459999999999999</v>
      </c>
      <c r="E1702" s="70">
        <v>25.18</v>
      </c>
      <c r="F1702" s="6">
        <f>PRODUCT(D1702:E1702)</f>
        <v>7.9216280000000001</v>
      </c>
      <c r="G1702" s="7"/>
    </row>
    <row r="1703" spans="1:12" ht="15.6" thickTop="1" thickBot="1" x14ac:dyDescent="0.35">
      <c r="A1703" s="71">
        <v>1</v>
      </c>
      <c r="B1703" s="244" t="s">
        <v>21</v>
      </c>
      <c r="C1703" s="245"/>
      <c r="D1703" s="245"/>
      <c r="E1703" s="246"/>
      <c r="F1703" s="72">
        <f>SUM(F1701:F1702)</f>
        <v>17.447716</v>
      </c>
      <c r="G1703" s="73">
        <f>SUM(F1703/F1711)</f>
        <v>0.3333548164215886</v>
      </c>
    </row>
    <row r="1704" spans="1:12" ht="15" thickTop="1" x14ac:dyDescent="0.3">
      <c r="A1704" s="21"/>
      <c r="B1704" s="74" t="s">
        <v>45</v>
      </c>
      <c r="C1704" s="4"/>
      <c r="D1704" s="4"/>
      <c r="E1704" s="4"/>
      <c r="F1704" s="41"/>
      <c r="G1704" s="75"/>
    </row>
    <row r="1705" spans="1:12" ht="15" thickBot="1" x14ac:dyDescent="0.35">
      <c r="A1705" s="109" t="s">
        <v>23</v>
      </c>
      <c r="B1705" s="4" t="s">
        <v>1024</v>
      </c>
      <c r="C1705" s="185" t="s">
        <v>750</v>
      </c>
      <c r="D1705" s="39">
        <v>1.64</v>
      </c>
      <c r="E1705" s="6">
        <v>14.59</v>
      </c>
      <c r="F1705" s="41">
        <f t="shared" ref="F1705" si="59">D1705*E1705</f>
        <v>23.927599999999998</v>
      </c>
      <c r="G1705" s="7"/>
    </row>
    <row r="1706" spans="1:12" ht="15.6" thickTop="1" thickBot="1" x14ac:dyDescent="0.35">
      <c r="A1706" s="80">
        <v>2</v>
      </c>
      <c r="B1706" s="244" t="s">
        <v>49</v>
      </c>
      <c r="C1706" s="245"/>
      <c r="D1706" s="245"/>
      <c r="E1706" s="246"/>
      <c r="F1706" s="72">
        <f>SUM(F1705:F1705)</f>
        <v>23.927599999999998</v>
      </c>
      <c r="G1706" s="73">
        <f>SUM(F1706/F1711)</f>
        <v>0.45715901757050625</v>
      </c>
    </row>
    <row r="1707" spans="1:12" ht="15.6" thickTop="1" thickBot="1" x14ac:dyDescent="0.35">
      <c r="A1707" s="78" t="s">
        <v>26</v>
      </c>
      <c r="B1707" s="244" t="s">
        <v>27</v>
      </c>
      <c r="C1707" s="245"/>
      <c r="D1707" s="245"/>
      <c r="E1707" s="246"/>
      <c r="F1707" s="79">
        <f>SUM(F1703,F1706)</f>
        <v>41.375315999999998</v>
      </c>
      <c r="G1707" s="3"/>
    </row>
    <row r="1708" spans="1:12" ht="15.6" thickTop="1" thickBot="1" x14ac:dyDescent="0.35">
      <c r="A1708" s="80">
        <v>3</v>
      </c>
      <c r="B1708" s="264" t="s">
        <v>28</v>
      </c>
      <c r="C1708" s="265"/>
      <c r="D1708" s="265"/>
      <c r="E1708" s="266"/>
      <c r="F1708" s="79">
        <f>SUM(F1707)*15%</f>
        <v>6.2062973999999995</v>
      </c>
      <c r="G1708" s="73">
        <f>SUM(F1708/F1711)</f>
        <v>0.11857707509881422</v>
      </c>
    </row>
    <row r="1709" spans="1:12" ht="15.6" thickTop="1" thickBot="1" x14ac:dyDescent="0.35">
      <c r="A1709" s="78" t="s">
        <v>29</v>
      </c>
      <c r="B1709" s="244" t="s">
        <v>30</v>
      </c>
      <c r="C1709" s="245"/>
      <c r="D1709" s="245"/>
      <c r="E1709" s="246"/>
      <c r="F1709" s="81">
        <f>SUM(F1707:F1708)</f>
        <v>47.581613399999995</v>
      </c>
    </row>
    <row r="1710" spans="1:12" ht="15.6" thickTop="1" thickBot="1" x14ac:dyDescent="0.35">
      <c r="A1710" s="80">
        <v>4</v>
      </c>
      <c r="B1710" s="264" t="s">
        <v>31</v>
      </c>
      <c r="C1710" s="265"/>
      <c r="D1710" s="265"/>
      <c r="E1710" s="266"/>
      <c r="F1710" s="79">
        <f>SUM(F1709)*10%</f>
        <v>4.75816134</v>
      </c>
      <c r="G1710" s="73">
        <f>SUM(F1710/F1711)</f>
        <v>9.0909090909090912E-2</v>
      </c>
    </row>
    <row r="1711" spans="1:12" ht="15.6" thickTop="1" thickBot="1" x14ac:dyDescent="0.35">
      <c r="A1711" s="78" t="s">
        <v>32</v>
      </c>
      <c r="B1711" s="244" t="s">
        <v>33</v>
      </c>
      <c r="C1711" s="245"/>
      <c r="D1711" s="245"/>
      <c r="E1711" s="246"/>
      <c r="F1711" s="81">
        <f>SUM(F1709,F1710)</f>
        <v>52.339774739999996</v>
      </c>
      <c r="G1711" s="82">
        <f>SUM(G1703,G1706,G1708,G1710)</f>
        <v>1</v>
      </c>
    </row>
    <row r="1712" spans="1:12" ht="15.6" thickTop="1" thickBot="1" x14ac:dyDescent="0.35">
      <c r="A1712" s="8"/>
      <c r="B1712" s="9"/>
      <c r="C1712" s="9"/>
      <c r="D1712" s="9"/>
      <c r="E1712" s="9"/>
      <c r="F1712" s="11"/>
      <c r="G1712" s="12"/>
      <c r="I1712" s="31"/>
      <c r="J1712" s="30"/>
      <c r="K1712" s="31"/>
      <c r="L1712" s="31"/>
    </row>
    <row r="1713" spans="1:12" ht="44.4" thickTop="1" thickBot="1" x14ac:dyDescent="0.35">
      <c r="A1713" s="61" t="s">
        <v>2</v>
      </c>
      <c r="B1713" s="62" t="s">
        <v>3</v>
      </c>
      <c r="C1713" s="63" t="s">
        <v>4</v>
      </c>
      <c r="D1713" s="64" t="s">
        <v>5</v>
      </c>
      <c r="E1713" s="27"/>
      <c r="F1713" s="20"/>
      <c r="G1713" s="20"/>
      <c r="I1713" s="24"/>
      <c r="J1713" s="24"/>
      <c r="K1713" s="24"/>
    </row>
    <row r="1714" spans="1:12" ht="360" customHeight="1" thickTop="1" thickBot="1" x14ac:dyDescent="0.35">
      <c r="A1714" s="65" t="s">
        <v>1218</v>
      </c>
      <c r="B1714" s="222" t="s">
        <v>1219</v>
      </c>
      <c r="C1714" s="50" t="s">
        <v>130</v>
      </c>
      <c r="D1714" s="50">
        <v>1</v>
      </c>
      <c r="E1714" s="20"/>
      <c r="F1714" s="20"/>
      <c r="G1714" s="20"/>
      <c r="I1714" s="24"/>
      <c r="J1714" s="24"/>
      <c r="K1714" s="24"/>
    </row>
    <row r="1715" spans="1:12" ht="30" thickTop="1" thickBot="1" x14ac:dyDescent="0.35">
      <c r="A1715" s="61" t="s">
        <v>9</v>
      </c>
      <c r="B1715" s="62" t="s">
        <v>10</v>
      </c>
      <c r="C1715" s="62" t="s">
        <v>4</v>
      </c>
      <c r="D1715" s="62" t="s">
        <v>11</v>
      </c>
      <c r="E1715" s="62" t="s">
        <v>12</v>
      </c>
      <c r="F1715" s="62" t="s">
        <v>13</v>
      </c>
      <c r="G1715" s="64" t="s">
        <v>14</v>
      </c>
    </row>
    <row r="1716" spans="1:12" ht="15" thickTop="1" x14ac:dyDescent="0.3">
      <c r="A1716" s="20"/>
      <c r="B1716" s="67" t="s">
        <v>15</v>
      </c>
      <c r="C1716" s="68"/>
      <c r="D1716" s="68"/>
      <c r="E1716" s="68"/>
      <c r="F1716" s="68"/>
      <c r="G1716" s="7"/>
    </row>
    <row r="1717" spans="1:12" x14ac:dyDescent="0.3">
      <c r="A1717" s="36" t="s">
        <v>16</v>
      </c>
      <c r="B1717" s="4" t="s">
        <v>70</v>
      </c>
      <c r="C1717" s="4" t="s">
        <v>18</v>
      </c>
      <c r="D1717" s="105">
        <v>0.66520000000000001</v>
      </c>
      <c r="E1717" s="70">
        <v>30.28</v>
      </c>
      <c r="F1717" s="6">
        <f>PRODUCT(D1717:E1717)</f>
        <v>20.142256</v>
      </c>
      <c r="G1717" s="7"/>
    </row>
    <row r="1718" spans="1:12" ht="15" thickBot="1" x14ac:dyDescent="0.35">
      <c r="A1718" s="36" t="s">
        <v>19</v>
      </c>
      <c r="B1718" s="4" t="s">
        <v>20</v>
      </c>
      <c r="C1718" s="4" t="s">
        <v>18</v>
      </c>
      <c r="D1718" s="105">
        <v>0.66520000000000001</v>
      </c>
      <c r="E1718" s="70">
        <v>25.18</v>
      </c>
      <c r="F1718" s="6">
        <f>PRODUCT(D1718:E1718)</f>
        <v>16.749735999999999</v>
      </c>
      <c r="G1718" s="7"/>
    </row>
    <row r="1719" spans="1:12" ht="15.6" thickTop="1" thickBot="1" x14ac:dyDescent="0.35">
      <c r="A1719" s="71">
        <v>1</v>
      </c>
      <c r="B1719" s="244" t="s">
        <v>21</v>
      </c>
      <c r="C1719" s="245"/>
      <c r="D1719" s="245"/>
      <c r="E1719" s="246"/>
      <c r="F1719" s="72">
        <f>SUM(F1717:F1718)</f>
        <v>36.891992000000002</v>
      </c>
      <c r="G1719" s="73">
        <f>SUM(F1719/F1727)</f>
        <v>0.26475808117501581</v>
      </c>
    </row>
    <row r="1720" spans="1:12" ht="15" thickTop="1" x14ac:dyDescent="0.3">
      <c r="A1720" s="20"/>
      <c r="B1720" s="74" t="s">
        <v>188</v>
      </c>
      <c r="C1720" s="4"/>
      <c r="D1720" s="4"/>
      <c r="E1720" s="4"/>
      <c r="F1720" s="41"/>
      <c r="G1720" s="75"/>
    </row>
    <row r="1721" spans="1:12" ht="15" thickBot="1" x14ac:dyDescent="0.35">
      <c r="A1721" s="36" t="s">
        <v>23</v>
      </c>
      <c r="B1721" s="4" t="s">
        <v>189</v>
      </c>
      <c r="C1721" s="4" t="s">
        <v>190</v>
      </c>
      <c r="D1721" s="22">
        <v>1</v>
      </c>
      <c r="E1721" s="76">
        <v>73.260000000000005</v>
      </c>
      <c r="F1721" s="6">
        <f>D1721*E1721</f>
        <v>73.260000000000005</v>
      </c>
      <c r="G1721" s="7"/>
      <c r="J1721" s="30"/>
      <c r="K1721" s="104"/>
      <c r="L1721" s="104"/>
    </row>
    <row r="1722" spans="1:12" ht="15.6" thickTop="1" thickBot="1" x14ac:dyDescent="0.35">
      <c r="A1722" s="71">
        <v>2</v>
      </c>
      <c r="B1722" s="244" t="s">
        <v>134</v>
      </c>
      <c r="C1722" s="245"/>
      <c r="D1722" s="245"/>
      <c r="E1722" s="246"/>
      <c r="F1722" s="72">
        <f>SUM(F1721)</f>
        <v>73.260000000000005</v>
      </c>
      <c r="G1722" s="73">
        <f>SUM(F1722/F1727)</f>
        <v>0.52575575281707909</v>
      </c>
    </row>
    <row r="1723" spans="1:12" ht="15.6" thickTop="1" thickBot="1" x14ac:dyDescent="0.35">
      <c r="A1723" s="78" t="s">
        <v>26</v>
      </c>
      <c r="B1723" s="244" t="s">
        <v>27</v>
      </c>
      <c r="C1723" s="245"/>
      <c r="D1723" s="245"/>
      <c r="E1723" s="246"/>
      <c r="F1723" s="79">
        <f>SUM(F1719,F1722)</f>
        <v>110.15199200000001</v>
      </c>
      <c r="G1723" s="3"/>
    </row>
    <row r="1724" spans="1:12" ht="15.6" thickTop="1" thickBot="1" x14ac:dyDescent="0.35">
      <c r="A1724" s="80">
        <v>3</v>
      </c>
      <c r="B1724" s="264" t="s">
        <v>28</v>
      </c>
      <c r="C1724" s="265"/>
      <c r="D1724" s="265"/>
      <c r="E1724" s="266"/>
      <c r="F1724" s="79">
        <f>SUM(F1723)*15%</f>
        <v>16.5227988</v>
      </c>
      <c r="G1724" s="73">
        <f>SUM(F1724/F1727)</f>
        <v>0.11857707509881422</v>
      </c>
    </row>
    <row r="1725" spans="1:12" ht="15.6" thickTop="1" thickBot="1" x14ac:dyDescent="0.35">
      <c r="A1725" s="78" t="s">
        <v>29</v>
      </c>
      <c r="B1725" s="244" t="s">
        <v>30</v>
      </c>
      <c r="C1725" s="245"/>
      <c r="D1725" s="245"/>
      <c r="E1725" s="246"/>
      <c r="F1725" s="81">
        <f>SUM(F1723:F1724)</f>
        <v>126.67479080000001</v>
      </c>
    </row>
    <row r="1726" spans="1:12" ht="15.6" thickTop="1" thickBot="1" x14ac:dyDescent="0.35">
      <c r="A1726" s="80">
        <v>4</v>
      </c>
      <c r="B1726" s="264" t="s">
        <v>31</v>
      </c>
      <c r="C1726" s="265"/>
      <c r="D1726" s="265"/>
      <c r="E1726" s="266"/>
      <c r="F1726" s="79">
        <f>SUM(F1725)*10%</f>
        <v>12.667479080000001</v>
      </c>
      <c r="G1726" s="73">
        <f>SUM(F1726/F1727)</f>
        <v>9.0909090909090912E-2</v>
      </c>
    </row>
    <row r="1727" spans="1:12" ht="15.6" thickTop="1" thickBot="1" x14ac:dyDescent="0.35">
      <c r="A1727" s="78" t="s">
        <v>32</v>
      </c>
      <c r="B1727" s="244" t="s">
        <v>33</v>
      </c>
      <c r="C1727" s="245"/>
      <c r="D1727" s="245"/>
      <c r="E1727" s="246"/>
      <c r="F1727" s="81">
        <f>SUM(F1725:F1726)</f>
        <v>139.34226988</v>
      </c>
      <c r="G1727" s="82">
        <f>SUM(G1719,G1722,G1724,G1726)</f>
        <v>1</v>
      </c>
      <c r="I1727" s="31"/>
      <c r="J1727" s="30"/>
      <c r="K1727" s="31"/>
      <c r="L1727" s="31"/>
    </row>
    <row r="1728" spans="1:12" ht="15.6" thickTop="1" thickBot="1" x14ac:dyDescent="0.35"/>
    <row r="1729" spans="1:11" ht="44.4" thickTop="1" thickBot="1" x14ac:dyDescent="0.35">
      <c r="A1729" s="61" t="s">
        <v>2</v>
      </c>
      <c r="B1729" s="62" t="s">
        <v>3</v>
      </c>
      <c r="C1729" s="63" t="s">
        <v>4</v>
      </c>
      <c r="D1729" s="64" t="s">
        <v>5</v>
      </c>
      <c r="E1729" s="27"/>
      <c r="F1729" s="20"/>
      <c r="G1729" s="20"/>
      <c r="I1729" s="24"/>
      <c r="J1729" s="24"/>
      <c r="K1729" s="24"/>
    </row>
    <row r="1730" spans="1:11" ht="76.8" customHeight="1" thickTop="1" x14ac:dyDescent="0.3">
      <c r="A1730" s="101" t="s">
        <v>1220</v>
      </c>
      <c r="B1730" s="224" t="s">
        <v>1221</v>
      </c>
      <c r="C1730" s="26"/>
      <c r="D1730" s="26"/>
      <c r="E1730" s="27"/>
      <c r="F1730" s="20"/>
      <c r="G1730" s="20"/>
      <c r="I1730" s="24"/>
      <c r="J1730" s="24"/>
      <c r="K1730" s="24"/>
    </row>
    <row r="1731" spans="1:11" ht="15" thickBot="1" x14ac:dyDescent="0.35">
      <c r="A1731" s="103" t="s">
        <v>1222</v>
      </c>
      <c r="B1731" s="115" t="s">
        <v>1215</v>
      </c>
      <c r="C1731" s="110" t="s">
        <v>130</v>
      </c>
      <c r="D1731" s="110">
        <v>1</v>
      </c>
      <c r="E1731" s="20"/>
      <c r="F1731" s="20"/>
      <c r="G1731" s="20"/>
      <c r="I1731" s="24"/>
      <c r="J1731" s="24"/>
      <c r="K1731" s="24"/>
    </row>
    <row r="1732" spans="1:11" ht="30" thickTop="1" thickBot="1" x14ac:dyDescent="0.35">
      <c r="A1732" s="61" t="s">
        <v>9</v>
      </c>
      <c r="B1732" s="62" t="s">
        <v>10</v>
      </c>
      <c r="C1732" s="62" t="s">
        <v>4</v>
      </c>
      <c r="D1732" s="62" t="s">
        <v>11</v>
      </c>
      <c r="E1732" s="62" t="s">
        <v>12</v>
      </c>
      <c r="F1732" s="62" t="s">
        <v>13</v>
      </c>
      <c r="G1732" s="64" t="s">
        <v>14</v>
      </c>
    </row>
    <row r="1733" spans="1:11" ht="15" thickTop="1" x14ac:dyDescent="0.3">
      <c r="A1733" s="20"/>
      <c r="B1733" s="67" t="s">
        <v>15</v>
      </c>
      <c r="C1733" s="68"/>
      <c r="D1733" s="68"/>
      <c r="E1733" s="68"/>
      <c r="F1733" s="68"/>
      <c r="G1733" s="7"/>
    </row>
    <row r="1734" spans="1:11" x14ac:dyDescent="0.3">
      <c r="A1734" s="36" t="s">
        <v>16</v>
      </c>
      <c r="B1734" s="4" t="s">
        <v>70</v>
      </c>
      <c r="C1734" s="4" t="s">
        <v>18</v>
      </c>
      <c r="D1734" s="105">
        <v>0.72250000000000003</v>
      </c>
      <c r="E1734" s="70">
        <v>30.28</v>
      </c>
      <c r="F1734" s="6">
        <f>PRODUCT(D1734:E1734)</f>
        <v>21.877300000000002</v>
      </c>
      <c r="G1734" s="7"/>
    </row>
    <row r="1735" spans="1:11" ht="15" thickBot="1" x14ac:dyDescent="0.35">
      <c r="A1735" s="36" t="s">
        <v>19</v>
      </c>
      <c r="B1735" s="4" t="s">
        <v>20</v>
      </c>
      <c r="C1735" s="4" t="s">
        <v>18</v>
      </c>
      <c r="D1735" s="105">
        <v>0.72250000000000003</v>
      </c>
      <c r="E1735" s="70">
        <v>25.18</v>
      </c>
      <c r="F1735" s="6">
        <f>PRODUCT(D1735:E1735)</f>
        <v>18.192550000000001</v>
      </c>
      <c r="G1735" s="7"/>
    </row>
    <row r="1736" spans="1:11" ht="15.6" thickTop="1" thickBot="1" x14ac:dyDescent="0.35">
      <c r="A1736" s="71">
        <v>1</v>
      </c>
      <c r="B1736" s="244" t="s">
        <v>21</v>
      </c>
      <c r="C1736" s="245"/>
      <c r="D1736" s="245"/>
      <c r="E1736" s="246"/>
      <c r="F1736" s="72">
        <f>SUM(F1734:F1735)</f>
        <v>40.069850000000002</v>
      </c>
      <c r="G1736" s="73">
        <f>SUM(F1736/F1744)</f>
        <v>0.52218676358395444</v>
      </c>
    </row>
    <row r="1737" spans="1:11" ht="15" thickTop="1" x14ac:dyDescent="0.3">
      <c r="A1737" s="21"/>
      <c r="B1737" s="74" t="s">
        <v>45</v>
      </c>
      <c r="C1737" s="4"/>
      <c r="D1737" s="4"/>
      <c r="E1737" s="4"/>
      <c r="F1737" s="41"/>
      <c r="G1737" s="75"/>
    </row>
    <row r="1738" spans="1:11" ht="15" thickBot="1" x14ac:dyDescent="0.35">
      <c r="A1738" s="109" t="s">
        <v>23</v>
      </c>
      <c r="B1738" s="138" t="s">
        <v>1223</v>
      </c>
      <c r="C1738" s="39" t="s">
        <v>190</v>
      </c>
      <c r="D1738" s="40">
        <v>1</v>
      </c>
      <c r="E1738" s="6">
        <v>20.59</v>
      </c>
      <c r="F1738" s="41">
        <f t="shared" ref="F1738" si="60">D1738*E1738</f>
        <v>20.59</v>
      </c>
      <c r="G1738" s="7"/>
    </row>
    <row r="1739" spans="1:11" ht="15.6" thickTop="1" thickBot="1" x14ac:dyDescent="0.35">
      <c r="A1739" s="80">
        <v>2</v>
      </c>
      <c r="B1739" s="244" t="s">
        <v>49</v>
      </c>
      <c r="C1739" s="245"/>
      <c r="D1739" s="245"/>
      <c r="E1739" s="246"/>
      <c r="F1739" s="72">
        <f>SUM(F1738:F1738)</f>
        <v>20.59</v>
      </c>
      <c r="G1739" s="73">
        <f>SUM(F1739/F1744)</f>
        <v>0.26832707040814036</v>
      </c>
    </row>
    <row r="1740" spans="1:11" ht="15.6" thickTop="1" thickBot="1" x14ac:dyDescent="0.35">
      <c r="A1740" s="78" t="s">
        <v>26</v>
      </c>
      <c r="B1740" s="244" t="s">
        <v>27</v>
      </c>
      <c r="C1740" s="245"/>
      <c r="D1740" s="245"/>
      <c r="E1740" s="246"/>
      <c r="F1740" s="79">
        <f>SUM(F1736,F1739)</f>
        <v>60.659850000000006</v>
      </c>
      <c r="G1740" s="3"/>
    </row>
    <row r="1741" spans="1:11" ht="15.6" thickTop="1" thickBot="1" x14ac:dyDescent="0.35">
      <c r="A1741" s="80">
        <v>3</v>
      </c>
      <c r="B1741" s="264" t="s">
        <v>28</v>
      </c>
      <c r="C1741" s="265"/>
      <c r="D1741" s="265"/>
      <c r="E1741" s="266"/>
      <c r="F1741" s="79">
        <f>SUM(F1740)*15%</f>
        <v>9.0989775000000002</v>
      </c>
      <c r="G1741" s="73">
        <f>SUM(F1741/F1744)</f>
        <v>0.11857707509881422</v>
      </c>
    </row>
    <row r="1742" spans="1:11" ht="15.6" thickTop="1" thickBot="1" x14ac:dyDescent="0.35">
      <c r="A1742" s="78" t="s">
        <v>29</v>
      </c>
      <c r="B1742" s="244" t="s">
        <v>30</v>
      </c>
      <c r="C1742" s="245"/>
      <c r="D1742" s="245"/>
      <c r="E1742" s="246"/>
      <c r="F1742" s="81">
        <f>SUM(F1740:F1741)</f>
        <v>69.75882750000001</v>
      </c>
    </row>
    <row r="1743" spans="1:11" ht="15.6" thickTop="1" thickBot="1" x14ac:dyDescent="0.35">
      <c r="A1743" s="80">
        <v>4</v>
      </c>
      <c r="B1743" s="264" t="s">
        <v>31</v>
      </c>
      <c r="C1743" s="265"/>
      <c r="D1743" s="265"/>
      <c r="E1743" s="266"/>
      <c r="F1743" s="79">
        <f>SUM(F1742)*10%</f>
        <v>6.9758827500000011</v>
      </c>
      <c r="G1743" s="73">
        <f>SUM(F1743/F1744)</f>
        <v>9.0909090909090912E-2</v>
      </c>
    </row>
    <row r="1744" spans="1:11" ht="15.6" thickTop="1" thickBot="1" x14ac:dyDescent="0.35">
      <c r="A1744" s="78" t="s">
        <v>32</v>
      </c>
      <c r="B1744" s="244" t="s">
        <v>33</v>
      </c>
      <c r="C1744" s="245"/>
      <c r="D1744" s="245"/>
      <c r="E1744" s="246"/>
      <c r="F1744" s="81">
        <f>SUM(F1742,F1743)</f>
        <v>76.734710250000006</v>
      </c>
      <c r="G1744" s="82">
        <f>SUM(G1736,G1739,G1741,G1743)</f>
        <v>0.99999999999999989</v>
      </c>
    </row>
    <row r="1745" spans="1:12" ht="15.6" thickTop="1" thickBot="1" x14ac:dyDescent="0.35">
      <c r="A1745" s="8"/>
      <c r="B1745" s="9"/>
      <c r="C1745" s="9"/>
      <c r="D1745" s="9"/>
      <c r="E1745" s="9"/>
      <c r="F1745" s="11"/>
      <c r="G1745" s="12"/>
      <c r="I1745" s="31"/>
      <c r="J1745" s="30"/>
      <c r="K1745" s="31"/>
      <c r="L1745" s="31"/>
    </row>
    <row r="1746" spans="1:12" ht="44.4" thickTop="1" thickBot="1" x14ac:dyDescent="0.35">
      <c r="A1746" s="61" t="s">
        <v>2</v>
      </c>
      <c r="B1746" s="62" t="s">
        <v>3</v>
      </c>
      <c r="C1746" s="63" t="s">
        <v>4</v>
      </c>
      <c r="D1746" s="64" t="s">
        <v>5</v>
      </c>
      <c r="E1746" s="27"/>
      <c r="F1746" s="20"/>
      <c r="G1746" s="20"/>
      <c r="I1746" s="24"/>
      <c r="J1746" s="24"/>
      <c r="K1746" s="24"/>
    </row>
    <row r="1747" spans="1:12" ht="72" customHeight="1" thickTop="1" x14ac:dyDescent="0.3">
      <c r="A1747" s="101" t="s">
        <v>1220</v>
      </c>
      <c r="B1747" s="224" t="s">
        <v>1221</v>
      </c>
      <c r="C1747" s="26"/>
      <c r="D1747" s="26"/>
      <c r="E1747" s="27"/>
      <c r="F1747" s="20"/>
      <c r="G1747" s="20"/>
      <c r="I1747" s="24"/>
      <c r="J1747" s="24"/>
      <c r="K1747" s="24"/>
    </row>
    <row r="1748" spans="1:12" ht="15" thickBot="1" x14ac:dyDescent="0.35">
      <c r="A1748" s="103" t="s">
        <v>1224</v>
      </c>
      <c r="B1748" s="115" t="s">
        <v>1225</v>
      </c>
      <c r="C1748" s="110" t="s">
        <v>130</v>
      </c>
      <c r="D1748" s="110">
        <v>1</v>
      </c>
      <c r="E1748" s="20"/>
      <c r="F1748" s="20"/>
      <c r="G1748" s="20"/>
      <c r="I1748" s="24"/>
      <c r="J1748" s="24"/>
      <c r="K1748" s="24"/>
    </row>
    <row r="1749" spans="1:12" ht="30" thickTop="1" thickBot="1" x14ac:dyDescent="0.35">
      <c r="A1749" s="61" t="s">
        <v>9</v>
      </c>
      <c r="B1749" s="62" t="s">
        <v>10</v>
      </c>
      <c r="C1749" s="62" t="s">
        <v>4</v>
      </c>
      <c r="D1749" s="62" t="s">
        <v>11</v>
      </c>
      <c r="E1749" s="62" t="s">
        <v>12</v>
      </c>
      <c r="F1749" s="62" t="s">
        <v>13</v>
      </c>
      <c r="G1749" s="64" t="s">
        <v>14</v>
      </c>
    </row>
    <row r="1750" spans="1:12" ht="15" thickTop="1" x14ac:dyDescent="0.3">
      <c r="A1750" s="20"/>
      <c r="B1750" s="67" t="s">
        <v>15</v>
      </c>
      <c r="C1750" s="68"/>
      <c r="D1750" s="68"/>
      <c r="E1750" s="68"/>
      <c r="F1750" s="68"/>
      <c r="G1750" s="7"/>
    </row>
    <row r="1751" spans="1:12" x14ac:dyDescent="0.3">
      <c r="A1751" s="36" t="s">
        <v>16</v>
      </c>
      <c r="B1751" s="4" t="s">
        <v>70</v>
      </c>
      <c r="C1751" s="4" t="s">
        <v>18</v>
      </c>
      <c r="D1751" s="105">
        <v>0.92249999999999999</v>
      </c>
      <c r="E1751" s="70">
        <v>30.28</v>
      </c>
      <c r="F1751" s="6">
        <f>PRODUCT(D1751:E1751)</f>
        <v>27.933299999999999</v>
      </c>
      <c r="G1751" s="7"/>
    </row>
    <row r="1752" spans="1:12" ht="15" thickBot="1" x14ac:dyDescent="0.35">
      <c r="A1752" s="36" t="s">
        <v>19</v>
      </c>
      <c r="B1752" s="4" t="s">
        <v>20</v>
      </c>
      <c r="C1752" s="4" t="s">
        <v>18</v>
      </c>
      <c r="D1752" s="105">
        <v>0.92249999999999999</v>
      </c>
      <c r="E1752" s="70">
        <v>25.18</v>
      </c>
      <c r="F1752" s="6">
        <f>PRODUCT(D1752:E1752)</f>
        <v>23.228549999999998</v>
      </c>
      <c r="G1752" s="7"/>
    </row>
    <row r="1753" spans="1:12" ht="15.6" thickTop="1" thickBot="1" x14ac:dyDescent="0.35">
      <c r="A1753" s="71">
        <v>1</v>
      </c>
      <c r="B1753" s="244" t="s">
        <v>21</v>
      </c>
      <c r="C1753" s="245"/>
      <c r="D1753" s="245"/>
      <c r="E1753" s="246"/>
      <c r="F1753" s="72">
        <f>SUM(F1751:F1752)</f>
        <v>51.161850000000001</v>
      </c>
      <c r="G1753" s="73">
        <f>SUM(F1753/F1761)</f>
        <v>0.56366700228117406</v>
      </c>
    </row>
    <row r="1754" spans="1:12" ht="15" thickTop="1" x14ac:dyDescent="0.3">
      <c r="A1754" s="21"/>
      <c r="B1754" s="74" t="s">
        <v>45</v>
      </c>
      <c r="C1754" s="4"/>
      <c r="D1754" s="4"/>
      <c r="E1754" s="4"/>
      <c r="F1754" s="41"/>
      <c r="G1754" s="75"/>
    </row>
    <row r="1755" spans="1:12" ht="15" thickBot="1" x14ac:dyDescent="0.35">
      <c r="A1755" s="109" t="s">
        <v>23</v>
      </c>
      <c r="B1755" s="138" t="s">
        <v>1223</v>
      </c>
      <c r="C1755" s="39" t="s">
        <v>190</v>
      </c>
      <c r="D1755" s="40">
        <v>1</v>
      </c>
      <c r="E1755" s="6">
        <v>20.59</v>
      </c>
      <c r="F1755" s="41">
        <f t="shared" ref="F1755" si="61">D1755*E1755</f>
        <v>20.59</v>
      </c>
      <c r="G1755" s="7"/>
    </row>
    <row r="1756" spans="1:12" ht="15.6" thickTop="1" thickBot="1" x14ac:dyDescent="0.35">
      <c r="A1756" s="80">
        <v>2</v>
      </c>
      <c r="B1756" s="244" t="s">
        <v>49</v>
      </c>
      <c r="C1756" s="245"/>
      <c r="D1756" s="245"/>
      <c r="E1756" s="246"/>
      <c r="F1756" s="72">
        <f>SUM(F1755:F1755)</f>
        <v>20.59</v>
      </c>
      <c r="G1756" s="73">
        <f>SUM(F1756/F1761)</f>
        <v>0.22684683171092079</v>
      </c>
    </row>
    <row r="1757" spans="1:12" ht="15.6" thickTop="1" thickBot="1" x14ac:dyDescent="0.35">
      <c r="A1757" s="78" t="s">
        <v>26</v>
      </c>
      <c r="B1757" s="244" t="s">
        <v>27</v>
      </c>
      <c r="C1757" s="245"/>
      <c r="D1757" s="245"/>
      <c r="E1757" s="246"/>
      <c r="F1757" s="79">
        <f>SUM(F1753,F1756)</f>
        <v>71.751850000000005</v>
      </c>
      <c r="G1757" s="3"/>
    </row>
    <row r="1758" spans="1:12" ht="15.6" thickTop="1" thickBot="1" x14ac:dyDescent="0.35">
      <c r="A1758" s="80">
        <v>3</v>
      </c>
      <c r="B1758" s="264" t="s">
        <v>28</v>
      </c>
      <c r="C1758" s="265"/>
      <c r="D1758" s="265"/>
      <c r="E1758" s="266"/>
      <c r="F1758" s="79">
        <f>SUM(F1757)*15%</f>
        <v>10.7627775</v>
      </c>
      <c r="G1758" s="73">
        <f>SUM(F1758/F1761)</f>
        <v>0.11857707509881422</v>
      </c>
    </row>
    <row r="1759" spans="1:12" ht="15.6" thickTop="1" thickBot="1" x14ac:dyDescent="0.35">
      <c r="A1759" s="78" t="s">
        <v>29</v>
      </c>
      <c r="B1759" s="244" t="s">
        <v>30</v>
      </c>
      <c r="C1759" s="245"/>
      <c r="D1759" s="245"/>
      <c r="E1759" s="246"/>
      <c r="F1759" s="81">
        <f>SUM(F1757:F1758)</f>
        <v>82.514627500000003</v>
      </c>
    </row>
    <row r="1760" spans="1:12" ht="15.6" thickTop="1" thickBot="1" x14ac:dyDescent="0.35">
      <c r="A1760" s="80">
        <v>4</v>
      </c>
      <c r="B1760" s="264" t="s">
        <v>31</v>
      </c>
      <c r="C1760" s="265"/>
      <c r="D1760" s="265"/>
      <c r="E1760" s="266"/>
      <c r="F1760" s="79">
        <f>SUM(F1759)*10%</f>
        <v>8.25146275</v>
      </c>
      <c r="G1760" s="73">
        <f>SUM(F1760/F1761)</f>
        <v>9.0909090909090898E-2</v>
      </c>
    </row>
    <row r="1761" spans="1:12" ht="15.6" thickTop="1" thickBot="1" x14ac:dyDescent="0.35">
      <c r="A1761" s="78" t="s">
        <v>32</v>
      </c>
      <c r="B1761" s="244" t="s">
        <v>33</v>
      </c>
      <c r="C1761" s="245"/>
      <c r="D1761" s="245"/>
      <c r="E1761" s="246"/>
      <c r="F1761" s="81">
        <f>SUM(F1759,F1760)</f>
        <v>90.766090250000005</v>
      </c>
      <c r="G1761" s="82">
        <f>SUM(G1753,G1756,G1758,G1760)</f>
        <v>1</v>
      </c>
    </row>
    <row r="1762" spans="1:12" ht="15.6" thickTop="1" thickBot="1" x14ac:dyDescent="0.35">
      <c r="A1762" s="8"/>
      <c r="B1762" s="9"/>
      <c r="C1762" s="9"/>
      <c r="D1762" s="9"/>
      <c r="E1762" s="9"/>
      <c r="F1762" s="11"/>
      <c r="G1762" s="12"/>
      <c r="I1762" s="31"/>
      <c r="J1762" s="30"/>
      <c r="K1762" s="31"/>
      <c r="L1762" s="31"/>
    </row>
    <row r="1763" spans="1:12" ht="44.4" thickTop="1" thickBot="1" x14ac:dyDescent="0.35">
      <c r="A1763" s="61" t="s">
        <v>2</v>
      </c>
      <c r="B1763" s="62" t="s">
        <v>3</v>
      </c>
      <c r="C1763" s="63" t="s">
        <v>4</v>
      </c>
      <c r="D1763" s="64" t="s">
        <v>5</v>
      </c>
      <c r="E1763" s="27"/>
      <c r="F1763" s="20"/>
      <c r="G1763" s="20"/>
      <c r="I1763" s="24"/>
      <c r="J1763" s="24"/>
      <c r="K1763" s="24"/>
    </row>
    <row r="1764" spans="1:12" ht="46.8" customHeight="1" thickTop="1" x14ac:dyDescent="0.3">
      <c r="A1764" s="101" t="s">
        <v>1226</v>
      </c>
      <c r="B1764" s="28" t="s">
        <v>1227</v>
      </c>
      <c r="C1764" s="26"/>
      <c r="D1764" s="26"/>
      <c r="E1764" s="27"/>
      <c r="F1764" s="20"/>
      <c r="G1764" s="20"/>
      <c r="I1764" s="24"/>
      <c r="J1764" s="24"/>
      <c r="K1764" s="24"/>
    </row>
    <row r="1765" spans="1:12" ht="15" thickBot="1" x14ac:dyDescent="0.35">
      <c r="A1765" s="103" t="s">
        <v>1228</v>
      </c>
      <c r="B1765" s="115" t="s">
        <v>1047</v>
      </c>
      <c r="C1765" s="110" t="s">
        <v>130</v>
      </c>
      <c r="D1765" s="110">
        <v>1</v>
      </c>
      <c r="E1765" s="20"/>
      <c r="F1765" s="20"/>
      <c r="G1765" s="20"/>
      <c r="I1765" s="24"/>
      <c r="J1765" s="24"/>
      <c r="K1765" s="24"/>
    </row>
    <row r="1766" spans="1:12" ht="30" thickTop="1" thickBot="1" x14ac:dyDescent="0.35">
      <c r="A1766" s="61" t="s">
        <v>9</v>
      </c>
      <c r="B1766" s="62" t="s">
        <v>10</v>
      </c>
      <c r="C1766" s="62" t="s">
        <v>4</v>
      </c>
      <c r="D1766" s="62" t="s">
        <v>11</v>
      </c>
      <c r="E1766" s="62" t="s">
        <v>12</v>
      </c>
      <c r="F1766" s="62" t="s">
        <v>13</v>
      </c>
      <c r="G1766" s="64" t="s">
        <v>14</v>
      </c>
    </row>
    <row r="1767" spans="1:12" ht="15" thickTop="1" x14ac:dyDescent="0.3">
      <c r="A1767" s="20"/>
      <c r="B1767" s="67" t="s">
        <v>15</v>
      </c>
      <c r="C1767" s="68"/>
      <c r="D1767" s="68"/>
      <c r="E1767" s="68"/>
      <c r="F1767" s="68"/>
      <c r="G1767" s="7"/>
    </row>
    <row r="1768" spans="1:12" x14ac:dyDescent="0.3">
      <c r="A1768" s="36" t="s">
        <v>16</v>
      </c>
      <c r="B1768" s="4" t="s">
        <v>70</v>
      </c>
      <c r="C1768" s="4" t="s">
        <v>18</v>
      </c>
      <c r="D1768" s="105">
        <v>0.54600000000000004</v>
      </c>
      <c r="E1768" s="70">
        <v>30.28</v>
      </c>
      <c r="F1768" s="6">
        <f>PRODUCT(D1768:E1768)</f>
        <v>16.532880000000002</v>
      </c>
      <c r="G1768" s="7"/>
    </row>
    <row r="1769" spans="1:12" ht="15" thickBot="1" x14ac:dyDescent="0.35">
      <c r="A1769" s="36" t="s">
        <v>19</v>
      </c>
      <c r="B1769" s="4" t="s">
        <v>20</v>
      </c>
      <c r="C1769" s="4" t="s">
        <v>18</v>
      </c>
      <c r="D1769" s="105">
        <v>0.54600000000000004</v>
      </c>
      <c r="E1769" s="70">
        <v>25.18</v>
      </c>
      <c r="F1769" s="6">
        <f>PRODUCT(D1769:E1769)</f>
        <v>13.748280000000001</v>
      </c>
      <c r="G1769" s="7"/>
    </row>
    <row r="1770" spans="1:12" ht="15.6" thickTop="1" thickBot="1" x14ac:dyDescent="0.35">
      <c r="A1770" s="71">
        <v>1</v>
      </c>
      <c r="B1770" s="244" t="s">
        <v>21</v>
      </c>
      <c r="C1770" s="245"/>
      <c r="D1770" s="245"/>
      <c r="E1770" s="246"/>
      <c r="F1770" s="72">
        <f>SUM(F1768:F1769)</f>
        <v>30.281160000000003</v>
      </c>
      <c r="G1770" s="73">
        <f>SUM(F1770/F1778)</f>
        <v>0.48202007140646869</v>
      </c>
    </row>
    <row r="1771" spans="1:12" ht="15" thickTop="1" x14ac:dyDescent="0.3">
      <c r="A1771" s="21"/>
      <c r="B1771" s="74" t="s">
        <v>45</v>
      </c>
      <c r="C1771" s="4"/>
      <c r="D1771" s="4"/>
      <c r="E1771" s="4"/>
      <c r="F1771" s="41"/>
      <c r="G1771" s="75"/>
    </row>
    <row r="1772" spans="1:12" ht="15" thickBot="1" x14ac:dyDescent="0.35">
      <c r="A1772" s="109" t="s">
        <v>23</v>
      </c>
      <c r="B1772" s="4" t="s">
        <v>1229</v>
      </c>
      <c r="C1772" s="39" t="s">
        <v>750</v>
      </c>
      <c r="D1772" s="39">
        <v>0.76</v>
      </c>
      <c r="E1772" s="6">
        <v>25.5</v>
      </c>
      <c r="F1772" s="41">
        <f t="shared" ref="F1772" si="62">D1772*E1772</f>
        <v>19.38</v>
      </c>
      <c r="G1772" s="7"/>
    </row>
    <row r="1773" spans="1:12" ht="15.6" thickTop="1" thickBot="1" x14ac:dyDescent="0.35">
      <c r="A1773" s="80">
        <v>2</v>
      </c>
      <c r="B1773" s="244" t="s">
        <v>49</v>
      </c>
      <c r="C1773" s="245"/>
      <c r="D1773" s="245"/>
      <c r="E1773" s="246"/>
      <c r="F1773" s="72">
        <f>SUM(F1772:F1772)</f>
        <v>19.38</v>
      </c>
      <c r="G1773" s="73">
        <f>SUM(F1773/F1778)</f>
        <v>0.30849376258562622</v>
      </c>
    </row>
    <row r="1774" spans="1:12" ht="15.6" thickTop="1" thickBot="1" x14ac:dyDescent="0.35">
      <c r="A1774" s="78" t="s">
        <v>26</v>
      </c>
      <c r="B1774" s="244" t="s">
        <v>27</v>
      </c>
      <c r="C1774" s="245"/>
      <c r="D1774" s="245"/>
      <c r="E1774" s="246"/>
      <c r="F1774" s="79">
        <f>SUM(F1770,F1773)</f>
        <v>49.661160000000002</v>
      </c>
      <c r="G1774" s="3"/>
    </row>
    <row r="1775" spans="1:12" ht="15.6" thickTop="1" thickBot="1" x14ac:dyDescent="0.35">
      <c r="A1775" s="80">
        <v>3</v>
      </c>
      <c r="B1775" s="264" t="s">
        <v>28</v>
      </c>
      <c r="C1775" s="265"/>
      <c r="D1775" s="265"/>
      <c r="E1775" s="266"/>
      <c r="F1775" s="79">
        <f>SUM(F1774)*15%</f>
        <v>7.4491740000000002</v>
      </c>
      <c r="G1775" s="73">
        <f>SUM(F1775/F1778)</f>
        <v>0.11857707509881424</v>
      </c>
    </row>
    <row r="1776" spans="1:12" ht="15.6" thickTop="1" thickBot="1" x14ac:dyDescent="0.35">
      <c r="A1776" s="78" t="s">
        <v>29</v>
      </c>
      <c r="B1776" s="244" t="s">
        <v>30</v>
      </c>
      <c r="C1776" s="245"/>
      <c r="D1776" s="245"/>
      <c r="E1776" s="246"/>
      <c r="F1776" s="81">
        <f>SUM(F1774:F1775)</f>
        <v>57.110334000000002</v>
      </c>
    </row>
    <row r="1777" spans="1:12" ht="15.6" thickTop="1" thickBot="1" x14ac:dyDescent="0.35">
      <c r="A1777" s="80">
        <v>4</v>
      </c>
      <c r="B1777" s="264" t="s">
        <v>31</v>
      </c>
      <c r="C1777" s="265"/>
      <c r="D1777" s="265"/>
      <c r="E1777" s="266"/>
      <c r="F1777" s="79">
        <f>SUM(F1776)*10%</f>
        <v>5.7110334000000007</v>
      </c>
      <c r="G1777" s="73">
        <f>SUM(F1777/F1778)</f>
        <v>9.0909090909090925E-2</v>
      </c>
    </row>
    <row r="1778" spans="1:12" ht="15.6" thickTop="1" thickBot="1" x14ac:dyDescent="0.35">
      <c r="A1778" s="78" t="s">
        <v>32</v>
      </c>
      <c r="B1778" s="244" t="s">
        <v>33</v>
      </c>
      <c r="C1778" s="245"/>
      <c r="D1778" s="245"/>
      <c r="E1778" s="246"/>
      <c r="F1778" s="81">
        <f>SUM(F1776,F1777)</f>
        <v>62.8213674</v>
      </c>
      <c r="G1778" s="82">
        <f>SUM(G1770,G1773,G1775,G1777)</f>
        <v>1</v>
      </c>
    </row>
    <row r="1779" spans="1:12" ht="15.6" thickTop="1" thickBot="1" x14ac:dyDescent="0.35">
      <c r="A1779" s="8"/>
      <c r="B1779" s="9"/>
      <c r="C1779" s="9"/>
      <c r="D1779" s="9"/>
      <c r="E1779" s="9"/>
      <c r="F1779" s="11"/>
      <c r="G1779" s="12"/>
      <c r="I1779" s="31"/>
      <c r="J1779" s="30"/>
      <c r="K1779" s="31"/>
      <c r="L1779" s="31"/>
    </row>
    <row r="1780" spans="1:12" ht="44.4" thickTop="1" thickBot="1" x14ac:dyDescent="0.35">
      <c r="A1780" s="61" t="s">
        <v>2</v>
      </c>
      <c r="B1780" s="62" t="s">
        <v>3</v>
      </c>
      <c r="C1780" s="63" t="s">
        <v>4</v>
      </c>
      <c r="D1780" s="64" t="s">
        <v>5</v>
      </c>
      <c r="E1780" s="27"/>
      <c r="F1780" s="20"/>
      <c r="G1780" s="20"/>
      <c r="I1780" s="24"/>
      <c r="J1780" s="24"/>
      <c r="K1780" s="24"/>
    </row>
    <row r="1781" spans="1:12" ht="43.8" thickTop="1" x14ac:dyDescent="0.3">
      <c r="A1781" s="101" t="s">
        <v>1226</v>
      </c>
      <c r="B1781" s="28" t="s">
        <v>1227</v>
      </c>
      <c r="C1781" s="26"/>
      <c r="D1781" s="26"/>
      <c r="E1781" s="27"/>
      <c r="F1781" s="20"/>
      <c r="G1781" s="20"/>
      <c r="I1781" s="24"/>
      <c r="J1781" s="24"/>
      <c r="K1781" s="24"/>
    </row>
    <row r="1782" spans="1:12" ht="15" thickBot="1" x14ac:dyDescent="0.35">
      <c r="A1782" s="103" t="s">
        <v>1230</v>
      </c>
      <c r="B1782" s="115" t="s">
        <v>1058</v>
      </c>
      <c r="C1782" s="110" t="s">
        <v>130</v>
      </c>
      <c r="D1782" s="110">
        <v>1</v>
      </c>
      <c r="E1782" s="20"/>
      <c r="F1782" s="20"/>
      <c r="G1782" s="20"/>
      <c r="I1782" s="24"/>
      <c r="J1782" s="24"/>
      <c r="K1782" s="24"/>
    </row>
    <row r="1783" spans="1:12" ht="30" thickTop="1" thickBot="1" x14ac:dyDescent="0.35">
      <c r="A1783" s="61" t="s">
        <v>9</v>
      </c>
      <c r="B1783" s="62" t="s">
        <v>10</v>
      </c>
      <c r="C1783" s="62" t="s">
        <v>4</v>
      </c>
      <c r="D1783" s="62" t="s">
        <v>11</v>
      </c>
      <c r="E1783" s="62" t="s">
        <v>12</v>
      </c>
      <c r="F1783" s="62" t="s">
        <v>13</v>
      </c>
      <c r="G1783" s="64" t="s">
        <v>14</v>
      </c>
    </row>
    <row r="1784" spans="1:12" ht="15" thickTop="1" x14ac:dyDescent="0.3">
      <c r="A1784" s="20"/>
      <c r="B1784" s="67" t="s">
        <v>15</v>
      </c>
      <c r="C1784" s="68"/>
      <c r="D1784" s="68"/>
      <c r="E1784" s="68"/>
      <c r="F1784" s="68"/>
      <c r="G1784" s="7"/>
    </row>
    <row r="1785" spans="1:12" x14ac:dyDescent="0.3">
      <c r="A1785" s="36" t="s">
        <v>16</v>
      </c>
      <c r="B1785" s="4" t="s">
        <v>70</v>
      </c>
      <c r="C1785" s="4" t="s">
        <v>18</v>
      </c>
      <c r="D1785" s="105">
        <v>0.9</v>
      </c>
      <c r="E1785" s="70">
        <v>30.28</v>
      </c>
      <c r="F1785" s="6">
        <f>PRODUCT(D1785:E1785)</f>
        <v>27.252000000000002</v>
      </c>
      <c r="G1785" s="7"/>
    </row>
    <row r="1786" spans="1:12" ht="15" thickBot="1" x14ac:dyDescent="0.35">
      <c r="A1786" s="36" t="s">
        <v>19</v>
      </c>
      <c r="B1786" s="4" t="s">
        <v>20</v>
      </c>
      <c r="C1786" s="4" t="s">
        <v>18</v>
      </c>
      <c r="D1786" s="105">
        <v>0.9</v>
      </c>
      <c r="E1786" s="70">
        <v>25.18</v>
      </c>
      <c r="F1786" s="6">
        <f>PRODUCT(D1786:E1786)</f>
        <v>22.661999999999999</v>
      </c>
      <c r="G1786" s="7"/>
    </row>
    <row r="1787" spans="1:12" ht="15.6" thickTop="1" thickBot="1" x14ac:dyDescent="0.35">
      <c r="A1787" s="71">
        <v>1</v>
      </c>
      <c r="B1787" s="244" t="s">
        <v>21</v>
      </c>
      <c r="C1787" s="245"/>
      <c r="D1787" s="245"/>
      <c r="E1787" s="246"/>
      <c r="F1787" s="72">
        <f>SUM(F1785:F1786)</f>
        <v>49.914000000000001</v>
      </c>
      <c r="G1787" s="73">
        <f>SUM(F1787/F1795)</f>
        <v>0.52321462208451242</v>
      </c>
    </row>
    <row r="1788" spans="1:12" ht="15" thickTop="1" x14ac:dyDescent="0.3">
      <c r="A1788" s="21"/>
      <c r="B1788" s="74" t="s">
        <v>45</v>
      </c>
      <c r="C1788" s="4"/>
      <c r="D1788" s="4"/>
      <c r="E1788" s="4"/>
      <c r="F1788" s="41"/>
      <c r="G1788" s="75"/>
    </row>
    <row r="1789" spans="1:12" ht="15" thickBot="1" x14ac:dyDescent="0.35">
      <c r="A1789" s="109" t="s">
        <v>23</v>
      </c>
      <c r="B1789" s="4" t="s">
        <v>1229</v>
      </c>
      <c r="C1789" s="39" t="s">
        <v>750</v>
      </c>
      <c r="D1789" s="40">
        <v>1</v>
      </c>
      <c r="E1789" s="6">
        <v>25.5</v>
      </c>
      <c r="F1789" s="41">
        <f t="shared" ref="F1789" si="63">D1789*E1789</f>
        <v>25.5</v>
      </c>
      <c r="G1789" s="7"/>
    </row>
    <row r="1790" spans="1:12" ht="15.6" thickTop="1" thickBot="1" x14ac:dyDescent="0.35">
      <c r="A1790" s="80">
        <v>2</v>
      </c>
      <c r="B1790" s="244" t="s">
        <v>49</v>
      </c>
      <c r="C1790" s="245"/>
      <c r="D1790" s="245"/>
      <c r="E1790" s="246"/>
      <c r="F1790" s="72">
        <f>SUM(F1789:F1789)</f>
        <v>25.5</v>
      </c>
      <c r="G1790" s="73">
        <f>SUM(F1790/F1795)</f>
        <v>0.26729921190758238</v>
      </c>
    </row>
    <row r="1791" spans="1:12" ht="15.6" thickTop="1" thickBot="1" x14ac:dyDescent="0.35">
      <c r="A1791" s="78" t="s">
        <v>26</v>
      </c>
      <c r="B1791" s="244" t="s">
        <v>27</v>
      </c>
      <c r="C1791" s="245"/>
      <c r="D1791" s="245"/>
      <c r="E1791" s="246"/>
      <c r="F1791" s="79">
        <f>SUM(F1787,F1790)</f>
        <v>75.414000000000001</v>
      </c>
      <c r="G1791" s="3"/>
    </row>
    <row r="1792" spans="1:12" ht="15.6" thickTop="1" thickBot="1" x14ac:dyDescent="0.35">
      <c r="A1792" s="80">
        <v>3</v>
      </c>
      <c r="B1792" s="264" t="s">
        <v>28</v>
      </c>
      <c r="C1792" s="265"/>
      <c r="D1792" s="265"/>
      <c r="E1792" s="266"/>
      <c r="F1792" s="79">
        <f>SUM(F1791)*15%</f>
        <v>11.312099999999999</v>
      </c>
      <c r="G1792" s="73">
        <f>SUM(F1792/F1795)</f>
        <v>0.11857707509881421</v>
      </c>
    </row>
    <row r="1793" spans="1:12" ht="15.6" thickTop="1" thickBot="1" x14ac:dyDescent="0.35">
      <c r="A1793" s="78" t="s">
        <v>29</v>
      </c>
      <c r="B1793" s="244" t="s">
        <v>30</v>
      </c>
      <c r="C1793" s="245"/>
      <c r="D1793" s="245"/>
      <c r="E1793" s="246"/>
      <c r="F1793" s="81">
        <f>SUM(F1791:F1792)</f>
        <v>86.726100000000002</v>
      </c>
    </row>
    <row r="1794" spans="1:12" ht="15.6" thickTop="1" thickBot="1" x14ac:dyDescent="0.35">
      <c r="A1794" s="80">
        <v>4</v>
      </c>
      <c r="B1794" s="244" t="s">
        <v>31</v>
      </c>
      <c r="C1794" s="245"/>
      <c r="D1794" s="245"/>
      <c r="E1794" s="246"/>
      <c r="F1794" s="79">
        <f>SUM(F1793)*10%</f>
        <v>8.6726100000000006</v>
      </c>
      <c r="G1794" s="73">
        <f>SUM(F1794/F1795)</f>
        <v>9.0909090909090912E-2</v>
      </c>
    </row>
    <row r="1795" spans="1:12" ht="15.6" thickTop="1" thickBot="1" x14ac:dyDescent="0.35">
      <c r="A1795" s="78" t="s">
        <v>32</v>
      </c>
      <c r="B1795" s="244" t="s">
        <v>33</v>
      </c>
      <c r="C1795" s="245"/>
      <c r="D1795" s="245"/>
      <c r="E1795" s="246"/>
      <c r="F1795" s="81">
        <f>SUM(F1793,F1794)</f>
        <v>95.398710000000008</v>
      </c>
      <c r="G1795" s="82">
        <f>SUM(G1787,G1790,G1792,G1794)</f>
        <v>0.99999999999999989</v>
      </c>
    </row>
    <row r="1796" spans="1:12" ht="15.6" thickTop="1" thickBot="1" x14ac:dyDescent="0.35">
      <c r="A1796" s="8"/>
      <c r="B1796" s="9"/>
      <c r="C1796" s="9"/>
      <c r="D1796" s="9"/>
      <c r="E1796" s="9"/>
      <c r="F1796" s="11"/>
      <c r="G1796" s="12"/>
      <c r="I1796" s="31"/>
      <c r="J1796" s="30"/>
      <c r="K1796" s="31"/>
      <c r="L1796" s="31"/>
    </row>
    <row r="1797" spans="1:12" ht="44.4" thickTop="1" thickBot="1" x14ac:dyDescent="0.35">
      <c r="A1797" s="61" t="s">
        <v>2</v>
      </c>
      <c r="B1797" s="62" t="s">
        <v>3</v>
      </c>
      <c r="C1797" s="63" t="s">
        <v>4</v>
      </c>
      <c r="D1797" s="64" t="s">
        <v>5</v>
      </c>
      <c r="E1797" s="27"/>
      <c r="F1797" s="20"/>
      <c r="G1797" s="20"/>
      <c r="I1797" s="24"/>
      <c r="J1797" s="24"/>
      <c r="K1797" s="24"/>
    </row>
    <row r="1798" spans="1:12" ht="43.8" thickTop="1" x14ac:dyDescent="0.3">
      <c r="A1798" s="101" t="s">
        <v>1226</v>
      </c>
      <c r="B1798" s="28" t="s">
        <v>1227</v>
      </c>
      <c r="C1798" s="26"/>
      <c r="D1798" s="26"/>
      <c r="E1798" s="27"/>
      <c r="F1798" s="20"/>
      <c r="G1798" s="20"/>
      <c r="I1798" s="24"/>
      <c r="J1798" s="24"/>
      <c r="K1798" s="24"/>
    </row>
    <row r="1799" spans="1:12" ht="15" thickBot="1" x14ac:dyDescent="0.35">
      <c r="A1799" s="103" t="s">
        <v>1231</v>
      </c>
      <c r="B1799" s="115" t="s">
        <v>1060</v>
      </c>
      <c r="C1799" s="110" t="s">
        <v>130</v>
      </c>
      <c r="D1799" s="110">
        <v>1</v>
      </c>
      <c r="E1799" s="20"/>
      <c r="F1799" s="20"/>
      <c r="G1799" s="20"/>
      <c r="I1799" s="24"/>
      <c r="J1799" s="24"/>
      <c r="K1799" s="24"/>
    </row>
    <row r="1800" spans="1:12" ht="30" thickTop="1" thickBot="1" x14ac:dyDescent="0.35">
      <c r="A1800" s="61" t="s">
        <v>9</v>
      </c>
      <c r="B1800" s="62" t="s">
        <v>10</v>
      </c>
      <c r="C1800" s="62" t="s">
        <v>4</v>
      </c>
      <c r="D1800" s="62" t="s">
        <v>11</v>
      </c>
      <c r="E1800" s="62" t="s">
        <v>12</v>
      </c>
      <c r="F1800" s="62" t="s">
        <v>13</v>
      </c>
      <c r="G1800" s="64" t="s">
        <v>14</v>
      </c>
    </row>
    <row r="1801" spans="1:12" ht="15" thickTop="1" x14ac:dyDescent="0.3">
      <c r="A1801" s="20"/>
      <c r="B1801" s="67" t="s">
        <v>15</v>
      </c>
      <c r="C1801" s="68"/>
      <c r="D1801" s="68"/>
      <c r="E1801" s="68"/>
      <c r="F1801" s="68"/>
      <c r="G1801" s="7"/>
    </row>
    <row r="1802" spans="1:12" x14ac:dyDescent="0.3">
      <c r="A1802" s="36" t="s">
        <v>16</v>
      </c>
      <c r="B1802" s="4" t="s">
        <v>70</v>
      </c>
      <c r="C1802" s="4" t="s">
        <v>18</v>
      </c>
      <c r="D1802" s="22">
        <v>1.2</v>
      </c>
      <c r="E1802" s="70">
        <v>30.28</v>
      </c>
      <c r="F1802" s="6">
        <f>PRODUCT(D1802:E1802)</f>
        <v>36.335999999999999</v>
      </c>
      <c r="G1802" s="7"/>
    </row>
    <row r="1803" spans="1:12" ht="15" thickBot="1" x14ac:dyDescent="0.35">
      <c r="A1803" s="36" t="s">
        <v>19</v>
      </c>
      <c r="B1803" s="4" t="s">
        <v>20</v>
      </c>
      <c r="C1803" s="4" t="s">
        <v>18</v>
      </c>
      <c r="D1803" s="22">
        <v>1.2</v>
      </c>
      <c r="E1803" s="70">
        <v>25.18</v>
      </c>
      <c r="F1803" s="6">
        <f>PRODUCT(D1803:E1803)</f>
        <v>30.215999999999998</v>
      </c>
      <c r="G1803" s="7"/>
    </row>
    <row r="1804" spans="1:12" ht="15.6" thickTop="1" thickBot="1" x14ac:dyDescent="0.35">
      <c r="A1804" s="71">
        <v>1</v>
      </c>
      <c r="B1804" s="244" t="s">
        <v>21</v>
      </c>
      <c r="C1804" s="245"/>
      <c r="D1804" s="245"/>
      <c r="E1804" s="246"/>
      <c r="F1804" s="72">
        <f>SUM(F1802:F1803)</f>
        <v>66.551999999999992</v>
      </c>
      <c r="G1804" s="73">
        <f>SUM(F1804/F1812)</f>
        <v>0.54872677159112082</v>
      </c>
    </row>
    <row r="1805" spans="1:12" ht="15" thickTop="1" x14ac:dyDescent="0.3">
      <c r="A1805" s="21"/>
      <c r="B1805" s="74" t="s">
        <v>45</v>
      </c>
      <c r="C1805" s="4"/>
      <c r="D1805" s="4"/>
      <c r="E1805" s="4"/>
      <c r="F1805" s="41"/>
      <c r="G1805" s="75"/>
    </row>
    <row r="1806" spans="1:12" ht="15" thickBot="1" x14ac:dyDescent="0.35">
      <c r="A1806" s="109" t="s">
        <v>23</v>
      </c>
      <c r="B1806" s="4" t="s">
        <v>1229</v>
      </c>
      <c r="C1806" s="39" t="s">
        <v>750</v>
      </c>
      <c r="D1806" s="39">
        <v>1.1499999999999999</v>
      </c>
      <c r="E1806" s="6">
        <v>25.5</v>
      </c>
      <c r="F1806" s="41">
        <f t="shared" ref="F1806" si="64">D1806*E1806</f>
        <v>29.324999999999999</v>
      </c>
      <c r="G1806" s="7"/>
    </row>
    <row r="1807" spans="1:12" ht="15.6" thickTop="1" thickBot="1" x14ac:dyDescent="0.35">
      <c r="A1807" s="80">
        <v>2</v>
      </c>
      <c r="B1807" s="244" t="s">
        <v>49</v>
      </c>
      <c r="C1807" s="245"/>
      <c r="D1807" s="245"/>
      <c r="E1807" s="246"/>
      <c r="F1807" s="72">
        <f>SUM(F1806:F1806)</f>
        <v>29.324999999999999</v>
      </c>
      <c r="G1807" s="73">
        <f>SUM(F1807/F1812)</f>
        <v>0.24178706240097397</v>
      </c>
    </row>
    <row r="1808" spans="1:12" ht="15.6" thickTop="1" thickBot="1" x14ac:dyDescent="0.35">
      <c r="A1808" s="78" t="s">
        <v>26</v>
      </c>
      <c r="B1808" s="244" t="s">
        <v>27</v>
      </c>
      <c r="C1808" s="245"/>
      <c r="D1808" s="245"/>
      <c r="E1808" s="246"/>
      <c r="F1808" s="79">
        <f>SUM(F1804,F1807)</f>
        <v>95.876999999999995</v>
      </c>
      <c r="G1808" s="3"/>
    </row>
    <row r="1809" spans="1:12" ht="15.6" thickTop="1" thickBot="1" x14ac:dyDescent="0.35">
      <c r="A1809" s="80">
        <v>3</v>
      </c>
      <c r="B1809" s="264" t="s">
        <v>28</v>
      </c>
      <c r="C1809" s="265"/>
      <c r="D1809" s="265"/>
      <c r="E1809" s="266"/>
      <c r="F1809" s="79">
        <f>SUM(F1808)*15%</f>
        <v>14.381549999999999</v>
      </c>
      <c r="G1809" s="73">
        <f>SUM(F1809/F1812)</f>
        <v>0.11857707509881422</v>
      </c>
    </row>
    <row r="1810" spans="1:12" ht="15.6" thickTop="1" thickBot="1" x14ac:dyDescent="0.35">
      <c r="A1810" s="78" t="s">
        <v>29</v>
      </c>
      <c r="B1810" s="244" t="s">
        <v>30</v>
      </c>
      <c r="C1810" s="245"/>
      <c r="D1810" s="245"/>
      <c r="E1810" s="246"/>
      <c r="F1810" s="81">
        <f>SUM(F1808:F1809)</f>
        <v>110.25855</v>
      </c>
    </row>
    <row r="1811" spans="1:12" ht="15.6" thickTop="1" thickBot="1" x14ac:dyDescent="0.35">
      <c r="A1811" s="80">
        <v>4</v>
      </c>
      <c r="B1811" s="264" t="s">
        <v>31</v>
      </c>
      <c r="C1811" s="265"/>
      <c r="D1811" s="265"/>
      <c r="E1811" s="266"/>
      <c r="F1811" s="79">
        <f>SUM(F1810)*10%</f>
        <v>11.025855</v>
      </c>
      <c r="G1811" s="73">
        <f>SUM(F1811/F1812)</f>
        <v>9.0909090909090912E-2</v>
      </c>
    </row>
    <row r="1812" spans="1:12" ht="15.6" thickTop="1" thickBot="1" x14ac:dyDescent="0.35">
      <c r="A1812" s="78" t="s">
        <v>32</v>
      </c>
      <c r="B1812" s="244" t="s">
        <v>33</v>
      </c>
      <c r="C1812" s="245"/>
      <c r="D1812" s="245"/>
      <c r="E1812" s="246"/>
      <c r="F1812" s="81">
        <f>SUM(F1810,F1811)</f>
        <v>121.28440499999999</v>
      </c>
      <c r="G1812" s="82">
        <f>SUM(G1804,G1807,G1809,G1811)</f>
        <v>0.99999999999999989</v>
      </c>
    </row>
    <row r="1813" spans="1:12" ht="15.6" thickTop="1" thickBot="1" x14ac:dyDescent="0.35">
      <c r="A1813" s="8"/>
      <c r="B1813" s="9"/>
      <c r="C1813" s="9"/>
      <c r="D1813" s="9"/>
      <c r="E1813" s="9"/>
      <c r="F1813" s="11"/>
      <c r="G1813" s="12"/>
      <c r="I1813" s="31"/>
      <c r="J1813" s="30"/>
      <c r="K1813" s="31"/>
      <c r="L1813" s="31"/>
    </row>
    <row r="1814" spans="1:12" ht="44.4" thickTop="1" thickBot="1" x14ac:dyDescent="0.35">
      <c r="A1814" s="61" t="s">
        <v>2</v>
      </c>
      <c r="B1814" s="62" t="s">
        <v>3</v>
      </c>
      <c r="C1814" s="63" t="s">
        <v>4</v>
      </c>
      <c r="D1814" s="64" t="s">
        <v>5</v>
      </c>
      <c r="E1814" s="27"/>
      <c r="F1814" s="20"/>
      <c r="G1814" s="20"/>
      <c r="I1814" s="24"/>
      <c r="J1814" s="24"/>
      <c r="K1814" s="24"/>
    </row>
    <row r="1815" spans="1:12" ht="43.8" thickTop="1" x14ac:dyDescent="0.3">
      <c r="A1815" s="101" t="s">
        <v>1226</v>
      </c>
      <c r="B1815" s="28" t="s">
        <v>1227</v>
      </c>
      <c r="C1815" s="26"/>
      <c r="D1815" s="26"/>
      <c r="E1815" s="27"/>
      <c r="F1815" s="20"/>
      <c r="G1815" s="20"/>
      <c r="I1815" s="24"/>
      <c r="J1815" s="24"/>
      <c r="K1815" s="24"/>
    </row>
    <row r="1816" spans="1:12" ht="15" thickBot="1" x14ac:dyDescent="0.35">
      <c r="A1816" s="103" t="s">
        <v>1232</v>
      </c>
      <c r="B1816" s="115" t="s">
        <v>1062</v>
      </c>
      <c r="C1816" s="110" t="s">
        <v>130</v>
      </c>
      <c r="D1816" s="110">
        <v>1</v>
      </c>
      <c r="E1816" s="20"/>
      <c r="F1816" s="20"/>
      <c r="G1816" s="20"/>
      <c r="I1816" s="24"/>
      <c r="J1816" s="24"/>
      <c r="K1816" s="24"/>
    </row>
    <row r="1817" spans="1:12" ht="30" thickTop="1" thickBot="1" x14ac:dyDescent="0.35">
      <c r="A1817" s="61" t="s">
        <v>9</v>
      </c>
      <c r="B1817" s="62" t="s">
        <v>10</v>
      </c>
      <c r="C1817" s="62" t="s">
        <v>4</v>
      </c>
      <c r="D1817" s="62" t="s">
        <v>11</v>
      </c>
      <c r="E1817" s="62" t="s">
        <v>12</v>
      </c>
      <c r="F1817" s="62" t="s">
        <v>13</v>
      </c>
      <c r="G1817" s="64" t="s">
        <v>14</v>
      </c>
    </row>
    <row r="1818" spans="1:12" ht="15" thickTop="1" x14ac:dyDescent="0.3">
      <c r="A1818" s="20"/>
      <c r="B1818" s="67" t="s">
        <v>15</v>
      </c>
      <c r="C1818" s="68"/>
      <c r="D1818" s="68"/>
      <c r="E1818" s="68"/>
      <c r="F1818" s="68"/>
      <c r="G1818" s="7"/>
    </row>
    <row r="1819" spans="1:12" x14ac:dyDescent="0.3">
      <c r="A1819" s="36" t="s">
        <v>16</v>
      </c>
      <c r="B1819" s="4" t="s">
        <v>70</v>
      </c>
      <c r="C1819" s="4" t="s">
        <v>18</v>
      </c>
      <c r="D1819" s="22">
        <v>1.3</v>
      </c>
      <c r="E1819" s="6">
        <v>30.28</v>
      </c>
      <c r="F1819" s="6">
        <f>PRODUCT(D1819:E1819)</f>
        <v>39.364000000000004</v>
      </c>
      <c r="G1819" s="7"/>
    </row>
    <row r="1820" spans="1:12" x14ac:dyDescent="0.3">
      <c r="A1820" s="36" t="s">
        <v>19</v>
      </c>
      <c r="B1820" s="4" t="s">
        <v>140</v>
      </c>
      <c r="C1820" s="4" t="s">
        <v>18</v>
      </c>
      <c r="D1820" s="22">
        <v>1.3</v>
      </c>
      <c r="E1820" s="6">
        <v>28.09</v>
      </c>
      <c r="F1820" s="6">
        <f>PRODUCT(D1820:E1820)</f>
        <v>36.517000000000003</v>
      </c>
      <c r="G1820" s="7"/>
    </row>
    <row r="1821" spans="1:12" ht="15" thickBot="1" x14ac:dyDescent="0.35">
      <c r="A1821" s="36" t="s">
        <v>131</v>
      </c>
      <c r="B1821" s="4" t="s">
        <v>141</v>
      </c>
      <c r="C1821" s="4" t="s">
        <v>18</v>
      </c>
      <c r="D1821" s="22">
        <v>1.3</v>
      </c>
      <c r="E1821" s="6">
        <v>25.18</v>
      </c>
      <c r="F1821" s="6">
        <f>PRODUCT(D1821:E1821)</f>
        <v>32.734000000000002</v>
      </c>
      <c r="G1821" s="7"/>
    </row>
    <row r="1822" spans="1:12" ht="15.6" thickTop="1" thickBot="1" x14ac:dyDescent="0.35">
      <c r="A1822" s="71">
        <v>1</v>
      </c>
      <c r="B1822" s="244" t="s">
        <v>21</v>
      </c>
      <c r="C1822" s="245"/>
      <c r="D1822" s="245"/>
      <c r="E1822" s="246"/>
      <c r="F1822" s="72">
        <f>SUM(F1819:F1821)</f>
        <v>108.61500000000001</v>
      </c>
      <c r="G1822" s="73">
        <f>SUM(F1822/F1830)</f>
        <v>0.61675580992746026</v>
      </c>
    </row>
    <row r="1823" spans="1:12" ht="15" thickTop="1" x14ac:dyDescent="0.3">
      <c r="A1823" s="21"/>
      <c r="B1823" s="74" t="s">
        <v>45</v>
      </c>
      <c r="C1823" s="4"/>
      <c r="D1823" s="4"/>
      <c r="E1823" s="4"/>
      <c r="F1823" s="41"/>
      <c r="G1823" s="75"/>
    </row>
    <row r="1824" spans="1:12" ht="15" thickBot="1" x14ac:dyDescent="0.35">
      <c r="A1824" s="109" t="s">
        <v>23</v>
      </c>
      <c r="B1824" s="4" t="s">
        <v>1229</v>
      </c>
      <c r="C1824" s="39" t="s">
        <v>750</v>
      </c>
      <c r="D1824" s="39">
        <v>1.2</v>
      </c>
      <c r="E1824" s="6">
        <v>25.5</v>
      </c>
      <c r="F1824" s="41">
        <f t="shared" ref="F1824" si="65">D1824*E1824</f>
        <v>30.599999999999998</v>
      </c>
      <c r="G1824" s="7"/>
    </row>
    <row r="1825" spans="1:12" ht="15.6" thickTop="1" thickBot="1" x14ac:dyDescent="0.35">
      <c r="A1825" s="80">
        <v>2</v>
      </c>
      <c r="B1825" s="244" t="s">
        <v>49</v>
      </c>
      <c r="C1825" s="245"/>
      <c r="D1825" s="245"/>
      <c r="E1825" s="246"/>
      <c r="F1825" s="72">
        <f>SUM(F1824:F1824)</f>
        <v>30.599999999999998</v>
      </c>
      <c r="G1825" s="73">
        <f>SUM(F1825/F1830)</f>
        <v>0.17375802406463456</v>
      </c>
    </row>
    <row r="1826" spans="1:12" ht="15.6" thickTop="1" thickBot="1" x14ac:dyDescent="0.35">
      <c r="A1826" s="78" t="s">
        <v>26</v>
      </c>
      <c r="B1826" s="244" t="s">
        <v>27</v>
      </c>
      <c r="C1826" s="245"/>
      <c r="D1826" s="245"/>
      <c r="E1826" s="246"/>
      <c r="F1826" s="79">
        <f>SUM(F1822,F1825)</f>
        <v>139.215</v>
      </c>
      <c r="G1826" s="3"/>
    </row>
    <row r="1827" spans="1:12" ht="15.6" thickTop="1" thickBot="1" x14ac:dyDescent="0.35">
      <c r="A1827" s="80">
        <v>3</v>
      </c>
      <c r="B1827" s="264" t="s">
        <v>28</v>
      </c>
      <c r="C1827" s="265"/>
      <c r="D1827" s="265"/>
      <c r="E1827" s="266"/>
      <c r="F1827" s="79">
        <f>SUM(F1826)*15%</f>
        <v>20.882249999999999</v>
      </c>
      <c r="G1827" s="73">
        <f>SUM(F1827/F1830)</f>
        <v>0.11857707509881422</v>
      </c>
    </row>
    <row r="1828" spans="1:12" ht="15.6" thickTop="1" thickBot="1" x14ac:dyDescent="0.35">
      <c r="A1828" s="78" t="s">
        <v>29</v>
      </c>
      <c r="B1828" s="244" t="s">
        <v>30</v>
      </c>
      <c r="C1828" s="245"/>
      <c r="D1828" s="245"/>
      <c r="E1828" s="246"/>
      <c r="F1828" s="81">
        <f>SUM(F1826:F1827)</f>
        <v>160.09725</v>
      </c>
    </row>
    <row r="1829" spans="1:12" ht="15.6" thickTop="1" thickBot="1" x14ac:dyDescent="0.35">
      <c r="A1829" s="80">
        <v>4</v>
      </c>
      <c r="B1829" s="264" t="s">
        <v>31</v>
      </c>
      <c r="C1829" s="265"/>
      <c r="D1829" s="265"/>
      <c r="E1829" s="266"/>
      <c r="F1829" s="79">
        <f>SUM(F1828)*10%</f>
        <v>16.009725</v>
      </c>
      <c r="G1829" s="73">
        <f>SUM(F1829/F1830)</f>
        <v>9.0909090909090898E-2</v>
      </c>
    </row>
    <row r="1830" spans="1:12" ht="15.6" thickTop="1" thickBot="1" x14ac:dyDescent="0.35">
      <c r="A1830" s="78" t="s">
        <v>32</v>
      </c>
      <c r="B1830" s="244" t="s">
        <v>33</v>
      </c>
      <c r="C1830" s="245"/>
      <c r="D1830" s="245"/>
      <c r="E1830" s="246"/>
      <c r="F1830" s="81">
        <f>SUM(F1828,F1829)</f>
        <v>176.10697500000001</v>
      </c>
      <c r="G1830" s="82">
        <f>SUM(G1822,G1825,G1827,G1829)</f>
        <v>1</v>
      </c>
    </row>
    <row r="1831" spans="1:12" ht="15.6" thickTop="1" thickBot="1" x14ac:dyDescent="0.35">
      <c r="A1831" s="8"/>
      <c r="B1831" s="9"/>
      <c r="C1831" s="9"/>
      <c r="D1831" s="9"/>
      <c r="E1831" s="9"/>
      <c r="F1831" s="11"/>
      <c r="G1831" s="12"/>
      <c r="I1831" s="31"/>
      <c r="J1831" s="30"/>
      <c r="K1831" s="31"/>
      <c r="L1831" s="31"/>
    </row>
    <row r="1832" spans="1:12" ht="44.4" thickTop="1" thickBot="1" x14ac:dyDescent="0.35">
      <c r="A1832" s="61" t="s">
        <v>2</v>
      </c>
      <c r="B1832" s="62" t="s">
        <v>3</v>
      </c>
      <c r="C1832" s="63" t="s">
        <v>4</v>
      </c>
      <c r="D1832" s="64" t="s">
        <v>5</v>
      </c>
      <c r="E1832" s="27"/>
      <c r="F1832" s="20"/>
      <c r="G1832" s="20"/>
      <c r="I1832" s="24"/>
      <c r="J1832" s="24"/>
      <c r="K1832" s="24"/>
    </row>
    <row r="1833" spans="1:12" ht="75" customHeight="1" thickTop="1" x14ac:dyDescent="0.3">
      <c r="A1833" s="101" t="s">
        <v>1233</v>
      </c>
      <c r="B1833" s="28" t="s">
        <v>1234</v>
      </c>
      <c r="C1833" s="26"/>
      <c r="D1833" s="26"/>
      <c r="E1833" s="27"/>
      <c r="F1833" s="20"/>
      <c r="G1833" s="20"/>
      <c r="I1833" s="24"/>
      <c r="J1833" s="24"/>
      <c r="K1833" s="24"/>
    </row>
    <row r="1834" spans="1:12" ht="15" thickBot="1" x14ac:dyDescent="0.35">
      <c r="A1834" s="103" t="s">
        <v>1235</v>
      </c>
      <c r="B1834" s="115" t="s">
        <v>1047</v>
      </c>
      <c r="C1834" s="110" t="s">
        <v>130</v>
      </c>
      <c r="D1834" s="110">
        <v>1</v>
      </c>
      <c r="E1834" s="20"/>
      <c r="F1834" s="20"/>
      <c r="G1834" s="20"/>
      <c r="I1834" s="24"/>
      <c r="J1834" s="24"/>
      <c r="K1834" s="24"/>
    </row>
    <row r="1835" spans="1:12" ht="30" thickTop="1" thickBot="1" x14ac:dyDescent="0.35">
      <c r="A1835" s="61" t="s">
        <v>9</v>
      </c>
      <c r="B1835" s="62" t="s">
        <v>10</v>
      </c>
      <c r="C1835" s="62" t="s">
        <v>4</v>
      </c>
      <c r="D1835" s="62" t="s">
        <v>11</v>
      </c>
      <c r="E1835" s="62" t="s">
        <v>12</v>
      </c>
      <c r="F1835" s="62" t="s">
        <v>13</v>
      </c>
      <c r="G1835" s="64" t="s">
        <v>14</v>
      </c>
    </row>
    <row r="1836" spans="1:12" ht="15" thickTop="1" x14ac:dyDescent="0.3">
      <c r="A1836" s="20"/>
      <c r="B1836" s="67" t="s">
        <v>15</v>
      </c>
      <c r="C1836" s="188"/>
      <c r="D1836" s="68"/>
      <c r="E1836" s="68"/>
      <c r="F1836" s="68"/>
      <c r="G1836" s="7"/>
    </row>
    <row r="1837" spans="1:12" x14ac:dyDescent="0.3">
      <c r="A1837" s="36" t="s">
        <v>16</v>
      </c>
      <c r="B1837" s="4" t="s">
        <v>70</v>
      </c>
      <c r="C1837" s="4" t="s">
        <v>18</v>
      </c>
      <c r="D1837" s="22">
        <v>1.0920000000000001</v>
      </c>
      <c r="E1837" s="6">
        <v>30.28</v>
      </c>
      <c r="F1837" s="6">
        <f>PRODUCT(D1837:E1837)</f>
        <v>33.065760000000004</v>
      </c>
      <c r="G1837" s="7"/>
    </row>
    <row r="1838" spans="1:12" ht="15" thickBot="1" x14ac:dyDescent="0.35">
      <c r="A1838" s="36" t="s">
        <v>19</v>
      </c>
      <c r="B1838" s="4" t="s">
        <v>20</v>
      </c>
      <c r="C1838" s="4" t="s">
        <v>18</v>
      </c>
      <c r="D1838" s="22">
        <v>1.0920000000000001</v>
      </c>
      <c r="E1838" s="70">
        <v>25.18</v>
      </c>
      <c r="F1838" s="6">
        <f>PRODUCT(D1838:E1838)</f>
        <v>27.496560000000002</v>
      </c>
      <c r="G1838" s="7"/>
    </row>
    <row r="1839" spans="1:12" ht="15.6" thickTop="1" thickBot="1" x14ac:dyDescent="0.35">
      <c r="A1839" s="71">
        <v>1</v>
      </c>
      <c r="B1839" s="244" t="s">
        <v>21</v>
      </c>
      <c r="C1839" s="245"/>
      <c r="D1839" s="245"/>
      <c r="E1839" s="246"/>
      <c r="F1839" s="72">
        <f>SUM(F1837:F1838)</f>
        <v>60.562320000000007</v>
      </c>
      <c r="G1839" s="73">
        <f>SUM(F1839/F1847)</f>
        <v>0.58697878847311036</v>
      </c>
    </row>
    <row r="1840" spans="1:12" ht="15" thickTop="1" x14ac:dyDescent="0.3">
      <c r="A1840" s="21"/>
      <c r="B1840" s="74" t="s">
        <v>45</v>
      </c>
      <c r="C1840" s="4"/>
      <c r="D1840" s="4"/>
      <c r="E1840" s="4"/>
      <c r="F1840" s="41"/>
      <c r="G1840" s="75"/>
    </row>
    <row r="1841" spans="1:12" ht="15" thickBot="1" x14ac:dyDescent="0.35">
      <c r="A1841" s="109" t="s">
        <v>23</v>
      </c>
      <c r="B1841" s="4" t="s">
        <v>1236</v>
      </c>
      <c r="C1841" s="39" t="s">
        <v>750</v>
      </c>
      <c r="D1841" s="40">
        <v>5</v>
      </c>
      <c r="E1841" s="6">
        <v>4.2</v>
      </c>
      <c r="F1841" s="41">
        <f t="shared" ref="F1841" si="66">D1841*E1841</f>
        <v>21</v>
      </c>
      <c r="G1841" s="7"/>
    </row>
    <row r="1842" spans="1:12" ht="15.6" thickTop="1" thickBot="1" x14ac:dyDescent="0.35">
      <c r="A1842" s="80">
        <v>2</v>
      </c>
      <c r="B1842" s="244" t="s">
        <v>49</v>
      </c>
      <c r="C1842" s="245"/>
      <c r="D1842" s="245"/>
      <c r="E1842" s="246"/>
      <c r="F1842" s="72">
        <f>SUM(F1841:F1841)</f>
        <v>21</v>
      </c>
      <c r="G1842" s="73">
        <f>SUM(F1842/F1847)</f>
        <v>0.20353504551898466</v>
      </c>
    </row>
    <row r="1843" spans="1:12" ht="15.6" thickTop="1" thickBot="1" x14ac:dyDescent="0.35">
      <c r="A1843" s="78" t="s">
        <v>26</v>
      </c>
      <c r="B1843" s="244" t="s">
        <v>54</v>
      </c>
      <c r="C1843" s="245"/>
      <c r="D1843" s="245"/>
      <c r="E1843" s="246"/>
      <c r="F1843" s="79">
        <f>SUM(F1839,F1842)</f>
        <v>81.56232</v>
      </c>
      <c r="G1843" s="3"/>
    </row>
    <row r="1844" spans="1:12" ht="15.6" thickTop="1" thickBot="1" x14ac:dyDescent="0.35">
      <c r="A1844" s="80">
        <v>3</v>
      </c>
      <c r="B1844" s="264" t="s">
        <v>28</v>
      </c>
      <c r="C1844" s="265"/>
      <c r="D1844" s="265"/>
      <c r="E1844" s="266"/>
      <c r="F1844" s="79">
        <f>SUM(F1843)*15%</f>
        <v>12.234347999999999</v>
      </c>
      <c r="G1844" s="73">
        <f>SUM(F1844/F1847)</f>
        <v>0.11857707509881422</v>
      </c>
    </row>
    <row r="1845" spans="1:12" ht="15.6" thickTop="1" thickBot="1" x14ac:dyDescent="0.35">
      <c r="A1845" s="78" t="s">
        <v>29</v>
      </c>
      <c r="B1845" s="244" t="s">
        <v>55</v>
      </c>
      <c r="C1845" s="245"/>
      <c r="D1845" s="245"/>
      <c r="E1845" s="246"/>
      <c r="F1845" s="81">
        <f>SUM(F1843:F1844)</f>
        <v>93.796667999999997</v>
      </c>
    </row>
    <row r="1846" spans="1:12" ht="15.6" thickTop="1" thickBot="1" x14ac:dyDescent="0.35">
      <c r="A1846" s="80">
        <v>4</v>
      </c>
      <c r="B1846" s="264" t="s">
        <v>31</v>
      </c>
      <c r="C1846" s="265"/>
      <c r="D1846" s="265"/>
      <c r="E1846" s="266"/>
      <c r="F1846" s="79">
        <f>SUM(F1845)*10%</f>
        <v>9.3796668000000007</v>
      </c>
      <c r="G1846" s="73">
        <f>SUM(F1846/F1847)</f>
        <v>9.0909090909090925E-2</v>
      </c>
    </row>
    <row r="1847" spans="1:12" ht="15.6" thickTop="1" thickBot="1" x14ac:dyDescent="0.35">
      <c r="A1847" s="78" t="s">
        <v>32</v>
      </c>
      <c r="B1847" s="244" t="s">
        <v>33</v>
      </c>
      <c r="C1847" s="245"/>
      <c r="D1847" s="245"/>
      <c r="E1847" s="246"/>
      <c r="F1847" s="81">
        <f>SUM(F1845,F1846)</f>
        <v>103.17633479999999</v>
      </c>
      <c r="G1847" s="82">
        <f>SUM(G1839,G1842,G1844,G1846)</f>
        <v>1</v>
      </c>
    </row>
    <row r="1848" spans="1:12" ht="15.6" thickTop="1" thickBot="1" x14ac:dyDescent="0.35">
      <c r="A1848" s="8"/>
      <c r="B1848" s="9"/>
      <c r="C1848" s="9"/>
      <c r="D1848" s="9"/>
      <c r="E1848" s="9"/>
      <c r="F1848" s="11"/>
      <c r="G1848" s="12"/>
      <c r="I1848" s="31"/>
      <c r="J1848" s="30"/>
      <c r="K1848" s="31"/>
      <c r="L1848" s="31"/>
    </row>
    <row r="1849" spans="1:12" ht="44.4" thickTop="1" thickBot="1" x14ac:dyDescent="0.35">
      <c r="A1849" s="61" t="s">
        <v>2</v>
      </c>
      <c r="B1849" s="62" t="s">
        <v>3</v>
      </c>
      <c r="C1849" s="63" t="s">
        <v>4</v>
      </c>
      <c r="D1849" s="64" t="s">
        <v>5</v>
      </c>
      <c r="E1849" s="27"/>
      <c r="F1849" s="20"/>
      <c r="G1849" s="20"/>
      <c r="I1849" s="24"/>
      <c r="J1849" s="24"/>
      <c r="K1849" s="24"/>
    </row>
    <row r="1850" spans="1:12" ht="72.599999999999994" thickTop="1" x14ac:dyDescent="0.3">
      <c r="A1850" s="101" t="s">
        <v>1233</v>
      </c>
      <c r="B1850" s="28" t="s">
        <v>1234</v>
      </c>
      <c r="C1850" s="26"/>
      <c r="D1850" s="26"/>
      <c r="E1850" s="27"/>
      <c r="F1850" s="20"/>
      <c r="G1850" s="20"/>
      <c r="I1850" s="24"/>
      <c r="J1850" s="24"/>
      <c r="K1850" s="24"/>
    </row>
    <row r="1851" spans="1:12" ht="15" thickBot="1" x14ac:dyDescent="0.35">
      <c r="A1851" s="103" t="s">
        <v>1237</v>
      </c>
      <c r="B1851" s="115" t="s">
        <v>1058</v>
      </c>
      <c r="C1851" s="110" t="s">
        <v>130</v>
      </c>
      <c r="D1851" s="110">
        <v>1</v>
      </c>
      <c r="E1851" s="20"/>
      <c r="F1851" s="20"/>
      <c r="G1851" s="20"/>
      <c r="I1851" s="24"/>
      <c r="J1851" s="24"/>
      <c r="K1851" s="24"/>
    </row>
    <row r="1852" spans="1:12" ht="30" thickTop="1" thickBot="1" x14ac:dyDescent="0.35">
      <c r="A1852" s="61" t="s">
        <v>9</v>
      </c>
      <c r="B1852" s="62" t="s">
        <v>10</v>
      </c>
      <c r="C1852" s="62" t="s">
        <v>4</v>
      </c>
      <c r="D1852" s="62" t="s">
        <v>11</v>
      </c>
      <c r="E1852" s="62" t="s">
        <v>12</v>
      </c>
      <c r="F1852" s="62" t="s">
        <v>13</v>
      </c>
      <c r="G1852" s="64" t="s">
        <v>14</v>
      </c>
    </row>
    <row r="1853" spans="1:12" ht="15" thickTop="1" x14ac:dyDescent="0.3">
      <c r="A1853" s="20"/>
      <c r="B1853" s="67" t="s">
        <v>15</v>
      </c>
      <c r="C1853" s="68"/>
      <c r="D1853" s="68"/>
      <c r="E1853" s="68"/>
      <c r="F1853" s="68"/>
      <c r="G1853" s="7"/>
    </row>
    <row r="1854" spans="1:12" x14ac:dyDescent="0.3">
      <c r="A1854" s="36" t="s">
        <v>16</v>
      </c>
      <c r="B1854" s="4" t="s">
        <v>70</v>
      </c>
      <c r="C1854" s="4" t="s">
        <v>18</v>
      </c>
      <c r="D1854" s="22">
        <v>1.0882000000000001</v>
      </c>
      <c r="E1854" s="6">
        <v>30.28</v>
      </c>
      <c r="F1854" s="6">
        <f>PRODUCT(D1854:E1854)</f>
        <v>32.950696000000001</v>
      </c>
      <c r="G1854" s="7"/>
    </row>
    <row r="1855" spans="1:12" x14ac:dyDescent="0.3">
      <c r="A1855" s="36" t="s">
        <v>19</v>
      </c>
      <c r="B1855" s="4" t="s">
        <v>140</v>
      </c>
      <c r="C1855" s="4" t="s">
        <v>18</v>
      </c>
      <c r="D1855" s="22">
        <v>1.0882000000000001</v>
      </c>
      <c r="E1855" s="6">
        <v>28.09</v>
      </c>
      <c r="F1855" s="6">
        <f>PRODUCT(D1855:E1855)</f>
        <v>30.567538000000003</v>
      </c>
      <c r="G1855" s="7"/>
    </row>
    <row r="1856" spans="1:12" ht="15" thickBot="1" x14ac:dyDescent="0.35">
      <c r="A1856" s="36" t="s">
        <v>131</v>
      </c>
      <c r="B1856" s="4" t="s">
        <v>141</v>
      </c>
      <c r="C1856" s="4" t="s">
        <v>18</v>
      </c>
      <c r="D1856" s="22">
        <v>1.0882000000000001</v>
      </c>
      <c r="E1856" s="6">
        <v>25.18</v>
      </c>
      <c r="F1856" s="6">
        <f>PRODUCT(D1856:E1856)</f>
        <v>27.400876</v>
      </c>
      <c r="G1856" s="7"/>
    </row>
    <row r="1857" spans="1:12" ht="15.6" thickTop="1" thickBot="1" x14ac:dyDescent="0.35">
      <c r="A1857" s="71">
        <v>1</v>
      </c>
      <c r="B1857" s="244" t="s">
        <v>21</v>
      </c>
      <c r="C1857" s="245"/>
      <c r="D1857" s="245"/>
      <c r="E1857" s="246"/>
      <c r="F1857" s="72">
        <f>SUM(F1854:F1856)</f>
        <v>90.919110000000003</v>
      </c>
      <c r="G1857" s="73">
        <f>SUM(F1857/F1865)</f>
        <v>0.64218536252878544</v>
      </c>
    </row>
    <row r="1858" spans="1:12" ht="15" thickTop="1" x14ac:dyDescent="0.3">
      <c r="A1858" s="21"/>
      <c r="B1858" s="74" t="s">
        <v>45</v>
      </c>
      <c r="C1858" s="4"/>
      <c r="D1858" s="4"/>
      <c r="E1858" s="4"/>
      <c r="F1858" s="41"/>
      <c r="G1858" s="75"/>
    </row>
    <row r="1859" spans="1:12" ht="15" thickBot="1" x14ac:dyDescent="0.35">
      <c r="A1859" s="109" t="s">
        <v>23</v>
      </c>
      <c r="B1859" s="4" t="s">
        <v>1236</v>
      </c>
      <c r="C1859" s="39" t="s">
        <v>750</v>
      </c>
      <c r="D1859" s="40">
        <v>5</v>
      </c>
      <c r="E1859" s="6">
        <v>4.2</v>
      </c>
      <c r="F1859" s="41">
        <f t="shared" ref="F1859" si="67">D1859*E1859</f>
        <v>21</v>
      </c>
      <c r="G1859" s="7"/>
    </row>
    <row r="1860" spans="1:12" ht="15.6" thickTop="1" thickBot="1" x14ac:dyDescent="0.35">
      <c r="A1860" s="80">
        <v>2</v>
      </c>
      <c r="B1860" s="244" t="s">
        <v>49</v>
      </c>
      <c r="C1860" s="245"/>
      <c r="D1860" s="245"/>
      <c r="E1860" s="246"/>
      <c r="F1860" s="72">
        <f>SUM(F1859:F1859)</f>
        <v>21</v>
      </c>
      <c r="G1860" s="73">
        <f>SUM(F1860/F1865)</f>
        <v>0.14832847146330944</v>
      </c>
    </row>
    <row r="1861" spans="1:12" ht="15.6" thickTop="1" thickBot="1" x14ac:dyDescent="0.35">
      <c r="A1861" s="78" t="s">
        <v>26</v>
      </c>
      <c r="B1861" s="244" t="s">
        <v>27</v>
      </c>
      <c r="C1861" s="245"/>
      <c r="D1861" s="245"/>
      <c r="E1861" s="246"/>
      <c r="F1861" s="79">
        <f>SUM(F1857,F1860)</f>
        <v>111.91911</v>
      </c>
      <c r="G1861" s="3"/>
    </row>
    <row r="1862" spans="1:12" ht="15.6" thickTop="1" thickBot="1" x14ac:dyDescent="0.35">
      <c r="A1862" s="80">
        <v>3</v>
      </c>
      <c r="B1862" s="264" t="s">
        <v>28</v>
      </c>
      <c r="C1862" s="265"/>
      <c r="D1862" s="265"/>
      <c r="E1862" s="266"/>
      <c r="F1862" s="79">
        <f>SUM(F1861)*15%</f>
        <v>16.7878665</v>
      </c>
      <c r="G1862" s="73">
        <f>SUM(F1862/F1865)</f>
        <v>0.11857707509881422</v>
      </c>
    </row>
    <row r="1863" spans="1:12" ht="15.6" thickTop="1" thickBot="1" x14ac:dyDescent="0.35">
      <c r="A1863" s="78" t="s">
        <v>29</v>
      </c>
      <c r="B1863" s="244" t="s">
        <v>30</v>
      </c>
      <c r="C1863" s="245"/>
      <c r="D1863" s="245"/>
      <c r="E1863" s="246"/>
      <c r="F1863" s="81">
        <f>SUM(F1861:F1862)</f>
        <v>128.7069765</v>
      </c>
    </row>
    <row r="1864" spans="1:12" ht="15.6" thickTop="1" thickBot="1" x14ac:dyDescent="0.35">
      <c r="A1864" s="80">
        <v>4</v>
      </c>
      <c r="B1864" s="264" t="s">
        <v>31</v>
      </c>
      <c r="C1864" s="265"/>
      <c r="D1864" s="265"/>
      <c r="E1864" s="266"/>
      <c r="F1864" s="79">
        <f>SUM(F1863)*10%</f>
        <v>12.87069765</v>
      </c>
      <c r="G1864" s="73">
        <f>SUM(F1864/F1865)</f>
        <v>9.0909090909090912E-2</v>
      </c>
    </row>
    <row r="1865" spans="1:12" ht="15.6" thickTop="1" thickBot="1" x14ac:dyDescent="0.35">
      <c r="A1865" s="78" t="s">
        <v>32</v>
      </c>
      <c r="B1865" s="244" t="s">
        <v>33</v>
      </c>
      <c r="C1865" s="245"/>
      <c r="D1865" s="245"/>
      <c r="E1865" s="246"/>
      <c r="F1865" s="81">
        <f>SUM(F1863,F1864)</f>
        <v>141.57767415000001</v>
      </c>
      <c r="G1865" s="82">
        <f>SUM(G1857,G1860,G1862,G1864)</f>
        <v>1</v>
      </c>
    </row>
    <row r="1866" spans="1:12" ht="15.6" thickTop="1" thickBot="1" x14ac:dyDescent="0.35">
      <c r="A1866" s="8"/>
      <c r="B1866" s="9"/>
      <c r="C1866" s="9"/>
      <c r="D1866" s="9"/>
      <c r="E1866" s="9"/>
      <c r="F1866" s="11"/>
      <c r="G1866" s="12"/>
      <c r="I1866" s="31"/>
      <c r="J1866" s="30"/>
      <c r="K1866" s="31"/>
      <c r="L1866" s="31"/>
    </row>
    <row r="1867" spans="1:12" ht="44.4" thickTop="1" thickBot="1" x14ac:dyDescent="0.35">
      <c r="A1867" s="61" t="s">
        <v>2</v>
      </c>
      <c r="B1867" s="62" t="s">
        <v>3</v>
      </c>
      <c r="C1867" s="63" t="s">
        <v>4</v>
      </c>
      <c r="D1867" s="64" t="s">
        <v>5</v>
      </c>
      <c r="E1867" s="27"/>
      <c r="F1867" s="20"/>
      <c r="G1867" s="20"/>
      <c r="I1867" s="24"/>
      <c r="J1867" s="24"/>
      <c r="K1867" s="24"/>
    </row>
    <row r="1868" spans="1:12" ht="72.599999999999994" thickTop="1" x14ac:dyDescent="0.3">
      <c r="A1868" s="101" t="s">
        <v>1233</v>
      </c>
      <c r="B1868" s="28" t="s">
        <v>1234</v>
      </c>
      <c r="C1868" s="26"/>
      <c r="D1868" s="26"/>
      <c r="E1868" s="27"/>
      <c r="F1868" s="20"/>
      <c r="G1868" s="20"/>
      <c r="I1868" s="24"/>
      <c r="J1868" s="24"/>
      <c r="K1868" s="24"/>
    </row>
    <row r="1869" spans="1:12" ht="15" thickBot="1" x14ac:dyDescent="0.35">
      <c r="A1869" s="103" t="s">
        <v>1238</v>
      </c>
      <c r="B1869" s="115" t="s">
        <v>1060</v>
      </c>
      <c r="C1869" s="110" t="s">
        <v>130</v>
      </c>
      <c r="D1869" s="110">
        <v>1</v>
      </c>
      <c r="E1869" s="20"/>
      <c r="F1869" s="20"/>
      <c r="G1869" s="20"/>
      <c r="I1869" s="24"/>
      <c r="J1869" s="24"/>
      <c r="K1869" s="24"/>
    </row>
    <row r="1870" spans="1:12" ht="30" thickTop="1" thickBot="1" x14ac:dyDescent="0.35">
      <c r="A1870" s="61" t="s">
        <v>9</v>
      </c>
      <c r="B1870" s="62" t="s">
        <v>10</v>
      </c>
      <c r="C1870" s="62" t="s">
        <v>4</v>
      </c>
      <c r="D1870" s="62" t="s">
        <v>11</v>
      </c>
      <c r="E1870" s="62" t="s">
        <v>12</v>
      </c>
      <c r="F1870" s="62" t="s">
        <v>13</v>
      </c>
      <c r="G1870" s="64" t="s">
        <v>14</v>
      </c>
    </row>
    <row r="1871" spans="1:12" ht="15" thickTop="1" x14ac:dyDescent="0.3">
      <c r="A1871" s="20"/>
      <c r="B1871" s="67" t="s">
        <v>15</v>
      </c>
      <c r="C1871" s="68"/>
      <c r="D1871" s="68"/>
      <c r="E1871" s="68"/>
      <c r="F1871" s="68"/>
      <c r="G1871" s="7"/>
    </row>
    <row r="1872" spans="1:12" x14ac:dyDescent="0.3">
      <c r="A1872" s="36" t="s">
        <v>16</v>
      </c>
      <c r="B1872" s="4" t="s">
        <v>70</v>
      </c>
      <c r="C1872" s="4" t="s">
        <v>18</v>
      </c>
      <c r="D1872" s="105">
        <v>1.4510000000000001</v>
      </c>
      <c r="E1872" s="6">
        <v>30.28</v>
      </c>
      <c r="F1872" s="6">
        <f>PRODUCT(D1872:E1872)</f>
        <v>43.936280000000004</v>
      </c>
      <c r="G1872" s="7"/>
    </row>
    <row r="1873" spans="1:12" x14ac:dyDescent="0.3">
      <c r="A1873" s="36" t="s">
        <v>19</v>
      </c>
      <c r="B1873" s="4" t="s">
        <v>140</v>
      </c>
      <c r="C1873" s="4" t="s">
        <v>18</v>
      </c>
      <c r="D1873" s="105">
        <v>1.4510000000000001</v>
      </c>
      <c r="E1873" s="6">
        <v>28.09</v>
      </c>
      <c r="F1873" s="6">
        <f>PRODUCT(D1873:E1873)</f>
        <v>40.758590000000005</v>
      </c>
      <c r="G1873" s="7"/>
    </row>
    <row r="1874" spans="1:12" ht="15" thickBot="1" x14ac:dyDescent="0.35">
      <c r="A1874" s="36" t="s">
        <v>131</v>
      </c>
      <c r="B1874" s="4" t="s">
        <v>141</v>
      </c>
      <c r="C1874" s="4" t="s">
        <v>18</v>
      </c>
      <c r="D1874" s="105">
        <v>1.4510000000000001</v>
      </c>
      <c r="E1874" s="6">
        <v>25.18</v>
      </c>
      <c r="F1874" s="6">
        <f>PRODUCT(D1874:E1874)</f>
        <v>36.536180000000002</v>
      </c>
      <c r="G1874" s="7"/>
    </row>
    <row r="1875" spans="1:12" ht="15.6" thickTop="1" thickBot="1" x14ac:dyDescent="0.35">
      <c r="A1875" s="71">
        <v>1</v>
      </c>
      <c r="B1875" s="244" t="s">
        <v>21</v>
      </c>
      <c r="C1875" s="245"/>
      <c r="D1875" s="245"/>
      <c r="E1875" s="246"/>
      <c r="F1875" s="72">
        <f>SUM(F1872:F1874)</f>
        <v>121.23105000000001</v>
      </c>
      <c r="G1875" s="73">
        <f>SUM(F1875/F1883)</f>
        <v>0.67379677035631358</v>
      </c>
    </row>
    <row r="1876" spans="1:12" ht="15" thickTop="1" x14ac:dyDescent="0.3">
      <c r="A1876" s="21"/>
      <c r="B1876" s="74" t="s">
        <v>45</v>
      </c>
      <c r="C1876" s="4"/>
      <c r="D1876" s="4"/>
      <c r="E1876" s="4"/>
      <c r="F1876" s="41"/>
      <c r="G1876" s="75"/>
    </row>
    <row r="1877" spans="1:12" ht="15" thickBot="1" x14ac:dyDescent="0.35">
      <c r="A1877" s="109" t="s">
        <v>23</v>
      </c>
      <c r="B1877" s="4" t="s">
        <v>1236</v>
      </c>
      <c r="C1877" s="39" t="s">
        <v>750</v>
      </c>
      <c r="D1877" s="40">
        <v>5</v>
      </c>
      <c r="E1877" s="6">
        <v>4.2</v>
      </c>
      <c r="F1877" s="41">
        <f t="shared" ref="F1877" si="68">D1877*E1877</f>
        <v>21</v>
      </c>
      <c r="G1877" s="7"/>
    </row>
    <row r="1878" spans="1:12" ht="15.6" thickTop="1" thickBot="1" x14ac:dyDescent="0.35">
      <c r="A1878" s="80">
        <v>2</v>
      </c>
      <c r="B1878" s="244" t="s">
        <v>49</v>
      </c>
      <c r="C1878" s="245"/>
      <c r="D1878" s="245"/>
      <c r="E1878" s="246"/>
      <c r="F1878" s="72">
        <f>SUM(F1877:F1877)</f>
        <v>21</v>
      </c>
      <c r="G1878" s="73">
        <f>SUM(F1878/F1883)</f>
        <v>0.1167170636357813</v>
      </c>
    </row>
    <row r="1879" spans="1:12" ht="15.6" thickTop="1" thickBot="1" x14ac:dyDescent="0.35">
      <c r="A1879" s="78" t="s">
        <v>26</v>
      </c>
      <c r="B1879" s="244" t="s">
        <v>27</v>
      </c>
      <c r="C1879" s="245"/>
      <c r="D1879" s="245"/>
      <c r="E1879" s="246"/>
      <c r="F1879" s="79">
        <f>SUM(F1875,F1878)</f>
        <v>142.23105000000001</v>
      </c>
      <c r="G1879" s="3"/>
    </row>
    <row r="1880" spans="1:12" ht="15.6" thickTop="1" thickBot="1" x14ac:dyDescent="0.35">
      <c r="A1880" s="80">
        <v>3</v>
      </c>
      <c r="B1880" s="264" t="s">
        <v>28</v>
      </c>
      <c r="C1880" s="265"/>
      <c r="D1880" s="265"/>
      <c r="E1880" s="266"/>
      <c r="F1880" s="79">
        <f>SUM(F1879)*15%</f>
        <v>21.334657500000002</v>
      </c>
      <c r="G1880" s="73">
        <f>SUM(F1880/F1883)</f>
        <v>0.11857707509881424</v>
      </c>
    </row>
    <row r="1881" spans="1:12" ht="15.6" thickTop="1" thickBot="1" x14ac:dyDescent="0.35">
      <c r="A1881" s="78" t="s">
        <v>29</v>
      </c>
      <c r="B1881" s="244" t="s">
        <v>30</v>
      </c>
      <c r="C1881" s="245"/>
      <c r="D1881" s="245"/>
      <c r="E1881" s="246"/>
      <c r="F1881" s="81">
        <f>SUM(F1879:F1880)</f>
        <v>163.5657075</v>
      </c>
    </row>
    <row r="1882" spans="1:12" ht="15.6" thickTop="1" thickBot="1" x14ac:dyDescent="0.35">
      <c r="A1882" s="80">
        <v>4</v>
      </c>
      <c r="B1882" s="264" t="s">
        <v>31</v>
      </c>
      <c r="C1882" s="265"/>
      <c r="D1882" s="265"/>
      <c r="E1882" s="266"/>
      <c r="F1882" s="79">
        <f>SUM(F1881)*10%</f>
        <v>16.356570749999999</v>
      </c>
      <c r="G1882" s="73">
        <f>SUM(F1882/F1883)</f>
        <v>9.0909090909090898E-2</v>
      </c>
    </row>
    <row r="1883" spans="1:12" ht="15.6" thickTop="1" thickBot="1" x14ac:dyDescent="0.35">
      <c r="A1883" s="78" t="s">
        <v>32</v>
      </c>
      <c r="B1883" s="244" t="s">
        <v>33</v>
      </c>
      <c r="C1883" s="245"/>
      <c r="D1883" s="245"/>
      <c r="E1883" s="246"/>
      <c r="F1883" s="81">
        <f>SUM(F1881,F1882)</f>
        <v>179.92227825000001</v>
      </c>
      <c r="G1883" s="82">
        <f>SUM(G1875,G1878,G1880,G1882)</f>
        <v>1</v>
      </c>
    </row>
    <row r="1884" spans="1:12" ht="15.6" thickTop="1" thickBot="1" x14ac:dyDescent="0.35">
      <c r="A1884" s="8"/>
      <c r="B1884" s="9"/>
      <c r="C1884" s="9"/>
      <c r="D1884" s="9"/>
      <c r="E1884" s="9"/>
      <c r="F1884" s="11"/>
      <c r="G1884" s="12"/>
      <c r="I1884" s="31"/>
      <c r="J1884" s="30"/>
      <c r="K1884" s="31"/>
      <c r="L1884" s="31"/>
    </row>
    <row r="1885" spans="1:12" ht="44.4" thickTop="1" thickBot="1" x14ac:dyDescent="0.35">
      <c r="A1885" s="61" t="s">
        <v>2</v>
      </c>
      <c r="B1885" s="62" t="s">
        <v>3</v>
      </c>
      <c r="C1885" s="63" t="s">
        <v>4</v>
      </c>
      <c r="D1885" s="64" t="s">
        <v>5</v>
      </c>
      <c r="E1885" s="27"/>
      <c r="F1885" s="20"/>
      <c r="G1885" s="20"/>
      <c r="I1885" s="24"/>
      <c r="J1885" s="24"/>
      <c r="K1885" s="24"/>
    </row>
    <row r="1886" spans="1:12" ht="77.400000000000006" customHeight="1" thickTop="1" x14ac:dyDescent="0.3">
      <c r="A1886" s="101" t="s">
        <v>1233</v>
      </c>
      <c r="B1886" s="28" t="s">
        <v>1234</v>
      </c>
      <c r="C1886" s="26"/>
      <c r="D1886" s="26"/>
      <c r="E1886" s="27"/>
      <c r="F1886" s="20"/>
      <c r="G1886" s="20"/>
      <c r="I1886" s="24"/>
      <c r="J1886" s="24"/>
      <c r="K1886" s="24"/>
    </row>
    <row r="1887" spans="1:12" ht="15" thickBot="1" x14ac:dyDescent="0.35">
      <c r="A1887" s="103" t="s">
        <v>1239</v>
      </c>
      <c r="B1887" s="115" t="s">
        <v>1062</v>
      </c>
      <c r="C1887" s="110" t="s">
        <v>130</v>
      </c>
      <c r="D1887" s="110">
        <v>1</v>
      </c>
      <c r="E1887" s="20"/>
      <c r="F1887" s="20"/>
      <c r="G1887" s="20"/>
      <c r="I1887" s="24"/>
      <c r="J1887" s="24"/>
      <c r="K1887" s="24"/>
    </row>
    <row r="1888" spans="1:12" ht="30" thickTop="1" thickBot="1" x14ac:dyDescent="0.35">
      <c r="A1888" s="61" t="s">
        <v>9</v>
      </c>
      <c r="B1888" s="62" t="s">
        <v>10</v>
      </c>
      <c r="C1888" s="62" t="s">
        <v>4</v>
      </c>
      <c r="D1888" s="62" t="s">
        <v>11</v>
      </c>
      <c r="E1888" s="62" t="s">
        <v>12</v>
      </c>
      <c r="F1888" s="62" t="s">
        <v>13</v>
      </c>
      <c r="G1888" s="64" t="s">
        <v>14</v>
      </c>
    </row>
    <row r="1889" spans="1:12" ht="15" thickTop="1" x14ac:dyDescent="0.3">
      <c r="A1889" s="20"/>
      <c r="B1889" s="67" t="s">
        <v>15</v>
      </c>
      <c r="C1889" s="68"/>
      <c r="D1889" s="68"/>
      <c r="E1889" s="68"/>
      <c r="F1889" s="68"/>
      <c r="G1889" s="7"/>
    </row>
    <row r="1890" spans="1:12" x14ac:dyDescent="0.3">
      <c r="A1890" s="36" t="s">
        <v>16</v>
      </c>
      <c r="B1890" s="4" t="s">
        <v>70</v>
      </c>
      <c r="C1890" s="4" t="s">
        <v>18</v>
      </c>
      <c r="D1890" s="105">
        <v>1.8137000000000001</v>
      </c>
      <c r="E1890" s="6">
        <v>30.28</v>
      </c>
      <c r="F1890" s="6">
        <f>PRODUCT(D1890:E1890)</f>
        <v>54.918836000000006</v>
      </c>
      <c r="G1890" s="7"/>
    </row>
    <row r="1891" spans="1:12" x14ac:dyDescent="0.3">
      <c r="A1891" s="36" t="s">
        <v>19</v>
      </c>
      <c r="B1891" s="4" t="s">
        <v>140</v>
      </c>
      <c r="C1891" s="4" t="s">
        <v>18</v>
      </c>
      <c r="D1891" s="105">
        <v>1.8137000000000001</v>
      </c>
      <c r="E1891" s="6">
        <v>28.09</v>
      </c>
      <c r="F1891" s="6">
        <f>PRODUCT(D1891:E1891)</f>
        <v>50.946833000000005</v>
      </c>
      <c r="G1891" s="7"/>
    </row>
    <row r="1892" spans="1:12" ht="15" thickBot="1" x14ac:dyDescent="0.35">
      <c r="A1892" s="36" t="s">
        <v>131</v>
      </c>
      <c r="B1892" s="4" t="s">
        <v>141</v>
      </c>
      <c r="C1892" s="4" t="s">
        <v>18</v>
      </c>
      <c r="D1892" s="105">
        <v>1.8137000000000001</v>
      </c>
      <c r="E1892" s="6">
        <v>25.18</v>
      </c>
      <c r="F1892" s="6">
        <f>PRODUCT(D1892:E1892)</f>
        <v>45.668966000000005</v>
      </c>
      <c r="G1892" s="7"/>
    </row>
    <row r="1893" spans="1:12" ht="15.6" thickTop="1" thickBot="1" x14ac:dyDescent="0.35">
      <c r="A1893" s="71">
        <v>1</v>
      </c>
      <c r="B1893" s="244" t="s">
        <v>21</v>
      </c>
      <c r="C1893" s="245"/>
      <c r="D1893" s="245"/>
      <c r="E1893" s="246"/>
      <c r="F1893" s="72">
        <f>SUM(F1890:F1892)</f>
        <v>151.53463500000001</v>
      </c>
      <c r="G1893" s="73">
        <f>SUM(F1893/F1901)</f>
        <v>0.69429668597521121</v>
      </c>
    </row>
    <row r="1894" spans="1:12" ht="15" thickTop="1" x14ac:dyDescent="0.3">
      <c r="A1894" s="21"/>
      <c r="B1894" s="74" t="s">
        <v>45</v>
      </c>
      <c r="C1894" s="4"/>
      <c r="D1894" s="4"/>
      <c r="E1894" s="4"/>
      <c r="F1894" s="41"/>
      <c r="G1894" s="75"/>
    </row>
    <row r="1895" spans="1:12" ht="15" thickBot="1" x14ac:dyDescent="0.35">
      <c r="A1895" s="109" t="s">
        <v>23</v>
      </c>
      <c r="B1895" s="4" t="s">
        <v>1236</v>
      </c>
      <c r="C1895" s="39" t="s">
        <v>750</v>
      </c>
      <c r="D1895" s="40">
        <v>5</v>
      </c>
      <c r="E1895" s="6">
        <v>4.2</v>
      </c>
      <c r="F1895" s="41">
        <f t="shared" ref="F1895" si="69">D1895*E1895</f>
        <v>21</v>
      </c>
      <c r="G1895" s="7"/>
    </row>
    <row r="1896" spans="1:12" ht="15.6" thickTop="1" thickBot="1" x14ac:dyDescent="0.35">
      <c r="A1896" s="80">
        <v>2</v>
      </c>
      <c r="B1896" s="244" t="s">
        <v>49</v>
      </c>
      <c r="C1896" s="245"/>
      <c r="D1896" s="245"/>
      <c r="E1896" s="246"/>
      <c r="F1896" s="72">
        <f>SUM(F1895:F1895)</f>
        <v>21</v>
      </c>
      <c r="G1896" s="73">
        <f>SUM(F1896/F1901)</f>
        <v>9.6217148016883622E-2</v>
      </c>
    </row>
    <row r="1897" spans="1:12" ht="15.6" thickTop="1" thickBot="1" x14ac:dyDescent="0.35">
      <c r="A1897" s="78" t="s">
        <v>26</v>
      </c>
      <c r="B1897" s="244" t="s">
        <v>27</v>
      </c>
      <c r="C1897" s="245"/>
      <c r="D1897" s="245"/>
      <c r="E1897" s="246"/>
      <c r="F1897" s="79">
        <f>SUM(F1893,F1896)</f>
        <v>172.53463500000001</v>
      </c>
      <c r="G1897" s="3"/>
    </row>
    <row r="1898" spans="1:12" ht="15.6" thickTop="1" thickBot="1" x14ac:dyDescent="0.35">
      <c r="A1898" s="80">
        <v>3</v>
      </c>
      <c r="B1898" s="264" t="s">
        <v>28</v>
      </c>
      <c r="C1898" s="265"/>
      <c r="D1898" s="265"/>
      <c r="E1898" s="266"/>
      <c r="F1898" s="79">
        <f>SUM(F1897)*15%</f>
        <v>25.88019525</v>
      </c>
      <c r="G1898" s="73">
        <f>SUM(F1898/F1901)</f>
        <v>0.11857707509881421</v>
      </c>
    </row>
    <row r="1899" spans="1:12" ht="15.6" thickTop="1" thickBot="1" x14ac:dyDescent="0.35">
      <c r="A1899" s="78" t="s">
        <v>29</v>
      </c>
      <c r="B1899" s="244" t="s">
        <v>30</v>
      </c>
      <c r="C1899" s="245"/>
      <c r="D1899" s="245"/>
      <c r="E1899" s="246"/>
      <c r="F1899" s="81">
        <f>SUM(F1897:F1898)</f>
        <v>198.41483025000002</v>
      </c>
    </row>
    <row r="1900" spans="1:12" ht="15.6" thickTop="1" thickBot="1" x14ac:dyDescent="0.35">
      <c r="A1900" s="80">
        <v>4</v>
      </c>
      <c r="B1900" s="264" t="s">
        <v>31</v>
      </c>
      <c r="C1900" s="265"/>
      <c r="D1900" s="265"/>
      <c r="E1900" s="266"/>
      <c r="F1900" s="79">
        <f>SUM(F1899)*10%</f>
        <v>19.841483025000002</v>
      </c>
      <c r="G1900" s="73">
        <f>SUM(F1900/F1901)</f>
        <v>9.0909090909090912E-2</v>
      </c>
    </row>
    <row r="1901" spans="1:12" ht="15.6" thickTop="1" thickBot="1" x14ac:dyDescent="0.35">
      <c r="A1901" s="78" t="s">
        <v>32</v>
      </c>
      <c r="B1901" s="244" t="s">
        <v>33</v>
      </c>
      <c r="C1901" s="245"/>
      <c r="D1901" s="245"/>
      <c r="E1901" s="246"/>
      <c r="F1901" s="81">
        <f>SUM(F1899,F1900)</f>
        <v>218.25631327500002</v>
      </c>
      <c r="G1901" s="82">
        <f>SUM(G1893,G1896,G1898,G1900)</f>
        <v>1</v>
      </c>
    </row>
    <row r="1902" spans="1:12" ht="15.6" thickTop="1" thickBot="1" x14ac:dyDescent="0.35">
      <c r="A1902" s="8"/>
      <c r="B1902" s="9"/>
      <c r="C1902" s="9"/>
      <c r="D1902" s="9"/>
      <c r="E1902" s="9"/>
      <c r="F1902" s="11"/>
      <c r="G1902" s="12"/>
      <c r="I1902" s="31"/>
      <c r="J1902" s="30"/>
      <c r="K1902" s="31"/>
      <c r="L1902" s="31"/>
    </row>
    <row r="1903" spans="1:12" ht="44.4" thickTop="1" thickBot="1" x14ac:dyDescent="0.35">
      <c r="A1903" s="61" t="s">
        <v>2</v>
      </c>
      <c r="B1903" s="62" t="s">
        <v>3</v>
      </c>
      <c r="C1903" s="63" t="s">
        <v>4</v>
      </c>
      <c r="D1903" s="64" t="s">
        <v>5</v>
      </c>
      <c r="E1903" s="27"/>
      <c r="F1903" s="20"/>
      <c r="G1903" s="20"/>
      <c r="I1903" s="24"/>
      <c r="J1903" s="24"/>
      <c r="K1903" s="24"/>
    </row>
    <row r="1904" spans="1:12" ht="43.8" thickTop="1" x14ac:dyDescent="0.3">
      <c r="A1904" s="101" t="s">
        <v>1240</v>
      </c>
      <c r="B1904" s="28" t="s">
        <v>1241</v>
      </c>
      <c r="C1904" s="26"/>
      <c r="D1904" s="26"/>
      <c r="E1904" s="27"/>
      <c r="F1904" s="20"/>
      <c r="G1904" s="20"/>
      <c r="I1904" s="24"/>
      <c r="J1904" s="24"/>
      <c r="K1904" s="24"/>
    </row>
    <row r="1905" spans="1:12" ht="15" thickBot="1" x14ac:dyDescent="0.35">
      <c r="A1905" s="103" t="s">
        <v>1242</v>
      </c>
      <c r="B1905" s="115" t="s">
        <v>1047</v>
      </c>
      <c r="C1905" s="110" t="s">
        <v>130</v>
      </c>
      <c r="D1905" s="110">
        <v>1</v>
      </c>
      <c r="E1905" s="20"/>
      <c r="F1905" s="20"/>
      <c r="G1905" s="20"/>
      <c r="I1905" s="24"/>
      <c r="J1905" s="24"/>
      <c r="K1905" s="24"/>
    </row>
    <row r="1906" spans="1:12" ht="30" thickTop="1" thickBot="1" x14ac:dyDescent="0.35">
      <c r="A1906" s="61" t="s">
        <v>9</v>
      </c>
      <c r="B1906" s="62" t="s">
        <v>10</v>
      </c>
      <c r="C1906" s="62" t="s">
        <v>4</v>
      </c>
      <c r="D1906" s="62" t="s">
        <v>11</v>
      </c>
      <c r="E1906" s="62" t="s">
        <v>12</v>
      </c>
      <c r="F1906" s="62" t="s">
        <v>13</v>
      </c>
      <c r="G1906" s="64" t="s">
        <v>14</v>
      </c>
    </row>
    <row r="1907" spans="1:12" ht="15" thickTop="1" x14ac:dyDescent="0.3">
      <c r="A1907" s="20"/>
      <c r="B1907" s="67" t="s">
        <v>15</v>
      </c>
      <c r="C1907" s="68"/>
      <c r="D1907" s="68"/>
      <c r="E1907" s="68"/>
      <c r="F1907" s="68"/>
      <c r="G1907" s="7"/>
    </row>
    <row r="1908" spans="1:12" x14ac:dyDescent="0.3">
      <c r="A1908" s="36" t="s">
        <v>16</v>
      </c>
      <c r="B1908" s="4" t="s">
        <v>70</v>
      </c>
      <c r="C1908" s="4" t="s">
        <v>18</v>
      </c>
      <c r="D1908" s="105">
        <v>0.6</v>
      </c>
      <c r="E1908" s="70">
        <v>30.28</v>
      </c>
      <c r="F1908" s="6">
        <f>PRODUCT(D1908:E1908)</f>
        <v>18.167999999999999</v>
      </c>
      <c r="G1908" s="7"/>
    </row>
    <row r="1909" spans="1:12" ht="15" thickBot="1" x14ac:dyDescent="0.35">
      <c r="A1909" s="36" t="s">
        <v>19</v>
      </c>
      <c r="B1909" s="4" t="s">
        <v>20</v>
      </c>
      <c r="C1909" s="4" t="s">
        <v>18</v>
      </c>
      <c r="D1909" s="105">
        <v>0.6</v>
      </c>
      <c r="E1909" s="70">
        <v>25.18</v>
      </c>
      <c r="F1909" s="6">
        <f>PRODUCT(D1909:E1909)</f>
        <v>15.107999999999999</v>
      </c>
      <c r="G1909" s="7"/>
    </row>
    <row r="1910" spans="1:12" ht="15.6" thickTop="1" thickBot="1" x14ac:dyDescent="0.35">
      <c r="A1910" s="71">
        <v>1</v>
      </c>
      <c r="B1910" s="244" t="s">
        <v>21</v>
      </c>
      <c r="C1910" s="245"/>
      <c r="D1910" s="245"/>
      <c r="E1910" s="246"/>
      <c r="F1910" s="72">
        <f>SUM(F1908:F1909)</f>
        <v>33.275999999999996</v>
      </c>
      <c r="G1910" s="73">
        <f>SUM(F1910/F1918)</f>
        <v>0.58827127515701205</v>
      </c>
    </row>
    <row r="1911" spans="1:12" ht="15" thickTop="1" x14ac:dyDescent="0.3">
      <c r="A1911" s="21"/>
      <c r="B1911" s="74" t="s">
        <v>45</v>
      </c>
      <c r="C1911" s="4"/>
      <c r="D1911" s="4"/>
      <c r="E1911" s="4"/>
      <c r="F1911" s="41"/>
      <c r="G1911" s="75"/>
    </row>
    <row r="1912" spans="1:12" ht="15" thickBot="1" x14ac:dyDescent="0.35">
      <c r="A1912" s="109" t="s">
        <v>23</v>
      </c>
      <c r="B1912" s="4" t="s">
        <v>1243</v>
      </c>
      <c r="C1912" s="39" t="s">
        <v>190</v>
      </c>
      <c r="D1912" s="40">
        <v>1</v>
      </c>
      <c r="E1912" s="6">
        <v>11.44</v>
      </c>
      <c r="F1912" s="41">
        <f t="shared" ref="F1912" si="70">D1912*E1912</f>
        <v>11.44</v>
      </c>
      <c r="G1912" s="7"/>
    </row>
    <row r="1913" spans="1:12" ht="15.6" thickTop="1" thickBot="1" x14ac:dyDescent="0.35">
      <c r="A1913" s="80">
        <v>2</v>
      </c>
      <c r="B1913" s="244" t="s">
        <v>49</v>
      </c>
      <c r="C1913" s="245"/>
      <c r="D1913" s="245"/>
      <c r="E1913" s="246"/>
      <c r="F1913" s="72">
        <f>SUM(F1912:F1912)</f>
        <v>11.44</v>
      </c>
      <c r="G1913" s="73">
        <f>SUM(F1913/F1918)</f>
        <v>0.20224255883508288</v>
      </c>
    </row>
    <row r="1914" spans="1:12" ht="15.6" thickTop="1" thickBot="1" x14ac:dyDescent="0.35">
      <c r="A1914" s="78" t="s">
        <v>26</v>
      </c>
      <c r="B1914" s="244" t="s">
        <v>27</v>
      </c>
      <c r="C1914" s="245"/>
      <c r="D1914" s="245"/>
      <c r="E1914" s="246"/>
      <c r="F1914" s="79">
        <f>SUM(F1910,F1913)</f>
        <v>44.715999999999994</v>
      </c>
      <c r="G1914" s="3"/>
    </row>
    <row r="1915" spans="1:12" ht="15.6" thickTop="1" thickBot="1" x14ac:dyDescent="0.35">
      <c r="A1915" s="80">
        <v>3</v>
      </c>
      <c r="B1915" s="264" t="s">
        <v>28</v>
      </c>
      <c r="C1915" s="265"/>
      <c r="D1915" s="265"/>
      <c r="E1915" s="266"/>
      <c r="F1915" s="79">
        <f>SUM(F1914)*15%</f>
        <v>6.7073999999999989</v>
      </c>
      <c r="G1915" s="73">
        <f>SUM(F1915/F1918)</f>
        <v>0.11857707509881422</v>
      </c>
    </row>
    <row r="1916" spans="1:12" ht="15.6" thickTop="1" thickBot="1" x14ac:dyDescent="0.35">
      <c r="A1916" s="78" t="s">
        <v>29</v>
      </c>
      <c r="B1916" s="244" t="s">
        <v>30</v>
      </c>
      <c r="C1916" s="245"/>
      <c r="D1916" s="245"/>
      <c r="E1916" s="246"/>
      <c r="F1916" s="81">
        <f>SUM(F1914:F1915)</f>
        <v>51.423399999999994</v>
      </c>
    </row>
    <row r="1917" spans="1:12" ht="15.6" thickTop="1" thickBot="1" x14ac:dyDescent="0.35">
      <c r="A1917" s="80">
        <v>4</v>
      </c>
      <c r="B1917" s="264" t="s">
        <v>31</v>
      </c>
      <c r="C1917" s="265"/>
      <c r="D1917" s="265"/>
      <c r="E1917" s="266"/>
      <c r="F1917" s="79">
        <f>SUM(F1916)*10%</f>
        <v>5.1423399999999999</v>
      </c>
      <c r="G1917" s="73">
        <f>SUM(F1917/F1918)</f>
        <v>9.0909090909090925E-2</v>
      </c>
    </row>
    <row r="1918" spans="1:12" ht="15.6" thickTop="1" thickBot="1" x14ac:dyDescent="0.35">
      <c r="A1918" s="78" t="s">
        <v>32</v>
      </c>
      <c r="B1918" s="244" t="s">
        <v>33</v>
      </c>
      <c r="C1918" s="245"/>
      <c r="D1918" s="245"/>
      <c r="E1918" s="246"/>
      <c r="F1918" s="81">
        <f>SUM(F1916,F1917)</f>
        <v>56.565739999999991</v>
      </c>
      <c r="G1918" s="82">
        <f>SUM(G1910,G1913,G1915,G1917)</f>
        <v>1</v>
      </c>
    </row>
    <row r="1919" spans="1:12" ht="15.6" thickTop="1" thickBot="1" x14ac:dyDescent="0.35">
      <c r="A1919" s="8"/>
      <c r="B1919" s="9"/>
      <c r="C1919" s="9"/>
      <c r="D1919" s="9"/>
      <c r="E1919" s="9"/>
      <c r="F1919" s="11"/>
      <c r="G1919" s="12"/>
      <c r="I1919" s="31"/>
      <c r="J1919" s="30"/>
      <c r="K1919" s="31"/>
      <c r="L1919" s="31"/>
    </row>
    <row r="1920" spans="1:12" ht="44.4" thickTop="1" thickBot="1" x14ac:dyDescent="0.35">
      <c r="A1920" s="61" t="s">
        <v>2</v>
      </c>
      <c r="B1920" s="62" t="s">
        <v>3</v>
      </c>
      <c r="C1920" s="63" t="s">
        <v>4</v>
      </c>
      <c r="D1920" s="64" t="s">
        <v>5</v>
      </c>
      <c r="E1920" s="27"/>
      <c r="F1920" s="20"/>
      <c r="G1920" s="20"/>
      <c r="I1920" s="24"/>
      <c r="J1920" s="24"/>
      <c r="K1920" s="24"/>
    </row>
    <row r="1921" spans="1:12" ht="43.8" thickTop="1" x14ac:dyDescent="0.3">
      <c r="A1921" s="101" t="s">
        <v>1240</v>
      </c>
      <c r="B1921" s="28" t="s">
        <v>1241</v>
      </c>
      <c r="C1921" s="26"/>
      <c r="D1921" s="26"/>
      <c r="E1921" s="27"/>
      <c r="F1921" s="20"/>
      <c r="G1921" s="20"/>
      <c r="I1921" s="24"/>
      <c r="J1921" s="24"/>
      <c r="K1921" s="24"/>
    </row>
    <row r="1922" spans="1:12" ht="15" thickBot="1" x14ac:dyDescent="0.35">
      <c r="A1922" s="103" t="s">
        <v>1244</v>
      </c>
      <c r="B1922" s="115" t="s">
        <v>1058</v>
      </c>
      <c r="C1922" s="110" t="s">
        <v>130</v>
      </c>
      <c r="D1922" s="110">
        <v>1</v>
      </c>
      <c r="E1922" s="20"/>
      <c r="F1922" s="20"/>
      <c r="G1922" s="20"/>
      <c r="I1922" s="24"/>
      <c r="J1922" s="24"/>
      <c r="K1922" s="24"/>
    </row>
    <row r="1923" spans="1:12" ht="30" thickTop="1" thickBot="1" x14ac:dyDescent="0.35">
      <c r="A1923" s="61" t="s">
        <v>9</v>
      </c>
      <c r="B1923" s="62" t="s">
        <v>10</v>
      </c>
      <c r="C1923" s="62" t="s">
        <v>4</v>
      </c>
      <c r="D1923" s="62" t="s">
        <v>11</v>
      </c>
      <c r="E1923" s="62" t="s">
        <v>12</v>
      </c>
      <c r="F1923" s="62" t="s">
        <v>13</v>
      </c>
      <c r="G1923" s="64" t="s">
        <v>14</v>
      </c>
    </row>
    <row r="1924" spans="1:12" ht="15" thickTop="1" x14ac:dyDescent="0.3">
      <c r="A1924" s="20"/>
      <c r="B1924" s="67" t="s">
        <v>15</v>
      </c>
      <c r="C1924" s="68"/>
      <c r="D1924" s="68"/>
      <c r="E1924" s="68"/>
      <c r="F1924" s="68"/>
      <c r="G1924" s="7"/>
    </row>
    <row r="1925" spans="1:12" x14ac:dyDescent="0.3">
      <c r="A1925" s="36" t="s">
        <v>16</v>
      </c>
      <c r="B1925" s="4" t="s">
        <v>70</v>
      </c>
      <c r="C1925" s="4" t="s">
        <v>18</v>
      </c>
      <c r="D1925" s="105">
        <v>0.9</v>
      </c>
      <c r="E1925" s="70">
        <v>30.28</v>
      </c>
      <c r="F1925" s="6">
        <f>PRODUCT(D1925:E1925)</f>
        <v>27.252000000000002</v>
      </c>
      <c r="G1925" s="7"/>
    </row>
    <row r="1926" spans="1:12" ht="15" thickBot="1" x14ac:dyDescent="0.35">
      <c r="A1926" s="36" t="s">
        <v>19</v>
      </c>
      <c r="B1926" s="4" t="s">
        <v>20</v>
      </c>
      <c r="C1926" s="4" t="s">
        <v>18</v>
      </c>
      <c r="D1926" s="105">
        <v>0.9</v>
      </c>
      <c r="E1926" s="70">
        <v>25.18</v>
      </c>
      <c r="F1926" s="6">
        <f>PRODUCT(D1926:E1926)</f>
        <v>22.661999999999999</v>
      </c>
      <c r="G1926" s="7"/>
    </row>
    <row r="1927" spans="1:12" ht="15.6" thickTop="1" thickBot="1" x14ac:dyDescent="0.35">
      <c r="A1927" s="71">
        <v>1</v>
      </c>
      <c r="B1927" s="244" t="s">
        <v>21</v>
      </c>
      <c r="C1927" s="245"/>
      <c r="D1927" s="245"/>
      <c r="E1927" s="246"/>
      <c r="F1927" s="72">
        <f>SUM(F1925:F1926)</f>
        <v>49.914000000000001</v>
      </c>
      <c r="G1927" s="73">
        <f>SUM(F1927/F1935)</f>
        <v>0.59349178012576587</v>
      </c>
    </row>
    <row r="1928" spans="1:12" ht="15" thickTop="1" x14ac:dyDescent="0.3">
      <c r="A1928" s="21"/>
      <c r="B1928" s="74" t="s">
        <v>45</v>
      </c>
      <c r="C1928" s="4"/>
      <c r="D1928" s="4"/>
      <c r="E1928" s="4"/>
      <c r="F1928" s="41"/>
      <c r="G1928" s="75"/>
    </row>
    <row r="1929" spans="1:12" ht="15" thickBot="1" x14ac:dyDescent="0.35">
      <c r="A1929" s="109" t="s">
        <v>23</v>
      </c>
      <c r="B1929" s="138" t="s">
        <v>1243</v>
      </c>
      <c r="C1929" s="39" t="s">
        <v>190</v>
      </c>
      <c r="D1929" s="40">
        <v>1</v>
      </c>
      <c r="E1929" s="6">
        <v>16.57</v>
      </c>
      <c r="F1929" s="41">
        <f t="shared" ref="F1929" si="71">D1929*E1929</f>
        <v>16.57</v>
      </c>
      <c r="G1929" s="7"/>
    </row>
    <row r="1930" spans="1:12" ht="15.6" thickTop="1" thickBot="1" x14ac:dyDescent="0.35">
      <c r="A1930" s="80">
        <v>2</v>
      </c>
      <c r="B1930" s="244" t="s">
        <v>49</v>
      </c>
      <c r="C1930" s="245"/>
      <c r="D1930" s="245"/>
      <c r="E1930" s="246"/>
      <c r="F1930" s="72">
        <f>SUM(F1929:F1929)</f>
        <v>16.57</v>
      </c>
      <c r="G1930" s="73">
        <f>SUM(F1930/F1935)</f>
        <v>0.1970220538663289</v>
      </c>
    </row>
    <row r="1931" spans="1:12" ht="15.6" thickTop="1" thickBot="1" x14ac:dyDescent="0.35">
      <c r="A1931" s="78" t="s">
        <v>26</v>
      </c>
      <c r="B1931" s="244" t="s">
        <v>27</v>
      </c>
      <c r="C1931" s="245"/>
      <c r="D1931" s="245"/>
      <c r="E1931" s="246"/>
      <c r="F1931" s="79">
        <f>SUM(F1927,F1930)</f>
        <v>66.484000000000009</v>
      </c>
      <c r="G1931" s="3"/>
    </row>
    <row r="1932" spans="1:12" ht="15.6" thickTop="1" thickBot="1" x14ac:dyDescent="0.35">
      <c r="A1932" s="80">
        <v>3</v>
      </c>
      <c r="B1932" s="264" t="s">
        <v>28</v>
      </c>
      <c r="C1932" s="265"/>
      <c r="D1932" s="265"/>
      <c r="E1932" s="266"/>
      <c r="F1932" s="79">
        <f>SUM(F1931)*15%</f>
        <v>9.9726000000000017</v>
      </c>
      <c r="G1932" s="73">
        <f>SUM(F1932/F1935)</f>
        <v>0.11857707509881422</v>
      </c>
    </row>
    <row r="1933" spans="1:12" ht="15.6" thickTop="1" thickBot="1" x14ac:dyDescent="0.35">
      <c r="A1933" s="78" t="s">
        <v>29</v>
      </c>
      <c r="B1933" s="244" t="s">
        <v>30</v>
      </c>
      <c r="C1933" s="245"/>
      <c r="D1933" s="245"/>
      <c r="E1933" s="246"/>
      <c r="F1933" s="81">
        <f>SUM(F1931:F1932)</f>
        <v>76.456600000000009</v>
      </c>
    </row>
    <row r="1934" spans="1:12" ht="15.6" thickTop="1" thickBot="1" x14ac:dyDescent="0.35">
      <c r="A1934" s="80">
        <v>4</v>
      </c>
      <c r="B1934" s="264" t="s">
        <v>31</v>
      </c>
      <c r="C1934" s="265"/>
      <c r="D1934" s="265"/>
      <c r="E1934" s="266"/>
      <c r="F1934" s="79">
        <f>SUM(F1933)*10%</f>
        <v>7.6456600000000012</v>
      </c>
      <c r="G1934" s="73">
        <f>SUM(F1934/F1935)</f>
        <v>9.0909090909090912E-2</v>
      </c>
    </row>
    <row r="1935" spans="1:12" ht="15.6" thickTop="1" thickBot="1" x14ac:dyDescent="0.35">
      <c r="A1935" s="78" t="s">
        <v>32</v>
      </c>
      <c r="B1935" s="244" t="s">
        <v>33</v>
      </c>
      <c r="C1935" s="245"/>
      <c r="D1935" s="245"/>
      <c r="E1935" s="246"/>
      <c r="F1935" s="81">
        <f>SUM(F1933,F1934)</f>
        <v>84.102260000000015</v>
      </c>
      <c r="G1935" s="82">
        <f>SUM(G1927,G1930,G1932,G1934)</f>
        <v>0.99999999999999989</v>
      </c>
    </row>
    <row r="1936" spans="1:12" ht="15.6" thickTop="1" thickBot="1" x14ac:dyDescent="0.35">
      <c r="A1936" s="8"/>
      <c r="B1936" s="9"/>
      <c r="C1936" s="9"/>
      <c r="D1936" s="9"/>
      <c r="E1936" s="9"/>
      <c r="F1936" s="11"/>
      <c r="G1936" s="12"/>
      <c r="I1936" s="31"/>
      <c r="J1936" s="30"/>
      <c r="K1936" s="31"/>
      <c r="L1936" s="31"/>
    </row>
    <row r="1937" spans="1:11" ht="44.4" thickTop="1" thickBot="1" x14ac:dyDescent="0.35">
      <c r="A1937" s="61" t="s">
        <v>2</v>
      </c>
      <c r="B1937" s="62" t="s">
        <v>3</v>
      </c>
      <c r="C1937" s="63" t="s">
        <v>4</v>
      </c>
      <c r="D1937" s="64" t="s">
        <v>5</v>
      </c>
      <c r="E1937" s="27"/>
      <c r="F1937" s="20"/>
      <c r="G1937" s="20"/>
      <c r="I1937" s="24"/>
      <c r="J1937" s="24"/>
      <c r="K1937" s="24"/>
    </row>
    <row r="1938" spans="1:11" ht="43.8" thickTop="1" x14ac:dyDescent="0.3">
      <c r="A1938" s="101" t="s">
        <v>1240</v>
      </c>
      <c r="B1938" s="28" t="s">
        <v>1241</v>
      </c>
      <c r="C1938" s="26"/>
      <c r="D1938" s="26"/>
      <c r="E1938" s="27"/>
      <c r="F1938" s="20"/>
      <c r="G1938" s="20"/>
      <c r="I1938" s="24"/>
      <c r="J1938" s="24"/>
      <c r="K1938" s="24"/>
    </row>
    <row r="1939" spans="1:11" ht="15" thickBot="1" x14ac:dyDescent="0.35">
      <c r="A1939" s="103" t="s">
        <v>1245</v>
      </c>
      <c r="B1939" s="115" t="s">
        <v>1060</v>
      </c>
      <c r="C1939" s="110" t="s">
        <v>130</v>
      </c>
      <c r="D1939" s="110">
        <v>1</v>
      </c>
      <c r="E1939" s="20"/>
      <c r="F1939" s="20"/>
      <c r="G1939" s="20"/>
      <c r="I1939" s="24"/>
      <c r="J1939" s="24"/>
      <c r="K1939" s="24"/>
    </row>
    <row r="1940" spans="1:11" ht="30" thickTop="1" thickBot="1" x14ac:dyDescent="0.35">
      <c r="A1940" s="61" t="s">
        <v>9</v>
      </c>
      <c r="B1940" s="62" t="s">
        <v>10</v>
      </c>
      <c r="C1940" s="62" t="s">
        <v>4</v>
      </c>
      <c r="D1940" s="62" t="s">
        <v>11</v>
      </c>
      <c r="E1940" s="62" t="s">
        <v>12</v>
      </c>
      <c r="F1940" s="62" t="s">
        <v>13</v>
      </c>
      <c r="G1940" s="64" t="s">
        <v>14</v>
      </c>
    </row>
    <row r="1941" spans="1:11" ht="15" thickTop="1" x14ac:dyDescent="0.3">
      <c r="A1941" s="20"/>
      <c r="B1941" s="67" t="s">
        <v>15</v>
      </c>
      <c r="C1941" s="68"/>
      <c r="D1941" s="68"/>
      <c r="E1941" s="68"/>
      <c r="F1941" s="68"/>
      <c r="G1941" s="7"/>
    </row>
    <row r="1942" spans="1:11" x14ac:dyDescent="0.3">
      <c r="A1942" s="36" t="s">
        <v>16</v>
      </c>
      <c r="B1942" s="4" t="s">
        <v>70</v>
      </c>
      <c r="C1942" s="4" t="s">
        <v>18</v>
      </c>
      <c r="D1942" s="105">
        <v>1.3</v>
      </c>
      <c r="E1942" s="70">
        <v>30.28</v>
      </c>
      <c r="F1942" s="6">
        <f>PRODUCT(D1942:E1942)</f>
        <v>39.364000000000004</v>
      </c>
      <c r="G1942" s="7"/>
    </row>
    <row r="1943" spans="1:11" ht="15" thickBot="1" x14ac:dyDescent="0.35">
      <c r="A1943" s="36" t="s">
        <v>19</v>
      </c>
      <c r="B1943" s="4" t="s">
        <v>20</v>
      </c>
      <c r="C1943" s="4" t="s">
        <v>18</v>
      </c>
      <c r="D1943" s="105">
        <v>1.3</v>
      </c>
      <c r="E1943" s="70">
        <v>25.18</v>
      </c>
      <c r="F1943" s="6">
        <f>PRODUCT(D1943:E1943)</f>
        <v>32.734000000000002</v>
      </c>
      <c r="G1943" s="7"/>
    </row>
    <row r="1944" spans="1:11" ht="15.6" thickTop="1" thickBot="1" x14ac:dyDescent="0.35">
      <c r="A1944" s="71">
        <v>1</v>
      </c>
      <c r="B1944" s="244" t="s">
        <v>21</v>
      </c>
      <c r="C1944" s="245"/>
      <c r="D1944" s="245"/>
      <c r="E1944" s="246"/>
      <c r="F1944" s="72">
        <f>SUM(F1942:F1943)</f>
        <v>72.098000000000013</v>
      </c>
      <c r="G1944" s="73">
        <f>SUM(F1944/F1952)</f>
        <v>0.6038956791112553</v>
      </c>
    </row>
    <row r="1945" spans="1:11" ht="15" thickTop="1" x14ac:dyDescent="0.3">
      <c r="A1945" s="21"/>
      <c r="B1945" s="74" t="s">
        <v>45</v>
      </c>
      <c r="C1945" s="4"/>
      <c r="D1945" s="4"/>
      <c r="E1945" s="4"/>
      <c r="F1945" s="41"/>
      <c r="G1945" s="75"/>
    </row>
    <row r="1946" spans="1:11" ht="15" thickBot="1" x14ac:dyDescent="0.35">
      <c r="A1946" s="109" t="s">
        <v>23</v>
      </c>
      <c r="B1946" s="4" t="s">
        <v>1243</v>
      </c>
      <c r="C1946" s="185" t="s">
        <v>190</v>
      </c>
      <c r="D1946" s="40">
        <v>1</v>
      </c>
      <c r="E1946" s="6">
        <v>22.28</v>
      </c>
      <c r="F1946" s="41">
        <f t="shared" ref="F1946" si="72">D1946*E1946</f>
        <v>22.28</v>
      </c>
      <c r="G1946" s="7"/>
    </row>
    <row r="1947" spans="1:11" ht="15.6" thickTop="1" thickBot="1" x14ac:dyDescent="0.35">
      <c r="A1947" s="80">
        <v>2</v>
      </c>
      <c r="B1947" s="244" t="s">
        <v>49</v>
      </c>
      <c r="C1947" s="245"/>
      <c r="D1947" s="245"/>
      <c r="E1947" s="246"/>
      <c r="F1947" s="72">
        <f>SUM(F1946:F1946)</f>
        <v>22.28</v>
      </c>
      <c r="G1947" s="73">
        <f>SUM(F1947/F1952)</f>
        <v>0.18661815488083952</v>
      </c>
    </row>
    <row r="1948" spans="1:11" ht="15.6" thickTop="1" thickBot="1" x14ac:dyDescent="0.35">
      <c r="A1948" s="78" t="s">
        <v>26</v>
      </c>
      <c r="B1948" s="244" t="s">
        <v>27</v>
      </c>
      <c r="C1948" s="245"/>
      <c r="D1948" s="245"/>
      <c r="E1948" s="246"/>
      <c r="F1948" s="79">
        <f>SUM(F1944,F1947)</f>
        <v>94.378000000000014</v>
      </c>
      <c r="G1948" s="3"/>
    </row>
    <row r="1949" spans="1:11" ht="15.6" thickTop="1" thickBot="1" x14ac:dyDescent="0.35">
      <c r="A1949" s="80">
        <v>3</v>
      </c>
      <c r="B1949" s="264" t="s">
        <v>28</v>
      </c>
      <c r="C1949" s="265"/>
      <c r="D1949" s="265"/>
      <c r="E1949" s="266"/>
      <c r="F1949" s="79">
        <f>SUM(F1948)*15%</f>
        <v>14.156700000000003</v>
      </c>
      <c r="G1949" s="73">
        <f>SUM(F1949/F1952)</f>
        <v>0.11857707509881424</v>
      </c>
    </row>
    <row r="1950" spans="1:11" ht="15.6" thickTop="1" thickBot="1" x14ac:dyDescent="0.35">
      <c r="A1950" s="78" t="s">
        <v>29</v>
      </c>
      <c r="B1950" s="244" t="s">
        <v>30</v>
      </c>
      <c r="C1950" s="245"/>
      <c r="D1950" s="245"/>
      <c r="E1950" s="246"/>
      <c r="F1950" s="81">
        <f>SUM(F1948:F1949)</f>
        <v>108.53470000000002</v>
      </c>
    </row>
    <row r="1951" spans="1:11" ht="15.6" thickTop="1" thickBot="1" x14ac:dyDescent="0.35">
      <c r="A1951" s="80">
        <v>4</v>
      </c>
      <c r="B1951" s="264" t="s">
        <v>31</v>
      </c>
      <c r="C1951" s="265"/>
      <c r="D1951" s="265"/>
      <c r="E1951" s="266"/>
      <c r="F1951" s="79">
        <f>SUM(F1950)*10%</f>
        <v>10.853470000000002</v>
      </c>
      <c r="G1951" s="73">
        <f>SUM(F1951/F1952)</f>
        <v>9.0909090909090912E-2</v>
      </c>
    </row>
    <row r="1952" spans="1:11" ht="15.6" thickTop="1" thickBot="1" x14ac:dyDescent="0.35">
      <c r="A1952" s="78" t="s">
        <v>32</v>
      </c>
      <c r="B1952" s="244" t="s">
        <v>33</v>
      </c>
      <c r="C1952" s="245"/>
      <c r="D1952" s="245"/>
      <c r="E1952" s="246"/>
      <c r="F1952" s="81">
        <f>SUM(F1950,F1951)</f>
        <v>119.38817000000002</v>
      </c>
      <c r="G1952" s="82">
        <f>SUM(G1944,G1947,G1949,G1951)</f>
        <v>1</v>
      </c>
    </row>
    <row r="1953" spans="1:12" ht="15.6" thickTop="1" thickBot="1" x14ac:dyDescent="0.35">
      <c r="A1953" s="8"/>
      <c r="B1953" s="9"/>
      <c r="C1953" s="9"/>
      <c r="D1953" s="9"/>
      <c r="E1953" s="9"/>
      <c r="F1953" s="11"/>
      <c r="G1953" s="12"/>
      <c r="I1953" s="31"/>
      <c r="J1953" s="30"/>
      <c r="K1953" s="31"/>
      <c r="L1953" s="31"/>
    </row>
    <row r="1954" spans="1:12" ht="44.4" thickTop="1" thickBot="1" x14ac:dyDescent="0.35">
      <c r="A1954" s="61" t="s">
        <v>2</v>
      </c>
      <c r="B1954" s="62" t="s">
        <v>3</v>
      </c>
      <c r="C1954" s="63" t="s">
        <v>4</v>
      </c>
      <c r="D1954" s="64" t="s">
        <v>5</v>
      </c>
      <c r="E1954" s="27"/>
      <c r="F1954" s="20"/>
      <c r="G1954" s="20"/>
      <c r="I1954" s="24"/>
      <c r="J1954" s="24"/>
      <c r="K1954" s="24"/>
    </row>
    <row r="1955" spans="1:12" ht="43.8" thickTop="1" x14ac:dyDescent="0.3">
      <c r="A1955" s="101" t="s">
        <v>1240</v>
      </c>
      <c r="B1955" s="28" t="s">
        <v>1241</v>
      </c>
      <c r="C1955" s="26"/>
      <c r="D1955" s="26"/>
      <c r="E1955" s="27"/>
      <c r="F1955" s="20"/>
      <c r="G1955" s="20"/>
      <c r="I1955" s="24"/>
      <c r="J1955" s="24"/>
      <c r="K1955" s="24"/>
    </row>
    <row r="1956" spans="1:12" ht="15" thickBot="1" x14ac:dyDescent="0.35">
      <c r="A1956" s="103" t="s">
        <v>1246</v>
      </c>
      <c r="B1956" s="115" t="s">
        <v>1062</v>
      </c>
      <c r="C1956" s="110" t="s">
        <v>130</v>
      </c>
      <c r="D1956" s="110">
        <v>1</v>
      </c>
      <c r="E1956" s="20"/>
      <c r="F1956" s="20"/>
      <c r="G1956" s="20"/>
      <c r="I1956" s="24"/>
      <c r="J1956" s="24"/>
      <c r="K1956" s="24"/>
    </row>
    <row r="1957" spans="1:12" ht="30" thickTop="1" thickBot="1" x14ac:dyDescent="0.35">
      <c r="A1957" s="61" t="s">
        <v>9</v>
      </c>
      <c r="B1957" s="62" t="s">
        <v>10</v>
      </c>
      <c r="C1957" s="62" t="s">
        <v>4</v>
      </c>
      <c r="D1957" s="62" t="s">
        <v>11</v>
      </c>
      <c r="E1957" s="62" t="s">
        <v>12</v>
      </c>
      <c r="F1957" s="62" t="s">
        <v>13</v>
      </c>
      <c r="G1957" s="64" t="s">
        <v>14</v>
      </c>
    </row>
    <row r="1958" spans="1:12" ht="15" thickTop="1" x14ac:dyDescent="0.3">
      <c r="A1958" s="20"/>
      <c r="B1958" s="67" t="s">
        <v>15</v>
      </c>
      <c r="C1958" s="68"/>
      <c r="D1958" s="68"/>
      <c r="E1958" s="68"/>
      <c r="F1958" s="68"/>
      <c r="G1958" s="7"/>
    </row>
    <row r="1959" spans="1:12" x14ac:dyDescent="0.3">
      <c r="A1959" s="36" t="s">
        <v>16</v>
      </c>
      <c r="B1959" s="4" t="s">
        <v>70</v>
      </c>
      <c r="C1959" s="4" t="s">
        <v>18</v>
      </c>
      <c r="D1959" s="105">
        <v>1.7</v>
      </c>
      <c r="E1959" s="70">
        <v>30.28</v>
      </c>
      <c r="F1959" s="6">
        <f>PRODUCT(D1959:E1959)</f>
        <v>51.475999999999999</v>
      </c>
      <c r="G1959" s="7"/>
    </row>
    <row r="1960" spans="1:12" ht="15" thickBot="1" x14ac:dyDescent="0.35">
      <c r="A1960" s="36" t="s">
        <v>19</v>
      </c>
      <c r="B1960" s="4" t="s">
        <v>20</v>
      </c>
      <c r="C1960" s="4" t="s">
        <v>18</v>
      </c>
      <c r="D1960" s="105">
        <v>1.7</v>
      </c>
      <c r="E1960" s="70">
        <v>25.18</v>
      </c>
      <c r="F1960" s="6">
        <f>PRODUCT(D1960:E1960)</f>
        <v>42.805999999999997</v>
      </c>
      <c r="G1960" s="7"/>
    </row>
    <row r="1961" spans="1:12" ht="15.6" thickTop="1" thickBot="1" x14ac:dyDescent="0.35">
      <c r="A1961" s="71">
        <v>1</v>
      </c>
      <c r="B1961" s="244" t="s">
        <v>21</v>
      </c>
      <c r="C1961" s="245"/>
      <c r="D1961" s="245"/>
      <c r="E1961" s="246"/>
      <c r="F1961" s="72">
        <f>SUM(F1959:F1960)</f>
        <v>94.281999999999996</v>
      </c>
      <c r="G1961" s="73">
        <f>SUM(F1961/F1969)</f>
        <v>0.60955268006119701</v>
      </c>
    </row>
    <row r="1962" spans="1:12" ht="15" thickTop="1" x14ac:dyDescent="0.3">
      <c r="A1962" s="21"/>
      <c r="B1962" s="74" t="s">
        <v>45</v>
      </c>
      <c r="C1962" s="4"/>
      <c r="D1962" s="4"/>
      <c r="E1962" s="4"/>
      <c r="F1962" s="41"/>
      <c r="G1962" s="75"/>
    </row>
    <row r="1963" spans="1:12" ht="15" thickBot="1" x14ac:dyDescent="0.35">
      <c r="A1963" s="109" t="s">
        <v>23</v>
      </c>
      <c r="B1963" s="4" t="s">
        <v>1243</v>
      </c>
      <c r="C1963" s="39" t="s">
        <v>190</v>
      </c>
      <c r="D1963" s="40">
        <v>1</v>
      </c>
      <c r="E1963" s="6">
        <v>27.99</v>
      </c>
      <c r="F1963" s="41">
        <f t="shared" ref="F1963" si="73">D1963*E1963</f>
        <v>27.99</v>
      </c>
      <c r="G1963" s="7"/>
    </row>
    <row r="1964" spans="1:12" ht="15.6" thickTop="1" thickBot="1" x14ac:dyDescent="0.35">
      <c r="A1964" s="80">
        <v>2</v>
      </c>
      <c r="B1964" s="244" t="s">
        <v>49</v>
      </c>
      <c r="C1964" s="245"/>
      <c r="D1964" s="245"/>
      <c r="E1964" s="246"/>
      <c r="F1964" s="72">
        <f>SUM(F1963:F1963)</f>
        <v>27.99</v>
      </c>
      <c r="G1964" s="73">
        <f>SUM(F1964/F1969)</f>
        <v>0.18096115393089779</v>
      </c>
    </row>
    <row r="1965" spans="1:12" ht="15.6" thickTop="1" thickBot="1" x14ac:dyDescent="0.35">
      <c r="A1965" s="78" t="s">
        <v>26</v>
      </c>
      <c r="B1965" s="244" t="s">
        <v>27</v>
      </c>
      <c r="C1965" s="245"/>
      <c r="D1965" s="245"/>
      <c r="E1965" s="246"/>
      <c r="F1965" s="79">
        <f>SUM(F1961,F1964)</f>
        <v>122.27199999999999</v>
      </c>
      <c r="G1965" s="3"/>
    </row>
    <row r="1966" spans="1:12" ht="15.6" thickTop="1" thickBot="1" x14ac:dyDescent="0.35">
      <c r="A1966" s="80">
        <v>3</v>
      </c>
      <c r="B1966" s="264" t="s">
        <v>28</v>
      </c>
      <c r="C1966" s="265"/>
      <c r="D1966" s="265"/>
      <c r="E1966" s="266"/>
      <c r="F1966" s="79">
        <f>SUM(F1965)*15%</f>
        <v>18.340799999999998</v>
      </c>
      <c r="G1966" s="73">
        <f>SUM(F1966/F1969)</f>
        <v>0.11857707509881421</v>
      </c>
    </row>
    <row r="1967" spans="1:12" ht="15.6" thickTop="1" thickBot="1" x14ac:dyDescent="0.35">
      <c r="A1967" s="78" t="s">
        <v>29</v>
      </c>
      <c r="B1967" s="244" t="s">
        <v>30</v>
      </c>
      <c r="C1967" s="245"/>
      <c r="D1967" s="245"/>
      <c r="E1967" s="246"/>
      <c r="F1967" s="81">
        <f>SUM(F1965:F1966)</f>
        <v>140.61279999999999</v>
      </c>
    </row>
    <row r="1968" spans="1:12" ht="15.6" thickTop="1" thickBot="1" x14ac:dyDescent="0.35">
      <c r="A1968" s="80">
        <v>4</v>
      </c>
      <c r="B1968" s="264" t="s">
        <v>31</v>
      </c>
      <c r="C1968" s="265"/>
      <c r="D1968" s="265"/>
      <c r="E1968" s="266"/>
      <c r="F1968" s="79">
        <f>SUM(F1967)*10%</f>
        <v>14.06128</v>
      </c>
      <c r="G1968" s="73">
        <f>SUM(F1968/F1969)</f>
        <v>9.0909090909090912E-2</v>
      </c>
    </row>
    <row r="1969" spans="1:12" ht="15.6" thickTop="1" thickBot="1" x14ac:dyDescent="0.35">
      <c r="A1969" s="78" t="s">
        <v>32</v>
      </c>
      <c r="B1969" s="244" t="s">
        <v>33</v>
      </c>
      <c r="C1969" s="245"/>
      <c r="D1969" s="245"/>
      <c r="E1969" s="246"/>
      <c r="F1969" s="81">
        <f>SUM(F1967,F1968)</f>
        <v>154.67408</v>
      </c>
      <c r="G1969" s="82">
        <f>SUM(G1961,G1964,G1966,G1968)</f>
        <v>0.99999999999999989</v>
      </c>
    </row>
    <row r="1970" spans="1:12" ht="15.6" thickTop="1" thickBot="1" x14ac:dyDescent="0.35">
      <c r="A1970" s="8"/>
      <c r="B1970" s="9"/>
      <c r="C1970" s="9"/>
      <c r="D1970" s="9"/>
      <c r="E1970" s="9"/>
      <c r="F1970" s="11"/>
      <c r="G1970" s="12"/>
      <c r="I1970" s="31"/>
      <c r="J1970" s="30"/>
      <c r="K1970" s="31"/>
      <c r="L1970" s="31"/>
    </row>
    <row r="1971" spans="1:12" ht="44.4" thickTop="1" thickBot="1" x14ac:dyDescent="0.35">
      <c r="A1971" s="61" t="s">
        <v>2</v>
      </c>
      <c r="B1971" s="62" t="s">
        <v>3</v>
      </c>
      <c r="C1971" s="63" t="s">
        <v>4</v>
      </c>
      <c r="D1971" s="64" t="s">
        <v>5</v>
      </c>
      <c r="E1971" s="27"/>
      <c r="F1971" s="20"/>
      <c r="G1971" s="20"/>
      <c r="I1971" s="24"/>
      <c r="J1971" s="24"/>
      <c r="K1971" s="24"/>
    </row>
    <row r="1972" spans="1:12" ht="249" customHeight="1" thickTop="1" x14ac:dyDescent="0.3">
      <c r="A1972" s="101" t="s">
        <v>1247</v>
      </c>
      <c r="B1972" s="28" t="s">
        <v>1248</v>
      </c>
      <c r="C1972" s="26"/>
      <c r="D1972" s="26"/>
      <c r="E1972" s="27"/>
      <c r="F1972" s="20"/>
      <c r="G1972" s="20"/>
      <c r="I1972" s="24"/>
      <c r="J1972" s="24"/>
      <c r="K1972" s="24"/>
    </row>
    <row r="1973" spans="1:12" ht="15" thickBot="1" x14ac:dyDescent="0.35">
      <c r="A1973" s="103" t="s">
        <v>1249</v>
      </c>
      <c r="B1973" s="115" t="s">
        <v>1047</v>
      </c>
      <c r="C1973" s="110" t="s">
        <v>130</v>
      </c>
      <c r="D1973" s="110">
        <v>1</v>
      </c>
      <c r="E1973" s="20"/>
      <c r="F1973" s="20"/>
      <c r="G1973" s="20"/>
      <c r="I1973" s="24"/>
      <c r="J1973" s="24"/>
      <c r="K1973" s="24"/>
    </row>
    <row r="1974" spans="1:12" ht="30" thickTop="1" thickBot="1" x14ac:dyDescent="0.35">
      <c r="A1974" s="61" t="s">
        <v>9</v>
      </c>
      <c r="B1974" s="62" t="s">
        <v>10</v>
      </c>
      <c r="C1974" s="62" t="s">
        <v>4</v>
      </c>
      <c r="D1974" s="62" t="s">
        <v>11</v>
      </c>
      <c r="E1974" s="62" t="s">
        <v>12</v>
      </c>
      <c r="F1974" s="62" t="s">
        <v>13</v>
      </c>
      <c r="G1974" s="64" t="s">
        <v>14</v>
      </c>
    </row>
    <row r="1975" spans="1:12" ht="15" thickTop="1" x14ac:dyDescent="0.3">
      <c r="A1975" s="20"/>
      <c r="B1975" s="67" t="s">
        <v>15</v>
      </c>
      <c r="C1975" s="68"/>
      <c r="D1975" s="68"/>
      <c r="E1975" s="68"/>
      <c r="F1975" s="68"/>
      <c r="G1975" s="7"/>
    </row>
    <row r="1976" spans="1:12" x14ac:dyDescent="0.3">
      <c r="A1976" s="36" t="s">
        <v>16</v>
      </c>
      <c r="B1976" s="4" t="s">
        <v>70</v>
      </c>
      <c r="C1976" s="4" t="s">
        <v>18</v>
      </c>
      <c r="D1976" s="105">
        <v>0.6</v>
      </c>
      <c r="E1976" s="70">
        <v>30.28</v>
      </c>
      <c r="F1976" s="6">
        <f>PRODUCT(D1976:E1976)</f>
        <v>18.167999999999999</v>
      </c>
      <c r="G1976" s="7"/>
    </row>
    <row r="1977" spans="1:12" ht="15" thickBot="1" x14ac:dyDescent="0.35">
      <c r="A1977" s="36" t="s">
        <v>19</v>
      </c>
      <c r="B1977" s="4" t="s">
        <v>20</v>
      </c>
      <c r="C1977" s="4" t="s">
        <v>18</v>
      </c>
      <c r="D1977" s="105">
        <v>0.6</v>
      </c>
      <c r="E1977" s="70">
        <v>25.18</v>
      </c>
      <c r="F1977" s="6">
        <f>PRODUCT(D1977:E1977)</f>
        <v>15.107999999999999</v>
      </c>
      <c r="G1977" s="7"/>
    </row>
    <row r="1978" spans="1:12" ht="15.6" thickTop="1" thickBot="1" x14ac:dyDescent="0.35">
      <c r="A1978" s="71">
        <v>1</v>
      </c>
      <c r="B1978" s="244" t="s">
        <v>21</v>
      </c>
      <c r="C1978" s="245"/>
      <c r="D1978" s="245"/>
      <c r="E1978" s="246"/>
      <c r="F1978" s="72">
        <f>SUM(F1976:F1977)</f>
        <v>33.275999999999996</v>
      </c>
      <c r="G1978" s="73">
        <f>SUM(F1978/F1986)</f>
        <v>0.5939026989054671</v>
      </c>
    </row>
    <row r="1979" spans="1:12" ht="15" thickTop="1" x14ac:dyDescent="0.3">
      <c r="A1979" s="20"/>
      <c r="B1979" s="74" t="s">
        <v>188</v>
      </c>
      <c r="C1979" s="4"/>
      <c r="D1979" s="4"/>
      <c r="E1979" s="4"/>
      <c r="F1979" s="41"/>
      <c r="G1979" s="75"/>
    </row>
    <row r="1980" spans="1:12" ht="15" thickBot="1" x14ac:dyDescent="0.35">
      <c r="A1980" s="36" t="s">
        <v>23</v>
      </c>
      <c r="B1980" s="4" t="s">
        <v>189</v>
      </c>
      <c r="C1980" s="4" t="s">
        <v>1250</v>
      </c>
      <c r="D1980" s="22">
        <v>0.8</v>
      </c>
      <c r="E1980" s="76">
        <v>13.77</v>
      </c>
      <c r="F1980" s="6">
        <f>D1980*E1980</f>
        <v>11.016</v>
      </c>
      <c r="G1980" s="7"/>
      <c r="J1980" s="30"/>
      <c r="K1980" s="104"/>
      <c r="L1980" s="104"/>
    </row>
    <row r="1981" spans="1:12" ht="15.6" thickTop="1" thickBot="1" x14ac:dyDescent="0.35">
      <c r="A1981" s="71">
        <v>2</v>
      </c>
      <c r="B1981" s="244" t="s">
        <v>134</v>
      </c>
      <c r="C1981" s="245"/>
      <c r="D1981" s="245"/>
      <c r="E1981" s="246"/>
      <c r="F1981" s="72">
        <f>SUM(F1980)</f>
        <v>11.016</v>
      </c>
      <c r="G1981" s="73">
        <f>SUM(F1981/F1986)</f>
        <v>0.19661113508662781</v>
      </c>
    </row>
    <row r="1982" spans="1:12" ht="15.6" thickTop="1" thickBot="1" x14ac:dyDescent="0.35">
      <c r="A1982" s="78" t="s">
        <v>26</v>
      </c>
      <c r="B1982" s="244" t="s">
        <v>27</v>
      </c>
      <c r="C1982" s="245"/>
      <c r="D1982" s="245"/>
      <c r="E1982" s="246"/>
      <c r="F1982" s="79">
        <f>SUM(F1978,F1981)</f>
        <v>44.291999999999994</v>
      </c>
      <c r="G1982" s="3"/>
    </row>
    <row r="1983" spans="1:12" ht="15.6" thickTop="1" thickBot="1" x14ac:dyDescent="0.35">
      <c r="A1983" s="80">
        <v>3</v>
      </c>
      <c r="B1983" s="264" t="s">
        <v>28</v>
      </c>
      <c r="C1983" s="265"/>
      <c r="D1983" s="265"/>
      <c r="E1983" s="266"/>
      <c r="F1983" s="79">
        <f>SUM(F1982)*15%</f>
        <v>6.6437999999999988</v>
      </c>
      <c r="G1983" s="73">
        <f>SUM(F1983/F1986)</f>
        <v>0.11857707509881422</v>
      </c>
    </row>
    <row r="1984" spans="1:12" ht="15.6" thickTop="1" thickBot="1" x14ac:dyDescent="0.35">
      <c r="A1984" s="78" t="s">
        <v>29</v>
      </c>
      <c r="B1984" s="244" t="s">
        <v>30</v>
      </c>
      <c r="C1984" s="245"/>
      <c r="D1984" s="245"/>
      <c r="E1984" s="246"/>
      <c r="F1984" s="81">
        <f>SUM(F1982:F1983)</f>
        <v>50.935799999999993</v>
      </c>
    </row>
    <row r="1985" spans="1:12" ht="15.6" thickTop="1" thickBot="1" x14ac:dyDescent="0.35">
      <c r="A1985" s="80">
        <v>4</v>
      </c>
      <c r="B1985" s="264" t="s">
        <v>31</v>
      </c>
      <c r="C1985" s="265"/>
      <c r="D1985" s="265"/>
      <c r="E1985" s="266"/>
      <c r="F1985" s="79">
        <f>SUM(F1984)*10%</f>
        <v>5.0935799999999993</v>
      </c>
      <c r="G1985" s="73">
        <f>SUM(F1985/F1986)</f>
        <v>9.0909090909090912E-2</v>
      </c>
    </row>
    <row r="1986" spans="1:12" ht="15.6" thickTop="1" thickBot="1" x14ac:dyDescent="0.35">
      <c r="A1986" s="78" t="s">
        <v>32</v>
      </c>
      <c r="B1986" s="244" t="s">
        <v>33</v>
      </c>
      <c r="C1986" s="245"/>
      <c r="D1986" s="245"/>
      <c r="E1986" s="246"/>
      <c r="F1986" s="81">
        <f>SUM(F1984:F1985)</f>
        <v>56.029379999999989</v>
      </c>
      <c r="G1986" s="82">
        <f>SUM(G1978,G1981,G1983,G1985)</f>
        <v>1</v>
      </c>
      <c r="I1986" s="31"/>
      <c r="J1986" s="30"/>
      <c r="K1986" s="31"/>
      <c r="L1986" s="31"/>
    </row>
    <row r="1987" spans="1:12" ht="15.6" thickTop="1" thickBot="1" x14ac:dyDescent="0.35"/>
    <row r="1988" spans="1:12" ht="44.4" thickTop="1" thickBot="1" x14ac:dyDescent="0.35">
      <c r="A1988" s="61" t="s">
        <v>2</v>
      </c>
      <c r="B1988" s="62" t="s">
        <v>3</v>
      </c>
      <c r="C1988" s="63" t="s">
        <v>4</v>
      </c>
      <c r="D1988" s="64" t="s">
        <v>5</v>
      </c>
      <c r="E1988" s="27"/>
      <c r="F1988" s="20"/>
      <c r="G1988" s="20"/>
      <c r="I1988" s="24"/>
      <c r="J1988" s="24"/>
      <c r="K1988" s="24"/>
    </row>
    <row r="1989" spans="1:12" ht="249.6" customHeight="1" thickTop="1" x14ac:dyDescent="0.3">
      <c r="A1989" s="101" t="s">
        <v>1247</v>
      </c>
      <c r="B1989" s="28" t="s">
        <v>1248</v>
      </c>
      <c r="C1989" s="26"/>
      <c r="D1989" s="26"/>
      <c r="E1989" s="27"/>
      <c r="F1989" s="20"/>
      <c r="G1989" s="20"/>
      <c r="I1989" s="24"/>
      <c r="J1989" s="24"/>
      <c r="K1989" s="24"/>
    </row>
    <row r="1990" spans="1:12" ht="15" thickBot="1" x14ac:dyDescent="0.35">
      <c r="A1990" s="103" t="s">
        <v>1251</v>
      </c>
      <c r="B1990" s="115" t="s">
        <v>1058</v>
      </c>
      <c r="C1990" s="110" t="s">
        <v>130</v>
      </c>
      <c r="D1990" s="110">
        <v>1</v>
      </c>
      <c r="E1990" s="20"/>
      <c r="F1990" s="20"/>
      <c r="G1990" s="20"/>
      <c r="I1990" s="24"/>
      <c r="J1990" s="24"/>
      <c r="K1990" s="24"/>
    </row>
    <row r="1991" spans="1:12" ht="30" thickTop="1" thickBot="1" x14ac:dyDescent="0.35">
      <c r="A1991" s="61" t="s">
        <v>9</v>
      </c>
      <c r="B1991" s="62" t="s">
        <v>10</v>
      </c>
      <c r="C1991" s="62" t="s">
        <v>4</v>
      </c>
      <c r="D1991" s="62" t="s">
        <v>11</v>
      </c>
      <c r="E1991" s="62" t="s">
        <v>12</v>
      </c>
      <c r="F1991" s="62" t="s">
        <v>13</v>
      </c>
      <c r="G1991" s="64" t="s">
        <v>14</v>
      </c>
    </row>
    <row r="1992" spans="1:12" ht="15" thickTop="1" x14ac:dyDescent="0.3">
      <c r="A1992" s="20"/>
      <c r="B1992" s="67" t="s">
        <v>15</v>
      </c>
      <c r="C1992" s="68"/>
      <c r="D1992" s="68"/>
      <c r="E1992" s="68"/>
      <c r="F1992" s="68"/>
      <c r="G1992" s="7"/>
    </row>
    <row r="1993" spans="1:12" x14ac:dyDescent="0.3">
      <c r="A1993" s="36" t="s">
        <v>16</v>
      </c>
      <c r="B1993" s="4" t="s">
        <v>70</v>
      </c>
      <c r="C1993" s="4" t="s">
        <v>18</v>
      </c>
      <c r="D1993" s="105">
        <v>1.25</v>
      </c>
      <c r="E1993" s="70">
        <v>30.27</v>
      </c>
      <c r="F1993" s="6">
        <f>PRODUCT(D1993:E1993)</f>
        <v>37.837499999999999</v>
      </c>
      <c r="G1993" s="7"/>
    </row>
    <row r="1994" spans="1:12" ht="15" thickBot="1" x14ac:dyDescent="0.35">
      <c r="A1994" s="36" t="s">
        <v>19</v>
      </c>
      <c r="B1994" s="4" t="s">
        <v>20</v>
      </c>
      <c r="C1994" s="4" t="s">
        <v>18</v>
      </c>
      <c r="D1994" s="105">
        <v>1.25</v>
      </c>
      <c r="E1994" s="70">
        <v>25.18</v>
      </c>
      <c r="F1994" s="6">
        <f>PRODUCT(D1994:E1994)</f>
        <v>31.475000000000001</v>
      </c>
      <c r="G1994" s="7"/>
    </row>
    <row r="1995" spans="1:12" ht="15.6" thickTop="1" thickBot="1" x14ac:dyDescent="0.35">
      <c r="A1995" s="71">
        <v>1</v>
      </c>
      <c r="B1995" s="244" t="s">
        <v>21</v>
      </c>
      <c r="C1995" s="245"/>
      <c r="D1995" s="245"/>
      <c r="E1995" s="246"/>
      <c r="F1995" s="72">
        <f>SUM(F1993:F1994)</f>
        <v>69.3125</v>
      </c>
      <c r="G1995" s="73">
        <f>SUM(F1995/F2003)</f>
        <v>0.59952939375306591</v>
      </c>
    </row>
    <row r="1996" spans="1:12" ht="15" thickTop="1" x14ac:dyDescent="0.3">
      <c r="A1996" s="20"/>
      <c r="B1996" s="74" t="s">
        <v>188</v>
      </c>
      <c r="C1996" s="4"/>
      <c r="D1996" s="4"/>
      <c r="E1996" s="4"/>
      <c r="F1996" s="41"/>
      <c r="G1996" s="75"/>
    </row>
    <row r="1997" spans="1:12" ht="15" thickBot="1" x14ac:dyDescent="0.35">
      <c r="A1997" s="36" t="s">
        <v>23</v>
      </c>
      <c r="B1997" s="4" t="s">
        <v>189</v>
      </c>
      <c r="C1997" s="4" t="s">
        <v>190</v>
      </c>
      <c r="D1997" s="22">
        <v>0.8</v>
      </c>
      <c r="E1997" s="76">
        <v>27.6</v>
      </c>
      <c r="F1997" s="6">
        <f>D1997*E1997</f>
        <v>22.080000000000002</v>
      </c>
      <c r="G1997" s="7"/>
      <c r="J1997" s="30"/>
      <c r="K1997" s="104"/>
      <c r="L1997" s="104"/>
    </row>
    <row r="1998" spans="1:12" ht="15.6" thickTop="1" thickBot="1" x14ac:dyDescent="0.35">
      <c r="A1998" s="71">
        <v>2</v>
      </c>
      <c r="B1998" s="244" t="s">
        <v>134</v>
      </c>
      <c r="C1998" s="245"/>
      <c r="D1998" s="245"/>
      <c r="E1998" s="246"/>
      <c r="F1998" s="72">
        <f>SUM(F1997)</f>
        <v>22.080000000000002</v>
      </c>
      <c r="G1998" s="73">
        <f>SUM(F1998/F2003)</f>
        <v>0.190984440239029</v>
      </c>
    </row>
    <row r="1999" spans="1:12" ht="15.6" thickTop="1" thickBot="1" x14ac:dyDescent="0.35">
      <c r="A1999" s="78" t="s">
        <v>26</v>
      </c>
      <c r="B1999" s="244" t="s">
        <v>27</v>
      </c>
      <c r="C1999" s="245"/>
      <c r="D1999" s="245"/>
      <c r="E1999" s="246"/>
      <c r="F1999" s="79">
        <f>SUM(F1995,F1998)</f>
        <v>91.392499999999998</v>
      </c>
      <c r="G1999" s="3"/>
    </row>
    <row r="2000" spans="1:12" ht="15.6" thickTop="1" thickBot="1" x14ac:dyDescent="0.35">
      <c r="A2000" s="80">
        <v>3</v>
      </c>
      <c r="B2000" s="264" t="s">
        <v>28</v>
      </c>
      <c r="C2000" s="265"/>
      <c r="D2000" s="265"/>
      <c r="E2000" s="266"/>
      <c r="F2000" s="79">
        <f>SUM(F1999)*15%</f>
        <v>13.708874999999999</v>
      </c>
      <c r="G2000" s="73">
        <f>SUM(F2000/F2003)</f>
        <v>0.11857707509881424</v>
      </c>
    </row>
    <row r="2001" spans="1:12" ht="15.6" thickTop="1" thickBot="1" x14ac:dyDescent="0.35">
      <c r="A2001" s="78" t="s">
        <v>29</v>
      </c>
      <c r="B2001" s="244" t="s">
        <v>30</v>
      </c>
      <c r="C2001" s="245"/>
      <c r="D2001" s="245"/>
      <c r="E2001" s="246"/>
      <c r="F2001" s="81">
        <f>SUM(F1999:F2000)</f>
        <v>105.10137499999999</v>
      </c>
    </row>
    <row r="2002" spans="1:12" ht="15.6" thickTop="1" thickBot="1" x14ac:dyDescent="0.35">
      <c r="A2002" s="80">
        <v>4</v>
      </c>
      <c r="B2002" s="264" t="s">
        <v>31</v>
      </c>
      <c r="C2002" s="265"/>
      <c r="D2002" s="265"/>
      <c r="E2002" s="266"/>
      <c r="F2002" s="79">
        <f>SUM(F2001)*10%</f>
        <v>10.510137499999999</v>
      </c>
      <c r="G2002" s="73">
        <f>SUM(F2002/F2003)</f>
        <v>9.0909090909090912E-2</v>
      </c>
    </row>
    <row r="2003" spans="1:12" ht="15.6" thickTop="1" thickBot="1" x14ac:dyDescent="0.35">
      <c r="A2003" s="78" t="s">
        <v>32</v>
      </c>
      <c r="B2003" s="244" t="s">
        <v>33</v>
      </c>
      <c r="C2003" s="245"/>
      <c r="D2003" s="245"/>
      <c r="E2003" s="246"/>
      <c r="F2003" s="81">
        <f>SUM(F2001:F2002)</f>
        <v>115.61151249999999</v>
      </c>
      <c r="G2003" s="82">
        <f>SUM(G1995,G1998,G2000,G2002)</f>
        <v>1</v>
      </c>
      <c r="I2003" s="31"/>
      <c r="J2003" s="30"/>
      <c r="K2003" s="31"/>
      <c r="L2003" s="31"/>
    </row>
    <row r="2004" spans="1:12" ht="15.6" thickTop="1" thickBot="1" x14ac:dyDescent="0.35"/>
    <row r="2005" spans="1:12" ht="44.4" thickTop="1" thickBot="1" x14ac:dyDescent="0.35">
      <c r="A2005" s="61" t="s">
        <v>2</v>
      </c>
      <c r="B2005" s="62" t="s">
        <v>3</v>
      </c>
      <c r="C2005" s="63" t="s">
        <v>4</v>
      </c>
      <c r="D2005" s="64" t="s">
        <v>5</v>
      </c>
      <c r="E2005" s="27"/>
      <c r="F2005" s="20"/>
      <c r="G2005" s="20"/>
      <c r="I2005" s="24"/>
      <c r="J2005" s="24"/>
      <c r="K2005" s="24"/>
    </row>
    <row r="2006" spans="1:12" ht="265.8" customHeight="1" thickTop="1" x14ac:dyDescent="0.3">
      <c r="A2006" s="101" t="s">
        <v>1247</v>
      </c>
      <c r="B2006" s="28" t="s">
        <v>1248</v>
      </c>
      <c r="C2006" s="26"/>
      <c r="D2006" s="26"/>
      <c r="E2006" s="27"/>
      <c r="F2006" s="20"/>
      <c r="G2006" s="20"/>
      <c r="I2006" s="24"/>
      <c r="J2006" s="24"/>
      <c r="K2006" s="24"/>
    </row>
    <row r="2007" spans="1:12" ht="15" thickBot="1" x14ac:dyDescent="0.35">
      <c r="A2007" s="103" t="s">
        <v>1252</v>
      </c>
      <c r="B2007" s="115" t="s">
        <v>1060</v>
      </c>
      <c r="C2007" s="110" t="s">
        <v>130</v>
      </c>
      <c r="D2007" s="110">
        <v>1</v>
      </c>
      <c r="E2007" s="20"/>
      <c r="F2007" s="20"/>
      <c r="G2007" s="20"/>
      <c r="I2007" s="24"/>
      <c r="J2007" s="24"/>
      <c r="K2007" s="24"/>
    </row>
    <row r="2008" spans="1:12" ht="30" thickTop="1" thickBot="1" x14ac:dyDescent="0.35">
      <c r="A2008" s="61" t="s">
        <v>9</v>
      </c>
      <c r="B2008" s="62" t="s">
        <v>10</v>
      </c>
      <c r="C2008" s="62" t="s">
        <v>4</v>
      </c>
      <c r="D2008" s="62" t="s">
        <v>11</v>
      </c>
      <c r="E2008" s="62" t="s">
        <v>12</v>
      </c>
      <c r="F2008" s="62" t="s">
        <v>13</v>
      </c>
      <c r="G2008" s="64" t="s">
        <v>14</v>
      </c>
    </row>
    <row r="2009" spans="1:12" ht="15" thickTop="1" x14ac:dyDescent="0.3">
      <c r="A2009" s="20"/>
      <c r="B2009" s="67" t="s">
        <v>15</v>
      </c>
      <c r="C2009" s="68"/>
      <c r="D2009" s="68"/>
      <c r="E2009" s="68"/>
      <c r="F2009" s="68"/>
      <c r="G2009" s="7"/>
    </row>
    <row r="2010" spans="1:12" x14ac:dyDescent="0.3">
      <c r="A2010" s="36" t="s">
        <v>16</v>
      </c>
      <c r="B2010" s="4" t="s">
        <v>70</v>
      </c>
      <c r="C2010" s="4" t="s">
        <v>18</v>
      </c>
      <c r="D2010" s="22">
        <v>1.32</v>
      </c>
      <c r="E2010" s="6">
        <v>30.28</v>
      </c>
      <c r="F2010" s="6">
        <f>PRODUCT(D2010:E2010)</f>
        <v>39.969600000000007</v>
      </c>
      <c r="G2010" s="7"/>
    </row>
    <row r="2011" spans="1:12" x14ac:dyDescent="0.3">
      <c r="A2011" s="36" t="s">
        <v>19</v>
      </c>
      <c r="B2011" s="4" t="s">
        <v>140</v>
      </c>
      <c r="C2011" s="4" t="s">
        <v>18</v>
      </c>
      <c r="D2011" s="22">
        <v>1.32</v>
      </c>
      <c r="E2011" s="6">
        <v>28.09</v>
      </c>
      <c r="F2011" s="6">
        <f>PRODUCT(D2011:E2011)</f>
        <v>37.078800000000001</v>
      </c>
      <c r="G2011" s="7"/>
    </row>
    <row r="2012" spans="1:12" ht="15" thickBot="1" x14ac:dyDescent="0.35">
      <c r="A2012" s="36" t="s">
        <v>131</v>
      </c>
      <c r="B2012" s="4" t="s">
        <v>141</v>
      </c>
      <c r="C2012" s="4" t="s">
        <v>18</v>
      </c>
      <c r="D2012" s="22">
        <v>1.32</v>
      </c>
      <c r="E2012" s="6">
        <v>25.18</v>
      </c>
      <c r="F2012" s="6">
        <f>PRODUCT(D2012:E2012)</f>
        <v>33.2376</v>
      </c>
      <c r="G2012" s="7"/>
    </row>
    <row r="2013" spans="1:12" ht="15.6" thickTop="1" thickBot="1" x14ac:dyDescent="0.35">
      <c r="A2013" s="71">
        <v>1</v>
      </c>
      <c r="B2013" s="244" t="s">
        <v>21</v>
      </c>
      <c r="C2013" s="245"/>
      <c r="D2013" s="245"/>
      <c r="E2013" s="246"/>
      <c r="F2013" s="72">
        <f>SUM(F2010:F2012)</f>
        <v>110.28600000000002</v>
      </c>
      <c r="G2013" s="73">
        <f>SUM(F2013/F2021)</f>
        <v>0.6082139826125782</v>
      </c>
    </row>
    <row r="2014" spans="1:12" ht="15" thickTop="1" x14ac:dyDescent="0.3">
      <c r="A2014" s="20"/>
      <c r="B2014" s="74" t="s">
        <v>188</v>
      </c>
      <c r="C2014" s="4"/>
      <c r="D2014" s="4"/>
      <c r="E2014" s="4"/>
      <c r="F2014" s="41"/>
      <c r="G2014" s="75"/>
    </row>
    <row r="2015" spans="1:12" ht="15" thickBot="1" x14ac:dyDescent="0.35">
      <c r="A2015" s="36" t="s">
        <v>23</v>
      </c>
      <c r="B2015" s="4" t="s">
        <v>1253</v>
      </c>
      <c r="C2015" s="4" t="s">
        <v>190</v>
      </c>
      <c r="D2015" s="22">
        <v>0.8</v>
      </c>
      <c r="E2015" s="76">
        <v>41.32</v>
      </c>
      <c r="F2015" s="6">
        <f>D2015*E2015</f>
        <v>33.056000000000004</v>
      </c>
      <c r="G2015" s="7"/>
      <c r="J2015" s="30"/>
      <c r="K2015" s="104"/>
      <c r="L2015" s="104"/>
    </row>
    <row r="2016" spans="1:12" ht="15.6" thickTop="1" thickBot="1" x14ac:dyDescent="0.35">
      <c r="A2016" s="71">
        <v>2</v>
      </c>
      <c r="B2016" s="244" t="s">
        <v>134</v>
      </c>
      <c r="C2016" s="245"/>
      <c r="D2016" s="245"/>
      <c r="E2016" s="246"/>
      <c r="F2016" s="72">
        <f>SUM(F2015)</f>
        <v>33.056000000000004</v>
      </c>
      <c r="G2016" s="73">
        <f>SUM(F2016/F2021)</f>
        <v>0.18229985137951676</v>
      </c>
    </row>
    <row r="2017" spans="1:12" ht="15.6" thickTop="1" thickBot="1" x14ac:dyDescent="0.35">
      <c r="A2017" s="78" t="s">
        <v>26</v>
      </c>
      <c r="B2017" s="244" t="s">
        <v>27</v>
      </c>
      <c r="C2017" s="245"/>
      <c r="D2017" s="245"/>
      <c r="E2017" s="246"/>
      <c r="F2017" s="79">
        <f>SUM(F2013,F2016)</f>
        <v>143.34200000000001</v>
      </c>
      <c r="G2017" s="3"/>
    </row>
    <row r="2018" spans="1:12" ht="15.6" thickTop="1" thickBot="1" x14ac:dyDescent="0.35">
      <c r="A2018" s="80">
        <v>3</v>
      </c>
      <c r="B2018" s="264" t="s">
        <v>28</v>
      </c>
      <c r="C2018" s="265"/>
      <c r="D2018" s="265"/>
      <c r="E2018" s="266"/>
      <c r="F2018" s="79">
        <f>SUM(F2017)*15%</f>
        <v>21.501300000000001</v>
      </c>
      <c r="G2018" s="73">
        <f>SUM(F2018/F2021)</f>
        <v>0.11857707509881424</v>
      </c>
    </row>
    <row r="2019" spans="1:12" ht="15.6" thickTop="1" thickBot="1" x14ac:dyDescent="0.35">
      <c r="A2019" s="78" t="s">
        <v>29</v>
      </c>
      <c r="B2019" s="244" t="s">
        <v>30</v>
      </c>
      <c r="C2019" s="245"/>
      <c r="D2019" s="245"/>
      <c r="E2019" s="246"/>
      <c r="F2019" s="81">
        <f>SUM(F2017:F2018)</f>
        <v>164.8433</v>
      </c>
    </row>
    <row r="2020" spans="1:12" ht="15.6" thickTop="1" thickBot="1" x14ac:dyDescent="0.35">
      <c r="A2020" s="80">
        <v>4</v>
      </c>
      <c r="B2020" s="264" t="s">
        <v>31</v>
      </c>
      <c r="C2020" s="265"/>
      <c r="D2020" s="265"/>
      <c r="E2020" s="266"/>
      <c r="F2020" s="79">
        <f>SUM(F2019)*10%</f>
        <v>16.48433</v>
      </c>
      <c r="G2020" s="73">
        <f>SUM(F2020/F2021)</f>
        <v>9.0909090909090912E-2</v>
      </c>
    </row>
    <row r="2021" spans="1:12" ht="15.6" thickTop="1" thickBot="1" x14ac:dyDescent="0.35">
      <c r="A2021" s="78" t="s">
        <v>32</v>
      </c>
      <c r="B2021" s="244" t="s">
        <v>33</v>
      </c>
      <c r="C2021" s="245"/>
      <c r="D2021" s="245"/>
      <c r="E2021" s="246"/>
      <c r="F2021" s="81">
        <f>SUM(F2019:F2020)</f>
        <v>181.32763</v>
      </c>
      <c r="G2021" s="82">
        <f>SUM(G2013,G2016,G2018,G2020)</f>
        <v>1</v>
      </c>
      <c r="I2021" s="31"/>
      <c r="J2021" s="30"/>
      <c r="K2021" s="31"/>
      <c r="L2021" s="31"/>
    </row>
    <row r="2022" spans="1:12" ht="15.6" thickTop="1" thickBot="1" x14ac:dyDescent="0.35"/>
    <row r="2023" spans="1:12" ht="44.4" thickTop="1" thickBot="1" x14ac:dyDescent="0.35">
      <c r="A2023" s="61" t="s">
        <v>2</v>
      </c>
      <c r="B2023" s="62" t="s">
        <v>3</v>
      </c>
      <c r="C2023" s="63" t="s">
        <v>4</v>
      </c>
      <c r="D2023" s="64" t="s">
        <v>5</v>
      </c>
      <c r="E2023" s="27"/>
      <c r="F2023" s="20"/>
      <c r="G2023" s="20"/>
      <c r="I2023" s="24"/>
      <c r="J2023" s="24"/>
      <c r="K2023" s="24"/>
    </row>
    <row r="2024" spans="1:12" ht="256.2" customHeight="1" thickTop="1" x14ac:dyDescent="0.3">
      <c r="A2024" s="101" t="s">
        <v>1247</v>
      </c>
      <c r="B2024" s="28" t="s">
        <v>1248</v>
      </c>
      <c r="C2024" s="26"/>
      <c r="D2024" s="26"/>
      <c r="E2024" s="27"/>
      <c r="F2024" s="20"/>
      <c r="G2024" s="20"/>
      <c r="I2024" s="24"/>
      <c r="J2024" s="24"/>
      <c r="K2024" s="24"/>
    </row>
    <row r="2025" spans="1:12" ht="15" thickBot="1" x14ac:dyDescent="0.35">
      <c r="A2025" s="103" t="s">
        <v>1254</v>
      </c>
      <c r="B2025" s="115" t="s">
        <v>1062</v>
      </c>
      <c r="C2025" s="110" t="s">
        <v>130</v>
      </c>
      <c r="D2025" s="110">
        <v>1</v>
      </c>
      <c r="E2025" s="20"/>
      <c r="F2025" s="20"/>
      <c r="G2025" s="20"/>
      <c r="I2025" s="24"/>
      <c r="J2025" s="24"/>
      <c r="K2025" s="24"/>
    </row>
    <row r="2026" spans="1:12" ht="30" thickTop="1" thickBot="1" x14ac:dyDescent="0.35">
      <c r="A2026" s="61" t="s">
        <v>9</v>
      </c>
      <c r="B2026" s="62" t="s">
        <v>10</v>
      </c>
      <c r="C2026" s="62" t="s">
        <v>4</v>
      </c>
      <c r="D2026" s="62" t="s">
        <v>11</v>
      </c>
      <c r="E2026" s="62" t="s">
        <v>12</v>
      </c>
      <c r="F2026" s="62" t="s">
        <v>13</v>
      </c>
      <c r="G2026" s="64" t="s">
        <v>14</v>
      </c>
    </row>
    <row r="2027" spans="1:12" ht="15" thickTop="1" x14ac:dyDescent="0.3">
      <c r="A2027" s="20"/>
      <c r="B2027" s="67" t="s">
        <v>15</v>
      </c>
      <c r="C2027" s="68"/>
      <c r="D2027" s="68"/>
      <c r="E2027" s="68"/>
      <c r="F2027" s="68"/>
      <c r="G2027" s="7"/>
    </row>
    <row r="2028" spans="1:12" x14ac:dyDescent="0.3">
      <c r="A2028" s="36" t="s">
        <v>16</v>
      </c>
      <c r="B2028" s="4" t="s">
        <v>70</v>
      </c>
      <c r="C2028" s="4" t="s">
        <v>18</v>
      </c>
      <c r="D2028" s="105">
        <v>1.7</v>
      </c>
      <c r="E2028" s="6">
        <v>30.28</v>
      </c>
      <c r="F2028" s="6">
        <f>PRODUCT(D2028:E2028)</f>
        <v>51.475999999999999</v>
      </c>
      <c r="G2028" s="7"/>
    </row>
    <row r="2029" spans="1:12" x14ac:dyDescent="0.3">
      <c r="A2029" s="36" t="s">
        <v>19</v>
      </c>
      <c r="B2029" s="4" t="s">
        <v>140</v>
      </c>
      <c r="C2029" s="4" t="s">
        <v>18</v>
      </c>
      <c r="D2029" s="105">
        <v>1.7</v>
      </c>
      <c r="E2029" s="6">
        <v>28.09</v>
      </c>
      <c r="F2029" s="6">
        <f>PRODUCT(D2029:E2029)</f>
        <v>47.753</v>
      </c>
      <c r="G2029" s="7"/>
    </row>
    <row r="2030" spans="1:12" ht="15" thickBot="1" x14ac:dyDescent="0.35">
      <c r="A2030" s="36" t="s">
        <v>131</v>
      </c>
      <c r="B2030" s="4" t="s">
        <v>141</v>
      </c>
      <c r="C2030" s="4" t="s">
        <v>18</v>
      </c>
      <c r="D2030" s="105">
        <v>1.7</v>
      </c>
      <c r="E2030" s="6">
        <v>25.18</v>
      </c>
      <c r="F2030" s="6">
        <f>PRODUCT(D2030:E2030)</f>
        <v>42.805999999999997</v>
      </c>
      <c r="G2030" s="7"/>
    </row>
    <row r="2031" spans="1:12" ht="15.6" thickTop="1" thickBot="1" x14ac:dyDescent="0.35">
      <c r="A2031" s="71">
        <v>1</v>
      </c>
      <c r="B2031" s="244" t="s">
        <v>21</v>
      </c>
      <c r="C2031" s="245"/>
      <c r="D2031" s="245"/>
      <c r="E2031" s="246"/>
      <c r="F2031" s="72">
        <f>SUM(F2028:F2030)</f>
        <v>142.035</v>
      </c>
      <c r="G2031" s="73">
        <f>SUM(F2031/F2039)</f>
        <v>0.61200028567338294</v>
      </c>
    </row>
    <row r="2032" spans="1:12" ht="15" thickTop="1" x14ac:dyDescent="0.3">
      <c r="A2032" s="20"/>
      <c r="B2032" s="74" t="s">
        <v>188</v>
      </c>
      <c r="C2032" s="4"/>
      <c r="D2032" s="4"/>
      <c r="E2032" s="4"/>
      <c r="F2032" s="41"/>
      <c r="G2032" s="75"/>
    </row>
    <row r="2033" spans="1:12" ht="15" thickBot="1" x14ac:dyDescent="0.35">
      <c r="A2033" s="36" t="s">
        <v>23</v>
      </c>
      <c r="B2033" s="4" t="s">
        <v>189</v>
      </c>
      <c r="C2033" s="4" t="s">
        <v>190</v>
      </c>
      <c r="D2033" s="22">
        <v>1</v>
      </c>
      <c r="E2033" s="76">
        <v>41.43</v>
      </c>
      <c r="F2033" s="6">
        <f>D2033*E2033</f>
        <v>41.43</v>
      </c>
      <c r="G2033" s="7"/>
      <c r="J2033" s="30"/>
      <c r="K2033" s="104"/>
      <c r="L2033" s="104"/>
    </row>
    <row r="2034" spans="1:12" ht="15.6" thickTop="1" thickBot="1" x14ac:dyDescent="0.35">
      <c r="A2034" s="71">
        <v>2</v>
      </c>
      <c r="B2034" s="244" t="s">
        <v>134</v>
      </c>
      <c r="C2034" s="245"/>
      <c r="D2034" s="245"/>
      <c r="E2034" s="246"/>
      <c r="F2034" s="72">
        <f>SUM(F2033)</f>
        <v>41.43</v>
      </c>
      <c r="G2034" s="73">
        <f>SUM(F2034/F2039)</f>
        <v>0.17851354831871197</v>
      </c>
    </row>
    <row r="2035" spans="1:12" ht="15.6" thickTop="1" thickBot="1" x14ac:dyDescent="0.35">
      <c r="A2035" s="78" t="s">
        <v>26</v>
      </c>
      <c r="B2035" s="244" t="s">
        <v>27</v>
      </c>
      <c r="C2035" s="245"/>
      <c r="D2035" s="245"/>
      <c r="E2035" s="246"/>
      <c r="F2035" s="79">
        <f>SUM(F2031,F2034)</f>
        <v>183.465</v>
      </c>
      <c r="G2035" s="3"/>
    </row>
    <row r="2036" spans="1:12" ht="15.6" thickTop="1" thickBot="1" x14ac:dyDescent="0.35">
      <c r="A2036" s="80">
        <v>3</v>
      </c>
      <c r="B2036" s="264" t="s">
        <v>28</v>
      </c>
      <c r="C2036" s="265"/>
      <c r="D2036" s="265"/>
      <c r="E2036" s="266"/>
      <c r="F2036" s="79">
        <f>SUM(F2035)*15%</f>
        <v>27.519749999999998</v>
      </c>
      <c r="G2036" s="73">
        <f>SUM(F2036/F2039)</f>
        <v>0.11857707509881422</v>
      </c>
    </row>
    <row r="2037" spans="1:12" ht="15.6" thickTop="1" thickBot="1" x14ac:dyDescent="0.35">
      <c r="A2037" s="78" t="s">
        <v>29</v>
      </c>
      <c r="B2037" s="244" t="s">
        <v>30</v>
      </c>
      <c r="C2037" s="245"/>
      <c r="D2037" s="245"/>
      <c r="E2037" s="246"/>
      <c r="F2037" s="81">
        <f>SUM(F2035:F2036)</f>
        <v>210.98474999999999</v>
      </c>
    </row>
    <row r="2038" spans="1:12" ht="15.6" thickTop="1" thickBot="1" x14ac:dyDescent="0.35">
      <c r="A2038" s="80">
        <v>4</v>
      </c>
      <c r="B2038" s="264" t="s">
        <v>31</v>
      </c>
      <c r="C2038" s="265"/>
      <c r="D2038" s="265"/>
      <c r="E2038" s="266"/>
      <c r="F2038" s="79">
        <f>SUM(F2037)*10%</f>
        <v>21.098475000000001</v>
      </c>
      <c r="G2038" s="73">
        <f>SUM(F2038/F2039)</f>
        <v>9.0909090909090912E-2</v>
      </c>
    </row>
    <row r="2039" spans="1:12" ht="15.6" thickTop="1" thickBot="1" x14ac:dyDescent="0.35">
      <c r="A2039" s="78" t="s">
        <v>32</v>
      </c>
      <c r="B2039" s="244" t="s">
        <v>33</v>
      </c>
      <c r="C2039" s="245"/>
      <c r="D2039" s="245"/>
      <c r="E2039" s="246"/>
      <c r="F2039" s="81">
        <f>SUM(F2037:F2038)</f>
        <v>232.083225</v>
      </c>
      <c r="G2039" s="82">
        <f>SUM(G2031,G2034,G2036,G2038)</f>
        <v>1</v>
      </c>
      <c r="I2039" s="31"/>
      <c r="J2039" s="30"/>
      <c r="K2039" s="31"/>
      <c r="L2039" s="31"/>
    </row>
    <row r="2040" spans="1:12" ht="15.6" thickTop="1" thickBot="1" x14ac:dyDescent="0.35"/>
    <row r="2041" spans="1:12" ht="44.4" thickTop="1" thickBot="1" x14ac:dyDescent="0.35">
      <c r="A2041" s="61" t="s">
        <v>2</v>
      </c>
      <c r="B2041" s="62" t="s">
        <v>3</v>
      </c>
      <c r="C2041" s="63" t="s">
        <v>4</v>
      </c>
      <c r="D2041" s="64" t="s">
        <v>5</v>
      </c>
      <c r="E2041" s="27"/>
      <c r="F2041" s="20"/>
      <c r="G2041" s="20"/>
      <c r="I2041" s="24"/>
      <c r="J2041" s="24"/>
      <c r="K2041" s="24"/>
    </row>
    <row r="2042" spans="1:12" ht="271.2" customHeight="1" thickTop="1" thickBot="1" x14ac:dyDescent="0.35">
      <c r="A2042" s="65" t="s">
        <v>1255</v>
      </c>
      <c r="B2042" s="222" t="s">
        <v>1256</v>
      </c>
      <c r="C2042" s="50" t="s">
        <v>130</v>
      </c>
      <c r="D2042" s="50">
        <v>1</v>
      </c>
      <c r="E2042" s="20"/>
      <c r="F2042" s="20"/>
      <c r="G2042" s="20"/>
      <c r="I2042" s="24"/>
      <c r="J2042" s="24"/>
      <c r="K2042" s="24"/>
    </row>
    <row r="2043" spans="1:12" ht="30" thickTop="1" thickBot="1" x14ac:dyDescent="0.35">
      <c r="A2043" s="61" t="s">
        <v>9</v>
      </c>
      <c r="B2043" s="62" t="s">
        <v>10</v>
      </c>
      <c r="C2043" s="62" t="s">
        <v>4</v>
      </c>
      <c r="D2043" s="62" t="s">
        <v>11</v>
      </c>
      <c r="E2043" s="62" t="s">
        <v>12</v>
      </c>
      <c r="F2043" s="62" t="s">
        <v>13</v>
      </c>
      <c r="G2043" s="64" t="s">
        <v>14</v>
      </c>
    </row>
    <row r="2044" spans="1:12" ht="15" thickTop="1" x14ac:dyDescent="0.3">
      <c r="A2044" s="20"/>
      <c r="B2044" s="67" t="s">
        <v>15</v>
      </c>
      <c r="C2044" s="68"/>
      <c r="D2044" s="68"/>
      <c r="E2044" s="68"/>
      <c r="F2044" s="68"/>
      <c r="G2044" s="7"/>
    </row>
    <row r="2045" spans="1:12" x14ac:dyDescent="0.3">
      <c r="A2045" s="36" t="s">
        <v>16</v>
      </c>
      <c r="B2045" s="4" t="s">
        <v>70</v>
      </c>
      <c r="C2045" s="4" t="s">
        <v>18</v>
      </c>
      <c r="D2045" s="105">
        <v>0.53900000000000003</v>
      </c>
      <c r="E2045" s="70">
        <v>30.28</v>
      </c>
      <c r="F2045" s="6">
        <f>PRODUCT(D2045:E2045)</f>
        <v>16.320920000000001</v>
      </c>
      <c r="G2045" s="7"/>
    </row>
    <row r="2046" spans="1:12" ht="15" thickBot="1" x14ac:dyDescent="0.35">
      <c r="A2046" s="36" t="s">
        <v>19</v>
      </c>
      <c r="B2046" s="4" t="s">
        <v>20</v>
      </c>
      <c r="C2046" s="4" t="s">
        <v>18</v>
      </c>
      <c r="D2046" s="105">
        <v>0.53900000000000003</v>
      </c>
      <c r="E2046" s="70">
        <v>25.18</v>
      </c>
      <c r="F2046" s="6">
        <f>PRODUCT(D2046:E2046)</f>
        <v>13.57202</v>
      </c>
      <c r="G2046" s="7"/>
    </row>
    <row r="2047" spans="1:12" ht="15.6" thickTop="1" thickBot="1" x14ac:dyDescent="0.35">
      <c r="A2047" s="71">
        <v>1</v>
      </c>
      <c r="B2047" s="244" t="s">
        <v>21</v>
      </c>
      <c r="C2047" s="245"/>
      <c r="D2047" s="245"/>
      <c r="E2047" s="246"/>
      <c r="F2047" s="72">
        <f>SUM(F2045:F2046)</f>
        <v>29.892940000000003</v>
      </c>
      <c r="G2047" s="73">
        <f>SUM(F2047/F2055)</f>
        <v>0.33665469217695759</v>
      </c>
    </row>
    <row r="2048" spans="1:12" ht="15" thickTop="1" x14ac:dyDescent="0.3">
      <c r="A2048" s="20"/>
      <c r="B2048" s="74" t="s">
        <v>188</v>
      </c>
      <c r="C2048" s="4"/>
      <c r="D2048" s="4"/>
      <c r="E2048" s="4"/>
      <c r="F2048" s="41"/>
      <c r="G2048" s="75"/>
    </row>
    <row r="2049" spans="1:12" ht="15" thickBot="1" x14ac:dyDescent="0.35">
      <c r="A2049" s="36" t="s">
        <v>23</v>
      </c>
      <c r="B2049" s="4" t="s">
        <v>189</v>
      </c>
      <c r="C2049" s="4" t="s">
        <v>190</v>
      </c>
      <c r="D2049" s="22">
        <v>1</v>
      </c>
      <c r="E2049" s="76">
        <v>40.299999999999997</v>
      </c>
      <c r="F2049" s="6">
        <f>D2049*E2049</f>
        <v>40.299999999999997</v>
      </c>
      <c r="G2049" s="7"/>
      <c r="J2049" s="30"/>
      <c r="K2049" s="104"/>
      <c r="L2049" s="104"/>
    </row>
    <row r="2050" spans="1:12" ht="15.6" thickTop="1" thickBot="1" x14ac:dyDescent="0.35">
      <c r="A2050" s="71">
        <v>2</v>
      </c>
      <c r="B2050" s="244" t="s">
        <v>134</v>
      </c>
      <c r="C2050" s="245"/>
      <c r="D2050" s="245"/>
      <c r="E2050" s="246"/>
      <c r="F2050" s="72">
        <f>SUM(F2049)</f>
        <v>40.299999999999997</v>
      </c>
      <c r="G2050" s="73">
        <f>SUM(F2050/F2055)</f>
        <v>0.45385914181513726</v>
      </c>
    </row>
    <row r="2051" spans="1:12" ht="15.6" thickTop="1" thickBot="1" x14ac:dyDescent="0.35">
      <c r="A2051" s="78" t="s">
        <v>26</v>
      </c>
      <c r="B2051" s="244" t="s">
        <v>27</v>
      </c>
      <c r="C2051" s="245"/>
      <c r="D2051" s="245"/>
      <c r="E2051" s="246"/>
      <c r="F2051" s="79">
        <f>SUM(F2047,F2050)</f>
        <v>70.192939999999993</v>
      </c>
      <c r="G2051" s="3"/>
    </row>
    <row r="2052" spans="1:12" ht="15.6" thickTop="1" thickBot="1" x14ac:dyDescent="0.35">
      <c r="A2052" s="80">
        <v>3</v>
      </c>
      <c r="B2052" s="264" t="s">
        <v>28</v>
      </c>
      <c r="C2052" s="265"/>
      <c r="D2052" s="265"/>
      <c r="E2052" s="266"/>
      <c r="F2052" s="79">
        <f>SUM(F2051)*15%</f>
        <v>10.528940999999998</v>
      </c>
      <c r="G2052" s="73">
        <f>SUM(F2052/F2055)</f>
        <v>0.1185770750988142</v>
      </c>
    </row>
    <row r="2053" spans="1:12" ht="15.6" thickTop="1" thickBot="1" x14ac:dyDescent="0.35">
      <c r="A2053" s="78" t="s">
        <v>29</v>
      </c>
      <c r="B2053" s="244" t="s">
        <v>30</v>
      </c>
      <c r="C2053" s="245"/>
      <c r="D2053" s="245"/>
      <c r="E2053" s="246"/>
      <c r="F2053" s="81">
        <f>SUM(F2051:F2052)</f>
        <v>80.721880999999996</v>
      </c>
    </row>
    <row r="2054" spans="1:12" ht="15.6" thickTop="1" thickBot="1" x14ac:dyDescent="0.35">
      <c r="A2054" s="80">
        <v>4</v>
      </c>
      <c r="B2054" s="264" t="s">
        <v>31</v>
      </c>
      <c r="C2054" s="265"/>
      <c r="D2054" s="265"/>
      <c r="E2054" s="266"/>
      <c r="F2054" s="79">
        <f>SUM(F2053)*10%</f>
        <v>8.0721881</v>
      </c>
      <c r="G2054" s="73">
        <f>SUM(F2054/F2055)</f>
        <v>9.0909090909090912E-2</v>
      </c>
    </row>
    <row r="2055" spans="1:12" ht="15.6" thickTop="1" thickBot="1" x14ac:dyDescent="0.35">
      <c r="A2055" s="78" t="s">
        <v>32</v>
      </c>
      <c r="B2055" s="244" t="s">
        <v>33</v>
      </c>
      <c r="C2055" s="245"/>
      <c r="D2055" s="245"/>
      <c r="E2055" s="246"/>
      <c r="F2055" s="81">
        <f>SUM(F2053:F2054)</f>
        <v>88.794069100000002</v>
      </c>
      <c r="G2055" s="82">
        <f>SUM(G2047,G2050,G2052,G2054)</f>
        <v>1</v>
      </c>
      <c r="I2055" s="31"/>
      <c r="J2055" s="30"/>
      <c r="K2055" s="31"/>
      <c r="L2055" s="31"/>
    </row>
    <row r="2056" spans="1:12" ht="15.6" thickTop="1" thickBot="1" x14ac:dyDescent="0.35"/>
    <row r="2057" spans="1:12" ht="44.4" thickTop="1" thickBot="1" x14ac:dyDescent="0.35">
      <c r="A2057" s="61" t="s">
        <v>2</v>
      </c>
      <c r="B2057" s="62" t="s">
        <v>3</v>
      </c>
      <c r="C2057" s="63" t="s">
        <v>4</v>
      </c>
      <c r="D2057" s="64" t="s">
        <v>5</v>
      </c>
      <c r="E2057" s="27"/>
      <c r="F2057" s="20"/>
      <c r="G2057" s="20"/>
      <c r="I2057" s="24"/>
      <c r="J2057" s="24"/>
      <c r="K2057" s="24"/>
    </row>
    <row r="2058" spans="1:12" ht="232.2" customHeight="1" thickTop="1" thickBot="1" x14ac:dyDescent="0.35">
      <c r="A2058" s="65" t="s">
        <v>1257</v>
      </c>
      <c r="B2058" s="222" t="s">
        <v>1258</v>
      </c>
      <c r="C2058" s="50" t="s">
        <v>130</v>
      </c>
      <c r="D2058" s="50">
        <v>1</v>
      </c>
      <c r="E2058" s="20"/>
      <c r="F2058" s="20"/>
      <c r="G2058" s="20"/>
      <c r="I2058" s="24"/>
      <c r="J2058" s="24"/>
      <c r="K2058" s="24"/>
    </row>
    <row r="2059" spans="1:12" ht="30" thickTop="1" thickBot="1" x14ac:dyDescent="0.35">
      <c r="A2059" s="61" t="s">
        <v>9</v>
      </c>
      <c r="B2059" s="62" t="s">
        <v>10</v>
      </c>
      <c r="C2059" s="62" t="s">
        <v>4</v>
      </c>
      <c r="D2059" s="62" t="s">
        <v>11</v>
      </c>
      <c r="E2059" s="62" t="s">
        <v>12</v>
      </c>
      <c r="F2059" s="62" t="s">
        <v>13</v>
      </c>
      <c r="G2059" s="64" t="s">
        <v>14</v>
      </c>
    </row>
    <row r="2060" spans="1:12" ht="15" thickTop="1" x14ac:dyDescent="0.3">
      <c r="A2060" s="20"/>
      <c r="B2060" s="67" t="s">
        <v>15</v>
      </c>
      <c r="C2060" s="68"/>
      <c r="D2060" s="68"/>
      <c r="E2060" s="68"/>
      <c r="F2060" s="68"/>
      <c r="G2060" s="7"/>
    </row>
    <row r="2061" spans="1:12" x14ac:dyDescent="0.3">
      <c r="A2061" s="36" t="s">
        <v>16</v>
      </c>
      <c r="B2061" s="4" t="s">
        <v>70</v>
      </c>
      <c r="C2061" s="4" t="s">
        <v>18</v>
      </c>
      <c r="D2061" s="105">
        <v>7.8600000000000003E-2</v>
      </c>
      <c r="E2061" s="70">
        <v>30.28</v>
      </c>
      <c r="F2061" s="6">
        <f>PRODUCT(D2061:E2061)</f>
        <v>2.3800080000000001</v>
      </c>
      <c r="G2061" s="7"/>
    </row>
    <row r="2062" spans="1:12" ht="15" thickBot="1" x14ac:dyDescent="0.35">
      <c r="A2062" s="36" t="s">
        <v>19</v>
      </c>
      <c r="B2062" s="4" t="s">
        <v>20</v>
      </c>
      <c r="C2062" s="4" t="s">
        <v>18</v>
      </c>
      <c r="D2062" s="105">
        <v>7.8600000000000003E-2</v>
      </c>
      <c r="E2062" s="70">
        <v>25.18</v>
      </c>
      <c r="F2062" s="6">
        <f>PRODUCT(D2062:E2062)</f>
        <v>1.9791480000000001</v>
      </c>
      <c r="G2062" s="7"/>
    </row>
    <row r="2063" spans="1:12" ht="15.6" thickTop="1" thickBot="1" x14ac:dyDescent="0.35">
      <c r="A2063" s="71">
        <v>1</v>
      </c>
      <c r="B2063" s="244" t="s">
        <v>21</v>
      </c>
      <c r="C2063" s="245"/>
      <c r="D2063" s="245"/>
      <c r="E2063" s="246"/>
      <c r="F2063" s="72">
        <f>SUM(F2061:F2062)</f>
        <v>4.3591560000000005</v>
      </c>
      <c r="G2063" s="73">
        <f>SUM(F2063/F2071)</f>
        <v>0.16631821887579037</v>
      </c>
    </row>
    <row r="2064" spans="1:12" ht="15" thickTop="1" x14ac:dyDescent="0.3">
      <c r="A2064" s="20"/>
      <c r="B2064" s="74" t="s">
        <v>188</v>
      </c>
      <c r="C2064" s="4"/>
      <c r="D2064" s="4"/>
      <c r="E2064" s="4"/>
      <c r="F2064" s="41"/>
      <c r="G2064" s="75"/>
    </row>
    <row r="2065" spans="1:12" ht="15" thickBot="1" x14ac:dyDescent="0.35">
      <c r="A2065" s="36" t="s">
        <v>23</v>
      </c>
      <c r="B2065" s="4" t="s">
        <v>189</v>
      </c>
      <c r="C2065" s="4" t="s">
        <v>190</v>
      </c>
      <c r="D2065" s="22">
        <v>1</v>
      </c>
      <c r="E2065" s="76">
        <v>16.36</v>
      </c>
      <c r="F2065" s="6">
        <f>D2065*E2065</f>
        <v>16.36</v>
      </c>
      <c r="G2065" s="7"/>
      <c r="J2065" s="30"/>
      <c r="K2065" s="104"/>
      <c r="L2065" s="104"/>
    </row>
    <row r="2066" spans="1:12" ht="15.6" thickTop="1" thickBot="1" x14ac:dyDescent="0.35">
      <c r="A2066" s="71">
        <v>2</v>
      </c>
      <c r="B2066" s="244" t="s">
        <v>134</v>
      </c>
      <c r="C2066" s="245"/>
      <c r="D2066" s="245"/>
      <c r="E2066" s="246"/>
      <c r="F2066" s="72">
        <f>SUM(F2065)</f>
        <v>16.36</v>
      </c>
      <c r="G2066" s="73">
        <f>SUM(F2066/F2071)</f>
        <v>0.62419561511630461</v>
      </c>
    </row>
    <row r="2067" spans="1:12" ht="15.6" thickTop="1" thickBot="1" x14ac:dyDescent="0.35">
      <c r="A2067" s="78" t="s">
        <v>26</v>
      </c>
      <c r="B2067" s="244" t="s">
        <v>27</v>
      </c>
      <c r="C2067" s="245"/>
      <c r="D2067" s="245"/>
      <c r="E2067" s="246"/>
      <c r="F2067" s="79">
        <f>SUM(F2063,F2066)</f>
        <v>20.719155999999998</v>
      </c>
      <c r="G2067" s="3"/>
    </row>
    <row r="2068" spans="1:12" ht="15.6" thickTop="1" thickBot="1" x14ac:dyDescent="0.35">
      <c r="A2068" s="80">
        <v>3</v>
      </c>
      <c r="B2068" s="264" t="s">
        <v>28</v>
      </c>
      <c r="C2068" s="265"/>
      <c r="D2068" s="265"/>
      <c r="E2068" s="266"/>
      <c r="F2068" s="79">
        <f>SUM(F2067)*15%</f>
        <v>3.1078733999999995</v>
      </c>
      <c r="G2068" s="73">
        <f>SUM(F2068/F2071)</f>
        <v>0.11857707509881422</v>
      </c>
    </row>
    <row r="2069" spans="1:12" ht="15.6" thickTop="1" thickBot="1" x14ac:dyDescent="0.35">
      <c r="A2069" s="78" t="s">
        <v>29</v>
      </c>
      <c r="B2069" s="244" t="s">
        <v>30</v>
      </c>
      <c r="C2069" s="245"/>
      <c r="D2069" s="245"/>
      <c r="E2069" s="246"/>
      <c r="F2069" s="81">
        <f>SUM(F2067:F2068)</f>
        <v>23.827029399999997</v>
      </c>
    </row>
    <row r="2070" spans="1:12" ht="15.6" thickTop="1" thickBot="1" x14ac:dyDescent="0.35">
      <c r="A2070" s="80">
        <v>4</v>
      </c>
      <c r="B2070" s="264" t="s">
        <v>31</v>
      </c>
      <c r="C2070" s="265"/>
      <c r="D2070" s="265"/>
      <c r="E2070" s="266"/>
      <c r="F2070" s="79">
        <f>SUM(F2069)*10%</f>
        <v>2.3827029399999997</v>
      </c>
      <c r="G2070" s="73">
        <f>SUM(F2070/F2071)</f>
        <v>9.0909090909090912E-2</v>
      </c>
    </row>
    <row r="2071" spans="1:12" ht="15.6" thickTop="1" thickBot="1" x14ac:dyDescent="0.35">
      <c r="A2071" s="78" t="s">
        <v>32</v>
      </c>
      <c r="B2071" s="244" t="s">
        <v>33</v>
      </c>
      <c r="C2071" s="245"/>
      <c r="D2071" s="245"/>
      <c r="E2071" s="246"/>
      <c r="F2071" s="81">
        <f>SUM(F2069:F2070)</f>
        <v>26.209732339999995</v>
      </c>
      <c r="G2071" s="82">
        <f>SUM(G2063,G2066,G2068,G2070)</f>
        <v>1</v>
      </c>
      <c r="I2071" s="31"/>
      <c r="J2071" s="30"/>
      <c r="K2071" s="31"/>
      <c r="L2071" s="31"/>
    </row>
    <row r="2072" spans="1:12" ht="15.6" thickTop="1" thickBot="1" x14ac:dyDescent="0.35"/>
    <row r="2073" spans="1:12" ht="44.4" thickTop="1" thickBot="1" x14ac:dyDescent="0.35">
      <c r="A2073" s="61" t="s">
        <v>2</v>
      </c>
      <c r="B2073" s="62" t="s">
        <v>3</v>
      </c>
      <c r="C2073" s="63" t="s">
        <v>4</v>
      </c>
      <c r="D2073" s="64" t="s">
        <v>5</v>
      </c>
      <c r="E2073" s="27"/>
      <c r="F2073" s="20"/>
      <c r="G2073" s="20"/>
      <c r="I2073" s="24"/>
      <c r="J2073" s="24"/>
      <c r="K2073" s="24"/>
    </row>
    <row r="2074" spans="1:12" ht="393.6" customHeight="1" thickTop="1" thickBot="1" x14ac:dyDescent="0.35">
      <c r="A2074" s="65" t="s">
        <v>1259</v>
      </c>
      <c r="B2074" s="222" t="s">
        <v>1260</v>
      </c>
      <c r="C2074" s="50" t="s">
        <v>130</v>
      </c>
      <c r="D2074" s="50">
        <v>1</v>
      </c>
      <c r="E2074" s="20"/>
      <c r="F2074" s="20"/>
      <c r="G2074" s="20"/>
      <c r="I2074" s="24"/>
      <c r="J2074" s="24"/>
      <c r="K2074" s="24"/>
    </row>
    <row r="2075" spans="1:12" ht="30" thickTop="1" thickBot="1" x14ac:dyDescent="0.35">
      <c r="A2075" s="61" t="s">
        <v>9</v>
      </c>
      <c r="B2075" s="62" t="s">
        <v>10</v>
      </c>
      <c r="C2075" s="62" t="s">
        <v>4</v>
      </c>
      <c r="D2075" s="62" t="s">
        <v>11</v>
      </c>
      <c r="E2075" s="62" t="s">
        <v>12</v>
      </c>
      <c r="F2075" s="62" t="s">
        <v>13</v>
      </c>
      <c r="G2075" s="64" t="s">
        <v>14</v>
      </c>
    </row>
    <row r="2076" spans="1:12" ht="15" thickTop="1" x14ac:dyDescent="0.3">
      <c r="A2076" s="20"/>
      <c r="B2076" s="67" t="s">
        <v>15</v>
      </c>
      <c r="C2076" s="68"/>
      <c r="D2076" s="68"/>
      <c r="E2076" s="68"/>
      <c r="F2076" s="68"/>
      <c r="G2076" s="7"/>
    </row>
    <row r="2077" spans="1:12" x14ac:dyDescent="0.3">
      <c r="A2077" s="36" t="s">
        <v>16</v>
      </c>
      <c r="B2077" s="4" t="s">
        <v>70</v>
      </c>
      <c r="C2077" s="4" t="s">
        <v>18</v>
      </c>
      <c r="D2077" s="105">
        <v>7.8600000000000003E-2</v>
      </c>
      <c r="E2077" s="70">
        <v>30.28</v>
      </c>
      <c r="F2077" s="6">
        <f>PRODUCT(D2077:E2077)</f>
        <v>2.3800080000000001</v>
      </c>
      <c r="G2077" s="7"/>
    </row>
    <row r="2078" spans="1:12" ht="15" thickBot="1" x14ac:dyDescent="0.35">
      <c r="A2078" s="36" t="s">
        <v>19</v>
      </c>
      <c r="B2078" s="4" t="s">
        <v>20</v>
      </c>
      <c r="C2078" s="4" t="s">
        <v>18</v>
      </c>
      <c r="D2078" s="105">
        <v>7.8600000000000003E-2</v>
      </c>
      <c r="E2078" s="70">
        <v>25.18</v>
      </c>
      <c r="F2078" s="6">
        <f>PRODUCT(D2078:E2078)</f>
        <v>1.9791480000000001</v>
      </c>
      <c r="G2078" s="7"/>
    </row>
    <row r="2079" spans="1:12" ht="15.6" thickTop="1" thickBot="1" x14ac:dyDescent="0.35">
      <c r="A2079" s="71">
        <v>1</v>
      </c>
      <c r="B2079" s="244" t="s">
        <v>21</v>
      </c>
      <c r="C2079" s="245"/>
      <c r="D2079" s="245"/>
      <c r="E2079" s="246"/>
      <c r="F2079" s="72">
        <f>SUM(F2077:F2078)</f>
        <v>4.3591560000000005</v>
      </c>
      <c r="G2079" s="73">
        <f>SUM(F2079/F2087)</f>
        <v>0.16631821887579037</v>
      </c>
    </row>
    <row r="2080" spans="1:12" ht="15" thickTop="1" x14ac:dyDescent="0.3">
      <c r="A2080" s="20"/>
      <c r="B2080" s="74" t="s">
        <v>188</v>
      </c>
      <c r="C2080" s="4"/>
      <c r="D2080" s="4"/>
      <c r="E2080" s="4"/>
      <c r="F2080" s="41"/>
      <c r="G2080" s="75"/>
    </row>
    <row r="2081" spans="1:12" ht="15" thickBot="1" x14ac:dyDescent="0.35">
      <c r="A2081" s="36" t="s">
        <v>23</v>
      </c>
      <c r="B2081" s="4" t="s">
        <v>189</v>
      </c>
      <c r="C2081" s="4" t="s">
        <v>190</v>
      </c>
      <c r="D2081" s="22">
        <v>1</v>
      </c>
      <c r="E2081" s="76">
        <v>16.36</v>
      </c>
      <c r="F2081" s="6">
        <f>D2081*E2081</f>
        <v>16.36</v>
      </c>
      <c r="G2081" s="7"/>
      <c r="J2081" s="30"/>
      <c r="K2081" s="104"/>
      <c r="L2081" s="104"/>
    </row>
    <row r="2082" spans="1:12" ht="15.6" thickTop="1" thickBot="1" x14ac:dyDescent="0.35">
      <c r="A2082" s="71">
        <v>2</v>
      </c>
      <c r="B2082" s="244" t="s">
        <v>134</v>
      </c>
      <c r="C2082" s="245"/>
      <c r="D2082" s="245"/>
      <c r="E2082" s="246"/>
      <c r="F2082" s="72">
        <f>SUM(F2081)</f>
        <v>16.36</v>
      </c>
      <c r="G2082" s="73">
        <f>SUM(F2082/F2087)</f>
        <v>0.62419561511630461</v>
      </c>
    </row>
    <row r="2083" spans="1:12" ht="15.6" thickTop="1" thickBot="1" x14ac:dyDescent="0.35">
      <c r="A2083" s="78" t="s">
        <v>26</v>
      </c>
      <c r="B2083" s="244" t="s">
        <v>27</v>
      </c>
      <c r="C2083" s="245"/>
      <c r="D2083" s="245"/>
      <c r="E2083" s="246"/>
      <c r="F2083" s="79">
        <f>SUM(F2079,F2082)</f>
        <v>20.719155999999998</v>
      </c>
      <c r="G2083" s="3"/>
    </row>
    <row r="2084" spans="1:12" ht="15.6" thickTop="1" thickBot="1" x14ac:dyDescent="0.35">
      <c r="A2084" s="80">
        <v>3</v>
      </c>
      <c r="B2084" s="264" t="s">
        <v>28</v>
      </c>
      <c r="C2084" s="265"/>
      <c r="D2084" s="265"/>
      <c r="E2084" s="266"/>
      <c r="F2084" s="79">
        <f>SUM(F2083)*15%</f>
        <v>3.1078733999999995</v>
      </c>
      <c r="G2084" s="73">
        <f>SUM(F2084/F2087)</f>
        <v>0.11857707509881422</v>
      </c>
    </row>
    <row r="2085" spans="1:12" ht="15.6" thickTop="1" thickBot="1" x14ac:dyDescent="0.35">
      <c r="A2085" s="78" t="s">
        <v>29</v>
      </c>
      <c r="B2085" s="244" t="s">
        <v>30</v>
      </c>
      <c r="C2085" s="245"/>
      <c r="D2085" s="245"/>
      <c r="E2085" s="246"/>
      <c r="F2085" s="81">
        <f>SUM(F2083:F2084)</f>
        <v>23.827029399999997</v>
      </c>
    </row>
    <row r="2086" spans="1:12" ht="15.6" thickTop="1" thickBot="1" x14ac:dyDescent="0.35">
      <c r="A2086" s="80">
        <v>4</v>
      </c>
      <c r="B2086" s="264" t="s">
        <v>31</v>
      </c>
      <c r="C2086" s="265"/>
      <c r="D2086" s="265"/>
      <c r="E2086" s="266"/>
      <c r="F2086" s="79">
        <f>SUM(F2085)*10%</f>
        <v>2.3827029399999997</v>
      </c>
      <c r="G2086" s="73">
        <f>SUM(F2086/F2087)</f>
        <v>9.0909090909090912E-2</v>
      </c>
    </row>
    <row r="2087" spans="1:12" ht="15.6" thickTop="1" thickBot="1" x14ac:dyDescent="0.35">
      <c r="A2087" s="78" t="s">
        <v>32</v>
      </c>
      <c r="B2087" s="244" t="s">
        <v>33</v>
      </c>
      <c r="C2087" s="245"/>
      <c r="D2087" s="245"/>
      <c r="E2087" s="246"/>
      <c r="F2087" s="81">
        <f>SUM(F2085:F2086)</f>
        <v>26.209732339999995</v>
      </c>
      <c r="G2087" s="82">
        <f>SUM(G2079,G2082,G2084,G2086)</f>
        <v>1</v>
      </c>
      <c r="I2087" s="31"/>
      <c r="J2087" s="30"/>
      <c r="K2087" s="31"/>
      <c r="L2087" s="31"/>
    </row>
    <row r="2088" spans="1:12" ht="15.6" thickTop="1" thickBot="1" x14ac:dyDescent="0.35"/>
    <row r="2089" spans="1:12" ht="44.4" thickTop="1" thickBot="1" x14ac:dyDescent="0.35">
      <c r="A2089" s="61" t="s">
        <v>2</v>
      </c>
      <c r="B2089" s="62" t="s">
        <v>3</v>
      </c>
      <c r="C2089" s="63" t="s">
        <v>4</v>
      </c>
      <c r="D2089" s="64" t="s">
        <v>5</v>
      </c>
      <c r="E2089" s="27"/>
      <c r="F2089" s="20"/>
      <c r="G2089" s="20"/>
      <c r="I2089" s="24"/>
      <c r="J2089" s="24"/>
      <c r="K2089" s="24"/>
    </row>
    <row r="2090" spans="1:12" ht="15.6" thickTop="1" thickBot="1" x14ac:dyDescent="0.35">
      <c r="A2090" s="65" t="s">
        <v>1261</v>
      </c>
      <c r="B2090" s="131" t="s">
        <v>1262</v>
      </c>
      <c r="C2090" s="50" t="s">
        <v>130</v>
      </c>
      <c r="D2090" s="50">
        <v>1</v>
      </c>
      <c r="E2090" s="20"/>
      <c r="F2090" s="20"/>
      <c r="G2090" s="20"/>
      <c r="I2090" s="24"/>
      <c r="J2090" s="24"/>
      <c r="K2090" s="24"/>
    </row>
    <row r="2091" spans="1:12" ht="30" thickTop="1" thickBot="1" x14ac:dyDescent="0.35">
      <c r="A2091" s="61" t="s">
        <v>9</v>
      </c>
      <c r="B2091" s="62" t="s">
        <v>10</v>
      </c>
      <c r="C2091" s="62" t="s">
        <v>4</v>
      </c>
      <c r="D2091" s="62" t="s">
        <v>11</v>
      </c>
      <c r="E2091" s="62" t="s">
        <v>12</v>
      </c>
      <c r="F2091" s="62" t="s">
        <v>13</v>
      </c>
      <c r="G2091" s="64" t="s">
        <v>14</v>
      </c>
    </row>
    <row r="2092" spans="1:12" ht="15" thickTop="1" x14ac:dyDescent="0.3">
      <c r="A2092" s="20"/>
      <c r="B2092" s="67" t="s">
        <v>15</v>
      </c>
      <c r="C2092" s="68"/>
      <c r="D2092" s="68"/>
      <c r="E2092" s="68"/>
      <c r="F2092" s="68"/>
      <c r="G2092" s="7"/>
    </row>
    <row r="2093" spans="1:12" ht="15" thickBot="1" x14ac:dyDescent="0.35">
      <c r="A2093" s="36" t="s">
        <v>16</v>
      </c>
      <c r="B2093" s="4" t="s">
        <v>70</v>
      </c>
      <c r="C2093" s="4" t="s">
        <v>18</v>
      </c>
      <c r="D2093" s="105">
        <v>4.24E-2</v>
      </c>
      <c r="E2093" s="70">
        <v>30.28</v>
      </c>
      <c r="F2093" s="6">
        <f>PRODUCT(D2093:E2093)</f>
        <v>1.2838720000000001</v>
      </c>
      <c r="G2093" s="7"/>
    </row>
    <row r="2094" spans="1:12" ht="15.6" thickTop="1" thickBot="1" x14ac:dyDescent="0.35">
      <c r="A2094" s="71">
        <v>1</v>
      </c>
      <c r="B2094" s="244" t="s">
        <v>21</v>
      </c>
      <c r="C2094" s="245"/>
      <c r="D2094" s="245"/>
      <c r="E2094" s="246"/>
      <c r="F2094" s="72">
        <f>SUM(F2093)</f>
        <v>1.2838720000000001</v>
      </c>
      <c r="G2094" s="73">
        <f>SUM(F2094/F2102)</f>
        <v>0.16654740648886274</v>
      </c>
    </row>
    <row r="2095" spans="1:12" ht="15" thickTop="1" x14ac:dyDescent="0.3">
      <c r="A2095" s="20"/>
      <c r="B2095" s="74" t="s">
        <v>188</v>
      </c>
      <c r="C2095" s="4"/>
      <c r="D2095" s="4"/>
      <c r="E2095" s="4"/>
      <c r="F2095" s="41"/>
      <c r="G2095" s="75"/>
    </row>
    <row r="2096" spans="1:12" ht="15" thickBot="1" x14ac:dyDescent="0.35">
      <c r="A2096" s="36" t="s">
        <v>23</v>
      </c>
      <c r="B2096" s="4" t="s">
        <v>189</v>
      </c>
      <c r="C2096" s="4" t="s">
        <v>190</v>
      </c>
      <c r="D2096" s="22">
        <v>1</v>
      </c>
      <c r="E2096" s="76">
        <v>4.8099999999999996</v>
      </c>
      <c r="F2096" s="6">
        <f>D2096*E2096</f>
        <v>4.8099999999999996</v>
      </c>
      <c r="G2096" s="7"/>
      <c r="J2096" s="30"/>
      <c r="K2096" s="104"/>
      <c r="L2096" s="104"/>
    </row>
    <row r="2097" spans="1:12" ht="15.6" thickTop="1" thickBot="1" x14ac:dyDescent="0.35">
      <c r="A2097" s="71">
        <v>2</v>
      </c>
      <c r="B2097" s="244" t="s">
        <v>134</v>
      </c>
      <c r="C2097" s="245"/>
      <c r="D2097" s="245"/>
      <c r="E2097" s="246"/>
      <c r="F2097" s="72">
        <f>SUM(F2096)</f>
        <v>4.8099999999999996</v>
      </c>
      <c r="G2097" s="73">
        <f>SUM(F2097/F2102)</f>
        <v>0.62396642750323217</v>
      </c>
    </row>
    <row r="2098" spans="1:12" ht="15.6" thickTop="1" thickBot="1" x14ac:dyDescent="0.35">
      <c r="A2098" s="78" t="s">
        <v>26</v>
      </c>
      <c r="B2098" s="244" t="s">
        <v>27</v>
      </c>
      <c r="C2098" s="245"/>
      <c r="D2098" s="245"/>
      <c r="E2098" s="246"/>
      <c r="F2098" s="79">
        <f>SUM(F2094,F2097)</f>
        <v>6.0938719999999993</v>
      </c>
      <c r="G2098" s="3"/>
    </row>
    <row r="2099" spans="1:12" ht="15.6" thickTop="1" thickBot="1" x14ac:dyDescent="0.35">
      <c r="A2099" s="80">
        <v>3</v>
      </c>
      <c r="B2099" s="264" t="s">
        <v>28</v>
      </c>
      <c r="C2099" s="265"/>
      <c r="D2099" s="265"/>
      <c r="E2099" s="266"/>
      <c r="F2099" s="79">
        <f>SUM(F2098)*15%</f>
        <v>0.9140807999999998</v>
      </c>
      <c r="G2099" s="73">
        <f>SUM(F2099/F2102)</f>
        <v>0.11857707509881421</v>
      </c>
    </row>
    <row r="2100" spans="1:12" ht="15.6" thickTop="1" thickBot="1" x14ac:dyDescent="0.35">
      <c r="A2100" s="78" t="s">
        <v>29</v>
      </c>
      <c r="B2100" s="244" t="s">
        <v>30</v>
      </c>
      <c r="C2100" s="245"/>
      <c r="D2100" s="245"/>
      <c r="E2100" s="246"/>
      <c r="F2100" s="81">
        <f>SUM(F2098:F2099)</f>
        <v>7.0079527999999991</v>
      </c>
    </row>
    <row r="2101" spans="1:12" ht="15.6" thickTop="1" thickBot="1" x14ac:dyDescent="0.35">
      <c r="A2101" s="80">
        <v>4</v>
      </c>
      <c r="B2101" s="264" t="s">
        <v>31</v>
      </c>
      <c r="C2101" s="265"/>
      <c r="D2101" s="265"/>
      <c r="E2101" s="266"/>
      <c r="F2101" s="79">
        <f>SUM(F2100)*10%</f>
        <v>0.70079527999999991</v>
      </c>
      <c r="G2101" s="73">
        <f>SUM(F2101/F2102)</f>
        <v>9.0909090909090898E-2</v>
      </c>
    </row>
    <row r="2102" spans="1:12" ht="15.6" thickTop="1" thickBot="1" x14ac:dyDescent="0.35">
      <c r="A2102" s="78" t="s">
        <v>32</v>
      </c>
      <c r="B2102" s="244" t="s">
        <v>33</v>
      </c>
      <c r="C2102" s="245"/>
      <c r="D2102" s="245"/>
      <c r="E2102" s="246"/>
      <c r="F2102" s="81">
        <f>SUM(F2100:F2101)</f>
        <v>7.7087480799999994</v>
      </c>
      <c r="G2102" s="82">
        <f>SUM(G2094,G2097,G2099,G2101)</f>
        <v>1</v>
      </c>
      <c r="I2102" s="31"/>
      <c r="J2102" s="30"/>
      <c r="K2102" s="31"/>
      <c r="L2102" s="31"/>
    </row>
    <row r="2103" spans="1:12" ht="15.6" thickTop="1" thickBot="1" x14ac:dyDescent="0.35"/>
    <row r="2104" spans="1:12" ht="44.4" thickTop="1" thickBot="1" x14ac:dyDescent="0.35">
      <c r="A2104" s="61" t="s">
        <v>2</v>
      </c>
      <c r="B2104" s="62" t="s">
        <v>3</v>
      </c>
      <c r="C2104" s="63" t="s">
        <v>4</v>
      </c>
      <c r="D2104" s="64" t="s">
        <v>5</v>
      </c>
      <c r="E2104" s="27"/>
      <c r="F2104" s="20"/>
      <c r="G2104" s="20"/>
      <c r="I2104" s="24"/>
      <c r="J2104" s="24"/>
      <c r="K2104" s="24"/>
    </row>
    <row r="2105" spans="1:12" ht="159.6" thickTop="1" thickBot="1" x14ac:dyDescent="0.35">
      <c r="A2105" s="65" t="s">
        <v>1263</v>
      </c>
      <c r="B2105" s="222" t="s">
        <v>1264</v>
      </c>
      <c r="C2105" s="50" t="s">
        <v>130</v>
      </c>
      <c r="D2105" s="50">
        <v>1</v>
      </c>
      <c r="E2105" s="20"/>
      <c r="F2105" s="20"/>
      <c r="G2105" s="20"/>
      <c r="I2105" s="24"/>
      <c r="J2105" s="24"/>
      <c r="K2105" s="24"/>
    </row>
    <row r="2106" spans="1:12" ht="30" thickTop="1" thickBot="1" x14ac:dyDescent="0.35">
      <c r="A2106" s="61" t="s">
        <v>9</v>
      </c>
      <c r="B2106" s="62" t="s">
        <v>10</v>
      </c>
      <c r="C2106" s="62" t="s">
        <v>4</v>
      </c>
      <c r="D2106" s="62" t="s">
        <v>11</v>
      </c>
      <c r="E2106" s="62" t="s">
        <v>12</v>
      </c>
      <c r="F2106" s="62" t="s">
        <v>13</v>
      </c>
      <c r="G2106" s="64" t="s">
        <v>14</v>
      </c>
    </row>
    <row r="2107" spans="1:12" ht="15" thickTop="1" x14ac:dyDescent="0.3">
      <c r="A2107" s="20"/>
      <c r="B2107" s="67" t="s">
        <v>15</v>
      </c>
      <c r="C2107" s="68"/>
      <c r="D2107" s="68"/>
      <c r="E2107" s="68"/>
      <c r="F2107" s="68"/>
      <c r="G2107" s="7"/>
    </row>
    <row r="2108" spans="1:12" ht="15" thickBot="1" x14ac:dyDescent="0.35">
      <c r="A2108" s="36" t="s">
        <v>16</v>
      </c>
      <c r="B2108" s="4" t="s">
        <v>70</v>
      </c>
      <c r="C2108" s="4" t="s">
        <v>18</v>
      </c>
      <c r="D2108" s="105">
        <v>0.14865999999999999</v>
      </c>
      <c r="E2108" s="70">
        <v>30.28</v>
      </c>
      <c r="F2108" s="6">
        <f>PRODUCT(D2108:E2108)</f>
        <v>4.5014247999999997</v>
      </c>
      <c r="G2108" s="7"/>
    </row>
    <row r="2109" spans="1:12" ht="15.6" thickTop="1" thickBot="1" x14ac:dyDescent="0.35">
      <c r="A2109" s="71">
        <v>1</v>
      </c>
      <c r="B2109" s="244" t="s">
        <v>21</v>
      </c>
      <c r="C2109" s="245"/>
      <c r="D2109" s="245"/>
      <c r="E2109" s="246"/>
      <c r="F2109" s="72">
        <f>SUM(F2108)</f>
        <v>4.5014247999999997</v>
      </c>
      <c r="G2109" s="73">
        <f>SUM(F2109/F2117)</f>
        <v>0.52089259287097756</v>
      </c>
    </row>
    <row r="2110" spans="1:12" ht="15" thickTop="1" x14ac:dyDescent="0.3">
      <c r="A2110" s="20"/>
      <c r="B2110" s="74" t="s">
        <v>188</v>
      </c>
      <c r="C2110" s="4"/>
      <c r="D2110" s="4"/>
      <c r="E2110" s="4"/>
      <c r="F2110" s="41"/>
      <c r="G2110" s="75"/>
    </row>
    <row r="2111" spans="1:12" ht="15" thickBot="1" x14ac:dyDescent="0.35">
      <c r="A2111" s="36" t="s">
        <v>23</v>
      </c>
      <c r="B2111" s="4" t="s">
        <v>189</v>
      </c>
      <c r="C2111" s="4" t="s">
        <v>190</v>
      </c>
      <c r="D2111" s="22">
        <v>1</v>
      </c>
      <c r="E2111" s="76">
        <v>2.33</v>
      </c>
      <c r="F2111" s="6">
        <f>D2111*E2111</f>
        <v>2.33</v>
      </c>
      <c r="G2111" s="7"/>
      <c r="J2111" s="30"/>
      <c r="K2111" s="104"/>
      <c r="L2111" s="104"/>
    </row>
    <row r="2112" spans="1:12" ht="15.6" thickTop="1" thickBot="1" x14ac:dyDescent="0.35">
      <c r="A2112" s="71">
        <v>2</v>
      </c>
      <c r="B2112" s="244" t="s">
        <v>134</v>
      </c>
      <c r="C2112" s="245"/>
      <c r="D2112" s="245"/>
      <c r="E2112" s="246"/>
      <c r="F2112" s="72">
        <f>SUM(F2111)</f>
        <v>2.33</v>
      </c>
      <c r="G2112" s="73">
        <f>SUM(F2112/F2117)</f>
        <v>0.26962124112111741</v>
      </c>
    </row>
    <row r="2113" spans="1:12" ht="15.6" thickTop="1" thickBot="1" x14ac:dyDescent="0.35">
      <c r="A2113" s="78" t="s">
        <v>26</v>
      </c>
      <c r="B2113" s="244" t="s">
        <v>27</v>
      </c>
      <c r="C2113" s="245"/>
      <c r="D2113" s="245"/>
      <c r="E2113" s="246"/>
      <c r="F2113" s="79">
        <f>SUM(F2109,F2112)</f>
        <v>6.8314247999999997</v>
      </c>
      <c r="G2113" s="3"/>
    </row>
    <row r="2114" spans="1:12" ht="15.6" thickTop="1" thickBot="1" x14ac:dyDescent="0.35">
      <c r="A2114" s="80">
        <v>3</v>
      </c>
      <c r="B2114" s="264" t="s">
        <v>28</v>
      </c>
      <c r="C2114" s="265"/>
      <c r="D2114" s="265"/>
      <c r="E2114" s="266"/>
      <c r="F2114" s="79">
        <f>SUM(F2113)*15%</f>
        <v>1.0247137199999998</v>
      </c>
      <c r="G2114" s="73">
        <f>SUM(F2114/F2117)</f>
        <v>0.11857707509881422</v>
      </c>
    </row>
    <row r="2115" spans="1:12" ht="15.6" thickTop="1" thickBot="1" x14ac:dyDescent="0.35">
      <c r="A2115" s="78" t="s">
        <v>29</v>
      </c>
      <c r="B2115" s="244" t="s">
        <v>30</v>
      </c>
      <c r="C2115" s="245"/>
      <c r="D2115" s="245"/>
      <c r="E2115" s="246"/>
      <c r="F2115" s="81">
        <f>SUM(F2113:F2114)</f>
        <v>7.85613852</v>
      </c>
    </row>
    <row r="2116" spans="1:12" ht="15.6" thickTop="1" thickBot="1" x14ac:dyDescent="0.35">
      <c r="A2116" s="80">
        <v>4</v>
      </c>
      <c r="B2116" s="264" t="s">
        <v>31</v>
      </c>
      <c r="C2116" s="265"/>
      <c r="D2116" s="265"/>
      <c r="E2116" s="266"/>
      <c r="F2116" s="79">
        <f>SUM(F2115)*10%</f>
        <v>0.785613852</v>
      </c>
      <c r="G2116" s="73">
        <f>SUM(F2116/F2117)</f>
        <v>9.0909090909090912E-2</v>
      </c>
    </row>
    <row r="2117" spans="1:12" ht="15.6" thickTop="1" thickBot="1" x14ac:dyDescent="0.35">
      <c r="A2117" s="78" t="s">
        <v>32</v>
      </c>
      <c r="B2117" s="244" t="s">
        <v>33</v>
      </c>
      <c r="C2117" s="245"/>
      <c r="D2117" s="245"/>
      <c r="E2117" s="246"/>
      <c r="F2117" s="81">
        <f>SUM(F2115:F2116)</f>
        <v>8.6417523719999991</v>
      </c>
      <c r="G2117" s="82">
        <f>SUM(G2109,G2112,G2114,G2116)</f>
        <v>1</v>
      </c>
      <c r="I2117" s="31"/>
      <c r="J2117" s="30"/>
      <c r="K2117" s="31"/>
      <c r="L2117" s="31"/>
    </row>
    <row r="2118" spans="1:12" ht="15.6" thickTop="1" thickBot="1" x14ac:dyDescent="0.35"/>
    <row r="2119" spans="1:12" ht="44.4" thickTop="1" thickBot="1" x14ac:dyDescent="0.35">
      <c r="A2119" s="61" t="s">
        <v>2</v>
      </c>
      <c r="B2119" s="62" t="s">
        <v>3</v>
      </c>
      <c r="C2119" s="63" t="s">
        <v>4</v>
      </c>
      <c r="D2119" s="64" t="s">
        <v>5</v>
      </c>
      <c r="E2119" s="27"/>
      <c r="F2119" s="20"/>
      <c r="G2119" s="20"/>
      <c r="I2119" s="24"/>
      <c r="J2119" s="24"/>
      <c r="K2119" s="24"/>
    </row>
    <row r="2120" spans="1:12" ht="15.6" thickTop="1" thickBot="1" x14ac:dyDescent="0.35">
      <c r="A2120" s="65" t="s">
        <v>1265</v>
      </c>
      <c r="B2120" s="131" t="s">
        <v>1262</v>
      </c>
      <c r="C2120" s="50" t="s">
        <v>130</v>
      </c>
      <c r="D2120" s="50">
        <v>1</v>
      </c>
      <c r="E2120" s="20"/>
      <c r="F2120" s="20"/>
      <c r="G2120" s="20"/>
      <c r="I2120" s="24"/>
      <c r="J2120" s="24"/>
      <c r="K2120" s="24"/>
    </row>
    <row r="2121" spans="1:12" ht="30" thickTop="1" thickBot="1" x14ac:dyDescent="0.35">
      <c r="A2121" s="61" t="s">
        <v>9</v>
      </c>
      <c r="B2121" s="62" t="s">
        <v>10</v>
      </c>
      <c r="C2121" s="62" t="s">
        <v>4</v>
      </c>
      <c r="D2121" s="62" t="s">
        <v>11</v>
      </c>
      <c r="E2121" s="62" t="s">
        <v>12</v>
      </c>
      <c r="F2121" s="62" t="s">
        <v>13</v>
      </c>
      <c r="G2121" s="64" t="s">
        <v>14</v>
      </c>
    </row>
    <row r="2122" spans="1:12" ht="15" thickTop="1" x14ac:dyDescent="0.3">
      <c r="A2122" s="20"/>
      <c r="B2122" s="67" t="s">
        <v>15</v>
      </c>
      <c r="C2122" s="68"/>
      <c r="D2122" s="68"/>
      <c r="E2122" s="68"/>
      <c r="F2122" s="68"/>
      <c r="G2122" s="7"/>
    </row>
    <row r="2123" spans="1:12" ht="15" thickBot="1" x14ac:dyDescent="0.35">
      <c r="A2123" s="36" t="s">
        <v>16</v>
      </c>
      <c r="B2123" s="4" t="s">
        <v>70</v>
      </c>
      <c r="C2123" s="4" t="s">
        <v>18</v>
      </c>
      <c r="D2123" s="105">
        <v>5.7689999999999998E-2</v>
      </c>
      <c r="E2123" s="70">
        <v>30.28</v>
      </c>
      <c r="F2123" s="6">
        <f>PRODUCT(D2123:E2123)</f>
        <v>1.7468532000000001</v>
      </c>
      <c r="G2123" s="7"/>
    </row>
    <row r="2124" spans="1:12" ht="15.6" thickTop="1" thickBot="1" x14ac:dyDescent="0.35">
      <c r="A2124" s="71">
        <v>1</v>
      </c>
      <c r="B2124" s="244" t="s">
        <v>21</v>
      </c>
      <c r="C2124" s="245"/>
      <c r="D2124" s="245"/>
      <c r="E2124" s="246"/>
      <c r="F2124" s="72">
        <f>SUM(F2123)</f>
        <v>1.7468532000000001</v>
      </c>
      <c r="G2124" s="73">
        <f>SUM(F2124/F2132)</f>
        <v>0.5027249437841671</v>
      </c>
    </row>
    <row r="2125" spans="1:12" ht="15" thickTop="1" x14ac:dyDescent="0.3">
      <c r="A2125" s="20"/>
      <c r="B2125" s="74" t="s">
        <v>188</v>
      </c>
      <c r="C2125" s="4"/>
      <c r="D2125" s="4"/>
      <c r="E2125" s="4"/>
      <c r="F2125" s="41"/>
      <c r="G2125" s="75"/>
    </row>
    <row r="2126" spans="1:12" ht="15" thickBot="1" x14ac:dyDescent="0.35">
      <c r="A2126" s="36" t="s">
        <v>23</v>
      </c>
      <c r="B2126" s="4" t="s">
        <v>189</v>
      </c>
      <c r="C2126" s="4" t="s">
        <v>190</v>
      </c>
      <c r="D2126" s="22">
        <v>1</v>
      </c>
      <c r="E2126" s="76">
        <v>1</v>
      </c>
      <c r="F2126" s="6">
        <f>D2126*E2126</f>
        <v>1</v>
      </c>
      <c r="G2126" s="7"/>
      <c r="J2126" s="30"/>
      <c r="K2126" s="104"/>
      <c r="L2126" s="104"/>
    </row>
    <row r="2127" spans="1:12" ht="15.6" thickTop="1" thickBot="1" x14ac:dyDescent="0.35">
      <c r="A2127" s="71">
        <v>2</v>
      </c>
      <c r="B2127" s="244" t="s">
        <v>134</v>
      </c>
      <c r="C2127" s="245"/>
      <c r="D2127" s="245"/>
      <c r="E2127" s="246"/>
      <c r="F2127" s="72">
        <f>SUM(F2126)</f>
        <v>1</v>
      </c>
      <c r="G2127" s="73">
        <f>SUM(F2127/F2132)</f>
        <v>0.28778889020792764</v>
      </c>
    </row>
    <row r="2128" spans="1:12" ht="15.6" thickTop="1" thickBot="1" x14ac:dyDescent="0.35">
      <c r="A2128" s="78" t="s">
        <v>26</v>
      </c>
      <c r="B2128" s="244" t="s">
        <v>27</v>
      </c>
      <c r="C2128" s="245"/>
      <c r="D2128" s="245"/>
      <c r="E2128" s="246"/>
      <c r="F2128" s="79">
        <f>SUM(F2124,F2127)</f>
        <v>2.7468532000000003</v>
      </c>
      <c r="G2128" s="3"/>
    </row>
    <row r="2129" spans="1:12" ht="15.6" thickTop="1" thickBot="1" x14ac:dyDescent="0.35">
      <c r="A2129" s="80">
        <v>3</v>
      </c>
      <c r="B2129" s="264" t="s">
        <v>28</v>
      </c>
      <c r="C2129" s="265"/>
      <c r="D2129" s="265"/>
      <c r="E2129" s="266"/>
      <c r="F2129" s="79">
        <f>SUM(F2128)*15%</f>
        <v>0.41202798000000002</v>
      </c>
      <c r="G2129" s="73">
        <f>SUM(F2129/F2132)</f>
        <v>0.11857707509881422</v>
      </c>
    </row>
    <row r="2130" spans="1:12" ht="15.6" thickTop="1" thickBot="1" x14ac:dyDescent="0.35">
      <c r="A2130" s="78" t="s">
        <v>29</v>
      </c>
      <c r="B2130" s="244" t="s">
        <v>30</v>
      </c>
      <c r="C2130" s="245"/>
      <c r="D2130" s="245"/>
      <c r="E2130" s="246"/>
      <c r="F2130" s="81">
        <f>SUM(F2128:F2129)</f>
        <v>3.1588811800000003</v>
      </c>
    </row>
    <row r="2131" spans="1:12" ht="15.6" thickTop="1" thickBot="1" x14ac:dyDescent="0.35">
      <c r="A2131" s="80">
        <v>4</v>
      </c>
      <c r="B2131" s="264" t="s">
        <v>31</v>
      </c>
      <c r="C2131" s="265"/>
      <c r="D2131" s="265"/>
      <c r="E2131" s="266"/>
      <c r="F2131" s="79">
        <f>SUM(F2130)*10%</f>
        <v>0.31588811800000005</v>
      </c>
      <c r="G2131" s="73">
        <f>SUM(F2131/F2132)</f>
        <v>9.0909090909090912E-2</v>
      </c>
    </row>
    <row r="2132" spans="1:12" ht="15.6" thickTop="1" thickBot="1" x14ac:dyDescent="0.35">
      <c r="A2132" s="78" t="s">
        <v>32</v>
      </c>
      <c r="B2132" s="244" t="s">
        <v>33</v>
      </c>
      <c r="C2132" s="245"/>
      <c r="D2132" s="245"/>
      <c r="E2132" s="246"/>
      <c r="F2132" s="81">
        <f>SUM(F2130:F2131)</f>
        <v>3.4747692980000005</v>
      </c>
      <c r="G2132" s="82">
        <f>SUM(G2124,G2127,G2129,G2131)</f>
        <v>0.99999999999999989</v>
      </c>
      <c r="I2132" s="31"/>
      <c r="J2132" s="30"/>
      <c r="K2132" s="31"/>
      <c r="L2132" s="31"/>
    </row>
    <row r="2133" spans="1:12" ht="15.6" thickTop="1" thickBot="1" x14ac:dyDescent="0.35"/>
    <row r="2134" spans="1:12" ht="44.4" thickTop="1" thickBot="1" x14ac:dyDescent="0.35">
      <c r="A2134" s="61" t="s">
        <v>2</v>
      </c>
      <c r="B2134" s="62" t="s">
        <v>3</v>
      </c>
      <c r="C2134" s="63" t="s">
        <v>4</v>
      </c>
      <c r="D2134" s="64" t="s">
        <v>5</v>
      </c>
      <c r="E2134" s="27"/>
      <c r="F2134" s="20"/>
      <c r="G2134" s="20"/>
      <c r="I2134" s="24"/>
      <c r="J2134" s="24"/>
      <c r="K2134" s="24"/>
    </row>
    <row r="2135" spans="1:12" ht="134.4" customHeight="1" thickTop="1" thickBot="1" x14ac:dyDescent="0.35">
      <c r="A2135" s="65" t="s">
        <v>1266</v>
      </c>
      <c r="B2135" s="222" t="s">
        <v>2756</v>
      </c>
      <c r="C2135" s="50" t="s">
        <v>130</v>
      </c>
      <c r="D2135" s="50">
        <v>1</v>
      </c>
      <c r="E2135" s="20"/>
      <c r="F2135" s="20"/>
      <c r="G2135" s="20"/>
      <c r="I2135" s="24"/>
      <c r="J2135" s="24"/>
      <c r="K2135" s="24"/>
    </row>
    <row r="2136" spans="1:12" ht="30" thickTop="1" thickBot="1" x14ac:dyDescent="0.35">
      <c r="A2136" s="61" t="s">
        <v>9</v>
      </c>
      <c r="B2136" s="62" t="s">
        <v>10</v>
      </c>
      <c r="C2136" s="62" t="s">
        <v>4</v>
      </c>
      <c r="D2136" s="62" t="s">
        <v>11</v>
      </c>
      <c r="E2136" s="62" t="s">
        <v>12</v>
      </c>
      <c r="F2136" s="62" t="s">
        <v>13</v>
      </c>
      <c r="G2136" s="64" t="s">
        <v>14</v>
      </c>
    </row>
    <row r="2137" spans="1:12" ht="15" thickTop="1" x14ac:dyDescent="0.3">
      <c r="A2137" s="20"/>
      <c r="B2137" s="67" t="s">
        <v>15</v>
      </c>
      <c r="C2137" s="68"/>
      <c r="D2137" s="68"/>
      <c r="E2137" s="68"/>
      <c r="F2137" s="68"/>
      <c r="G2137" s="7"/>
    </row>
    <row r="2138" spans="1:12" ht="15" thickBot="1" x14ac:dyDescent="0.35">
      <c r="A2138" s="36" t="s">
        <v>16</v>
      </c>
      <c r="B2138" s="4" t="s">
        <v>70</v>
      </c>
      <c r="C2138" s="4" t="s">
        <v>18</v>
      </c>
      <c r="D2138" s="105">
        <v>0.14219999999999999</v>
      </c>
      <c r="E2138" s="70">
        <v>30.28</v>
      </c>
      <c r="F2138" s="6">
        <f>PRODUCT(D2138:E2138)</f>
        <v>4.3058160000000001</v>
      </c>
      <c r="G2138" s="7"/>
    </row>
    <row r="2139" spans="1:12" ht="15.6" thickTop="1" thickBot="1" x14ac:dyDescent="0.35">
      <c r="A2139" s="71">
        <v>1</v>
      </c>
      <c r="B2139" s="244" t="s">
        <v>21</v>
      </c>
      <c r="C2139" s="245"/>
      <c r="D2139" s="245"/>
      <c r="E2139" s="246"/>
      <c r="F2139" s="72">
        <f>SUM(F2138)</f>
        <v>4.3058160000000001</v>
      </c>
      <c r="G2139" s="73">
        <f>SUM(F2139/F2147)</f>
        <v>0.25932156253176991</v>
      </c>
    </row>
    <row r="2140" spans="1:12" ht="15" thickTop="1" x14ac:dyDescent="0.3">
      <c r="A2140" s="20"/>
      <c r="B2140" s="74" t="s">
        <v>188</v>
      </c>
      <c r="C2140" s="4"/>
      <c r="D2140" s="4"/>
      <c r="E2140" s="4"/>
      <c r="F2140" s="41"/>
      <c r="G2140" s="75"/>
    </row>
    <row r="2141" spans="1:12" ht="15" thickBot="1" x14ac:dyDescent="0.35">
      <c r="A2141" s="36" t="s">
        <v>23</v>
      </c>
      <c r="B2141" s="4" t="s">
        <v>189</v>
      </c>
      <c r="C2141" s="4" t="s">
        <v>190</v>
      </c>
      <c r="D2141" s="22">
        <v>1</v>
      </c>
      <c r="E2141" s="76">
        <v>8.82</v>
      </c>
      <c r="F2141" s="6">
        <f>D2141*E2141</f>
        <v>8.82</v>
      </c>
      <c r="G2141" s="7"/>
      <c r="J2141" s="30"/>
      <c r="K2141" s="104"/>
      <c r="L2141" s="104"/>
    </row>
    <row r="2142" spans="1:12" ht="15.6" thickTop="1" thickBot="1" x14ac:dyDescent="0.35">
      <c r="A2142" s="71">
        <v>2</v>
      </c>
      <c r="B2142" s="244" t="s">
        <v>134</v>
      </c>
      <c r="C2142" s="245"/>
      <c r="D2142" s="245"/>
      <c r="E2142" s="246"/>
      <c r="F2142" s="72">
        <f>SUM(F2141)</f>
        <v>8.82</v>
      </c>
      <c r="G2142" s="73">
        <f>SUM(F2142/F2147)</f>
        <v>0.53119227146032499</v>
      </c>
    </row>
    <row r="2143" spans="1:12" ht="15.6" thickTop="1" thickBot="1" x14ac:dyDescent="0.35">
      <c r="A2143" s="78" t="s">
        <v>26</v>
      </c>
      <c r="B2143" s="244" t="s">
        <v>27</v>
      </c>
      <c r="C2143" s="245"/>
      <c r="D2143" s="245"/>
      <c r="E2143" s="246"/>
      <c r="F2143" s="79">
        <f>SUM(F2139,F2142)</f>
        <v>13.125816</v>
      </c>
      <c r="G2143" s="3"/>
    </row>
    <row r="2144" spans="1:12" ht="15.6" thickTop="1" thickBot="1" x14ac:dyDescent="0.35">
      <c r="A2144" s="80">
        <v>3</v>
      </c>
      <c r="B2144" s="264" t="s">
        <v>28</v>
      </c>
      <c r="C2144" s="265"/>
      <c r="D2144" s="265"/>
      <c r="E2144" s="266"/>
      <c r="F2144" s="79">
        <f>SUM(F2143)*15%</f>
        <v>1.9688724</v>
      </c>
      <c r="G2144" s="73">
        <f>SUM(F2144/F2147)</f>
        <v>0.11857707509881424</v>
      </c>
    </row>
    <row r="2145" spans="1:12" ht="15.6" thickTop="1" thickBot="1" x14ac:dyDescent="0.35">
      <c r="A2145" s="78" t="s">
        <v>29</v>
      </c>
      <c r="B2145" s="244" t="s">
        <v>30</v>
      </c>
      <c r="C2145" s="245"/>
      <c r="D2145" s="245"/>
      <c r="E2145" s="246"/>
      <c r="F2145" s="81">
        <f>SUM(F2143:F2144)</f>
        <v>15.094688400000001</v>
      </c>
    </row>
    <row r="2146" spans="1:12" ht="15.6" thickTop="1" thickBot="1" x14ac:dyDescent="0.35">
      <c r="A2146" s="80">
        <v>4</v>
      </c>
      <c r="B2146" s="264" t="s">
        <v>31</v>
      </c>
      <c r="C2146" s="265"/>
      <c r="D2146" s="265"/>
      <c r="E2146" s="266"/>
      <c r="F2146" s="79">
        <f>SUM(F2145)*10%</f>
        <v>1.5094688400000003</v>
      </c>
      <c r="G2146" s="73">
        <f>SUM(F2146/F2147)</f>
        <v>9.0909090909090925E-2</v>
      </c>
    </row>
    <row r="2147" spans="1:12" ht="15.6" thickTop="1" thickBot="1" x14ac:dyDescent="0.35">
      <c r="A2147" s="78" t="s">
        <v>32</v>
      </c>
      <c r="B2147" s="244" t="s">
        <v>33</v>
      </c>
      <c r="C2147" s="245"/>
      <c r="D2147" s="245"/>
      <c r="E2147" s="246"/>
      <c r="F2147" s="81">
        <f>SUM(F2145:F2146)</f>
        <v>16.604157239999999</v>
      </c>
      <c r="G2147" s="82">
        <f>SUM(G2139,G2142,G2144,G2146)</f>
        <v>1</v>
      </c>
      <c r="I2147" s="31"/>
      <c r="J2147" s="30"/>
      <c r="K2147" s="31"/>
      <c r="L2147" s="31"/>
    </row>
    <row r="2148" spans="1:12" ht="15.6" thickTop="1" thickBot="1" x14ac:dyDescent="0.35"/>
    <row r="2149" spans="1:12" ht="44.4" thickTop="1" thickBot="1" x14ac:dyDescent="0.35">
      <c r="A2149" s="61" t="s">
        <v>2</v>
      </c>
      <c r="B2149" s="62" t="s">
        <v>3</v>
      </c>
      <c r="C2149" s="63" t="s">
        <v>4</v>
      </c>
      <c r="D2149" s="64" t="s">
        <v>5</v>
      </c>
      <c r="E2149" s="27"/>
      <c r="F2149" s="20"/>
      <c r="G2149" s="20"/>
      <c r="I2149" s="24"/>
      <c r="J2149" s="24"/>
      <c r="K2149" s="24"/>
    </row>
    <row r="2150" spans="1:12" ht="15.6" thickTop="1" thickBot="1" x14ac:dyDescent="0.35">
      <c r="A2150" s="65" t="s">
        <v>1267</v>
      </c>
      <c r="B2150" s="131" t="s">
        <v>1262</v>
      </c>
      <c r="C2150" s="50" t="s">
        <v>130</v>
      </c>
      <c r="D2150" s="50">
        <v>1</v>
      </c>
      <c r="E2150" s="20"/>
      <c r="F2150" s="20"/>
      <c r="G2150" s="20"/>
      <c r="I2150" s="24"/>
      <c r="J2150" s="24"/>
      <c r="K2150" s="24"/>
    </row>
    <row r="2151" spans="1:12" ht="30" thickTop="1" thickBot="1" x14ac:dyDescent="0.35">
      <c r="A2151" s="61" t="s">
        <v>9</v>
      </c>
      <c r="B2151" s="62" t="s">
        <v>10</v>
      </c>
      <c r="C2151" s="62" t="s">
        <v>4</v>
      </c>
      <c r="D2151" s="62" t="s">
        <v>11</v>
      </c>
      <c r="E2151" s="62" t="s">
        <v>12</v>
      </c>
      <c r="F2151" s="62" t="s">
        <v>13</v>
      </c>
      <c r="G2151" s="64" t="s">
        <v>14</v>
      </c>
    </row>
    <row r="2152" spans="1:12" ht="15" thickTop="1" x14ac:dyDescent="0.3">
      <c r="A2152" s="20"/>
      <c r="B2152" s="67" t="s">
        <v>15</v>
      </c>
      <c r="C2152" s="68"/>
      <c r="D2152" s="68"/>
      <c r="E2152" s="68"/>
      <c r="F2152" s="68"/>
      <c r="G2152" s="7"/>
    </row>
    <row r="2153" spans="1:12" ht="15" thickBot="1" x14ac:dyDescent="0.35">
      <c r="A2153" s="36" t="s">
        <v>16</v>
      </c>
      <c r="B2153" s="4" t="s">
        <v>70</v>
      </c>
      <c r="C2153" s="4" t="s">
        <v>18</v>
      </c>
      <c r="D2153" s="105">
        <v>6.6549999999999998E-2</v>
      </c>
      <c r="E2153" s="70">
        <v>30.28</v>
      </c>
      <c r="F2153" s="6">
        <f>PRODUCT(D2153:E2153)</f>
        <v>2.0151340000000002</v>
      </c>
      <c r="G2153" s="7"/>
    </row>
    <row r="2154" spans="1:12" ht="15.6" thickTop="1" thickBot="1" x14ac:dyDescent="0.35">
      <c r="A2154" s="71">
        <v>1</v>
      </c>
      <c r="B2154" s="244" t="s">
        <v>21</v>
      </c>
      <c r="C2154" s="245"/>
      <c r="D2154" s="245"/>
      <c r="E2154" s="246"/>
      <c r="F2154" s="72">
        <f>SUM(F2153)</f>
        <v>2.0151340000000002</v>
      </c>
      <c r="G2154" s="73">
        <f>SUM(F2154/F2162)</f>
        <v>0.24338559063081461</v>
      </c>
    </row>
    <row r="2155" spans="1:12" ht="14.4" customHeight="1" thickTop="1" x14ac:dyDescent="0.3">
      <c r="A2155" s="20"/>
      <c r="B2155" s="74" t="s">
        <v>188</v>
      </c>
      <c r="C2155" s="4"/>
      <c r="D2155" s="4"/>
      <c r="E2155" s="4"/>
      <c r="F2155" s="41"/>
      <c r="G2155" s="75"/>
    </row>
    <row r="2156" spans="1:12" ht="14.4" customHeight="1" thickBot="1" x14ac:dyDescent="0.35">
      <c r="A2156" s="36" t="s">
        <v>23</v>
      </c>
      <c r="B2156" s="4" t="s">
        <v>189</v>
      </c>
      <c r="C2156" s="4" t="s">
        <v>190</v>
      </c>
      <c r="D2156" s="22">
        <v>1</v>
      </c>
      <c r="E2156" s="76">
        <v>4.53</v>
      </c>
      <c r="F2156" s="6">
        <f>D2156*E2156</f>
        <v>4.53</v>
      </c>
      <c r="G2156" s="7"/>
      <c r="J2156" s="30"/>
      <c r="K2156" s="104"/>
      <c r="L2156" s="104"/>
    </row>
    <row r="2157" spans="1:12" ht="15.6" thickTop="1" thickBot="1" x14ac:dyDescent="0.35">
      <c r="A2157" s="71">
        <v>2</v>
      </c>
      <c r="B2157" s="244" t="s">
        <v>134</v>
      </c>
      <c r="C2157" s="245"/>
      <c r="D2157" s="245"/>
      <c r="E2157" s="246"/>
      <c r="F2157" s="72">
        <f>SUM(F2156)</f>
        <v>4.53</v>
      </c>
      <c r="G2157" s="73">
        <f>SUM(F2157/F2162)</f>
        <v>0.54712824336128019</v>
      </c>
    </row>
    <row r="2158" spans="1:12" ht="15.6" thickTop="1" thickBot="1" x14ac:dyDescent="0.35">
      <c r="A2158" s="78" t="s">
        <v>26</v>
      </c>
      <c r="B2158" s="244" t="s">
        <v>27</v>
      </c>
      <c r="C2158" s="245"/>
      <c r="D2158" s="245"/>
      <c r="E2158" s="246"/>
      <c r="F2158" s="79">
        <f>SUM(F2154,F2157)</f>
        <v>6.5451340000000009</v>
      </c>
      <c r="G2158" s="3"/>
    </row>
    <row r="2159" spans="1:12" ht="15.6" thickTop="1" thickBot="1" x14ac:dyDescent="0.35">
      <c r="A2159" s="80">
        <v>3</v>
      </c>
      <c r="B2159" s="264" t="s">
        <v>28</v>
      </c>
      <c r="C2159" s="265"/>
      <c r="D2159" s="265"/>
      <c r="E2159" s="266"/>
      <c r="F2159" s="79">
        <f>SUM(F2158)*15%</f>
        <v>0.98177010000000009</v>
      </c>
      <c r="G2159" s="73">
        <f>SUM(F2159/F2162)</f>
        <v>0.11857707509881422</v>
      </c>
    </row>
    <row r="2160" spans="1:12" ht="15.6" thickTop="1" thickBot="1" x14ac:dyDescent="0.35">
      <c r="A2160" s="78" t="s">
        <v>29</v>
      </c>
      <c r="B2160" s="244" t="s">
        <v>30</v>
      </c>
      <c r="C2160" s="245"/>
      <c r="D2160" s="245"/>
      <c r="E2160" s="246"/>
      <c r="F2160" s="81">
        <f>SUM(F2158:F2159)</f>
        <v>7.5269041000000012</v>
      </c>
    </row>
    <row r="2161" spans="1:12" ht="15.6" thickTop="1" thickBot="1" x14ac:dyDescent="0.35">
      <c r="A2161" s="80">
        <v>4</v>
      </c>
      <c r="B2161" s="264" t="s">
        <v>31</v>
      </c>
      <c r="C2161" s="265"/>
      <c r="D2161" s="265"/>
      <c r="E2161" s="266"/>
      <c r="F2161" s="79">
        <f>SUM(F2160)*10%</f>
        <v>0.75269041000000014</v>
      </c>
      <c r="G2161" s="73">
        <f>SUM(F2161/F2162)</f>
        <v>9.0909090909090912E-2</v>
      </c>
    </row>
    <row r="2162" spans="1:12" ht="15.6" thickTop="1" thickBot="1" x14ac:dyDescent="0.35">
      <c r="A2162" s="78" t="s">
        <v>32</v>
      </c>
      <c r="B2162" s="244" t="s">
        <v>33</v>
      </c>
      <c r="C2162" s="245"/>
      <c r="D2162" s="245"/>
      <c r="E2162" s="246"/>
      <c r="F2162" s="81">
        <f>SUM(F2160:F2161)</f>
        <v>8.2795945100000008</v>
      </c>
      <c r="G2162" s="82">
        <f>SUM(G2154,G2157,G2159,G2161)</f>
        <v>0.99999999999999989</v>
      </c>
      <c r="I2162" s="31"/>
      <c r="J2162" s="30"/>
      <c r="K2162" s="31"/>
      <c r="L2162" s="31"/>
    </row>
    <row r="2163" spans="1:12" ht="15.6" thickTop="1" thickBot="1" x14ac:dyDescent="0.35"/>
    <row r="2164" spans="1:12" ht="44.4" thickTop="1" thickBot="1" x14ac:dyDescent="0.35">
      <c r="A2164" s="61" t="s">
        <v>2</v>
      </c>
      <c r="B2164" s="62" t="s">
        <v>3</v>
      </c>
      <c r="C2164" s="63" t="s">
        <v>4</v>
      </c>
      <c r="D2164" s="64" t="s">
        <v>5</v>
      </c>
      <c r="E2164" s="27"/>
      <c r="F2164" s="20"/>
      <c r="G2164" s="20"/>
      <c r="I2164" s="24"/>
      <c r="J2164" s="24"/>
      <c r="K2164" s="24"/>
    </row>
    <row r="2165" spans="1:12" ht="261.60000000000002" customHeight="1" thickTop="1" thickBot="1" x14ac:dyDescent="0.35">
      <c r="A2165" s="65" t="s">
        <v>1268</v>
      </c>
      <c r="B2165" s="222" t="s">
        <v>1269</v>
      </c>
      <c r="C2165" s="50" t="s">
        <v>130</v>
      </c>
      <c r="D2165" s="50">
        <v>1</v>
      </c>
      <c r="E2165" s="20"/>
      <c r="F2165" s="20"/>
      <c r="G2165" s="20"/>
      <c r="I2165" s="24"/>
      <c r="J2165" s="24"/>
      <c r="K2165" s="24"/>
    </row>
    <row r="2166" spans="1:12" ht="30" thickTop="1" thickBot="1" x14ac:dyDescent="0.35">
      <c r="A2166" s="61" t="s">
        <v>9</v>
      </c>
      <c r="B2166" s="62" t="s">
        <v>10</v>
      </c>
      <c r="C2166" s="62" t="s">
        <v>4</v>
      </c>
      <c r="D2166" s="62" t="s">
        <v>11</v>
      </c>
      <c r="E2166" s="62" t="s">
        <v>12</v>
      </c>
      <c r="F2166" s="62" t="s">
        <v>13</v>
      </c>
      <c r="G2166" s="64" t="s">
        <v>14</v>
      </c>
    </row>
    <row r="2167" spans="1:12" ht="15" thickTop="1" x14ac:dyDescent="0.3">
      <c r="A2167" s="20"/>
      <c r="B2167" s="67" t="s">
        <v>15</v>
      </c>
      <c r="C2167" s="68"/>
      <c r="D2167" s="68"/>
      <c r="E2167" s="68"/>
      <c r="F2167" s="68"/>
      <c r="G2167" s="7"/>
    </row>
    <row r="2168" spans="1:12" ht="15" thickBot="1" x14ac:dyDescent="0.35">
      <c r="A2168" s="36" t="s">
        <v>16</v>
      </c>
      <c r="B2168" s="4" t="s">
        <v>70</v>
      </c>
      <c r="C2168" s="4" t="s">
        <v>18</v>
      </c>
      <c r="D2168" s="105">
        <v>0.23630000000000001</v>
      </c>
      <c r="E2168" s="70">
        <v>30.28</v>
      </c>
      <c r="F2168" s="6">
        <f>PRODUCT(D2168:E2168)</f>
        <v>7.155164000000001</v>
      </c>
      <c r="G2168" s="7"/>
    </row>
    <row r="2169" spans="1:12" ht="15.6" thickTop="1" thickBot="1" x14ac:dyDescent="0.35">
      <c r="A2169" s="71">
        <v>1</v>
      </c>
      <c r="B2169" s="244" t="s">
        <v>21</v>
      </c>
      <c r="C2169" s="245"/>
      <c r="D2169" s="245"/>
      <c r="E2169" s="246"/>
      <c r="F2169" s="72">
        <f>SUM(F2168)</f>
        <v>7.155164000000001</v>
      </c>
      <c r="G2169" s="73">
        <f>SUM(F2169/F2177)</f>
        <v>0.23262257768371267</v>
      </c>
    </row>
    <row r="2170" spans="1:12" ht="15" thickTop="1" x14ac:dyDescent="0.3">
      <c r="A2170" s="20"/>
      <c r="B2170" s="74" t="s">
        <v>45</v>
      </c>
      <c r="C2170" s="4"/>
      <c r="D2170" s="4"/>
      <c r="E2170" s="4"/>
      <c r="F2170" s="41"/>
      <c r="G2170" s="75"/>
    </row>
    <row r="2171" spans="1:12" ht="43.8" thickBot="1" x14ac:dyDescent="0.35">
      <c r="A2171" s="36" t="s">
        <v>23</v>
      </c>
      <c r="B2171" s="4" t="s">
        <v>2786</v>
      </c>
      <c r="C2171" s="4" t="s">
        <v>110</v>
      </c>
      <c r="D2171" s="22">
        <v>3</v>
      </c>
      <c r="E2171" s="76">
        <v>5.72</v>
      </c>
      <c r="F2171" s="6">
        <f>D2171*E2171</f>
        <v>17.16</v>
      </c>
      <c r="G2171" s="7"/>
      <c r="J2171" s="30"/>
      <c r="K2171" s="104"/>
      <c r="L2171" s="104"/>
    </row>
    <row r="2172" spans="1:12" ht="15.6" thickTop="1" thickBot="1" x14ac:dyDescent="0.35">
      <c r="A2172" s="71">
        <v>2</v>
      </c>
      <c r="B2172" s="244" t="s">
        <v>49</v>
      </c>
      <c r="C2172" s="245"/>
      <c r="D2172" s="245"/>
      <c r="E2172" s="246"/>
      <c r="F2172" s="72">
        <f>SUM(F2171)</f>
        <v>17.16</v>
      </c>
      <c r="G2172" s="73">
        <f>SUM(F2172/F2177)</f>
        <v>0.55789125630838221</v>
      </c>
    </row>
    <row r="2173" spans="1:12" ht="15.6" thickTop="1" thickBot="1" x14ac:dyDescent="0.35">
      <c r="A2173" s="78" t="s">
        <v>26</v>
      </c>
      <c r="B2173" s="244" t="s">
        <v>27</v>
      </c>
      <c r="C2173" s="245"/>
      <c r="D2173" s="245"/>
      <c r="E2173" s="246"/>
      <c r="F2173" s="79">
        <f>SUM(F2169,F2172)</f>
        <v>24.315164000000003</v>
      </c>
      <c r="G2173" s="3"/>
    </row>
    <row r="2174" spans="1:12" ht="15.6" thickTop="1" thickBot="1" x14ac:dyDescent="0.35">
      <c r="A2174" s="80">
        <v>3</v>
      </c>
      <c r="B2174" s="264" t="s">
        <v>28</v>
      </c>
      <c r="C2174" s="265"/>
      <c r="D2174" s="265"/>
      <c r="E2174" s="266"/>
      <c r="F2174" s="79">
        <f>SUM(F2173)*15%</f>
        <v>3.6472746000000003</v>
      </c>
      <c r="G2174" s="73">
        <f>SUM(F2174/F2177)</f>
        <v>0.11857707509881422</v>
      </c>
    </row>
    <row r="2175" spans="1:12" ht="15.6" thickTop="1" thickBot="1" x14ac:dyDescent="0.35">
      <c r="A2175" s="78" t="s">
        <v>29</v>
      </c>
      <c r="B2175" s="244" t="s">
        <v>30</v>
      </c>
      <c r="C2175" s="245"/>
      <c r="D2175" s="245"/>
      <c r="E2175" s="246"/>
      <c r="F2175" s="81">
        <f>SUM(F2173:F2174)</f>
        <v>27.962438600000002</v>
      </c>
    </row>
    <row r="2176" spans="1:12" ht="15.6" thickTop="1" thickBot="1" x14ac:dyDescent="0.35">
      <c r="A2176" s="80">
        <v>4</v>
      </c>
      <c r="B2176" s="264" t="s">
        <v>31</v>
      </c>
      <c r="C2176" s="265"/>
      <c r="D2176" s="265"/>
      <c r="E2176" s="266"/>
      <c r="F2176" s="79">
        <f>SUM(F2175)*10%</f>
        <v>2.7962438600000006</v>
      </c>
      <c r="G2176" s="73">
        <f>SUM(F2176/F2177)</f>
        <v>9.0909090909090925E-2</v>
      </c>
    </row>
    <row r="2177" spans="1:12" ht="15.6" thickTop="1" thickBot="1" x14ac:dyDescent="0.35">
      <c r="A2177" s="78" t="s">
        <v>32</v>
      </c>
      <c r="B2177" s="244" t="s">
        <v>33</v>
      </c>
      <c r="C2177" s="245"/>
      <c r="D2177" s="245"/>
      <c r="E2177" s="246"/>
      <c r="F2177" s="81">
        <f>SUM(F2175:F2176)</f>
        <v>30.758682460000003</v>
      </c>
      <c r="G2177" s="82">
        <f>SUM(G2169,G2172,G2174,G2176)</f>
        <v>1</v>
      </c>
      <c r="I2177" s="31"/>
      <c r="J2177" s="30"/>
      <c r="K2177" s="31"/>
      <c r="L2177" s="31"/>
    </row>
    <row r="2178" spans="1:12" ht="15" thickTop="1" x14ac:dyDescent="0.3"/>
    <row r="2179" spans="1:12" x14ac:dyDescent="0.3">
      <c r="A2179" s="231" t="s">
        <v>1270</v>
      </c>
      <c r="B2179" s="231"/>
      <c r="C2179" s="231"/>
      <c r="D2179" s="231"/>
      <c r="E2179" s="231"/>
      <c r="F2179" s="231"/>
      <c r="G2179" s="231"/>
    </row>
    <row r="2180" spans="1:12" ht="15" thickBot="1" x14ac:dyDescent="0.35"/>
    <row r="2181" spans="1:12" ht="44.4" thickTop="1" thickBot="1" x14ac:dyDescent="0.35">
      <c r="A2181" s="61" t="s">
        <v>2</v>
      </c>
      <c r="B2181" s="62" t="s">
        <v>3</v>
      </c>
      <c r="C2181" s="63" t="s">
        <v>4</v>
      </c>
      <c r="D2181" s="64" t="s">
        <v>5</v>
      </c>
      <c r="E2181" s="27"/>
      <c r="F2181" s="20"/>
      <c r="G2181" s="20"/>
    </row>
    <row r="2182" spans="1:12" ht="171" customHeight="1" thickTop="1" x14ac:dyDescent="0.3">
      <c r="A2182" s="234" t="s">
        <v>1271</v>
      </c>
      <c r="B2182" s="278" t="s">
        <v>1272</v>
      </c>
      <c r="C2182" s="268" t="s">
        <v>130</v>
      </c>
      <c r="D2182" s="268">
        <v>1</v>
      </c>
      <c r="E2182" s="27"/>
      <c r="F2182" s="20"/>
      <c r="G2182" s="20"/>
    </row>
    <row r="2183" spans="1:12" ht="321" customHeight="1" thickBot="1" x14ac:dyDescent="0.35">
      <c r="A2183" s="235"/>
      <c r="B2183" s="279"/>
      <c r="C2183" s="269"/>
      <c r="D2183" s="269"/>
      <c r="E2183" s="20"/>
      <c r="F2183" s="20"/>
      <c r="G2183" s="20"/>
    </row>
    <row r="2184" spans="1:12" ht="30" thickTop="1" thickBot="1" x14ac:dyDescent="0.35">
      <c r="A2184" s="61" t="s">
        <v>9</v>
      </c>
      <c r="B2184" s="62" t="s">
        <v>10</v>
      </c>
      <c r="C2184" s="62" t="s">
        <v>4</v>
      </c>
      <c r="D2184" s="62" t="s">
        <v>11</v>
      </c>
      <c r="E2184" s="62" t="s">
        <v>12</v>
      </c>
      <c r="F2184" s="62" t="s">
        <v>13</v>
      </c>
      <c r="G2184" s="64" t="s">
        <v>14</v>
      </c>
    </row>
    <row r="2185" spans="1:12" ht="15" thickTop="1" x14ac:dyDescent="0.3">
      <c r="A2185" s="20"/>
      <c r="B2185" s="67" t="s">
        <v>15</v>
      </c>
      <c r="C2185" s="68"/>
      <c r="D2185" s="68"/>
      <c r="E2185" s="68"/>
      <c r="F2185" s="68"/>
      <c r="G2185" s="7"/>
    </row>
    <row r="2186" spans="1:12" x14ac:dyDescent="0.3">
      <c r="A2186" s="36" t="s">
        <v>16</v>
      </c>
      <c r="B2186" s="4" t="s">
        <v>70</v>
      </c>
      <c r="C2186" s="4" t="s">
        <v>18</v>
      </c>
      <c r="D2186" s="105">
        <v>2.5891000000000002</v>
      </c>
      <c r="E2186" s="6">
        <v>30.28</v>
      </c>
      <c r="F2186" s="6">
        <f>PRODUCT(D2186:E2186)</f>
        <v>78.397948000000014</v>
      </c>
      <c r="G2186" s="7"/>
    </row>
    <row r="2187" spans="1:12" x14ac:dyDescent="0.3">
      <c r="A2187" s="36" t="s">
        <v>19</v>
      </c>
      <c r="B2187" s="4" t="s">
        <v>140</v>
      </c>
      <c r="C2187" s="4" t="s">
        <v>18</v>
      </c>
      <c r="D2187" s="105">
        <v>2.5891000000000002</v>
      </c>
      <c r="E2187" s="6">
        <v>28.09</v>
      </c>
      <c r="F2187" s="6">
        <f>PRODUCT(D2187:E2187)</f>
        <v>72.727819000000011</v>
      </c>
      <c r="G2187" s="7"/>
    </row>
    <row r="2188" spans="1:12" ht="15" thickBot="1" x14ac:dyDescent="0.35">
      <c r="A2188" s="36" t="s">
        <v>131</v>
      </c>
      <c r="B2188" s="4" t="s">
        <v>141</v>
      </c>
      <c r="C2188" s="4" t="s">
        <v>18</v>
      </c>
      <c r="D2188" s="105">
        <v>2.5891000000000002</v>
      </c>
      <c r="E2188" s="6">
        <v>25.18</v>
      </c>
      <c r="F2188" s="6">
        <f>PRODUCT(D2188:E2188)</f>
        <v>65.193538000000004</v>
      </c>
      <c r="G2188" s="7"/>
    </row>
    <row r="2189" spans="1:12" ht="15.6" thickTop="1" thickBot="1" x14ac:dyDescent="0.35">
      <c r="A2189" s="71">
        <v>1</v>
      </c>
      <c r="B2189" s="244" t="s">
        <v>21</v>
      </c>
      <c r="C2189" s="245"/>
      <c r="D2189" s="245"/>
      <c r="E2189" s="246"/>
      <c r="F2189" s="72">
        <f>SUM(F2186:F2188)</f>
        <v>216.31930500000004</v>
      </c>
      <c r="G2189" s="73">
        <f>SUM(F2189/F2201)</f>
        <v>0.49075547205369047</v>
      </c>
    </row>
    <row r="2190" spans="1:12" ht="15" thickTop="1" x14ac:dyDescent="0.3">
      <c r="A2190" s="20"/>
      <c r="B2190" s="74" t="s">
        <v>45</v>
      </c>
      <c r="C2190" s="4"/>
      <c r="D2190" s="4"/>
      <c r="E2190" s="4"/>
      <c r="F2190" s="41"/>
      <c r="G2190" s="75"/>
    </row>
    <row r="2191" spans="1:12" x14ac:dyDescent="0.3">
      <c r="A2191" s="36" t="s">
        <v>23</v>
      </c>
      <c r="B2191" s="4" t="s">
        <v>1273</v>
      </c>
      <c r="C2191" s="4" t="s">
        <v>750</v>
      </c>
      <c r="D2191" s="22">
        <v>2</v>
      </c>
      <c r="E2191" s="76">
        <v>14.7</v>
      </c>
      <c r="F2191" s="6">
        <f>D2191*E2191</f>
        <v>29.4</v>
      </c>
      <c r="G2191" s="7"/>
    </row>
    <row r="2192" spans="1:12" x14ac:dyDescent="0.3">
      <c r="A2192" s="36" t="s">
        <v>47</v>
      </c>
      <c r="B2192" s="4" t="s">
        <v>1274</v>
      </c>
      <c r="C2192" s="4" t="s">
        <v>110</v>
      </c>
      <c r="D2192" s="22">
        <v>2</v>
      </c>
      <c r="E2192" s="76">
        <v>15.9</v>
      </c>
      <c r="F2192" s="6">
        <f>D2192*E2192</f>
        <v>31.8</v>
      </c>
      <c r="G2192" s="7"/>
    </row>
    <row r="2193" spans="1:7" x14ac:dyDescent="0.3">
      <c r="A2193" s="36" t="s">
        <v>78</v>
      </c>
      <c r="B2193" s="4" t="s">
        <v>1275</v>
      </c>
      <c r="C2193" s="4" t="s">
        <v>750</v>
      </c>
      <c r="D2193" s="22">
        <v>2</v>
      </c>
      <c r="E2193" s="76">
        <v>11.7</v>
      </c>
      <c r="F2193" s="6">
        <f>D2193*E2193</f>
        <v>23.4</v>
      </c>
      <c r="G2193" s="7"/>
    </row>
    <row r="2194" spans="1:7" x14ac:dyDescent="0.3">
      <c r="A2194" s="36" t="s">
        <v>1051</v>
      </c>
      <c r="B2194" s="4" t="s">
        <v>1276</v>
      </c>
      <c r="C2194" s="4" t="s">
        <v>304</v>
      </c>
      <c r="D2194" s="22">
        <v>2</v>
      </c>
      <c r="E2194" s="76">
        <v>3.35</v>
      </c>
      <c r="F2194" s="6">
        <f>D2194*E2194</f>
        <v>6.7</v>
      </c>
      <c r="G2194" s="7"/>
    </row>
    <row r="2195" spans="1:7" ht="15" thickBot="1" x14ac:dyDescent="0.35">
      <c r="A2195" s="36" t="s">
        <v>1053</v>
      </c>
      <c r="B2195" s="4" t="s">
        <v>1277</v>
      </c>
      <c r="C2195" s="4" t="s">
        <v>190</v>
      </c>
      <c r="D2195" s="22">
        <v>1</v>
      </c>
      <c r="E2195" s="76">
        <v>40.83</v>
      </c>
      <c r="F2195" s="6">
        <f>D2195*E2195</f>
        <v>40.83</v>
      </c>
      <c r="G2195" s="7"/>
    </row>
    <row r="2196" spans="1:7" ht="15.6" thickTop="1" thickBot="1" x14ac:dyDescent="0.35">
      <c r="A2196" s="71">
        <v>2</v>
      </c>
      <c r="B2196" s="244" t="s">
        <v>49</v>
      </c>
      <c r="C2196" s="245"/>
      <c r="D2196" s="245"/>
      <c r="E2196" s="246"/>
      <c r="F2196" s="72">
        <f>SUM(F2191:F2195)</f>
        <v>132.13</v>
      </c>
      <c r="G2196" s="73">
        <f>SUM(F2196/F2201)</f>
        <v>0.29975836193840444</v>
      </c>
    </row>
    <row r="2197" spans="1:7" ht="15.6" thickTop="1" thickBot="1" x14ac:dyDescent="0.35">
      <c r="A2197" s="78" t="s">
        <v>26</v>
      </c>
      <c r="B2197" s="244" t="s">
        <v>27</v>
      </c>
      <c r="C2197" s="245"/>
      <c r="D2197" s="245"/>
      <c r="E2197" s="246"/>
      <c r="F2197" s="79">
        <f>SUM(F2189,F2196)</f>
        <v>348.44930500000004</v>
      </c>
      <c r="G2197" s="3"/>
    </row>
    <row r="2198" spans="1:7" ht="15.6" thickTop="1" thickBot="1" x14ac:dyDescent="0.35">
      <c r="A2198" s="80">
        <v>3</v>
      </c>
      <c r="B2198" s="264" t="s">
        <v>28</v>
      </c>
      <c r="C2198" s="265"/>
      <c r="D2198" s="265"/>
      <c r="E2198" s="266"/>
      <c r="F2198" s="79">
        <f>SUM(F2197)*15%</f>
        <v>52.267395750000006</v>
      </c>
      <c r="G2198" s="73">
        <f>SUM(F2198/F2201)</f>
        <v>0.11857707509881424</v>
      </c>
    </row>
    <row r="2199" spans="1:7" ht="15.6" thickTop="1" thickBot="1" x14ac:dyDescent="0.35">
      <c r="A2199" s="78" t="s">
        <v>29</v>
      </c>
      <c r="B2199" s="244" t="s">
        <v>30</v>
      </c>
      <c r="C2199" s="245"/>
      <c r="D2199" s="245"/>
      <c r="E2199" s="246"/>
      <c r="F2199" s="81">
        <f>SUM(F2197:F2198)</f>
        <v>400.71670075000003</v>
      </c>
    </row>
    <row r="2200" spans="1:7" ht="15.6" thickTop="1" thickBot="1" x14ac:dyDescent="0.35">
      <c r="A2200" s="80">
        <v>4</v>
      </c>
      <c r="B2200" s="264" t="s">
        <v>31</v>
      </c>
      <c r="C2200" s="265"/>
      <c r="D2200" s="265"/>
      <c r="E2200" s="266"/>
      <c r="F2200" s="79">
        <f>SUM(F2199)*10%</f>
        <v>40.071670075000007</v>
      </c>
      <c r="G2200" s="73">
        <f>SUM(F2200/F2201)</f>
        <v>9.0909090909090925E-2</v>
      </c>
    </row>
    <row r="2201" spans="1:7" ht="15.6" thickTop="1" thickBot="1" x14ac:dyDescent="0.35">
      <c r="A2201" s="78" t="s">
        <v>32</v>
      </c>
      <c r="B2201" s="244" t="s">
        <v>33</v>
      </c>
      <c r="C2201" s="245"/>
      <c r="D2201" s="245"/>
      <c r="E2201" s="246"/>
      <c r="F2201" s="81">
        <f>SUM(F2199:F2200)</f>
        <v>440.78837082500002</v>
      </c>
      <c r="G2201" s="82">
        <f>SUM(G2189,G2196,G2198,G2200)</f>
        <v>1</v>
      </c>
    </row>
    <row r="2202" spans="1:7" ht="15.6" thickTop="1" thickBot="1" x14ac:dyDescent="0.35"/>
    <row r="2203" spans="1:7" ht="44.4" thickTop="1" thickBot="1" x14ac:dyDescent="0.35">
      <c r="A2203" s="61" t="s">
        <v>2</v>
      </c>
      <c r="B2203" s="62" t="s">
        <v>3</v>
      </c>
      <c r="C2203" s="63" t="s">
        <v>4</v>
      </c>
      <c r="D2203" s="64" t="s">
        <v>5</v>
      </c>
      <c r="E2203" s="27"/>
      <c r="F2203" s="20"/>
      <c r="G2203" s="20"/>
    </row>
    <row r="2204" spans="1:7" ht="362.4" customHeight="1" thickTop="1" thickBot="1" x14ac:dyDescent="0.35">
      <c r="A2204" s="65" t="s">
        <v>1278</v>
      </c>
      <c r="B2204" s="222" t="s">
        <v>1279</v>
      </c>
      <c r="C2204" s="50" t="s">
        <v>130</v>
      </c>
      <c r="D2204" s="50">
        <v>1</v>
      </c>
      <c r="E2204" s="20"/>
      <c r="F2204" s="20"/>
      <c r="G2204" s="20"/>
    </row>
    <row r="2205" spans="1:7" ht="30" thickTop="1" thickBot="1" x14ac:dyDescent="0.35">
      <c r="A2205" s="61" t="s">
        <v>9</v>
      </c>
      <c r="B2205" s="62" t="s">
        <v>10</v>
      </c>
      <c r="C2205" s="62" t="s">
        <v>4</v>
      </c>
      <c r="D2205" s="62" t="s">
        <v>11</v>
      </c>
      <c r="E2205" s="62" t="s">
        <v>12</v>
      </c>
      <c r="F2205" s="62" t="s">
        <v>13</v>
      </c>
      <c r="G2205" s="64" t="s">
        <v>14</v>
      </c>
    </row>
    <row r="2206" spans="1:7" ht="15" thickTop="1" x14ac:dyDescent="0.3">
      <c r="A2206" s="20"/>
      <c r="B2206" s="67" t="s">
        <v>15</v>
      </c>
      <c r="C2206" s="68"/>
      <c r="D2206" s="68"/>
      <c r="E2206" s="68"/>
      <c r="F2206" s="68"/>
      <c r="G2206" s="7"/>
    </row>
    <row r="2207" spans="1:7" x14ac:dyDescent="0.3">
      <c r="A2207" s="36" t="s">
        <v>16</v>
      </c>
      <c r="B2207" s="4" t="s">
        <v>70</v>
      </c>
      <c r="C2207" s="4" t="s">
        <v>18</v>
      </c>
      <c r="D2207" s="138">
        <v>0.68</v>
      </c>
      <c r="E2207" s="6">
        <v>30.28</v>
      </c>
      <c r="F2207" s="6">
        <f>PRODUCT(D2207:E2207)</f>
        <v>20.590400000000002</v>
      </c>
      <c r="G2207" s="7"/>
    </row>
    <row r="2208" spans="1:7" ht="15" thickBot="1" x14ac:dyDescent="0.35">
      <c r="A2208" s="36" t="s">
        <v>19</v>
      </c>
      <c r="B2208" s="4" t="s">
        <v>20</v>
      </c>
      <c r="C2208" s="4" t="s">
        <v>18</v>
      </c>
      <c r="D2208" s="138">
        <v>0.68</v>
      </c>
      <c r="E2208" s="6">
        <v>25.18</v>
      </c>
      <c r="F2208" s="6">
        <f>PRODUCT(D2208:E2208)</f>
        <v>17.122400000000003</v>
      </c>
      <c r="G2208" s="7"/>
    </row>
    <row r="2209" spans="1:12" ht="15.6" thickTop="1" thickBot="1" x14ac:dyDescent="0.35">
      <c r="A2209" s="71">
        <v>1</v>
      </c>
      <c r="B2209" s="244" t="s">
        <v>21</v>
      </c>
      <c r="C2209" s="245"/>
      <c r="D2209" s="245"/>
      <c r="E2209" s="246"/>
      <c r="F2209" s="72">
        <f>SUM(F2207:F2208)</f>
        <v>37.712800000000001</v>
      </c>
      <c r="G2209" s="73">
        <f>SUM(F2209/F2217)</f>
        <v>0.45568960849393603</v>
      </c>
    </row>
    <row r="2210" spans="1:12" ht="15" thickTop="1" x14ac:dyDescent="0.3">
      <c r="A2210" s="20"/>
      <c r="B2210" s="74" t="s">
        <v>188</v>
      </c>
      <c r="C2210" s="4"/>
      <c r="D2210" s="4"/>
      <c r="E2210" s="4"/>
      <c r="F2210" s="41"/>
      <c r="G2210" s="75"/>
    </row>
    <row r="2211" spans="1:12" ht="15" thickBot="1" x14ac:dyDescent="0.35">
      <c r="A2211" s="36" t="s">
        <v>23</v>
      </c>
      <c r="B2211" s="4" t="s">
        <v>189</v>
      </c>
      <c r="C2211" s="4" t="s">
        <v>190</v>
      </c>
      <c r="D2211" s="22">
        <v>1</v>
      </c>
      <c r="E2211" s="76">
        <v>27.71</v>
      </c>
      <c r="F2211" s="6">
        <f>D2211*E2211</f>
        <v>27.71</v>
      </c>
      <c r="G2211" s="7"/>
      <c r="J2211" s="30"/>
      <c r="K2211" s="104"/>
      <c r="L2211" s="104"/>
    </row>
    <row r="2212" spans="1:12" ht="15.6" thickTop="1" thickBot="1" x14ac:dyDescent="0.35">
      <c r="A2212" s="71">
        <v>2</v>
      </c>
      <c r="B2212" s="244" t="s">
        <v>134</v>
      </c>
      <c r="C2212" s="245"/>
      <c r="D2212" s="245"/>
      <c r="E2212" s="246"/>
      <c r="F2212" s="72">
        <f>SUM(F2211)</f>
        <v>27.71</v>
      </c>
      <c r="G2212" s="73">
        <f>SUM(F2212/F2217)</f>
        <v>0.33482422549815893</v>
      </c>
    </row>
    <row r="2213" spans="1:12" ht="15.6" thickTop="1" thickBot="1" x14ac:dyDescent="0.35">
      <c r="A2213" s="78" t="s">
        <v>26</v>
      </c>
      <c r="B2213" s="244" t="s">
        <v>27</v>
      </c>
      <c r="C2213" s="245"/>
      <c r="D2213" s="245"/>
      <c r="E2213" s="246"/>
      <c r="F2213" s="79">
        <f>SUM(F2209,F2212)</f>
        <v>65.422799999999995</v>
      </c>
      <c r="G2213" s="3"/>
    </row>
    <row r="2214" spans="1:12" ht="15.6" thickTop="1" thickBot="1" x14ac:dyDescent="0.35">
      <c r="A2214" s="80">
        <v>3</v>
      </c>
      <c r="B2214" s="264" t="s">
        <v>28</v>
      </c>
      <c r="C2214" s="265"/>
      <c r="D2214" s="265"/>
      <c r="E2214" s="266"/>
      <c r="F2214" s="79">
        <f>SUM(F2213)*15%</f>
        <v>9.8134199999999989</v>
      </c>
      <c r="G2214" s="73">
        <f>SUM(F2214/F2217)</f>
        <v>0.11857707509881422</v>
      </c>
    </row>
    <row r="2215" spans="1:12" ht="15.6" thickTop="1" thickBot="1" x14ac:dyDescent="0.35">
      <c r="A2215" s="78" t="s">
        <v>29</v>
      </c>
      <c r="B2215" s="244" t="s">
        <v>30</v>
      </c>
      <c r="C2215" s="245"/>
      <c r="D2215" s="245"/>
      <c r="E2215" s="246"/>
      <c r="F2215" s="81">
        <f>SUM(F2213:F2214)</f>
        <v>75.236219999999989</v>
      </c>
    </row>
    <row r="2216" spans="1:12" ht="15.6" thickTop="1" thickBot="1" x14ac:dyDescent="0.35">
      <c r="A2216" s="80">
        <v>4</v>
      </c>
      <c r="B2216" s="264" t="s">
        <v>31</v>
      </c>
      <c r="C2216" s="265"/>
      <c r="D2216" s="265"/>
      <c r="E2216" s="266"/>
      <c r="F2216" s="79">
        <f>SUM(F2215)*10%</f>
        <v>7.5236219999999996</v>
      </c>
      <c r="G2216" s="73">
        <f>SUM(F2216/F2217)</f>
        <v>9.0909090909090912E-2</v>
      </c>
    </row>
    <row r="2217" spans="1:12" ht="15.6" thickTop="1" thickBot="1" x14ac:dyDescent="0.35">
      <c r="A2217" s="78" t="s">
        <v>32</v>
      </c>
      <c r="B2217" s="244" t="s">
        <v>33</v>
      </c>
      <c r="C2217" s="245"/>
      <c r="D2217" s="245"/>
      <c r="E2217" s="246"/>
      <c r="F2217" s="81">
        <f>SUM(F2215:F2216)</f>
        <v>82.759841999999992</v>
      </c>
      <c r="G2217" s="82">
        <f>SUM(G2209,G2212,G2214,G2216)</f>
        <v>1</v>
      </c>
    </row>
    <row r="2218" spans="1:12" ht="15.6" thickTop="1" thickBot="1" x14ac:dyDescent="0.35"/>
    <row r="2219" spans="1:12" ht="44.4" thickTop="1" thickBot="1" x14ac:dyDescent="0.35">
      <c r="A2219" s="61" t="s">
        <v>2</v>
      </c>
      <c r="B2219" s="62" t="s">
        <v>3</v>
      </c>
      <c r="C2219" s="63" t="s">
        <v>4</v>
      </c>
      <c r="D2219" s="64" t="s">
        <v>5</v>
      </c>
      <c r="E2219" s="27"/>
      <c r="F2219" s="20"/>
      <c r="G2219" s="20"/>
    </row>
    <row r="2220" spans="1:12" ht="218.4" customHeight="1" thickTop="1" thickBot="1" x14ac:dyDescent="0.35">
      <c r="A2220" s="65" t="s">
        <v>1280</v>
      </c>
      <c r="B2220" s="66" t="s">
        <v>1281</v>
      </c>
      <c r="C2220" s="50" t="s">
        <v>130</v>
      </c>
      <c r="D2220" s="50">
        <v>1</v>
      </c>
      <c r="E2220" s="20"/>
      <c r="F2220" s="20"/>
      <c r="G2220" s="20"/>
    </row>
    <row r="2221" spans="1:12" ht="30" thickTop="1" thickBot="1" x14ac:dyDescent="0.35">
      <c r="A2221" s="61" t="s">
        <v>9</v>
      </c>
      <c r="B2221" s="62" t="s">
        <v>10</v>
      </c>
      <c r="C2221" s="62" t="s">
        <v>4</v>
      </c>
      <c r="D2221" s="62" t="s">
        <v>11</v>
      </c>
      <c r="E2221" s="62" t="s">
        <v>12</v>
      </c>
      <c r="F2221" s="62" t="s">
        <v>13</v>
      </c>
      <c r="G2221" s="64" t="s">
        <v>14</v>
      </c>
    </row>
    <row r="2222" spans="1:12" ht="15" thickTop="1" x14ac:dyDescent="0.3">
      <c r="A2222" s="20"/>
      <c r="B2222" s="67" t="s">
        <v>15</v>
      </c>
      <c r="C2222" s="68"/>
      <c r="D2222" s="68"/>
      <c r="E2222" s="68"/>
      <c r="F2222" s="68"/>
      <c r="G2222" s="7"/>
    </row>
    <row r="2223" spans="1:12" x14ac:dyDescent="0.3">
      <c r="A2223" s="36" t="s">
        <v>16</v>
      </c>
      <c r="B2223" s="4" t="s">
        <v>70</v>
      </c>
      <c r="C2223" s="4" t="s">
        <v>18</v>
      </c>
      <c r="D2223" s="105">
        <v>1.4805999999999999</v>
      </c>
      <c r="E2223" s="6">
        <v>30.28</v>
      </c>
      <c r="F2223" s="6">
        <f>PRODUCT(D2223:E2223)</f>
        <v>44.832568000000002</v>
      </c>
      <c r="G2223" s="7"/>
    </row>
    <row r="2224" spans="1:12" ht="15" thickBot="1" x14ac:dyDescent="0.35">
      <c r="A2224" s="36" t="s">
        <v>19</v>
      </c>
      <c r="B2224" s="4" t="s">
        <v>20</v>
      </c>
      <c r="C2224" s="4" t="s">
        <v>18</v>
      </c>
      <c r="D2224" s="105">
        <v>1.4805999999999999</v>
      </c>
      <c r="E2224" s="6">
        <v>25.18</v>
      </c>
      <c r="F2224" s="6">
        <f>PRODUCT(D2224:E2224)</f>
        <v>37.281507999999995</v>
      </c>
      <c r="G2224" s="7"/>
    </row>
    <row r="2225" spans="1:12" ht="15.6" thickTop="1" thickBot="1" x14ac:dyDescent="0.35">
      <c r="A2225" s="71">
        <v>1</v>
      </c>
      <c r="B2225" s="244" t="s">
        <v>21</v>
      </c>
      <c r="C2225" s="245"/>
      <c r="D2225" s="245"/>
      <c r="E2225" s="246"/>
      <c r="F2225" s="72">
        <f>SUM(F2223:F2224)</f>
        <v>82.114075999999997</v>
      </c>
      <c r="G2225" s="73">
        <f>SUM(F2225/F2233)</f>
        <v>5.1128399439285238E-2</v>
      </c>
    </row>
    <row r="2226" spans="1:12" ht="15" thickTop="1" x14ac:dyDescent="0.3">
      <c r="A2226" s="20"/>
      <c r="B2226" s="74" t="s">
        <v>188</v>
      </c>
      <c r="C2226" s="4"/>
      <c r="D2226" s="4"/>
      <c r="E2226" s="4"/>
      <c r="F2226" s="41"/>
      <c r="G2226" s="75"/>
    </row>
    <row r="2227" spans="1:12" ht="15" thickBot="1" x14ac:dyDescent="0.35">
      <c r="A2227" s="36" t="s">
        <v>23</v>
      </c>
      <c r="B2227" s="4" t="s">
        <v>189</v>
      </c>
      <c r="C2227" s="4" t="s">
        <v>190</v>
      </c>
      <c r="D2227" s="22">
        <v>1</v>
      </c>
      <c r="E2227" s="76">
        <v>1187.48</v>
      </c>
      <c r="F2227" s="6">
        <f>D2227*E2227</f>
        <v>1187.48</v>
      </c>
      <c r="G2227" s="7"/>
      <c r="J2227" s="30"/>
      <c r="K2227" s="104"/>
      <c r="L2227" s="104"/>
    </row>
    <row r="2228" spans="1:12" ht="15.6" thickTop="1" thickBot="1" x14ac:dyDescent="0.35">
      <c r="A2228" s="71">
        <v>2</v>
      </c>
      <c r="B2228" s="244" t="s">
        <v>134</v>
      </c>
      <c r="C2228" s="245"/>
      <c r="D2228" s="245"/>
      <c r="E2228" s="246"/>
      <c r="F2228" s="72">
        <f>SUM(F2227)</f>
        <v>1187.48</v>
      </c>
      <c r="G2228" s="73">
        <f>SUM(F2228/F2233)</f>
        <v>0.73938543455280958</v>
      </c>
    </row>
    <row r="2229" spans="1:12" ht="15.6" thickTop="1" thickBot="1" x14ac:dyDescent="0.35">
      <c r="A2229" s="78" t="s">
        <v>26</v>
      </c>
      <c r="B2229" s="244" t="s">
        <v>27</v>
      </c>
      <c r="C2229" s="245"/>
      <c r="D2229" s="245"/>
      <c r="E2229" s="246"/>
      <c r="F2229" s="79">
        <f>SUM(F2225,F2228)</f>
        <v>1269.5940760000001</v>
      </c>
      <c r="G2229" s="3"/>
    </row>
    <row r="2230" spans="1:12" ht="15.6" thickTop="1" thickBot="1" x14ac:dyDescent="0.35">
      <c r="A2230" s="80">
        <v>3</v>
      </c>
      <c r="B2230" s="264" t="s">
        <v>28</v>
      </c>
      <c r="C2230" s="265"/>
      <c r="D2230" s="265"/>
      <c r="E2230" s="266"/>
      <c r="F2230" s="79">
        <f>SUM(F2229)*15%</f>
        <v>190.4391114</v>
      </c>
      <c r="G2230" s="73">
        <f>SUM(F2230/F2233)</f>
        <v>0.11857707509881422</v>
      </c>
    </row>
    <row r="2231" spans="1:12" ht="15.6" thickTop="1" thickBot="1" x14ac:dyDescent="0.35">
      <c r="A2231" s="78" t="s">
        <v>29</v>
      </c>
      <c r="B2231" s="244" t="s">
        <v>30</v>
      </c>
      <c r="C2231" s="245"/>
      <c r="D2231" s="245"/>
      <c r="E2231" s="246"/>
      <c r="F2231" s="81">
        <f>SUM(F2229:F2230)</f>
        <v>1460.0331874000001</v>
      </c>
    </row>
    <row r="2232" spans="1:12" ht="15.6" thickTop="1" thickBot="1" x14ac:dyDescent="0.35">
      <c r="A2232" s="80">
        <v>4</v>
      </c>
      <c r="B2232" s="264" t="s">
        <v>31</v>
      </c>
      <c r="C2232" s="265"/>
      <c r="D2232" s="265"/>
      <c r="E2232" s="266"/>
      <c r="F2232" s="79">
        <f>SUM(F2231)*10%</f>
        <v>146.00331874000003</v>
      </c>
      <c r="G2232" s="73">
        <f>SUM(F2232/F2233)</f>
        <v>9.0909090909090925E-2</v>
      </c>
    </row>
    <row r="2233" spans="1:12" ht="15.6" thickTop="1" thickBot="1" x14ac:dyDescent="0.35">
      <c r="A2233" s="78" t="s">
        <v>32</v>
      </c>
      <c r="B2233" s="244" t="s">
        <v>33</v>
      </c>
      <c r="C2233" s="245"/>
      <c r="D2233" s="245"/>
      <c r="E2233" s="246"/>
      <c r="F2233" s="81">
        <f>SUM(F2231:F2232)</f>
        <v>1606.03650614</v>
      </c>
      <c r="G2233" s="82">
        <f>SUM(G2225,G2228,G2230,G2232)</f>
        <v>1</v>
      </c>
    </row>
    <row r="2234" spans="1:12" ht="15.6" thickTop="1" thickBot="1" x14ac:dyDescent="0.35"/>
    <row r="2235" spans="1:12" ht="44.4" thickTop="1" thickBot="1" x14ac:dyDescent="0.35">
      <c r="A2235" s="61" t="s">
        <v>2</v>
      </c>
      <c r="B2235" s="62" t="s">
        <v>3</v>
      </c>
      <c r="C2235" s="63" t="s">
        <v>4</v>
      </c>
      <c r="D2235" s="64" t="s">
        <v>5</v>
      </c>
      <c r="E2235" s="27"/>
      <c r="F2235" s="20"/>
      <c r="G2235" s="20"/>
    </row>
    <row r="2236" spans="1:12" ht="73.2" thickTop="1" thickBot="1" x14ac:dyDescent="0.35">
      <c r="A2236" s="65" t="s">
        <v>1282</v>
      </c>
      <c r="B2236" s="66" t="s">
        <v>1283</v>
      </c>
      <c r="C2236" s="50" t="s">
        <v>483</v>
      </c>
      <c r="D2236" s="50">
        <v>1</v>
      </c>
      <c r="E2236" s="20"/>
      <c r="F2236" s="20"/>
      <c r="G2236" s="20"/>
    </row>
    <row r="2237" spans="1:12" ht="30" thickTop="1" thickBot="1" x14ac:dyDescent="0.35">
      <c r="A2237" s="61" t="s">
        <v>9</v>
      </c>
      <c r="B2237" s="62" t="s">
        <v>10</v>
      </c>
      <c r="C2237" s="62" t="s">
        <v>4</v>
      </c>
      <c r="D2237" s="62" t="s">
        <v>11</v>
      </c>
      <c r="E2237" s="62" t="s">
        <v>12</v>
      </c>
      <c r="F2237" s="62" t="s">
        <v>13</v>
      </c>
      <c r="G2237" s="64" t="s">
        <v>14</v>
      </c>
    </row>
    <row r="2238" spans="1:12" ht="15" thickTop="1" x14ac:dyDescent="0.3">
      <c r="A2238" s="20"/>
      <c r="B2238" s="67" t="s">
        <v>15</v>
      </c>
      <c r="C2238" s="68"/>
      <c r="D2238" s="68"/>
      <c r="E2238" s="68"/>
      <c r="F2238" s="68"/>
      <c r="G2238" s="7"/>
    </row>
    <row r="2239" spans="1:12" x14ac:dyDescent="0.3">
      <c r="A2239" s="36" t="s">
        <v>16</v>
      </c>
      <c r="B2239" s="4" t="s">
        <v>70</v>
      </c>
      <c r="C2239" s="4" t="s">
        <v>18</v>
      </c>
      <c r="D2239" s="105">
        <v>0.81440000000000001</v>
      </c>
      <c r="E2239" s="6">
        <v>30.28</v>
      </c>
      <c r="F2239" s="6">
        <f>PRODUCT(D2239:E2239)</f>
        <v>24.660032000000001</v>
      </c>
      <c r="G2239" s="7"/>
    </row>
    <row r="2240" spans="1:12" ht="15" thickBot="1" x14ac:dyDescent="0.35">
      <c r="A2240" s="36" t="s">
        <v>19</v>
      </c>
      <c r="B2240" s="4" t="s">
        <v>20</v>
      </c>
      <c r="C2240" s="4" t="s">
        <v>18</v>
      </c>
      <c r="D2240" s="105">
        <v>0.81440000000000001</v>
      </c>
      <c r="E2240" s="6">
        <v>25.18</v>
      </c>
      <c r="F2240" s="6">
        <f>PRODUCT(D2240:E2240)</f>
        <v>20.506592000000001</v>
      </c>
      <c r="G2240" s="7"/>
    </row>
    <row r="2241" spans="1:12" ht="15.6" thickTop="1" thickBot="1" x14ac:dyDescent="0.35">
      <c r="A2241" s="71">
        <v>1</v>
      </c>
      <c r="B2241" s="244" t="s">
        <v>21</v>
      </c>
      <c r="C2241" s="245"/>
      <c r="D2241" s="245"/>
      <c r="E2241" s="246"/>
      <c r="F2241" s="72">
        <f>SUM(F2239:F2240)</f>
        <v>45.166623999999999</v>
      </c>
      <c r="G2241" s="73">
        <f>SUM(F2241/F2249)</f>
        <v>0.45083791837792692</v>
      </c>
    </row>
    <row r="2242" spans="1:12" ht="15" thickTop="1" x14ac:dyDescent="0.3">
      <c r="A2242" s="20"/>
      <c r="B2242" s="74" t="s">
        <v>188</v>
      </c>
      <c r="C2242" s="4"/>
      <c r="D2242" s="4"/>
      <c r="E2242" s="4"/>
      <c r="F2242" s="41"/>
      <c r="G2242" s="75"/>
    </row>
    <row r="2243" spans="1:12" ht="15" thickBot="1" x14ac:dyDescent="0.35">
      <c r="A2243" s="36" t="s">
        <v>23</v>
      </c>
      <c r="B2243" s="4" t="s">
        <v>189</v>
      </c>
      <c r="C2243" s="4" t="s">
        <v>190</v>
      </c>
      <c r="D2243" s="22">
        <v>1</v>
      </c>
      <c r="E2243" s="76">
        <v>34.03</v>
      </c>
      <c r="F2243" s="6">
        <f>D2243*E2243</f>
        <v>34.03</v>
      </c>
      <c r="G2243" s="7"/>
      <c r="J2243" s="30"/>
      <c r="K2243" s="104"/>
      <c r="L2243" s="104"/>
    </row>
    <row r="2244" spans="1:12" ht="15.6" thickTop="1" thickBot="1" x14ac:dyDescent="0.35">
      <c r="A2244" s="71">
        <v>2</v>
      </c>
      <c r="B2244" s="244" t="s">
        <v>134</v>
      </c>
      <c r="C2244" s="245"/>
      <c r="D2244" s="245"/>
      <c r="E2244" s="246"/>
      <c r="F2244" s="72">
        <f>SUM(F2243)</f>
        <v>34.03</v>
      </c>
      <c r="G2244" s="73">
        <f>SUM(F2244/F2249)</f>
        <v>0.33967591561416793</v>
      </c>
    </row>
    <row r="2245" spans="1:12" ht="15.6" thickTop="1" thickBot="1" x14ac:dyDescent="0.35">
      <c r="A2245" s="78" t="s">
        <v>26</v>
      </c>
      <c r="B2245" s="244" t="s">
        <v>27</v>
      </c>
      <c r="C2245" s="245"/>
      <c r="D2245" s="245"/>
      <c r="E2245" s="246"/>
      <c r="F2245" s="79">
        <f>SUM(F2241,F2244)</f>
        <v>79.196624</v>
      </c>
      <c r="G2245" s="3"/>
    </row>
    <row r="2246" spans="1:12" ht="15.6" thickTop="1" thickBot="1" x14ac:dyDescent="0.35">
      <c r="A2246" s="80">
        <v>3</v>
      </c>
      <c r="B2246" s="264" t="s">
        <v>28</v>
      </c>
      <c r="C2246" s="265"/>
      <c r="D2246" s="265"/>
      <c r="E2246" s="266"/>
      <c r="F2246" s="79">
        <f>SUM(F2245)*15%</f>
        <v>11.8794936</v>
      </c>
      <c r="G2246" s="73">
        <f>SUM(F2246/F2249)</f>
        <v>0.11857707509881422</v>
      </c>
    </row>
    <row r="2247" spans="1:12" ht="15.6" thickTop="1" thickBot="1" x14ac:dyDescent="0.35">
      <c r="A2247" s="78" t="s">
        <v>29</v>
      </c>
      <c r="B2247" s="244" t="s">
        <v>30</v>
      </c>
      <c r="C2247" s="245"/>
      <c r="D2247" s="245"/>
      <c r="E2247" s="246"/>
      <c r="F2247" s="81">
        <f>SUM(F2245:F2246)</f>
        <v>91.076117600000003</v>
      </c>
    </row>
    <row r="2248" spans="1:12" ht="15.6" thickTop="1" thickBot="1" x14ac:dyDescent="0.35">
      <c r="A2248" s="80">
        <v>4</v>
      </c>
      <c r="B2248" s="264" t="s">
        <v>31</v>
      </c>
      <c r="C2248" s="265"/>
      <c r="D2248" s="265"/>
      <c r="E2248" s="266"/>
      <c r="F2248" s="79">
        <f>SUM(F2247)*10%</f>
        <v>9.1076117600000011</v>
      </c>
      <c r="G2248" s="73">
        <f>SUM(F2248/F2249)</f>
        <v>9.0909090909090925E-2</v>
      </c>
    </row>
    <row r="2249" spans="1:12" ht="15.6" thickTop="1" thickBot="1" x14ac:dyDescent="0.35">
      <c r="A2249" s="78" t="s">
        <v>32</v>
      </c>
      <c r="B2249" s="244" t="s">
        <v>33</v>
      </c>
      <c r="C2249" s="245"/>
      <c r="D2249" s="245"/>
      <c r="E2249" s="246"/>
      <c r="F2249" s="81">
        <f>SUM(F2247:F2248)</f>
        <v>100.18372936</v>
      </c>
      <c r="G2249" s="82">
        <f>SUM(G2241,G2244,G2246,G2248)</f>
        <v>1</v>
      </c>
    </row>
    <row r="2250" spans="1:12" ht="15.6" thickTop="1" thickBot="1" x14ac:dyDescent="0.35"/>
    <row r="2251" spans="1:12" ht="44.4" thickTop="1" thickBot="1" x14ac:dyDescent="0.35">
      <c r="A2251" s="61" t="s">
        <v>2</v>
      </c>
      <c r="B2251" s="62" t="s">
        <v>3</v>
      </c>
      <c r="C2251" s="63" t="s">
        <v>4</v>
      </c>
      <c r="D2251" s="64" t="s">
        <v>5</v>
      </c>
      <c r="E2251" s="27"/>
      <c r="F2251" s="20"/>
      <c r="G2251" s="20"/>
    </row>
    <row r="2252" spans="1:12" ht="103.2" customHeight="1" thickTop="1" thickBot="1" x14ac:dyDescent="0.35">
      <c r="A2252" s="65" t="s">
        <v>1284</v>
      </c>
      <c r="B2252" s="222" t="s">
        <v>1285</v>
      </c>
      <c r="C2252" s="50" t="s">
        <v>483</v>
      </c>
      <c r="D2252" s="50">
        <v>1</v>
      </c>
      <c r="E2252" s="20"/>
      <c r="F2252" s="20"/>
      <c r="G2252" s="20"/>
    </row>
    <row r="2253" spans="1:12" ht="30" thickTop="1" thickBot="1" x14ac:dyDescent="0.35">
      <c r="A2253" s="61" t="s">
        <v>9</v>
      </c>
      <c r="B2253" s="62" t="s">
        <v>10</v>
      </c>
      <c r="C2253" s="62" t="s">
        <v>4</v>
      </c>
      <c r="D2253" s="62" t="s">
        <v>11</v>
      </c>
      <c r="E2253" s="62" t="s">
        <v>12</v>
      </c>
      <c r="F2253" s="62" t="s">
        <v>13</v>
      </c>
      <c r="G2253" s="64" t="s">
        <v>14</v>
      </c>
    </row>
    <row r="2254" spans="1:12" ht="15" thickTop="1" x14ac:dyDescent="0.3">
      <c r="A2254" s="20"/>
      <c r="B2254" s="67" t="s">
        <v>15</v>
      </c>
      <c r="C2254" s="68"/>
      <c r="D2254" s="68"/>
      <c r="E2254" s="68"/>
      <c r="F2254" s="68"/>
      <c r="G2254" s="7"/>
    </row>
    <row r="2255" spans="1:12" x14ac:dyDescent="0.3">
      <c r="A2255" s="36" t="s">
        <v>16</v>
      </c>
      <c r="B2255" s="4" t="s">
        <v>70</v>
      </c>
      <c r="C2255" s="4" t="s">
        <v>18</v>
      </c>
      <c r="D2255" s="105">
        <v>1.4761</v>
      </c>
      <c r="E2255" s="6">
        <v>30.28</v>
      </c>
      <c r="F2255" s="6">
        <f>PRODUCT(D2255:E2255)</f>
        <v>44.696308000000002</v>
      </c>
      <c r="G2255" s="7"/>
    </row>
    <row r="2256" spans="1:12" x14ac:dyDescent="0.3">
      <c r="A2256" s="36" t="s">
        <v>19</v>
      </c>
      <c r="B2256" s="4" t="s">
        <v>140</v>
      </c>
      <c r="C2256" s="4" t="s">
        <v>18</v>
      </c>
      <c r="D2256" s="105">
        <v>1.4761</v>
      </c>
      <c r="E2256" s="6">
        <v>28.09</v>
      </c>
      <c r="F2256" s="6">
        <f>PRODUCT(D2256:E2256)</f>
        <v>41.463648999999997</v>
      </c>
      <c r="G2256" s="7"/>
    </row>
    <row r="2257" spans="1:12" ht="15" thickBot="1" x14ac:dyDescent="0.35">
      <c r="A2257" s="36" t="s">
        <v>131</v>
      </c>
      <c r="B2257" s="4" t="s">
        <v>141</v>
      </c>
      <c r="C2257" s="4" t="s">
        <v>18</v>
      </c>
      <c r="D2257" s="105">
        <v>1.4761</v>
      </c>
      <c r="E2257" s="6">
        <v>25.18</v>
      </c>
      <c r="F2257" s="6">
        <f>PRODUCT(D2257:E2257)</f>
        <v>37.168197999999997</v>
      </c>
      <c r="G2257" s="7"/>
    </row>
    <row r="2258" spans="1:12" ht="15.6" thickTop="1" thickBot="1" x14ac:dyDescent="0.35">
      <c r="A2258" s="71">
        <v>1</v>
      </c>
      <c r="B2258" s="244" t="s">
        <v>21</v>
      </c>
      <c r="C2258" s="245"/>
      <c r="D2258" s="245"/>
      <c r="E2258" s="246"/>
      <c r="F2258" s="72">
        <f>SUM(F2255:F2257)</f>
        <v>123.32815499999998</v>
      </c>
      <c r="G2258" s="73">
        <f>SUM(F2258/F2266)</f>
        <v>0.58922821089248423</v>
      </c>
    </row>
    <row r="2259" spans="1:12" ht="15" thickTop="1" x14ac:dyDescent="0.3">
      <c r="A2259" s="20"/>
      <c r="B2259" s="74" t="s">
        <v>188</v>
      </c>
      <c r="C2259" s="4"/>
      <c r="D2259" s="4"/>
      <c r="E2259" s="4"/>
      <c r="F2259" s="41"/>
      <c r="G2259" s="75"/>
    </row>
    <row r="2260" spans="1:12" ht="15" thickBot="1" x14ac:dyDescent="0.35">
      <c r="A2260" s="36" t="s">
        <v>23</v>
      </c>
      <c r="B2260" s="4" t="s">
        <v>189</v>
      </c>
      <c r="C2260" s="4" t="s">
        <v>190</v>
      </c>
      <c r="D2260" s="22">
        <v>1</v>
      </c>
      <c r="E2260" s="76">
        <v>42.13</v>
      </c>
      <c r="F2260" s="6">
        <f>D2260*E2260</f>
        <v>42.13</v>
      </c>
      <c r="G2260" s="7"/>
      <c r="J2260" s="30"/>
      <c r="K2260" s="104"/>
      <c r="L2260" s="104"/>
    </row>
    <row r="2261" spans="1:12" ht="15.6" thickTop="1" thickBot="1" x14ac:dyDescent="0.35">
      <c r="A2261" s="71">
        <v>2</v>
      </c>
      <c r="B2261" s="244" t="s">
        <v>134</v>
      </c>
      <c r="C2261" s="245"/>
      <c r="D2261" s="245"/>
      <c r="E2261" s="246"/>
      <c r="F2261" s="72">
        <f>SUM(F2260)</f>
        <v>42.13</v>
      </c>
      <c r="G2261" s="73">
        <f>SUM(F2261/F2266)</f>
        <v>0.20128562309961068</v>
      </c>
    </row>
    <row r="2262" spans="1:12" ht="15.6" thickTop="1" thickBot="1" x14ac:dyDescent="0.35">
      <c r="A2262" s="78" t="s">
        <v>26</v>
      </c>
      <c r="B2262" s="244" t="s">
        <v>27</v>
      </c>
      <c r="C2262" s="245"/>
      <c r="D2262" s="245"/>
      <c r="E2262" s="246"/>
      <c r="F2262" s="79">
        <f>SUM(F2258,F2261)</f>
        <v>165.45815499999998</v>
      </c>
      <c r="G2262" s="3"/>
    </row>
    <row r="2263" spans="1:12" ht="15.6" thickTop="1" thickBot="1" x14ac:dyDescent="0.35">
      <c r="A2263" s="80">
        <v>3</v>
      </c>
      <c r="B2263" s="264" t="s">
        <v>28</v>
      </c>
      <c r="C2263" s="265"/>
      <c r="D2263" s="265"/>
      <c r="E2263" s="266"/>
      <c r="F2263" s="79">
        <f>SUM(F2262)*15%</f>
        <v>24.818723249999994</v>
      </c>
      <c r="G2263" s="73">
        <f>SUM(F2263/F2266)</f>
        <v>0.11857707509881422</v>
      </c>
    </row>
    <row r="2264" spans="1:12" ht="15.6" thickTop="1" thickBot="1" x14ac:dyDescent="0.35">
      <c r="A2264" s="78" t="s">
        <v>29</v>
      </c>
      <c r="B2264" s="244" t="s">
        <v>30</v>
      </c>
      <c r="C2264" s="245"/>
      <c r="D2264" s="245"/>
      <c r="E2264" s="246"/>
      <c r="F2264" s="81">
        <f>SUM(F2262:F2263)</f>
        <v>190.27687824999998</v>
      </c>
    </row>
    <row r="2265" spans="1:12" ht="15.6" thickTop="1" thickBot="1" x14ac:dyDescent="0.35">
      <c r="A2265" s="80">
        <v>4</v>
      </c>
      <c r="B2265" s="264" t="s">
        <v>31</v>
      </c>
      <c r="C2265" s="265"/>
      <c r="D2265" s="265"/>
      <c r="E2265" s="266"/>
      <c r="F2265" s="79">
        <f>SUM(F2264)*10%</f>
        <v>19.027687824999997</v>
      </c>
      <c r="G2265" s="73">
        <f>SUM(F2265/F2266)</f>
        <v>9.0909090909090912E-2</v>
      </c>
    </row>
    <row r="2266" spans="1:12" ht="15.6" thickTop="1" thickBot="1" x14ac:dyDescent="0.35">
      <c r="A2266" s="78" t="s">
        <v>32</v>
      </c>
      <c r="B2266" s="244" t="s">
        <v>33</v>
      </c>
      <c r="C2266" s="245"/>
      <c r="D2266" s="245"/>
      <c r="E2266" s="246"/>
      <c r="F2266" s="81">
        <f>SUM(F2264:F2265)</f>
        <v>209.30456607499997</v>
      </c>
      <c r="G2266" s="82">
        <f>SUM(G2258,G2261,G2263,G2265)</f>
        <v>1</v>
      </c>
    </row>
    <row r="2267" spans="1:12" ht="15.6" thickTop="1" thickBot="1" x14ac:dyDescent="0.35"/>
    <row r="2268" spans="1:12" ht="44.4" thickTop="1" thickBot="1" x14ac:dyDescent="0.35">
      <c r="A2268" s="61" t="s">
        <v>2</v>
      </c>
      <c r="B2268" s="62" t="s">
        <v>3</v>
      </c>
      <c r="C2268" s="63" t="s">
        <v>4</v>
      </c>
      <c r="D2268" s="64" t="s">
        <v>5</v>
      </c>
      <c r="E2268" s="27"/>
      <c r="F2268" s="20"/>
      <c r="G2268" s="20"/>
    </row>
    <row r="2269" spans="1:12" ht="203.4" customHeight="1" thickTop="1" x14ac:dyDescent="0.3">
      <c r="A2269" s="234" t="s">
        <v>1286</v>
      </c>
      <c r="B2269" s="278" t="s">
        <v>1287</v>
      </c>
      <c r="C2269" s="268" t="s">
        <v>130</v>
      </c>
      <c r="D2269" s="268">
        <v>1</v>
      </c>
      <c r="E2269" s="27"/>
      <c r="F2269" s="20"/>
      <c r="G2269" s="20"/>
    </row>
    <row r="2270" spans="1:12" ht="240.6" customHeight="1" thickBot="1" x14ac:dyDescent="0.35">
      <c r="A2270" s="235"/>
      <c r="B2270" s="279"/>
      <c r="C2270" s="269"/>
      <c r="D2270" s="269"/>
      <c r="E2270" s="20"/>
      <c r="F2270" s="20"/>
      <c r="G2270" s="20"/>
    </row>
    <row r="2271" spans="1:12" ht="30" thickTop="1" thickBot="1" x14ac:dyDescent="0.35">
      <c r="A2271" s="61" t="s">
        <v>9</v>
      </c>
      <c r="B2271" s="62" t="s">
        <v>10</v>
      </c>
      <c r="C2271" s="62" t="s">
        <v>4</v>
      </c>
      <c r="D2271" s="62" t="s">
        <v>11</v>
      </c>
      <c r="E2271" s="62" t="s">
        <v>12</v>
      </c>
      <c r="F2271" s="62" t="s">
        <v>13</v>
      </c>
      <c r="G2271" s="64" t="s">
        <v>14</v>
      </c>
    </row>
    <row r="2272" spans="1:12" ht="15" thickTop="1" x14ac:dyDescent="0.3">
      <c r="A2272" s="20"/>
      <c r="B2272" s="67" t="s">
        <v>15</v>
      </c>
      <c r="C2272" s="68"/>
      <c r="D2272" s="68"/>
      <c r="E2272" s="68"/>
      <c r="F2272" s="68"/>
      <c r="G2272" s="7"/>
    </row>
    <row r="2273" spans="1:12" x14ac:dyDescent="0.3">
      <c r="A2273" s="36" t="s">
        <v>16</v>
      </c>
      <c r="B2273" s="4" t="s">
        <v>70</v>
      </c>
      <c r="C2273" s="4" t="s">
        <v>18</v>
      </c>
      <c r="D2273" s="105">
        <v>0.26400000000000001</v>
      </c>
      <c r="E2273" s="6">
        <v>30.28</v>
      </c>
      <c r="F2273" s="6">
        <f>PRODUCT(D2273:E2273)</f>
        <v>7.993920000000001</v>
      </c>
      <c r="G2273" s="7"/>
    </row>
    <row r="2274" spans="1:12" x14ac:dyDescent="0.3">
      <c r="A2274" s="36" t="s">
        <v>19</v>
      </c>
      <c r="B2274" s="4" t="s">
        <v>140</v>
      </c>
      <c r="C2274" s="4" t="s">
        <v>18</v>
      </c>
      <c r="D2274" s="105">
        <v>0.26400000000000001</v>
      </c>
      <c r="E2274" s="6">
        <v>28.09</v>
      </c>
      <c r="F2274" s="6">
        <f>PRODUCT(D2274:E2274)</f>
        <v>7.4157600000000006</v>
      </c>
      <c r="G2274" s="7"/>
    </row>
    <row r="2275" spans="1:12" ht="15" thickBot="1" x14ac:dyDescent="0.35">
      <c r="A2275" s="36" t="s">
        <v>131</v>
      </c>
      <c r="B2275" s="4" t="s">
        <v>141</v>
      </c>
      <c r="C2275" s="4" t="s">
        <v>18</v>
      </c>
      <c r="D2275" s="105">
        <v>0.26400000000000001</v>
      </c>
      <c r="E2275" s="6">
        <v>25.18</v>
      </c>
      <c r="F2275" s="6">
        <f>PRODUCT(D2275:E2275)</f>
        <v>6.6475200000000001</v>
      </c>
      <c r="G2275" s="7"/>
    </row>
    <row r="2276" spans="1:12" ht="15.6" thickTop="1" thickBot="1" x14ac:dyDescent="0.35">
      <c r="A2276" s="71">
        <v>1</v>
      </c>
      <c r="B2276" s="244" t="s">
        <v>21</v>
      </c>
      <c r="C2276" s="245"/>
      <c r="D2276" s="245"/>
      <c r="E2276" s="246"/>
      <c r="F2276" s="72">
        <f>SUM(F2273:F2275)</f>
        <v>22.057200000000002</v>
      </c>
      <c r="G2276" s="73">
        <f>SUM(F2276/F2284)</f>
        <v>0.11799994680233798</v>
      </c>
    </row>
    <row r="2277" spans="1:12" ht="15" thickTop="1" x14ac:dyDescent="0.3">
      <c r="A2277" s="20"/>
      <c r="B2277" s="74" t="s">
        <v>188</v>
      </c>
      <c r="C2277" s="4"/>
      <c r="D2277" s="4"/>
      <c r="E2277" s="4"/>
      <c r="F2277" s="41"/>
      <c r="G2277" s="75"/>
    </row>
    <row r="2278" spans="1:12" ht="15" thickBot="1" x14ac:dyDescent="0.35">
      <c r="A2278" s="36" t="s">
        <v>23</v>
      </c>
      <c r="B2278" s="4" t="s">
        <v>189</v>
      </c>
      <c r="C2278" s="4" t="s">
        <v>190</v>
      </c>
      <c r="D2278" s="22">
        <v>1</v>
      </c>
      <c r="E2278" s="76">
        <v>125.71</v>
      </c>
      <c r="F2278" s="6">
        <f>D2278*E2278</f>
        <v>125.71</v>
      </c>
      <c r="G2278" s="7"/>
      <c r="J2278" s="30"/>
      <c r="K2278" s="104"/>
      <c r="L2278" s="104"/>
    </row>
    <row r="2279" spans="1:12" ht="15.6" thickTop="1" thickBot="1" x14ac:dyDescent="0.35">
      <c r="A2279" s="71">
        <v>2</v>
      </c>
      <c r="B2279" s="244" t="s">
        <v>134</v>
      </c>
      <c r="C2279" s="245"/>
      <c r="D2279" s="245"/>
      <c r="E2279" s="246"/>
      <c r="F2279" s="72">
        <f>SUM(F2278)</f>
        <v>125.71</v>
      </c>
      <c r="G2279" s="73">
        <f>SUM(F2279/F2284)</f>
        <v>0.67251388718975691</v>
      </c>
    </row>
    <row r="2280" spans="1:12" ht="15.6" thickTop="1" thickBot="1" x14ac:dyDescent="0.35">
      <c r="A2280" s="78" t="s">
        <v>26</v>
      </c>
      <c r="B2280" s="244" t="s">
        <v>27</v>
      </c>
      <c r="C2280" s="245"/>
      <c r="D2280" s="245"/>
      <c r="E2280" s="246"/>
      <c r="F2280" s="79">
        <f>SUM(F2276,F2279)</f>
        <v>147.7672</v>
      </c>
      <c r="G2280" s="3"/>
    </row>
    <row r="2281" spans="1:12" ht="15.6" thickTop="1" thickBot="1" x14ac:dyDescent="0.35">
      <c r="A2281" s="80">
        <v>3</v>
      </c>
      <c r="B2281" s="264" t="s">
        <v>28</v>
      </c>
      <c r="C2281" s="265"/>
      <c r="D2281" s="265"/>
      <c r="E2281" s="266"/>
      <c r="F2281" s="79">
        <f>SUM(F2280)*15%</f>
        <v>22.16508</v>
      </c>
      <c r="G2281" s="73">
        <f>SUM(F2281/F2284)</f>
        <v>0.11857707509881424</v>
      </c>
    </row>
    <row r="2282" spans="1:12" ht="15.6" thickTop="1" thickBot="1" x14ac:dyDescent="0.35">
      <c r="A2282" s="78" t="s">
        <v>29</v>
      </c>
      <c r="B2282" s="244" t="s">
        <v>30</v>
      </c>
      <c r="C2282" s="245"/>
      <c r="D2282" s="245"/>
      <c r="E2282" s="246"/>
      <c r="F2282" s="81">
        <f>SUM(F2280:F2281)</f>
        <v>169.93227999999999</v>
      </c>
    </row>
    <row r="2283" spans="1:12" ht="15.6" thickTop="1" thickBot="1" x14ac:dyDescent="0.35">
      <c r="A2283" s="80">
        <v>4</v>
      </c>
      <c r="B2283" s="264" t="s">
        <v>31</v>
      </c>
      <c r="C2283" s="265"/>
      <c r="D2283" s="265"/>
      <c r="E2283" s="266"/>
      <c r="F2283" s="79">
        <f>SUM(F2282)*10%</f>
        <v>16.993227999999998</v>
      </c>
      <c r="G2283" s="73">
        <f>SUM(F2283/F2284)</f>
        <v>9.0909090909090912E-2</v>
      </c>
    </row>
    <row r="2284" spans="1:12" ht="15.6" thickTop="1" thickBot="1" x14ac:dyDescent="0.35">
      <c r="A2284" s="78" t="s">
        <v>32</v>
      </c>
      <c r="B2284" s="244" t="s">
        <v>33</v>
      </c>
      <c r="C2284" s="245"/>
      <c r="D2284" s="245"/>
      <c r="E2284" s="246"/>
      <c r="F2284" s="81">
        <f>SUM(F2282:F2283)</f>
        <v>186.92550799999998</v>
      </c>
      <c r="G2284" s="82">
        <f>SUM(G2276,G2279,G2281,G2283)</f>
        <v>1</v>
      </c>
    </row>
    <row r="2285" spans="1:12" ht="15.6" thickTop="1" thickBot="1" x14ac:dyDescent="0.35"/>
    <row r="2286" spans="1:12" ht="44.4" thickTop="1" thickBot="1" x14ac:dyDescent="0.35">
      <c r="A2286" s="61" t="s">
        <v>2</v>
      </c>
      <c r="B2286" s="62" t="s">
        <v>3</v>
      </c>
      <c r="C2286" s="63" t="s">
        <v>4</v>
      </c>
      <c r="D2286" s="64" t="s">
        <v>5</v>
      </c>
      <c r="E2286" s="27"/>
      <c r="F2286" s="20"/>
      <c r="G2286" s="20"/>
    </row>
    <row r="2287" spans="1:12" ht="408.6" customHeight="1" thickTop="1" thickBot="1" x14ac:dyDescent="0.35">
      <c r="A2287" s="65" t="s">
        <v>1288</v>
      </c>
      <c r="B2287" s="222" t="s">
        <v>1289</v>
      </c>
      <c r="C2287" s="50" t="s">
        <v>304</v>
      </c>
      <c r="D2287" s="50">
        <v>1</v>
      </c>
      <c r="E2287" s="20"/>
      <c r="F2287" s="20"/>
      <c r="G2287" s="20"/>
    </row>
    <row r="2288" spans="1:12" ht="30" thickTop="1" thickBot="1" x14ac:dyDescent="0.35">
      <c r="A2288" s="61" t="s">
        <v>9</v>
      </c>
      <c r="B2288" s="62" t="s">
        <v>10</v>
      </c>
      <c r="C2288" s="62" t="s">
        <v>4</v>
      </c>
      <c r="D2288" s="62" t="s">
        <v>11</v>
      </c>
      <c r="E2288" s="62" t="s">
        <v>12</v>
      </c>
      <c r="F2288" s="62" t="s">
        <v>13</v>
      </c>
      <c r="G2288" s="64" t="s">
        <v>14</v>
      </c>
    </row>
    <row r="2289" spans="1:12" ht="15" thickTop="1" x14ac:dyDescent="0.3">
      <c r="A2289" s="20"/>
      <c r="B2289" s="67" t="s">
        <v>15</v>
      </c>
      <c r="C2289" s="68"/>
      <c r="D2289" s="68"/>
      <c r="E2289" s="68"/>
      <c r="F2289" s="68"/>
      <c r="G2289" s="7"/>
    </row>
    <row r="2290" spans="1:12" x14ac:dyDescent="0.3">
      <c r="A2290" s="36" t="s">
        <v>16</v>
      </c>
      <c r="B2290" s="4" t="s">
        <v>70</v>
      </c>
      <c r="C2290" s="4" t="s">
        <v>18</v>
      </c>
      <c r="D2290" s="105">
        <v>10.2271</v>
      </c>
      <c r="E2290" s="6">
        <v>30.28</v>
      </c>
      <c r="F2290" s="6">
        <f>PRODUCT(D2290:E2290)</f>
        <v>309.67658800000004</v>
      </c>
      <c r="G2290" s="7"/>
    </row>
    <row r="2291" spans="1:12" x14ac:dyDescent="0.3">
      <c r="A2291" s="36" t="s">
        <v>19</v>
      </c>
      <c r="B2291" s="4" t="s">
        <v>140</v>
      </c>
      <c r="C2291" s="4" t="s">
        <v>18</v>
      </c>
      <c r="D2291" s="105">
        <v>10.2271</v>
      </c>
      <c r="E2291" s="6">
        <v>28.09</v>
      </c>
      <c r="F2291" s="6">
        <f>PRODUCT(D2291:E2291)</f>
        <v>287.27923900000002</v>
      </c>
      <c r="G2291" s="7"/>
    </row>
    <row r="2292" spans="1:12" ht="15" thickBot="1" x14ac:dyDescent="0.35">
      <c r="A2292" s="36" t="s">
        <v>131</v>
      </c>
      <c r="B2292" s="4" t="s">
        <v>141</v>
      </c>
      <c r="C2292" s="4" t="s">
        <v>18</v>
      </c>
      <c r="D2292" s="105">
        <v>10.2271</v>
      </c>
      <c r="E2292" s="6">
        <v>25.18</v>
      </c>
      <c r="F2292" s="6">
        <f>PRODUCT(D2292:E2292)</f>
        <v>257.51837799999998</v>
      </c>
      <c r="G2292" s="7"/>
    </row>
    <row r="2293" spans="1:12" ht="15.6" thickTop="1" thickBot="1" x14ac:dyDescent="0.35">
      <c r="A2293" s="71">
        <v>1</v>
      </c>
      <c r="B2293" s="244" t="s">
        <v>21</v>
      </c>
      <c r="C2293" s="245"/>
      <c r="D2293" s="245"/>
      <c r="E2293" s="246"/>
      <c r="F2293" s="72">
        <f>SUM(F2290:F2292)</f>
        <v>854.47420499999998</v>
      </c>
      <c r="G2293" s="73">
        <f>SUM(F2293/F2297)</f>
        <v>0.57311713240311901</v>
      </c>
    </row>
    <row r="2294" spans="1:12" ht="15" thickTop="1" x14ac:dyDescent="0.3">
      <c r="A2294" s="20"/>
      <c r="B2294" s="74" t="s">
        <v>188</v>
      </c>
      <c r="C2294" s="4"/>
      <c r="D2294" s="4"/>
      <c r="E2294" s="4"/>
      <c r="F2294" s="41"/>
      <c r="G2294" s="75"/>
    </row>
    <row r="2295" spans="1:12" ht="15" thickBot="1" x14ac:dyDescent="0.35">
      <c r="A2295" s="36" t="s">
        <v>23</v>
      </c>
      <c r="B2295" s="4" t="s">
        <v>189</v>
      </c>
      <c r="C2295" s="4" t="s">
        <v>190</v>
      </c>
      <c r="D2295" s="22">
        <v>1</v>
      </c>
      <c r="E2295" s="76">
        <v>636.45000000000005</v>
      </c>
      <c r="F2295" s="6">
        <f>D2295*E2295</f>
        <v>636.45000000000005</v>
      </c>
      <c r="G2295" s="7"/>
      <c r="J2295" s="30"/>
      <c r="K2295" s="104"/>
      <c r="L2295" s="104"/>
    </row>
    <row r="2296" spans="1:12" ht="15.6" thickTop="1" thickBot="1" x14ac:dyDescent="0.35">
      <c r="A2296" s="71">
        <v>2</v>
      </c>
      <c r="B2296" s="244" t="s">
        <v>134</v>
      </c>
      <c r="C2296" s="245"/>
      <c r="D2296" s="245"/>
      <c r="E2296" s="246"/>
      <c r="F2296" s="72">
        <f>SUM(F2295)</f>
        <v>636.45000000000005</v>
      </c>
      <c r="G2296" s="73">
        <f>SUM(F2296/F2297)</f>
        <v>0.42688286759688099</v>
      </c>
    </row>
    <row r="2297" spans="1:12" ht="15.6" thickTop="1" thickBot="1" x14ac:dyDescent="0.35">
      <c r="A2297" s="78" t="s">
        <v>26</v>
      </c>
      <c r="B2297" s="244" t="s">
        <v>27</v>
      </c>
      <c r="C2297" s="245"/>
      <c r="D2297" s="245"/>
      <c r="E2297" s="246"/>
      <c r="F2297" s="79">
        <f>SUM(F2293,F2296)</f>
        <v>1490.924205</v>
      </c>
      <c r="G2297" s="3"/>
    </row>
    <row r="2298" spans="1:12" ht="15.6" thickTop="1" thickBot="1" x14ac:dyDescent="0.35">
      <c r="A2298" s="80">
        <v>3</v>
      </c>
      <c r="B2298" s="264" t="s">
        <v>28</v>
      </c>
      <c r="C2298" s="265"/>
      <c r="D2298" s="265"/>
      <c r="E2298" s="266"/>
      <c r="F2298" s="79">
        <f>SUM(F2297)*15%</f>
        <v>223.63863075</v>
      </c>
      <c r="G2298" s="73">
        <f>SUM(F2298/F2301)</f>
        <v>0.11857707509881422</v>
      </c>
    </row>
    <row r="2299" spans="1:12" ht="15.6" thickTop="1" thickBot="1" x14ac:dyDescent="0.35">
      <c r="A2299" s="78" t="s">
        <v>29</v>
      </c>
      <c r="B2299" s="244" t="s">
        <v>30</v>
      </c>
      <c r="C2299" s="245"/>
      <c r="D2299" s="245"/>
      <c r="E2299" s="246"/>
      <c r="F2299" s="81">
        <f>SUM(F2297:F2298)</f>
        <v>1714.56283575</v>
      </c>
    </row>
    <row r="2300" spans="1:12" ht="15.6" thickTop="1" thickBot="1" x14ac:dyDescent="0.35">
      <c r="A2300" s="80">
        <v>4</v>
      </c>
      <c r="B2300" s="264" t="s">
        <v>31</v>
      </c>
      <c r="C2300" s="265"/>
      <c r="D2300" s="265"/>
      <c r="E2300" s="266"/>
      <c r="F2300" s="79">
        <f>SUM(F2299)*10%</f>
        <v>171.45628357500001</v>
      </c>
      <c r="G2300" s="73">
        <f>SUM(F2300/F2301)</f>
        <v>9.0909090909090912E-2</v>
      </c>
    </row>
    <row r="2301" spans="1:12" ht="15.6" thickTop="1" thickBot="1" x14ac:dyDescent="0.35">
      <c r="A2301" s="78" t="s">
        <v>32</v>
      </c>
      <c r="B2301" s="244" t="s">
        <v>33</v>
      </c>
      <c r="C2301" s="245"/>
      <c r="D2301" s="245"/>
      <c r="E2301" s="246"/>
      <c r="F2301" s="81">
        <f>SUM(F2299:F2300)</f>
        <v>1886.019119325</v>
      </c>
      <c r="G2301" s="82">
        <f>SUM(G2293,G2296,G2298,G2300)</f>
        <v>1.209486166007905</v>
      </c>
    </row>
    <row r="2302" spans="1:12" ht="15.6" thickTop="1" thickBot="1" x14ac:dyDescent="0.35"/>
    <row r="2303" spans="1:12" ht="44.4" thickTop="1" thickBot="1" x14ac:dyDescent="0.35">
      <c r="A2303" s="61" t="s">
        <v>2</v>
      </c>
      <c r="B2303" s="62" t="s">
        <v>3</v>
      </c>
      <c r="C2303" s="63" t="s">
        <v>4</v>
      </c>
      <c r="D2303" s="64" t="s">
        <v>5</v>
      </c>
      <c r="E2303" s="27"/>
      <c r="F2303" s="20"/>
      <c r="G2303" s="20"/>
    </row>
    <row r="2304" spans="1:12" ht="44.4" thickTop="1" thickBot="1" x14ac:dyDescent="0.35">
      <c r="A2304" s="65" t="s">
        <v>1290</v>
      </c>
      <c r="B2304" s="66" t="s">
        <v>1291</v>
      </c>
      <c r="C2304" s="50" t="s">
        <v>483</v>
      </c>
      <c r="D2304" s="50">
        <v>1</v>
      </c>
      <c r="E2304" s="20"/>
      <c r="F2304" s="20"/>
      <c r="G2304" s="20"/>
    </row>
    <row r="2305" spans="1:12" ht="30" thickTop="1" thickBot="1" x14ac:dyDescent="0.35">
      <c r="A2305" s="61" t="s">
        <v>9</v>
      </c>
      <c r="B2305" s="62" t="s">
        <v>10</v>
      </c>
      <c r="C2305" s="62" t="s">
        <v>4</v>
      </c>
      <c r="D2305" s="62" t="s">
        <v>11</v>
      </c>
      <c r="E2305" s="62" t="s">
        <v>12</v>
      </c>
      <c r="F2305" s="62" t="s">
        <v>13</v>
      </c>
      <c r="G2305" s="64" t="s">
        <v>14</v>
      </c>
    </row>
    <row r="2306" spans="1:12" ht="15" thickTop="1" x14ac:dyDescent="0.3">
      <c r="A2306" s="20"/>
      <c r="B2306" s="67" t="s">
        <v>15</v>
      </c>
      <c r="C2306" s="68"/>
      <c r="D2306" s="68"/>
      <c r="E2306" s="68"/>
      <c r="F2306" s="68"/>
      <c r="G2306" s="7"/>
    </row>
    <row r="2307" spans="1:12" x14ac:dyDescent="0.3">
      <c r="A2307" s="36" t="s">
        <v>16</v>
      </c>
      <c r="B2307" s="4" t="s">
        <v>70</v>
      </c>
      <c r="C2307" s="4" t="s">
        <v>18</v>
      </c>
      <c r="D2307" s="105">
        <v>1.8421000000000001</v>
      </c>
      <c r="E2307" s="6">
        <v>30.28</v>
      </c>
      <c r="F2307" s="6">
        <f>PRODUCT(D2307:E2307)</f>
        <v>55.778788000000006</v>
      </c>
      <c r="G2307" s="7"/>
    </row>
    <row r="2308" spans="1:12" x14ac:dyDescent="0.3">
      <c r="A2308" s="36" t="s">
        <v>19</v>
      </c>
      <c r="B2308" s="4" t="s">
        <v>140</v>
      </c>
      <c r="C2308" s="4" t="s">
        <v>18</v>
      </c>
      <c r="D2308" s="105">
        <v>1.8421000000000001</v>
      </c>
      <c r="E2308" s="6">
        <v>28.09</v>
      </c>
      <c r="F2308" s="6">
        <f>PRODUCT(D2308:E2308)</f>
        <v>51.744589000000005</v>
      </c>
      <c r="G2308" s="7"/>
    </row>
    <row r="2309" spans="1:12" ht="15" thickBot="1" x14ac:dyDescent="0.35">
      <c r="A2309" s="36" t="s">
        <v>131</v>
      </c>
      <c r="B2309" s="4" t="s">
        <v>141</v>
      </c>
      <c r="C2309" s="4" t="s">
        <v>18</v>
      </c>
      <c r="D2309" s="105">
        <v>1.8421000000000001</v>
      </c>
      <c r="E2309" s="6">
        <v>25.18</v>
      </c>
      <c r="F2309" s="6">
        <f>PRODUCT(D2309:E2309)</f>
        <v>46.384078000000002</v>
      </c>
      <c r="G2309" s="7"/>
    </row>
    <row r="2310" spans="1:12" ht="15.6" thickTop="1" thickBot="1" x14ac:dyDescent="0.35">
      <c r="A2310" s="71">
        <v>1</v>
      </c>
      <c r="B2310" s="244" t="s">
        <v>21</v>
      </c>
      <c r="C2310" s="245"/>
      <c r="D2310" s="245"/>
      <c r="E2310" s="246"/>
      <c r="F2310" s="72">
        <f>SUM(F2307:F2309)</f>
        <v>153.90745500000003</v>
      </c>
      <c r="G2310" s="73">
        <f>SUM(F2310/F2318)</f>
        <v>0.36505911368056931</v>
      </c>
    </row>
    <row r="2311" spans="1:12" ht="15" thickTop="1" x14ac:dyDescent="0.3">
      <c r="A2311" s="20"/>
      <c r="B2311" s="74" t="s">
        <v>45</v>
      </c>
      <c r="C2311" s="4"/>
      <c r="D2311" s="4"/>
      <c r="E2311" s="4"/>
      <c r="F2311" s="41"/>
      <c r="G2311" s="75"/>
    </row>
    <row r="2312" spans="1:12" ht="15" thickBot="1" x14ac:dyDescent="0.35">
      <c r="A2312" s="36" t="s">
        <v>23</v>
      </c>
      <c r="B2312" s="4" t="s">
        <v>2787</v>
      </c>
      <c r="C2312" s="4" t="s">
        <v>190</v>
      </c>
      <c r="D2312" s="22">
        <v>1</v>
      </c>
      <c r="E2312" s="76">
        <v>179.37</v>
      </c>
      <c r="F2312" s="6">
        <f>D2312*E2312</f>
        <v>179.37</v>
      </c>
      <c r="G2312" s="7"/>
      <c r="J2312" s="30"/>
      <c r="K2312" s="104"/>
      <c r="L2312" s="104"/>
    </row>
    <row r="2313" spans="1:12" ht="15.6" thickTop="1" thickBot="1" x14ac:dyDescent="0.35">
      <c r="A2313" s="71">
        <v>2</v>
      </c>
      <c r="B2313" s="244" t="s">
        <v>49</v>
      </c>
      <c r="C2313" s="245"/>
      <c r="D2313" s="245"/>
      <c r="E2313" s="246"/>
      <c r="F2313" s="72">
        <f>SUM(F2312)</f>
        <v>179.37</v>
      </c>
      <c r="G2313" s="73">
        <f>SUM(F2313/F2318)</f>
        <v>0.42545472031152559</v>
      </c>
    </row>
    <row r="2314" spans="1:12" ht="15.6" thickTop="1" thickBot="1" x14ac:dyDescent="0.35">
      <c r="A2314" s="78" t="s">
        <v>26</v>
      </c>
      <c r="B2314" s="244" t="s">
        <v>27</v>
      </c>
      <c r="C2314" s="245"/>
      <c r="D2314" s="245"/>
      <c r="E2314" s="246"/>
      <c r="F2314" s="79">
        <f>SUM(F2310,F2313)</f>
        <v>333.27745500000003</v>
      </c>
      <c r="G2314" s="3"/>
    </row>
    <row r="2315" spans="1:12" ht="15.6" thickTop="1" thickBot="1" x14ac:dyDescent="0.35">
      <c r="A2315" s="80">
        <v>3</v>
      </c>
      <c r="B2315" s="264" t="s">
        <v>28</v>
      </c>
      <c r="C2315" s="265"/>
      <c r="D2315" s="265"/>
      <c r="E2315" s="266"/>
      <c r="F2315" s="79">
        <f>SUM(F2314)*15%</f>
        <v>49.991618250000002</v>
      </c>
      <c r="G2315" s="73">
        <f>SUM(F2315/F2318)</f>
        <v>0.11857707509881424</v>
      </c>
    </row>
    <row r="2316" spans="1:12" ht="15.6" thickTop="1" thickBot="1" x14ac:dyDescent="0.35">
      <c r="A2316" s="78" t="s">
        <v>29</v>
      </c>
      <c r="B2316" s="244" t="s">
        <v>30</v>
      </c>
      <c r="C2316" s="245"/>
      <c r="D2316" s="245"/>
      <c r="E2316" s="246"/>
      <c r="F2316" s="81">
        <f>SUM(F2314:F2315)</f>
        <v>383.26907325000002</v>
      </c>
    </row>
    <row r="2317" spans="1:12" ht="15.6" thickTop="1" thickBot="1" x14ac:dyDescent="0.35">
      <c r="A2317" s="80">
        <v>4</v>
      </c>
      <c r="B2317" s="264" t="s">
        <v>31</v>
      </c>
      <c r="C2317" s="265"/>
      <c r="D2317" s="265"/>
      <c r="E2317" s="266"/>
      <c r="F2317" s="79">
        <f>SUM(F2316)*10%</f>
        <v>38.326907325000001</v>
      </c>
      <c r="G2317" s="73">
        <f>SUM(F2317/F2318)</f>
        <v>9.0909090909090912E-2</v>
      </c>
    </row>
    <row r="2318" spans="1:12" ht="15.6" thickTop="1" thickBot="1" x14ac:dyDescent="0.35">
      <c r="A2318" s="78" t="s">
        <v>32</v>
      </c>
      <c r="B2318" s="244" t="s">
        <v>33</v>
      </c>
      <c r="C2318" s="245"/>
      <c r="D2318" s="245"/>
      <c r="E2318" s="246"/>
      <c r="F2318" s="81">
        <f>SUM(F2316:F2317)</f>
        <v>421.595980575</v>
      </c>
      <c r="G2318" s="82">
        <f>SUM(G2310,G2313,G2315,G2317)</f>
        <v>1</v>
      </c>
    </row>
    <row r="2319" spans="1:12" ht="15.6" thickTop="1" thickBot="1" x14ac:dyDescent="0.35"/>
    <row r="2320" spans="1:12" ht="44.4" thickTop="1" thickBot="1" x14ac:dyDescent="0.35">
      <c r="A2320" s="61" t="s">
        <v>2</v>
      </c>
      <c r="B2320" s="62" t="s">
        <v>3</v>
      </c>
      <c r="C2320" s="63" t="s">
        <v>4</v>
      </c>
      <c r="D2320" s="64" t="s">
        <v>5</v>
      </c>
      <c r="E2320" s="27"/>
      <c r="F2320" s="20"/>
      <c r="G2320" s="20"/>
    </row>
    <row r="2321" spans="1:12" ht="100.8" customHeight="1" thickTop="1" thickBot="1" x14ac:dyDescent="0.35">
      <c r="A2321" s="65" t="s">
        <v>1292</v>
      </c>
      <c r="B2321" s="222" t="s">
        <v>1293</v>
      </c>
      <c r="C2321" s="50" t="s">
        <v>304</v>
      </c>
      <c r="D2321" s="50">
        <v>1</v>
      </c>
      <c r="E2321" s="20"/>
      <c r="F2321" s="20"/>
      <c r="G2321" s="20"/>
    </row>
    <row r="2322" spans="1:12" ht="30" thickTop="1" thickBot="1" x14ac:dyDescent="0.35">
      <c r="A2322" s="61" t="s">
        <v>9</v>
      </c>
      <c r="B2322" s="62" t="s">
        <v>10</v>
      </c>
      <c r="C2322" s="62" t="s">
        <v>4</v>
      </c>
      <c r="D2322" s="62" t="s">
        <v>11</v>
      </c>
      <c r="E2322" s="62" t="s">
        <v>12</v>
      </c>
      <c r="F2322" s="62" t="s">
        <v>13</v>
      </c>
      <c r="G2322" s="64" t="s">
        <v>14</v>
      </c>
    </row>
    <row r="2323" spans="1:12" ht="15" thickTop="1" x14ac:dyDescent="0.3">
      <c r="A2323" s="20"/>
      <c r="B2323" s="67" t="s">
        <v>15</v>
      </c>
      <c r="C2323" s="68"/>
      <c r="D2323" s="68"/>
      <c r="E2323" s="68"/>
      <c r="F2323" s="68"/>
      <c r="G2323" s="7"/>
    </row>
    <row r="2324" spans="1:12" x14ac:dyDescent="0.3">
      <c r="A2324" s="36" t="s">
        <v>16</v>
      </c>
      <c r="B2324" s="4" t="s">
        <v>70</v>
      </c>
      <c r="C2324" s="4" t="s">
        <v>18</v>
      </c>
      <c r="D2324" s="105">
        <v>2.4276</v>
      </c>
      <c r="E2324" s="6">
        <v>30.28</v>
      </c>
      <c r="F2324" s="6">
        <f>PRODUCT(D2324:E2324)</f>
        <v>73.507728</v>
      </c>
      <c r="G2324" s="7"/>
    </row>
    <row r="2325" spans="1:12" ht="15" thickBot="1" x14ac:dyDescent="0.35">
      <c r="A2325" s="36" t="s">
        <v>19</v>
      </c>
      <c r="B2325" s="4" t="s">
        <v>20</v>
      </c>
      <c r="C2325" s="4" t="s">
        <v>18</v>
      </c>
      <c r="D2325" s="105">
        <v>2.4276</v>
      </c>
      <c r="E2325" s="6">
        <v>25.18</v>
      </c>
      <c r="F2325" s="6">
        <f>PRODUCT(D2325:E2325)</f>
        <v>61.126967999999998</v>
      </c>
      <c r="G2325" s="7"/>
    </row>
    <row r="2326" spans="1:12" ht="15.6" thickTop="1" thickBot="1" x14ac:dyDescent="0.35">
      <c r="A2326" s="71">
        <v>1</v>
      </c>
      <c r="B2326" s="244" t="s">
        <v>21</v>
      </c>
      <c r="C2326" s="245"/>
      <c r="D2326" s="245"/>
      <c r="E2326" s="246"/>
      <c r="F2326" s="72">
        <f>SUM(F2324:F2325)</f>
        <v>134.63469599999999</v>
      </c>
      <c r="G2326" s="73">
        <f>SUM(F2326/F2334)</f>
        <v>6.7565767379890007E-2</v>
      </c>
    </row>
    <row r="2327" spans="1:12" ht="15" thickTop="1" x14ac:dyDescent="0.3">
      <c r="A2327" s="20"/>
      <c r="B2327" s="74" t="s">
        <v>45</v>
      </c>
      <c r="C2327" s="4"/>
      <c r="D2327" s="4"/>
      <c r="E2327" s="4"/>
      <c r="F2327" s="41"/>
      <c r="G2327" s="75"/>
    </row>
    <row r="2328" spans="1:12" ht="29.4" thickBot="1" x14ac:dyDescent="0.35">
      <c r="A2328" s="36" t="s">
        <v>23</v>
      </c>
      <c r="B2328" s="4" t="s">
        <v>2788</v>
      </c>
      <c r="C2328" s="4" t="s">
        <v>190</v>
      </c>
      <c r="D2328" s="22">
        <v>1</v>
      </c>
      <c r="E2328" s="76">
        <v>1440.58</v>
      </c>
      <c r="F2328" s="6">
        <f>D2328*E2328</f>
        <v>1440.58</v>
      </c>
      <c r="G2328" s="7"/>
      <c r="J2328" s="30"/>
      <c r="K2328" s="104"/>
      <c r="L2328" s="104"/>
    </row>
    <row r="2329" spans="1:12" ht="15.6" thickTop="1" thickBot="1" x14ac:dyDescent="0.35">
      <c r="A2329" s="71">
        <v>2</v>
      </c>
      <c r="B2329" s="244" t="s">
        <v>49</v>
      </c>
      <c r="C2329" s="245"/>
      <c r="D2329" s="245"/>
      <c r="E2329" s="246"/>
      <c r="F2329" s="72">
        <f>SUM(F2328)</f>
        <v>1440.58</v>
      </c>
      <c r="G2329" s="73">
        <f>SUM(F2329/F2334)</f>
        <v>0.72294806661220479</v>
      </c>
    </row>
    <row r="2330" spans="1:12" ht="15.6" thickTop="1" thickBot="1" x14ac:dyDescent="0.35">
      <c r="A2330" s="78" t="s">
        <v>26</v>
      </c>
      <c r="B2330" s="244" t="s">
        <v>27</v>
      </c>
      <c r="C2330" s="245"/>
      <c r="D2330" s="245"/>
      <c r="E2330" s="246"/>
      <c r="F2330" s="79">
        <f>SUM(F2326,F2329)</f>
        <v>1575.214696</v>
      </c>
      <c r="G2330" s="3"/>
    </row>
    <row r="2331" spans="1:12" ht="15.6" thickTop="1" thickBot="1" x14ac:dyDescent="0.35">
      <c r="A2331" s="80">
        <v>3</v>
      </c>
      <c r="B2331" s="264" t="s">
        <v>28</v>
      </c>
      <c r="C2331" s="265"/>
      <c r="D2331" s="265"/>
      <c r="E2331" s="266"/>
      <c r="F2331" s="79">
        <f>SUM(F2330)*15%</f>
        <v>236.28220439999998</v>
      </c>
      <c r="G2331" s="73">
        <f>SUM(F2331/F2334)</f>
        <v>0.11857707509881422</v>
      </c>
    </row>
    <row r="2332" spans="1:12" ht="15.6" thickTop="1" thickBot="1" x14ac:dyDescent="0.35">
      <c r="A2332" s="78" t="s">
        <v>29</v>
      </c>
      <c r="B2332" s="244" t="s">
        <v>30</v>
      </c>
      <c r="C2332" s="245"/>
      <c r="D2332" s="245"/>
      <c r="E2332" s="246"/>
      <c r="F2332" s="81">
        <f>SUM(F2330:F2331)</f>
        <v>1811.4969004</v>
      </c>
    </row>
    <row r="2333" spans="1:12" ht="15.6" thickTop="1" thickBot="1" x14ac:dyDescent="0.35">
      <c r="A2333" s="80">
        <v>4</v>
      </c>
      <c r="B2333" s="264" t="s">
        <v>31</v>
      </c>
      <c r="C2333" s="265"/>
      <c r="D2333" s="265"/>
      <c r="E2333" s="266"/>
      <c r="F2333" s="79">
        <f>SUM(F2332)*10%</f>
        <v>181.14969004</v>
      </c>
      <c r="G2333" s="73">
        <f>SUM(F2333/F2334)</f>
        <v>9.0909090909090912E-2</v>
      </c>
    </row>
    <row r="2334" spans="1:12" ht="15.6" thickTop="1" thickBot="1" x14ac:dyDescent="0.35">
      <c r="A2334" s="78" t="s">
        <v>32</v>
      </c>
      <c r="B2334" s="244" t="s">
        <v>33</v>
      </c>
      <c r="C2334" s="245"/>
      <c r="D2334" s="245"/>
      <c r="E2334" s="246"/>
      <c r="F2334" s="81">
        <f>SUM(F2332:F2333)</f>
        <v>1992.64659044</v>
      </c>
      <c r="G2334" s="82">
        <f>SUM(G2326,G2329,G2331,G2333)</f>
        <v>0.99999999999999989</v>
      </c>
    </row>
    <row r="2335" spans="1:12" ht="15.6" thickTop="1" thickBot="1" x14ac:dyDescent="0.35"/>
    <row r="2336" spans="1:12" ht="44.4" thickTop="1" thickBot="1" x14ac:dyDescent="0.35">
      <c r="A2336" s="61" t="s">
        <v>2</v>
      </c>
      <c r="B2336" s="62" t="s">
        <v>3</v>
      </c>
      <c r="C2336" s="63" t="s">
        <v>4</v>
      </c>
      <c r="D2336" s="64" t="s">
        <v>5</v>
      </c>
      <c r="E2336" s="27"/>
      <c r="F2336" s="20"/>
      <c r="G2336" s="20"/>
    </row>
    <row r="2337" spans="1:12" ht="87.6" thickTop="1" thickBot="1" x14ac:dyDescent="0.35">
      <c r="A2337" s="65" t="s">
        <v>1294</v>
      </c>
      <c r="B2337" s="66" t="s">
        <v>1295</v>
      </c>
      <c r="C2337" s="50" t="s">
        <v>304</v>
      </c>
      <c r="D2337" s="50">
        <v>1</v>
      </c>
      <c r="E2337" s="20"/>
      <c r="F2337" s="20"/>
      <c r="G2337" s="20"/>
    </row>
    <row r="2338" spans="1:12" ht="30" thickTop="1" thickBot="1" x14ac:dyDescent="0.35">
      <c r="A2338" s="61" t="s">
        <v>9</v>
      </c>
      <c r="B2338" s="62" t="s">
        <v>10</v>
      </c>
      <c r="C2338" s="62" t="s">
        <v>4</v>
      </c>
      <c r="D2338" s="62" t="s">
        <v>11</v>
      </c>
      <c r="E2338" s="62" t="s">
        <v>12</v>
      </c>
      <c r="F2338" s="62" t="s">
        <v>13</v>
      </c>
      <c r="G2338" s="64" t="s">
        <v>14</v>
      </c>
    </row>
    <row r="2339" spans="1:12" ht="15" thickTop="1" x14ac:dyDescent="0.3">
      <c r="A2339" s="20"/>
      <c r="B2339" s="67" t="s">
        <v>15</v>
      </c>
      <c r="C2339" s="68"/>
      <c r="D2339" s="68"/>
      <c r="E2339" s="68"/>
      <c r="F2339" s="68"/>
      <c r="G2339" s="7"/>
    </row>
    <row r="2340" spans="1:12" x14ac:dyDescent="0.3">
      <c r="A2340" s="36" t="s">
        <v>16</v>
      </c>
      <c r="B2340" s="4" t="s">
        <v>70</v>
      </c>
      <c r="C2340" s="4" t="s">
        <v>18</v>
      </c>
      <c r="D2340" s="105">
        <v>2.2244000000000002</v>
      </c>
      <c r="E2340" s="6">
        <v>30.28</v>
      </c>
      <c r="F2340" s="6">
        <f>PRODUCT(D2340:E2340)</f>
        <v>67.354832000000002</v>
      </c>
      <c r="G2340" s="7"/>
    </row>
    <row r="2341" spans="1:12" ht="15" thickBot="1" x14ac:dyDescent="0.35">
      <c r="A2341" s="36" t="s">
        <v>19</v>
      </c>
      <c r="B2341" s="4" t="s">
        <v>20</v>
      </c>
      <c r="C2341" s="4" t="s">
        <v>18</v>
      </c>
      <c r="D2341" s="105">
        <v>2.2244000000000002</v>
      </c>
      <c r="E2341" s="6">
        <v>25.18</v>
      </c>
      <c r="F2341" s="6">
        <f>PRODUCT(D2341:E2341)</f>
        <v>56.010392000000003</v>
      </c>
      <c r="G2341" s="7"/>
    </row>
    <row r="2342" spans="1:12" ht="15.6" thickTop="1" thickBot="1" x14ac:dyDescent="0.35">
      <c r="A2342" s="71">
        <v>1</v>
      </c>
      <c r="B2342" s="244" t="s">
        <v>21</v>
      </c>
      <c r="C2342" s="245"/>
      <c r="D2342" s="245"/>
      <c r="E2342" s="246"/>
      <c r="F2342" s="72">
        <f>SUM(F2340:F2341)</f>
        <v>123.36522400000001</v>
      </c>
      <c r="G2342" s="73">
        <f>SUM(F2342/F2350)</f>
        <v>4.4971331397443602E-2</v>
      </c>
    </row>
    <row r="2343" spans="1:12" ht="15" thickTop="1" x14ac:dyDescent="0.3">
      <c r="A2343" s="20"/>
      <c r="B2343" s="74" t="s">
        <v>45</v>
      </c>
      <c r="C2343" s="4"/>
      <c r="D2343" s="4"/>
      <c r="E2343" s="4"/>
      <c r="F2343" s="41"/>
      <c r="G2343" s="75"/>
    </row>
    <row r="2344" spans="1:12" ht="29.4" thickBot="1" x14ac:dyDescent="0.35">
      <c r="A2344" s="36" t="s">
        <v>23</v>
      </c>
      <c r="B2344" s="4" t="s">
        <v>2789</v>
      </c>
      <c r="C2344" s="4" t="s">
        <v>190</v>
      </c>
      <c r="D2344" s="22">
        <v>1</v>
      </c>
      <c r="E2344" s="76">
        <v>2045.17</v>
      </c>
      <c r="F2344" s="6">
        <f>D2344*E2344</f>
        <v>2045.17</v>
      </c>
      <c r="G2344" s="7"/>
      <c r="J2344" s="30"/>
      <c r="K2344" s="104"/>
      <c r="L2344" s="104"/>
    </row>
    <row r="2345" spans="1:12" ht="15.6" thickTop="1" thickBot="1" x14ac:dyDescent="0.35">
      <c r="A2345" s="71">
        <v>2</v>
      </c>
      <c r="B2345" s="244" t="s">
        <v>49</v>
      </c>
      <c r="C2345" s="245"/>
      <c r="D2345" s="245"/>
      <c r="E2345" s="246"/>
      <c r="F2345" s="72">
        <f>SUM(F2344)</f>
        <v>2045.17</v>
      </c>
      <c r="G2345" s="73">
        <f>SUM(F2345/F2350)</f>
        <v>0.74554250259465116</v>
      </c>
    </row>
    <row r="2346" spans="1:12" ht="15.6" thickTop="1" thickBot="1" x14ac:dyDescent="0.35">
      <c r="A2346" s="78" t="s">
        <v>26</v>
      </c>
      <c r="B2346" s="244" t="s">
        <v>27</v>
      </c>
      <c r="C2346" s="245"/>
      <c r="D2346" s="245"/>
      <c r="E2346" s="246"/>
      <c r="F2346" s="79">
        <f>SUM(F2342,F2345)</f>
        <v>2168.5352240000002</v>
      </c>
      <c r="G2346" s="3"/>
    </row>
    <row r="2347" spans="1:12" ht="15.6" thickTop="1" thickBot="1" x14ac:dyDescent="0.35">
      <c r="A2347" s="80">
        <v>3</v>
      </c>
      <c r="B2347" s="264" t="s">
        <v>28</v>
      </c>
      <c r="C2347" s="265"/>
      <c r="D2347" s="265"/>
      <c r="E2347" s="266"/>
      <c r="F2347" s="79">
        <f>SUM(F2346)*15%</f>
        <v>325.28028360000002</v>
      </c>
      <c r="G2347" s="73">
        <f>SUM(F2347/F2350)</f>
        <v>0.11857707509881421</v>
      </c>
    </row>
    <row r="2348" spans="1:12" ht="15.6" thickTop="1" thickBot="1" x14ac:dyDescent="0.35">
      <c r="A2348" s="78" t="s">
        <v>29</v>
      </c>
      <c r="B2348" s="244" t="s">
        <v>30</v>
      </c>
      <c r="C2348" s="245"/>
      <c r="D2348" s="245"/>
      <c r="E2348" s="246"/>
      <c r="F2348" s="81">
        <f>SUM(F2346:F2347)</f>
        <v>2493.8155076000003</v>
      </c>
    </row>
    <row r="2349" spans="1:12" ht="15.6" thickTop="1" thickBot="1" x14ac:dyDescent="0.35">
      <c r="A2349" s="80">
        <v>4</v>
      </c>
      <c r="B2349" s="264" t="s">
        <v>31</v>
      </c>
      <c r="C2349" s="265"/>
      <c r="D2349" s="265"/>
      <c r="E2349" s="266"/>
      <c r="F2349" s="79">
        <f>SUM(F2348)*10%</f>
        <v>249.38155076000004</v>
      </c>
      <c r="G2349" s="73">
        <f>SUM(F2349/F2350)</f>
        <v>9.0909090909090912E-2</v>
      </c>
    </row>
    <row r="2350" spans="1:12" ht="15.6" thickTop="1" thickBot="1" x14ac:dyDescent="0.35">
      <c r="A2350" s="78" t="s">
        <v>32</v>
      </c>
      <c r="B2350" s="244" t="s">
        <v>33</v>
      </c>
      <c r="C2350" s="245"/>
      <c r="D2350" s="245"/>
      <c r="E2350" s="246"/>
      <c r="F2350" s="81">
        <f>SUM(F2348:F2349)</f>
        <v>2743.1970583600005</v>
      </c>
      <c r="G2350" s="82">
        <f>SUM(G2342,G2345,G2347,G2349)</f>
        <v>0.99999999999999989</v>
      </c>
    </row>
    <row r="2351" spans="1:12" ht="15.6" thickTop="1" thickBot="1" x14ac:dyDescent="0.35"/>
    <row r="2352" spans="1:12" ht="44.4" thickTop="1" thickBot="1" x14ac:dyDescent="0.35">
      <c r="A2352" s="61" t="s">
        <v>2</v>
      </c>
      <c r="B2352" s="62" t="s">
        <v>3</v>
      </c>
      <c r="C2352" s="63" t="s">
        <v>4</v>
      </c>
      <c r="D2352" s="64" t="s">
        <v>5</v>
      </c>
      <c r="E2352" s="27"/>
      <c r="F2352" s="20"/>
      <c r="G2352" s="20"/>
    </row>
    <row r="2353" spans="1:12" ht="135.6" customHeight="1" thickTop="1" thickBot="1" x14ac:dyDescent="0.35">
      <c r="A2353" s="65" t="s">
        <v>1296</v>
      </c>
      <c r="B2353" s="222" t="s">
        <v>1297</v>
      </c>
      <c r="C2353" s="50" t="s">
        <v>304</v>
      </c>
      <c r="D2353" s="50">
        <v>1</v>
      </c>
      <c r="E2353" s="20"/>
      <c r="F2353" s="20"/>
      <c r="G2353" s="20"/>
    </row>
    <row r="2354" spans="1:12" ht="30" thickTop="1" thickBot="1" x14ac:dyDescent="0.35">
      <c r="A2354" s="61" t="s">
        <v>9</v>
      </c>
      <c r="B2354" s="62" t="s">
        <v>10</v>
      </c>
      <c r="C2354" s="62" t="s">
        <v>4</v>
      </c>
      <c r="D2354" s="62" t="s">
        <v>11</v>
      </c>
      <c r="E2354" s="62" t="s">
        <v>12</v>
      </c>
      <c r="F2354" s="62" t="s">
        <v>13</v>
      </c>
      <c r="G2354" s="64" t="s">
        <v>14</v>
      </c>
    </row>
    <row r="2355" spans="1:12" ht="15" thickTop="1" x14ac:dyDescent="0.3">
      <c r="A2355" s="20"/>
      <c r="B2355" s="67" t="s">
        <v>15</v>
      </c>
      <c r="C2355" s="68"/>
      <c r="D2355" s="68"/>
      <c r="E2355" s="68"/>
      <c r="F2355" s="68"/>
      <c r="G2355" s="7"/>
    </row>
    <row r="2356" spans="1:12" x14ac:dyDescent="0.3">
      <c r="A2356" s="36" t="s">
        <v>16</v>
      </c>
      <c r="B2356" s="4" t="s">
        <v>70</v>
      </c>
      <c r="C2356" s="4" t="s">
        <v>18</v>
      </c>
      <c r="D2356" s="105">
        <v>2.6219999999999999</v>
      </c>
      <c r="E2356" s="6">
        <v>30.28</v>
      </c>
      <c r="F2356" s="6">
        <f>PRODUCT(D2356:E2356)</f>
        <v>79.394159999999999</v>
      </c>
      <c r="G2356" s="7"/>
    </row>
    <row r="2357" spans="1:12" ht="15" thickBot="1" x14ac:dyDescent="0.35">
      <c r="A2357" s="36" t="s">
        <v>19</v>
      </c>
      <c r="B2357" s="4" t="s">
        <v>20</v>
      </c>
      <c r="C2357" s="4" t="s">
        <v>18</v>
      </c>
      <c r="D2357" s="105">
        <v>2.6219999999999999</v>
      </c>
      <c r="E2357" s="6">
        <v>25.18</v>
      </c>
      <c r="F2357" s="6">
        <f>PRODUCT(D2357:E2357)</f>
        <v>66.021959999999993</v>
      </c>
      <c r="G2357" s="7"/>
    </row>
    <row r="2358" spans="1:12" ht="15.6" thickTop="1" thickBot="1" x14ac:dyDescent="0.35">
      <c r="A2358" s="71">
        <v>1</v>
      </c>
      <c r="B2358" s="244" t="s">
        <v>21</v>
      </c>
      <c r="C2358" s="245"/>
      <c r="D2358" s="245"/>
      <c r="E2358" s="246"/>
      <c r="F2358" s="72">
        <f>SUM(F2356:F2357)</f>
        <v>145.41611999999998</v>
      </c>
      <c r="G2358" s="73">
        <f>SUM(F2358/F2366)</f>
        <v>4.497508902744194E-2</v>
      </c>
    </row>
    <row r="2359" spans="1:12" ht="15" thickTop="1" x14ac:dyDescent="0.3">
      <c r="A2359" s="20"/>
      <c r="B2359" s="74" t="s">
        <v>45</v>
      </c>
      <c r="C2359" s="4"/>
      <c r="D2359" s="4"/>
      <c r="E2359" s="4"/>
      <c r="F2359" s="41"/>
      <c r="G2359" s="75"/>
    </row>
    <row r="2360" spans="1:12" ht="15" thickBot="1" x14ac:dyDescent="0.35">
      <c r="A2360" s="36" t="s">
        <v>23</v>
      </c>
      <c r="B2360" s="4" t="s">
        <v>2790</v>
      </c>
      <c r="C2360" s="4" t="s">
        <v>190</v>
      </c>
      <c r="D2360" s="22">
        <v>1</v>
      </c>
      <c r="E2360" s="76">
        <v>2410.52</v>
      </c>
      <c r="F2360" s="6">
        <f>D2360*E2360</f>
        <v>2410.52</v>
      </c>
      <c r="G2360" s="7"/>
      <c r="J2360" s="30"/>
      <c r="K2360" s="104"/>
      <c r="L2360" s="104"/>
    </row>
    <row r="2361" spans="1:12" ht="15.6" thickTop="1" thickBot="1" x14ac:dyDescent="0.35">
      <c r="A2361" s="71">
        <v>2</v>
      </c>
      <c r="B2361" s="244" t="s">
        <v>49</v>
      </c>
      <c r="C2361" s="245"/>
      <c r="D2361" s="245"/>
      <c r="E2361" s="246"/>
      <c r="F2361" s="72">
        <f>SUM(F2360)</f>
        <v>2410.52</v>
      </c>
      <c r="G2361" s="73">
        <f>SUM(F2361/F2366)</f>
        <v>0.745538744964653</v>
      </c>
    </row>
    <row r="2362" spans="1:12" ht="15.6" thickTop="1" thickBot="1" x14ac:dyDescent="0.35">
      <c r="A2362" s="78" t="s">
        <v>26</v>
      </c>
      <c r="B2362" s="244" t="s">
        <v>27</v>
      </c>
      <c r="C2362" s="245"/>
      <c r="D2362" s="245"/>
      <c r="E2362" s="246"/>
      <c r="F2362" s="79">
        <f>SUM(F2358,F2361)</f>
        <v>2555.9361199999998</v>
      </c>
      <c r="G2362" s="3"/>
    </row>
    <row r="2363" spans="1:12" ht="15.6" thickTop="1" thickBot="1" x14ac:dyDescent="0.35">
      <c r="A2363" s="80">
        <v>3</v>
      </c>
      <c r="B2363" s="264" t="s">
        <v>28</v>
      </c>
      <c r="C2363" s="265"/>
      <c r="D2363" s="265"/>
      <c r="E2363" s="266"/>
      <c r="F2363" s="79">
        <f>SUM(F2362)*15%</f>
        <v>383.39041799999995</v>
      </c>
      <c r="G2363" s="73">
        <f>SUM(F2363/F2366)</f>
        <v>0.11857707509881422</v>
      </c>
    </row>
    <row r="2364" spans="1:12" ht="15.6" thickTop="1" thickBot="1" x14ac:dyDescent="0.35">
      <c r="A2364" s="78" t="s">
        <v>29</v>
      </c>
      <c r="B2364" s="244" t="s">
        <v>30</v>
      </c>
      <c r="C2364" s="245"/>
      <c r="D2364" s="245"/>
      <c r="E2364" s="246"/>
      <c r="F2364" s="81">
        <f>SUM(F2362:F2363)</f>
        <v>2939.3265379999998</v>
      </c>
    </row>
    <row r="2365" spans="1:12" ht="15.6" thickTop="1" thickBot="1" x14ac:dyDescent="0.35">
      <c r="A2365" s="80">
        <v>4</v>
      </c>
      <c r="B2365" s="264" t="s">
        <v>31</v>
      </c>
      <c r="C2365" s="265"/>
      <c r="D2365" s="265"/>
      <c r="E2365" s="266"/>
      <c r="F2365" s="79">
        <f>SUM(F2364)*10%</f>
        <v>293.93265379999997</v>
      </c>
      <c r="G2365" s="73">
        <f>SUM(F2365/F2366)</f>
        <v>9.0909090909090898E-2</v>
      </c>
    </row>
    <row r="2366" spans="1:12" ht="15.6" thickTop="1" thickBot="1" x14ac:dyDescent="0.35">
      <c r="A2366" s="78" t="s">
        <v>32</v>
      </c>
      <c r="B2366" s="244" t="s">
        <v>33</v>
      </c>
      <c r="C2366" s="245"/>
      <c r="D2366" s="245"/>
      <c r="E2366" s="246"/>
      <c r="F2366" s="81">
        <f>SUM(F2364:F2365)</f>
        <v>3233.2591917999998</v>
      </c>
      <c r="G2366" s="82">
        <f>SUM(G2358,G2361,G2363,G2365)</f>
        <v>1</v>
      </c>
    </row>
    <row r="2367" spans="1:12" ht="15.6" thickTop="1" thickBot="1" x14ac:dyDescent="0.35"/>
    <row r="2368" spans="1:12" ht="44.4" thickTop="1" thickBot="1" x14ac:dyDescent="0.35">
      <c r="A2368" s="61" t="s">
        <v>2</v>
      </c>
      <c r="B2368" s="62" t="s">
        <v>3</v>
      </c>
      <c r="C2368" s="63" t="s">
        <v>4</v>
      </c>
      <c r="D2368" s="64" t="s">
        <v>5</v>
      </c>
      <c r="E2368" s="27"/>
      <c r="F2368" s="20"/>
      <c r="G2368" s="20"/>
    </row>
    <row r="2369" spans="1:12" ht="73.2" thickTop="1" thickBot="1" x14ac:dyDescent="0.35">
      <c r="A2369" s="65" t="s">
        <v>1298</v>
      </c>
      <c r="B2369" s="222" t="s">
        <v>1299</v>
      </c>
      <c r="C2369" s="50" t="s">
        <v>304</v>
      </c>
      <c r="D2369" s="50">
        <v>1</v>
      </c>
      <c r="E2369" s="20"/>
      <c r="F2369" s="20"/>
      <c r="G2369" s="20"/>
    </row>
    <row r="2370" spans="1:12" ht="30" thickTop="1" thickBot="1" x14ac:dyDescent="0.35">
      <c r="A2370" s="61" t="s">
        <v>9</v>
      </c>
      <c r="B2370" s="62" t="s">
        <v>10</v>
      </c>
      <c r="C2370" s="62" t="s">
        <v>4</v>
      </c>
      <c r="D2370" s="62" t="s">
        <v>11</v>
      </c>
      <c r="E2370" s="62" t="s">
        <v>12</v>
      </c>
      <c r="F2370" s="62" t="s">
        <v>13</v>
      </c>
      <c r="G2370" s="64" t="s">
        <v>14</v>
      </c>
    </row>
    <row r="2371" spans="1:12" ht="15" thickTop="1" x14ac:dyDescent="0.3">
      <c r="A2371" s="20"/>
      <c r="B2371" s="67" t="s">
        <v>15</v>
      </c>
      <c r="C2371" s="68"/>
      <c r="D2371" s="68"/>
      <c r="E2371" s="68"/>
      <c r="F2371" s="68"/>
      <c r="G2371" s="7"/>
    </row>
    <row r="2372" spans="1:12" x14ac:dyDescent="0.3">
      <c r="A2372" s="36" t="s">
        <v>16</v>
      </c>
      <c r="B2372" s="4" t="s">
        <v>70</v>
      </c>
      <c r="C2372" s="4" t="s">
        <v>18</v>
      </c>
      <c r="D2372" s="105">
        <v>1.0105999999999999</v>
      </c>
      <c r="E2372" s="6">
        <v>30.28</v>
      </c>
      <c r="F2372" s="6">
        <f>PRODUCT(D2372:E2372)</f>
        <v>30.600967999999998</v>
      </c>
      <c r="G2372" s="7"/>
    </row>
    <row r="2373" spans="1:12" ht="15" thickBot="1" x14ac:dyDescent="0.35">
      <c r="A2373" s="36" t="s">
        <v>19</v>
      </c>
      <c r="B2373" s="4" t="s">
        <v>20</v>
      </c>
      <c r="C2373" s="4" t="s">
        <v>18</v>
      </c>
      <c r="D2373" s="105">
        <v>1.0105999999999999</v>
      </c>
      <c r="E2373" s="6">
        <v>25.18</v>
      </c>
      <c r="F2373" s="6">
        <f>PRODUCT(D2373:E2373)</f>
        <v>25.446907999999997</v>
      </c>
      <c r="G2373" s="7"/>
    </row>
    <row r="2374" spans="1:12" ht="15.6" thickTop="1" thickBot="1" x14ac:dyDescent="0.35">
      <c r="A2374" s="71">
        <v>1</v>
      </c>
      <c r="B2374" s="244" t="s">
        <v>21</v>
      </c>
      <c r="C2374" s="245"/>
      <c r="D2374" s="245"/>
      <c r="E2374" s="246"/>
      <c r="F2374" s="72">
        <f>SUM(F2372:F2373)</f>
        <v>56.047875999999995</v>
      </c>
      <c r="G2374" s="73">
        <f>SUM(F2374/F2382)</f>
        <v>5.2500483280485344E-2</v>
      </c>
    </row>
    <row r="2375" spans="1:12" ht="15" thickTop="1" x14ac:dyDescent="0.3">
      <c r="A2375" s="20"/>
      <c r="B2375" s="74" t="s">
        <v>45</v>
      </c>
      <c r="C2375" s="4"/>
      <c r="D2375" s="4"/>
      <c r="E2375" s="4"/>
      <c r="F2375" s="41"/>
      <c r="G2375" s="75"/>
    </row>
    <row r="2376" spans="1:12" ht="24" customHeight="1" thickBot="1" x14ac:dyDescent="0.35">
      <c r="A2376" s="36" t="s">
        <v>23</v>
      </c>
      <c r="B2376" s="4" t="s">
        <v>2791</v>
      </c>
      <c r="C2376" s="4" t="s">
        <v>190</v>
      </c>
      <c r="D2376" s="22">
        <v>1</v>
      </c>
      <c r="E2376" s="76">
        <v>787.88</v>
      </c>
      <c r="F2376" s="6">
        <f>D2376*E2376</f>
        <v>787.88</v>
      </c>
      <c r="G2376" s="7"/>
      <c r="J2376" s="30"/>
      <c r="K2376" s="104"/>
      <c r="L2376" s="104"/>
    </row>
    <row r="2377" spans="1:12" ht="15.6" thickTop="1" thickBot="1" x14ac:dyDescent="0.35">
      <c r="A2377" s="71">
        <v>2</v>
      </c>
      <c r="B2377" s="244" t="s">
        <v>49</v>
      </c>
      <c r="C2377" s="245"/>
      <c r="D2377" s="245"/>
      <c r="E2377" s="246"/>
      <c r="F2377" s="72">
        <f>SUM(F2376)</f>
        <v>787.88</v>
      </c>
      <c r="G2377" s="73">
        <f>SUM(F2377/F2382)</f>
        <v>0.73801335071160945</v>
      </c>
    </row>
    <row r="2378" spans="1:12" ht="15.6" thickTop="1" thickBot="1" x14ac:dyDescent="0.35">
      <c r="A2378" s="78" t="s">
        <v>26</v>
      </c>
      <c r="B2378" s="244" t="s">
        <v>27</v>
      </c>
      <c r="C2378" s="245"/>
      <c r="D2378" s="245"/>
      <c r="E2378" s="246"/>
      <c r="F2378" s="79">
        <f>SUM(F2374,F2377)</f>
        <v>843.92787599999997</v>
      </c>
      <c r="G2378" s="3"/>
    </row>
    <row r="2379" spans="1:12" ht="15.6" thickTop="1" thickBot="1" x14ac:dyDescent="0.35">
      <c r="A2379" s="80">
        <v>3</v>
      </c>
      <c r="B2379" s="264" t="s">
        <v>28</v>
      </c>
      <c r="C2379" s="265"/>
      <c r="D2379" s="265"/>
      <c r="E2379" s="266"/>
      <c r="F2379" s="79">
        <f>SUM(F2378)*15%</f>
        <v>126.58918139999999</v>
      </c>
      <c r="G2379" s="73">
        <f>SUM(F2379/F2382)</f>
        <v>0.11857707509881421</v>
      </c>
    </row>
    <row r="2380" spans="1:12" ht="15.6" thickTop="1" thickBot="1" x14ac:dyDescent="0.35">
      <c r="A2380" s="78" t="s">
        <v>29</v>
      </c>
      <c r="B2380" s="244" t="s">
        <v>30</v>
      </c>
      <c r="C2380" s="245"/>
      <c r="D2380" s="245"/>
      <c r="E2380" s="246"/>
      <c r="F2380" s="81">
        <f>SUM(F2378:F2379)</f>
        <v>970.5170574</v>
      </c>
    </row>
    <row r="2381" spans="1:12" ht="15.6" thickTop="1" thickBot="1" x14ac:dyDescent="0.35">
      <c r="A2381" s="80">
        <v>4</v>
      </c>
      <c r="B2381" s="264" t="s">
        <v>31</v>
      </c>
      <c r="C2381" s="265"/>
      <c r="D2381" s="265"/>
      <c r="E2381" s="266"/>
      <c r="F2381" s="79">
        <f>SUM(F2380)*10%</f>
        <v>97.051705740000003</v>
      </c>
      <c r="G2381" s="73">
        <f>SUM(F2381/F2382)</f>
        <v>9.0909090909090898E-2</v>
      </c>
    </row>
    <row r="2382" spans="1:12" ht="15.6" thickTop="1" thickBot="1" x14ac:dyDescent="0.35">
      <c r="A2382" s="78" t="s">
        <v>32</v>
      </c>
      <c r="B2382" s="244" t="s">
        <v>33</v>
      </c>
      <c r="C2382" s="245"/>
      <c r="D2382" s="245"/>
      <c r="E2382" s="246"/>
      <c r="F2382" s="81">
        <f>SUM(F2380:F2381)</f>
        <v>1067.5687631400001</v>
      </c>
      <c r="G2382" s="82">
        <f>SUM(G2374,G2377,G2379,G2381)</f>
        <v>0.99999999999999989</v>
      </c>
    </row>
    <row r="2383" spans="1:12" ht="15.6" thickTop="1" thickBot="1" x14ac:dyDescent="0.35"/>
    <row r="2384" spans="1:12" ht="44.4" thickTop="1" thickBot="1" x14ac:dyDescent="0.35">
      <c r="A2384" s="61" t="s">
        <v>2</v>
      </c>
      <c r="B2384" s="62" t="s">
        <v>3</v>
      </c>
      <c r="C2384" s="63" t="s">
        <v>4</v>
      </c>
      <c r="D2384" s="64" t="s">
        <v>5</v>
      </c>
      <c r="E2384" s="27"/>
      <c r="F2384" s="20"/>
      <c r="G2384" s="20"/>
    </row>
    <row r="2385" spans="1:12" ht="87.6" customHeight="1" thickTop="1" thickBot="1" x14ac:dyDescent="0.35">
      <c r="A2385" s="65" t="s">
        <v>1300</v>
      </c>
      <c r="B2385" s="222" t="s">
        <v>1301</v>
      </c>
      <c r="C2385" s="50" t="s">
        <v>304</v>
      </c>
      <c r="D2385" s="50">
        <v>1</v>
      </c>
      <c r="E2385" s="20"/>
      <c r="F2385" s="20"/>
      <c r="G2385" s="20"/>
    </row>
    <row r="2386" spans="1:12" ht="30" thickTop="1" thickBot="1" x14ac:dyDescent="0.35">
      <c r="A2386" s="61" t="s">
        <v>9</v>
      </c>
      <c r="B2386" s="62" t="s">
        <v>10</v>
      </c>
      <c r="C2386" s="62" t="s">
        <v>4</v>
      </c>
      <c r="D2386" s="62" t="s">
        <v>11</v>
      </c>
      <c r="E2386" s="62" t="s">
        <v>12</v>
      </c>
      <c r="F2386" s="62" t="s">
        <v>13</v>
      </c>
      <c r="G2386" s="64" t="s">
        <v>14</v>
      </c>
    </row>
    <row r="2387" spans="1:12" ht="15" thickTop="1" x14ac:dyDescent="0.3">
      <c r="A2387" s="20"/>
      <c r="B2387" s="67" t="s">
        <v>15</v>
      </c>
      <c r="C2387" s="68"/>
      <c r="D2387" s="68"/>
      <c r="E2387" s="68"/>
      <c r="F2387" s="68"/>
      <c r="G2387" s="7"/>
    </row>
    <row r="2388" spans="1:12" x14ac:dyDescent="0.3">
      <c r="A2388" s="36" t="s">
        <v>16</v>
      </c>
      <c r="B2388" s="4" t="s">
        <v>70</v>
      </c>
      <c r="C2388" s="4" t="s">
        <v>18</v>
      </c>
      <c r="D2388" s="105">
        <v>1.7141999999999999</v>
      </c>
      <c r="E2388" s="6">
        <v>30.28</v>
      </c>
      <c r="F2388" s="6">
        <f>PRODUCT(D2388:E2388)</f>
        <v>51.905976000000003</v>
      </c>
      <c r="G2388" s="7"/>
    </row>
    <row r="2389" spans="1:12" ht="15" thickBot="1" x14ac:dyDescent="0.35">
      <c r="A2389" s="36" t="s">
        <v>19</v>
      </c>
      <c r="B2389" s="4" t="s">
        <v>20</v>
      </c>
      <c r="C2389" s="4" t="s">
        <v>18</v>
      </c>
      <c r="D2389" s="105">
        <v>1.7141999999999999</v>
      </c>
      <c r="E2389" s="6">
        <v>25.18</v>
      </c>
      <c r="F2389" s="6">
        <f>PRODUCT(D2389:E2389)</f>
        <v>43.163556</v>
      </c>
      <c r="G2389" s="7"/>
    </row>
    <row r="2390" spans="1:12" ht="15.6" thickTop="1" thickBot="1" x14ac:dyDescent="0.35">
      <c r="A2390" s="71">
        <v>1</v>
      </c>
      <c r="B2390" s="244" t="s">
        <v>21</v>
      </c>
      <c r="C2390" s="245"/>
      <c r="D2390" s="245"/>
      <c r="E2390" s="246"/>
      <c r="F2390" s="72">
        <f>SUM(F2388:F2389)</f>
        <v>95.069532000000009</v>
      </c>
      <c r="G2390" s="73">
        <f>SUM(F2390/F2398)</f>
        <v>6.7569172271995298E-2</v>
      </c>
    </row>
    <row r="2391" spans="1:12" ht="15" thickTop="1" x14ac:dyDescent="0.3">
      <c r="A2391" s="20"/>
      <c r="B2391" s="74" t="s">
        <v>45</v>
      </c>
      <c r="C2391" s="4"/>
      <c r="D2391" s="4"/>
      <c r="E2391" s="4"/>
      <c r="F2391" s="41"/>
      <c r="G2391" s="75"/>
    </row>
    <row r="2392" spans="1:12" ht="29.4" thickBot="1" x14ac:dyDescent="0.35">
      <c r="A2392" s="36" t="s">
        <v>23</v>
      </c>
      <c r="B2392" s="4" t="s">
        <v>2792</v>
      </c>
      <c r="C2392" s="4" t="s">
        <v>190</v>
      </c>
      <c r="D2392" s="22">
        <v>1</v>
      </c>
      <c r="E2392" s="76">
        <v>1017.18</v>
      </c>
      <c r="F2392" s="6">
        <f>D2392*E2392</f>
        <v>1017.18</v>
      </c>
      <c r="G2392" s="7"/>
      <c r="J2392" s="30"/>
      <c r="K2392" s="104"/>
      <c r="L2392" s="104"/>
    </row>
    <row r="2393" spans="1:12" ht="15.6" thickTop="1" thickBot="1" x14ac:dyDescent="0.35">
      <c r="A2393" s="71">
        <v>2</v>
      </c>
      <c r="B2393" s="244" t="s">
        <v>49</v>
      </c>
      <c r="C2393" s="245"/>
      <c r="D2393" s="245"/>
      <c r="E2393" s="246"/>
      <c r="F2393" s="72">
        <f>SUM(F2392)</f>
        <v>1017.18</v>
      </c>
      <c r="G2393" s="73">
        <f>SUM(F2393/F2398)</f>
        <v>0.72294466172009941</v>
      </c>
    </row>
    <row r="2394" spans="1:12" ht="15.6" thickTop="1" thickBot="1" x14ac:dyDescent="0.35">
      <c r="A2394" s="78" t="s">
        <v>26</v>
      </c>
      <c r="B2394" s="244" t="s">
        <v>27</v>
      </c>
      <c r="C2394" s="245"/>
      <c r="D2394" s="245"/>
      <c r="E2394" s="246"/>
      <c r="F2394" s="79">
        <f>SUM(F2390,F2393)</f>
        <v>1112.249532</v>
      </c>
      <c r="G2394" s="3"/>
    </row>
    <row r="2395" spans="1:12" ht="15.6" thickTop="1" thickBot="1" x14ac:dyDescent="0.35">
      <c r="A2395" s="80">
        <v>3</v>
      </c>
      <c r="B2395" s="264" t="s">
        <v>28</v>
      </c>
      <c r="C2395" s="265"/>
      <c r="D2395" s="265"/>
      <c r="E2395" s="266"/>
      <c r="F2395" s="79">
        <f>SUM(F2394)*15%</f>
        <v>166.8374298</v>
      </c>
      <c r="G2395" s="73">
        <f>SUM(F2395/F2398)</f>
        <v>0.11857707509881421</v>
      </c>
    </row>
    <row r="2396" spans="1:12" ht="15.6" thickTop="1" thickBot="1" x14ac:dyDescent="0.35">
      <c r="A2396" s="78" t="s">
        <v>29</v>
      </c>
      <c r="B2396" s="244" t="s">
        <v>30</v>
      </c>
      <c r="C2396" s="245"/>
      <c r="D2396" s="245"/>
      <c r="E2396" s="246"/>
      <c r="F2396" s="81">
        <f>SUM(F2394:F2395)</f>
        <v>1279.0869618000002</v>
      </c>
    </row>
    <row r="2397" spans="1:12" ht="15.6" thickTop="1" thickBot="1" x14ac:dyDescent="0.35">
      <c r="A2397" s="80">
        <v>4</v>
      </c>
      <c r="B2397" s="264" t="s">
        <v>31</v>
      </c>
      <c r="C2397" s="265"/>
      <c r="D2397" s="265"/>
      <c r="E2397" s="266"/>
      <c r="F2397" s="79">
        <f>SUM(F2396)*10%</f>
        <v>127.90869618000002</v>
      </c>
      <c r="G2397" s="73">
        <f>SUM(F2397/F2398)</f>
        <v>9.0909090909090912E-2</v>
      </c>
    </row>
    <row r="2398" spans="1:12" ht="15.6" thickTop="1" thickBot="1" x14ac:dyDescent="0.35">
      <c r="A2398" s="78" t="s">
        <v>32</v>
      </c>
      <c r="B2398" s="244" t="s">
        <v>33</v>
      </c>
      <c r="C2398" s="245"/>
      <c r="D2398" s="245"/>
      <c r="E2398" s="246"/>
      <c r="F2398" s="81">
        <f>SUM(F2396:F2397)</f>
        <v>1406.9956579800003</v>
      </c>
      <c r="G2398" s="82">
        <f>SUM(G2390,G2393,G2395,G2397)</f>
        <v>0.99999999999999989</v>
      </c>
    </row>
    <row r="2399" spans="1:12" ht="15.6" thickTop="1" thickBot="1" x14ac:dyDescent="0.35"/>
    <row r="2400" spans="1:12" ht="44.4" thickTop="1" thickBot="1" x14ac:dyDescent="0.35">
      <c r="A2400" s="61" t="s">
        <v>2</v>
      </c>
      <c r="B2400" s="62" t="s">
        <v>3</v>
      </c>
      <c r="C2400" s="63" t="s">
        <v>4</v>
      </c>
      <c r="D2400" s="64" t="s">
        <v>5</v>
      </c>
      <c r="E2400" s="27"/>
      <c r="F2400" s="20"/>
      <c r="G2400" s="20"/>
    </row>
    <row r="2401" spans="1:12" ht="44.4" thickTop="1" thickBot="1" x14ac:dyDescent="0.35">
      <c r="A2401" s="65" t="s">
        <v>1302</v>
      </c>
      <c r="B2401" s="66" t="s">
        <v>1303</v>
      </c>
      <c r="C2401" s="50" t="s">
        <v>483</v>
      </c>
      <c r="D2401" s="50">
        <v>1</v>
      </c>
      <c r="E2401" s="20"/>
      <c r="F2401" s="20"/>
      <c r="G2401" s="20"/>
    </row>
    <row r="2402" spans="1:12" ht="30" thickTop="1" thickBot="1" x14ac:dyDescent="0.35">
      <c r="A2402" s="61" t="s">
        <v>9</v>
      </c>
      <c r="B2402" s="62" t="s">
        <v>10</v>
      </c>
      <c r="C2402" s="62" t="s">
        <v>4</v>
      </c>
      <c r="D2402" s="62" t="s">
        <v>11</v>
      </c>
      <c r="E2402" s="62" t="s">
        <v>12</v>
      </c>
      <c r="F2402" s="62" t="s">
        <v>13</v>
      </c>
      <c r="G2402" s="64" t="s">
        <v>14</v>
      </c>
    </row>
    <row r="2403" spans="1:12" ht="15" thickTop="1" x14ac:dyDescent="0.3">
      <c r="A2403" s="20"/>
      <c r="B2403" s="67" t="s">
        <v>15</v>
      </c>
      <c r="C2403" s="68"/>
      <c r="D2403" s="68"/>
      <c r="E2403" s="68"/>
      <c r="F2403" s="68"/>
      <c r="G2403" s="7"/>
    </row>
    <row r="2404" spans="1:12" x14ac:dyDescent="0.3">
      <c r="A2404" s="36" t="s">
        <v>16</v>
      </c>
      <c r="B2404" s="4" t="s">
        <v>70</v>
      </c>
      <c r="C2404" s="4" t="s">
        <v>18</v>
      </c>
      <c r="D2404" s="105">
        <v>0.1134</v>
      </c>
      <c r="E2404" s="6">
        <v>30.28</v>
      </c>
      <c r="F2404" s="6">
        <f>PRODUCT(D2404:E2404)</f>
        <v>3.4337520000000001</v>
      </c>
      <c r="G2404" s="7"/>
    </row>
    <row r="2405" spans="1:12" ht="15" thickBot="1" x14ac:dyDescent="0.35">
      <c r="A2405" s="36" t="s">
        <v>19</v>
      </c>
      <c r="B2405" s="4" t="s">
        <v>20</v>
      </c>
      <c r="C2405" s="4" t="s">
        <v>18</v>
      </c>
      <c r="D2405" s="105">
        <v>0.1134</v>
      </c>
      <c r="E2405" s="6">
        <v>25.18</v>
      </c>
      <c r="F2405" s="6">
        <f>PRODUCT(D2405:E2405)</f>
        <v>2.8554119999999998</v>
      </c>
      <c r="G2405" s="7"/>
    </row>
    <row r="2406" spans="1:12" ht="15.6" thickTop="1" thickBot="1" x14ac:dyDescent="0.35">
      <c r="A2406" s="71">
        <v>1</v>
      </c>
      <c r="B2406" s="244" t="s">
        <v>21</v>
      </c>
      <c r="C2406" s="245"/>
      <c r="D2406" s="245"/>
      <c r="E2406" s="246"/>
      <c r="F2406" s="72">
        <f>SUM(F2404:F2405)</f>
        <v>6.2891639999999995</v>
      </c>
      <c r="G2406" s="73">
        <f>SUM(F2406/F2414)</f>
        <v>0.10542322476804422</v>
      </c>
    </row>
    <row r="2407" spans="1:12" ht="15" thickTop="1" x14ac:dyDescent="0.3">
      <c r="A2407" s="20"/>
      <c r="B2407" s="74" t="s">
        <v>45</v>
      </c>
      <c r="C2407" s="4"/>
      <c r="D2407" s="4"/>
      <c r="E2407" s="4"/>
      <c r="F2407" s="41"/>
      <c r="G2407" s="75"/>
    </row>
    <row r="2408" spans="1:12" ht="15" thickBot="1" x14ac:dyDescent="0.35">
      <c r="A2408" s="36" t="s">
        <v>23</v>
      </c>
      <c r="B2408" s="4" t="s">
        <v>2793</v>
      </c>
      <c r="C2408" s="4" t="s">
        <v>190</v>
      </c>
      <c r="D2408" s="22">
        <v>1</v>
      </c>
      <c r="E2408" s="76">
        <v>40.869999999999997</v>
      </c>
      <c r="F2408" s="6">
        <f>D2408*E2408</f>
        <v>40.869999999999997</v>
      </c>
      <c r="G2408" s="7"/>
      <c r="J2408" s="30"/>
      <c r="K2408" s="104"/>
      <c r="L2408" s="104"/>
    </row>
    <row r="2409" spans="1:12" ht="15.6" thickTop="1" thickBot="1" x14ac:dyDescent="0.35">
      <c r="A2409" s="71">
        <v>2</v>
      </c>
      <c r="B2409" s="244" t="s">
        <v>49</v>
      </c>
      <c r="C2409" s="245"/>
      <c r="D2409" s="245"/>
      <c r="E2409" s="246"/>
      <c r="F2409" s="72">
        <f>SUM(F2408)</f>
        <v>40.869999999999997</v>
      </c>
      <c r="G2409" s="73">
        <f>SUM(F2409/F2414)</f>
        <v>0.68509060922405074</v>
      </c>
    </row>
    <row r="2410" spans="1:12" ht="15.6" thickTop="1" thickBot="1" x14ac:dyDescent="0.35">
      <c r="A2410" s="78" t="s">
        <v>26</v>
      </c>
      <c r="B2410" s="244" t="s">
        <v>27</v>
      </c>
      <c r="C2410" s="245"/>
      <c r="D2410" s="245"/>
      <c r="E2410" s="246"/>
      <c r="F2410" s="79">
        <f>SUM(F2406,F2409)</f>
        <v>47.159163999999997</v>
      </c>
      <c r="G2410" s="3"/>
    </row>
    <row r="2411" spans="1:12" ht="15.6" thickTop="1" thickBot="1" x14ac:dyDescent="0.35">
      <c r="A2411" s="80">
        <v>3</v>
      </c>
      <c r="B2411" s="264" t="s">
        <v>28</v>
      </c>
      <c r="C2411" s="265"/>
      <c r="D2411" s="265"/>
      <c r="E2411" s="266"/>
      <c r="F2411" s="79">
        <f>SUM(F2410)*15%</f>
        <v>7.073874599999999</v>
      </c>
      <c r="G2411" s="73">
        <f>SUM(F2411/F2414)</f>
        <v>0.11857707509881422</v>
      </c>
    </row>
    <row r="2412" spans="1:12" ht="15.6" thickTop="1" thickBot="1" x14ac:dyDescent="0.35">
      <c r="A2412" s="78" t="s">
        <v>29</v>
      </c>
      <c r="B2412" s="244" t="s">
        <v>30</v>
      </c>
      <c r="C2412" s="245"/>
      <c r="D2412" s="245"/>
      <c r="E2412" s="246"/>
      <c r="F2412" s="81">
        <f>SUM(F2410:F2411)</f>
        <v>54.233038599999993</v>
      </c>
    </row>
    <row r="2413" spans="1:12" ht="15.6" thickTop="1" thickBot="1" x14ac:dyDescent="0.35">
      <c r="A2413" s="80">
        <v>4</v>
      </c>
      <c r="B2413" s="264" t="s">
        <v>31</v>
      </c>
      <c r="C2413" s="265"/>
      <c r="D2413" s="265"/>
      <c r="E2413" s="266"/>
      <c r="F2413" s="79">
        <f>SUM(F2412)*10%</f>
        <v>5.4233038599999999</v>
      </c>
      <c r="G2413" s="73">
        <f>SUM(F2413/F2414)</f>
        <v>9.0909090909090925E-2</v>
      </c>
    </row>
    <row r="2414" spans="1:12" ht="15.6" thickTop="1" thickBot="1" x14ac:dyDescent="0.35">
      <c r="A2414" s="78" t="s">
        <v>32</v>
      </c>
      <c r="B2414" s="244" t="s">
        <v>33</v>
      </c>
      <c r="C2414" s="245"/>
      <c r="D2414" s="245"/>
      <c r="E2414" s="246"/>
      <c r="F2414" s="81">
        <f>SUM(F2412:F2413)</f>
        <v>59.656342459999991</v>
      </c>
      <c r="G2414" s="82">
        <f>SUM(G2406,G2409,G2411,G2413)</f>
        <v>1</v>
      </c>
    </row>
    <row r="2415" spans="1:12" ht="15.6" thickTop="1" thickBot="1" x14ac:dyDescent="0.35"/>
    <row r="2416" spans="1:12" ht="44.4" thickTop="1" thickBot="1" x14ac:dyDescent="0.35">
      <c r="A2416" s="61" t="s">
        <v>2</v>
      </c>
      <c r="B2416" s="62" t="s">
        <v>3</v>
      </c>
      <c r="C2416" s="63" t="s">
        <v>4</v>
      </c>
      <c r="D2416" s="64" t="s">
        <v>5</v>
      </c>
      <c r="E2416" s="27"/>
      <c r="F2416" s="20"/>
      <c r="G2416" s="20"/>
    </row>
    <row r="2417" spans="1:12" ht="60" customHeight="1" thickTop="1" thickBot="1" x14ac:dyDescent="0.35">
      <c r="A2417" s="65" t="s">
        <v>1304</v>
      </c>
      <c r="B2417" s="222" t="s">
        <v>1305</v>
      </c>
      <c r="C2417" s="50" t="s">
        <v>483</v>
      </c>
      <c r="D2417" s="50">
        <v>1</v>
      </c>
      <c r="E2417" s="20"/>
      <c r="F2417" s="20"/>
      <c r="G2417" s="20"/>
    </row>
    <row r="2418" spans="1:12" ht="30" thickTop="1" thickBot="1" x14ac:dyDescent="0.35">
      <c r="A2418" s="61" t="s">
        <v>9</v>
      </c>
      <c r="B2418" s="62" t="s">
        <v>10</v>
      </c>
      <c r="C2418" s="62" t="s">
        <v>4</v>
      </c>
      <c r="D2418" s="62" t="s">
        <v>11</v>
      </c>
      <c r="E2418" s="62" t="s">
        <v>12</v>
      </c>
      <c r="F2418" s="62" t="s">
        <v>13</v>
      </c>
      <c r="G2418" s="64" t="s">
        <v>14</v>
      </c>
    </row>
    <row r="2419" spans="1:12" ht="15" thickTop="1" x14ac:dyDescent="0.3">
      <c r="A2419" s="20"/>
      <c r="B2419" s="67" t="s">
        <v>15</v>
      </c>
      <c r="C2419" s="68"/>
      <c r="D2419" s="68"/>
      <c r="E2419" s="68"/>
      <c r="F2419" s="68"/>
      <c r="G2419" s="7"/>
    </row>
    <row r="2420" spans="1:12" x14ac:dyDescent="0.3">
      <c r="A2420" s="36" t="s">
        <v>16</v>
      </c>
      <c r="B2420" s="4" t="s">
        <v>70</v>
      </c>
      <c r="C2420" s="4" t="s">
        <v>18</v>
      </c>
      <c r="D2420" s="105">
        <v>0.1114</v>
      </c>
      <c r="E2420" s="6">
        <v>30.28</v>
      </c>
      <c r="F2420" s="6">
        <f>PRODUCT(D2420:E2420)</f>
        <v>3.373192</v>
      </c>
      <c r="G2420" s="7"/>
    </row>
    <row r="2421" spans="1:12" ht="15" thickBot="1" x14ac:dyDescent="0.35">
      <c r="A2421" s="36" t="s">
        <v>19</v>
      </c>
      <c r="B2421" s="4" t="s">
        <v>20</v>
      </c>
      <c r="C2421" s="4" t="s">
        <v>18</v>
      </c>
      <c r="D2421" s="105">
        <v>0.1114</v>
      </c>
      <c r="E2421" s="6">
        <v>25.18</v>
      </c>
      <c r="F2421" s="6">
        <f>PRODUCT(D2421:E2421)</f>
        <v>2.8050519999999999</v>
      </c>
      <c r="G2421" s="7"/>
    </row>
    <row r="2422" spans="1:12" ht="15.6" thickTop="1" thickBot="1" x14ac:dyDescent="0.35">
      <c r="A2422" s="71">
        <v>1</v>
      </c>
      <c r="B2422" s="244" t="s">
        <v>21</v>
      </c>
      <c r="C2422" s="245"/>
      <c r="D2422" s="245"/>
      <c r="E2422" s="246"/>
      <c r="F2422" s="72">
        <f>SUM(F2420:F2421)</f>
        <v>6.1782439999999994</v>
      </c>
      <c r="G2422" s="73">
        <f>SUM(F2422/F2430)</f>
        <v>7.5117183290564632E-2</v>
      </c>
    </row>
    <row r="2423" spans="1:12" ht="15" thickTop="1" x14ac:dyDescent="0.3">
      <c r="A2423" s="20"/>
      <c r="B2423" s="74" t="s">
        <v>45</v>
      </c>
      <c r="C2423" s="4"/>
      <c r="D2423" s="4"/>
      <c r="E2423" s="4"/>
      <c r="F2423" s="41"/>
      <c r="G2423" s="75"/>
    </row>
    <row r="2424" spans="1:12" ht="15" thickBot="1" x14ac:dyDescent="0.35">
      <c r="A2424" s="36" t="s">
        <v>23</v>
      </c>
      <c r="B2424" s="4" t="s">
        <v>2793</v>
      </c>
      <c r="C2424" s="4" t="s">
        <v>190</v>
      </c>
      <c r="D2424" s="22">
        <v>1</v>
      </c>
      <c r="E2424" s="76">
        <v>58.84</v>
      </c>
      <c r="F2424" s="6">
        <f>D2424*E2424</f>
        <v>58.84</v>
      </c>
      <c r="G2424" s="7"/>
      <c r="J2424" s="30"/>
      <c r="K2424" s="104"/>
      <c r="L2424" s="104"/>
    </row>
    <row r="2425" spans="1:12" ht="15.6" thickTop="1" thickBot="1" x14ac:dyDescent="0.35">
      <c r="A2425" s="71">
        <v>2</v>
      </c>
      <c r="B2425" s="244" t="s">
        <v>49</v>
      </c>
      <c r="C2425" s="245"/>
      <c r="D2425" s="245"/>
      <c r="E2425" s="246"/>
      <c r="F2425" s="72">
        <f>SUM(F2424)</f>
        <v>58.84</v>
      </c>
      <c r="G2425" s="73">
        <f>SUM(F2425/F2430)</f>
        <v>0.71539665070153002</v>
      </c>
    </row>
    <row r="2426" spans="1:12" ht="15.6" thickTop="1" thickBot="1" x14ac:dyDescent="0.35">
      <c r="A2426" s="78" t="s">
        <v>26</v>
      </c>
      <c r="B2426" s="244" t="s">
        <v>27</v>
      </c>
      <c r="C2426" s="245"/>
      <c r="D2426" s="245"/>
      <c r="E2426" s="246"/>
      <c r="F2426" s="79">
        <f>SUM(F2422,F2425)</f>
        <v>65.01824400000001</v>
      </c>
      <c r="G2426" s="3"/>
    </row>
    <row r="2427" spans="1:12" ht="15.6" thickTop="1" thickBot="1" x14ac:dyDescent="0.35">
      <c r="A2427" s="80">
        <v>3</v>
      </c>
      <c r="B2427" s="264" t="s">
        <v>28</v>
      </c>
      <c r="C2427" s="265"/>
      <c r="D2427" s="265"/>
      <c r="E2427" s="266"/>
      <c r="F2427" s="79">
        <f>SUM(F2426)*15%</f>
        <v>9.7527366000000004</v>
      </c>
      <c r="G2427" s="73">
        <f>SUM(F2427/F2430)</f>
        <v>0.11857707509881421</v>
      </c>
    </row>
    <row r="2428" spans="1:12" ht="15.6" thickTop="1" thickBot="1" x14ac:dyDescent="0.35">
      <c r="A2428" s="78" t="s">
        <v>29</v>
      </c>
      <c r="B2428" s="244" t="s">
        <v>30</v>
      </c>
      <c r="C2428" s="245"/>
      <c r="D2428" s="245"/>
      <c r="E2428" s="246"/>
      <c r="F2428" s="81">
        <f>SUM(F2426:F2427)</f>
        <v>74.770980600000016</v>
      </c>
    </row>
    <row r="2429" spans="1:12" ht="15.6" thickTop="1" thickBot="1" x14ac:dyDescent="0.35">
      <c r="A2429" s="80">
        <v>4</v>
      </c>
      <c r="B2429" s="264" t="s">
        <v>31</v>
      </c>
      <c r="C2429" s="265"/>
      <c r="D2429" s="265"/>
      <c r="E2429" s="266"/>
      <c r="F2429" s="79">
        <f>SUM(F2428)*10%</f>
        <v>7.4770980600000021</v>
      </c>
      <c r="G2429" s="73">
        <f>SUM(F2429/F2430)</f>
        <v>9.0909090909090912E-2</v>
      </c>
    </row>
    <row r="2430" spans="1:12" ht="15.6" thickTop="1" thickBot="1" x14ac:dyDescent="0.35">
      <c r="A2430" s="78" t="s">
        <v>32</v>
      </c>
      <c r="B2430" s="244" t="s">
        <v>33</v>
      </c>
      <c r="C2430" s="245"/>
      <c r="D2430" s="245"/>
      <c r="E2430" s="246"/>
      <c r="F2430" s="81">
        <f>SUM(F2428:F2429)</f>
        <v>82.248078660000019</v>
      </c>
      <c r="G2430" s="82">
        <f>SUM(G2422,G2425,G2427,G2429)</f>
        <v>0.99999999999999978</v>
      </c>
    </row>
    <row r="2431" spans="1:12" ht="15.6" thickTop="1" thickBot="1" x14ac:dyDescent="0.35"/>
    <row r="2432" spans="1:12" ht="44.4" thickTop="1" thickBot="1" x14ac:dyDescent="0.35">
      <c r="A2432" s="61" t="s">
        <v>2</v>
      </c>
      <c r="B2432" s="62" t="s">
        <v>3</v>
      </c>
      <c r="C2432" s="63" t="s">
        <v>4</v>
      </c>
      <c r="D2432" s="64" t="s">
        <v>5</v>
      </c>
      <c r="E2432" s="27"/>
      <c r="F2432" s="20"/>
      <c r="G2432" s="20"/>
    </row>
    <row r="2433" spans="1:12" ht="44.4" thickTop="1" thickBot="1" x14ac:dyDescent="0.35">
      <c r="A2433" s="65" t="s">
        <v>1306</v>
      </c>
      <c r="B2433" s="66" t="s">
        <v>1307</v>
      </c>
      <c r="C2433" s="50" t="s">
        <v>483</v>
      </c>
      <c r="D2433" s="50">
        <v>1</v>
      </c>
      <c r="E2433" s="20"/>
      <c r="F2433" s="20"/>
      <c r="G2433" s="20"/>
    </row>
    <row r="2434" spans="1:12" ht="30" thickTop="1" thickBot="1" x14ac:dyDescent="0.35">
      <c r="A2434" s="61" t="s">
        <v>9</v>
      </c>
      <c r="B2434" s="62" t="s">
        <v>10</v>
      </c>
      <c r="C2434" s="62" t="s">
        <v>4</v>
      </c>
      <c r="D2434" s="62" t="s">
        <v>11</v>
      </c>
      <c r="E2434" s="62" t="s">
        <v>12</v>
      </c>
      <c r="F2434" s="62" t="s">
        <v>13</v>
      </c>
      <c r="G2434" s="64" t="s">
        <v>14</v>
      </c>
    </row>
    <row r="2435" spans="1:12" ht="15" thickTop="1" x14ac:dyDescent="0.3">
      <c r="A2435" s="20"/>
      <c r="B2435" s="67" t="s">
        <v>15</v>
      </c>
      <c r="C2435" s="68"/>
      <c r="D2435" s="68"/>
      <c r="E2435" s="68"/>
      <c r="F2435" s="68"/>
      <c r="G2435" s="7"/>
    </row>
    <row r="2436" spans="1:12" x14ac:dyDescent="0.3">
      <c r="A2436" s="36" t="s">
        <v>16</v>
      </c>
      <c r="B2436" s="4" t="s">
        <v>70</v>
      </c>
      <c r="C2436" s="4" t="s">
        <v>18</v>
      </c>
      <c r="D2436" s="105">
        <v>0.19359999999999999</v>
      </c>
      <c r="E2436" s="6">
        <v>30.28</v>
      </c>
      <c r="F2436" s="6">
        <f>PRODUCT(D2436:E2436)</f>
        <v>5.8622079999999999</v>
      </c>
      <c r="G2436" s="7"/>
    </row>
    <row r="2437" spans="1:12" ht="15" thickBot="1" x14ac:dyDescent="0.35">
      <c r="A2437" s="36" t="s">
        <v>19</v>
      </c>
      <c r="B2437" s="4" t="s">
        <v>20</v>
      </c>
      <c r="C2437" s="4" t="s">
        <v>18</v>
      </c>
      <c r="D2437" s="105">
        <v>0.19359999999999999</v>
      </c>
      <c r="E2437" s="6">
        <v>25.18</v>
      </c>
      <c r="F2437" s="6">
        <f>PRODUCT(D2437:E2437)</f>
        <v>4.8748480000000001</v>
      </c>
      <c r="G2437" s="7"/>
    </row>
    <row r="2438" spans="1:12" ht="15.6" thickTop="1" thickBot="1" x14ac:dyDescent="0.35">
      <c r="A2438" s="71">
        <v>1</v>
      </c>
      <c r="B2438" s="244" t="s">
        <v>21</v>
      </c>
      <c r="C2438" s="245"/>
      <c r="D2438" s="245"/>
      <c r="E2438" s="246"/>
      <c r="F2438" s="72">
        <f>SUM(F2436:F2437)</f>
        <v>10.737055999999999</v>
      </c>
      <c r="G2438" s="73">
        <f>SUM(F2438/F2446)</f>
        <v>5.251141980925355E-2</v>
      </c>
    </row>
    <row r="2439" spans="1:12" ht="15" thickTop="1" x14ac:dyDescent="0.3">
      <c r="A2439" s="20"/>
      <c r="B2439" s="74" t="s">
        <v>45</v>
      </c>
      <c r="C2439" s="4"/>
      <c r="D2439" s="4"/>
      <c r="E2439" s="4"/>
      <c r="F2439" s="41"/>
      <c r="G2439" s="75"/>
    </row>
    <row r="2440" spans="1:12" ht="29.4" thickBot="1" x14ac:dyDescent="0.35">
      <c r="A2440" s="36" t="s">
        <v>23</v>
      </c>
      <c r="B2440" s="4" t="s">
        <v>2794</v>
      </c>
      <c r="C2440" s="4" t="s">
        <v>190</v>
      </c>
      <c r="D2440" s="22">
        <v>1</v>
      </c>
      <c r="E2440" s="76">
        <v>150.9</v>
      </c>
      <c r="F2440" s="6">
        <f>D2440*E2440</f>
        <v>150.9</v>
      </c>
      <c r="G2440" s="7"/>
      <c r="J2440" s="30"/>
      <c r="K2440" s="104"/>
      <c r="L2440" s="104"/>
    </row>
    <row r="2441" spans="1:12" ht="15.6" thickTop="1" thickBot="1" x14ac:dyDescent="0.35">
      <c r="A2441" s="71">
        <v>2</v>
      </c>
      <c r="B2441" s="244" t="s">
        <v>49</v>
      </c>
      <c r="C2441" s="245"/>
      <c r="D2441" s="245"/>
      <c r="E2441" s="246"/>
      <c r="F2441" s="72">
        <f>SUM(F2440)</f>
        <v>150.9</v>
      </c>
      <c r="G2441" s="73">
        <f>SUM(F2441/F2446)</f>
        <v>0.7380024141828414</v>
      </c>
    </row>
    <row r="2442" spans="1:12" ht="15.6" thickTop="1" thickBot="1" x14ac:dyDescent="0.35">
      <c r="A2442" s="78" t="s">
        <v>26</v>
      </c>
      <c r="B2442" s="244" t="s">
        <v>27</v>
      </c>
      <c r="C2442" s="245"/>
      <c r="D2442" s="245"/>
      <c r="E2442" s="246"/>
      <c r="F2442" s="79">
        <f>SUM(F2438,F2441)</f>
        <v>161.637056</v>
      </c>
      <c r="G2442" s="3"/>
    </row>
    <row r="2443" spans="1:12" ht="15.6" thickTop="1" thickBot="1" x14ac:dyDescent="0.35">
      <c r="A2443" s="80">
        <v>3</v>
      </c>
      <c r="B2443" s="264" t="s">
        <v>28</v>
      </c>
      <c r="C2443" s="265"/>
      <c r="D2443" s="265"/>
      <c r="E2443" s="266"/>
      <c r="F2443" s="79">
        <f>SUM(F2442)*15%</f>
        <v>24.2455584</v>
      </c>
      <c r="G2443" s="73">
        <f>SUM(F2443/F2446)</f>
        <v>0.11857707509881424</v>
      </c>
    </row>
    <row r="2444" spans="1:12" ht="15.6" thickTop="1" thickBot="1" x14ac:dyDescent="0.35">
      <c r="A2444" s="78" t="s">
        <v>29</v>
      </c>
      <c r="B2444" s="244" t="s">
        <v>30</v>
      </c>
      <c r="C2444" s="245"/>
      <c r="D2444" s="245"/>
      <c r="E2444" s="246"/>
      <c r="F2444" s="81">
        <f>SUM(F2442:F2443)</f>
        <v>185.88261439999999</v>
      </c>
    </row>
    <row r="2445" spans="1:12" ht="15.6" thickTop="1" thickBot="1" x14ac:dyDescent="0.35">
      <c r="A2445" s="80">
        <v>4</v>
      </c>
      <c r="B2445" s="264" t="s">
        <v>31</v>
      </c>
      <c r="C2445" s="265"/>
      <c r="D2445" s="265"/>
      <c r="E2445" s="266"/>
      <c r="F2445" s="79">
        <f>SUM(F2444)*10%</f>
        <v>18.58826144</v>
      </c>
      <c r="G2445" s="73">
        <f>SUM(F2445/F2446)</f>
        <v>9.0909090909090912E-2</v>
      </c>
    </row>
    <row r="2446" spans="1:12" ht="15.6" thickTop="1" thickBot="1" x14ac:dyDescent="0.35">
      <c r="A2446" s="78" t="s">
        <v>32</v>
      </c>
      <c r="B2446" s="244" t="s">
        <v>33</v>
      </c>
      <c r="C2446" s="245"/>
      <c r="D2446" s="245"/>
      <c r="E2446" s="246"/>
      <c r="F2446" s="81">
        <f>SUM(F2444:F2445)</f>
        <v>204.47087583999999</v>
      </c>
      <c r="G2446" s="82">
        <f>SUM(G2438,G2441,G2443,G2445)</f>
        <v>1</v>
      </c>
    </row>
    <row r="2447" spans="1:12" ht="15" thickTop="1" x14ac:dyDescent="0.3"/>
  </sheetData>
  <mergeCells count="1083">
    <mergeCell ref="A907:A908"/>
    <mergeCell ref="A844:A845"/>
    <mergeCell ref="B865:B866"/>
    <mergeCell ref="A865:A866"/>
    <mergeCell ref="D865:D866"/>
    <mergeCell ref="C865:C866"/>
    <mergeCell ref="B886:B887"/>
    <mergeCell ref="D886:D887"/>
    <mergeCell ref="C886:C887"/>
    <mergeCell ref="A886:A887"/>
    <mergeCell ref="A781:A782"/>
    <mergeCell ref="D781:D782"/>
    <mergeCell ref="C781:C782"/>
    <mergeCell ref="B802:B803"/>
    <mergeCell ref="B823:B824"/>
    <mergeCell ref="A802:A803"/>
    <mergeCell ref="C802:C803"/>
    <mergeCell ref="D802:D803"/>
    <mergeCell ref="D823:D824"/>
    <mergeCell ref="C823:C824"/>
    <mergeCell ref="A823:A824"/>
    <mergeCell ref="B881:E881"/>
    <mergeCell ref="B882:E882"/>
    <mergeCell ref="B883:E883"/>
    <mergeCell ref="B893:E893"/>
    <mergeCell ref="B896:E896"/>
    <mergeCell ref="B899:E899"/>
    <mergeCell ref="B862:E862"/>
    <mergeCell ref="B872:E872"/>
    <mergeCell ref="B875:E875"/>
    <mergeCell ref="B878:E878"/>
    <mergeCell ref="B879:E879"/>
    <mergeCell ref="A566:A567"/>
    <mergeCell ref="D566:D567"/>
    <mergeCell ref="C566:C567"/>
    <mergeCell ref="B587:B588"/>
    <mergeCell ref="B608:B609"/>
    <mergeCell ref="B629:B630"/>
    <mergeCell ref="B650:B651"/>
    <mergeCell ref="D629:D630"/>
    <mergeCell ref="C629:C630"/>
    <mergeCell ref="A629:A630"/>
    <mergeCell ref="A650:A651"/>
    <mergeCell ref="D650:D651"/>
    <mergeCell ref="C650:C651"/>
    <mergeCell ref="A57:A58"/>
    <mergeCell ref="D57:D58"/>
    <mergeCell ref="C57:C58"/>
    <mergeCell ref="B503:B504"/>
    <mergeCell ref="A503:A504"/>
    <mergeCell ref="D503:D504"/>
    <mergeCell ref="C503:C504"/>
    <mergeCell ref="B524:B525"/>
    <mergeCell ref="B545:B546"/>
    <mergeCell ref="A545:A546"/>
    <mergeCell ref="D545:D546"/>
    <mergeCell ref="C545:C546"/>
    <mergeCell ref="D524:D525"/>
    <mergeCell ref="C524:C525"/>
    <mergeCell ref="A524:A525"/>
    <mergeCell ref="B644:E644"/>
    <mergeCell ref="B645:E645"/>
    <mergeCell ref="B646:E646"/>
    <mergeCell ref="B647:E647"/>
    <mergeCell ref="B2446:E2446"/>
    <mergeCell ref="B2438:E2438"/>
    <mergeCell ref="B2441:E2441"/>
    <mergeCell ref="B2442:E2442"/>
    <mergeCell ref="B2443:E2443"/>
    <mergeCell ref="B2444:E2444"/>
    <mergeCell ref="B2445:E2445"/>
    <mergeCell ref="B2425:E2425"/>
    <mergeCell ref="B2426:E2426"/>
    <mergeCell ref="B2427:E2427"/>
    <mergeCell ref="B2428:E2428"/>
    <mergeCell ref="B2429:E2429"/>
    <mergeCell ref="B2430:E2430"/>
    <mergeCell ref="B2410:E2410"/>
    <mergeCell ref="B2411:E2411"/>
    <mergeCell ref="B2412:E2412"/>
    <mergeCell ref="B2413:E2413"/>
    <mergeCell ref="B2414:E2414"/>
    <mergeCell ref="B2422:E2422"/>
    <mergeCell ref="B2395:E2395"/>
    <mergeCell ref="B2396:E2396"/>
    <mergeCell ref="B2397:E2397"/>
    <mergeCell ref="B2398:E2398"/>
    <mergeCell ref="B2406:E2406"/>
    <mergeCell ref="B2409:E2409"/>
    <mergeCell ref="B2380:E2380"/>
    <mergeCell ref="B2381:E2381"/>
    <mergeCell ref="B2382:E2382"/>
    <mergeCell ref="B2390:E2390"/>
    <mergeCell ref="B2393:E2393"/>
    <mergeCell ref="B2394:E2394"/>
    <mergeCell ref="B2365:E2365"/>
    <mergeCell ref="B2366:E2366"/>
    <mergeCell ref="B2374:E2374"/>
    <mergeCell ref="B2377:E2377"/>
    <mergeCell ref="B2378:E2378"/>
    <mergeCell ref="B2379:E2379"/>
    <mergeCell ref="B2350:E2350"/>
    <mergeCell ref="B2358:E2358"/>
    <mergeCell ref="B2361:E2361"/>
    <mergeCell ref="B2362:E2362"/>
    <mergeCell ref="B2363:E2363"/>
    <mergeCell ref="B2364:E2364"/>
    <mergeCell ref="B2342:E2342"/>
    <mergeCell ref="B2345:E2345"/>
    <mergeCell ref="B2346:E2346"/>
    <mergeCell ref="B2347:E2347"/>
    <mergeCell ref="B2348:E2348"/>
    <mergeCell ref="B2349:E2349"/>
    <mergeCell ref="B2329:E2329"/>
    <mergeCell ref="B2330:E2330"/>
    <mergeCell ref="B2331:E2331"/>
    <mergeCell ref="B2332:E2332"/>
    <mergeCell ref="B2333:E2333"/>
    <mergeCell ref="B2334:E2334"/>
    <mergeCell ref="B2314:E2314"/>
    <mergeCell ref="B2315:E2315"/>
    <mergeCell ref="B2316:E2316"/>
    <mergeCell ref="B2317:E2317"/>
    <mergeCell ref="B2318:E2318"/>
    <mergeCell ref="B2326:E2326"/>
    <mergeCell ref="B2298:E2298"/>
    <mergeCell ref="B2299:E2299"/>
    <mergeCell ref="B2300:E2300"/>
    <mergeCell ref="B2301:E2301"/>
    <mergeCell ref="B2310:E2310"/>
    <mergeCell ref="B2313:E2313"/>
    <mergeCell ref="B2282:E2282"/>
    <mergeCell ref="B2283:E2283"/>
    <mergeCell ref="B2284:E2284"/>
    <mergeCell ref="B2293:E2293"/>
    <mergeCell ref="B2296:E2296"/>
    <mergeCell ref="B2297:E2297"/>
    <mergeCell ref="B2265:E2265"/>
    <mergeCell ref="B2266:E2266"/>
    <mergeCell ref="B2276:E2276"/>
    <mergeCell ref="B2279:E2279"/>
    <mergeCell ref="B2280:E2280"/>
    <mergeCell ref="B2281:E2281"/>
    <mergeCell ref="B2249:E2249"/>
    <mergeCell ref="B2258:E2258"/>
    <mergeCell ref="B2261:E2261"/>
    <mergeCell ref="B2262:E2262"/>
    <mergeCell ref="B2263:E2263"/>
    <mergeCell ref="B2264:E2264"/>
    <mergeCell ref="B2241:E2241"/>
    <mergeCell ref="B2244:E2244"/>
    <mergeCell ref="B2245:E2245"/>
    <mergeCell ref="B2246:E2246"/>
    <mergeCell ref="B2247:E2247"/>
    <mergeCell ref="B2248:E2248"/>
    <mergeCell ref="D2269:D2270"/>
    <mergeCell ref="C2269:C2270"/>
    <mergeCell ref="B2228:E2228"/>
    <mergeCell ref="B2229:E2229"/>
    <mergeCell ref="B2230:E2230"/>
    <mergeCell ref="B2231:E2231"/>
    <mergeCell ref="B2232:E2232"/>
    <mergeCell ref="B2233:E2233"/>
    <mergeCell ref="B2213:E2213"/>
    <mergeCell ref="B2214:E2214"/>
    <mergeCell ref="B2215:E2215"/>
    <mergeCell ref="B2216:E2216"/>
    <mergeCell ref="B2217:E2217"/>
    <mergeCell ref="B2225:E2225"/>
    <mergeCell ref="B2198:E2198"/>
    <mergeCell ref="B2199:E2199"/>
    <mergeCell ref="B2200:E2200"/>
    <mergeCell ref="B2201:E2201"/>
    <mergeCell ref="B2209:E2209"/>
    <mergeCell ref="B2212:E2212"/>
    <mergeCell ref="B2176:E2176"/>
    <mergeCell ref="B2177:E2177"/>
    <mergeCell ref="A2179:G2179"/>
    <mergeCell ref="B2189:E2189"/>
    <mergeCell ref="B2196:E2196"/>
    <mergeCell ref="B2197:E2197"/>
    <mergeCell ref="B2162:E2162"/>
    <mergeCell ref="B2169:E2169"/>
    <mergeCell ref="B2172:E2172"/>
    <mergeCell ref="B2173:E2173"/>
    <mergeCell ref="B2174:E2174"/>
    <mergeCell ref="B2175:E2175"/>
    <mergeCell ref="B2154:E2154"/>
    <mergeCell ref="B2157:E2157"/>
    <mergeCell ref="B2158:E2158"/>
    <mergeCell ref="B2159:E2159"/>
    <mergeCell ref="B2160:E2160"/>
    <mergeCell ref="B2161:E2161"/>
    <mergeCell ref="B2142:E2142"/>
    <mergeCell ref="B2143:E2143"/>
    <mergeCell ref="B2144:E2144"/>
    <mergeCell ref="B2145:E2145"/>
    <mergeCell ref="B2146:E2146"/>
    <mergeCell ref="B2147:E2147"/>
    <mergeCell ref="B2128:E2128"/>
    <mergeCell ref="B2129:E2129"/>
    <mergeCell ref="B2130:E2130"/>
    <mergeCell ref="B2131:E2131"/>
    <mergeCell ref="B2132:E2132"/>
    <mergeCell ref="B2139:E2139"/>
    <mergeCell ref="B2114:E2114"/>
    <mergeCell ref="B2115:E2115"/>
    <mergeCell ref="B2116:E2116"/>
    <mergeCell ref="B2117:E2117"/>
    <mergeCell ref="B2124:E2124"/>
    <mergeCell ref="B2127:E2127"/>
    <mergeCell ref="B2100:E2100"/>
    <mergeCell ref="B2101:E2101"/>
    <mergeCell ref="B2102:E2102"/>
    <mergeCell ref="B2109:E2109"/>
    <mergeCell ref="B2112:E2112"/>
    <mergeCell ref="B2113:E2113"/>
    <mergeCell ref="B2086:E2086"/>
    <mergeCell ref="B2087:E2087"/>
    <mergeCell ref="B2094:E2094"/>
    <mergeCell ref="B2097:E2097"/>
    <mergeCell ref="B2098:E2098"/>
    <mergeCell ref="B2099:E2099"/>
    <mergeCell ref="B2071:E2071"/>
    <mergeCell ref="B2079:E2079"/>
    <mergeCell ref="B2082:E2082"/>
    <mergeCell ref="B2083:E2083"/>
    <mergeCell ref="B2084:E2084"/>
    <mergeCell ref="B2085:E2085"/>
    <mergeCell ref="B2063:E2063"/>
    <mergeCell ref="B2066:E2066"/>
    <mergeCell ref="B2067:E2067"/>
    <mergeCell ref="B2068:E2068"/>
    <mergeCell ref="B2069:E2069"/>
    <mergeCell ref="B2070:E2070"/>
    <mergeCell ref="B2050:E2050"/>
    <mergeCell ref="B2051:E2051"/>
    <mergeCell ref="B2052:E2052"/>
    <mergeCell ref="B2053:E2053"/>
    <mergeCell ref="B2054:E2054"/>
    <mergeCell ref="B2055:E2055"/>
    <mergeCell ref="B2035:E2035"/>
    <mergeCell ref="B2036:E2036"/>
    <mergeCell ref="B2037:E2037"/>
    <mergeCell ref="B2038:E2038"/>
    <mergeCell ref="B2039:E2039"/>
    <mergeCell ref="B2047:E2047"/>
    <mergeCell ref="B2018:E2018"/>
    <mergeCell ref="B2019:E2019"/>
    <mergeCell ref="B2020:E2020"/>
    <mergeCell ref="B2021:E2021"/>
    <mergeCell ref="B2031:E2031"/>
    <mergeCell ref="B2034:E2034"/>
    <mergeCell ref="B2001:E2001"/>
    <mergeCell ref="B2002:E2002"/>
    <mergeCell ref="B2003:E2003"/>
    <mergeCell ref="B2013:E2013"/>
    <mergeCell ref="B2016:E2016"/>
    <mergeCell ref="B2017:E2017"/>
    <mergeCell ref="B1985:E1985"/>
    <mergeCell ref="B1986:E1986"/>
    <mergeCell ref="B1995:E1995"/>
    <mergeCell ref="B1998:E1998"/>
    <mergeCell ref="B1999:E1999"/>
    <mergeCell ref="B2000:E2000"/>
    <mergeCell ref="B1969:E1969"/>
    <mergeCell ref="B1978:E1978"/>
    <mergeCell ref="B1981:E1981"/>
    <mergeCell ref="B1982:E1982"/>
    <mergeCell ref="B1983:E1983"/>
    <mergeCell ref="B1984:E1984"/>
    <mergeCell ref="B1961:E1961"/>
    <mergeCell ref="B1964:E1964"/>
    <mergeCell ref="B1965:E1965"/>
    <mergeCell ref="B1966:E1966"/>
    <mergeCell ref="B1967:E1967"/>
    <mergeCell ref="B1968:E1968"/>
    <mergeCell ref="B1947:E1947"/>
    <mergeCell ref="B1948:E1948"/>
    <mergeCell ref="B1949:E1949"/>
    <mergeCell ref="B1950:E1950"/>
    <mergeCell ref="B1951:E1951"/>
    <mergeCell ref="B1952:E1952"/>
    <mergeCell ref="B1931:E1931"/>
    <mergeCell ref="B1932:E1932"/>
    <mergeCell ref="B1933:E1933"/>
    <mergeCell ref="B1934:E1934"/>
    <mergeCell ref="B1935:E1935"/>
    <mergeCell ref="B1944:E1944"/>
    <mergeCell ref="B1915:E1915"/>
    <mergeCell ref="B1916:E1916"/>
    <mergeCell ref="B1917:E1917"/>
    <mergeCell ref="B1918:E1918"/>
    <mergeCell ref="B1927:E1927"/>
    <mergeCell ref="B1930:E1930"/>
    <mergeCell ref="B1899:E1899"/>
    <mergeCell ref="B1900:E1900"/>
    <mergeCell ref="B1901:E1901"/>
    <mergeCell ref="B1910:E1910"/>
    <mergeCell ref="B1913:E1913"/>
    <mergeCell ref="B1914:E1914"/>
    <mergeCell ref="B1882:E1882"/>
    <mergeCell ref="B1883:E1883"/>
    <mergeCell ref="B1893:E1893"/>
    <mergeCell ref="B1896:E1896"/>
    <mergeCell ref="B1897:E1897"/>
    <mergeCell ref="B1898:E1898"/>
    <mergeCell ref="B1865:E1865"/>
    <mergeCell ref="B1875:E1875"/>
    <mergeCell ref="B1878:E1878"/>
    <mergeCell ref="B1879:E1879"/>
    <mergeCell ref="B1880:E1880"/>
    <mergeCell ref="B1881:E1881"/>
    <mergeCell ref="B1857:E1857"/>
    <mergeCell ref="B1860:E1860"/>
    <mergeCell ref="B1861:E1861"/>
    <mergeCell ref="B1862:E1862"/>
    <mergeCell ref="B1863:E1863"/>
    <mergeCell ref="B1864:E1864"/>
    <mergeCell ref="B1842:E1842"/>
    <mergeCell ref="B1843:E1843"/>
    <mergeCell ref="B1844:E1844"/>
    <mergeCell ref="B1845:E1845"/>
    <mergeCell ref="B1846:E1846"/>
    <mergeCell ref="B1847:E1847"/>
    <mergeCell ref="B1826:E1826"/>
    <mergeCell ref="B1827:E1827"/>
    <mergeCell ref="B1828:E1828"/>
    <mergeCell ref="B1829:E1829"/>
    <mergeCell ref="B1830:E1830"/>
    <mergeCell ref="B1839:E1839"/>
    <mergeCell ref="B1809:E1809"/>
    <mergeCell ref="B1810:E1810"/>
    <mergeCell ref="B1811:E1811"/>
    <mergeCell ref="B1812:E1812"/>
    <mergeCell ref="B1822:E1822"/>
    <mergeCell ref="B1825:E1825"/>
    <mergeCell ref="B1793:E1793"/>
    <mergeCell ref="B1794:E1794"/>
    <mergeCell ref="B1795:E1795"/>
    <mergeCell ref="B1804:E1804"/>
    <mergeCell ref="B1807:E1807"/>
    <mergeCell ref="B1808:E1808"/>
    <mergeCell ref="B1777:E1777"/>
    <mergeCell ref="B1778:E1778"/>
    <mergeCell ref="B1787:E1787"/>
    <mergeCell ref="B1790:E1790"/>
    <mergeCell ref="B1791:E1791"/>
    <mergeCell ref="B1792:E1792"/>
    <mergeCell ref="B1761:E1761"/>
    <mergeCell ref="B1770:E1770"/>
    <mergeCell ref="B1773:E1773"/>
    <mergeCell ref="B1774:E1774"/>
    <mergeCell ref="B1775:E1775"/>
    <mergeCell ref="B1776:E1776"/>
    <mergeCell ref="B1753:E1753"/>
    <mergeCell ref="B1756:E1756"/>
    <mergeCell ref="B1757:E1757"/>
    <mergeCell ref="B1758:E1758"/>
    <mergeCell ref="B1759:E1759"/>
    <mergeCell ref="B1760:E1760"/>
    <mergeCell ref="B1739:E1739"/>
    <mergeCell ref="B1740:E1740"/>
    <mergeCell ref="B1741:E1741"/>
    <mergeCell ref="B1742:E1742"/>
    <mergeCell ref="B1743:E1743"/>
    <mergeCell ref="B1744:E1744"/>
    <mergeCell ref="B1723:E1723"/>
    <mergeCell ref="B1724:E1724"/>
    <mergeCell ref="B1725:E1725"/>
    <mergeCell ref="B1726:E1726"/>
    <mergeCell ref="B1727:E1727"/>
    <mergeCell ref="B1736:E1736"/>
    <mergeCell ref="B1708:E1708"/>
    <mergeCell ref="B1709:E1709"/>
    <mergeCell ref="B1710:E1710"/>
    <mergeCell ref="B1711:E1711"/>
    <mergeCell ref="B1719:E1719"/>
    <mergeCell ref="B1722:E1722"/>
    <mergeCell ref="B1692:E1692"/>
    <mergeCell ref="B1693:E1693"/>
    <mergeCell ref="B1694:E1694"/>
    <mergeCell ref="B1703:E1703"/>
    <mergeCell ref="B1706:E1706"/>
    <mergeCell ref="B1707:E1707"/>
    <mergeCell ref="B1676:E1676"/>
    <mergeCell ref="B1677:E1677"/>
    <mergeCell ref="B1686:E1686"/>
    <mergeCell ref="B1689:E1689"/>
    <mergeCell ref="B1690:E1690"/>
    <mergeCell ref="B1691:E1691"/>
    <mergeCell ref="B1658:E1658"/>
    <mergeCell ref="B1666:E1666"/>
    <mergeCell ref="B1672:E1672"/>
    <mergeCell ref="B1673:E1673"/>
    <mergeCell ref="B1674:E1674"/>
    <mergeCell ref="B1675:E1675"/>
    <mergeCell ref="B1649:E1649"/>
    <mergeCell ref="B1653:E1653"/>
    <mergeCell ref="B1654:E1654"/>
    <mergeCell ref="B1655:E1655"/>
    <mergeCell ref="B1656:E1656"/>
    <mergeCell ref="B1657:E1657"/>
    <mergeCell ref="B1636:E1636"/>
    <mergeCell ref="B1637:E1637"/>
    <mergeCell ref="B1638:E1638"/>
    <mergeCell ref="B1639:E1639"/>
    <mergeCell ref="B1640:E1640"/>
    <mergeCell ref="B1641:E1641"/>
    <mergeCell ref="B1621:E1621"/>
    <mergeCell ref="B1622:E1622"/>
    <mergeCell ref="B1623:E1623"/>
    <mergeCell ref="B1624:E1624"/>
    <mergeCell ref="B1625:E1625"/>
    <mergeCell ref="B1633:E1633"/>
    <mergeCell ref="B1606:E1606"/>
    <mergeCell ref="B1607:E1607"/>
    <mergeCell ref="B1608:E1608"/>
    <mergeCell ref="B1609:E1609"/>
    <mergeCell ref="B1617:E1617"/>
    <mergeCell ref="B1620:E1620"/>
    <mergeCell ref="B1591:E1591"/>
    <mergeCell ref="B1592:E1592"/>
    <mergeCell ref="B1593:E1593"/>
    <mergeCell ref="B1601:E1601"/>
    <mergeCell ref="B1604:E1604"/>
    <mergeCell ref="B1605:E1605"/>
    <mergeCell ref="B1577:E1577"/>
    <mergeCell ref="B1578:E1578"/>
    <mergeCell ref="B1585:E1585"/>
    <mergeCell ref="B1588:E1588"/>
    <mergeCell ref="B1589:E1589"/>
    <mergeCell ref="B1590:E1590"/>
    <mergeCell ref="B1562:E1562"/>
    <mergeCell ref="B1570:E1570"/>
    <mergeCell ref="B1573:E1573"/>
    <mergeCell ref="B1574:E1574"/>
    <mergeCell ref="B1575:E1575"/>
    <mergeCell ref="B1576:E1576"/>
    <mergeCell ref="B1554:E1554"/>
    <mergeCell ref="B1557:E1557"/>
    <mergeCell ref="B1558:E1558"/>
    <mergeCell ref="B1559:E1559"/>
    <mergeCell ref="B1560:E1560"/>
    <mergeCell ref="B1561:E1561"/>
    <mergeCell ref="B1539:E1539"/>
    <mergeCell ref="B1540:E1540"/>
    <mergeCell ref="B1541:E1541"/>
    <mergeCell ref="B1542:E1542"/>
    <mergeCell ref="B1543:E1543"/>
    <mergeCell ref="B1544:E1544"/>
    <mergeCell ref="B1522:E1522"/>
    <mergeCell ref="B1523:E1523"/>
    <mergeCell ref="B1524:E1524"/>
    <mergeCell ref="B1525:E1525"/>
    <mergeCell ref="B1526:E1526"/>
    <mergeCell ref="B1536:E1536"/>
    <mergeCell ref="B1505:E1505"/>
    <mergeCell ref="B1506:E1506"/>
    <mergeCell ref="B1507:E1507"/>
    <mergeCell ref="B1508:E1508"/>
    <mergeCell ref="B1518:E1518"/>
    <mergeCell ref="B1521:E1521"/>
    <mergeCell ref="B1488:E1488"/>
    <mergeCell ref="B1489:E1489"/>
    <mergeCell ref="B1490:E1490"/>
    <mergeCell ref="B1500:E1500"/>
    <mergeCell ref="B1503:E1503"/>
    <mergeCell ref="B1504:E1504"/>
    <mergeCell ref="B1471:E1471"/>
    <mergeCell ref="B1472:E1472"/>
    <mergeCell ref="B1482:E1482"/>
    <mergeCell ref="B1485:E1485"/>
    <mergeCell ref="B1486:E1486"/>
    <mergeCell ref="B1487:E1487"/>
    <mergeCell ref="B1454:E1454"/>
    <mergeCell ref="B1464:E1464"/>
    <mergeCell ref="B1467:E1467"/>
    <mergeCell ref="B1468:E1468"/>
    <mergeCell ref="B1469:E1469"/>
    <mergeCell ref="B1470:E1470"/>
    <mergeCell ref="B1446:E1446"/>
    <mergeCell ref="B1449:E1449"/>
    <mergeCell ref="B1450:E1450"/>
    <mergeCell ref="B1451:E1451"/>
    <mergeCell ref="B1452:E1452"/>
    <mergeCell ref="B1453:E1453"/>
    <mergeCell ref="B1432:E1432"/>
    <mergeCell ref="B1433:E1433"/>
    <mergeCell ref="B1434:E1434"/>
    <mergeCell ref="B1435:E1435"/>
    <mergeCell ref="B1436:E1436"/>
    <mergeCell ref="B1437:E1437"/>
    <mergeCell ref="B1416:E1416"/>
    <mergeCell ref="B1417:E1417"/>
    <mergeCell ref="B1418:E1418"/>
    <mergeCell ref="B1419:E1419"/>
    <mergeCell ref="B1420:E1420"/>
    <mergeCell ref="B1429:E1429"/>
    <mergeCell ref="B1400:E1400"/>
    <mergeCell ref="B1401:E1401"/>
    <mergeCell ref="B1402:E1402"/>
    <mergeCell ref="B1412:E1412"/>
    <mergeCell ref="B1415:E1415"/>
    <mergeCell ref="B1382:E1382"/>
    <mergeCell ref="B1383:E1383"/>
    <mergeCell ref="B1384:E1384"/>
    <mergeCell ref="B1394:E1394"/>
    <mergeCell ref="B1397:E1397"/>
    <mergeCell ref="B1398:E1398"/>
    <mergeCell ref="B1365:E1365"/>
    <mergeCell ref="B1366:E1366"/>
    <mergeCell ref="B1376:E1376"/>
    <mergeCell ref="B1379:E1379"/>
    <mergeCell ref="B1380:E1380"/>
    <mergeCell ref="B1381:E1381"/>
    <mergeCell ref="B1361:E1361"/>
    <mergeCell ref="B1362:E1362"/>
    <mergeCell ref="B1363:E1363"/>
    <mergeCell ref="B1364:E1364"/>
    <mergeCell ref="B1340:E1340"/>
    <mergeCell ref="B1343:E1343"/>
    <mergeCell ref="B1344:E1344"/>
    <mergeCell ref="B1345:E1345"/>
    <mergeCell ref="B1346:E1346"/>
    <mergeCell ref="B1347:E1347"/>
    <mergeCell ref="B1325:E1325"/>
    <mergeCell ref="B1326:E1326"/>
    <mergeCell ref="B1327:E1327"/>
    <mergeCell ref="B1328:E1328"/>
    <mergeCell ref="B1329:E1329"/>
    <mergeCell ref="B1330:E1330"/>
    <mergeCell ref="B1399:E1399"/>
    <mergeCell ref="B1311:E1311"/>
    <mergeCell ref="B1312:E1312"/>
    <mergeCell ref="B1322:E1322"/>
    <mergeCell ref="B1292:E1292"/>
    <mergeCell ref="B1293:E1293"/>
    <mergeCell ref="B1294:E1294"/>
    <mergeCell ref="B1295:E1295"/>
    <mergeCell ref="B1304:E1304"/>
    <mergeCell ref="B1307:E1307"/>
    <mergeCell ref="B1276:E1276"/>
    <mergeCell ref="B1277:E1277"/>
    <mergeCell ref="B1278:E1278"/>
    <mergeCell ref="B1287:E1287"/>
    <mergeCell ref="B1290:E1290"/>
    <mergeCell ref="B1291:E1291"/>
    <mergeCell ref="B1348:E1348"/>
    <mergeCell ref="B1358:E1358"/>
    <mergeCell ref="B1198:E1198"/>
    <mergeCell ref="B1199:E1199"/>
    <mergeCell ref="B1200:E1200"/>
    <mergeCell ref="B1201:E1201"/>
    <mergeCell ref="B1202:E1202"/>
    <mergeCell ref="B1213:E1213"/>
    <mergeCell ref="B1180:E1180"/>
    <mergeCell ref="B1181:E1181"/>
    <mergeCell ref="B1182:E1182"/>
    <mergeCell ref="B1183:E1183"/>
    <mergeCell ref="B1194:E1194"/>
    <mergeCell ref="B1197:E1197"/>
    <mergeCell ref="D1205:D1206"/>
    <mergeCell ref="C1205:C1206"/>
    <mergeCell ref="B1258:E1258"/>
    <mergeCell ref="B1259:E1259"/>
    <mergeCell ref="B1270:E1270"/>
    <mergeCell ref="B1240:E1240"/>
    <mergeCell ref="B1251:E1251"/>
    <mergeCell ref="B1254:E1254"/>
    <mergeCell ref="B1255:E1255"/>
    <mergeCell ref="B1256:E1256"/>
    <mergeCell ref="B1257:E1257"/>
    <mergeCell ref="B1232:E1232"/>
    <mergeCell ref="B1235:E1235"/>
    <mergeCell ref="B1236:E1236"/>
    <mergeCell ref="B1237:E1237"/>
    <mergeCell ref="B1238:E1238"/>
    <mergeCell ref="B1239:E1239"/>
    <mergeCell ref="B1104:E1104"/>
    <mergeCell ref="B1105:E1105"/>
    <mergeCell ref="B1106:E1106"/>
    <mergeCell ref="B1107:E1107"/>
    <mergeCell ref="B1108:E1108"/>
    <mergeCell ref="B1109:E1109"/>
    <mergeCell ref="B1086:E1086"/>
    <mergeCell ref="B1087:E1087"/>
    <mergeCell ref="B1088:E1088"/>
    <mergeCell ref="B1089:E1089"/>
    <mergeCell ref="B1090:E1090"/>
    <mergeCell ref="B1101:E1101"/>
    <mergeCell ref="D1112:D1113"/>
    <mergeCell ref="C1112:C1113"/>
    <mergeCell ref="B1162:E1162"/>
    <mergeCell ref="B1163:E1163"/>
    <mergeCell ref="B1164:E1164"/>
    <mergeCell ref="B1145:E1145"/>
    <mergeCell ref="B1146:E1146"/>
    <mergeCell ref="B1156:E1156"/>
    <mergeCell ref="B1159:E1159"/>
    <mergeCell ref="B1160:E1160"/>
    <mergeCell ref="B1161:E1161"/>
    <mergeCell ref="B1128:E1128"/>
    <mergeCell ref="B1138:E1138"/>
    <mergeCell ref="B1141:E1141"/>
    <mergeCell ref="B1142:E1142"/>
    <mergeCell ref="B1143:E1143"/>
    <mergeCell ref="B1144:E1144"/>
    <mergeCell ref="B1068:E1068"/>
    <mergeCell ref="B1069:E1069"/>
    <mergeCell ref="B1070:E1070"/>
    <mergeCell ref="B1071:E1071"/>
    <mergeCell ref="B1082:E1082"/>
    <mergeCell ref="B1085:E1085"/>
    <mergeCell ref="B1050:E1050"/>
    <mergeCell ref="B1051:E1051"/>
    <mergeCell ref="B1052:E1052"/>
    <mergeCell ref="B1063:E1063"/>
    <mergeCell ref="B1066:E1066"/>
    <mergeCell ref="B1067:E1067"/>
    <mergeCell ref="B1032:E1032"/>
    <mergeCell ref="B1033:E1033"/>
    <mergeCell ref="B1044:E1044"/>
    <mergeCell ref="B1047:E1047"/>
    <mergeCell ref="B1048:E1048"/>
    <mergeCell ref="B1049:E1049"/>
    <mergeCell ref="B1014:E1014"/>
    <mergeCell ref="B1025:E1025"/>
    <mergeCell ref="B1028:E1028"/>
    <mergeCell ref="B1029:E1029"/>
    <mergeCell ref="B1030:E1030"/>
    <mergeCell ref="B1031:E1031"/>
    <mergeCell ref="B1006:E1006"/>
    <mergeCell ref="B1009:E1009"/>
    <mergeCell ref="B1010:E1010"/>
    <mergeCell ref="B1011:E1011"/>
    <mergeCell ref="B1012:E1012"/>
    <mergeCell ref="B1013:E1013"/>
    <mergeCell ref="B991:E991"/>
    <mergeCell ref="B992:E992"/>
    <mergeCell ref="B993:E993"/>
    <mergeCell ref="B994:E994"/>
    <mergeCell ref="B995:E995"/>
    <mergeCell ref="B996:E996"/>
    <mergeCell ref="D999:D1000"/>
    <mergeCell ref="C999:C1000"/>
    <mergeCell ref="B974:E974"/>
    <mergeCell ref="B975:E975"/>
    <mergeCell ref="B976:E976"/>
    <mergeCell ref="B977:E977"/>
    <mergeCell ref="B978:E978"/>
    <mergeCell ref="B988:E988"/>
    <mergeCell ref="B959:E959"/>
    <mergeCell ref="B960:E960"/>
    <mergeCell ref="B961:E961"/>
    <mergeCell ref="B962:E962"/>
    <mergeCell ref="B970:E970"/>
    <mergeCell ref="B973:E973"/>
    <mergeCell ref="B944:E944"/>
    <mergeCell ref="B945:E945"/>
    <mergeCell ref="B946:E946"/>
    <mergeCell ref="B954:E954"/>
    <mergeCell ref="B957:E957"/>
    <mergeCell ref="B958:E958"/>
    <mergeCell ref="B925:E925"/>
    <mergeCell ref="B935:E935"/>
    <mergeCell ref="B938:E938"/>
    <mergeCell ref="B941:E941"/>
    <mergeCell ref="B942:E942"/>
    <mergeCell ref="B943:E943"/>
    <mergeCell ref="B917:E917"/>
    <mergeCell ref="B920:E920"/>
    <mergeCell ref="B921:E921"/>
    <mergeCell ref="B922:E922"/>
    <mergeCell ref="B923:E923"/>
    <mergeCell ref="B924:E924"/>
    <mergeCell ref="B900:E900"/>
    <mergeCell ref="B901:E901"/>
    <mergeCell ref="B902:E902"/>
    <mergeCell ref="B903:E903"/>
    <mergeCell ref="B904:E904"/>
    <mergeCell ref="B914:E914"/>
    <mergeCell ref="B907:B908"/>
    <mergeCell ref="B928:B929"/>
    <mergeCell ref="D907:D908"/>
    <mergeCell ref="C907:C908"/>
    <mergeCell ref="B880:E880"/>
    <mergeCell ref="B854:E854"/>
    <mergeCell ref="B857:E857"/>
    <mergeCell ref="B858:E858"/>
    <mergeCell ref="B859:E859"/>
    <mergeCell ref="B860:E860"/>
    <mergeCell ref="B861:E861"/>
    <mergeCell ref="B837:E837"/>
    <mergeCell ref="B838:E838"/>
    <mergeCell ref="B839:E839"/>
    <mergeCell ref="B840:E840"/>
    <mergeCell ref="B841:E841"/>
    <mergeCell ref="B851:E851"/>
    <mergeCell ref="B818:E818"/>
    <mergeCell ref="B819:E819"/>
    <mergeCell ref="B820:E820"/>
    <mergeCell ref="B830:E830"/>
    <mergeCell ref="B833:E833"/>
    <mergeCell ref="B836:E836"/>
    <mergeCell ref="B844:B845"/>
    <mergeCell ref="D844:D845"/>
    <mergeCell ref="C844:C845"/>
    <mergeCell ref="B799:E799"/>
    <mergeCell ref="B809:E809"/>
    <mergeCell ref="B812:E812"/>
    <mergeCell ref="B815:E815"/>
    <mergeCell ref="B816:E816"/>
    <mergeCell ref="B817:E817"/>
    <mergeCell ref="B791:E791"/>
    <mergeCell ref="B794:E794"/>
    <mergeCell ref="B795:E795"/>
    <mergeCell ref="B796:E796"/>
    <mergeCell ref="B797:E797"/>
    <mergeCell ref="B798:E798"/>
    <mergeCell ref="B774:E774"/>
    <mergeCell ref="B775:E775"/>
    <mergeCell ref="B776:E776"/>
    <mergeCell ref="B777:E777"/>
    <mergeCell ref="B778:E778"/>
    <mergeCell ref="B788:E788"/>
    <mergeCell ref="B756:E756"/>
    <mergeCell ref="B757:E757"/>
    <mergeCell ref="B758:E758"/>
    <mergeCell ref="B759:E759"/>
    <mergeCell ref="B767:E767"/>
    <mergeCell ref="B773:E773"/>
    <mergeCell ref="B781:B782"/>
    <mergeCell ref="B734:E734"/>
    <mergeCell ref="B735:E735"/>
    <mergeCell ref="B736:E736"/>
    <mergeCell ref="B745:E745"/>
    <mergeCell ref="B754:E754"/>
    <mergeCell ref="B755:E755"/>
    <mergeCell ref="B712:E712"/>
    <mergeCell ref="B713:E713"/>
    <mergeCell ref="B722:E722"/>
    <mergeCell ref="B731:E731"/>
    <mergeCell ref="B732:E732"/>
    <mergeCell ref="B733:E733"/>
    <mergeCell ref="B690:E690"/>
    <mergeCell ref="B699:E699"/>
    <mergeCell ref="B708:E708"/>
    <mergeCell ref="B709:E709"/>
    <mergeCell ref="B710:E710"/>
    <mergeCell ref="B711:E711"/>
    <mergeCell ref="B676:E676"/>
    <mergeCell ref="B685:E685"/>
    <mergeCell ref="B686:E686"/>
    <mergeCell ref="B687:E687"/>
    <mergeCell ref="B688:E688"/>
    <mergeCell ref="B689:E689"/>
    <mergeCell ref="B663:E663"/>
    <mergeCell ref="B664:E664"/>
    <mergeCell ref="B665:E665"/>
    <mergeCell ref="B666:E666"/>
    <mergeCell ref="B667:E667"/>
    <mergeCell ref="B668:E668"/>
    <mergeCell ref="B625:E625"/>
    <mergeCell ref="B626:E626"/>
    <mergeCell ref="B636:E636"/>
    <mergeCell ref="B639:E639"/>
    <mergeCell ref="B642:E642"/>
    <mergeCell ref="B643:E643"/>
    <mergeCell ref="B615:E615"/>
    <mergeCell ref="B618:E618"/>
    <mergeCell ref="B621:E621"/>
    <mergeCell ref="B622:E622"/>
    <mergeCell ref="B623:E623"/>
    <mergeCell ref="B624:E624"/>
    <mergeCell ref="B600:E600"/>
    <mergeCell ref="B601:E601"/>
    <mergeCell ref="B602:E602"/>
    <mergeCell ref="B603:E603"/>
    <mergeCell ref="B604:E604"/>
    <mergeCell ref="B605:E605"/>
    <mergeCell ref="D608:D609"/>
    <mergeCell ref="C608:C609"/>
    <mergeCell ref="B581:E581"/>
    <mergeCell ref="B582:E582"/>
    <mergeCell ref="B583:E583"/>
    <mergeCell ref="B584:E584"/>
    <mergeCell ref="B594:E594"/>
    <mergeCell ref="B597:E597"/>
    <mergeCell ref="B562:E562"/>
    <mergeCell ref="B563:E563"/>
    <mergeCell ref="B573:E573"/>
    <mergeCell ref="B576:E576"/>
    <mergeCell ref="B579:E579"/>
    <mergeCell ref="B580:E580"/>
    <mergeCell ref="B552:E552"/>
    <mergeCell ref="B555:E555"/>
    <mergeCell ref="B558:E558"/>
    <mergeCell ref="B559:E559"/>
    <mergeCell ref="B560:E560"/>
    <mergeCell ref="B561:E561"/>
    <mergeCell ref="B566:B567"/>
    <mergeCell ref="C587:C588"/>
    <mergeCell ref="B537:E537"/>
    <mergeCell ref="B538:E538"/>
    <mergeCell ref="B539:E539"/>
    <mergeCell ref="B540:E540"/>
    <mergeCell ref="B541:E541"/>
    <mergeCell ref="B542:E542"/>
    <mergeCell ref="B518:E518"/>
    <mergeCell ref="B519:E519"/>
    <mergeCell ref="B520:E520"/>
    <mergeCell ref="B521:E521"/>
    <mergeCell ref="B531:E531"/>
    <mergeCell ref="B534:E534"/>
    <mergeCell ref="B499:E499"/>
    <mergeCell ref="B500:E500"/>
    <mergeCell ref="B510:E510"/>
    <mergeCell ref="B513:E513"/>
    <mergeCell ref="B516:E516"/>
    <mergeCell ref="B517:E517"/>
    <mergeCell ref="B477:E477"/>
    <mergeCell ref="B487:E487"/>
    <mergeCell ref="B495:E495"/>
    <mergeCell ref="B496:E496"/>
    <mergeCell ref="B497:E497"/>
    <mergeCell ref="B498:E498"/>
    <mergeCell ref="B464:E464"/>
    <mergeCell ref="B472:E472"/>
    <mergeCell ref="B473:E473"/>
    <mergeCell ref="B474:E474"/>
    <mergeCell ref="B475:E475"/>
    <mergeCell ref="B476:E476"/>
    <mergeCell ref="B449:E449"/>
    <mergeCell ref="B450:E450"/>
    <mergeCell ref="B451:E451"/>
    <mergeCell ref="B452:E452"/>
    <mergeCell ref="B453:E453"/>
    <mergeCell ref="B454:E454"/>
    <mergeCell ref="B427:E427"/>
    <mergeCell ref="B428:E428"/>
    <mergeCell ref="B429:E429"/>
    <mergeCell ref="B430:E430"/>
    <mergeCell ref="B431:E431"/>
    <mergeCell ref="B441:E441"/>
    <mergeCell ref="B406:E406"/>
    <mergeCell ref="B407:E407"/>
    <mergeCell ref="B408:E408"/>
    <mergeCell ref="B409:E409"/>
    <mergeCell ref="B418:E418"/>
    <mergeCell ref="B426:E426"/>
    <mergeCell ref="B384:E384"/>
    <mergeCell ref="B385:E385"/>
    <mergeCell ref="B386:E386"/>
    <mergeCell ref="B396:E396"/>
    <mergeCell ref="B404:E404"/>
    <mergeCell ref="B405:E405"/>
    <mergeCell ref="B362:E362"/>
    <mergeCell ref="B363:E363"/>
    <mergeCell ref="B373:E373"/>
    <mergeCell ref="B381:E381"/>
    <mergeCell ref="B382:E382"/>
    <mergeCell ref="B383:E383"/>
    <mergeCell ref="B341:E341"/>
    <mergeCell ref="B350:E350"/>
    <mergeCell ref="B358:E358"/>
    <mergeCell ref="B359:E359"/>
    <mergeCell ref="B360:E360"/>
    <mergeCell ref="B361:E361"/>
    <mergeCell ref="B328:E328"/>
    <mergeCell ref="B336:E336"/>
    <mergeCell ref="B337:E337"/>
    <mergeCell ref="B338:E338"/>
    <mergeCell ref="B339:E339"/>
    <mergeCell ref="B340:E340"/>
    <mergeCell ref="B314:E314"/>
    <mergeCell ref="B315:E315"/>
    <mergeCell ref="B316:E316"/>
    <mergeCell ref="B317:E317"/>
    <mergeCell ref="B318:E318"/>
    <mergeCell ref="B319:E319"/>
    <mergeCell ref="B292:E292"/>
    <mergeCell ref="B293:E293"/>
    <mergeCell ref="B294:E294"/>
    <mergeCell ref="B295:E295"/>
    <mergeCell ref="B296:E296"/>
    <mergeCell ref="B306:E306"/>
    <mergeCell ref="B270:E270"/>
    <mergeCell ref="B271:E271"/>
    <mergeCell ref="B272:E272"/>
    <mergeCell ref="B273:E273"/>
    <mergeCell ref="B283:E283"/>
    <mergeCell ref="B291:E291"/>
    <mergeCell ref="B248:E248"/>
    <mergeCell ref="B249:E249"/>
    <mergeCell ref="B250:E250"/>
    <mergeCell ref="B260:E260"/>
    <mergeCell ref="B268:E268"/>
    <mergeCell ref="B269:E269"/>
    <mergeCell ref="B226:E226"/>
    <mergeCell ref="B227:E227"/>
    <mergeCell ref="B237:E237"/>
    <mergeCell ref="B245:E245"/>
    <mergeCell ref="B246:E246"/>
    <mergeCell ref="B247:E247"/>
    <mergeCell ref="B204:E204"/>
    <mergeCell ref="B214:E214"/>
    <mergeCell ref="B222:E222"/>
    <mergeCell ref="B223:E223"/>
    <mergeCell ref="B224:E224"/>
    <mergeCell ref="B225:E225"/>
    <mergeCell ref="B191:E191"/>
    <mergeCell ref="B199:E199"/>
    <mergeCell ref="B200:E200"/>
    <mergeCell ref="B201:E201"/>
    <mergeCell ref="B202:E202"/>
    <mergeCell ref="B203:E203"/>
    <mergeCell ref="B176:E176"/>
    <mergeCell ref="B177:E177"/>
    <mergeCell ref="B178:E178"/>
    <mergeCell ref="B179:E179"/>
    <mergeCell ref="B180:E180"/>
    <mergeCell ref="B181:E181"/>
    <mergeCell ref="B155:E155"/>
    <mergeCell ref="B156:E156"/>
    <mergeCell ref="B157:E157"/>
    <mergeCell ref="B158:E158"/>
    <mergeCell ref="B159:E159"/>
    <mergeCell ref="B168:E168"/>
    <mergeCell ref="B135:E135"/>
    <mergeCell ref="B136:E136"/>
    <mergeCell ref="B137:E137"/>
    <mergeCell ref="B146:E146"/>
    <mergeCell ref="B154:E154"/>
    <mergeCell ref="B119:E119"/>
    <mergeCell ref="B120:E120"/>
    <mergeCell ref="B121:E121"/>
    <mergeCell ref="B129:E129"/>
    <mergeCell ref="B132:E132"/>
    <mergeCell ref="B133:E133"/>
    <mergeCell ref="B104:E104"/>
    <mergeCell ref="A608:A609"/>
    <mergeCell ref="D587:D588"/>
    <mergeCell ref="A1:G1"/>
    <mergeCell ref="A3:G3"/>
    <mergeCell ref="B12:E12"/>
    <mergeCell ref="B15:E15"/>
    <mergeCell ref="B16:E16"/>
    <mergeCell ref="B17:E17"/>
    <mergeCell ref="B34:E34"/>
    <mergeCell ref="B35:E35"/>
    <mergeCell ref="B36:E36"/>
    <mergeCell ref="B89:E89"/>
    <mergeCell ref="B97:E97"/>
    <mergeCell ref="B100:E100"/>
    <mergeCell ref="B101:E101"/>
    <mergeCell ref="B102:E102"/>
    <mergeCell ref="B103:E103"/>
    <mergeCell ref="B81:E81"/>
    <mergeCell ref="B84:E84"/>
    <mergeCell ref="B85:E85"/>
    <mergeCell ref="B50:E50"/>
    <mergeCell ref="B51:E51"/>
    <mergeCell ref="B52:E52"/>
    <mergeCell ref="B53:E53"/>
    <mergeCell ref="B54:E54"/>
    <mergeCell ref="B64:E64"/>
    <mergeCell ref="B57:B58"/>
    <mergeCell ref="B37:E37"/>
    <mergeCell ref="B46:E46"/>
    <mergeCell ref="B49:E49"/>
    <mergeCell ref="B18:E18"/>
    <mergeCell ref="B19:E19"/>
    <mergeCell ref="B20:E20"/>
    <mergeCell ref="B27:E27"/>
    <mergeCell ref="B32:E32"/>
    <mergeCell ref="B33:E33"/>
    <mergeCell ref="B134:E134"/>
    <mergeCell ref="B86:E86"/>
    <mergeCell ref="B87:E87"/>
    <mergeCell ref="B88:E88"/>
    <mergeCell ref="B68:E68"/>
    <mergeCell ref="B69:E69"/>
    <mergeCell ref="B70:E70"/>
    <mergeCell ref="B71:E71"/>
    <mergeCell ref="B72:E72"/>
    <mergeCell ref="B73:E73"/>
    <mergeCell ref="B105:E105"/>
    <mergeCell ref="B113:E113"/>
    <mergeCell ref="B116:E116"/>
    <mergeCell ref="B117:E117"/>
    <mergeCell ref="B118:E118"/>
    <mergeCell ref="A587:A588"/>
    <mergeCell ref="D1036:D1037"/>
    <mergeCell ref="C1036:C1037"/>
    <mergeCell ref="A1036:A1037"/>
    <mergeCell ref="D1055:D1056"/>
    <mergeCell ref="C1055:C1056"/>
    <mergeCell ref="A1055:A1056"/>
    <mergeCell ref="D1074:D1075"/>
    <mergeCell ref="C1074:C1075"/>
    <mergeCell ref="A1074:A1075"/>
    <mergeCell ref="B1074:B1075"/>
    <mergeCell ref="D1093:D1094"/>
    <mergeCell ref="C1093:C1094"/>
    <mergeCell ref="A1093:A1094"/>
    <mergeCell ref="B1093:B1094"/>
    <mergeCell ref="A928:A929"/>
    <mergeCell ref="C928:C929"/>
    <mergeCell ref="D928:D929"/>
    <mergeCell ref="B981:B982"/>
    <mergeCell ref="A981:A982"/>
    <mergeCell ref="D981:D982"/>
    <mergeCell ref="C981:C982"/>
    <mergeCell ref="B1055:B1056"/>
    <mergeCell ref="B1036:B1037"/>
    <mergeCell ref="B1017:B1018"/>
    <mergeCell ref="D1017:D1018"/>
    <mergeCell ref="C1017:C1018"/>
    <mergeCell ref="A1017:A1018"/>
    <mergeCell ref="B999:B1000"/>
    <mergeCell ref="A999:A1000"/>
    <mergeCell ref="B657:E657"/>
    <mergeCell ref="B660:E660"/>
    <mergeCell ref="A1112:A1113"/>
    <mergeCell ref="B1112:B1113"/>
    <mergeCell ref="D1131:D1132"/>
    <mergeCell ref="C1131:C1132"/>
    <mergeCell ref="A1131:A1132"/>
    <mergeCell ref="B1131:B1132"/>
    <mergeCell ref="D1149:D1150"/>
    <mergeCell ref="C1149:C1150"/>
    <mergeCell ref="A1149:A1150"/>
    <mergeCell ref="B1149:B1150"/>
    <mergeCell ref="D1167:D1168"/>
    <mergeCell ref="C1167:C1168"/>
    <mergeCell ref="A1167:A1168"/>
    <mergeCell ref="B1167:B1168"/>
    <mergeCell ref="D1186:D1187"/>
    <mergeCell ref="C1186:C1187"/>
    <mergeCell ref="A1186:A1187"/>
    <mergeCell ref="B1186:B1187"/>
    <mergeCell ref="B1120:E1120"/>
    <mergeCell ref="B1123:E1123"/>
    <mergeCell ref="B1124:E1124"/>
    <mergeCell ref="B1125:E1125"/>
    <mergeCell ref="B1126:E1126"/>
    <mergeCell ref="B1127:E1127"/>
    <mergeCell ref="B1175:E1175"/>
    <mergeCell ref="B1178:E1178"/>
    <mergeCell ref="B1179:E1179"/>
    <mergeCell ref="A2269:A2270"/>
    <mergeCell ref="B2269:B2270"/>
    <mergeCell ref="A1205:A1206"/>
    <mergeCell ref="B1205:B1206"/>
    <mergeCell ref="D1224:D1225"/>
    <mergeCell ref="C1224:C1225"/>
    <mergeCell ref="A1224:A1225"/>
    <mergeCell ref="B1224:B1225"/>
    <mergeCell ref="D1243:D1244"/>
    <mergeCell ref="C1243:C1244"/>
    <mergeCell ref="A1243:A1244"/>
    <mergeCell ref="B1243:B1244"/>
    <mergeCell ref="D1262:D1263"/>
    <mergeCell ref="C1262:C1263"/>
    <mergeCell ref="A1262:A1263"/>
    <mergeCell ref="B1262:B1263"/>
    <mergeCell ref="D2182:D2183"/>
    <mergeCell ref="C2182:C2183"/>
    <mergeCell ref="A2182:A2183"/>
    <mergeCell ref="B2182:B2183"/>
    <mergeCell ref="B1216:E1216"/>
    <mergeCell ref="B1217:E1217"/>
    <mergeCell ref="B1218:E1218"/>
    <mergeCell ref="B1219:E1219"/>
    <mergeCell ref="B1220:E1220"/>
    <mergeCell ref="B1221:E1221"/>
    <mergeCell ref="B1273:E1273"/>
    <mergeCell ref="B1274:E1274"/>
    <mergeCell ref="B1275:E1275"/>
    <mergeCell ref="B1308:E1308"/>
    <mergeCell ref="B1309:E1309"/>
    <mergeCell ref="B1310:E1310"/>
  </mergeCells>
  <phoneticPr fontId="10" type="noConversion"/>
  <pageMargins left="0.78740157480314965" right="0.78740157480314965" top="0.19685039370078741" bottom="0.19685039370078741" header="0.19685039370078741" footer="0.19685039370078741"/>
  <pageSetup paperSize="9" scale="79" fitToHeight="0" orientation="portrait" r:id="rId1"/>
  <rowBreaks count="99" manualBreakCount="99">
    <brk id="20" max="16383" man="1"/>
    <brk id="54" max="16383" man="1"/>
    <brk id="73" max="16383" man="1"/>
    <brk id="89" max="16383" man="1"/>
    <brk id="105" max="16383" man="1"/>
    <brk id="121" max="16383" man="1"/>
    <brk id="137" max="16383" man="1"/>
    <brk id="159" max="16383" man="1"/>
    <brk id="181" max="16383" man="1"/>
    <brk id="204" max="16383" man="1"/>
    <brk id="227" max="16383" man="1"/>
    <brk id="250" max="16383" man="1"/>
    <brk id="273" max="16383" man="1"/>
    <brk id="296" max="16383" man="1"/>
    <brk id="319" max="16383" man="1"/>
    <brk id="341" max="16383" man="1"/>
    <brk id="363" max="16383" man="1"/>
    <brk id="386" max="16383" man="1"/>
    <brk id="409" max="16383" man="1"/>
    <brk id="431" max="16383" man="1"/>
    <brk id="454" max="16383" man="1"/>
    <brk id="477" max="16383" man="1"/>
    <brk id="500" max="16383" man="1"/>
    <brk id="521" max="16383" man="1"/>
    <brk id="542" max="16383" man="1"/>
    <brk id="563" max="16383" man="1"/>
    <brk id="584" max="16383" man="1"/>
    <brk id="605" max="16383" man="1"/>
    <brk id="626" max="16383" man="1"/>
    <brk id="647" max="16383" man="1"/>
    <brk id="668" max="16383" man="1"/>
    <brk id="690" max="16383" man="1"/>
    <brk id="713" max="16383" man="1"/>
    <brk id="736" max="16383" man="1"/>
    <brk id="759" max="16383" man="1"/>
    <brk id="778" max="16383" man="1"/>
    <brk id="799" max="16383" man="1"/>
    <brk id="820" max="16383" man="1"/>
    <brk id="841" max="16383" man="1"/>
    <brk id="862" max="16383" man="1"/>
    <brk id="883" max="16383" man="1"/>
    <brk id="904" max="16383" man="1"/>
    <brk id="925" max="16383" man="1"/>
    <brk id="946" max="16383" man="1"/>
    <brk id="978" max="6" man="1"/>
    <brk id="996" max="6" man="1"/>
    <brk id="1014" max="16383" man="1"/>
    <brk id="1033" max="16383" man="1"/>
    <brk id="1052" max="6" man="1"/>
    <brk id="1071" max="6" man="1"/>
    <brk id="1090" max="6" man="1"/>
    <brk id="1109" max="6" man="1"/>
    <brk id="1128" max="6" man="1"/>
    <brk id="1146" max="6" man="1"/>
    <brk id="1164" max="6" man="1"/>
    <brk id="1183" max="16383" man="1"/>
    <brk id="1202" max="6" man="1"/>
    <brk id="1221" max="6" man="1"/>
    <brk id="1240" max="6" man="1"/>
    <brk id="1259" max="6" man="1"/>
    <brk id="1278" max="6" man="1"/>
    <brk id="1312" max="16383" man="1"/>
    <brk id="1348" max="16383" man="1"/>
    <brk id="1384" max="6" man="1"/>
    <brk id="1420" max="16383" man="1"/>
    <brk id="1454" max="16383" man="1"/>
    <brk id="1490" max="16383" man="1"/>
    <brk id="1526" max="16383" man="1"/>
    <brk id="1562" max="6" man="1"/>
    <brk id="1593" max="6" man="1"/>
    <brk id="1625" max="6" man="1"/>
    <brk id="1658" max="16383" man="1"/>
    <brk id="1694" max="16383" man="1"/>
    <brk id="1727" max="16383" man="1"/>
    <brk id="1761" max="16383" man="1"/>
    <brk id="1812" max="6" man="1"/>
    <brk id="1847" max="16383" man="1"/>
    <brk id="1883" max="16383" man="1"/>
    <brk id="1918" max="16383" man="1"/>
    <brk id="1952" max="16383" man="1"/>
    <brk id="1986" max="16383" man="1"/>
    <brk id="2003" max="16383" man="1"/>
    <brk id="2021" max="16383" man="1"/>
    <brk id="2039" max="16383" man="1"/>
    <brk id="2055" max="16383" man="1"/>
    <brk id="2071" max="6" man="1"/>
    <brk id="2102" max="16383" man="1"/>
    <brk id="2132" max="16383" man="1"/>
    <brk id="2162" max="6" man="1"/>
    <brk id="2177" max="16383" man="1"/>
    <brk id="2201" max="16383" man="1"/>
    <brk id="2217" max="16383" man="1"/>
    <brk id="2249" max="16383" man="1"/>
    <brk id="2266" max="16383" man="1"/>
    <brk id="2284" max="16383" man="1"/>
    <brk id="2318" max="6" man="1"/>
    <brk id="2350" max="16383" man="1"/>
    <brk id="2382" max="16383" man="1"/>
    <brk id="2414" max="16383" man="1"/>
  </rowBreaks>
  <ignoredErrors>
    <ignoredError sqref="F19 F36 F53 F72 F88 F104 F120 F136 F777 F771 F961 F977 F995 F1013 F1032 F1051 F1070 F1089 F1108 F1127 F1145 F1163 F1182 F1201 F1220 F1239 F1258 F1277 F1294 F1311 F1329 F1347 F1365 F1383 F1401 F1419 F1436 F1453 F1471 F1489 F1507 F1525 F1543 F1561 F1577 F1592 F1608 F1624 F1640 F1726 F1985 F2002 F2020 F2038 F2054 F2070 F2086 F2101 F2116 F2131 F2146 F2161 F2176 F2200 F2216 F2232 F2248 F2265 F2283 F2300 F2317 F2333 F2349 F2365 F2381 F2397 F2413 F2429 F244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16"/>
  <sheetViews>
    <sheetView tabSelected="1" topLeftCell="A1243" zoomScale="65" zoomScaleNormal="65" zoomScaleSheetLayoutView="70" workbookViewId="0">
      <selection activeCell="C1169" sqref="C1169"/>
    </sheetView>
  </sheetViews>
  <sheetFormatPr defaultColWidth="9" defaultRowHeight="14.4" x14ac:dyDescent="0.3"/>
  <cols>
    <col min="1" max="1" width="10.6640625" style="17" customWidth="1"/>
    <col min="2" max="2" width="69.6640625" style="17" customWidth="1"/>
    <col min="3" max="3" width="9" style="17"/>
    <col min="4" max="4" width="11.109375" style="17" customWidth="1"/>
    <col min="5" max="6" width="10.5546875" style="17" customWidth="1"/>
    <col min="7" max="7" width="8.5546875" style="17" customWidth="1"/>
    <col min="8" max="16384" width="9" style="1"/>
  </cols>
  <sheetData>
    <row r="1" spans="1:12" x14ac:dyDescent="0.3">
      <c r="A1" s="231" t="s">
        <v>1308</v>
      </c>
      <c r="B1" s="231"/>
      <c r="C1" s="231"/>
      <c r="D1" s="231"/>
      <c r="E1" s="231"/>
      <c r="F1" s="231"/>
      <c r="G1" s="231"/>
    </row>
    <row r="3" spans="1:12" x14ac:dyDescent="0.3">
      <c r="A3" s="231" t="s">
        <v>1309</v>
      </c>
      <c r="B3" s="231"/>
      <c r="C3" s="231"/>
      <c r="D3" s="231"/>
      <c r="E3" s="231"/>
      <c r="F3" s="231"/>
      <c r="G3" s="231"/>
    </row>
    <row r="4" spans="1:12" ht="15" thickBot="1" x14ac:dyDescent="0.35"/>
    <row r="5" spans="1:12" ht="44.4" thickTop="1" thickBot="1" x14ac:dyDescent="0.35">
      <c r="A5" s="61" t="s">
        <v>2</v>
      </c>
      <c r="B5" s="62" t="s">
        <v>3</v>
      </c>
      <c r="C5" s="63" t="s">
        <v>4</v>
      </c>
      <c r="D5" s="64" t="s">
        <v>5</v>
      </c>
      <c r="E5" s="27"/>
      <c r="F5" s="20"/>
      <c r="G5" s="20"/>
    </row>
    <row r="6" spans="1:12" ht="291.60000000000002" customHeight="1" thickTop="1" x14ac:dyDescent="0.3">
      <c r="A6" s="232" t="s">
        <v>1310</v>
      </c>
      <c r="B6" s="270" t="s">
        <v>1311</v>
      </c>
      <c r="C6" s="274"/>
      <c r="D6" s="272"/>
      <c r="E6" s="27"/>
      <c r="F6" s="20"/>
      <c r="G6" s="20"/>
    </row>
    <row r="7" spans="1:12" ht="12.6" customHeight="1" x14ac:dyDescent="0.3">
      <c r="A7" s="240"/>
      <c r="B7" s="271"/>
      <c r="C7" s="275"/>
      <c r="D7" s="273"/>
      <c r="E7" s="27"/>
      <c r="F7" s="20"/>
      <c r="G7" s="20"/>
    </row>
    <row r="8" spans="1:12" ht="15" thickBot="1" x14ac:dyDescent="0.35">
      <c r="A8" s="16" t="s">
        <v>1312</v>
      </c>
      <c r="B8" s="113" t="s">
        <v>1313</v>
      </c>
      <c r="C8" s="110" t="s">
        <v>130</v>
      </c>
      <c r="D8" s="110">
        <v>1</v>
      </c>
      <c r="E8" s="20"/>
      <c r="F8" s="20"/>
      <c r="G8" s="20"/>
    </row>
    <row r="9" spans="1:12" ht="30" thickTop="1" thickBot="1" x14ac:dyDescent="0.35">
      <c r="A9" s="61" t="s">
        <v>9</v>
      </c>
      <c r="B9" s="62" t="s">
        <v>10</v>
      </c>
      <c r="C9" s="62" t="s">
        <v>4</v>
      </c>
      <c r="D9" s="62" t="s">
        <v>11</v>
      </c>
      <c r="E9" s="62" t="s">
        <v>12</v>
      </c>
      <c r="F9" s="62" t="s">
        <v>13</v>
      </c>
      <c r="G9" s="64" t="s">
        <v>14</v>
      </c>
    </row>
    <row r="10" spans="1:12" ht="15" thickTop="1" x14ac:dyDescent="0.3">
      <c r="A10" s="20"/>
      <c r="B10" s="67" t="s">
        <v>15</v>
      </c>
      <c r="C10" s="68"/>
      <c r="D10" s="68"/>
      <c r="E10" s="68"/>
      <c r="F10" s="68"/>
      <c r="G10" s="7"/>
    </row>
    <row r="11" spans="1:12" x14ac:dyDescent="0.3">
      <c r="A11" s="36" t="s">
        <v>16</v>
      </c>
      <c r="B11" s="4" t="s">
        <v>70</v>
      </c>
      <c r="C11" s="4" t="s">
        <v>18</v>
      </c>
      <c r="D11" s="22">
        <v>2</v>
      </c>
      <c r="E11" s="70">
        <v>30.28</v>
      </c>
      <c r="F11" s="139">
        <f>PRODUCT(D11:E11)</f>
        <v>60.56</v>
      </c>
      <c r="G11" s="7"/>
    </row>
    <row r="12" spans="1:12" ht="15" thickBot="1" x14ac:dyDescent="0.35">
      <c r="A12" s="36" t="s">
        <v>19</v>
      </c>
      <c r="B12" s="4" t="s">
        <v>140</v>
      </c>
      <c r="C12" s="4" t="s">
        <v>18</v>
      </c>
      <c r="D12" s="22">
        <v>1</v>
      </c>
      <c r="E12" s="70">
        <v>28.09</v>
      </c>
      <c r="F12" s="140">
        <f>PRODUCT(D12:E12)</f>
        <v>28.09</v>
      </c>
      <c r="G12" s="7"/>
    </row>
    <row r="13" spans="1:12" ht="15.6" thickTop="1" thickBot="1" x14ac:dyDescent="0.35">
      <c r="A13" s="71">
        <v>1</v>
      </c>
      <c r="B13" s="244" t="s">
        <v>21</v>
      </c>
      <c r="C13" s="245"/>
      <c r="D13" s="245"/>
      <c r="E13" s="246"/>
      <c r="F13" s="72">
        <f>SUM(F11:F12)</f>
        <v>88.65</v>
      </c>
      <c r="G13" s="73">
        <f>SUM(F13/F23)</f>
        <v>0.43226787267046352</v>
      </c>
    </row>
    <row r="14" spans="1:12" ht="15" thickTop="1" x14ac:dyDescent="0.3">
      <c r="A14" s="20"/>
      <c r="B14" s="74" t="s">
        <v>45</v>
      </c>
      <c r="C14" s="4"/>
      <c r="D14" s="4"/>
      <c r="E14" s="4"/>
      <c r="F14" s="41"/>
      <c r="G14" s="75"/>
    </row>
    <row r="15" spans="1:12" x14ac:dyDescent="0.3">
      <c r="A15" s="36" t="s">
        <v>23</v>
      </c>
      <c r="B15" s="4" t="s">
        <v>1314</v>
      </c>
      <c r="C15" s="4" t="s">
        <v>110</v>
      </c>
      <c r="D15" s="22">
        <v>0.3</v>
      </c>
      <c r="E15" s="76">
        <v>31.5</v>
      </c>
      <c r="F15" s="6">
        <f>PRODUCT(D15:E15)</f>
        <v>9.4499999999999993</v>
      </c>
      <c r="G15" s="7"/>
    </row>
    <row r="16" spans="1:12" x14ac:dyDescent="0.3">
      <c r="A16" s="36" t="s">
        <v>47</v>
      </c>
      <c r="B16" s="4" t="s">
        <v>2904</v>
      </c>
      <c r="C16" s="4" t="s">
        <v>110</v>
      </c>
      <c r="D16" s="22">
        <v>0.5</v>
      </c>
      <c r="E16" s="76">
        <v>31.88</v>
      </c>
      <c r="F16" s="23">
        <f>PRODUCT(D16:E16)</f>
        <v>15.94</v>
      </c>
      <c r="G16" s="7"/>
      <c r="J16" s="30"/>
      <c r="L16" s="31"/>
    </row>
    <row r="17" spans="1:12" ht="15" thickBot="1" x14ac:dyDescent="0.35">
      <c r="A17" s="36" t="s">
        <v>78</v>
      </c>
      <c r="B17" s="4" t="s">
        <v>1316</v>
      </c>
      <c r="C17" s="4" t="s">
        <v>130</v>
      </c>
      <c r="D17" s="22">
        <v>1.05</v>
      </c>
      <c r="E17" s="6">
        <v>45.79</v>
      </c>
      <c r="F17" s="23">
        <f>PRODUCT(D17:E17)</f>
        <v>48.079500000000003</v>
      </c>
      <c r="G17" s="93"/>
      <c r="J17" s="30"/>
      <c r="L17" s="31"/>
    </row>
    <row r="18" spans="1:12" ht="15.6" thickTop="1" thickBot="1" x14ac:dyDescent="0.35">
      <c r="A18" s="71">
        <v>2</v>
      </c>
      <c r="B18" s="244" t="s">
        <v>49</v>
      </c>
      <c r="C18" s="245"/>
      <c r="D18" s="245"/>
      <c r="E18" s="246"/>
      <c r="F18" s="72">
        <f>SUM(F15:F17)</f>
        <v>73.469500000000011</v>
      </c>
      <c r="G18" s="73">
        <f>SUM(F18/F23)</f>
        <v>0.35824596132163139</v>
      </c>
    </row>
    <row r="19" spans="1:12" ht="15.6" thickTop="1" thickBot="1" x14ac:dyDescent="0.35">
      <c r="A19" s="78" t="s">
        <v>26</v>
      </c>
      <c r="B19" s="244" t="s">
        <v>27</v>
      </c>
      <c r="C19" s="245"/>
      <c r="D19" s="245"/>
      <c r="E19" s="246"/>
      <c r="F19" s="79">
        <f>SUM(F13,F18)</f>
        <v>162.11950000000002</v>
      </c>
      <c r="G19" s="3"/>
    </row>
    <row r="20" spans="1:12" ht="15.6" thickTop="1" thickBot="1" x14ac:dyDescent="0.35">
      <c r="A20" s="80">
        <v>3</v>
      </c>
      <c r="B20" s="264" t="s">
        <v>28</v>
      </c>
      <c r="C20" s="265"/>
      <c r="D20" s="265"/>
      <c r="E20" s="266"/>
      <c r="F20" s="79">
        <f>SUM(F19)*15%</f>
        <v>24.317925000000002</v>
      </c>
      <c r="G20" s="73">
        <f>SUM(F20/F23)</f>
        <v>0.11857707509881422</v>
      </c>
    </row>
    <row r="21" spans="1:12" ht="15.6" thickTop="1" thickBot="1" x14ac:dyDescent="0.35">
      <c r="A21" s="78" t="s">
        <v>29</v>
      </c>
      <c r="B21" s="244" t="s">
        <v>30</v>
      </c>
      <c r="C21" s="245"/>
      <c r="D21" s="245"/>
      <c r="E21" s="246"/>
      <c r="F21" s="81">
        <f>SUM(F19:F20)</f>
        <v>186.43742500000002</v>
      </c>
    </row>
    <row r="22" spans="1:12" ht="15.6" thickTop="1" thickBot="1" x14ac:dyDescent="0.35">
      <c r="A22" s="80">
        <v>4</v>
      </c>
      <c r="B22" s="264" t="s">
        <v>31</v>
      </c>
      <c r="C22" s="265"/>
      <c r="D22" s="265"/>
      <c r="E22" s="266"/>
      <c r="F22" s="79">
        <f>SUM(F21)*10%</f>
        <v>18.643742500000002</v>
      </c>
      <c r="G22" s="73">
        <f>SUM(F22/F23)</f>
        <v>9.0909090909090912E-2</v>
      </c>
    </row>
    <row r="23" spans="1:12" ht="15.6" thickTop="1" thickBot="1" x14ac:dyDescent="0.35">
      <c r="A23" s="78" t="s">
        <v>32</v>
      </c>
      <c r="B23" s="244" t="s">
        <v>33</v>
      </c>
      <c r="C23" s="245"/>
      <c r="D23" s="245"/>
      <c r="E23" s="246"/>
      <c r="F23" s="81">
        <f>SUM(F21:F22)</f>
        <v>205.08116750000002</v>
      </c>
      <c r="G23" s="82">
        <f>SUM(G13,G18,G20,G22)</f>
        <v>1</v>
      </c>
    </row>
    <row r="24" spans="1:12" ht="15.6" thickTop="1" thickBot="1" x14ac:dyDescent="0.35"/>
    <row r="25" spans="1:12" ht="44.4" thickTop="1" thickBot="1" x14ac:dyDescent="0.35">
      <c r="A25" s="61" t="s">
        <v>2</v>
      </c>
      <c r="B25" s="62" t="s">
        <v>3</v>
      </c>
      <c r="C25" s="63" t="s">
        <v>4</v>
      </c>
      <c r="D25" s="64" t="s">
        <v>5</v>
      </c>
      <c r="E25" s="27"/>
      <c r="F25" s="20"/>
      <c r="G25" s="20"/>
    </row>
    <row r="26" spans="1:12" ht="338.4" customHeight="1" thickTop="1" x14ac:dyDescent="0.3">
      <c r="A26" s="13" t="s">
        <v>1310</v>
      </c>
      <c r="B26" s="28" t="s">
        <v>1317</v>
      </c>
      <c r="C26" s="26"/>
      <c r="D26" s="26"/>
      <c r="E26" s="27"/>
      <c r="F26" s="20"/>
      <c r="G26" s="20"/>
    </row>
    <row r="27" spans="1:12" ht="15" thickBot="1" x14ac:dyDescent="0.35">
      <c r="A27" s="16" t="s">
        <v>1318</v>
      </c>
      <c r="B27" s="113" t="s">
        <v>1319</v>
      </c>
      <c r="C27" s="110" t="s">
        <v>130</v>
      </c>
      <c r="D27" s="110">
        <v>1</v>
      </c>
      <c r="E27" s="20"/>
      <c r="F27" s="20"/>
      <c r="G27" s="20"/>
    </row>
    <row r="28" spans="1:12" ht="30" thickTop="1" thickBot="1" x14ac:dyDescent="0.35">
      <c r="A28" s="61" t="s">
        <v>9</v>
      </c>
      <c r="B28" s="62" t="s">
        <v>10</v>
      </c>
      <c r="C28" s="62" t="s">
        <v>4</v>
      </c>
      <c r="D28" s="62" t="s">
        <v>11</v>
      </c>
      <c r="E28" s="62" t="s">
        <v>12</v>
      </c>
      <c r="F28" s="62" t="s">
        <v>13</v>
      </c>
      <c r="G28" s="64" t="s">
        <v>14</v>
      </c>
    </row>
    <row r="29" spans="1:12" ht="15" thickTop="1" x14ac:dyDescent="0.3">
      <c r="A29" s="20"/>
      <c r="B29" s="67" t="s">
        <v>15</v>
      </c>
      <c r="C29" s="68"/>
      <c r="D29" s="68"/>
      <c r="E29" s="68"/>
      <c r="F29" s="68"/>
      <c r="G29" s="7"/>
    </row>
    <row r="30" spans="1:12" x14ac:dyDescent="0.3">
      <c r="A30" s="36" t="s">
        <v>16</v>
      </c>
      <c r="B30" s="4" t="s">
        <v>70</v>
      </c>
      <c r="C30" s="4" t="s">
        <v>18</v>
      </c>
      <c r="D30" s="22">
        <v>1</v>
      </c>
      <c r="E30" s="70">
        <v>30.27</v>
      </c>
      <c r="F30" s="6">
        <f>PRODUCT(D30:E30)</f>
        <v>30.27</v>
      </c>
      <c r="G30" s="7"/>
    </row>
    <row r="31" spans="1:12" ht="15" thickBot="1" x14ac:dyDescent="0.35">
      <c r="A31" s="36" t="s">
        <v>19</v>
      </c>
      <c r="B31" s="4" t="s">
        <v>140</v>
      </c>
      <c r="C31" s="4" t="s">
        <v>18</v>
      </c>
      <c r="D31" s="22">
        <v>0.5</v>
      </c>
      <c r="E31" s="70">
        <v>28.09</v>
      </c>
      <c r="F31" s="6">
        <f>PRODUCT(D31:E31)</f>
        <v>14.045</v>
      </c>
      <c r="G31" s="7"/>
    </row>
    <row r="32" spans="1:12" ht="15.6" thickTop="1" thickBot="1" x14ac:dyDescent="0.35">
      <c r="A32" s="71">
        <v>1</v>
      </c>
      <c r="B32" s="244" t="s">
        <v>21</v>
      </c>
      <c r="C32" s="245"/>
      <c r="D32" s="245"/>
      <c r="E32" s="246"/>
      <c r="F32" s="72">
        <f>SUM(F30:F31)</f>
        <v>44.314999999999998</v>
      </c>
      <c r="G32" s="73">
        <f>SUM(F32/F41)</f>
        <v>0.34904394037094477</v>
      </c>
    </row>
    <row r="33" spans="1:12" ht="15" thickTop="1" x14ac:dyDescent="0.3">
      <c r="A33" s="20"/>
      <c r="B33" s="74" t="s">
        <v>45</v>
      </c>
      <c r="C33" s="4"/>
      <c r="D33" s="4"/>
      <c r="E33" s="4"/>
      <c r="F33" s="41"/>
      <c r="G33" s="75"/>
    </row>
    <row r="34" spans="1:12" x14ac:dyDescent="0.3">
      <c r="A34" s="36" t="s">
        <v>23</v>
      </c>
      <c r="B34" s="4" t="s">
        <v>2905</v>
      </c>
      <c r="C34" s="4" t="s">
        <v>110</v>
      </c>
      <c r="D34" s="22">
        <v>0.25</v>
      </c>
      <c r="E34" s="76">
        <v>31.88</v>
      </c>
      <c r="F34" s="23">
        <f>PRODUCT(D34:E34)</f>
        <v>7.97</v>
      </c>
      <c r="G34" s="7"/>
      <c r="J34" s="30"/>
      <c r="L34" s="31"/>
    </row>
    <row r="35" spans="1:12" ht="15" thickBot="1" x14ac:dyDescent="0.35">
      <c r="A35" s="36" t="s">
        <v>47</v>
      </c>
      <c r="B35" s="4" t="s">
        <v>1321</v>
      </c>
      <c r="C35" s="4" t="s">
        <v>130</v>
      </c>
      <c r="D35" s="22">
        <v>1.05</v>
      </c>
      <c r="E35" s="6">
        <v>45.79</v>
      </c>
      <c r="F35" s="23">
        <f>PRODUCT(D35:E35)</f>
        <v>48.079500000000003</v>
      </c>
      <c r="G35" s="93"/>
      <c r="J35" s="30"/>
      <c r="L35" s="31"/>
    </row>
    <row r="36" spans="1:12" ht="15.6" thickTop="1" thickBot="1" x14ac:dyDescent="0.35">
      <c r="A36" s="71">
        <v>2</v>
      </c>
      <c r="B36" s="244" t="s">
        <v>49</v>
      </c>
      <c r="C36" s="245"/>
      <c r="D36" s="245"/>
      <c r="E36" s="246"/>
      <c r="F36" s="72">
        <f>SUM(F34:F35)</f>
        <v>56.049500000000002</v>
      </c>
      <c r="G36" s="73">
        <f>SUM(F36/F41)</f>
        <v>0.44146989362115013</v>
      </c>
    </row>
    <row r="37" spans="1:12" ht="15.6" thickTop="1" thickBot="1" x14ac:dyDescent="0.35">
      <c r="A37" s="78" t="s">
        <v>26</v>
      </c>
      <c r="B37" s="244" t="s">
        <v>54</v>
      </c>
      <c r="C37" s="245"/>
      <c r="D37" s="245"/>
      <c r="E37" s="246"/>
      <c r="F37" s="79">
        <f>SUM(F32,F36)</f>
        <v>100.36449999999999</v>
      </c>
      <c r="G37" s="3"/>
    </row>
    <row r="38" spans="1:12" ht="15.6" thickTop="1" thickBot="1" x14ac:dyDescent="0.35">
      <c r="A38" s="80">
        <v>3</v>
      </c>
      <c r="B38" s="264" t="s">
        <v>28</v>
      </c>
      <c r="C38" s="265"/>
      <c r="D38" s="265"/>
      <c r="E38" s="266"/>
      <c r="F38" s="79">
        <f>SUM(F37)*15%</f>
        <v>15.054674999999998</v>
      </c>
      <c r="G38" s="73">
        <f>SUM(F38/F41)</f>
        <v>0.11857707509881422</v>
      </c>
    </row>
    <row r="39" spans="1:12" ht="15.6" thickTop="1" thickBot="1" x14ac:dyDescent="0.35">
      <c r="A39" s="78" t="s">
        <v>29</v>
      </c>
      <c r="B39" s="244" t="s">
        <v>55</v>
      </c>
      <c r="C39" s="245"/>
      <c r="D39" s="245"/>
      <c r="E39" s="246"/>
      <c r="F39" s="81">
        <f>SUM(F37:F38)</f>
        <v>115.419175</v>
      </c>
    </row>
    <row r="40" spans="1:12" ht="15.6" thickTop="1" thickBot="1" x14ac:dyDescent="0.35">
      <c r="A40" s="80">
        <v>4</v>
      </c>
      <c r="B40" s="264" t="s">
        <v>31</v>
      </c>
      <c r="C40" s="265"/>
      <c r="D40" s="265"/>
      <c r="E40" s="266"/>
      <c r="F40" s="79">
        <f>SUM(F39)*10%</f>
        <v>11.5419175</v>
      </c>
      <c r="G40" s="73">
        <f>SUM(F40/F41)</f>
        <v>9.0909090909090912E-2</v>
      </c>
    </row>
    <row r="41" spans="1:12" ht="15.6" thickTop="1" thickBot="1" x14ac:dyDescent="0.35">
      <c r="A41" s="78" t="s">
        <v>32</v>
      </c>
      <c r="B41" s="244" t="s">
        <v>33</v>
      </c>
      <c r="C41" s="245"/>
      <c r="D41" s="245"/>
      <c r="E41" s="246"/>
      <c r="F41" s="81">
        <f>SUM(F39:F40)</f>
        <v>126.96109249999999</v>
      </c>
      <c r="G41" s="82">
        <f>SUM(G32,G36,G38,G40)</f>
        <v>1</v>
      </c>
    </row>
    <row r="42" spans="1:12" ht="15.6" thickTop="1" thickBot="1" x14ac:dyDescent="0.35"/>
    <row r="43" spans="1:12" ht="44.4" thickTop="1" thickBot="1" x14ac:dyDescent="0.35">
      <c r="A43" s="61" t="s">
        <v>2</v>
      </c>
      <c r="B43" s="62" t="s">
        <v>3</v>
      </c>
      <c r="C43" s="63" t="s">
        <v>4</v>
      </c>
      <c r="D43" s="64" t="s">
        <v>5</v>
      </c>
      <c r="E43" s="27"/>
      <c r="F43" s="20"/>
      <c r="G43" s="20"/>
    </row>
    <row r="44" spans="1:12" ht="303" customHeight="1" thickTop="1" x14ac:dyDescent="0.3">
      <c r="A44" s="232" t="s">
        <v>1310</v>
      </c>
      <c r="B44" s="297" t="s">
        <v>1322</v>
      </c>
      <c r="C44" s="274"/>
      <c r="D44" s="274"/>
      <c r="E44" s="27"/>
      <c r="F44" s="20"/>
      <c r="G44" s="20"/>
    </row>
    <row r="45" spans="1:12" ht="32.4" customHeight="1" x14ac:dyDescent="0.3">
      <c r="A45" s="240"/>
      <c r="B45" s="298"/>
      <c r="C45" s="275"/>
      <c r="D45" s="275"/>
      <c r="E45" s="27"/>
      <c r="F45" s="20"/>
      <c r="G45" s="20"/>
    </row>
    <row r="46" spans="1:12" ht="15" thickBot="1" x14ac:dyDescent="0.35">
      <c r="A46" s="16" t="s">
        <v>1323</v>
      </c>
      <c r="B46" s="113" t="s">
        <v>1324</v>
      </c>
      <c r="C46" s="110" t="s">
        <v>130</v>
      </c>
      <c r="D46" s="110">
        <v>1</v>
      </c>
      <c r="E46" s="20"/>
      <c r="F46" s="20"/>
      <c r="G46" s="20"/>
    </row>
    <row r="47" spans="1:12" ht="30" thickTop="1" thickBot="1" x14ac:dyDescent="0.35">
      <c r="A47" s="61" t="s">
        <v>9</v>
      </c>
      <c r="B47" s="62" t="s">
        <v>10</v>
      </c>
      <c r="C47" s="62" t="s">
        <v>4</v>
      </c>
      <c r="D47" s="62" t="s">
        <v>11</v>
      </c>
      <c r="E47" s="62" t="s">
        <v>12</v>
      </c>
      <c r="F47" s="62" t="s">
        <v>13</v>
      </c>
      <c r="G47" s="64" t="s">
        <v>14</v>
      </c>
    </row>
    <row r="48" spans="1:12" ht="15" thickTop="1" x14ac:dyDescent="0.3">
      <c r="A48" s="20"/>
      <c r="B48" s="67" t="s">
        <v>15</v>
      </c>
      <c r="C48" s="68"/>
      <c r="D48" s="68"/>
      <c r="E48" s="68"/>
      <c r="F48" s="68"/>
      <c r="G48" s="7"/>
    </row>
    <row r="49" spans="1:12" x14ac:dyDescent="0.3">
      <c r="A49" s="36" t="s">
        <v>16</v>
      </c>
      <c r="B49" s="4" t="s">
        <v>70</v>
      </c>
      <c r="C49" s="4" t="s">
        <v>18</v>
      </c>
      <c r="D49" s="22">
        <v>2</v>
      </c>
      <c r="E49" s="70">
        <v>30.27</v>
      </c>
      <c r="F49" s="6">
        <f>PRODUCT(D49:E49)</f>
        <v>60.54</v>
      </c>
      <c r="G49" s="7"/>
    </row>
    <row r="50" spans="1:12" ht="15" thickBot="1" x14ac:dyDescent="0.35">
      <c r="A50" s="36" t="s">
        <v>19</v>
      </c>
      <c r="B50" s="4" t="s">
        <v>140</v>
      </c>
      <c r="C50" s="4" t="s">
        <v>18</v>
      </c>
      <c r="D50" s="22">
        <v>1</v>
      </c>
      <c r="E50" s="70">
        <v>28.09</v>
      </c>
      <c r="F50" s="6">
        <f>PRODUCT(D50:E50)</f>
        <v>28.09</v>
      </c>
      <c r="G50" s="7"/>
    </row>
    <row r="51" spans="1:12" ht="15.6" thickTop="1" thickBot="1" x14ac:dyDescent="0.35">
      <c r="A51" s="71">
        <v>1</v>
      </c>
      <c r="B51" s="244" t="s">
        <v>21</v>
      </c>
      <c r="C51" s="245"/>
      <c r="D51" s="245"/>
      <c r="E51" s="246"/>
      <c r="F51" s="72">
        <f>SUM(F49:F50)</f>
        <v>88.63</v>
      </c>
      <c r="G51" s="73">
        <f>SUM(F51/F61)</f>
        <v>0.37113207583711078</v>
      </c>
    </row>
    <row r="52" spans="1:12" ht="15" thickTop="1" x14ac:dyDescent="0.3">
      <c r="A52" s="20"/>
      <c r="B52" s="74" t="s">
        <v>45</v>
      </c>
      <c r="C52" s="4"/>
      <c r="D52" s="4"/>
      <c r="E52" s="4"/>
      <c r="F52" s="41"/>
      <c r="G52" s="75"/>
    </row>
    <row r="53" spans="1:12" x14ac:dyDescent="0.3">
      <c r="A53" s="36" t="s">
        <v>23</v>
      </c>
      <c r="B53" s="4" t="s">
        <v>1314</v>
      </c>
      <c r="C53" s="4" t="s">
        <v>110</v>
      </c>
      <c r="D53" s="22">
        <v>0.3</v>
      </c>
      <c r="E53" s="6">
        <v>31.5</v>
      </c>
      <c r="F53" s="77">
        <f>PRODUCT(D53:E53)</f>
        <v>9.4499999999999993</v>
      </c>
      <c r="G53" s="7"/>
    </row>
    <row r="54" spans="1:12" x14ac:dyDescent="0.3">
      <c r="A54" s="36" t="s">
        <v>47</v>
      </c>
      <c r="B54" s="4" t="s">
        <v>2904</v>
      </c>
      <c r="C54" s="4" t="s">
        <v>110</v>
      </c>
      <c r="D54" s="22">
        <v>0.7</v>
      </c>
      <c r="E54" s="6">
        <v>31.88</v>
      </c>
      <c r="F54" s="23">
        <f>PRODUCT(D54:E54)</f>
        <v>22.315999999999999</v>
      </c>
      <c r="G54" s="7"/>
      <c r="J54" s="30"/>
      <c r="L54" s="31"/>
    </row>
    <row r="55" spans="1:12" ht="15" thickBot="1" x14ac:dyDescent="0.35">
      <c r="A55" s="36" t="s">
        <v>78</v>
      </c>
      <c r="B55" s="4" t="s">
        <v>1325</v>
      </c>
      <c r="C55" s="4" t="s">
        <v>130</v>
      </c>
      <c r="D55" s="22">
        <v>1.05</v>
      </c>
      <c r="E55" s="6">
        <v>65.13</v>
      </c>
      <c r="F55" s="23">
        <f>PRODUCT(D55:E55)</f>
        <v>68.386499999999998</v>
      </c>
      <c r="G55" s="93"/>
      <c r="J55" s="30"/>
      <c r="L55" s="31"/>
    </row>
    <row r="56" spans="1:12" ht="15.6" thickTop="1" thickBot="1" x14ac:dyDescent="0.35">
      <c r="A56" s="71">
        <v>2</v>
      </c>
      <c r="B56" s="244" t="s">
        <v>49</v>
      </c>
      <c r="C56" s="245"/>
      <c r="D56" s="245"/>
      <c r="E56" s="246"/>
      <c r="F56" s="72">
        <f>SUM(F53:F55)</f>
        <v>100.1525</v>
      </c>
      <c r="G56" s="73">
        <f>SUM(F56/F61)</f>
        <v>0.41938175815498407</v>
      </c>
    </row>
    <row r="57" spans="1:12" ht="15.6" thickTop="1" thickBot="1" x14ac:dyDescent="0.35">
      <c r="A57" s="78" t="s">
        <v>26</v>
      </c>
      <c r="B57" s="244" t="s">
        <v>54</v>
      </c>
      <c r="C57" s="245"/>
      <c r="D57" s="245"/>
      <c r="E57" s="246"/>
      <c r="F57" s="79">
        <f>SUM(F51,F56)</f>
        <v>188.7825</v>
      </c>
      <c r="G57" s="3"/>
    </row>
    <row r="58" spans="1:12" ht="15.6" thickTop="1" thickBot="1" x14ac:dyDescent="0.35">
      <c r="A58" s="80">
        <v>3</v>
      </c>
      <c r="B58" s="264" t="s">
        <v>28</v>
      </c>
      <c r="C58" s="265"/>
      <c r="D58" s="265"/>
      <c r="E58" s="266"/>
      <c r="F58" s="79">
        <f>SUM(F57)*15%</f>
        <v>28.317374999999998</v>
      </c>
      <c r="G58" s="73">
        <f>SUM(F58/F61)</f>
        <v>0.11857707509881422</v>
      </c>
    </row>
    <row r="59" spans="1:12" ht="15.6" thickTop="1" thickBot="1" x14ac:dyDescent="0.35">
      <c r="A59" s="78" t="s">
        <v>29</v>
      </c>
      <c r="B59" s="244" t="s">
        <v>55</v>
      </c>
      <c r="C59" s="245"/>
      <c r="D59" s="245"/>
      <c r="E59" s="246"/>
      <c r="F59" s="81">
        <f>SUM(F57:F58)</f>
        <v>217.099875</v>
      </c>
    </row>
    <row r="60" spans="1:12" ht="15.6" thickTop="1" thickBot="1" x14ac:dyDescent="0.35">
      <c r="A60" s="80">
        <v>4</v>
      </c>
      <c r="B60" s="264" t="s">
        <v>31</v>
      </c>
      <c r="C60" s="265"/>
      <c r="D60" s="265"/>
      <c r="E60" s="266"/>
      <c r="F60" s="79">
        <f>SUM(F59)*10%</f>
        <v>21.7099875</v>
      </c>
      <c r="G60" s="73">
        <f>SUM(F60/F61)</f>
        <v>9.0909090909090912E-2</v>
      </c>
    </row>
    <row r="61" spans="1:12" ht="15.6" thickTop="1" thickBot="1" x14ac:dyDescent="0.35">
      <c r="A61" s="78" t="s">
        <v>32</v>
      </c>
      <c r="B61" s="244" t="s">
        <v>33</v>
      </c>
      <c r="C61" s="245"/>
      <c r="D61" s="245"/>
      <c r="E61" s="246"/>
      <c r="F61" s="81">
        <f>SUM(F59:F60)</f>
        <v>238.80986250000001</v>
      </c>
      <c r="G61" s="82">
        <f>SUM(G51,G56,G58,G60)</f>
        <v>1</v>
      </c>
    </row>
    <row r="62" spans="1:12" ht="15.6" thickTop="1" thickBot="1" x14ac:dyDescent="0.35"/>
    <row r="63" spans="1:12" ht="44.4" thickTop="1" thickBot="1" x14ac:dyDescent="0.35">
      <c r="A63" s="61" t="s">
        <v>2</v>
      </c>
      <c r="B63" s="62" t="s">
        <v>3</v>
      </c>
      <c r="C63" s="63" t="s">
        <v>4</v>
      </c>
      <c r="D63" s="64" t="s">
        <v>5</v>
      </c>
      <c r="E63" s="27"/>
      <c r="F63" s="20"/>
      <c r="G63" s="20"/>
    </row>
    <row r="64" spans="1:12" ht="313.2" customHeight="1" thickTop="1" x14ac:dyDescent="0.3">
      <c r="A64" s="232" t="s">
        <v>1310</v>
      </c>
      <c r="B64" s="297" t="s">
        <v>1322</v>
      </c>
      <c r="C64" s="274"/>
      <c r="D64" s="272"/>
      <c r="E64" s="27"/>
      <c r="F64" s="20"/>
      <c r="G64" s="20"/>
    </row>
    <row r="65" spans="1:12" ht="22.2" customHeight="1" x14ac:dyDescent="0.3">
      <c r="A65" s="240"/>
      <c r="B65" s="298"/>
      <c r="C65" s="275"/>
      <c r="D65" s="273"/>
      <c r="E65" s="27"/>
      <c r="F65" s="20"/>
      <c r="G65" s="20"/>
    </row>
    <row r="66" spans="1:12" ht="15" thickBot="1" x14ac:dyDescent="0.35">
      <c r="A66" s="16" t="s">
        <v>1326</v>
      </c>
      <c r="B66" s="113" t="s">
        <v>1327</v>
      </c>
      <c r="C66" s="110" t="s">
        <v>130</v>
      </c>
      <c r="D66" s="110">
        <v>1</v>
      </c>
      <c r="E66" s="20"/>
      <c r="F66" s="20"/>
      <c r="G66" s="20"/>
    </row>
    <row r="67" spans="1:12" ht="30" thickTop="1" thickBot="1" x14ac:dyDescent="0.35">
      <c r="A67" s="61" t="s">
        <v>9</v>
      </c>
      <c r="B67" s="62" t="s">
        <v>10</v>
      </c>
      <c r="C67" s="62" t="s">
        <v>4</v>
      </c>
      <c r="D67" s="62" t="s">
        <v>11</v>
      </c>
      <c r="E67" s="62" t="s">
        <v>12</v>
      </c>
      <c r="F67" s="62" t="s">
        <v>13</v>
      </c>
      <c r="G67" s="64" t="s">
        <v>14</v>
      </c>
    </row>
    <row r="68" spans="1:12" ht="15" thickTop="1" x14ac:dyDescent="0.3">
      <c r="A68" s="20"/>
      <c r="B68" s="67" t="s">
        <v>15</v>
      </c>
      <c r="C68" s="68"/>
      <c r="D68" s="68"/>
      <c r="E68" s="68"/>
      <c r="F68" s="68"/>
      <c r="G68" s="7"/>
    </row>
    <row r="69" spans="1:12" x14ac:dyDescent="0.3">
      <c r="A69" s="36" t="s">
        <v>16</v>
      </c>
      <c r="B69" s="4" t="s">
        <v>70</v>
      </c>
      <c r="C69" s="4" t="s">
        <v>18</v>
      </c>
      <c r="D69" s="22">
        <v>1</v>
      </c>
      <c r="E69" s="70">
        <v>30.27</v>
      </c>
      <c r="F69" s="6">
        <f>PRODUCT(D69:E69)</f>
        <v>30.27</v>
      </c>
      <c r="G69" s="7"/>
    </row>
    <row r="70" spans="1:12" ht="15" thickBot="1" x14ac:dyDescent="0.35">
      <c r="A70" s="36" t="s">
        <v>19</v>
      </c>
      <c r="B70" s="4" t="s">
        <v>140</v>
      </c>
      <c r="C70" s="4" t="s">
        <v>18</v>
      </c>
      <c r="D70" s="22">
        <v>0.5</v>
      </c>
      <c r="E70" s="70">
        <v>28.09</v>
      </c>
      <c r="F70" s="6">
        <f>PRODUCT(D70:E70)</f>
        <v>14.045</v>
      </c>
      <c r="G70" s="7"/>
    </row>
    <row r="71" spans="1:12" ht="15.6" thickTop="1" thickBot="1" x14ac:dyDescent="0.35">
      <c r="A71" s="71">
        <v>1</v>
      </c>
      <c r="B71" s="244" t="s">
        <v>21</v>
      </c>
      <c r="C71" s="245"/>
      <c r="D71" s="245"/>
      <c r="E71" s="246"/>
      <c r="F71" s="72">
        <f>SUM(F69:F70)</f>
        <v>44.314999999999998</v>
      </c>
      <c r="G71" s="73">
        <f>SUM(F71/F80)</f>
        <v>0.2828335376241603</v>
      </c>
    </row>
    <row r="72" spans="1:12" ht="15" thickTop="1" x14ac:dyDescent="0.3">
      <c r="A72" s="20"/>
      <c r="B72" s="74" t="s">
        <v>45</v>
      </c>
      <c r="C72" s="4"/>
      <c r="D72" s="4"/>
      <c r="E72" s="204"/>
      <c r="F72" s="41"/>
      <c r="G72" s="75"/>
    </row>
    <row r="73" spans="1:12" x14ac:dyDescent="0.3">
      <c r="A73" s="36" t="s">
        <v>23</v>
      </c>
      <c r="B73" s="4" t="s">
        <v>2905</v>
      </c>
      <c r="C73" s="4" t="s">
        <v>110</v>
      </c>
      <c r="D73" s="22">
        <v>0.35</v>
      </c>
      <c r="E73" s="76">
        <v>31.88</v>
      </c>
      <c r="F73" s="23">
        <f>PRODUCT(D73:E73)</f>
        <v>11.157999999999999</v>
      </c>
      <c r="G73" s="7"/>
      <c r="J73" s="30"/>
      <c r="L73" s="31"/>
    </row>
    <row r="74" spans="1:12" ht="15" thickBot="1" x14ac:dyDescent="0.35">
      <c r="A74" s="36" t="s">
        <v>47</v>
      </c>
      <c r="B74" s="4" t="s">
        <v>1328</v>
      </c>
      <c r="C74" s="4" t="s">
        <v>130</v>
      </c>
      <c r="D74" s="22">
        <v>1.05</v>
      </c>
      <c r="E74" s="6">
        <v>65.13</v>
      </c>
      <c r="F74" s="23">
        <f>PRODUCT(D74:E74)</f>
        <v>68.386499999999998</v>
      </c>
      <c r="G74" s="93"/>
      <c r="J74" s="30"/>
      <c r="L74" s="31"/>
    </row>
    <row r="75" spans="1:12" ht="15.6" thickTop="1" thickBot="1" x14ac:dyDescent="0.35">
      <c r="A75" s="71">
        <v>2</v>
      </c>
      <c r="B75" s="244" t="s">
        <v>49</v>
      </c>
      <c r="C75" s="245"/>
      <c r="D75" s="245"/>
      <c r="E75" s="246"/>
      <c r="F75" s="72">
        <f>SUM(F73:F74)</f>
        <v>79.544499999999999</v>
      </c>
      <c r="G75" s="73">
        <f>SUM(F75/F80)</f>
        <v>0.50768029636793455</v>
      </c>
    </row>
    <row r="76" spans="1:12" ht="15.6" thickTop="1" thickBot="1" x14ac:dyDescent="0.35">
      <c r="A76" s="78" t="s">
        <v>26</v>
      </c>
      <c r="B76" s="244" t="s">
        <v>27</v>
      </c>
      <c r="C76" s="245"/>
      <c r="D76" s="245"/>
      <c r="E76" s="246"/>
      <c r="F76" s="79">
        <f>SUM(F71,F75)</f>
        <v>123.8595</v>
      </c>
      <c r="G76" s="3"/>
    </row>
    <row r="77" spans="1:12" ht="15.6" thickTop="1" thickBot="1" x14ac:dyDescent="0.35">
      <c r="A77" s="80">
        <v>3</v>
      </c>
      <c r="B77" s="264" t="s">
        <v>28</v>
      </c>
      <c r="C77" s="265"/>
      <c r="D77" s="265"/>
      <c r="E77" s="266"/>
      <c r="F77" s="79">
        <f>SUM(F76)*15%</f>
        <v>18.578924999999998</v>
      </c>
      <c r="G77" s="73">
        <f>SUM(F77/F80)</f>
        <v>0.11857707509881422</v>
      </c>
    </row>
    <row r="78" spans="1:12" ht="15.6" thickTop="1" thickBot="1" x14ac:dyDescent="0.35">
      <c r="A78" s="78" t="s">
        <v>29</v>
      </c>
      <c r="B78" s="244" t="s">
        <v>30</v>
      </c>
      <c r="C78" s="245"/>
      <c r="D78" s="245"/>
      <c r="E78" s="246"/>
      <c r="F78" s="81">
        <f>SUM(F76:F77)</f>
        <v>142.438425</v>
      </c>
    </row>
    <row r="79" spans="1:12" ht="15.6" thickTop="1" thickBot="1" x14ac:dyDescent="0.35">
      <c r="A79" s="80">
        <v>4</v>
      </c>
      <c r="B79" s="264" t="s">
        <v>31</v>
      </c>
      <c r="C79" s="265"/>
      <c r="D79" s="265"/>
      <c r="E79" s="266"/>
      <c r="F79" s="79">
        <f>SUM(F78)*10%</f>
        <v>14.2438425</v>
      </c>
      <c r="G79" s="73">
        <f>SUM(F79/F80)</f>
        <v>9.0909090909090912E-2</v>
      </c>
    </row>
    <row r="80" spans="1:12" ht="15.6" thickTop="1" thickBot="1" x14ac:dyDescent="0.35">
      <c r="A80" s="78" t="s">
        <v>32</v>
      </c>
      <c r="B80" s="244" t="s">
        <v>33</v>
      </c>
      <c r="C80" s="245"/>
      <c r="D80" s="245"/>
      <c r="E80" s="246"/>
      <c r="F80" s="81">
        <f>SUM(F78:F79)</f>
        <v>156.68226749999999</v>
      </c>
      <c r="G80" s="82">
        <f>SUM(G71,G75,G77,G79)</f>
        <v>1</v>
      </c>
    </row>
    <row r="81" spans="1:12" ht="15.6" thickTop="1" thickBot="1" x14ac:dyDescent="0.35"/>
    <row r="82" spans="1:12" ht="44.4" thickTop="1" thickBot="1" x14ac:dyDescent="0.35">
      <c r="A82" s="61" t="s">
        <v>2</v>
      </c>
      <c r="B82" s="62" t="s">
        <v>3</v>
      </c>
      <c r="C82" s="63" t="s">
        <v>4</v>
      </c>
      <c r="D82" s="64" t="s">
        <v>5</v>
      </c>
      <c r="E82" s="27"/>
      <c r="F82" s="20"/>
      <c r="G82" s="20"/>
    </row>
    <row r="83" spans="1:12" ht="184.2" customHeight="1" thickTop="1" x14ac:dyDescent="0.3">
      <c r="A83" s="232" t="s">
        <v>1310</v>
      </c>
      <c r="B83" s="270" t="s">
        <v>1317</v>
      </c>
      <c r="C83" s="274"/>
      <c r="D83" s="272"/>
      <c r="E83" s="27"/>
      <c r="F83" s="20"/>
      <c r="G83" s="20"/>
    </row>
    <row r="84" spans="1:12" ht="141.6" customHeight="1" x14ac:dyDescent="0.3">
      <c r="A84" s="240"/>
      <c r="B84" s="271"/>
      <c r="C84" s="275"/>
      <c r="D84" s="273"/>
      <c r="E84" s="27"/>
      <c r="F84" s="20"/>
      <c r="G84" s="20"/>
    </row>
    <row r="85" spans="1:12" ht="15" thickBot="1" x14ac:dyDescent="0.35">
      <c r="A85" s="16" t="s">
        <v>1329</v>
      </c>
      <c r="B85" s="113" t="s">
        <v>1330</v>
      </c>
      <c r="C85" s="110" t="s">
        <v>130</v>
      </c>
      <c r="D85" s="110">
        <v>1</v>
      </c>
      <c r="E85" s="20"/>
      <c r="F85" s="20"/>
      <c r="G85" s="20"/>
    </row>
    <row r="86" spans="1:12" ht="30" thickTop="1" thickBot="1" x14ac:dyDescent="0.35">
      <c r="A86" s="61" t="s">
        <v>9</v>
      </c>
      <c r="B86" s="62" t="s">
        <v>10</v>
      </c>
      <c r="C86" s="62" t="s">
        <v>4</v>
      </c>
      <c r="D86" s="62" t="s">
        <v>11</v>
      </c>
      <c r="E86" s="62" t="s">
        <v>12</v>
      </c>
      <c r="F86" s="62" t="s">
        <v>13</v>
      </c>
      <c r="G86" s="64" t="s">
        <v>14</v>
      </c>
    </row>
    <row r="87" spans="1:12" ht="15" thickTop="1" x14ac:dyDescent="0.3">
      <c r="A87" s="20"/>
      <c r="B87" s="67" t="s">
        <v>15</v>
      </c>
      <c r="C87" s="68"/>
      <c r="D87" s="68"/>
      <c r="E87" s="68"/>
      <c r="F87" s="68"/>
      <c r="G87" s="7"/>
    </row>
    <row r="88" spans="1:12" x14ac:dyDescent="0.3">
      <c r="A88" s="36" t="s">
        <v>16</v>
      </c>
      <c r="B88" s="4" t="s">
        <v>70</v>
      </c>
      <c r="C88" s="4" t="s">
        <v>18</v>
      </c>
      <c r="D88" s="22">
        <v>2.5</v>
      </c>
      <c r="E88" s="70">
        <v>30.27</v>
      </c>
      <c r="F88" s="6">
        <f>PRODUCT(D88:E88)</f>
        <v>75.674999999999997</v>
      </c>
      <c r="G88" s="7"/>
    </row>
    <row r="89" spans="1:12" ht="15" thickBot="1" x14ac:dyDescent="0.35">
      <c r="A89" s="36" t="s">
        <v>19</v>
      </c>
      <c r="B89" s="4" t="s">
        <v>140</v>
      </c>
      <c r="C89" s="4" t="s">
        <v>18</v>
      </c>
      <c r="D89" s="22">
        <v>1.25</v>
      </c>
      <c r="E89" s="70">
        <v>28.09</v>
      </c>
      <c r="F89" s="6">
        <f>PRODUCT(D89:E89)</f>
        <v>35.112499999999997</v>
      </c>
      <c r="G89" s="7"/>
    </row>
    <row r="90" spans="1:12" ht="15.6" thickTop="1" thickBot="1" x14ac:dyDescent="0.35">
      <c r="A90" s="71">
        <v>1</v>
      </c>
      <c r="B90" s="244" t="s">
        <v>21</v>
      </c>
      <c r="C90" s="245"/>
      <c r="D90" s="245"/>
      <c r="E90" s="246"/>
      <c r="F90" s="72">
        <f>SUM(F88:F89)</f>
        <v>110.78749999999999</v>
      </c>
      <c r="G90" s="73">
        <f>SUM(F90/F100)</f>
        <v>0.31974360134718444</v>
      </c>
    </row>
    <row r="91" spans="1:12" ht="15" thickTop="1" x14ac:dyDescent="0.3">
      <c r="A91" s="20"/>
      <c r="B91" s="74" t="s">
        <v>45</v>
      </c>
      <c r="C91" s="4"/>
      <c r="D91" s="4"/>
      <c r="E91" s="4"/>
      <c r="F91" s="41"/>
      <c r="G91" s="75"/>
    </row>
    <row r="92" spans="1:12" x14ac:dyDescent="0.3">
      <c r="A92" s="36" t="s">
        <v>23</v>
      </c>
      <c r="B92" s="4" t="s">
        <v>1314</v>
      </c>
      <c r="C92" s="4" t="s">
        <v>110</v>
      </c>
      <c r="D92" s="22">
        <v>0.3</v>
      </c>
      <c r="E92" s="6">
        <v>31.6</v>
      </c>
      <c r="F92" s="77">
        <f>PRODUCT(D92:E92)</f>
        <v>9.48</v>
      </c>
      <c r="G92" s="7"/>
    </row>
    <row r="93" spans="1:12" x14ac:dyDescent="0.3">
      <c r="A93" s="36" t="s">
        <v>47</v>
      </c>
      <c r="B93" s="4" t="s">
        <v>2906</v>
      </c>
      <c r="C93" s="4" t="s">
        <v>110</v>
      </c>
      <c r="D93" s="22">
        <v>1.3</v>
      </c>
      <c r="E93" s="76">
        <v>31.88</v>
      </c>
      <c r="F93" s="23">
        <f>PRODUCT(D93:E93)</f>
        <v>41.444000000000003</v>
      </c>
      <c r="G93" s="7"/>
      <c r="J93" s="30"/>
      <c r="L93" s="31"/>
    </row>
    <row r="94" spans="1:12" ht="15" thickBot="1" x14ac:dyDescent="0.35">
      <c r="A94" s="36" t="s">
        <v>78</v>
      </c>
      <c r="B94" s="4" t="s">
        <v>1331</v>
      </c>
      <c r="C94" s="4" t="s">
        <v>130</v>
      </c>
      <c r="D94" s="22">
        <v>1.05</v>
      </c>
      <c r="E94" s="6">
        <v>106.85</v>
      </c>
      <c r="F94" s="23">
        <f>PRODUCT(D94:E94)</f>
        <v>112.1925</v>
      </c>
      <c r="G94" s="93"/>
      <c r="J94" s="30"/>
      <c r="L94" s="31"/>
    </row>
    <row r="95" spans="1:12" ht="15.6" thickTop="1" thickBot="1" x14ac:dyDescent="0.35">
      <c r="A95" s="71">
        <v>2</v>
      </c>
      <c r="B95" s="244" t="s">
        <v>49</v>
      </c>
      <c r="C95" s="245"/>
      <c r="D95" s="245"/>
      <c r="E95" s="246"/>
      <c r="F95" s="72">
        <f>SUM(F92:F94)</f>
        <v>163.1165</v>
      </c>
      <c r="G95" s="73">
        <f>SUM(F95/F100)</f>
        <v>0.47077023264491041</v>
      </c>
    </row>
    <row r="96" spans="1:12" ht="15.6" thickTop="1" thickBot="1" x14ac:dyDescent="0.35">
      <c r="A96" s="78" t="s">
        <v>26</v>
      </c>
      <c r="B96" s="244" t="s">
        <v>27</v>
      </c>
      <c r="C96" s="245"/>
      <c r="D96" s="245"/>
      <c r="E96" s="246"/>
      <c r="F96" s="79">
        <f>SUM(F90,F95)</f>
        <v>273.904</v>
      </c>
      <c r="G96" s="3"/>
    </row>
    <row r="97" spans="1:12" ht="15.6" thickTop="1" thickBot="1" x14ac:dyDescent="0.35">
      <c r="A97" s="80">
        <v>3</v>
      </c>
      <c r="B97" s="264" t="s">
        <v>28</v>
      </c>
      <c r="C97" s="265"/>
      <c r="D97" s="265"/>
      <c r="E97" s="266"/>
      <c r="F97" s="79">
        <f>SUM(F96)*15%</f>
        <v>41.085599999999999</v>
      </c>
      <c r="G97" s="73">
        <f>SUM(F97/F100)</f>
        <v>0.11857707509881422</v>
      </c>
    </row>
    <row r="98" spans="1:12" ht="15.6" thickTop="1" thickBot="1" x14ac:dyDescent="0.35">
      <c r="A98" s="78" t="s">
        <v>29</v>
      </c>
      <c r="B98" s="244" t="s">
        <v>30</v>
      </c>
      <c r="C98" s="245"/>
      <c r="D98" s="245"/>
      <c r="E98" s="246"/>
      <c r="F98" s="81">
        <f>SUM(F96:F97)</f>
        <v>314.9896</v>
      </c>
    </row>
    <row r="99" spans="1:12" ht="15.6" thickTop="1" thickBot="1" x14ac:dyDescent="0.35">
      <c r="A99" s="80">
        <v>4</v>
      </c>
      <c r="B99" s="264" t="s">
        <v>31</v>
      </c>
      <c r="C99" s="265"/>
      <c r="D99" s="265"/>
      <c r="E99" s="266"/>
      <c r="F99" s="79">
        <f>SUM(F98)*10%</f>
        <v>31.49896</v>
      </c>
      <c r="G99" s="73">
        <f>SUM(F99/F100)</f>
        <v>9.0909090909090912E-2</v>
      </c>
    </row>
    <row r="100" spans="1:12" ht="15.6" thickTop="1" thickBot="1" x14ac:dyDescent="0.35">
      <c r="A100" s="78" t="s">
        <v>32</v>
      </c>
      <c r="B100" s="244" t="s">
        <v>33</v>
      </c>
      <c r="C100" s="245"/>
      <c r="D100" s="245"/>
      <c r="E100" s="246"/>
      <c r="F100" s="81">
        <f>SUM(F98:F99)</f>
        <v>346.48856000000001</v>
      </c>
      <c r="G100" s="82">
        <f>SUM(G90,G95,G97,G99)</f>
        <v>1</v>
      </c>
    </row>
    <row r="101" spans="1:12" ht="15.6" thickTop="1" thickBot="1" x14ac:dyDescent="0.35"/>
    <row r="102" spans="1:12" ht="44.4" thickTop="1" thickBot="1" x14ac:dyDescent="0.35">
      <c r="A102" s="61" t="s">
        <v>2</v>
      </c>
      <c r="B102" s="62" t="s">
        <v>3</v>
      </c>
      <c r="C102" s="63" t="s">
        <v>4</v>
      </c>
      <c r="D102" s="64" t="s">
        <v>5</v>
      </c>
      <c r="E102" s="27"/>
      <c r="F102" s="20"/>
      <c r="G102" s="20"/>
    </row>
    <row r="103" spans="1:12" ht="316.2" customHeight="1" thickTop="1" x14ac:dyDescent="0.3">
      <c r="A103" s="232" t="s">
        <v>1310</v>
      </c>
      <c r="B103" s="270" t="s">
        <v>1322</v>
      </c>
      <c r="C103" s="274"/>
      <c r="D103" s="272"/>
      <c r="E103" s="27"/>
      <c r="F103" s="20"/>
      <c r="G103" s="20"/>
    </row>
    <row r="104" spans="1:12" ht="3" customHeight="1" x14ac:dyDescent="0.3">
      <c r="A104" s="240"/>
      <c r="B104" s="271"/>
      <c r="C104" s="275"/>
      <c r="D104" s="273"/>
      <c r="E104" s="27"/>
      <c r="F104" s="20"/>
      <c r="G104" s="20"/>
    </row>
    <row r="105" spans="1:12" ht="15" thickBot="1" x14ac:dyDescent="0.35">
      <c r="A105" s="16" t="s">
        <v>1332</v>
      </c>
      <c r="B105" s="113" t="s">
        <v>1333</v>
      </c>
      <c r="C105" s="110" t="s">
        <v>130</v>
      </c>
      <c r="D105" s="110">
        <v>1</v>
      </c>
      <c r="E105" s="20"/>
      <c r="F105" s="20"/>
      <c r="G105" s="20"/>
    </row>
    <row r="106" spans="1:12" ht="30" thickTop="1" thickBot="1" x14ac:dyDescent="0.35">
      <c r="A106" s="61" t="s">
        <v>9</v>
      </c>
      <c r="B106" s="62" t="s">
        <v>10</v>
      </c>
      <c r="C106" s="62" t="s">
        <v>4</v>
      </c>
      <c r="D106" s="62" t="s">
        <v>11</v>
      </c>
      <c r="E106" s="62" t="s">
        <v>12</v>
      </c>
      <c r="F106" s="62" t="s">
        <v>13</v>
      </c>
      <c r="G106" s="64" t="s">
        <v>14</v>
      </c>
    </row>
    <row r="107" spans="1:12" ht="15" thickTop="1" x14ac:dyDescent="0.3">
      <c r="A107" s="20"/>
      <c r="B107" s="67" t="s">
        <v>15</v>
      </c>
      <c r="C107" s="68"/>
      <c r="D107" s="68"/>
      <c r="E107" s="68"/>
      <c r="F107" s="68"/>
      <c r="G107" s="7"/>
    </row>
    <row r="108" spans="1:12" x14ac:dyDescent="0.3">
      <c r="A108" s="36" t="s">
        <v>16</v>
      </c>
      <c r="B108" s="4" t="s">
        <v>70</v>
      </c>
      <c r="C108" s="4" t="s">
        <v>18</v>
      </c>
      <c r="D108" s="4">
        <v>1.25</v>
      </c>
      <c r="E108" s="70">
        <v>30.27</v>
      </c>
      <c r="F108" s="6">
        <f>PRODUCT(D108:E108)</f>
        <v>37.837499999999999</v>
      </c>
      <c r="G108" s="7"/>
    </row>
    <row r="109" spans="1:12" ht="15" thickBot="1" x14ac:dyDescent="0.35">
      <c r="A109" s="36" t="s">
        <v>19</v>
      </c>
      <c r="B109" s="4" t="s">
        <v>140</v>
      </c>
      <c r="C109" s="4" t="s">
        <v>18</v>
      </c>
      <c r="D109" s="4">
        <v>0.75</v>
      </c>
      <c r="E109" s="70">
        <v>28.09</v>
      </c>
      <c r="F109" s="6">
        <f>PRODUCT(D109:E109)</f>
        <v>21.067499999999999</v>
      </c>
      <c r="G109" s="7"/>
    </row>
    <row r="110" spans="1:12" ht="15.6" thickTop="1" thickBot="1" x14ac:dyDescent="0.35">
      <c r="A110" s="71">
        <v>1</v>
      </c>
      <c r="B110" s="244" t="s">
        <v>21</v>
      </c>
      <c r="C110" s="245"/>
      <c r="D110" s="245"/>
      <c r="E110" s="246"/>
      <c r="F110" s="72">
        <f>SUM(F108:F109)</f>
        <v>58.905000000000001</v>
      </c>
      <c r="G110" s="73">
        <f>SUM(F110/F119)</f>
        <v>0.2427553892659732</v>
      </c>
    </row>
    <row r="111" spans="1:12" ht="15" thickTop="1" x14ac:dyDescent="0.3">
      <c r="A111" s="20"/>
      <c r="B111" s="74" t="s">
        <v>45</v>
      </c>
      <c r="C111" s="4"/>
      <c r="D111" s="4"/>
      <c r="E111" s="4"/>
      <c r="F111" s="41"/>
      <c r="G111" s="75"/>
    </row>
    <row r="112" spans="1:12" x14ac:dyDescent="0.3">
      <c r="A112" s="36" t="s">
        <v>23</v>
      </c>
      <c r="B112" s="4" t="s">
        <v>2905</v>
      </c>
      <c r="C112" s="4" t="s">
        <v>110</v>
      </c>
      <c r="D112" s="22">
        <v>0.65</v>
      </c>
      <c r="E112" s="76">
        <v>31.88</v>
      </c>
      <c r="F112" s="23">
        <f>PRODUCT(D112:E112)</f>
        <v>20.722000000000001</v>
      </c>
      <c r="G112" s="7"/>
      <c r="J112" s="30"/>
      <c r="L112" s="31"/>
    </row>
    <row r="113" spans="1:12" ht="15" thickBot="1" x14ac:dyDescent="0.35">
      <c r="A113" s="36" t="s">
        <v>47</v>
      </c>
      <c r="B113" s="4" t="s">
        <v>1334</v>
      </c>
      <c r="C113" s="4" t="s">
        <v>130</v>
      </c>
      <c r="D113" s="22">
        <v>1.05</v>
      </c>
      <c r="E113" s="6">
        <v>106.85</v>
      </c>
      <c r="F113" s="23">
        <f>PRODUCT(D113:E113)</f>
        <v>112.1925</v>
      </c>
      <c r="G113" s="93"/>
      <c r="J113" s="30"/>
      <c r="L113" s="31"/>
    </row>
    <row r="114" spans="1:12" ht="15.6" thickTop="1" thickBot="1" x14ac:dyDescent="0.35">
      <c r="A114" s="71">
        <v>2</v>
      </c>
      <c r="B114" s="244" t="s">
        <v>49</v>
      </c>
      <c r="C114" s="245"/>
      <c r="D114" s="245"/>
      <c r="E114" s="246"/>
      <c r="F114" s="72">
        <f>SUM(F112:F113)</f>
        <v>132.9145</v>
      </c>
      <c r="G114" s="73">
        <f>SUM(F114/F119)</f>
        <v>0.54775844472612167</v>
      </c>
    </row>
    <row r="115" spans="1:12" ht="15.6" thickTop="1" thickBot="1" x14ac:dyDescent="0.35">
      <c r="A115" s="78" t="s">
        <v>26</v>
      </c>
      <c r="B115" s="244" t="s">
        <v>27</v>
      </c>
      <c r="C115" s="245"/>
      <c r="D115" s="245"/>
      <c r="E115" s="246"/>
      <c r="F115" s="79">
        <f>SUM(F110,F114)</f>
        <v>191.81950000000001</v>
      </c>
      <c r="G115" s="3"/>
    </row>
    <row r="116" spans="1:12" ht="15.6" thickTop="1" thickBot="1" x14ac:dyDescent="0.35">
      <c r="A116" s="80">
        <v>3</v>
      </c>
      <c r="B116" s="264" t="s">
        <v>28</v>
      </c>
      <c r="C116" s="265"/>
      <c r="D116" s="265"/>
      <c r="E116" s="266"/>
      <c r="F116" s="79">
        <f>SUM(F115)*15%</f>
        <v>28.772925000000001</v>
      </c>
      <c r="G116" s="73">
        <f>SUM(F116/F119)</f>
        <v>0.11857707509881422</v>
      </c>
    </row>
    <row r="117" spans="1:12" ht="15.6" thickTop="1" thickBot="1" x14ac:dyDescent="0.35">
      <c r="A117" s="78" t="s">
        <v>29</v>
      </c>
      <c r="B117" s="244" t="s">
        <v>30</v>
      </c>
      <c r="C117" s="245"/>
      <c r="D117" s="245"/>
      <c r="E117" s="246"/>
      <c r="F117" s="81">
        <f>SUM(F115:F116)</f>
        <v>220.59242499999999</v>
      </c>
    </row>
    <row r="118" spans="1:12" ht="15.6" thickTop="1" thickBot="1" x14ac:dyDescent="0.35">
      <c r="A118" s="80">
        <v>4</v>
      </c>
      <c r="B118" s="264" t="s">
        <v>31</v>
      </c>
      <c r="C118" s="265"/>
      <c r="D118" s="265"/>
      <c r="E118" s="266"/>
      <c r="F118" s="79">
        <f>SUM(F117)*10%</f>
        <v>22.0592425</v>
      </c>
      <c r="G118" s="73">
        <f>SUM(F118/F119)</f>
        <v>9.0909090909090912E-2</v>
      </c>
    </row>
    <row r="119" spans="1:12" ht="15.6" thickTop="1" thickBot="1" x14ac:dyDescent="0.35">
      <c r="A119" s="78" t="s">
        <v>32</v>
      </c>
      <c r="B119" s="244" t="s">
        <v>33</v>
      </c>
      <c r="C119" s="245"/>
      <c r="D119" s="245"/>
      <c r="E119" s="246"/>
      <c r="F119" s="81">
        <f>SUM(F117:F118)</f>
        <v>242.6516675</v>
      </c>
      <c r="G119" s="82">
        <f>SUM(G110,G114,G116,G118)</f>
        <v>1</v>
      </c>
    </row>
    <row r="120" spans="1:12" ht="15.6" thickTop="1" thickBot="1" x14ac:dyDescent="0.35"/>
    <row r="121" spans="1:12" ht="44.4" thickTop="1" thickBot="1" x14ac:dyDescent="0.35">
      <c r="A121" s="61" t="s">
        <v>2</v>
      </c>
      <c r="B121" s="62" t="s">
        <v>3</v>
      </c>
      <c r="C121" s="63" t="s">
        <v>4</v>
      </c>
      <c r="D121" s="64" t="s">
        <v>5</v>
      </c>
      <c r="E121" s="27"/>
      <c r="F121" s="20"/>
      <c r="G121" s="20"/>
    </row>
    <row r="122" spans="1:12" ht="303.60000000000002" customHeight="1" thickTop="1" x14ac:dyDescent="0.3">
      <c r="A122" s="232" t="s">
        <v>1310</v>
      </c>
      <c r="B122" s="270" t="s">
        <v>1322</v>
      </c>
      <c r="C122" s="274"/>
      <c r="D122" s="274"/>
      <c r="E122" s="27"/>
      <c r="F122" s="20"/>
      <c r="G122" s="20"/>
    </row>
    <row r="123" spans="1:12" ht="17.399999999999999" customHeight="1" x14ac:dyDescent="0.3">
      <c r="A123" s="240"/>
      <c r="B123" s="271"/>
      <c r="C123" s="275"/>
      <c r="D123" s="275"/>
      <c r="E123" s="27"/>
      <c r="F123" s="20"/>
      <c r="G123" s="20"/>
    </row>
    <row r="124" spans="1:12" ht="15" thickBot="1" x14ac:dyDescent="0.35">
      <c r="A124" s="16" t="s">
        <v>1335</v>
      </c>
      <c r="B124" s="113" t="s">
        <v>1336</v>
      </c>
      <c r="C124" s="110" t="s">
        <v>130</v>
      </c>
      <c r="D124" s="110">
        <v>1</v>
      </c>
      <c r="E124" s="20"/>
      <c r="F124" s="20"/>
      <c r="G124" s="20"/>
    </row>
    <row r="125" spans="1:12" ht="30" thickTop="1" thickBot="1" x14ac:dyDescent="0.35">
      <c r="A125" s="61" t="s">
        <v>9</v>
      </c>
      <c r="B125" s="62" t="s">
        <v>10</v>
      </c>
      <c r="C125" s="62" t="s">
        <v>4</v>
      </c>
      <c r="D125" s="62" t="s">
        <v>11</v>
      </c>
      <c r="E125" s="62" t="s">
        <v>12</v>
      </c>
      <c r="F125" s="62" t="s">
        <v>13</v>
      </c>
      <c r="G125" s="64" t="s">
        <v>14</v>
      </c>
    </row>
    <row r="126" spans="1:12" ht="15" thickTop="1" x14ac:dyDescent="0.3">
      <c r="A126" s="20"/>
      <c r="B126" s="67" t="s">
        <v>15</v>
      </c>
      <c r="C126" s="68"/>
      <c r="D126" s="68"/>
      <c r="E126" s="68"/>
      <c r="F126" s="68"/>
      <c r="G126" s="7"/>
    </row>
    <row r="127" spans="1:12" x14ac:dyDescent="0.3">
      <c r="A127" s="36" t="s">
        <v>16</v>
      </c>
      <c r="B127" s="4" t="s">
        <v>70</v>
      </c>
      <c r="C127" s="4" t="s">
        <v>18</v>
      </c>
      <c r="D127" s="22">
        <v>2</v>
      </c>
      <c r="E127" s="70">
        <v>30.27</v>
      </c>
      <c r="F127" s="6">
        <f>PRODUCT(D127:E127)</f>
        <v>60.54</v>
      </c>
      <c r="G127" s="7"/>
    </row>
    <row r="128" spans="1:12" ht="15" thickBot="1" x14ac:dyDescent="0.35">
      <c r="A128" s="36" t="s">
        <v>19</v>
      </c>
      <c r="B128" s="4" t="s">
        <v>140</v>
      </c>
      <c r="C128" s="4" t="s">
        <v>18</v>
      </c>
      <c r="D128" s="22">
        <v>1</v>
      </c>
      <c r="E128" s="70">
        <v>28.09</v>
      </c>
      <c r="F128" s="6">
        <f>PRODUCT(D128:E128)</f>
        <v>28.09</v>
      </c>
      <c r="G128" s="7"/>
    </row>
    <row r="129" spans="1:12" ht="15.6" thickTop="1" thickBot="1" x14ac:dyDescent="0.35">
      <c r="A129" s="71">
        <v>1</v>
      </c>
      <c r="B129" s="244" t="s">
        <v>21</v>
      </c>
      <c r="C129" s="245"/>
      <c r="D129" s="245"/>
      <c r="E129" s="246"/>
      <c r="F129" s="72">
        <f>SUM(F127:F128)</f>
        <v>88.63</v>
      </c>
      <c r="G129" s="73">
        <f>SUM(F129/F139)</f>
        <v>0.4184278989197544</v>
      </c>
    </row>
    <row r="130" spans="1:12" ht="15" thickTop="1" x14ac:dyDescent="0.3">
      <c r="A130" s="20"/>
      <c r="B130" s="74" t="s">
        <v>45</v>
      </c>
      <c r="C130" s="4"/>
      <c r="D130" s="4"/>
      <c r="E130" s="4"/>
      <c r="F130" s="41"/>
      <c r="G130" s="75"/>
    </row>
    <row r="131" spans="1:12" x14ac:dyDescent="0.3">
      <c r="A131" s="36" t="s">
        <v>23</v>
      </c>
      <c r="B131" s="4" t="s">
        <v>1314</v>
      </c>
      <c r="C131" s="4" t="s">
        <v>110</v>
      </c>
      <c r="D131" s="22">
        <v>0.3</v>
      </c>
      <c r="E131" s="6">
        <v>31.5</v>
      </c>
      <c r="F131" s="77">
        <f>PRODUCT(D131:E131)</f>
        <v>9.4499999999999993</v>
      </c>
      <c r="G131" s="7"/>
    </row>
    <row r="132" spans="1:12" x14ac:dyDescent="0.3">
      <c r="A132" s="36" t="s">
        <v>47</v>
      </c>
      <c r="B132" s="4" t="s">
        <v>2904</v>
      </c>
      <c r="C132" s="4" t="s">
        <v>110</v>
      </c>
      <c r="D132" s="22">
        <v>0.5</v>
      </c>
      <c r="E132" s="76">
        <v>31.88</v>
      </c>
      <c r="F132" s="23">
        <f>PRODUCT(D132:E132)</f>
        <v>15.94</v>
      </c>
      <c r="G132" s="7"/>
      <c r="J132" s="30"/>
      <c r="L132" s="31"/>
    </row>
    <row r="133" spans="1:12" ht="15" thickBot="1" x14ac:dyDescent="0.35">
      <c r="A133" s="36" t="s">
        <v>78</v>
      </c>
      <c r="B133" s="4" t="s">
        <v>1337</v>
      </c>
      <c r="C133" s="4" t="s">
        <v>130</v>
      </c>
      <c r="D133" s="22">
        <v>1.05</v>
      </c>
      <c r="E133" s="6">
        <v>50.88</v>
      </c>
      <c r="F133" s="23">
        <f>PRODUCT(D133:E133)</f>
        <v>53.424000000000007</v>
      </c>
      <c r="G133" s="93"/>
      <c r="J133" s="30"/>
      <c r="L133" s="31"/>
    </row>
    <row r="134" spans="1:12" ht="15.6" thickTop="1" thickBot="1" x14ac:dyDescent="0.35">
      <c r="A134" s="71">
        <v>2</v>
      </c>
      <c r="B134" s="244" t="s">
        <v>49</v>
      </c>
      <c r="C134" s="245"/>
      <c r="D134" s="245"/>
      <c r="E134" s="246"/>
      <c r="F134" s="72">
        <f>SUM(F131:F133)</f>
        <v>78.814000000000007</v>
      </c>
      <c r="G134" s="73">
        <f>SUM(F134/F139)</f>
        <v>0.37208593507234039</v>
      </c>
    </row>
    <row r="135" spans="1:12" ht="15.6" thickTop="1" thickBot="1" x14ac:dyDescent="0.35">
      <c r="A135" s="78" t="s">
        <v>26</v>
      </c>
      <c r="B135" s="244" t="s">
        <v>27</v>
      </c>
      <c r="C135" s="245"/>
      <c r="D135" s="245"/>
      <c r="E135" s="246"/>
      <c r="F135" s="79">
        <f>SUM(F129,F134)</f>
        <v>167.44400000000002</v>
      </c>
      <c r="G135" s="3"/>
    </row>
    <row r="136" spans="1:12" ht="15.6" thickTop="1" thickBot="1" x14ac:dyDescent="0.35">
      <c r="A136" s="80">
        <v>3</v>
      </c>
      <c r="B136" s="264" t="s">
        <v>28</v>
      </c>
      <c r="C136" s="265"/>
      <c r="D136" s="265"/>
      <c r="E136" s="266"/>
      <c r="F136" s="79">
        <f>SUM(F135)*15%</f>
        <v>25.116600000000002</v>
      </c>
      <c r="G136" s="73">
        <f>SUM(F136/F139)</f>
        <v>0.11857707509881422</v>
      </c>
    </row>
    <row r="137" spans="1:12" ht="15.6" thickTop="1" thickBot="1" x14ac:dyDescent="0.35">
      <c r="A137" s="78" t="s">
        <v>29</v>
      </c>
      <c r="B137" s="244" t="s">
        <v>30</v>
      </c>
      <c r="C137" s="245"/>
      <c r="D137" s="245"/>
      <c r="E137" s="246"/>
      <c r="F137" s="81">
        <f>SUM(F135:F136)</f>
        <v>192.56060000000002</v>
      </c>
    </row>
    <row r="138" spans="1:12" ht="15.6" thickTop="1" thickBot="1" x14ac:dyDescent="0.35">
      <c r="A138" s="80">
        <v>4</v>
      </c>
      <c r="B138" s="264" t="s">
        <v>31</v>
      </c>
      <c r="C138" s="265"/>
      <c r="D138" s="265"/>
      <c r="E138" s="266"/>
      <c r="F138" s="79">
        <f>SUM(F137)*10%</f>
        <v>19.256060000000005</v>
      </c>
      <c r="G138" s="73">
        <f>SUM(F138/F139)</f>
        <v>9.0909090909090925E-2</v>
      </c>
    </row>
    <row r="139" spans="1:12" ht="15.6" thickTop="1" thickBot="1" x14ac:dyDescent="0.35">
      <c r="A139" s="78" t="s">
        <v>32</v>
      </c>
      <c r="B139" s="244" t="s">
        <v>33</v>
      </c>
      <c r="C139" s="245"/>
      <c r="D139" s="245"/>
      <c r="E139" s="246"/>
      <c r="F139" s="81">
        <f>SUM(F137:F138)</f>
        <v>211.81666000000001</v>
      </c>
      <c r="G139" s="82">
        <f>SUM(G129,G134,G136,G138)</f>
        <v>0.99999999999999989</v>
      </c>
    </row>
    <row r="140" spans="1:12" ht="15.6" thickTop="1" thickBot="1" x14ac:dyDescent="0.35"/>
    <row r="141" spans="1:12" ht="44.4" thickTop="1" thickBot="1" x14ac:dyDescent="0.35">
      <c r="A141" s="61" t="s">
        <v>2</v>
      </c>
      <c r="B141" s="62" t="s">
        <v>3</v>
      </c>
      <c r="C141" s="63" t="s">
        <v>4</v>
      </c>
      <c r="D141" s="64" t="s">
        <v>5</v>
      </c>
      <c r="E141" s="27"/>
      <c r="F141" s="20"/>
      <c r="G141" s="20"/>
    </row>
    <row r="142" spans="1:12" ht="301.2" customHeight="1" thickTop="1" x14ac:dyDescent="0.3">
      <c r="A142" s="232" t="s">
        <v>1310</v>
      </c>
      <c r="B142" s="270" t="s">
        <v>1338</v>
      </c>
      <c r="C142" s="274"/>
      <c r="D142" s="272"/>
      <c r="E142" s="27"/>
      <c r="F142" s="20"/>
      <c r="G142" s="20"/>
    </row>
    <row r="143" spans="1:12" ht="16.8" customHeight="1" x14ac:dyDescent="0.3">
      <c r="A143" s="240"/>
      <c r="B143" s="271"/>
      <c r="C143" s="275"/>
      <c r="D143" s="273"/>
      <c r="E143" s="27"/>
      <c r="F143" s="20"/>
      <c r="G143" s="20"/>
    </row>
    <row r="144" spans="1:12" ht="15" thickBot="1" x14ac:dyDescent="0.35">
      <c r="A144" s="16" t="s">
        <v>1339</v>
      </c>
      <c r="B144" s="113" t="s">
        <v>1340</v>
      </c>
      <c r="C144" s="110" t="s">
        <v>130</v>
      </c>
      <c r="D144" s="110">
        <v>1</v>
      </c>
      <c r="E144" s="20"/>
      <c r="F144" s="20"/>
      <c r="G144" s="20"/>
    </row>
    <row r="145" spans="1:12" ht="30" thickTop="1" thickBot="1" x14ac:dyDescent="0.35">
      <c r="A145" s="61" t="s">
        <v>9</v>
      </c>
      <c r="B145" s="62" t="s">
        <v>10</v>
      </c>
      <c r="C145" s="62" t="s">
        <v>4</v>
      </c>
      <c r="D145" s="62" t="s">
        <v>11</v>
      </c>
      <c r="E145" s="62" t="s">
        <v>12</v>
      </c>
      <c r="F145" s="62" t="s">
        <v>13</v>
      </c>
      <c r="G145" s="64" t="s">
        <v>14</v>
      </c>
    </row>
    <row r="146" spans="1:12" ht="15" thickTop="1" x14ac:dyDescent="0.3">
      <c r="A146" s="20"/>
      <c r="B146" s="67" t="s">
        <v>15</v>
      </c>
      <c r="C146" s="68"/>
      <c r="D146" s="68"/>
      <c r="E146" s="68"/>
      <c r="F146" s="68"/>
      <c r="G146" s="7"/>
    </row>
    <row r="147" spans="1:12" x14ac:dyDescent="0.3">
      <c r="A147" s="36" t="s">
        <v>16</v>
      </c>
      <c r="B147" s="4" t="s">
        <v>70</v>
      </c>
      <c r="C147" s="4" t="s">
        <v>18</v>
      </c>
      <c r="D147" s="22">
        <v>1</v>
      </c>
      <c r="E147" s="70">
        <v>30.27</v>
      </c>
      <c r="F147" s="6">
        <f>PRODUCT(D147:E147)</f>
        <v>30.27</v>
      </c>
      <c r="G147" s="7"/>
    </row>
    <row r="148" spans="1:12" ht="15" thickBot="1" x14ac:dyDescent="0.35">
      <c r="A148" s="36" t="s">
        <v>19</v>
      </c>
      <c r="B148" s="4" t="s">
        <v>140</v>
      </c>
      <c r="C148" s="4" t="s">
        <v>18</v>
      </c>
      <c r="D148" s="22">
        <v>0.5</v>
      </c>
      <c r="E148" s="70">
        <v>28.09</v>
      </c>
      <c r="F148" s="6">
        <f>PRODUCT(D148:E148)</f>
        <v>14.045</v>
      </c>
      <c r="G148" s="7"/>
    </row>
    <row r="149" spans="1:12" ht="15.6" thickTop="1" thickBot="1" x14ac:dyDescent="0.35">
      <c r="A149" s="71">
        <v>1</v>
      </c>
      <c r="B149" s="244" t="s">
        <v>21</v>
      </c>
      <c r="C149" s="245"/>
      <c r="D149" s="245"/>
      <c r="E149" s="246"/>
      <c r="F149" s="72">
        <f>SUM(F147:F148)</f>
        <v>44.314999999999998</v>
      </c>
      <c r="G149" s="73">
        <f>SUM(F149/F158)</f>
        <v>0.3313967642618858</v>
      </c>
    </row>
    <row r="150" spans="1:12" ht="15" thickTop="1" x14ac:dyDescent="0.3">
      <c r="A150" s="20"/>
      <c r="B150" s="74" t="s">
        <v>45</v>
      </c>
      <c r="C150" s="4"/>
      <c r="D150" s="4"/>
      <c r="E150" s="4"/>
      <c r="F150" s="41"/>
      <c r="G150" s="75"/>
    </row>
    <row r="151" spans="1:12" x14ac:dyDescent="0.3">
      <c r="A151" s="36" t="s">
        <v>23</v>
      </c>
      <c r="B151" s="4" t="s">
        <v>2907</v>
      </c>
      <c r="C151" s="4" t="s">
        <v>110</v>
      </c>
      <c r="D151" s="22">
        <v>0.25</v>
      </c>
      <c r="E151" s="76">
        <v>31.88</v>
      </c>
      <c r="F151" s="23">
        <f>PRODUCT(D151:E151)</f>
        <v>7.97</v>
      </c>
      <c r="G151" s="7"/>
      <c r="J151" s="30"/>
      <c r="L151" s="31"/>
    </row>
    <row r="152" spans="1:12" ht="15" thickBot="1" x14ac:dyDescent="0.35">
      <c r="A152" s="36" t="s">
        <v>47</v>
      </c>
      <c r="B152" s="4" t="s">
        <v>1341</v>
      </c>
      <c r="C152" s="4" t="s">
        <v>130</v>
      </c>
      <c r="D152" s="22">
        <v>1.05</v>
      </c>
      <c r="E152" s="6">
        <v>50.88</v>
      </c>
      <c r="F152" s="23">
        <f>PRODUCT(D152:E152)</f>
        <v>53.424000000000007</v>
      </c>
      <c r="G152" s="93"/>
      <c r="J152" s="30"/>
      <c r="L152" s="31"/>
    </row>
    <row r="153" spans="1:12" ht="15.6" thickTop="1" thickBot="1" x14ac:dyDescent="0.35">
      <c r="A153" s="71">
        <v>2</v>
      </c>
      <c r="B153" s="244" t="s">
        <v>49</v>
      </c>
      <c r="C153" s="245"/>
      <c r="D153" s="245"/>
      <c r="E153" s="246"/>
      <c r="F153" s="72">
        <f>SUM(F151:F152)</f>
        <v>61.394000000000005</v>
      </c>
      <c r="G153" s="73">
        <f>SUM(F153/F158)</f>
        <v>0.45911706973020916</v>
      </c>
    </row>
    <row r="154" spans="1:12" ht="15.6" thickTop="1" thickBot="1" x14ac:dyDescent="0.35">
      <c r="A154" s="78" t="s">
        <v>26</v>
      </c>
      <c r="B154" s="244" t="s">
        <v>27</v>
      </c>
      <c r="C154" s="245"/>
      <c r="D154" s="245"/>
      <c r="E154" s="246"/>
      <c r="F154" s="79">
        <f>SUM(F149,F153)</f>
        <v>105.709</v>
      </c>
      <c r="G154" s="3"/>
    </row>
    <row r="155" spans="1:12" ht="15.6" thickTop="1" thickBot="1" x14ac:dyDescent="0.35">
      <c r="A155" s="80">
        <v>3</v>
      </c>
      <c r="B155" s="264" t="s">
        <v>28</v>
      </c>
      <c r="C155" s="265"/>
      <c r="D155" s="265"/>
      <c r="E155" s="266"/>
      <c r="F155" s="79">
        <f>SUM(F154)*15%</f>
        <v>15.856349999999999</v>
      </c>
      <c r="G155" s="73">
        <f>SUM(F155/F158)</f>
        <v>0.11857707509881424</v>
      </c>
    </row>
    <row r="156" spans="1:12" ht="15.6" thickTop="1" thickBot="1" x14ac:dyDescent="0.35">
      <c r="A156" s="78" t="s">
        <v>29</v>
      </c>
      <c r="B156" s="244" t="s">
        <v>30</v>
      </c>
      <c r="C156" s="245"/>
      <c r="D156" s="245"/>
      <c r="E156" s="246"/>
      <c r="F156" s="81">
        <f>SUM(F154:F155)</f>
        <v>121.56535</v>
      </c>
    </row>
    <row r="157" spans="1:12" ht="15.6" thickTop="1" thickBot="1" x14ac:dyDescent="0.35">
      <c r="A157" s="80">
        <v>4</v>
      </c>
      <c r="B157" s="264" t="s">
        <v>31</v>
      </c>
      <c r="C157" s="265"/>
      <c r="D157" s="265"/>
      <c r="E157" s="266"/>
      <c r="F157" s="79">
        <f>SUM(F156)*10%</f>
        <v>12.156535</v>
      </c>
      <c r="G157" s="73">
        <f>SUM(F157/F158)</f>
        <v>9.0909090909090912E-2</v>
      </c>
    </row>
    <row r="158" spans="1:12" ht="15.6" thickTop="1" thickBot="1" x14ac:dyDescent="0.35">
      <c r="A158" s="78" t="s">
        <v>32</v>
      </c>
      <c r="B158" s="244" t="s">
        <v>33</v>
      </c>
      <c r="C158" s="245"/>
      <c r="D158" s="245"/>
      <c r="E158" s="246"/>
      <c r="F158" s="81">
        <f>SUM(F156:F157)</f>
        <v>133.72188499999999</v>
      </c>
      <c r="G158" s="82">
        <f>SUM(G149,G153,G155,G157)</f>
        <v>1</v>
      </c>
    </row>
    <row r="159" spans="1:12" ht="15.6" thickTop="1" thickBot="1" x14ac:dyDescent="0.35"/>
    <row r="160" spans="1:12" ht="44.4" thickTop="1" thickBot="1" x14ac:dyDescent="0.35">
      <c r="A160" s="61" t="s">
        <v>2</v>
      </c>
      <c r="B160" s="62" t="s">
        <v>3</v>
      </c>
      <c r="C160" s="63" t="s">
        <v>4</v>
      </c>
      <c r="D160" s="64" t="s">
        <v>5</v>
      </c>
      <c r="E160" s="27"/>
      <c r="F160" s="20"/>
      <c r="G160" s="20"/>
    </row>
    <row r="161" spans="1:12" ht="233.4" customHeight="1" thickTop="1" x14ac:dyDescent="0.3">
      <c r="A161" s="232" t="s">
        <v>1310</v>
      </c>
      <c r="B161" s="270" t="s">
        <v>1342</v>
      </c>
      <c r="C161" s="274"/>
      <c r="D161" s="272"/>
      <c r="E161" s="27"/>
      <c r="F161" s="20"/>
      <c r="G161" s="20"/>
    </row>
    <row r="162" spans="1:12" ht="73.2" customHeight="1" x14ac:dyDescent="0.3">
      <c r="A162" s="240"/>
      <c r="B162" s="271"/>
      <c r="C162" s="275"/>
      <c r="D162" s="273"/>
      <c r="E162" s="27"/>
      <c r="F162" s="20"/>
      <c r="G162" s="20"/>
    </row>
    <row r="163" spans="1:12" ht="15" thickBot="1" x14ac:dyDescent="0.35">
      <c r="A163" s="16" t="s">
        <v>1343</v>
      </c>
      <c r="B163" s="113" t="s">
        <v>1344</v>
      </c>
      <c r="C163" s="110" t="s">
        <v>130</v>
      </c>
      <c r="D163" s="110">
        <v>1</v>
      </c>
      <c r="E163" s="20"/>
      <c r="F163" s="20"/>
      <c r="G163" s="20"/>
    </row>
    <row r="164" spans="1:12" ht="30" thickTop="1" thickBot="1" x14ac:dyDescent="0.35">
      <c r="A164" s="61" t="s">
        <v>9</v>
      </c>
      <c r="B164" s="62" t="s">
        <v>10</v>
      </c>
      <c r="C164" s="62" t="s">
        <v>4</v>
      </c>
      <c r="D164" s="62" t="s">
        <v>11</v>
      </c>
      <c r="E164" s="62" t="s">
        <v>12</v>
      </c>
      <c r="F164" s="62" t="s">
        <v>13</v>
      </c>
      <c r="G164" s="64" t="s">
        <v>14</v>
      </c>
    </row>
    <row r="165" spans="1:12" ht="15" thickTop="1" x14ac:dyDescent="0.3">
      <c r="A165" s="20"/>
      <c r="B165" s="67" t="s">
        <v>15</v>
      </c>
      <c r="C165" s="68"/>
      <c r="D165" s="68"/>
      <c r="E165" s="68"/>
      <c r="F165" s="68"/>
      <c r="G165" s="7"/>
    </row>
    <row r="166" spans="1:12" x14ac:dyDescent="0.3">
      <c r="A166" s="36" t="s">
        <v>16</v>
      </c>
      <c r="B166" s="4" t="s">
        <v>70</v>
      </c>
      <c r="C166" s="4" t="s">
        <v>18</v>
      </c>
      <c r="D166" s="22">
        <v>2</v>
      </c>
      <c r="E166" s="70">
        <v>30.27</v>
      </c>
      <c r="F166" s="6">
        <f>PRODUCT(D166:E166)</f>
        <v>60.54</v>
      </c>
      <c r="G166" s="7"/>
    </row>
    <row r="167" spans="1:12" ht="15" thickBot="1" x14ac:dyDescent="0.35">
      <c r="A167" s="36" t="s">
        <v>19</v>
      </c>
      <c r="B167" s="4" t="s">
        <v>140</v>
      </c>
      <c r="C167" s="4" t="s">
        <v>18</v>
      </c>
      <c r="D167" s="22">
        <v>1</v>
      </c>
      <c r="E167" s="70">
        <v>28.09</v>
      </c>
      <c r="F167" s="6">
        <f>PRODUCT(D167:E167)</f>
        <v>28.09</v>
      </c>
      <c r="G167" s="7"/>
    </row>
    <row r="168" spans="1:12" ht="15.6" thickTop="1" thickBot="1" x14ac:dyDescent="0.35">
      <c r="A168" s="71">
        <v>1</v>
      </c>
      <c r="B168" s="244" t="s">
        <v>21</v>
      </c>
      <c r="C168" s="245"/>
      <c r="D168" s="245"/>
      <c r="E168" s="246"/>
      <c r="F168" s="72">
        <f>SUM(F166:F167)</f>
        <v>88.63</v>
      </c>
      <c r="G168" s="73">
        <f>SUM(F168/F178)</f>
        <v>0.35895352472222536</v>
      </c>
    </row>
    <row r="169" spans="1:12" ht="15" thickTop="1" x14ac:dyDescent="0.3">
      <c r="A169" s="20"/>
      <c r="B169" s="74" t="s">
        <v>45</v>
      </c>
      <c r="C169" s="4"/>
      <c r="D169" s="4"/>
      <c r="E169" s="4"/>
      <c r="F169" s="41"/>
      <c r="G169" s="75"/>
    </row>
    <row r="170" spans="1:12" x14ac:dyDescent="0.3">
      <c r="A170" s="36" t="s">
        <v>23</v>
      </c>
      <c r="B170" s="4" t="s">
        <v>1314</v>
      </c>
      <c r="C170" s="4" t="s">
        <v>110</v>
      </c>
      <c r="D170" s="22">
        <v>0.3</v>
      </c>
      <c r="E170" s="6">
        <v>31.5</v>
      </c>
      <c r="F170" s="77">
        <f>PRODUCT(D170:E170)</f>
        <v>9.4499999999999993</v>
      </c>
      <c r="G170" s="7"/>
    </row>
    <row r="171" spans="1:12" x14ac:dyDescent="0.3">
      <c r="A171" s="36" t="s">
        <v>47</v>
      </c>
      <c r="B171" s="4" t="s">
        <v>1315</v>
      </c>
      <c r="C171" s="4" t="s">
        <v>110</v>
      </c>
      <c r="D171" s="22">
        <v>0.7</v>
      </c>
      <c r="E171" s="76">
        <v>31.88</v>
      </c>
      <c r="F171" s="23">
        <f>PRODUCT(D171:E171)</f>
        <v>22.315999999999999</v>
      </c>
      <c r="G171" s="7"/>
      <c r="J171" s="30"/>
      <c r="L171" s="31"/>
    </row>
    <row r="172" spans="1:12" ht="15" thickBot="1" x14ac:dyDescent="0.35">
      <c r="A172" s="36" t="s">
        <v>78</v>
      </c>
      <c r="B172" s="4" t="s">
        <v>1345</v>
      </c>
      <c r="C172" s="4" t="s">
        <v>130</v>
      </c>
      <c r="D172" s="22">
        <v>1.05</v>
      </c>
      <c r="E172" s="6">
        <v>71.23</v>
      </c>
      <c r="F172" s="23">
        <f>PRODUCT(D172:E172)</f>
        <v>74.791500000000013</v>
      </c>
      <c r="G172" s="93"/>
      <c r="J172" s="30"/>
      <c r="L172" s="31"/>
    </row>
    <row r="173" spans="1:12" ht="15.6" thickTop="1" thickBot="1" x14ac:dyDescent="0.35">
      <c r="A173" s="71">
        <v>2</v>
      </c>
      <c r="B173" s="244" t="s">
        <v>49</v>
      </c>
      <c r="C173" s="245"/>
      <c r="D173" s="245"/>
      <c r="E173" s="246"/>
      <c r="F173" s="72">
        <f>SUM(F170:F172)</f>
        <v>106.5575</v>
      </c>
      <c r="G173" s="73">
        <f>SUM(F173/F178)</f>
        <v>0.43156030926986949</v>
      </c>
    </row>
    <row r="174" spans="1:12" ht="15.6" thickTop="1" thickBot="1" x14ac:dyDescent="0.35">
      <c r="A174" s="78" t="s">
        <v>26</v>
      </c>
      <c r="B174" s="244" t="s">
        <v>27</v>
      </c>
      <c r="C174" s="245"/>
      <c r="D174" s="245"/>
      <c r="E174" s="246"/>
      <c r="F174" s="79">
        <f>SUM(F168,F173)</f>
        <v>195.1875</v>
      </c>
      <c r="G174" s="3"/>
    </row>
    <row r="175" spans="1:12" ht="15.6" thickTop="1" thickBot="1" x14ac:dyDescent="0.35">
      <c r="A175" s="80">
        <v>3</v>
      </c>
      <c r="B175" s="264" t="s">
        <v>28</v>
      </c>
      <c r="C175" s="265"/>
      <c r="D175" s="265"/>
      <c r="E175" s="266"/>
      <c r="F175" s="79">
        <f>SUM(F174)*15%</f>
        <v>29.278124999999999</v>
      </c>
      <c r="G175" s="73">
        <f>SUM(F175/F178)</f>
        <v>0.11857707509881424</v>
      </c>
    </row>
    <row r="176" spans="1:12" ht="15.6" thickTop="1" thickBot="1" x14ac:dyDescent="0.35">
      <c r="A176" s="78" t="s">
        <v>29</v>
      </c>
      <c r="B176" s="244" t="s">
        <v>30</v>
      </c>
      <c r="C176" s="245"/>
      <c r="D176" s="245"/>
      <c r="E176" s="246"/>
      <c r="F176" s="81">
        <f>SUM(F174:F175)</f>
        <v>224.46562499999999</v>
      </c>
    </row>
    <row r="177" spans="1:12" ht="15.6" thickTop="1" thickBot="1" x14ac:dyDescent="0.35">
      <c r="A177" s="80">
        <v>4</v>
      </c>
      <c r="B177" s="264" t="s">
        <v>31</v>
      </c>
      <c r="C177" s="265"/>
      <c r="D177" s="265"/>
      <c r="E177" s="266"/>
      <c r="F177" s="79">
        <f>SUM(F176)*10%</f>
        <v>22.446562499999999</v>
      </c>
      <c r="G177" s="73">
        <f>SUM(F177/F178)</f>
        <v>9.0909090909090912E-2</v>
      </c>
    </row>
    <row r="178" spans="1:12" ht="15.6" thickTop="1" thickBot="1" x14ac:dyDescent="0.35">
      <c r="A178" s="78" t="s">
        <v>32</v>
      </c>
      <c r="B178" s="244" t="s">
        <v>33</v>
      </c>
      <c r="C178" s="245"/>
      <c r="D178" s="245"/>
      <c r="E178" s="246"/>
      <c r="F178" s="81">
        <f>SUM(F176:F177)</f>
        <v>246.91218749999999</v>
      </c>
      <c r="G178" s="82">
        <f>SUM(G168,G173,G175,G177)</f>
        <v>1</v>
      </c>
    </row>
    <row r="179" spans="1:12" ht="15.6" thickTop="1" thickBot="1" x14ac:dyDescent="0.35"/>
    <row r="180" spans="1:12" ht="44.4" thickTop="1" thickBot="1" x14ac:dyDescent="0.35">
      <c r="A180" s="61" t="s">
        <v>2</v>
      </c>
      <c r="B180" s="62" t="s">
        <v>3</v>
      </c>
      <c r="C180" s="63" t="s">
        <v>4</v>
      </c>
      <c r="D180" s="64" t="s">
        <v>5</v>
      </c>
      <c r="E180" s="27"/>
      <c r="F180" s="20"/>
      <c r="G180" s="20"/>
    </row>
    <row r="181" spans="1:12" ht="291" customHeight="1" thickTop="1" x14ac:dyDescent="0.3">
      <c r="A181" s="232" t="s">
        <v>1310</v>
      </c>
      <c r="B181" s="270" t="s">
        <v>1322</v>
      </c>
      <c r="C181" s="274"/>
      <c r="D181" s="272"/>
      <c r="E181" s="27"/>
      <c r="F181" s="20"/>
      <c r="G181" s="20"/>
    </row>
    <row r="182" spans="1:12" ht="25.2" customHeight="1" x14ac:dyDescent="0.3">
      <c r="A182" s="240"/>
      <c r="B182" s="271"/>
      <c r="C182" s="275"/>
      <c r="D182" s="273"/>
      <c r="E182" s="27"/>
      <c r="F182" s="20"/>
      <c r="G182" s="20"/>
    </row>
    <row r="183" spans="1:12" ht="15" thickBot="1" x14ac:dyDescent="0.35">
      <c r="A183" s="16" t="s">
        <v>1346</v>
      </c>
      <c r="B183" s="113" t="s">
        <v>1347</v>
      </c>
      <c r="C183" s="110" t="s">
        <v>130</v>
      </c>
      <c r="D183" s="110">
        <v>1</v>
      </c>
      <c r="E183" s="20"/>
      <c r="F183" s="20"/>
      <c r="G183" s="20"/>
    </row>
    <row r="184" spans="1:12" ht="30" thickTop="1" thickBot="1" x14ac:dyDescent="0.35">
      <c r="A184" s="61" t="s">
        <v>9</v>
      </c>
      <c r="B184" s="62" t="s">
        <v>10</v>
      </c>
      <c r="C184" s="62" t="s">
        <v>4</v>
      </c>
      <c r="D184" s="62" t="s">
        <v>11</v>
      </c>
      <c r="E184" s="62" t="s">
        <v>12</v>
      </c>
      <c r="F184" s="62" t="s">
        <v>13</v>
      </c>
      <c r="G184" s="64" t="s">
        <v>14</v>
      </c>
    </row>
    <row r="185" spans="1:12" ht="15" thickTop="1" x14ac:dyDescent="0.3">
      <c r="A185" s="20"/>
      <c r="B185" s="67" t="s">
        <v>15</v>
      </c>
      <c r="C185" s="68"/>
      <c r="D185" s="68"/>
      <c r="E185" s="68"/>
      <c r="F185" s="68"/>
      <c r="G185" s="7"/>
    </row>
    <row r="186" spans="1:12" x14ac:dyDescent="0.3">
      <c r="A186" s="36" t="s">
        <v>16</v>
      </c>
      <c r="B186" s="4" t="s">
        <v>70</v>
      </c>
      <c r="C186" s="4" t="s">
        <v>18</v>
      </c>
      <c r="D186" s="22">
        <v>1</v>
      </c>
      <c r="E186" s="70">
        <v>30.27</v>
      </c>
      <c r="F186" s="6">
        <f>PRODUCT(D186:E186)</f>
        <v>30.27</v>
      </c>
      <c r="G186" s="7"/>
    </row>
    <row r="187" spans="1:12" ht="15" thickBot="1" x14ac:dyDescent="0.35">
      <c r="A187" s="36" t="s">
        <v>19</v>
      </c>
      <c r="B187" s="4" t="s">
        <v>140</v>
      </c>
      <c r="C187" s="4" t="s">
        <v>18</v>
      </c>
      <c r="D187" s="22">
        <v>0.5</v>
      </c>
      <c r="E187" s="70">
        <v>28.09</v>
      </c>
      <c r="F187" s="6">
        <f>PRODUCT(D187:E187)</f>
        <v>14.045</v>
      </c>
      <c r="G187" s="7"/>
    </row>
    <row r="188" spans="1:12" ht="15.6" thickTop="1" thickBot="1" x14ac:dyDescent="0.35">
      <c r="A188" s="71">
        <v>1</v>
      </c>
      <c r="B188" s="244" t="s">
        <v>21</v>
      </c>
      <c r="C188" s="245"/>
      <c r="D188" s="245"/>
      <c r="E188" s="246"/>
      <c r="F188" s="72">
        <f>SUM(F186:F187)</f>
        <v>44.314999999999998</v>
      </c>
      <c r="G188" s="73">
        <f>SUM(F188/F197)</f>
        <v>0.26892684156742386</v>
      </c>
    </row>
    <row r="189" spans="1:12" ht="15" thickTop="1" x14ac:dyDescent="0.3">
      <c r="A189" s="20"/>
      <c r="B189" s="74" t="s">
        <v>45</v>
      </c>
      <c r="C189" s="4"/>
      <c r="D189" s="4"/>
      <c r="E189" s="4"/>
      <c r="F189" s="41"/>
      <c r="G189" s="75"/>
    </row>
    <row r="190" spans="1:12" x14ac:dyDescent="0.3">
      <c r="A190" s="36" t="s">
        <v>23</v>
      </c>
      <c r="B190" s="4" t="s">
        <v>1320</v>
      </c>
      <c r="C190" s="4" t="s">
        <v>110</v>
      </c>
      <c r="D190" s="22">
        <v>0.35</v>
      </c>
      <c r="E190" s="76">
        <v>31.88</v>
      </c>
      <c r="F190" s="23">
        <f>PRODUCT(D190:E190)</f>
        <v>11.157999999999999</v>
      </c>
      <c r="G190" s="7"/>
      <c r="J190" s="30"/>
      <c r="L190" s="31"/>
    </row>
    <row r="191" spans="1:12" ht="15" thickBot="1" x14ac:dyDescent="0.35">
      <c r="A191" s="36" t="s">
        <v>47</v>
      </c>
      <c r="B191" s="4" t="s">
        <v>1348</v>
      </c>
      <c r="C191" s="4" t="s">
        <v>130</v>
      </c>
      <c r="D191" s="22">
        <v>1.05</v>
      </c>
      <c r="E191" s="6">
        <v>71.23</v>
      </c>
      <c r="F191" s="23">
        <f>PRODUCT(D191:E191)</f>
        <v>74.791500000000013</v>
      </c>
      <c r="G191" s="93"/>
      <c r="J191" s="30"/>
      <c r="L191" s="31"/>
    </row>
    <row r="192" spans="1:12" ht="15.6" thickTop="1" thickBot="1" x14ac:dyDescent="0.35">
      <c r="A192" s="71">
        <v>2</v>
      </c>
      <c r="B192" s="244" t="s">
        <v>49</v>
      </c>
      <c r="C192" s="245"/>
      <c r="D192" s="245"/>
      <c r="E192" s="246"/>
      <c r="F192" s="72">
        <f>SUM(F190:F191)</f>
        <v>85.949500000000015</v>
      </c>
      <c r="G192" s="73">
        <f>SUM(F192/F197)</f>
        <v>0.52158699242467121</v>
      </c>
    </row>
    <row r="193" spans="1:7" ht="15.6" thickTop="1" thickBot="1" x14ac:dyDescent="0.35">
      <c r="A193" s="78" t="s">
        <v>26</v>
      </c>
      <c r="B193" s="244" t="s">
        <v>27</v>
      </c>
      <c r="C193" s="245"/>
      <c r="D193" s="245"/>
      <c r="E193" s="246"/>
      <c r="F193" s="79">
        <f>SUM(F188,F192)</f>
        <v>130.2645</v>
      </c>
      <c r="G193" s="3"/>
    </row>
    <row r="194" spans="1:7" ht="15.6" thickTop="1" thickBot="1" x14ac:dyDescent="0.35">
      <c r="A194" s="80">
        <v>3</v>
      </c>
      <c r="B194" s="264" t="s">
        <v>28</v>
      </c>
      <c r="C194" s="265"/>
      <c r="D194" s="265"/>
      <c r="E194" s="266"/>
      <c r="F194" s="79">
        <f>SUM(F193)*15%</f>
        <v>19.539674999999999</v>
      </c>
      <c r="G194" s="73">
        <f>SUM(F194/F197)</f>
        <v>0.11857707509881424</v>
      </c>
    </row>
    <row r="195" spans="1:7" ht="15.6" thickTop="1" thickBot="1" x14ac:dyDescent="0.35">
      <c r="A195" s="78" t="s">
        <v>29</v>
      </c>
      <c r="B195" s="244" t="s">
        <v>30</v>
      </c>
      <c r="C195" s="245"/>
      <c r="D195" s="245"/>
      <c r="E195" s="246"/>
      <c r="F195" s="81">
        <f>SUM(F193:F194)</f>
        <v>149.80417499999999</v>
      </c>
    </row>
    <row r="196" spans="1:7" ht="15.6" thickTop="1" thickBot="1" x14ac:dyDescent="0.35">
      <c r="A196" s="80">
        <v>4</v>
      </c>
      <c r="B196" s="264" t="s">
        <v>31</v>
      </c>
      <c r="C196" s="265"/>
      <c r="D196" s="265"/>
      <c r="E196" s="266"/>
      <c r="F196" s="79">
        <f>SUM(F195)*10%</f>
        <v>14.9804175</v>
      </c>
      <c r="G196" s="73">
        <f>SUM(F196/F197)</f>
        <v>9.0909090909090925E-2</v>
      </c>
    </row>
    <row r="197" spans="1:7" ht="15.6" thickTop="1" thickBot="1" x14ac:dyDescent="0.35">
      <c r="A197" s="78" t="s">
        <v>32</v>
      </c>
      <c r="B197" s="244" t="s">
        <v>33</v>
      </c>
      <c r="C197" s="245"/>
      <c r="D197" s="245"/>
      <c r="E197" s="246"/>
      <c r="F197" s="81">
        <f>SUM(F195:F196)</f>
        <v>164.78459249999997</v>
      </c>
      <c r="G197" s="82">
        <f>SUM(G188,G192,G194,G196)</f>
        <v>1.0000000000000002</v>
      </c>
    </row>
    <row r="198" spans="1:7" ht="15.6" thickTop="1" thickBot="1" x14ac:dyDescent="0.35"/>
    <row r="199" spans="1:7" ht="44.4" thickTop="1" thickBot="1" x14ac:dyDescent="0.35">
      <c r="A199" s="61" t="s">
        <v>2</v>
      </c>
      <c r="B199" s="62" t="s">
        <v>3</v>
      </c>
      <c r="C199" s="63" t="s">
        <v>4</v>
      </c>
      <c r="D199" s="64" t="s">
        <v>5</v>
      </c>
      <c r="E199" s="27"/>
      <c r="F199" s="20"/>
      <c r="G199" s="20"/>
    </row>
    <row r="200" spans="1:7" ht="252" customHeight="1" thickTop="1" x14ac:dyDescent="0.3">
      <c r="A200" s="232" t="s">
        <v>1310</v>
      </c>
      <c r="B200" s="270" t="s">
        <v>1322</v>
      </c>
      <c r="C200" s="274"/>
      <c r="D200" s="272"/>
      <c r="E200" s="27"/>
      <c r="F200" s="20"/>
      <c r="G200" s="20"/>
    </row>
    <row r="201" spans="1:7" ht="67.8" customHeight="1" x14ac:dyDescent="0.3">
      <c r="A201" s="240"/>
      <c r="B201" s="271"/>
      <c r="C201" s="275"/>
      <c r="D201" s="273"/>
      <c r="E201" s="27"/>
      <c r="F201" s="20"/>
      <c r="G201" s="20"/>
    </row>
    <row r="202" spans="1:7" ht="15" thickBot="1" x14ac:dyDescent="0.35">
      <c r="A202" s="16" t="s">
        <v>1349</v>
      </c>
      <c r="B202" s="113" t="s">
        <v>1350</v>
      </c>
      <c r="C202" s="110" t="s">
        <v>130</v>
      </c>
      <c r="D202" s="110">
        <v>1</v>
      </c>
      <c r="E202" s="20"/>
      <c r="F202" s="20"/>
      <c r="G202" s="20"/>
    </row>
    <row r="203" spans="1:7" ht="30" thickTop="1" thickBot="1" x14ac:dyDescent="0.35">
      <c r="A203" s="61" t="s">
        <v>9</v>
      </c>
      <c r="B203" s="62" t="s">
        <v>10</v>
      </c>
      <c r="C203" s="62" t="s">
        <v>4</v>
      </c>
      <c r="D203" s="62" t="s">
        <v>11</v>
      </c>
      <c r="E203" s="62" t="s">
        <v>12</v>
      </c>
      <c r="F203" s="62" t="s">
        <v>13</v>
      </c>
      <c r="G203" s="64" t="s">
        <v>14</v>
      </c>
    </row>
    <row r="204" spans="1:7" ht="15" thickTop="1" x14ac:dyDescent="0.3">
      <c r="A204" s="20"/>
      <c r="B204" s="67" t="s">
        <v>15</v>
      </c>
      <c r="C204" s="68"/>
      <c r="D204" s="68"/>
      <c r="E204" s="68"/>
      <c r="F204" s="68"/>
      <c r="G204" s="7"/>
    </row>
    <row r="205" spans="1:7" x14ac:dyDescent="0.3">
      <c r="A205" s="36" t="s">
        <v>16</v>
      </c>
      <c r="B205" s="4" t="s">
        <v>70</v>
      </c>
      <c r="C205" s="4" t="s">
        <v>18</v>
      </c>
      <c r="D205" s="22">
        <v>2.5</v>
      </c>
      <c r="E205" s="70">
        <v>30.27</v>
      </c>
      <c r="F205" s="6">
        <f>PRODUCT(D205:E205)</f>
        <v>75.674999999999997</v>
      </c>
      <c r="G205" s="7"/>
    </row>
    <row r="206" spans="1:7" ht="15" thickBot="1" x14ac:dyDescent="0.35">
      <c r="A206" s="36" t="s">
        <v>19</v>
      </c>
      <c r="B206" s="4" t="s">
        <v>140</v>
      </c>
      <c r="C206" s="4" t="s">
        <v>18</v>
      </c>
      <c r="D206" s="22">
        <v>1.25</v>
      </c>
      <c r="E206" s="70">
        <v>28.09</v>
      </c>
      <c r="F206" s="6">
        <f>PRODUCT(D206:E206)</f>
        <v>35.112499999999997</v>
      </c>
      <c r="G206" s="7"/>
    </row>
    <row r="207" spans="1:7" ht="15.6" thickTop="1" thickBot="1" x14ac:dyDescent="0.35">
      <c r="A207" s="71">
        <v>1</v>
      </c>
      <c r="B207" s="244" t="s">
        <v>21</v>
      </c>
      <c r="C207" s="245"/>
      <c r="D207" s="245"/>
      <c r="E207" s="246"/>
      <c r="F207" s="72">
        <f>SUM(F205:F206)</f>
        <v>110.78749999999999</v>
      </c>
      <c r="G207" s="73">
        <f>SUM(F207/F217)</f>
        <v>0.35733643717840374</v>
      </c>
    </row>
    <row r="208" spans="1:7" ht="15" thickTop="1" x14ac:dyDescent="0.3">
      <c r="A208" s="20"/>
      <c r="B208" s="74" t="s">
        <v>45</v>
      </c>
      <c r="C208" s="4"/>
      <c r="D208" s="4"/>
      <c r="E208" s="4"/>
      <c r="F208" s="41"/>
      <c r="G208" s="75"/>
    </row>
    <row r="209" spans="1:12" x14ac:dyDescent="0.3">
      <c r="A209" s="36" t="s">
        <v>23</v>
      </c>
      <c r="B209" s="4" t="s">
        <v>1314</v>
      </c>
      <c r="C209" s="4" t="s">
        <v>110</v>
      </c>
      <c r="D209" s="22">
        <v>0.3</v>
      </c>
      <c r="E209" s="6">
        <v>31.5</v>
      </c>
      <c r="F209" s="77">
        <f>PRODUCT(D209:E209)</f>
        <v>9.4499999999999993</v>
      </c>
      <c r="G209" s="7"/>
    </row>
    <row r="210" spans="1:12" x14ac:dyDescent="0.3">
      <c r="A210" s="36" t="s">
        <v>47</v>
      </c>
      <c r="B210" s="4" t="s">
        <v>1315</v>
      </c>
      <c r="C210" s="4" t="s">
        <v>110</v>
      </c>
      <c r="D210" s="22">
        <v>0.9</v>
      </c>
      <c r="E210" s="76">
        <v>31.88</v>
      </c>
      <c r="F210" s="23">
        <f>PRODUCT(D210:E210)</f>
        <v>28.692</v>
      </c>
      <c r="G210" s="7"/>
      <c r="J210" s="30"/>
      <c r="L210" s="31"/>
    </row>
    <row r="211" spans="1:12" ht="15" thickBot="1" x14ac:dyDescent="0.35">
      <c r="A211" s="36" t="s">
        <v>78</v>
      </c>
      <c r="B211" s="4" t="s">
        <v>1351</v>
      </c>
      <c r="C211" s="4" t="s">
        <v>130</v>
      </c>
      <c r="D211" s="22">
        <v>1.05</v>
      </c>
      <c r="E211" s="6">
        <v>91.58</v>
      </c>
      <c r="F211" s="23">
        <f>PRODUCT(D211:E211)</f>
        <v>96.159000000000006</v>
      </c>
      <c r="G211" s="93"/>
      <c r="J211" s="30"/>
      <c r="L211" s="31"/>
    </row>
    <row r="212" spans="1:12" ht="15.6" thickTop="1" thickBot="1" x14ac:dyDescent="0.35">
      <c r="A212" s="71">
        <v>2</v>
      </c>
      <c r="B212" s="244" t="s">
        <v>49</v>
      </c>
      <c r="C212" s="245"/>
      <c r="D212" s="245"/>
      <c r="E212" s="246"/>
      <c r="F212" s="72">
        <f>SUM(F209:F211)</f>
        <v>134.30099999999999</v>
      </c>
      <c r="G212" s="73">
        <f>SUM(F212/F217)</f>
        <v>0.43317739681369111</v>
      </c>
    </row>
    <row r="213" spans="1:12" ht="15.6" thickTop="1" thickBot="1" x14ac:dyDescent="0.35">
      <c r="A213" s="78" t="s">
        <v>26</v>
      </c>
      <c r="B213" s="244" t="s">
        <v>27</v>
      </c>
      <c r="C213" s="245"/>
      <c r="D213" s="245"/>
      <c r="E213" s="246"/>
      <c r="F213" s="79">
        <f>SUM(F207,F212)</f>
        <v>245.08849999999998</v>
      </c>
      <c r="G213" s="3"/>
    </row>
    <row r="214" spans="1:12" ht="15.6" thickTop="1" thickBot="1" x14ac:dyDescent="0.35">
      <c r="A214" s="80">
        <v>3</v>
      </c>
      <c r="B214" s="264" t="s">
        <v>28</v>
      </c>
      <c r="C214" s="265"/>
      <c r="D214" s="265"/>
      <c r="E214" s="266"/>
      <c r="F214" s="79">
        <f>SUM(F213)*15%</f>
        <v>36.763274999999993</v>
      </c>
      <c r="G214" s="73">
        <f>SUM(F214/F217)</f>
        <v>0.11857707509881421</v>
      </c>
    </row>
    <row r="215" spans="1:12" ht="15.6" thickTop="1" thickBot="1" x14ac:dyDescent="0.35">
      <c r="A215" s="78" t="s">
        <v>29</v>
      </c>
      <c r="B215" s="244" t="s">
        <v>30</v>
      </c>
      <c r="C215" s="245"/>
      <c r="D215" s="245"/>
      <c r="E215" s="246"/>
      <c r="F215" s="81">
        <f>SUM(F213:F214)</f>
        <v>281.85177499999998</v>
      </c>
    </row>
    <row r="216" spans="1:12" ht="15.6" thickTop="1" thickBot="1" x14ac:dyDescent="0.35">
      <c r="A216" s="80">
        <v>4</v>
      </c>
      <c r="B216" s="264" t="s">
        <v>31</v>
      </c>
      <c r="C216" s="265"/>
      <c r="D216" s="265"/>
      <c r="E216" s="266"/>
      <c r="F216" s="79">
        <f>SUM(F215)*10%</f>
        <v>28.185177499999998</v>
      </c>
      <c r="G216" s="73">
        <f>SUM(F216/F217)</f>
        <v>9.0909090909090912E-2</v>
      </c>
    </row>
    <row r="217" spans="1:12" ht="15.6" thickTop="1" thickBot="1" x14ac:dyDescent="0.35">
      <c r="A217" s="78" t="s">
        <v>32</v>
      </c>
      <c r="B217" s="244" t="s">
        <v>33</v>
      </c>
      <c r="C217" s="245"/>
      <c r="D217" s="245"/>
      <c r="E217" s="246"/>
      <c r="F217" s="81">
        <f>SUM(F215:F216)</f>
        <v>310.03695249999998</v>
      </c>
      <c r="G217" s="82">
        <f>SUM(G207,G212,G214,G216)</f>
        <v>1</v>
      </c>
    </row>
    <row r="218" spans="1:12" ht="15.6" thickTop="1" thickBot="1" x14ac:dyDescent="0.35"/>
    <row r="219" spans="1:12" ht="44.4" thickTop="1" thickBot="1" x14ac:dyDescent="0.35">
      <c r="A219" s="61" t="s">
        <v>2</v>
      </c>
      <c r="B219" s="62" t="s">
        <v>3</v>
      </c>
      <c r="C219" s="63" t="s">
        <v>4</v>
      </c>
      <c r="D219" s="64" t="s">
        <v>5</v>
      </c>
      <c r="E219" s="27"/>
      <c r="F219" s="20"/>
      <c r="G219" s="20"/>
    </row>
    <row r="220" spans="1:12" ht="316.8" customHeight="1" thickTop="1" x14ac:dyDescent="0.3">
      <c r="A220" s="13" t="s">
        <v>1310</v>
      </c>
      <c r="B220" s="28" t="s">
        <v>1342</v>
      </c>
      <c r="C220" s="26"/>
      <c r="D220" s="26"/>
      <c r="E220" s="27"/>
      <c r="F220" s="20"/>
      <c r="G220" s="20"/>
    </row>
    <row r="221" spans="1:12" ht="15" thickBot="1" x14ac:dyDescent="0.35">
      <c r="A221" s="16" t="s">
        <v>1352</v>
      </c>
      <c r="B221" s="113" t="s">
        <v>1353</v>
      </c>
      <c r="C221" s="110" t="s">
        <v>130</v>
      </c>
      <c r="D221" s="110">
        <v>1</v>
      </c>
      <c r="E221" s="20"/>
      <c r="F221" s="20"/>
      <c r="G221" s="20"/>
    </row>
    <row r="222" spans="1:12" ht="30" thickTop="1" thickBot="1" x14ac:dyDescent="0.35">
      <c r="A222" s="61" t="s">
        <v>9</v>
      </c>
      <c r="B222" s="62" t="s">
        <v>10</v>
      </c>
      <c r="C222" s="62" t="s">
        <v>4</v>
      </c>
      <c r="D222" s="62" t="s">
        <v>11</v>
      </c>
      <c r="E222" s="62" t="s">
        <v>12</v>
      </c>
      <c r="F222" s="62" t="s">
        <v>13</v>
      </c>
      <c r="G222" s="64" t="s">
        <v>14</v>
      </c>
    </row>
    <row r="223" spans="1:12" ht="15" thickTop="1" x14ac:dyDescent="0.3">
      <c r="A223" s="20"/>
      <c r="B223" s="67" t="s">
        <v>15</v>
      </c>
      <c r="C223" s="68"/>
      <c r="D223" s="68"/>
      <c r="E223" s="68"/>
      <c r="F223" s="68"/>
      <c r="G223" s="7"/>
    </row>
    <row r="224" spans="1:12" x14ac:dyDescent="0.3">
      <c r="A224" s="36" t="s">
        <v>16</v>
      </c>
      <c r="B224" s="4" t="s">
        <v>70</v>
      </c>
      <c r="C224" s="4" t="s">
        <v>18</v>
      </c>
      <c r="D224" s="4">
        <v>1.25</v>
      </c>
      <c r="E224" s="70">
        <v>30.27</v>
      </c>
      <c r="F224" s="6">
        <f>PRODUCT(D224:E224)</f>
        <v>37.837499999999999</v>
      </c>
      <c r="G224" s="7"/>
    </row>
    <row r="225" spans="1:12" ht="15" thickBot="1" x14ac:dyDescent="0.35">
      <c r="A225" s="36" t="s">
        <v>19</v>
      </c>
      <c r="B225" s="4" t="s">
        <v>140</v>
      </c>
      <c r="C225" s="4" t="s">
        <v>18</v>
      </c>
      <c r="D225" s="4">
        <v>0.75</v>
      </c>
      <c r="E225" s="70">
        <v>28.09</v>
      </c>
      <c r="F225" s="6">
        <f>PRODUCT(D225:E225)</f>
        <v>21.067499999999999</v>
      </c>
      <c r="G225" s="7"/>
    </row>
    <row r="226" spans="1:12" ht="15.6" thickTop="1" thickBot="1" x14ac:dyDescent="0.35">
      <c r="A226" s="71">
        <v>1</v>
      </c>
      <c r="B226" s="244" t="s">
        <v>21</v>
      </c>
      <c r="C226" s="245"/>
      <c r="D226" s="245"/>
      <c r="E226" s="246"/>
      <c r="F226" s="72">
        <f>SUM(F224:F225)</f>
        <v>58.905000000000001</v>
      </c>
      <c r="G226" s="73">
        <f>SUM(F226/F235)</f>
        <v>0.27486699363263295</v>
      </c>
    </row>
    <row r="227" spans="1:12" ht="15" thickTop="1" x14ac:dyDescent="0.3">
      <c r="A227" s="20"/>
      <c r="B227" s="74" t="s">
        <v>45</v>
      </c>
      <c r="C227" s="4"/>
      <c r="D227" s="4"/>
      <c r="E227" s="4"/>
      <c r="F227" s="41"/>
      <c r="G227" s="75"/>
    </row>
    <row r="228" spans="1:12" x14ac:dyDescent="0.3">
      <c r="A228" s="36" t="s">
        <v>23</v>
      </c>
      <c r="B228" s="4" t="s">
        <v>1320</v>
      </c>
      <c r="C228" s="4" t="s">
        <v>110</v>
      </c>
      <c r="D228" s="22">
        <v>0.45</v>
      </c>
      <c r="E228" s="76">
        <v>31.88</v>
      </c>
      <c r="F228" s="23">
        <f>PRODUCT(D228:E228)</f>
        <v>14.346</v>
      </c>
      <c r="G228" s="7"/>
      <c r="J228" s="30"/>
      <c r="L228" s="31"/>
    </row>
    <row r="229" spans="1:12" ht="15" thickBot="1" x14ac:dyDescent="0.35">
      <c r="A229" s="36" t="s">
        <v>47</v>
      </c>
      <c r="B229" s="4" t="s">
        <v>1354</v>
      </c>
      <c r="C229" s="4" t="s">
        <v>130</v>
      </c>
      <c r="D229" s="22">
        <v>1.05</v>
      </c>
      <c r="E229" s="6">
        <v>91.58</v>
      </c>
      <c r="F229" s="23">
        <f>PRODUCT(D229:E229)</f>
        <v>96.159000000000006</v>
      </c>
      <c r="G229" s="93"/>
      <c r="J229" s="30"/>
      <c r="L229" s="31"/>
    </row>
    <row r="230" spans="1:12" ht="15.6" thickTop="1" thickBot="1" x14ac:dyDescent="0.35">
      <c r="A230" s="71">
        <v>2</v>
      </c>
      <c r="B230" s="244" t="s">
        <v>49</v>
      </c>
      <c r="C230" s="245"/>
      <c r="D230" s="245"/>
      <c r="E230" s="246"/>
      <c r="F230" s="72">
        <f>SUM(F228:F229)</f>
        <v>110.50500000000001</v>
      </c>
      <c r="G230" s="73">
        <f>SUM(F230/F235)</f>
        <v>0.51564684035946196</v>
      </c>
    </row>
    <row r="231" spans="1:12" ht="15.6" thickTop="1" thickBot="1" x14ac:dyDescent="0.35">
      <c r="A231" s="78" t="s">
        <v>26</v>
      </c>
      <c r="B231" s="244" t="s">
        <v>27</v>
      </c>
      <c r="C231" s="245"/>
      <c r="D231" s="245"/>
      <c r="E231" s="246"/>
      <c r="F231" s="79">
        <f>SUM(F226,F230)</f>
        <v>169.41000000000003</v>
      </c>
      <c r="G231" s="3"/>
    </row>
    <row r="232" spans="1:12" ht="15.6" thickTop="1" thickBot="1" x14ac:dyDescent="0.35">
      <c r="A232" s="80">
        <v>3</v>
      </c>
      <c r="B232" s="264" t="s">
        <v>28</v>
      </c>
      <c r="C232" s="265"/>
      <c r="D232" s="265"/>
      <c r="E232" s="266"/>
      <c r="F232" s="79">
        <f>SUM(F231)*15%</f>
        <v>25.411500000000004</v>
      </c>
      <c r="G232" s="73">
        <f>SUM(F232/F235)</f>
        <v>0.11857707509881424</v>
      </c>
    </row>
    <row r="233" spans="1:12" ht="15.6" thickTop="1" thickBot="1" x14ac:dyDescent="0.35">
      <c r="A233" s="78" t="s">
        <v>29</v>
      </c>
      <c r="B233" s="244" t="s">
        <v>30</v>
      </c>
      <c r="C233" s="245"/>
      <c r="D233" s="245"/>
      <c r="E233" s="246"/>
      <c r="F233" s="81">
        <f>SUM(F231:F232)</f>
        <v>194.82150000000001</v>
      </c>
    </row>
    <row r="234" spans="1:12" ht="15.6" thickTop="1" thickBot="1" x14ac:dyDescent="0.35">
      <c r="A234" s="80">
        <v>4</v>
      </c>
      <c r="B234" s="264" t="s">
        <v>31</v>
      </c>
      <c r="C234" s="265"/>
      <c r="D234" s="265"/>
      <c r="E234" s="266"/>
      <c r="F234" s="79">
        <f>SUM(F233)*10%</f>
        <v>19.482150000000004</v>
      </c>
      <c r="G234" s="73">
        <f>SUM(F234/F235)</f>
        <v>9.0909090909090925E-2</v>
      </c>
    </row>
    <row r="235" spans="1:12" ht="15.6" thickTop="1" thickBot="1" x14ac:dyDescent="0.35">
      <c r="A235" s="78" t="s">
        <v>32</v>
      </c>
      <c r="B235" s="244" t="s">
        <v>33</v>
      </c>
      <c r="C235" s="245"/>
      <c r="D235" s="245"/>
      <c r="E235" s="246"/>
      <c r="F235" s="81">
        <f>SUM(F233:F234)</f>
        <v>214.30365</v>
      </c>
      <c r="G235" s="82">
        <f>SUM(G226,G230,G232,G234)</f>
        <v>1</v>
      </c>
    </row>
    <row r="236" spans="1:12" ht="15.6" thickTop="1" thickBot="1" x14ac:dyDescent="0.35"/>
    <row r="237" spans="1:12" ht="58.8" thickTop="1" thickBot="1" x14ac:dyDescent="0.35">
      <c r="A237" s="61" t="s">
        <v>1355</v>
      </c>
      <c r="B237" s="62" t="s">
        <v>3</v>
      </c>
      <c r="C237" s="63" t="s">
        <v>4</v>
      </c>
      <c r="D237" s="64" t="s">
        <v>5</v>
      </c>
      <c r="E237" s="27"/>
      <c r="F237" s="20"/>
      <c r="G237" s="20"/>
      <c r="H237" s="2"/>
    </row>
    <row r="238" spans="1:12" ht="409.2" customHeight="1" thickTop="1" x14ac:dyDescent="0.3">
      <c r="A238" s="232" t="s">
        <v>1356</v>
      </c>
      <c r="B238" s="278" t="s">
        <v>1357</v>
      </c>
      <c r="C238" s="274"/>
      <c r="D238" s="272"/>
      <c r="E238" s="27"/>
      <c r="F238" s="20"/>
      <c r="G238" s="20"/>
      <c r="H238" s="2"/>
    </row>
    <row r="239" spans="1:12" ht="87.6" customHeight="1" x14ac:dyDescent="0.3">
      <c r="A239" s="240"/>
      <c r="B239" s="280"/>
      <c r="C239" s="275"/>
      <c r="D239" s="273"/>
      <c r="E239" s="27"/>
      <c r="F239" s="20"/>
      <c r="G239" s="20"/>
    </row>
    <row r="240" spans="1:12" ht="15" thickBot="1" x14ac:dyDescent="0.35">
      <c r="A240" s="16" t="s">
        <v>1358</v>
      </c>
      <c r="B240" s="113" t="s">
        <v>1359</v>
      </c>
      <c r="C240" s="110" t="s">
        <v>130</v>
      </c>
      <c r="D240" s="110">
        <v>1</v>
      </c>
      <c r="E240" s="20"/>
      <c r="F240" s="20"/>
      <c r="G240" s="20"/>
    </row>
    <row r="241" spans="1:12" ht="30" thickTop="1" thickBot="1" x14ac:dyDescent="0.35">
      <c r="A241" s="61" t="s">
        <v>9</v>
      </c>
      <c r="B241" s="62" t="s">
        <v>10</v>
      </c>
      <c r="C241" s="62" t="s">
        <v>4</v>
      </c>
      <c r="D241" s="62" t="s">
        <v>11</v>
      </c>
      <c r="E241" s="62" t="s">
        <v>12</v>
      </c>
      <c r="F241" s="62" t="s">
        <v>13</v>
      </c>
      <c r="G241" s="64" t="s">
        <v>14</v>
      </c>
    </row>
    <row r="242" spans="1:12" ht="15" thickTop="1" x14ac:dyDescent="0.3">
      <c r="A242" s="20"/>
      <c r="B242" s="67" t="s">
        <v>15</v>
      </c>
      <c r="C242" s="68"/>
      <c r="D242" s="68"/>
      <c r="E242" s="68"/>
      <c r="F242" s="68"/>
      <c r="G242" s="7"/>
    </row>
    <row r="243" spans="1:12" x14ac:dyDescent="0.3">
      <c r="A243" s="36" t="s">
        <v>16</v>
      </c>
      <c r="B243" s="4" t="s">
        <v>70</v>
      </c>
      <c r="C243" s="4" t="s">
        <v>18</v>
      </c>
      <c r="D243" s="22">
        <v>1.5</v>
      </c>
      <c r="E243" s="70">
        <v>30.27</v>
      </c>
      <c r="F243" s="139">
        <f>PRODUCT(D243:E243)</f>
        <v>45.405000000000001</v>
      </c>
      <c r="G243" s="7"/>
    </row>
    <row r="244" spans="1:12" x14ac:dyDescent="0.3">
      <c r="A244" s="36" t="s">
        <v>19</v>
      </c>
      <c r="B244" s="4" t="s">
        <v>140</v>
      </c>
      <c r="C244" s="4" t="s">
        <v>18</v>
      </c>
      <c r="D244" s="22">
        <v>1.5</v>
      </c>
      <c r="E244" s="70">
        <v>28.09</v>
      </c>
      <c r="F244" s="141">
        <f>PRODUCT(D244:E244)</f>
        <v>42.134999999999998</v>
      </c>
      <c r="G244" s="7"/>
    </row>
    <row r="245" spans="1:12" ht="15" thickBot="1" x14ac:dyDescent="0.35">
      <c r="A245" s="36" t="s">
        <v>131</v>
      </c>
      <c r="B245" s="4" t="s">
        <v>141</v>
      </c>
      <c r="C245" s="4" t="s">
        <v>18</v>
      </c>
      <c r="D245" s="22">
        <v>1.5</v>
      </c>
      <c r="E245" s="70">
        <v>25.12</v>
      </c>
      <c r="F245" s="140">
        <f>PRODUCT(D245:E245)</f>
        <v>37.68</v>
      </c>
      <c r="G245" s="7"/>
    </row>
    <row r="246" spans="1:12" ht="15.6" thickTop="1" thickBot="1" x14ac:dyDescent="0.35">
      <c r="A246" s="71">
        <v>1</v>
      </c>
      <c r="B246" s="244" t="s">
        <v>21</v>
      </c>
      <c r="C246" s="245"/>
      <c r="D246" s="245"/>
      <c r="E246" s="246"/>
      <c r="F246" s="72">
        <f>SUM(F243:F245)</f>
        <v>125.22</v>
      </c>
      <c r="G246" s="73">
        <f>SUM(F246/F257)</f>
        <v>0.44468667079581553</v>
      </c>
    </row>
    <row r="247" spans="1:12" ht="15" thickTop="1" x14ac:dyDescent="0.3">
      <c r="A247" s="20"/>
      <c r="B247" s="74" t="s">
        <v>45</v>
      </c>
      <c r="C247" s="4"/>
      <c r="D247" s="4"/>
      <c r="E247" s="4"/>
      <c r="F247" s="41"/>
      <c r="G247" s="75"/>
    </row>
    <row r="248" spans="1:12" x14ac:dyDescent="0.3">
      <c r="A248" s="36" t="s">
        <v>23</v>
      </c>
      <c r="B248" s="4" t="s">
        <v>1314</v>
      </c>
      <c r="C248" s="4" t="s">
        <v>110</v>
      </c>
      <c r="D248" s="22">
        <v>0.3</v>
      </c>
      <c r="E248" s="76">
        <v>31.5</v>
      </c>
      <c r="F248" s="6">
        <f>PRODUCT(D248:E248)</f>
        <v>9.4499999999999993</v>
      </c>
      <c r="G248" s="7"/>
      <c r="J248" s="30"/>
      <c r="L248" s="31"/>
    </row>
    <row r="249" spans="1:12" x14ac:dyDescent="0.3">
      <c r="A249" s="36" t="s">
        <v>47</v>
      </c>
      <c r="B249" s="4" t="s">
        <v>1360</v>
      </c>
      <c r="C249" s="4" t="s">
        <v>110</v>
      </c>
      <c r="D249" s="22">
        <v>0.7</v>
      </c>
      <c r="E249" s="76">
        <v>31.88</v>
      </c>
      <c r="F249" s="23">
        <f>PRODUCT(D249:E249)</f>
        <v>22.315999999999999</v>
      </c>
      <c r="G249" s="7"/>
      <c r="J249" s="30"/>
      <c r="L249" s="31"/>
    </row>
    <row r="250" spans="1:12" x14ac:dyDescent="0.3">
      <c r="A250" s="36" t="s">
        <v>78</v>
      </c>
      <c r="B250" s="4" t="s">
        <v>1361</v>
      </c>
      <c r="C250" s="4" t="s">
        <v>110</v>
      </c>
      <c r="D250" s="22">
        <v>1.2</v>
      </c>
      <c r="E250" s="76">
        <v>13.43</v>
      </c>
      <c r="F250" s="23">
        <f>PRODUCT(D250:E250)</f>
        <v>16.116</v>
      </c>
      <c r="G250" s="7"/>
      <c r="J250" s="30"/>
      <c r="L250" s="31"/>
    </row>
    <row r="251" spans="1:12" ht="29.4" thickBot="1" x14ac:dyDescent="0.35">
      <c r="A251" s="36" t="s">
        <v>1051</v>
      </c>
      <c r="B251" s="4" t="s">
        <v>1362</v>
      </c>
      <c r="C251" s="4" t="s">
        <v>130</v>
      </c>
      <c r="D251" s="22">
        <v>1.1000000000000001</v>
      </c>
      <c r="E251" s="6">
        <v>45</v>
      </c>
      <c r="F251" s="23">
        <f>PRODUCT(D251:E251)</f>
        <v>49.500000000000007</v>
      </c>
      <c r="G251" s="93"/>
      <c r="J251" s="30"/>
      <c r="L251" s="31"/>
    </row>
    <row r="252" spans="1:12" ht="15.6" thickTop="1" thickBot="1" x14ac:dyDescent="0.35">
      <c r="A252" s="71">
        <v>2</v>
      </c>
      <c r="B252" s="244" t="s">
        <v>49</v>
      </c>
      <c r="C252" s="245"/>
      <c r="D252" s="245"/>
      <c r="E252" s="246"/>
      <c r="F252" s="72">
        <f>SUM(F248:F251)</f>
        <v>97.382000000000005</v>
      </c>
      <c r="G252" s="73">
        <f>SUM(F252/F257)</f>
        <v>0.34582716319627943</v>
      </c>
    </row>
    <row r="253" spans="1:12" ht="15.6" thickTop="1" thickBot="1" x14ac:dyDescent="0.35">
      <c r="A253" s="78" t="s">
        <v>26</v>
      </c>
      <c r="B253" s="244" t="s">
        <v>27</v>
      </c>
      <c r="C253" s="245"/>
      <c r="D253" s="245"/>
      <c r="E253" s="246"/>
      <c r="F253" s="79">
        <f>SUM(F246,F252)</f>
        <v>222.602</v>
      </c>
      <c r="G253" s="3"/>
    </row>
    <row r="254" spans="1:12" ht="15.6" thickTop="1" thickBot="1" x14ac:dyDescent="0.35">
      <c r="A254" s="80">
        <v>3</v>
      </c>
      <c r="B254" s="264" t="s">
        <v>28</v>
      </c>
      <c r="C254" s="265"/>
      <c r="D254" s="265"/>
      <c r="E254" s="266"/>
      <c r="F254" s="79">
        <f>SUM(F253)*15%</f>
        <v>33.390299999999996</v>
      </c>
      <c r="G254" s="73">
        <f>SUM(F254/F257)</f>
        <v>0.11857707509881422</v>
      </c>
    </row>
    <row r="255" spans="1:12" ht="15.6" thickTop="1" thickBot="1" x14ac:dyDescent="0.35">
      <c r="A255" s="78" t="s">
        <v>29</v>
      </c>
      <c r="B255" s="244" t="s">
        <v>30</v>
      </c>
      <c r="C255" s="245"/>
      <c r="D255" s="245"/>
      <c r="E255" s="246"/>
      <c r="F255" s="81">
        <f>SUM(F253:F254)</f>
        <v>255.9923</v>
      </c>
    </row>
    <row r="256" spans="1:12" ht="15.6" thickTop="1" thickBot="1" x14ac:dyDescent="0.35">
      <c r="A256" s="80">
        <v>4</v>
      </c>
      <c r="B256" s="264" t="s">
        <v>31</v>
      </c>
      <c r="C256" s="265"/>
      <c r="D256" s="265"/>
      <c r="E256" s="266"/>
      <c r="F256" s="79">
        <f>SUM(F255)*10%</f>
        <v>25.599230000000002</v>
      </c>
      <c r="G256" s="73">
        <f>SUM(F256/F257)</f>
        <v>9.0909090909090925E-2</v>
      </c>
    </row>
    <row r="257" spans="1:12" ht="15.6" thickTop="1" thickBot="1" x14ac:dyDescent="0.35">
      <c r="A257" s="78" t="s">
        <v>32</v>
      </c>
      <c r="B257" s="244" t="s">
        <v>33</v>
      </c>
      <c r="C257" s="245"/>
      <c r="D257" s="245"/>
      <c r="E257" s="246"/>
      <c r="F257" s="81">
        <f>SUM(F255:F256)</f>
        <v>281.59152999999998</v>
      </c>
      <c r="G257" s="82">
        <f>SUM(G246,G252,G254,G256)</f>
        <v>1</v>
      </c>
    </row>
    <row r="258" spans="1:12" ht="15.6" thickTop="1" thickBot="1" x14ac:dyDescent="0.35"/>
    <row r="259" spans="1:12" ht="44.4" thickTop="1" thickBot="1" x14ac:dyDescent="0.35">
      <c r="A259" s="61" t="s">
        <v>2</v>
      </c>
      <c r="B259" s="62" t="s">
        <v>3</v>
      </c>
      <c r="C259" s="63" t="s">
        <v>4</v>
      </c>
      <c r="D259" s="64" t="s">
        <v>5</v>
      </c>
      <c r="E259" s="27"/>
      <c r="F259" s="20"/>
      <c r="G259" s="20"/>
      <c r="H259" s="2"/>
    </row>
    <row r="260" spans="1:12" ht="408.6" customHeight="1" thickTop="1" x14ac:dyDescent="0.3">
      <c r="A260" s="232" t="s">
        <v>1356</v>
      </c>
      <c r="B260" s="278" t="s">
        <v>1357</v>
      </c>
      <c r="C260" s="274"/>
      <c r="D260" s="272"/>
      <c r="E260" s="27"/>
      <c r="F260" s="20"/>
      <c r="G260" s="20"/>
      <c r="H260" s="2"/>
    </row>
    <row r="261" spans="1:12" ht="88.2" customHeight="1" x14ac:dyDescent="0.3">
      <c r="A261" s="240"/>
      <c r="B261" s="280"/>
      <c r="C261" s="275"/>
      <c r="D261" s="273"/>
      <c r="E261" s="27"/>
      <c r="F261" s="20"/>
      <c r="G261" s="20"/>
    </row>
    <row r="262" spans="1:12" ht="29.4" thickBot="1" x14ac:dyDescent="0.35">
      <c r="A262" s="16" t="s">
        <v>1363</v>
      </c>
      <c r="B262" s="113" t="s">
        <v>1364</v>
      </c>
      <c r="C262" s="110" t="s">
        <v>130</v>
      </c>
      <c r="D262" s="110">
        <v>1</v>
      </c>
      <c r="E262" s="20"/>
      <c r="F262" s="20"/>
      <c r="G262" s="20"/>
    </row>
    <row r="263" spans="1:12" ht="30" thickTop="1" thickBot="1" x14ac:dyDescent="0.35">
      <c r="A263" s="61" t="s">
        <v>9</v>
      </c>
      <c r="B263" s="62" t="s">
        <v>10</v>
      </c>
      <c r="C263" s="62" t="s">
        <v>4</v>
      </c>
      <c r="D263" s="62" t="s">
        <v>11</v>
      </c>
      <c r="E263" s="62" t="s">
        <v>12</v>
      </c>
      <c r="F263" s="62" t="s">
        <v>13</v>
      </c>
      <c r="G263" s="64" t="s">
        <v>14</v>
      </c>
    </row>
    <row r="264" spans="1:12" ht="15" thickTop="1" x14ac:dyDescent="0.3">
      <c r="A264" s="20"/>
      <c r="B264" s="67" t="s">
        <v>15</v>
      </c>
      <c r="C264" s="68"/>
      <c r="D264" s="68"/>
      <c r="E264" s="68"/>
      <c r="F264" s="68"/>
      <c r="G264" s="7"/>
    </row>
    <row r="265" spans="1:12" x14ac:dyDescent="0.3">
      <c r="A265" s="36" t="s">
        <v>16</v>
      </c>
      <c r="B265" s="4" t="s">
        <v>70</v>
      </c>
      <c r="C265" s="4" t="s">
        <v>18</v>
      </c>
      <c r="D265" s="4">
        <v>1.1499999999999999</v>
      </c>
      <c r="E265" s="70">
        <v>30.27</v>
      </c>
      <c r="F265" s="139">
        <f>PRODUCT(D265:E265)</f>
        <v>34.810499999999998</v>
      </c>
      <c r="G265" s="7"/>
    </row>
    <row r="266" spans="1:12" x14ac:dyDescent="0.3">
      <c r="A266" s="36" t="s">
        <v>19</v>
      </c>
      <c r="B266" s="4" t="s">
        <v>140</v>
      </c>
      <c r="C266" s="4" t="s">
        <v>18</v>
      </c>
      <c r="D266" s="4">
        <v>1.1499999999999999</v>
      </c>
      <c r="E266" s="70">
        <v>28.09</v>
      </c>
      <c r="F266" s="141">
        <f>PRODUCT(D266:E266)</f>
        <v>32.3035</v>
      </c>
      <c r="G266" s="7"/>
    </row>
    <row r="267" spans="1:12" ht="15" thickBot="1" x14ac:dyDescent="0.35">
      <c r="A267" s="36" t="s">
        <v>131</v>
      </c>
      <c r="B267" s="4" t="s">
        <v>141</v>
      </c>
      <c r="C267" s="4" t="s">
        <v>18</v>
      </c>
      <c r="D267" s="4">
        <v>1.1499999999999999</v>
      </c>
      <c r="E267" s="70">
        <v>25.18</v>
      </c>
      <c r="F267" s="140">
        <f>PRODUCT(D267:E267)</f>
        <v>28.956999999999997</v>
      </c>
      <c r="G267" s="7"/>
    </row>
    <row r="268" spans="1:12" ht="15.6" thickTop="1" thickBot="1" x14ac:dyDescent="0.35">
      <c r="A268" s="71">
        <v>1</v>
      </c>
      <c r="B268" s="244" t="s">
        <v>21</v>
      </c>
      <c r="C268" s="245"/>
      <c r="D268" s="245"/>
      <c r="E268" s="246"/>
      <c r="F268" s="72">
        <f>SUM(F265:F267)</f>
        <v>96.070999999999998</v>
      </c>
      <c r="G268" s="73">
        <f>SUM(F268/F278)</f>
        <v>0.39904923677176135</v>
      </c>
    </row>
    <row r="269" spans="1:12" ht="15" thickTop="1" x14ac:dyDescent="0.3">
      <c r="A269" s="20"/>
      <c r="B269" s="74" t="s">
        <v>45</v>
      </c>
      <c r="C269" s="4"/>
      <c r="D269" s="4"/>
      <c r="E269" s="4"/>
      <c r="F269" s="41"/>
      <c r="G269" s="75"/>
    </row>
    <row r="270" spans="1:12" x14ac:dyDescent="0.3">
      <c r="A270" s="36" t="s">
        <v>23</v>
      </c>
      <c r="B270" s="4" t="s">
        <v>1365</v>
      </c>
      <c r="C270" s="4" t="s">
        <v>110</v>
      </c>
      <c r="D270" s="22">
        <v>1.2</v>
      </c>
      <c r="E270" s="76">
        <v>31.88</v>
      </c>
      <c r="F270" s="23">
        <f>PRODUCT(D270:E270)</f>
        <v>38.256</v>
      </c>
      <c r="G270" s="7"/>
    </row>
    <row r="271" spans="1:12" x14ac:dyDescent="0.3">
      <c r="A271" s="36" t="s">
        <v>47</v>
      </c>
      <c r="B271" s="4" t="s">
        <v>1366</v>
      </c>
      <c r="C271" s="4" t="s">
        <v>110</v>
      </c>
      <c r="D271" s="22">
        <v>0.35</v>
      </c>
      <c r="E271" s="76">
        <v>18.54</v>
      </c>
      <c r="F271" s="23">
        <f>PRODUCT(D271:E271)</f>
        <v>6.488999999999999</v>
      </c>
      <c r="G271" s="7"/>
      <c r="J271" s="30"/>
      <c r="L271" s="31"/>
    </row>
    <row r="272" spans="1:12" ht="29.4" thickBot="1" x14ac:dyDescent="0.35">
      <c r="A272" s="36" t="s">
        <v>78</v>
      </c>
      <c r="B272" s="4" t="s">
        <v>1367</v>
      </c>
      <c r="C272" s="4" t="s">
        <v>130</v>
      </c>
      <c r="D272" s="22">
        <v>1.1000000000000001</v>
      </c>
      <c r="E272" s="6">
        <v>45</v>
      </c>
      <c r="F272" s="23">
        <f>PRODUCT(D272:E272)</f>
        <v>49.500000000000007</v>
      </c>
      <c r="G272" s="93"/>
      <c r="J272" s="30"/>
      <c r="L272" s="31"/>
    </row>
    <row r="273" spans="1:8" ht="15.6" thickTop="1" thickBot="1" x14ac:dyDescent="0.35">
      <c r="A273" s="71">
        <v>2</v>
      </c>
      <c r="B273" s="244" t="s">
        <v>49</v>
      </c>
      <c r="C273" s="245"/>
      <c r="D273" s="245"/>
      <c r="E273" s="246"/>
      <c r="F273" s="72">
        <f>SUM(F270:F272)</f>
        <v>94.245000000000005</v>
      </c>
      <c r="G273" s="73">
        <f>SUM(F273/F278)</f>
        <v>0.39146459722033339</v>
      </c>
    </row>
    <row r="274" spans="1:8" ht="15.6" thickTop="1" thickBot="1" x14ac:dyDescent="0.35">
      <c r="A274" s="78" t="s">
        <v>26</v>
      </c>
      <c r="B274" s="244" t="s">
        <v>54</v>
      </c>
      <c r="C274" s="245"/>
      <c r="D274" s="245"/>
      <c r="E274" s="246"/>
      <c r="F274" s="79">
        <f>SUM(F268,F273)</f>
        <v>190.316</v>
      </c>
      <c r="G274" s="3"/>
    </row>
    <row r="275" spans="1:8" ht="15.6" thickTop="1" thickBot="1" x14ac:dyDescent="0.35">
      <c r="A275" s="80">
        <v>3</v>
      </c>
      <c r="B275" s="264" t="s">
        <v>28</v>
      </c>
      <c r="C275" s="265"/>
      <c r="D275" s="265"/>
      <c r="E275" s="266"/>
      <c r="F275" s="79">
        <f>SUM(F274)*15%</f>
        <v>28.5474</v>
      </c>
      <c r="G275" s="73">
        <f>SUM(F275/F278)</f>
        <v>0.11857707509881421</v>
      </c>
    </row>
    <row r="276" spans="1:8" ht="15.6" thickTop="1" thickBot="1" x14ac:dyDescent="0.35">
      <c r="A276" s="78" t="s">
        <v>29</v>
      </c>
      <c r="B276" s="244" t="s">
        <v>55</v>
      </c>
      <c r="C276" s="245"/>
      <c r="D276" s="245"/>
      <c r="E276" s="246"/>
      <c r="F276" s="81">
        <f>SUM(F274:F275)</f>
        <v>218.86340000000001</v>
      </c>
    </row>
    <row r="277" spans="1:8" ht="15.6" thickTop="1" thickBot="1" x14ac:dyDescent="0.35">
      <c r="A277" s="80">
        <v>4</v>
      </c>
      <c r="B277" s="264" t="s">
        <v>31</v>
      </c>
      <c r="C277" s="265"/>
      <c r="D277" s="265"/>
      <c r="E277" s="266"/>
      <c r="F277" s="79">
        <f>SUM(F276)*10%</f>
        <v>21.886340000000004</v>
      </c>
      <c r="G277" s="73">
        <f>SUM(F277/F278)</f>
        <v>9.0909090909090912E-2</v>
      </c>
    </row>
    <row r="278" spans="1:8" ht="15.6" thickTop="1" thickBot="1" x14ac:dyDescent="0.35">
      <c r="A278" s="78" t="s">
        <v>32</v>
      </c>
      <c r="B278" s="244" t="s">
        <v>33</v>
      </c>
      <c r="C278" s="245"/>
      <c r="D278" s="245"/>
      <c r="E278" s="246"/>
      <c r="F278" s="81">
        <f>SUM(F276:F277)</f>
        <v>240.74974000000003</v>
      </c>
      <c r="G278" s="82">
        <f>SUM(G268,G273,G275,G277)</f>
        <v>0.99999999999999989</v>
      </c>
    </row>
    <row r="279" spans="1:8" ht="15.6" thickTop="1" thickBot="1" x14ac:dyDescent="0.35"/>
    <row r="280" spans="1:8" ht="44.4" thickTop="1" thickBot="1" x14ac:dyDescent="0.35">
      <c r="A280" s="61" t="s">
        <v>2</v>
      </c>
      <c r="B280" s="62" t="s">
        <v>3</v>
      </c>
      <c r="C280" s="63" t="s">
        <v>4</v>
      </c>
      <c r="D280" s="64" t="s">
        <v>5</v>
      </c>
      <c r="E280" s="27"/>
      <c r="F280" s="20"/>
      <c r="G280" s="20"/>
      <c r="H280" s="2"/>
    </row>
    <row r="281" spans="1:8" ht="409.2" customHeight="1" thickTop="1" x14ac:dyDescent="0.3">
      <c r="A281" s="232" t="s">
        <v>1356</v>
      </c>
      <c r="B281" s="278" t="s">
        <v>1368</v>
      </c>
      <c r="C281" s="274"/>
      <c r="D281" s="272"/>
      <c r="E281" s="27"/>
      <c r="F281" s="20"/>
      <c r="G281" s="20"/>
      <c r="H281" s="2"/>
    </row>
    <row r="282" spans="1:8" ht="89.4" customHeight="1" x14ac:dyDescent="0.3">
      <c r="A282" s="240"/>
      <c r="B282" s="280"/>
      <c r="C282" s="275"/>
      <c r="D282" s="273"/>
      <c r="E282" s="27"/>
      <c r="F282" s="20"/>
      <c r="G282" s="20"/>
    </row>
    <row r="283" spans="1:8" ht="15" thickBot="1" x14ac:dyDescent="0.35">
      <c r="A283" s="16" t="s">
        <v>1369</v>
      </c>
      <c r="B283" s="113" t="s">
        <v>1370</v>
      </c>
      <c r="C283" s="110" t="s">
        <v>130</v>
      </c>
      <c r="D283" s="110">
        <v>1</v>
      </c>
      <c r="E283" s="20"/>
      <c r="F283" s="20"/>
      <c r="G283" s="20"/>
    </row>
    <row r="284" spans="1:8" ht="30" thickTop="1" thickBot="1" x14ac:dyDescent="0.35">
      <c r="A284" s="61" t="s">
        <v>9</v>
      </c>
      <c r="B284" s="62" t="s">
        <v>10</v>
      </c>
      <c r="C284" s="62" t="s">
        <v>4</v>
      </c>
      <c r="D284" s="62" t="s">
        <v>11</v>
      </c>
      <c r="E284" s="62" t="s">
        <v>12</v>
      </c>
      <c r="F284" s="62" t="s">
        <v>13</v>
      </c>
      <c r="G284" s="64" t="s">
        <v>14</v>
      </c>
    </row>
    <row r="285" spans="1:8" ht="15" thickTop="1" x14ac:dyDescent="0.3">
      <c r="A285" s="20"/>
      <c r="B285" s="67" t="s">
        <v>15</v>
      </c>
      <c r="C285" s="68"/>
      <c r="D285" s="68"/>
      <c r="E285" s="68"/>
      <c r="F285" s="68"/>
      <c r="G285" s="7"/>
    </row>
    <row r="286" spans="1:8" x14ac:dyDescent="0.3">
      <c r="A286" s="36" t="s">
        <v>16</v>
      </c>
      <c r="B286" s="4" t="s">
        <v>70</v>
      </c>
      <c r="C286" s="4" t="s">
        <v>18</v>
      </c>
      <c r="D286" s="22">
        <v>1.5</v>
      </c>
      <c r="E286" s="70">
        <v>30.27</v>
      </c>
      <c r="F286" s="139">
        <f>PRODUCT(D286:E286)</f>
        <v>45.405000000000001</v>
      </c>
      <c r="G286" s="7"/>
    </row>
    <row r="287" spans="1:8" x14ac:dyDescent="0.3">
      <c r="A287" s="36" t="s">
        <v>19</v>
      </c>
      <c r="B287" s="4" t="s">
        <v>140</v>
      </c>
      <c r="C287" s="4" t="s">
        <v>18</v>
      </c>
      <c r="D287" s="22">
        <v>1.5</v>
      </c>
      <c r="E287" s="70">
        <v>28.09</v>
      </c>
      <c r="F287" s="141">
        <f>PRODUCT(D287:E287)</f>
        <v>42.134999999999998</v>
      </c>
      <c r="G287" s="7"/>
    </row>
    <row r="288" spans="1:8" ht="15" thickBot="1" x14ac:dyDescent="0.35">
      <c r="A288" s="36" t="s">
        <v>131</v>
      </c>
      <c r="B288" s="4" t="s">
        <v>141</v>
      </c>
      <c r="C288" s="4" t="s">
        <v>18</v>
      </c>
      <c r="D288" s="22">
        <v>1.5</v>
      </c>
      <c r="E288" s="70">
        <v>25.18</v>
      </c>
      <c r="F288" s="140">
        <f>PRODUCT(D288:E288)</f>
        <v>37.769999999999996</v>
      </c>
      <c r="G288" s="7"/>
    </row>
    <row r="289" spans="1:12" ht="15.6" thickTop="1" thickBot="1" x14ac:dyDescent="0.35">
      <c r="A289" s="71">
        <v>1</v>
      </c>
      <c r="B289" s="244" t="s">
        <v>21</v>
      </c>
      <c r="C289" s="245"/>
      <c r="D289" s="245"/>
      <c r="E289" s="246"/>
      <c r="F289" s="72">
        <f>SUM(F286:F288)</f>
        <v>125.30999999999999</v>
      </c>
      <c r="G289" s="73">
        <f>SUM(F289/F300)</f>
        <v>0.40067016889889495</v>
      </c>
    </row>
    <row r="290" spans="1:12" ht="15" thickTop="1" x14ac:dyDescent="0.3">
      <c r="A290" s="20"/>
      <c r="B290" s="74" t="s">
        <v>45</v>
      </c>
      <c r="C290" s="4"/>
      <c r="D290" s="4"/>
      <c r="E290" s="4"/>
      <c r="F290" s="41"/>
      <c r="G290" s="75"/>
    </row>
    <row r="291" spans="1:12" x14ac:dyDescent="0.3">
      <c r="A291" s="36" t="s">
        <v>23</v>
      </c>
      <c r="B291" s="4" t="s">
        <v>1314</v>
      </c>
      <c r="C291" s="4" t="s">
        <v>110</v>
      </c>
      <c r="D291" s="22">
        <v>0.3</v>
      </c>
      <c r="E291" s="76">
        <v>31.5</v>
      </c>
      <c r="F291" s="6">
        <f>PRODUCT(D291:E291)</f>
        <v>9.4499999999999993</v>
      </c>
      <c r="G291" s="7"/>
    </row>
    <row r="292" spans="1:12" x14ac:dyDescent="0.3">
      <c r="A292" s="36" t="s">
        <v>47</v>
      </c>
      <c r="B292" s="4" t="s">
        <v>1360</v>
      </c>
      <c r="C292" s="4" t="s">
        <v>110</v>
      </c>
      <c r="D292" s="22">
        <v>0.9</v>
      </c>
      <c r="E292" s="76">
        <v>31.88</v>
      </c>
      <c r="F292" s="23">
        <f>PRODUCT(D292:E292)</f>
        <v>28.692</v>
      </c>
      <c r="G292" s="7"/>
    </row>
    <row r="293" spans="1:12" x14ac:dyDescent="0.3">
      <c r="A293" s="36" t="s">
        <v>78</v>
      </c>
      <c r="B293" s="4" t="s">
        <v>1361</v>
      </c>
      <c r="C293" s="4" t="s">
        <v>110</v>
      </c>
      <c r="D293" s="22">
        <v>1.2</v>
      </c>
      <c r="E293" s="76">
        <v>18.54</v>
      </c>
      <c r="F293" s="23">
        <f>PRODUCT(D293:E293)</f>
        <v>22.247999999999998</v>
      </c>
      <c r="G293" s="7"/>
      <c r="J293" s="30"/>
      <c r="L293" s="31"/>
    </row>
    <row r="294" spans="1:12" ht="29.4" thickBot="1" x14ac:dyDescent="0.35">
      <c r="A294" s="36" t="s">
        <v>1051</v>
      </c>
      <c r="B294" s="4" t="s">
        <v>1371</v>
      </c>
      <c r="C294" s="4" t="s">
        <v>130</v>
      </c>
      <c r="D294" s="22">
        <v>1.1000000000000001</v>
      </c>
      <c r="E294" s="142">
        <v>55.94</v>
      </c>
      <c r="F294" s="23">
        <f>PRODUCT(D294:E294)</f>
        <v>61.533999999999999</v>
      </c>
      <c r="G294" s="93"/>
      <c r="J294" s="30"/>
      <c r="L294" s="31"/>
    </row>
    <row r="295" spans="1:12" ht="15.6" thickTop="1" thickBot="1" x14ac:dyDescent="0.35">
      <c r="A295" s="71">
        <v>2</v>
      </c>
      <c r="B295" s="244" t="s">
        <v>49</v>
      </c>
      <c r="C295" s="245"/>
      <c r="D295" s="245"/>
      <c r="E295" s="246"/>
      <c r="F295" s="72">
        <f>SUM(F291:F294)</f>
        <v>121.92399999999999</v>
      </c>
      <c r="G295" s="73">
        <f>SUM(F295/F300)</f>
        <v>0.38984366509319984</v>
      </c>
    </row>
    <row r="296" spans="1:12" ht="15.6" thickTop="1" thickBot="1" x14ac:dyDescent="0.35">
      <c r="A296" s="78" t="s">
        <v>26</v>
      </c>
      <c r="B296" s="244" t="s">
        <v>27</v>
      </c>
      <c r="C296" s="245"/>
      <c r="D296" s="245"/>
      <c r="E296" s="246"/>
      <c r="F296" s="79">
        <f>SUM(F289,F295)</f>
        <v>247.23399999999998</v>
      </c>
      <c r="G296" s="3"/>
    </row>
    <row r="297" spans="1:12" ht="15.6" thickTop="1" thickBot="1" x14ac:dyDescent="0.35">
      <c r="A297" s="80">
        <v>3</v>
      </c>
      <c r="B297" s="264" t="s">
        <v>28</v>
      </c>
      <c r="C297" s="265"/>
      <c r="D297" s="265"/>
      <c r="E297" s="266"/>
      <c r="F297" s="79">
        <f>SUM(F296)*15%</f>
        <v>37.085099999999997</v>
      </c>
      <c r="G297" s="73">
        <f>SUM(F297/F300)</f>
        <v>0.11857707509881421</v>
      </c>
    </row>
    <row r="298" spans="1:12" ht="15.6" thickTop="1" thickBot="1" x14ac:dyDescent="0.35">
      <c r="A298" s="78" t="s">
        <v>29</v>
      </c>
      <c r="B298" s="244" t="s">
        <v>30</v>
      </c>
      <c r="C298" s="245"/>
      <c r="D298" s="245"/>
      <c r="E298" s="246"/>
      <c r="F298" s="81">
        <f>SUM(F296:F297)</f>
        <v>284.31909999999999</v>
      </c>
    </row>
    <row r="299" spans="1:12" ht="15.6" thickTop="1" thickBot="1" x14ac:dyDescent="0.35">
      <c r="A299" s="80">
        <v>4</v>
      </c>
      <c r="B299" s="264" t="s">
        <v>31</v>
      </c>
      <c r="C299" s="265"/>
      <c r="D299" s="265"/>
      <c r="E299" s="266"/>
      <c r="F299" s="79">
        <f>SUM(F298)*10%</f>
        <v>28.431910000000002</v>
      </c>
      <c r="G299" s="73">
        <f>SUM(F299/F300)</f>
        <v>9.0909090909090912E-2</v>
      </c>
    </row>
    <row r="300" spans="1:12" ht="15.6" thickTop="1" thickBot="1" x14ac:dyDescent="0.35">
      <c r="A300" s="78" t="s">
        <v>32</v>
      </c>
      <c r="B300" s="244" t="s">
        <v>33</v>
      </c>
      <c r="C300" s="245"/>
      <c r="D300" s="245"/>
      <c r="E300" s="246"/>
      <c r="F300" s="81">
        <f>SUM(F298:F299)</f>
        <v>312.75101000000001</v>
      </c>
      <c r="G300" s="82">
        <f>SUM(G289,G295,G297,G299)</f>
        <v>0.99999999999999989</v>
      </c>
    </row>
    <row r="301" spans="1:12" ht="15.6" thickTop="1" thickBot="1" x14ac:dyDescent="0.35"/>
    <row r="302" spans="1:12" ht="44.4" thickTop="1" thickBot="1" x14ac:dyDescent="0.35">
      <c r="A302" s="61" t="s">
        <v>2</v>
      </c>
      <c r="B302" s="62" t="s">
        <v>3</v>
      </c>
      <c r="C302" s="63" t="s">
        <v>4</v>
      </c>
      <c r="D302" s="64" t="s">
        <v>5</v>
      </c>
      <c r="E302" s="27"/>
      <c r="F302" s="20"/>
      <c r="G302" s="20"/>
      <c r="H302" s="2"/>
    </row>
    <row r="303" spans="1:12" ht="409.2" customHeight="1" thickTop="1" x14ac:dyDescent="0.3">
      <c r="A303" s="232" t="s">
        <v>1356</v>
      </c>
      <c r="B303" s="278" t="s">
        <v>1368</v>
      </c>
      <c r="C303" s="274"/>
      <c r="D303" s="272"/>
      <c r="E303" s="27"/>
      <c r="F303" s="20"/>
      <c r="G303" s="20"/>
      <c r="H303" s="2"/>
    </row>
    <row r="304" spans="1:12" ht="86.4" customHeight="1" x14ac:dyDescent="0.3">
      <c r="A304" s="240"/>
      <c r="B304" s="280"/>
      <c r="C304" s="275"/>
      <c r="D304" s="273"/>
      <c r="E304" s="27"/>
      <c r="F304" s="20"/>
      <c r="G304" s="20"/>
    </row>
    <row r="305" spans="1:12" ht="29.4" thickBot="1" x14ac:dyDescent="0.35">
      <c r="A305" s="16" t="s">
        <v>1372</v>
      </c>
      <c r="B305" s="113" t="s">
        <v>1373</v>
      </c>
      <c r="C305" s="110" t="s">
        <v>130</v>
      </c>
      <c r="D305" s="110">
        <v>1</v>
      </c>
      <c r="E305" s="20"/>
      <c r="F305" s="20"/>
      <c r="G305" s="20"/>
    </row>
    <row r="306" spans="1:12" ht="30" thickTop="1" thickBot="1" x14ac:dyDescent="0.35">
      <c r="A306" s="61" t="s">
        <v>9</v>
      </c>
      <c r="B306" s="62" t="s">
        <v>10</v>
      </c>
      <c r="C306" s="62" t="s">
        <v>4</v>
      </c>
      <c r="D306" s="62" t="s">
        <v>11</v>
      </c>
      <c r="E306" s="62" t="s">
        <v>12</v>
      </c>
      <c r="F306" s="62" t="s">
        <v>13</v>
      </c>
      <c r="G306" s="64" t="s">
        <v>14</v>
      </c>
    </row>
    <row r="307" spans="1:12" ht="15" thickTop="1" x14ac:dyDescent="0.3">
      <c r="A307" s="20"/>
      <c r="B307" s="67" t="s">
        <v>15</v>
      </c>
      <c r="C307" s="68"/>
      <c r="D307" s="68"/>
      <c r="E307" s="68"/>
      <c r="F307" s="68"/>
      <c r="G307" s="7"/>
    </row>
    <row r="308" spans="1:12" x14ac:dyDescent="0.3">
      <c r="A308" s="36" t="s">
        <v>16</v>
      </c>
      <c r="B308" s="4" t="s">
        <v>70</v>
      </c>
      <c r="C308" s="4" t="s">
        <v>18</v>
      </c>
      <c r="D308" s="4">
        <v>1.1499999999999999</v>
      </c>
      <c r="E308" s="70">
        <v>30.27</v>
      </c>
      <c r="F308" s="139">
        <f>PRODUCT(D308:E308)</f>
        <v>34.810499999999998</v>
      </c>
      <c r="G308" s="7"/>
    </row>
    <row r="309" spans="1:12" x14ac:dyDescent="0.3">
      <c r="A309" s="36" t="s">
        <v>19</v>
      </c>
      <c r="B309" s="4" t="s">
        <v>140</v>
      </c>
      <c r="C309" s="4" t="s">
        <v>18</v>
      </c>
      <c r="D309" s="4">
        <v>1.1499999999999999</v>
      </c>
      <c r="E309" s="70">
        <v>28.09</v>
      </c>
      <c r="F309" s="141">
        <f>PRODUCT(D309:E309)</f>
        <v>32.3035</v>
      </c>
      <c r="G309" s="7"/>
    </row>
    <row r="310" spans="1:12" ht="15" thickBot="1" x14ac:dyDescent="0.35">
      <c r="A310" s="36" t="s">
        <v>131</v>
      </c>
      <c r="B310" s="4" t="s">
        <v>141</v>
      </c>
      <c r="C310" s="4" t="s">
        <v>18</v>
      </c>
      <c r="D310" s="4">
        <v>1.1499999999999999</v>
      </c>
      <c r="E310" s="70">
        <v>25.18</v>
      </c>
      <c r="F310" s="140">
        <f>PRODUCT(D310:E310)</f>
        <v>28.956999999999997</v>
      </c>
      <c r="G310" s="7"/>
    </row>
    <row r="311" spans="1:12" ht="15.6" thickTop="1" thickBot="1" x14ac:dyDescent="0.35">
      <c r="A311" s="71">
        <v>1</v>
      </c>
      <c r="B311" s="244" t="s">
        <v>21</v>
      </c>
      <c r="C311" s="245"/>
      <c r="D311" s="245"/>
      <c r="E311" s="246"/>
      <c r="F311" s="72">
        <f>SUM(F308:F310)</f>
        <v>96.070999999999998</v>
      </c>
      <c r="G311" s="73">
        <f>SUM(F311/F321)</f>
        <v>0.36416818694025055</v>
      </c>
    </row>
    <row r="312" spans="1:12" ht="15" thickTop="1" x14ac:dyDescent="0.3">
      <c r="A312" s="20"/>
      <c r="B312" s="74" t="s">
        <v>45</v>
      </c>
      <c r="C312" s="4"/>
      <c r="D312" s="4"/>
      <c r="E312" s="4"/>
      <c r="F312" s="41"/>
      <c r="G312" s="75"/>
    </row>
    <row r="313" spans="1:12" x14ac:dyDescent="0.3">
      <c r="A313" s="36" t="s">
        <v>23</v>
      </c>
      <c r="B313" s="4" t="s">
        <v>1365</v>
      </c>
      <c r="C313" s="4" t="s">
        <v>110</v>
      </c>
      <c r="D313" s="22">
        <v>0.9</v>
      </c>
      <c r="E313" s="76">
        <v>31.88</v>
      </c>
      <c r="F313" s="23">
        <f>PRODUCT(D313:E313)</f>
        <v>28.692</v>
      </c>
      <c r="G313" s="7"/>
    </row>
    <row r="314" spans="1:12" x14ac:dyDescent="0.3">
      <c r="A314" s="36" t="s">
        <v>47</v>
      </c>
      <c r="B314" s="4" t="s">
        <v>1366</v>
      </c>
      <c r="C314" s="4" t="s">
        <v>110</v>
      </c>
      <c r="D314" s="22">
        <v>1.2</v>
      </c>
      <c r="E314" s="76">
        <v>18.54</v>
      </c>
      <c r="F314" s="23">
        <f>PRODUCT(D314:E314)</f>
        <v>22.247999999999998</v>
      </c>
      <c r="G314" s="7"/>
      <c r="J314" s="30"/>
      <c r="L314" s="31"/>
    </row>
    <row r="315" spans="1:12" ht="29.4" thickBot="1" x14ac:dyDescent="0.35">
      <c r="A315" s="36" t="s">
        <v>78</v>
      </c>
      <c r="B315" s="4" t="s">
        <v>1374</v>
      </c>
      <c r="C315" s="4" t="s">
        <v>130</v>
      </c>
      <c r="D315" s="22">
        <v>1.1000000000000001</v>
      </c>
      <c r="E315" s="142">
        <v>55.94</v>
      </c>
      <c r="F315" s="23">
        <f>PRODUCT(D315:E315)</f>
        <v>61.533999999999999</v>
      </c>
      <c r="G315" s="93"/>
      <c r="J315" s="30"/>
      <c r="L315" s="31"/>
    </row>
    <row r="316" spans="1:12" ht="15.6" thickTop="1" thickBot="1" x14ac:dyDescent="0.35">
      <c r="A316" s="71">
        <v>2</v>
      </c>
      <c r="B316" s="244" t="s">
        <v>49</v>
      </c>
      <c r="C316" s="245"/>
      <c r="D316" s="245"/>
      <c r="E316" s="246"/>
      <c r="F316" s="72">
        <f>SUM(F313:F315)</f>
        <v>112.47399999999999</v>
      </c>
      <c r="G316" s="73">
        <f>SUM(F316/F321)</f>
        <v>0.42634564705184436</v>
      </c>
    </row>
    <row r="317" spans="1:12" ht="15.6" thickTop="1" thickBot="1" x14ac:dyDescent="0.35">
      <c r="A317" s="78" t="s">
        <v>26</v>
      </c>
      <c r="B317" s="244" t="s">
        <v>54</v>
      </c>
      <c r="C317" s="245"/>
      <c r="D317" s="245"/>
      <c r="E317" s="246"/>
      <c r="F317" s="79">
        <f>SUM(F311,F316)</f>
        <v>208.54499999999999</v>
      </c>
      <c r="G317" s="3"/>
    </row>
    <row r="318" spans="1:12" ht="15.6" thickTop="1" thickBot="1" x14ac:dyDescent="0.35">
      <c r="A318" s="80">
        <v>3</v>
      </c>
      <c r="B318" s="264" t="s">
        <v>28</v>
      </c>
      <c r="C318" s="265"/>
      <c r="D318" s="265"/>
      <c r="E318" s="266"/>
      <c r="F318" s="79">
        <f>SUM(F317)*15%</f>
        <v>31.281749999999995</v>
      </c>
      <c r="G318" s="73">
        <f>SUM(F318/F321)</f>
        <v>0.11857707509881422</v>
      </c>
    </row>
    <row r="319" spans="1:12" ht="15.6" thickTop="1" thickBot="1" x14ac:dyDescent="0.35">
      <c r="A319" s="78" t="s">
        <v>29</v>
      </c>
      <c r="B319" s="244" t="s">
        <v>55</v>
      </c>
      <c r="C319" s="245"/>
      <c r="D319" s="245"/>
      <c r="E319" s="246"/>
      <c r="F319" s="81">
        <f>SUM(F317:F318)</f>
        <v>239.82674999999998</v>
      </c>
    </row>
    <row r="320" spans="1:12" ht="15.6" thickTop="1" thickBot="1" x14ac:dyDescent="0.35">
      <c r="A320" s="80">
        <v>4</v>
      </c>
      <c r="B320" s="264" t="s">
        <v>31</v>
      </c>
      <c r="C320" s="265"/>
      <c r="D320" s="265"/>
      <c r="E320" s="266"/>
      <c r="F320" s="79">
        <f>SUM(F319)*10%</f>
        <v>23.982675</v>
      </c>
      <c r="G320" s="73">
        <f>SUM(F320/F321)</f>
        <v>9.0909090909090925E-2</v>
      </c>
    </row>
    <row r="321" spans="1:12" ht="15.6" thickTop="1" thickBot="1" x14ac:dyDescent="0.35">
      <c r="A321" s="78" t="s">
        <v>32</v>
      </c>
      <c r="B321" s="244" t="s">
        <v>33</v>
      </c>
      <c r="C321" s="245"/>
      <c r="D321" s="245"/>
      <c r="E321" s="246"/>
      <c r="F321" s="81">
        <f>SUM(F319:F320)</f>
        <v>263.80942499999998</v>
      </c>
      <c r="G321" s="82">
        <f>SUM(G311,G316,G318,G320)</f>
        <v>1</v>
      </c>
    </row>
    <row r="322" spans="1:12" ht="15.6" thickTop="1" thickBot="1" x14ac:dyDescent="0.35"/>
    <row r="323" spans="1:12" ht="44.4" thickTop="1" thickBot="1" x14ac:dyDescent="0.35">
      <c r="A323" s="61" t="s">
        <v>2</v>
      </c>
      <c r="B323" s="62" t="s">
        <v>3</v>
      </c>
      <c r="C323" s="63" t="s">
        <v>4</v>
      </c>
      <c r="D323" s="64" t="s">
        <v>5</v>
      </c>
      <c r="E323" s="27"/>
      <c r="F323" s="20"/>
      <c r="G323" s="20"/>
      <c r="H323" s="2"/>
    </row>
    <row r="324" spans="1:12" ht="409.2" customHeight="1" thickTop="1" x14ac:dyDescent="0.3">
      <c r="A324" s="232" t="s">
        <v>1375</v>
      </c>
      <c r="B324" s="270" t="s">
        <v>1376</v>
      </c>
      <c r="C324" s="274"/>
      <c r="D324" s="272"/>
      <c r="E324" s="27"/>
      <c r="F324" s="20"/>
      <c r="G324" s="20"/>
      <c r="H324" s="2"/>
    </row>
    <row r="325" spans="1:12" ht="83.4" customHeight="1" x14ac:dyDescent="0.3">
      <c r="A325" s="240"/>
      <c r="B325" s="271"/>
      <c r="C325" s="275"/>
      <c r="D325" s="273"/>
      <c r="E325" s="27"/>
      <c r="F325" s="20"/>
      <c r="G325" s="20"/>
    </row>
    <row r="326" spans="1:12" ht="15" thickBot="1" x14ac:dyDescent="0.35">
      <c r="A326" s="16" t="s">
        <v>1377</v>
      </c>
      <c r="B326" s="113" t="s">
        <v>1378</v>
      </c>
      <c r="C326" s="110" t="s">
        <v>130</v>
      </c>
      <c r="D326" s="110">
        <v>1</v>
      </c>
      <c r="E326" s="20"/>
      <c r="F326" s="20"/>
      <c r="G326" s="20"/>
    </row>
    <row r="327" spans="1:12" ht="30" thickTop="1" thickBot="1" x14ac:dyDescent="0.35">
      <c r="A327" s="61" t="s">
        <v>9</v>
      </c>
      <c r="B327" s="62" t="s">
        <v>10</v>
      </c>
      <c r="C327" s="62" t="s">
        <v>4</v>
      </c>
      <c r="D327" s="62" t="s">
        <v>11</v>
      </c>
      <c r="E327" s="62" t="s">
        <v>12</v>
      </c>
      <c r="F327" s="62" t="s">
        <v>13</v>
      </c>
      <c r="G327" s="64" t="s">
        <v>14</v>
      </c>
    </row>
    <row r="328" spans="1:12" ht="15" thickTop="1" x14ac:dyDescent="0.3">
      <c r="A328" s="20"/>
      <c r="B328" s="67" t="s">
        <v>15</v>
      </c>
      <c r="C328" s="68"/>
      <c r="D328" s="68"/>
      <c r="E328" s="68"/>
      <c r="F328" s="68"/>
      <c r="G328" s="7"/>
    </row>
    <row r="329" spans="1:12" x14ac:dyDescent="0.3">
      <c r="A329" s="36" t="s">
        <v>16</v>
      </c>
      <c r="B329" s="4" t="s">
        <v>70</v>
      </c>
      <c r="C329" s="4" t="s">
        <v>18</v>
      </c>
      <c r="D329" s="4">
        <v>1.65</v>
      </c>
      <c r="E329" s="70">
        <v>30.27</v>
      </c>
      <c r="F329" s="139">
        <f>PRODUCT(D329:E329)</f>
        <v>49.945499999999996</v>
      </c>
      <c r="G329" s="7"/>
    </row>
    <row r="330" spans="1:12" x14ac:dyDescent="0.3">
      <c r="A330" s="36" t="s">
        <v>19</v>
      </c>
      <c r="B330" s="4" t="s">
        <v>140</v>
      </c>
      <c r="C330" s="4" t="s">
        <v>18</v>
      </c>
      <c r="D330" s="4">
        <v>1.65</v>
      </c>
      <c r="E330" s="70">
        <v>28.09</v>
      </c>
      <c r="F330" s="141">
        <f>PRODUCT(D330:E330)</f>
        <v>46.348499999999994</v>
      </c>
      <c r="G330" s="7"/>
    </row>
    <row r="331" spans="1:12" ht="15" thickBot="1" x14ac:dyDescent="0.35">
      <c r="A331" s="36" t="s">
        <v>131</v>
      </c>
      <c r="B331" s="4" t="s">
        <v>141</v>
      </c>
      <c r="C331" s="4" t="s">
        <v>18</v>
      </c>
      <c r="D331" s="4">
        <v>1.65</v>
      </c>
      <c r="E331" s="70">
        <v>25.18</v>
      </c>
      <c r="F331" s="140">
        <f>PRODUCT(D331:E331)</f>
        <v>41.546999999999997</v>
      </c>
      <c r="G331" s="7"/>
    </row>
    <row r="332" spans="1:12" ht="15.6" thickTop="1" thickBot="1" x14ac:dyDescent="0.35">
      <c r="A332" s="71">
        <v>1</v>
      </c>
      <c r="B332" s="244" t="s">
        <v>21</v>
      </c>
      <c r="C332" s="245"/>
      <c r="D332" s="245"/>
      <c r="E332" s="246"/>
      <c r="F332" s="72">
        <f>SUM(F329:F331)</f>
        <v>137.84099999999998</v>
      </c>
      <c r="G332" s="73">
        <f>SUM(F332/F343)</f>
        <v>0.32177397580108708</v>
      </c>
    </row>
    <row r="333" spans="1:12" ht="15" thickTop="1" x14ac:dyDescent="0.3">
      <c r="A333" s="20"/>
      <c r="B333" s="74" t="s">
        <v>45</v>
      </c>
      <c r="C333" s="4"/>
      <c r="D333" s="4"/>
      <c r="E333" s="4"/>
      <c r="F333" s="41"/>
      <c r="G333" s="75"/>
    </row>
    <row r="334" spans="1:12" x14ac:dyDescent="0.3">
      <c r="A334" s="36" t="s">
        <v>23</v>
      </c>
      <c r="B334" s="4" t="s">
        <v>1314</v>
      </c>
      <c r="C334" s="4" t="s">
        <v>110</v>
      </c>
      <c r="D334" s="22">
        <v>0.3</v>
      </c>
      <c r="E334" s="76">
        <v>31.5</v>
      </c>
      <c r="F334" s="6">
        <f>PRODUCT(D334:E334)</f>
        <v>9.4499999999999993</v>
      </c>
      <c r="G334" s="7"/>
    </row>
    <row r="335" spans="1:12" x14ac:dyDescent="0.3">
      <c r="A335" s="36" t="s">
        <v>47</v>
      </c>
      <c r="B335" s="4" t="s">
        <v>1360</v>
      </c>
      <c r="C335" s="4" t="s">
        <v>110</v>
      </c>
      <c r="D335" s="22">
        <v>0.7</v>
      </c>
      <c r="E335" s="76">
        <v>31.88</v>
      </c>
      <c r="F335" s="23">
        <f>PRODUCT(D335:E335)</f>
        <v>22.315999999999999</v>
      </c>
      <c r="G335" s="7"/>
    </row>
    <row r="336" spans="1:12" x14ac:dyDescent="0.3">
      <c r="A336" s="36" t="s">
        <v>78</v>
      </c>
      <c r="B336" s="4" t="s">
        <v>1361</v>
      </c>
      <c r="C336" s="4" t="s">
        <v>110</v>
      </c>
      <c r="D336" s="22">
        <v>1.2</v>
      </c>
      <c r="E336" s="76">
        <v>18.54</v>
      </c>
      <c r="F336" s="23">
        <f>PRODUCT(D336:E336)</f>
        <v>22.247999999999998</v>
      </c>
      <c r="G336" s="7"/>
      <c r="J336" s="30"/>
      <c r="L336" s="31"/>
    </row>
    <row r="337" spans="1:12" ht="29.4" thickBot="1" x14ac:dyDescent="0.35">
      <c r="A337" s="36" t="s">
        <v>1051</v>
      </c>
      <c r="B337" s="4" t="s">
        <v>1379</v>
      </c>
      <c r="C337" s="4" t="s">
        <v>130</v>
      </c>
      <c r="D337" s="22">
        <v>1.1000000000000001</v>
      </c>
      <c r="E337" s="142">
        <v>133.44</v>
      </c>
      <c r="F337" s="23">
        <f>PRODUCT(D337:E337)</f>
        <v>146.78400000000002</v>
      </c>
      <c r="G337" s="93"/>
      <c r="J337" s="30"/>
      <c r="L337" s="31"/>
    </row>
    <row r="338" spans="1:12" ht="15.6" thickTop="1" thickBot="1" x14ac:dyDescent="0.35">
      <c r="A338" s="71">
        <v>2</v>
      </c>
      <c r="B338" s="244" t="s">
        <v>49</v>
      </c>
      <c r="C338" s="245"/>
      <c r="D338" s="245"/>
      <c r="E338" s="246"/>
      <c r="F338" s="72">
        <f>SUM(F334:F337)</f>
        <v>200.798</v>
      </c>
      <c r="G338" s="73">
        <f>SUM(F338/F343)</f>
        <v>0.46873985819100772</v>
      </c>
    </row>
    <row r="339" spans="1:12" ht="15.6" thickTop="1" thickBot="1" x14ac:dyDescent="0.35">
      <c r="A339" s="78" t="s">
        <v>26</v>
      </c>
      <c r="B339" s="244" t="s">
        <v>27</v>
      </c>
      <c r="C339" s="245"/>
      <c r="D339" s="245"/>
      <c r="E339" s="246"/>
      <c r="F339" s="79">
        <f>SUM(F332,F338)</f>
        <v>338.63900000000001</v>
      </c>
      <c r="G339" s="3"/>
    </row>
    <row r="340" spans="1:12" ht="15.6" thickTop="1" thickBot="1" x14ac:dyDescent="0.35">
      <c r="A340" s="80">
        <v>3</v>
      </c>
      <c r="B340" s="264" t="s">
        <v>28</v>
      </c>
      <c r="C340" s="265"/>
      <c r="D340" s="265"/>
      <c r="E340" s="266"/>
      <c r="F340" s="79">
        <f>SUM(F339)*15%</f>
        <v>50.795850000000002</v>
      </c>
      <c r="G340" s="73">
        <f>SUM(F340/F343)</f>
        <v>0.11857707509881424</v>
      </c>
    </row>
    <row r="341" spans="1:12" ht="15.6" thickTop="1" thickBot="1" x14ac:dyDescent="0.35">
      <c r="A341" s="78" t="s">
        <v>29</v>
      </c>
      <c r="B341" s="244" t="s">
        <v>30</v>
      </c>
      <c r="C341" s="245"/>
      <c r="D341" s="245"/>
      <c r="E341" s="246"/>
      <c r="F341" s="81">
        <f>SUM(F339:F340)</f>
        <v>389.43484999999998</v>
      </c>
    </row>
    <row r="342" spans="1:12" ht="15.6" thickTop="1" thickBot="1" x14ac:dyDescent="0.35">
      <c r="A342" s="80">
        <v>4</v>
      </c>
      <c r="B342" s="264" t="s">
        <v>31</v>
      </c>
      <c r="C342" s="265"/>
      <c r="D342" s="265"/>
      <c r="E342" s="266"/>
      <c r="F342" s="79">
        <f>SUM(F341)*10%</f>
        <v>38.943485000000003</v>
      </c>
      <c r="G342" s="73">
        <f>SUM(F342/F343)</f>
        <v>9.0909090909090912E-2</v>
      </c>
    </row>
    <row r="343" spans="1:12" ht="15.6" thickTop="1" thickBot="1" x14ac:dyDescent="0.35">
      <c r="A343" s="78" t="s">
        <v>32</v>
      </c>
      <c r="B343" s="244" t="s">
        <v>33</v>
      </c>
      <c r="C343" s="245"/>
      <c r="D343" s="245"/>
      <c r="E343" s="246"/>
      <c r="F343" s="81">
        <f>SUM(F341:F342)</f>
        <v>428.37833499999999</v>
      </c>
      <c r="G343" s="82">
        <f>SUM(G332,G338,G340,G342)</f>
        <v>0.99999999999999989</v>
      </c>
    </row>
    <row r="344" spans="1:12" ht="15.6" thickTop="1" thickBot="1" x14ac:dyDescent="0.35"/>
    <row r="345" spans="1:12" ht="44.4" thickTop="1" thickBot="1" x14ac:dyDescent="0.35">
      <c r="A345" s="61" t="s">
        <v>2</v>
      </c>
      <c r="B345" s="62" t="s">
        <v>3</v>
      </c>
      <c r="C345" s="63" t="s">
        <v>4</v>
      </c>
      <c r="D345" s="64" t="s">
        <v>5</v>
      </c>
      <c r="E345" s="27"/>
      <c r="F345" s="20"/>
      <c r="G345" s="20"/>
      <c r="H345" s="2"/>
    </row>
    <row r="346" spans="1:12" ht="409.2" customHeight="1" thickTop="1" x14ac:dyDescent="0.3">
      <c r="A346" s="232" t="s">
        <v>1375</v>
      </c>
      <c r="B346" s="278" t="s">
        <v>1376</v>
      </c>
      <c r="C346" s="274"/>
      <c r="D346" s="272"/>
      <c r="E346" s="27"/>
      <c r="F346" s="20"/>
      <c r="G346" s="20"/>
      <c r="H346" s="2"/>
    </row>
    <row r="347" spans="1:12" ht="88.2" customHeight="1" x14ac:dyDescent="0.3">
      <c r="A347" s="240"/>
      <c r="B347" s="280"/>
      <c r="C347" s="275"/>
      <c r="D347" s="273"/>
      <c r="E347" s="27"/>
      <c r="F347" s="20"/>
      <c r="G347" s="20"/>
    </row>
    <row r="348" spans="1:12" ht="29.4" thickBot="1" x14ac:dyDescent="0.35">
      <c r="A348" s="16" t="s">
        <v>1380</v>
      </c>
      <c r="B348" s="113" t="s">
        <v>1381</v>
      </c>
      <c r="C348" s="110" t="s">
        <v>130</v>
      </c>
      <c r="D348" s="110">
        <v>1</v>
      </c>
      <c r="E348" s="20"/>
      <c r="F348" s="20"/>
      <c r="G348" s="20"/>
    </row>
    <row r="349" spans="1:12" ht="30" thickTop="1" thickBot="1" x14ac:dyDescent="0.35">
      <c r="A349" s="61" t="s">
        <v>9</v>
      </c>
      <c r="B349" s="62" t="s">
        <v>10</v>
      </c>
      <c r="C349" s="62" t="s">
        <v>4</v>
      </c>
      <c r="D349" s="62" t="s">
        <v>11</v>
      </c>
      <c r="E349" s="62" t="s">
        <v>12</v>
      </c>
      <c r="F349" s="62" t="s">
        <v>13</v>
      </c>
      <c r="G349" s="64" t="s">
        <v>14</v>
      </c>
    </row>
    <row r="350" spans="1:12" ht="15" thickTop="1" x14ac:dyDescent="0.3">
      <c r="A350" s="20"/>
      <c r="B350" s="67" t="s">
        <v>15</v>
      </c>
      <c r="C350" s="68"/>
      <c r="D350" s="68"/>
      <c r="E350" s="68"/>
      <c r="F350" s="68"/>
      <c r="G350" s="7"/>
    </row>
    <row r="351" spans="1:12" x14ac:dyDescent="0.3">
      <c r="A351" s="36" t="s">
        <v>16</v>
      </c>
      <c r="B351" s="4" t="s">
        <v>70</v>
      </c>
      <c r="C351" s="4" t="s">
        <v>18</v>
      </c>
      <c r="D351" s="4">
        <v>1.1599999999999999</v>
      </c>
      <c r="E351" s="70">
        <v>30.27</v>
      </c>
      <c r="F351" s="139">
        <f>PRODUCT(D351:E351)</f>
        <v>35.113199999999999</v>
      </c>
      <c r="G351" s="7"/>
    </row>
    <row r="352" spans="1:12" x14ac:dyDescent="0.3">
      <c r="A352" s="36" t="s">
        <v>19</v>
      </c>
      <c r="B352" s="4" t="s">
        <v>140</v>
      </c>
      <c r="C352" s="4" t="s">
        <v>18</v>
      </c>
      <c r="D352" s="4">
        <v>1.1599999999999999</v>
      </c>
      <c r="E352" s="70">
        <v>28.09</v>
      </c>
      <c r="F352" s="141">
        <f>PRODUCT(D352:E352)</f>
        <v>32.584399999999995</v>
      </c>
      <c r="G352" s="7"/>
    </row>
    <row r="353" spans="1:12" ht="15" thickBot="1" x14ac:dyDescent="0.35">
      <c r="A353" s="36" t="s">
        <v>131</v>
      </c>
      <c r="B353" s="4" t="s">
        <v>141</v>
      </c>
      <c r="C353" s="4" t="s">
        <v>18</v>
      </c>
      <c r="D353" s="4">
        <v>1.1599999999999999</v>
      </c>
      <c r="E353" s="70">
        <v>25.18</v>
      </c>
      <c r="F353" s="140">
        <f>PRODUCT(D353:E353)</f>
        <v>29.208799999999997</v>
      </c>
      <c r="G353" s="7"/>
    </row>
    <row r="354" spans="1:12" ht="15.6" thickTop="1" thickBot="1" x14ac:dyDescent="0.35">
      <c r="A354" s="71">
        <v>1</v>
      </c>
      <c r="B354" s="244" t="s">
        <v>21</v>
      </c>
      <c r="C354" s="245"/>
      <c r="D354" s="245"/>
      <c r="E354" s="246"/>
      <c r="F354" s="72">
        <f>SUM(F351:F353)</f>
        <v>96.906399999999991</v>
      </c>
      <c r="G354" s="73">
        <f>SUM(F354/F364)</f>
        <v>0.27645920265428037</v>
      </c>
    </row>
    <row r="355" spans="1:12" ht="15" thickTop="1" x14ac:dyDescent="0.3">
      <c r="A355" s="20"/>
      <c r="B355" s="74" t="s">
        <v>45</v>
      </c>
      <c r="C355" s="4"/>
      <c r="D355" s="4"/>
      <c r="E355" s="4"/>
      <c r="F355" s="41"/>
      <c r="G355" s="75"/>
    </row>
    <row r="356" spans="1:12" x14ac:dyDescent="0.3">
      <c r="A356" s="36" t="s">
        <v>23</v>
      </c>
      <c r="B356" s="4" t="s">
        <v>1365</v>
      </c>
      <c r="C356" s="4" t="s">
        <v>110</v>
      </c>
      <c r="D356" s="22">
        <v>0.35</v>
      </c>
      <c r="E356" s="76">
        <v>31.88</v>
      </c>
      <c r="F356" s="23">
        <f>PRODUCT(D356:E356)</f>
        <v>11.157999999999999</v>
      </c>
      <c r="G356" s="7"/>
    </row>
    <row r="357" spans="1:12" x14ac:dyDescent="0.3">
      <c r="A357" s="36" t="s">
        <v>47</v>
      </c>
      <c r="B357" s="4" t="s">
        <v>1366</v>
      </c>
      <c r="C357" s="4" t="s">
        <v>110</v>
      </c>
      <c r="D357" s="22">
        <v>1.2</v>
      </c>
      <c r="E357" s="76">
        <v>18.54</v>
      </c>
      <c r="F357" s="23">
        <f>PRODUCT(D357:E357)</f>
        <v>22.247999999999998</v>
      </c>
      <c r="G357" s="7"/>
      <c r="J357" s="30"/>
      <c r="L357" s="31"/>
    </row>
    <row r="358" spans="1:12" ht="29.4" thickBot="1" x14ac:dyDescent="0.35">
      <c r="A358" s="36" t="s">
        <v>78</v>
      </c>
      <c r="B358" s="4" t="s">
        <v>1382</v>
      </c>
      <c r="C358" s="4" t="s">
        <v>130</v>
      </c>
      <c r="D358" s="22">
        <v>1.1000000000000001</v>
      </c>
      <c r="E358" s="142">
        <v>133.44</v>
      </c>
      <c r="F358" s="23">
        <f>PRODUCT(D358:E358)</f>
        <v>146.78400000000002</v>
      </c>
      <c r="G358" s="93"/>
      <c r="J358" s="30"/>
      <c r="L358" s="31"/>
    </row>
    <row r="359" spans="1:12" ht="15.6" thickTop="1" thickBot="1" x14ac:dyDescent="0.35">
      <c r="A359" s="71">
        <v>2</v>
      </c>
      <c r="B359" s="244" t="s">
        <v>49</v>
      </c>
      <c r="C359" s="245"/>
      <c r="D359" s="245"/>
      <c r="E359" s="246"/>
      <c r="F359" s="72">
        <f>SUM(F356:F358)</f>
        <v>180.19000000000003</v>
      </c>
      <c r="G359" s="73">
        <f>SUM(F359/F364)</f>
        <v>0.51405463133781448</v>
      </c>
    </row>
    <row r="360" spans="1:12" ht="15.6" thickTop="1" thickBot="1" x14ac:dyDescent="0.35">
      <c r="A360" s="78" t="s">
        <v>26</v>
      </c>
      <c r="B360" s="244" t="s">
        <v>54</v>
      </c>
      <c r="C360" s="245"/>
      <c r="D360" s="245"/>
      <c r="E360" s="246"/>
      <c r="F360" s="79">
        <f>SUM(F354,F359)</f>
        <v>277.09640000000002</v>
      </c>
      <c r="G360" s="3"/>
    </row>
    <row r="361" spans="1:12" ht="15.6" thickTop="1" thickBot="1" x14ac:dyDescent="0.35">
      <c r="A361" s="80">
        <v>3</v>
      </c>
      <c r="B361" s="264" t="s">
        <v>28</v>
      </c>
      <c r="C361" s="265"/>
      <c r="D361" s="265"/>
      <c r="E361" s="266"/>
      <c r="F361" s="79">
        <f>SUM(F360)*15%</f>
        <v>41.564460000000004</v>
      </c>
      <c r="G361" s="73">
        <f>SUM(F361/F364)</f>
        <v>0.11857707509881424</v>
      </c>
    </row>
    <row r="362" spans="1:12" ht="15.6" thickTop="1" thickBot="1" x14ac:dyDescent="0.35">
      <c r="A362" s="78" t="s">
        <v>29</v>
      </c>
      <c r="B362" s="244" t="s">
        <v>55</v>
      </c>
      <c r="C362" s="245"/>
      <c r="D362" s="245"/>
      <c r="E362" s="246"/>
      <c r="F362" s="81">
        <f>SUM(F360:F361)</f>
        <v>318.66086000000001</v>
      </c>
    </row>
    <row r="363" spans="1:12" ht="15.6" thickTop="1" thickBot="1" x14ac:dyDescent="0.35">
      <c r="A363" s="80">
        <v>4</v>
      </c>
      <c r="B363" s="264" t="s">
        <v>31</v>
      </c>
      <c r="C363" s="265"/>
      <c r="D363" s="265"/>
      <c r="E363" s="266"/>
      <c r="F363" s="79">
        <f>SUM(F362)*10%</f>
        <v>31.866086000000003</v>
      </c>
      <c r="G363" s="73">
        <f>SUM(F363/F364)</f>
        <v>9.0909090909090912E-2</v>
      </c>
    </row>
    <row r="364" spans="1:12" ht="15.6" thickTop="1" thickBot="1" x14ac:dyDescent="0.35">
      <c r="A364" s="78" t="s">
        <v>32</v>
      </c>
      <c r="B364" s="244" t="s">
        <v>33</v>
      </c>
      <c r="C364" s="245"/>
      <c r="D364" s="245"/>
      <c r="E364" s="246"/>
      <c r="F364" s="81">
        <f>SUM(F362:F363)</f>
        <v>350.52694600000001</v>
      </c>
      <c r="G364" s="82">
        <f>SUM(G354,G359,G361,G363)</f>
        <v>1</v>
      </c>
    </row>
    <row r="365" spans="1:12" ht="15.6" thickTop="1" thickBot="1" x14ac:dyDescent="0.35"/>
    <row r="366" spans="1:12" ht="44.4" thickTop="1" thickBot="1" x14ac:dyDescent="0.35">
      <c r="A366" s="61" t="s">
        <v>2</v>
      </c>
      <c r="B366" s="62" t="s">
        <v>3</v>
      </c>
      <c r="C366" s="63" t="s">
        <v>4</v>
      </c>
      <c r="D366" s="64" t="s">
        <v>5</v>
      </c>
      <c r="E366" s="27"/>
      <c r="F366" s="20"/>
      <c r="G366" s="20"/>
      <c r="H366" s="2"/>
    </row>
    <row r="367" spans="1:12" ht="409.2" customHeight="1" thickTop="1" x14ac:dyDescent="0.3">
      <c r="A367" s="232" t="s">
        <v>1375</v>
      </c>
      <c r="B367" s="278" t="s">
        <v>1383</v>
      </c>
      <c r="C367" s="274"/>
      <c r="D367" s="272"/>
      <c r="E367" s="27"/>
      <c r="F367" s="20"/>
      <c r="G367" s="20"/>
      <c r="H367" s="2"/>
    </row>
    <row r="368" spans="1:12" ht="88.2" customHeight="1" x14ac:dyDescent="0.3">
      <c r="A368" s="240"/>
      <c r="B368" s="280"/>
      <c r="C368" s="275"/>
      <c r="D368" s="273"/>
      <c r="E368" s="27"/>
      <c r="F368" s="20"/>
      <c r="G368" s="20"/>
    </row>
    <row r="369" spans="1:12" ht="15" thickBot="1" x14ac:dyDescent="0.35">
      <c r="A369" s="16" t="s">
        <v>1384</v>
      </c>
      <c r="B369" s="113" t="s">
        <v>1385</v>
      </c>
      <c r="C369" s="110" t="s">
        <v>130</v>
      </c>
      <c r="D369" s="110">
        <v>1</v>
      </c>
      <c r="E369" s="20"/>
      <c r="F369" s="20"/>
      <c r="G369" s="20"/>
    </row>
    <row r="370" spans="1:12" ht="30" thickTop="1" thickBot="1" x14ac:dyDescent="0.35">
      <c r="A370" s="61" t="s">
        <v>9</v>
      </c>
      <c r="B370" s="62" t="s">
        <v>10</v>
      </c>
      <c r="C370" s="62" t="s">
        <v>4</v>
      </c>
      <c r="D370" s="62" t="s">
        <v>11</v>
      </c>
      <c r="E370" s="62" t="s">
        <v>12</v>
      </c>
      <c r="F370" s="62" t="s">
        <v>13</v>
      </c>
      <c r="G370" s="64" t="s">
        <v>14</v>
      </c>
    </row>
    <row r="371" spans="1:12" ht="15" thickTop="1" x14ac:dyDescent="0.3">
      <c r="A371" s="20"/>
      <c r="B371" s="67" t="s">
        <v>15</v>
      </c>
      <c r="C371" s="68"/>
      <c r="D371" s="68"/>
      <c r="E371" s="68"/>
      <c r="F371" s="68"/>
      <c r="G371" s="7"/>
    </row>
    <row r="372" spans="1:12" x14ac:dyDescent="0.3">
      <c r="A372" s="36" t="s">
        <v>16</v>
      </c>
      <c r="B372" s="4" t="s">
        <v>70</v>
      </c>
      <c r="C372" s="4" t="s">
        <v>18</v>
      </c>
      <c r="D372" s="4">
        <v>1.65</v>
      </c>
      <c r="E372" s="70">
        <v>30.27</v>
      </c>
      <c r="F372" s="139">
        <f>PRODUCT(D372:E372)</f>
        <v>49.945499999999996</v>
      </c>
      <c r="G372" s="7"/>
    </row>
    <row r="373" spans="1:12" x14ac:dyDescent="0.3">
      <c r="A373" s="36" t="s">
        <v>19</v>
      </c>
      <c r="B373" s="4" t="s">
        <v>140</v>
      </c>
      <c r="C373" s="4" t="s">
        <v>18</v>
      </c>
      <c r="D373" s="4">
        <v>1.65</v>
      </c>
      <c r="E373" s="70">
        <v>28.09</v>
      </c>
      <c r="F373" s="141">
        <f>PRODUCT(D373:E373)</f>
        <v>46.348499999999994</v>
      </c>
      <c r="G373" s="7"/>
    </row>
    <row r="374" spans="1:12" ht="15" thickBot="1" x14ac:dyDescent="0.35">
      <c r="A374" s="36" t="s">
        <v>131</v>
      </c>
      <c r="B374" s="4" t="s">
        <v>141</v>
      </c>
      <c r="C374" s="4" t="s">
        <v>18</v>
      </c>
      <c r="D374" s="4">
        <v>1.65</v>
      </c>
      <c r="E374" s="70">
        <v>25.18</v>
      </c>
      <c r="F374" s="140">
        <f>PRODUCT(D374:E374)</f>
        <v>41.546999999999997</v>
      </c>
      <c r="G374" s="7"/>
    </row>
    <row r="375" spans="1:12" ht="15.6" thickTop="1" thickBot="1" x14ac:dyDescent="0.35">
      <c r="A375" s="71">
        <v>1</v>
      </c>
      <c r="B375" s="244" t="s">
        <v>21</v>
      </c>
      <c r="C375" s="245"/>
      <c r="D375" s="245"/>
      <c r="E375" s="246"/>
      <c r="F375" s="72">
        <f>SUM(F372:F374)</f>
        <v>137.84099999999998</v>
      </c>
      <c r="G375" s="73">
        <f>SUM(F375/F386)</f>
        <v>0.27500427122386772</v>
      </c>
    </row>
    <row r="376" spans="1:12" ht="15" thickTop="1" x14ac:dyDescent="0.3">
      <c r="A376" s="20"/>
      <c r="B376" s="74" t="s">
        <v>45</v>
      </c>
      <c r="C376" s="4"/>
      <c r="D376" s="4"/>
      <c r="E376" s="4"/>
      <c r="F376" s="41"/>
      <c r="G376" s="75"/>
    </row>
    <row r="377" spans="1:12" x14ac:dyDescent="0.3">
      <c r="A377" s="36" t="s">
        <v>23</v>
      </c>
      <c r="B377" s="4" t="s">
        <v>1314</v>
      </c>
      <c r="C377" s="4" t="s">
        <v>110</v>
      </c>
      <c r="D377" s="22">
        <v>0.3</v>
      </c>
      <c r="E377" s="76">
        <v>31.5</v>
      </c>
      <c r="F377" s="6">
        <f>PRODUCT(D377:E377)</f>
        <v>9.4499999999999993</v>
      </c>
      <c r="G377" s="7"/>
    </row>
    <row r="378" spans="1:12" x14ac:dyDescent="0.3">
      <c r="A378" s="36" t="s">
        <v>47</v>
      </c>
      <c r="B378" s="4" t="s">
        <v>1360</v>
      </c>
      <c r="C378" s="4" t="s">
        <v>110</v>
      </c>
      <c r="D378" s="22">
        <v>0.9</v>
      </c>
      <c r="E378" s="76">
        <v>31.88</v>
      </c>
      <c r="F378" s="23">
        <f>PRODUCT(D378:E378)</f>
        <v>28.692</v>
      </c>
      <c r="G378" s="7"/>
    </row>
    <row r="379" spans="1:12" x14ac:dyDescent="0.3">
      <c r="A379" s="36" t="s">
        <v>78</v>
      </c>
      <c r="B379" s="4" t="s">
        <v>1361</v>
      </c>
      <c r="C379" s="4" t="s">
        <v>110</v>
      </c>
      <c r="D379" s="22">
        <v>1.2</v>
      </c>
      <c r="E379" s="76">
        <v>18.54</v>
      </c>
      <c r="F379" s="23">
        <f>PRODUCT(D379:E379)</f>
        <v>22.247999999999998</v>
      </c>
      <c r="G379" s="7"/>
      <c r="J379" s="30"/>
      <c r="L379" s="31"/>
    </row>
    <row r="380" spans="1:12" ht="29.4" thickBot="1" x14ac:dyDescent="0.35">
      <c r="A380" s="36" t="s">
        <v>1051</v>
      </c>
      <c r="B380" s="4" t="s">
        <v>1386</v>
      </c>
      <c r="C380" s="4" t="s">
        <v>130</v>
      </c>
      <c r="D380" s="22">
        <v>1.1000000000000001</v>
      </c>
      <c r="E380" s="142">
        <v>180</v>
      </c>
      <c r="F380" s="23">
        <f>PRODUCT(D380:E380)</f>
        <v>198.00000000000003</v>
      </c>
      <c r="G380" s="93"/>
      <c r="J380" s="30"/>
      <c r="L380" s="31"/>
    </row>
    <row r="381" spans="1:12" ht="15.6" thickTop="1" thickBot="1" x14ac:dyDescent="0.35">
      <c r="A381" s="71">
        <v>2</v>
      </c>
      <c r="B381" s="244" t="s">
        <v>49</v>
      </c>
      <c r="C381" s="245"/>
      <c r="D381" s="245"/>
      <c r="E381" s="246"/>
      <c r="F381" s="72">
        <f>SUM(F377:F380)</f>
        <v>258.39000000000004</v>
      </c>
      <c r="G381" s="73">
        <f>SUM(F381/F386)</f>
        <v>0.51550956276822724</v>
      </c>
    </row>
    <row r="382" spans="1:12" ht="15.6" thickTop="1" thickBot="1" x14ac:dyDescent="0.35">
      <c r="A382" s="78" t="s">
        <v>26</v>
      </c>
      <c r="B382" s="244" t="s">
        <v>27</v>
      </c>
      <c r="C382" s="245"/>
      <c r="D382" s="245"/>
      <c r="E382" s="246"/>
      <c r="F382" s="79">
        <f>SUM(F375,F381)</f>
        <v>396.23099999999999</v>
      </c>
      <c r="G382" s="3"/>
    </row>
    <row r="383" spans="1:12" ht="15.6" thickTop="1" thickBot="1" x14ac:dyDescent="0.35">
      <c r="A383" s="80">
        <v>3</v>
      </c>
      <c r="B383" s="264" t="s">
        <v>28</v>
      </c>
      <c r="C383" s="265"/>
      <c r="D383" s="265"/>
      <c r="E383" s="266"/>
      <c r="F383" s="79">
        <f>SUM(F382)*15%</f>
        <v>59.434649999999998</v>
      </c>
      <c r="G383" s="73">
        <f>SUM(F383/F386)</f>
        <v>0.11857707509881422</v>
      </c>
    </row>
    <row r="384" spans="1:12" ht="15.6" thickTop="1" thickBot="1" x14ac:dyDescent="0.35">
      <c r="A384" s="78" t="s">
        <v>29</v>
      </c>
      <c r="B384" s="244" t="s">
        <v>30</v>
      </c>
      <c r="C384" s="245"/>
      <c r="D384" s="245"/>
      <c r="E384" s="246"/>
      <c r="F384" s="81">
        <f>SUM(F382:F383)</f>
        <v>455.66564999999997</v>
      </c>
    </row>
    <row r="385" spans="1:12" ht="15.6" thickTop="1" thickBot="1" x14ac:dyDescent="0.35">
      <c r="A385" s="80">
        <v>4</v>
      </c>
      <c r="B385" s="264" t="s">
        <v>31</v>
      </c>
      <c r="C385" s="265"/>
      <c r="D385" s="265"/>
      <c r="E385" s="266"/>
      <c r="F385" s="79">
        <f>SUM(F384)*10%</f>
        <v>45.566564999999997</v>
      </c>
      <c r="G385" s="73">
        <f>SUM(F385/F386)</f>
        <v>9.0909090909090898E-2</v>
      </c>
    </row>
    <row r="386" spans="1:12" ht="15.6" thickTop="1" thickBot="1" x14ac:dyDescent="0.35">
      <c r="A386" s="78" t="s">
        <v>32</v>
      </c>
      <c r="B386" s="244" t="s">
        <v>33</v>
      </c>
      <c r="C386" s="245"/>
      <c r="D386" s="245"/>
      <c r="E386" s="246"/>
      <c r="F386" s="81">
        <f>SUM(F384:F385)</f>
        <v>501.232215</v>
      </c>
      <c r="G386" s="82">
        <f>SUM(G375,G381,G383,G385)</f>
        <v>1</v>
      </c>
    </row>
    <row r="387" spans="1:12" ht="15.6" thickTop="1" thickBot="1" x14ac:dyDescent="0.35"/>
    <row r="388" spans="1:12" ht="44.4" thickTop="1" thickBot="1" x14ac:dyDescent="0.35">
      <c r="A388" s="61" t="s">
        <v>2</v>
      </c>
      <c r="B388" s="62" t="s">
        <v>3</v>
      </c>
      <c r="C388" s="63" t="s">
        <v>4</v>
      </c>
      <c r="D388" s="64" t="s">
        <v>5</v>
      </c>
      <c r="E388" s="27"/>
      <c r="F388" s="20"/>
      <c r="G388" s="20"/>
      <c r="H388" s="2"/>
    </row>
    <row r="389" spans="1:12" ht="408.6" customHeight="1" thickTop="1" x14ac:dyDescent="0.3">
      <c r="A389" s="232" t="s">
        <v>1375</v>
      </c>
      <c r="B389" s="278" t="s">
        <v>1387</v>
      </c>
      <c r="C389" s="274"/>
      <c r="D389" s="272"/>
      <c r="E389" s="27"/>
      <c r="F389" s="20"/>
      <c r="G389" s="20"/>
      <c r="H389" s="2"/>
    </row>
    <row r="390" spans="1:12" ht="90.6" customHeight="1" x14ac:dyDescent="0.3">
      <c r="A390" s="240"/>
      <c r="B390" s="280"/>
      <c r="C390" s="275"/>
      <c r="D390" s="273"/>
      <c r="E390" s="27"/>
      <c r="F390" s="20"/>
      <c r="G390" s="20"/>
    </row>
    <row r="391" spans="1:12" ht="29.4" thickBot="1" x14ac:dyDescent="0.35">
      <c r="A391" s="16" t="s">
        <v>1388</v>
      </c>
      <c r="B391" s="113" t="s">
        <v>1389</v>
      </c>
      <c r="C391" s="110" t="s">
        <v>130</v>
      </c>
      <c r="D391" s="110">
        <v>1</v>
      </c>
      <c r="E391" s="20"/>
      <c r="F391" s="20"/>
      <c r="G391" s="20"/>
    </row>
    <row r="392" spans="1:12" ht="30" thickTop="1" thickBot="1" x14ac:dyDescent="0.35">
      <c r="A392" s="61" t="s">
        <v>9</v>
      </c>
      <c r="B392" s="62" t="s">
        <v>10</v>
      </c>
      <c r="C392" s="62" t="s">
        <v>4</v>
      </c>
      <c r="D392" s="62" t="s">
        <v>11</v>
      </c>
      <c r="E392" s="62" t="s">
        <v>12</v>
      </c>
      <c r="F392" s="62" t="s">
        <v>13</v>
      </c>
      <c r="G392" s="64" t="s">
        <v>14</v>
      </c>
    </row>
    <row r="393" spans="1:12" ht="15" thickTop="1" x14ac:dyDescent="0.3">
      <c r="A393" s="20"/>
      <c r="B393" s="67" t="s">
        <v>15</v>
      </c>
      <c r="C393" s="68"/>
      <c r="D393" s="68"/>
      <c r="E393" s="68"/>
      <c r="F393" s="68"/>
      <c r="G393" s="7"/>
    </row>
    <row r="394" spans="1:12" x14ac:dyDescent="0.3">
      <c r="A394" s="36" t="s">
        <v>16</v>
      </c>
      <c r="B394" s="4" t="s">
        <v>70</v>
      </c>
      <c r="C394" s="4" t="s">
        <v>18</v>
      </c>
      <c r="D394" s="4">
        <v>1.1599999999999999</v>
      </c>
      <c r="E394" s="70">
        <v>30.27</v>
      </c>
      <c r="F394" s="139">
        <f>PRODUCT(D394:E394)</f>
        <v>35.113199999999999</v>
      </c>
      <c r="G394" s="7"/>
    </row>
    <row r="395" spans="1:12" x14ac:dyDescent="0.3">
      <c r="A395" s="36" t="s">
        <v>19</v>
      </c>
      <c r="B395" s="4" t="s">
        <v>140</v>
      </c>
      <c r="C395" s="4" t="s">
        <v>18</v>
      </c>
      <c r="D395" s="4">
        <v>1.1599999999999999</v>
      </c>
      <c r="E395" s="70">
        <v>28.09</v>
      </c>
      <c r="F395" s="141">
        <f>PRODUCT(D395:E395)</f>
        <v>32.584399999999995</v>
      </c>
      <c r="G395" s="7"/>
    </row>
    <row r="396" spans="1:12" ht="15" thickBot="1" x14ac:dyDescent="0.35">
      <c r="A396" s="36" t="s">
        <v>131</v>
      </c>
      <c r="B396" s="4" t="s">
        <v>141</v>
      </c>
      <c r="C396" s="4" t="s">
        <v>18</v>
      </c>
      <c r="D396" s="4">
        <v>1.1599999999999999</v>
      </c>
      <c r="E396" s="70">
        <v>25.18</v>
      </c>
      <c r="F396" s="140">
        <f>PRODUCT(D396:E396)</f>
        <v>29.208799999999997</v>
      </c>
      <c r="G396" s="7"/>
    </row>
    <row r="397" spans="1:12" ht="15.6" thickTop="1" thickBot="1" x14ac:dyDescent="0.35">
      <c r="A397" s="71">
        <v>1</v>
      </c>
      <c r="B397" s="244" t="s">
        <v>21</v>
      </c>
      <c r="C397" s="245"/>
      <c r="D397" s="245"/>
      <c r="E397" s="246"/>
      <c r="F397" s="72">
        <f>SUM(F394:F396)</f>
        <v>96.906399999999991</v>
      </c>
      <c r="G397" s="73">
        <f>SUM(F397/F407)</f>
        <v>0.23108825751755213</v>
      </c>
    </row>
    <row r="398" spans="1:12" ht="15" thickTop="1" x14ac:dyDescent="0.3">
      <c r="A398" s="20"/>
      <c r="B398" s="74" t="s">
        <v>45</v>
      </c>
      <c r="C398" s="4"/>
      <c r="D398" s="4"/>
      <c r="E398" s="4"/>
      <c r="F398" s="41"/>
      <c r="G398" s="75"/>
    </row>
    <row r="399" spans="1:12" x14ac:dyDescent="0.3">
      <c r="A399" s="36" t="s">
        <v>23</v>
      </c>
      <c r="B399" s="4" t="s">
        <v>1365</v>
      </c>
      <c r="C399" s="4" t="s">
        <v>110</v>
      </c>
      <c r="D399" s="22">
        <v>0.45</v>
      </c>
      <c r="E399" s="76">
        <v>31.88</v>
      </c>
      <c r="F399" s="23">
        <f>PRODUCT(D399:E399)</f>
        <v>14.346</v>
      </c>
      <c r="G399" s="7"/>
    </row>
    <row r="400" spans="1:12" x14ac:dyDescent="0.3">
      <c r="A400" s="36" t="s">
        <v>47</v>
      </c>
      <c r="B400" s="4" t="s">
        <v>1366</v>
      </c>
      <c r="C400" s="4" t="s">
        <v>110</v>
      </c>
      <c r="D400" s="22">
        <v>1.2</v>
      </c>
      <c r="E400" s="76">
        <v>18.54</v>
      </c>
      <c r="F400" s="23">
        <f>PRODUCT(D400:E400)</f>
        <v>22.247999999999998</v>
      </c>
      <c r="G400" s="7"/>
      <c r="J400" s="30"/>
      <c r="L400" s="31"/>
    </row>
    <row r="401" spans="1:12" ht="29.4" thickBot="1" x14ac:dyDescent="0.35">
      <c r="A401" s="36" t="s">
        <v>78</v>
      </c>
      <c r="B401" s="4" t="s">
        <v>1390</v>
      </c>
      <c r="C401" s="4" t="s">
        <v>130</v>
      </c>
      <c r="D401" s="22">
        <v>1.1000000000000001</v>
      </c>
      <c r="E401" s="142">
        <v>180</v>
      </c>
      <c r="F401" s="23">
        <f>PRODUCT(D401:E401)</f>
        <v>198.00000000000003</v>
      </c>
      <c r="G401" s="93"/>
      <c r="J401" s="30"/>
      <c r="L401" s="31"/>
    </row>
    <row r="402" spans="1:12" ht="15.6" thickTop="1" thickBot="1" x14ac:dyDescent="0.35">
      <c r="A402" s="71">
        <v>2</v>
      </c>
      <c r="B402" s="244" t="s">
        <v>49</v>
      </c>
      <c r="C402" s="245"/>
      <c r="D402" s="245"/>
      <c r="E402" s="246"/>
      <c r="F402" s="72">
        <f>SUM(F399:F401)</f>
        <v>234.59400000000002</v>
      </c>
      <c r="G402" s="73">
        <f>SUM(F402/F407)</f>
        <v>0.55942557647454283</v>
      </c>
    </row>
    <row r="403" spans="1:12" ht="15.6" thickTop="1" thickBot="1" x14ac:dyDescent="0.35">
      <c r="A403" s="78" t="s">
        <v>26</v>
      </c>
      <c r="B403" s="244" t="s">
        <v>54</v>
      </c>
      <c r="C403" s="245"/>
      <c r="D403" s="245"/>
      <c r="E403" s="246"/>
      <c r="F403" s="79">
        <f>SUM(F397,F402)</f>
        <v>331.50040000000001</v>
      </c>
      <c r="G403" s="3"/>
    </row>
    <row r="404" spans="1:12" ht="15.6" thickTop="1" thickBot="1" x14ac:dyDescent="0.35">
      <c r="A404" s="80">
        <v>3</v>
      </c>
      <c r="B404" s="264" t="s">
        <v>28</v>
      </c>
      <c r="C404" s="265"/>
      <c r="D404" s="265"/>
      <c r="E404" s="266"/>
      <c r="F404" s="79">
        <f>SUM(F403)*15%</f>
        <v>49.725059999999999</v>
      </c>
      <c r="G404" s="73">
        <f>SUM(F404/F407)</f>
        <v>0.11857707509881422</v>
      </c>
    </row>
    <row r="405" spans="1:12" ht="15.6" thickTop="1" thickBot="1" x14ac:dyDescent="0.35">
      <c r="A405" s="78" t="s">
        <v>29</v>
      </c>
      <c r="B405" s="244" t="s">
        <v>55</v>
      </c>
      <c r="C405" s="245"/>
      <c r="D405" s="245"/>
      <c r="E405" s="246"/>
      <c r="F405" s="81">
        <f>SUM(F403:F404)</f>
        <v>381.22546</v>
      </c>
    </row>
    <row r="406" spans="1:12" ht="15.6" thickTop="1" thickBot="1" x14ac:dyDescent="0.35">
      <c r="A406" s="80">
        <v>4</v>
      </c>
      <c r="B406" s="264" t="s">
        <v>31</v>
      </c>
      <c r="C406" s="265"/>
      <c r="D406" s="265"/>
      <c r="E406" s="266"/>
      <c r="F406" s="79">
        <f>SUM(F405)*10%</f>
        <v>38.122546</v>
      </c>
      <c r="G406" s="73">
        <f>SUM(F406/F407)</f>
        <v>9.0909090909090912E-2</v>
      </c>
    </row>
    <row r="407" spans="1:12" ht="15.6" thickTop="1" thickBot="1" x14ac:dyDescent="0.35">
      <c r="A407" s="78" t="s">
        <v>32</v>
      </c>
      <c r="B407" s="244" t="s">
        <v>33</v>
      </c>
      <c r="C407" s="245"/>
      <c r="D407" s="245"/>
      <c r="E407" s="246"/>
      <c r="F407" s="81">
        <f>SUM(F405:F406)</f>
        <v>419.348006</v>
      </c>
      <c r="G407" s="82">
        <f>SUM(G397,G402,G404,G406)</f>
        <v>1</v>
      </c>
    </row>
    <row r="408" spans="1:12" ht="15.6" thickTop="1" thickBot="1" x14ac:dyDescent="0.35"/>
    <row r="409" spans="1:12" ht="44.4" thickTop="1" thickBot="1" x14ac:dyDescent="0.35">
      <c r="A409" s="61" t="s">
        <v>2</v>
      </c>
      <c r="B409" s="62" t="s">
        <v>3</v>
      </c>
      <c r="C409" s="63" t="s">
        <v>4</v>
      </c>
      <c r="D409" s="64" t="s">
        <v>5</v>
      </c>
      <c r="E409" s="27"/>
      <c r="F409" s="20"/>
      <c r="G409" s="20"/>
      <c r="H409" s="2"/>
    </row>
    <row r="410" spans="1:12" ht="361.8" customHeight="1" thickTop="1" x14ac:dyDescent="0.3">
      <c r="A410" s="232" t="s">
        <v>2757</v>
      </c>
      <c r="B410" s="278" t="s">
        <v>1392</v>
      </c>
      <c r="C410" s="268" t="s">
        <v>130</v>
      </c>
      <c r="D410" s="268">
        <v>1</v>
      </c>
      <c r="E410" s="27"/>
      <c r="F410" s="20"/>
      <c r="G410" s="20"/>
      <c r="H410" s="2"/>
    </row>
    <row r="411" spans="1:12" ht="151.19999999999999" customHeight="1" thickBot="1" x14ac:dyDescent="0.35">
      <c r="A411" s="233"/>
      <c r="B411" s="279"/>
      <c r="C411" s="269"/>
      <c r="D411" s="269"/>
      <c r="E411" s="20"/>
      <c r="F411" s="20"/>
      <c r="G411" s="20"/>
    </row>
    <row r="412" spans="1:12" ht="30" thickTop="1" thickBot="1" x14ac:dyDescent="0.35">
      <c r="A412" s="61" t="s">
        <v>9</v>
      </c>
      <c r="B412" s="62" t="s">
        <v>10</v>
      </c>
      <c r="C412" s="62" t="s">
        <v>4</v>
      </c>
      <c r="D412" s="62" t="s">
        <v>11</v>
      </c>
      <c r="E412" s="62" t="s">
        <v>12</v>
      </c>
      <c r="F412" s="62" t="s">
        <v>13</v>
      </c>
      <c r="G412" s="64" t="s">
        <v>14</v>
      </c>
    </row>
    <row r="413" spans="1:12" ht="15" thickTop="1" x14ac:dyDescent="0.3">
      <c r="A413" s="20"/>
      <c r="B413" s="67" t="s">
        <v>15</v>
      </c>
      <c r="C413" s="68"/>
      <c r="D413" s="68"/>
      <c r="E413" s="68"/>
      <c r="F413" s="68"/>
      <c r="G413" s="7"/>
    </row>
    <row r="414" spans="1:12" x14ac:dyDescent="0.3">
      <c r="A414" s="36" t="s">
        <v>16</v>
      </c>
      <c r="B414" s="4" t="s">
        <v>70</v>
      </c>
      <c r="C414" s="4" t="s">
        <v>18</v>
      </c>
      <c r="D414" s="4">
        <v>1.45</v>
      </c>
      <c r="E414" s="70">
        <v>30.27</v>
      </c>
      <c r="F414" s="139">
        <f>PRODUCT(D414:E414)</f>
        <v>43.891500000000001</v>
      </c>
      <c r="G414" s="7"/>
    </row>
    <row r="415" spans="1:12" ht="15" thickBot="1" x14ac:dyDescent="0.35">
      <c r="A415" s="36" t="s">
        <v>19</v>
      </c>
      <c r="B415" s="4" t="s">
        <v>140</v>
      </c>
      <c r="C415" s="4" t="s">
        <v>18</v>
      </c>
      <c r="D415" s="4">
        <v>1.45</v>
      </c>
      <c r="E415" s="70">
        <v>28.09</v>
      </c>
      <c r="F415" s="140">
        <f>PRODUCT(D415:E415)</f>
        <v>40.730499999999999</v>
      </c>
      <c r="G415" s="7"/>
    </row>
    <row r="416" spans="1:12" ht="15.6" thickTop="1" thickBot="1" x14ac:dyDescent="0.35">
      <c r="A416" s="71">
        <v>1</v>
      </c>
      <c r="B416" s="244" t="s">
        <v>21</v>
      </c>
      <c r="C416" s="245"/>
      <c r="D416" s="245"/>
      <c r="E416" s="246"/>
      <c r="F416" s="72">
        <f>SUM(F414:F415)</f>
        <v>84.622</v>
      </c>
      <c r="G416" s="73">
        <f>SUM(F416/F426)</f>
        <v>0.42204161220973135</v>
      </c>
    </row>
    <row r="417" spans="1:12" ht="15" thickTop="1" x14ac:dyDescent="0.3">
      <c r="A417" s="20"/>
      <c r="B417" s="74" t="s">
        <v>45</v>
      </c>
      <c r="C417" s="4"/>
      <c r="D417" s="4"/>
      <c r="E417" s="4"/>
      <c r="F417" s="41"/>
      <c r="G417" s="75"/>
    </row>
    <row r="418" spans="1:12" x14ac:dyDescent="0.3">
      <c r="A418" s="36" t="s">
        <v>23</v>
      </c>
      <c r="B418" s="4" t="s">
        <v>1314</v>
      </c>
      <c r="C418" s="4" t="s">
        <v>110</v>
      </c>
      <c r="D418" s="22">
        <v>0.3</v>
      </c>
      <c r="E418" s="76">
        <v>31.5</v>
      </c>
      <c r="F418" s="6">
        <f>PRODUCT(D418:E418)</f>
        <v>9.4499999999999993</v>
      </c>
      <c r="G418" s="7"/>
    </row>
    <row r="419" spans="1:12" x14ac:dyDescent="0.3">
      <c r="A419" s="36" t="s">
        <v>47</v>
      </c>
      <c r="B419" s="4" t="s">
        <v>1360</v>
      </c>
      <c r="C419" s="4" t="s">
        <v>110</v>
      </c>
      <c r="D419" s="22">
        <v>0.9</v>
      </c>
      <c r="E419" s="76">
        <v>31.88</v>
      </c>
      <c r="F419" s="23">
        <f>PRODUCT(D419:E419)</f>
        <v>28.692</v>
      </c>
      <c r="G419" s="7"/>
      <c r="J419" s="30"/>
      <c r="L419" s="31"/>
    </row>
    <row r="420" spans="1:12" ht="15" thickBot="1" x14ac:dyDescent="0.35">
      <c r="A420" s="36" t="s">
        <v>78</v>
      </c>
      <c r="B420" s="4" t="s">
        <v>1393</v>
      </c>
      <c r="C420" s="4" t="s">
        <v>130</v>
      </c>
      <c r="D420" s="22">
        <v>1.1000000000000001</v>
      </c>
      <c r="E420" s="6">
        <v>32.49</v>
      </c>
      <c r="F420" s="23">
        <f>PRODUCT(D420:E420)</f>
        <v>35.739000000000004</v>
      </c>
      <c r="G420" s="93"/>
      <c r="J420" s="30"/>
      <c r="L420" s="31"/>
    </row>
    <row r="421" spans="1:12" ht="15.6" thickTop="1" thickBot="1" x14ac:dyDescent="0.35">
      <c r="A421" s="71">
        <v>2</v>
      </c>
      <c r="B421" s="244" t="s">
        <v>49</v>
      </c>
      <c r="C421" s="245"/>
      <c r="D421" s="245"/>
      <c r="E421" s="246"/>
      <c r="F421" s="72">
        <f>SUM(F418:F420)</f>
        <v>73.881</v>
      </c>
      <c r="G421" s="73">
        <f>SUM(F421/F426)</f>
        <v>0.3684722217823635</v>
      </c>
    </row>
    <row r="422" spans="1:12" ht="15.6" thickTop="1" thickBot="1" x14ac:dyDescent="0.35">
      <c r="A422" s="78" t="s">
        <v>26</v>
      </c>
      <c r="B422" s="244" t="s">
        <v>27</v>
      </c>
      <c r="C422" s="245"/>
      <c r="D422" s="245"/>
      <c r="E422" s="246"/>
      <c r="F422" s="79">
        <f>SUM(F416,F421)</f>
        <v>158.50299999999999</v>
      </c>
      <c r="G422" s="3"/>
    </row>
    <row r="423" spans="1:12" ht="15.6" thickTop="1" thickBot="1" x14ac:dyDescent="0.35">
      <c r="A423" s="80">
        <v>3</v>
      </c>
      <c r="B423" s="264" t="s">
        <v>28</v>
      </c>
      <c r="C423" s="265"/>
      <c r="D423" s="265"/>
      <c r="E423" s="266"/>
      <c r="F423" s="79">
        <f>SUM(F422)*15%</f>
        <v>23.775449999999996</v>
      </c>
      <c r="G423" s="73">
        <f>SUM(F423/F426)</f>
        <v>0.11857707509881421</v>
      </c>
    </row>
    <row r="424" spans="1:12" ht="15.6" thickTop="1" thickBot="1" x14ac:dyDescent="0.35">
      <c r="A424" s="78" t="s">
        <v>29</v>
      </c>
      <c r="B424" s="244" t="s">
        <v>30</v>
      </c>
      <c r="C424" s="245"/>
      <c r="D424" s="245"/>
      <c r="E424" s="246"/>
      <c r="F424" s="81">
        <f>SUM(F422:F423)</f>
        <v>182.27844999999999</v>
      </c>
    </row>
    <row r="425" spans="1:12" ht="15.6" thickTop="1" thickBot="1" x14ac:dyDescent="0.35">
      <c r="A425" s="80">
        <v>4</v>
      </c>
      <c r="B425" s="264" t="s">
        <v>31</v>
      </c>
      <c r="C425" s="265"/>
      <c r="D425" s="265"/>
      <c r="E425" s="266"/>
      <c r="F425" s="79">
        <f>SUM(F424)*10%</f>
        <v>18.227844999999999</v>
      </c>
      <c r="G425" s="73">
        <f>SUM(F425/F426)</f>
        <v>9.0909090909090898E-2</v>
      </c>
    </row>
    <row r="426" spans="1:12" ht="15.6" thickTop="1" thickBot="1" x14ac:dyDescent="0.35">
      <c r="A426" s="78" t="s">
        <v>32</v>
      </c>
      <c r="B426" s="244" t="s">
        <v>33</v>
      </c>
      <c r="C426" s="245"/>
      <c r="D426" s="245"/>
      <c r="E426" s="246"/>
      <c r="F426" s="81">
        <f>SUM(F424:F425)</f>
        <v>200.50629499999999</v>
      </c>
      <c r="G426" s="82">
        <f>SUM(G416,G421,G423,G425)</f>
        <v>1</v>
      </c>
    </row>
    <row r="427" spans="1:12" ht="15.6" thickTop="1" thickBot="1" x14ac:dyDescent="0.35"/>
    <row r="428" spans="1:12" ht="50.4" customHeight="1" thickTop="1" thickBot="1" x14ac:dyDescent="0.35">
      <c r="A428" s="143" t="s">
        <v>2</v>
      </c>
      <c r="B428" s="15" t="s">
        <v>3</v>
      </c>
      <c r="C428" s="49" t="s">
        <v>4</v>
      </c>
      <c r="D428" s="144" t="s">
        <v>5</v>
      </c>
      <c r="E428" s="27"/>
      <c r="F428" s="20"/>
      <c r="G428" s="20"/>
      <c r="H428" s="2"/>
    </row>
    <row r="429" spans="1:12" ht="409.2" customHeight="1" thickTop="1" x14ac:dyDescent="0.3">
      <c r="A429" s="232" t="s">
        <v>1391</v>
      </c>
      <c r="B429" s="278" t="s">
        <v>1395</v>
      </c>
      <c r="C429" s="274"/>
      <c r="D429" s="272"/>
      <c r="E429" s="27"/>
      <c r="F429" s="20"/>
      <c r="G429" s="20"/>
      <c r="H429" s="2"/>
    </row>
    <row r="430" spans="1:12" ht="97.8" customHeight="1" x14ac:dyDescent="0.3">
      <c r="A430" s="240"/>
      <c r="B430" s="280"/>
      <c r="C430" s="275"/>
      <c r="D430" s="273"/>
      <c r="E430" s="27"/>
      <c r="F430" s="20"/>
      <c r="G430" s="20"/>
      <c r="H430" s="2"/>
    </row>
    <row r="431" spans="1:12" ht="15" thickBot="1" x14ac:dyDescent="0.35">
      <c r="A431" s="16" t="s">
        <v>2758</v>
      </c>
      <c r="B431" s="145" t="s">
        <v>1396</v>
      </c>
      <c r="C431" s="110" t="s">
        <v>130</v>
      </c>
      <c r="D431" s="110">
        <v>1</v>
      </c>
      <c r="E431" s="20"/>
      <c r="F431" s="20"/>
      <c r="G431" s="20"/>
    </row>
    <row r="432" spans="1:12" ht="30" thickTop="1" thickBot="1" x14ac:dyDescent="0.35">
      <c r="A432" s="61" t="s">
        <v>9</v>
      </c>
      <c r="B432" s="62" t="s">
        <v>10</v>
      </c>
      <c r="C432" s="62" t="s">
        <v>4</v>
      </c>
      <c r="D432" s="62" t="s">
        <v>11</v>
      </c>
      <c r="E432" s="62" t="s">
        <v>12</v>
      </c>
      <c r="F432" s="62" t="s">
        <v>13</v>
      </c>
      <c r="G432" s="64" t="s">
        <v>14</v>
      </c>
    </row>
    <row r="433" spans="1:12" ht="15" thickTop="1" x14ac:dyDescent="0.3">
      <c r="A433" s="20"/>
      <c r="B433" s="67" t="s">
        <v>15</v>
      </c>
      <c r="C433" s="68"/>
      <c r="D433" s="68"/>
      <c r="E433" s="68"/>
      <c r="F433" s="68"/>
      <c r="G433" s="7"/>
    </row>
    <row r="434" spans="1:12" x14ac:dyDescent="0.3">
      <c r="A434" s="36" t="s">
        <v>16</v>
      </c>
      <c r="B434" s="4" t="s">
        <v>70</v>
      </c>
      <c r="C434" s="4" t="s">
        <v>18</v>
      </c>
      <c r="D434" s="22">
        <v>0.8</v>
      </c>
      <c r="E434" s="70">
        <v>30.27</v>
      </c>
      <c r="F434" s="139">
        <f>PRODUCT(D434:E434)</f>
        <v>24.216000000000001</v>
      </c>
      <c r="G434" s="7"/>
    </row>
    <row r="435" spans="1:12" ht="15" thickBot="1" x14ac:dyDescent="0.35">
      <c r="A435" s="36" t="s">
        <v>19</v>
      </c>
      <c r="B435" s="4" t="s">
        <v>140</v>
      </c>
      <c r="C435" s="4" t="s">
        <v>18</v>
      </c>
      <c r="D435" s="22">
        <v>0.8</v>
      </c>
      <c r="E435" s="70">
        <v>28.09</v>
      </c>
      <c r="F435" s="139">
        <f>PRODUCT(D435:E435)</f>
        <v>22.472000000000001</v>
      </c>
      <c r="G435" s="7"/>
    </row>
    <row r="436" spans="1:12" ht="15.6" thickTop="1" thickBot="1" x14ac:dyDescent="0.35">
      <c r="A436" s="71">
        <v>1</v>
      </c>
      <c r="B436" s="244" t="s">
        <v>21</v>
      </c>
      <c r="C436" s="245"/>
      <c r="D436" s="245"/>
      <c r="E436" s="246"/>
      <c r="F436" s="72">
        <f>SUM(F434:F435)</f>
        <v>46.688000000000002</v>
      </c>
      <c r="G436" s="73">
        <f>SUM(F436/F446)</f>
        <v>0.37968736054136032</v>
      </c>
    </row>
    <row r="437" spans="1:12" ht="15" thickTop="1" x14ac:dyDescent="0.3">
      <c r="A437" s="20"/>
      <c r="B437" s="74" t="s">
        <v>45</v>
      </c>
      <c r="C437" s="4"/>
      <c r="D437" s="4"/>
      <c r="E437" s="4"/>
      <c r="F437" s="41"/>
      <c r="G437" s="75"/>
    </row>
    <row r="438" spans="1:12" x14ac:dyDescent="0.3">
      <c r="A438" s="36" t="s">
        <v>23</v>
      </c>
      <c r="B438" s="4" t="s">
        <v>1314</v>
      </c>
      <c r="C438" s="4" t="s">
        <v>110</v>
      </c>
      <c r="D438" s="22">
        <v>0.3</v>
      </c>
      <c r="E438" s="76">
        <v>31.5</v>
      </c>
      <c r="F438" s="6">
        <f>PRODUCT(D438:E438)</f>
        <v>9.4499999999999993</v>
      </c>
      <c r="G438" s="7"/>
    </row>
    <row r="439" spans="1:12" x14ac:dyDescent="0.3">
      <c r="A439" s="36" t="s">
        <v>47</v>
      </c>
      <c r="B439" s="4" t="s">
        <v>1360</v>
      </c>
      <c r="C439" s="4" t="s">
        <v>110</v>
      </c>
      <c r="D439" s="22">
        <v>0.9</v>
      </c>
      <c r="E439" s="76">
        <v>31.88</v>
      </c>
      <c r="F439" s="23">
        <f>PRODUCT(D439:E439)</f>
        <v>28.692</v>
      </c>
      <c r="G439" s="7"/>
    </row>
    <row r="440" spans="1:12" ht="15" thickBot="1" x14ac:dyDescent="0.35">
      <c r="A440" s="36" t="s">
        <v>78</v>
      </c>
      <c r="B440" s="4" t="s">
        <v>1397</v>
      </c>
      <c r="C440" s="4" t="s">
        <v>130</v>
      </c>
      <c r="D440" s="22">
        <v>1.1000000000000001</v>
      </c>
      <c r="E440" s="6">
        <v>11.25</v>
      </c>
      <c r="F440" s="23">
        <f>PRODUCT(D440:E440)</f>
        <v>12.375000000000002</v>
      </c>
      <c r="G440" s="93"/>
      <c r="J440" s="30"/>
      <c r="L440" s="31"/>
    </row>
    <row r="441" spans="1:12" ht="15.6" thickTop="1" thickBot="1" x14ac:dyDescent="0.35">
      <c r="A441" s="71">
        <v>2</v>
      </c>
      <c r="B441" s="244" t="s">
        <v>49</v>
      </c>
      <c r="C441" s="245"/>
      <c r="D441" s="245"/>
      <c r="E441" s="246"/>
      <c r="F441" s="72">
        <f>SUM(F438:F440)</f>
        <v>50.516999999999996</v>
      </c>
      <c r="G441" s="73">
        <f>SUM(F441/F446)</f>
        <v>0.41082647345073459</v>
      </c>
    </row>
    <row r="442" spans="1:12" ht="15.6" thickTop="1" thickBot="1" x14ac:dyDescent="0.35">
      <c r="A442" s="78" t="s">
        <v>26</v>
      </c>
      <c r="B442" s="244" t="s">
        <v>27</v>
      </c>
      <c r="C442" s="245"/>
      <c r="D442" s="245"/>
      <c r="E442" s="246"/>
      <c r="F442" s="79">
        <f>SUM(F436,F441)</f>
        <v>97.204999999999998</v>
      </c>
      <c r="G442" s="3"/>
    </row>
    <row r="443" spans="1:12" ht="15.6" thickTop="1" thickBot="1" x14ac:dyDescent="0.35">
      <c r="A443" s="80">
        <v>3</v>
      </c>
      <c r="B443" s="264" t="s">
        <v>28</v>
      </c>
      <c r="C443" s="265"/>
      <c r="D443" s="265"/>
      <c r="E443" s="266"/>
      <c r="F443" s="79">
        <f>SUM(F442)*15%</f>
        <v>14.580749999999998</v>
      </c>
      <c r="G443" s="73">
        <f>SUM(F443/F446)</f>
        <v>0.11857707509881422</v>
      </c>
    </row>
    <row r="444" spans="1:12" ht="15.6" thickTop="1" thickBot="1" x14ac:dyDescent="0.35">
      <c r="A444" s="78" t="s">
        <v>29</v>
      </c>
      <c r="B444" s="244" t="s">
        <v>30</v>
      </c>
      <c r="C444" s="245"/>
      <c r="D444" s="245"/>
      <c r="E444" s="246"/>
      <c r="F444" s="81">
        <f>SUM(F442:F443)</f>
        <v>111.78574999999999</v>
      </c>
    </row>
    <row r="445" spans="1:12" ht="15.6" thickTop="1" thickBot="1" x14ac:dyDescent="0.35">
      <c r="A445" s="80">
        <v>4</v>
      </c>
      <c r="B445" s="264" t="s">
        <v>31</v>
      </c>
      <c r="C445" s="265"/>
      <c r="D445" s="265"/>
      <c r="E445" s="266"/>
      <c r="F445" s="79">
        <f>SUM(F444)*10%</f>
        <v>11.178575</v>
      </c>
      <c r="G445" s="73">
        <f>SUM(F445/F446)</f>
        <v>9.0909090909090925E-2</v>
      </c>
    </row>
    <row r="446" spans="1:12" ht="15.6" thickTop="1" thickBot="1" x14ac:dyDescent="0.35">
      <c r="A446" s="78" t="s">
        <v>32</v>
      </c>
      <c r="B446" s="244" t="s">
        <v>33</v>
      </c>
      <c r="C446" s="245"/>
      <c r="D446" s="245"/>
      <c r="E446" s="246"/>
      <c r="F446" s="81">
        <f>SUM(F444:F445)</f>
        <v>122.96432499999999</v>
      </c>
      <c r="G446" s="82">
        <f>SUM(G436,G441,G443,G445)</f>
        <v>1</v>
      </c>
    </row>
    <row r="447" spans="1:12" ht="15.6" thickTop="1" thickBot="1" x14ac:dyDescent="0.35"/>
    <row r="448" spans="1:12" ht="53.4" customHeight="1" thickTop="1" thickBot="1" x14ac:dyDescent="0.35">
      <c r="A448" s="61" t="s">
        <v>2</v>
      </c>
      <c r="B448" s="62" t="s">
        <v>3</v>
      </c>
      <c r="C448" s="63" t="s">
        <v>4</v>
      </c>
      <c r="D448" s="64" t="s">
        <v>5</v>
      </c>
      <c r="E448" s="27"/>
      <c r="F448" s="20"/>
      <c r="G448" s="20"/>
      <c r="H448" s="2"/>
    </row>
    <row r="449" spans="1:12" ht="408.6" customHeight="1" thickTop="1" x14ac:dyDescent="0.3">
      <c r="A449" s="232" t="s">
        <v>1391</v>
      </c>
      <c r="B449" s="278" t="s">
        <v>1395</v>
      </c>
      <c r="C449" s="274"/>
      <c r="D449" s="274"/>
      <c r="E449" s="27"/>
      <c r="F449" s="20"/>
      <c r="G449" s="20"/>
      <c r="H449" s="2"/>
    </row>
    <row r="450" spans="1:12" ht="101.4" customHeight="1" x14ac:dyDescent="0.3">
      <c r="A450" s="240"/>
      <c r="B450" s="280"/>
      <c r="C450" s="275"/>
      <c r="D450" s="275"/>
      <c r="E450" s="20"/>
      <c r="F450" s="20"/>
      <c r="G450" s="20"/>
    </row>
    <row r="451" spans="1:12" ht="15" thickBot="1" x14ac:dyDescent="0.35">
      <c r="A451" s="16" t="s">
        <v>2759</v>
      </c>
      <c r="B451" s="145" t="s">
        <v>1398</v>
      </c>
      <c r="C451" s="16" t="s">
        <v>130</v>
      </c>
      <c r="D451" s="16">
        <v>1</v>
      </c>
      <c r="E451" s="20"/>
      <c r="F451" s="20"/>
      <c r="G451" s="20"/>
    </row>
    <row r="452" spans="1:12" ht="30" thickTop="1" thickBot="1" x14ac:dyDescent="0.35">
      <c r="A452" s="61" t="s">
        <v>9</v>
      </c>
      <c r="B452" s="62" t="s">
        <v>10</v>
      </c>
      <c r="C452" s="62" t="s">
        <v>4</v>
      </c>
      <c r="D452" s="62" t="s">
        <v>11</v>
      </c>
      <c r="E452" s="62" t="s">
        <v>12</v>
      </c>
      <c r="F452" s="62" t="s">
        <v>13</v>
      </c>
      <c r="G452" s="64" t="s">
        <v>14</v>
      </c>
    </row>
    <row r="453" spans="1:12" ht="15" thickTop="1" x14ac:dyDescent="0.3">
      <c r="A453" s="20"/>
      <c r="B453" s="67" t="s">
        <v>15</v>
      </c>
      <c r="C453" s="68"/>
      <c r="D453" s="68"/>
      <c r="E453" s="68"/>
      <c r="F453" s="68"/>
      <c r="G453" s="7"/>
    </row>
    <row r="454" spans="1:12" x14ac:dyDescent="0.3">
      <c r="A454" s="36" t="s">
        <v>16</v>
      </c>
      <c r="B454" s="4" t="s">
        <v>70</v>
      </c>
      <c r="C454" s="4" t="s">
        <v>18</v>
      </c>
      <c r="D454" s="22">
        <v>0.8</v>
      </c>
      <c r="E454" s="70">
        <v>30.27</v>
      </c>
      <c r="F454" s="139">
        <f>PRODUCT(D454:E454)</f>
        <v>24.216000000000001</v>
      </c>
      <c r="G454" s="7"/>
    </row>
    <row r="455" spans="1:12" ht="15" thickBot="1" x14ac:dyDescent="0.35">
      <c r="A455" s="36" t="s">
        <v>19</v>
      </c>
      <c r="B455" s="4" t="s">
        <v>140</v>
      </c>
      <c r="C455" s="4" t="s">
        <v>18</v>
      </c>
      <c r="D455" s="22">
        <v>0.8</v>
      </c>
      <c r="E455" s="70">
        <v>28.09</v>
      </c>
      <c r="F455" s="139">
        <f>PRODUCT(D455:E455)</f>
        <v>22.472000000000001</v>
      </c>
      <c r="G455" s="7"/>
    </row>
    <row r="456" spans="1:12" ht="15.6" thickTop="1" thickBot="1" x14ac:dyDescent="0.35">
      <c r="A456" s="71">
        <v>1</v>
      </c>
      <c r="B456" s="244" t="s">
        <v>21</v>
      </c>
      <c r="C456" s="245"/>
      <c r="D456" s="245"/>
      <c r="E456" s="246"/>
      <c r="F456" s="72">
        <f>SUM(F454:F455)</f>
        <v>46.688000000000002</v>
      </c>
      <c r="G456" s="73">
        <f>SUM(F456/F466)</f>
        <v>0.38132713981653449</v>
      </c>
    </row>
    <row r="457" spans="1:12" ht="15" thickTop="1" x14ac:dyDescent="0.3">
      <c r="A457" s="20"/>
      <c r="B457" s="74" t="s">
        <v>45</v>
      </c>
      <c r="C457" s="4"/>
      <c r="D457" s="4"/>
      <c r="E457" s="4"/>
      <c r="F457" s="41"/>
      <c r="G457" s="75"/>
    </row>
    <row r="458" spans="1:12" x14ac:dyDescent="0.3">
      <c r="A458" s="36" t="s">
        <v>23</v>
      </c>
      <c r="B458" s="4" t="s">
        <v>1314</v>
      </c>
      <c r="C458" s="4" t="s">
        <v>110</v>
      </c>
      <c r="D458" s="22">
        <v>0.3</v>
      </c>
      <c r="E458" s="76">
        <v>31.5</v>
      </c>
      <c r="F458" s="6">
        <f>PRODUCT(D458:E458)</f>
        <v>9.4499999999999993</v>
      </c>
      <c r="G458" s="7"/>
    </row>
    <row r="459" spans="1:12" x14ac:dyDescent="0.3">
      <c r="A459" s="36" t="s">
        <v>47</v>
      </c>
      <c r="B459" s="4" t="s">
        <v>1360</v>
      </c>
      <c r="C459" s="4" t="s">
        <v>110</v>
      </c>
      <c r="D459" s="22">
        <v>0.9</v>
      </c>
      <c r="E459" s="76">
        <v>31.88</v>
      </c>
      <c r="F459" s="23">
        <f>PRODUCT(D459:E459)</f>
        <v>28.692</v>
      </c>
      <c r="G459" s="7"/>
    </row>
    <row r="460" spans="1:12" ht="15" thickBot="1" x14ac:dyDescent="0.35">
      <c r="A460" s="36" t="s">
        <v>78</v>
      </c>
      <c r="B460" s="4" t="s">
        <v>1399</v>
      </c>
      <c r="C460" s="4" t="s">
        <v>130</v>
      </c>
      <c r="D460" s="22">
        <v>1.1000000000000001</v>
      </c>
      <c r="E460" s="6">
        <v>10.87</v>
      </c>
      <c r="F460" s="23">
        <f>PRODUCT(D460:E460)</f>
        <v>11.957000000000001</v>
      </c>
      <c r="G460" s="93"/>
      <c r="J460" s="30"/>
      <c r="L460" s="31"/>
    </row>
    <row r="461" spans="1:12" ht="15.6" thickTop="1" thickBot="1" x14ac:dyDescent="0.35">
      <c r="A461" s="71">
        <v>2</v>
      </c>
      <c r="B461" s="244" t="s">
        <v>49</v>
      </c>
      <c r="C461" s="245"/>
      <c r="D461" s="245"/>
      <c r="E461" s="246"/>
      <c r="F461" s="72">
        <f>SUM(F458:F460)</f>
        <v>50.098999999999997</v>
      </c>
      <c r="G461" s="73">
        <f>SUM(F461/F466)</f>
        <v>0.40918669417556031</v>
      </c>
    </row>
    <row r="462" spans="1:12" ht="15.6" thickTop="1" thickBot="1" x14ac:dyDescent="0.35">
      <c r="A462" s="78" t="s">
        <v>26</v>
      </c>
      <c r="B462" s="244" t="s">
        <v>27</v>
      </c>
      <c r="C462" s="245"/>
      <c r="D462" s="245"/>
      <c r="E462" s="246"/>
      <c r="F462" s="79">
        <f>SUM(F456,F461)</f>
        <v>96.787000000000006</v>
      </c>
      <c r="G462" s="3"/>
    </row>
    <row r="463" spans="1:12" ht="15.6" thickTop="1" thickBot="1" x14ac:dyDescent="0.35">
      <c r="A463" s="80">
        <v>3</v>
      </c>
      <c r="B463" s="264" t="s">
        <v>28</v>
      </c>
      <c r="C463" s="265"/>
      <c r="D463" s="265"/>
      <c r="E463" s="266"/>
      <c r="F463" s="79">
        <f>SUM(F462)*15%</f>
        <v>14.518050000000001</v>
      </c>
      <c r="G463" s="73">
        <f>SUM(F463/F466)</f>
        <v>0.11857707509881422</v>
      </c>
    </row>
    <row r="464" spans="1:12" ht="15.6" thickTop="1" thickBot="1" x14ac:dyDescent="0.35">
      <c r="A464" s="78" t="s">
        <v>29</v>
      </c>
      <c r="B464" s="244" t="s">
        <v>30</v>
      </c>
      <c r="C464" s="245"/>
      <c r="D464" s="245"/>
      <c r="E464" s="246"/>
      <c r="F464" s="81">
        <f>SUM(F462:F463)</f>
        <v>111.30505000000001</v>
      </c>
    </row>
    <row r="465" spans="1:12" ht="15.6" thickTop="1" thickBot="1" x14ac:dyDescent="0.35">
      <c r="A465" s="80">
        <v>4</v>
      </c>
      <c r="B465" s="264" t="s">
        <v>31</v>
      </c>
      <c r="C465" s="265"/>
      <c r="D465" s="265"/>
      <c r="E465" s="266"/>
      <c r="F465" s="79">
        <f>SUM(F464)*10%</f>
        <v>11.130505000000001</v>
      </c>
      <c r="G465" s="73">
        <f>SUM(F465/F466)</f>
        <v>9.0909090909090912E-2</v>
      </c>
    </row>
    <row r="466" spans="1:12" ht="15.6" thickTop="1" thickBot="1" x14ac:dyDescent="0.35">
      <c r="A466" s="78" t="s">
        <v>32</v>
      </c>
      <c r="B466" s="244" t="s">
        <v>33</v>
      </c>
      <c r="C466" s="245"/>
      <c r="D466" s="245"/>
      <c r="E466" s="246"/>
      <c r="F466" s="81">
        <f>SUM(F464:F465)</f>
        <v>122.43555500000001</v>
      </c>
      <c r="G466" s="82">
        <f>SUM(G456,G461,G463,G465)</f>
        <v>0.99999999999999989</v>
      </c>
    </row>
    <row r="467" spans="1:12" ht="15.6" thickTop="1" thickBot="1" x14ac:dyDescent="0.35"/>
    <row r="468" spans="1:12" ht="44.4" thickTop="1" thickBot="1" x14ac:dyDescent="0.35">
      <c r="A468" s="61" t="s">
        <v>2</v>
      </c>
      <c r="B468" s="62" t="s">
        <v>3</v>
      </c>
      <c r="C468" s="63" t="s">
        <v>4</v>
      </c>
      <c r="D468" s="64" t="s">
        <v>5</v>
      </c>
      <c r="E468" s="27"/>
      <c r="F468" s="20"/>
      <c r="G468" s="20"/>
      <c r="H468" s="2"/>
    </row>
    <row r="469" spans="1:12" ht="409.2" customHeight="1" thickTop="1" x14ac:dyDescent="0.3">
      <c r="A469" s="232" t="s">
        <v>1391</v>
      </c>
      <c r="B469" s="278" t="s">
        <v>1395</v>
      </c>
      <c r="C469" s="194"/>
      <c r="D469" s="194"/>
      <c r="E469" s="27"/>
      <c r="F469" s="20"/>
      <c r="G469" s="20"/>
      <c r="H469" s="2"/>
    </row>
    <row r="470" spans="1:12" ht="98.4" customHeight="1" x14ac:dyDescent="0.3">
      <c r="A470" s="240"/>
      <c r="B470" s="280"/>
      <c r="C470" s="146" t="s">
        <v>130</v>
      </c>
      <c r="D470" s="146">
        <v>1</v>
      </c>
      <c r="E470" s="20"/>
      <c r="F470" s="20"/>
      <c r="G470" s="20"/>
    </row>
    <row r="471" spans="1:12" ht="15" thickBot="1" x14ac:dyDescent="0.35">
      <c r="A471" s="16" t="s">
        <v>2760</v>
      </c>
      <c r="B471" s="145" t="s">
        <v>1400</v>
      </c>
      <c r="C471" s="16" t="s">
        <v>130</v>
      </c>
      <c r="D471" s="16">
        <v>1</v>
      </c>
      <c r="E471" s="20"/>
      <c r="F471" s="20"/>
      <c r="G471" s="20"/>
    </row>
    <row r="472" spans="1:12" ht="30" thickTop="1" thickBot="1" x14ac:dyDescent="0.35">
      <c r="A472" s="61" t="s">
        <v>9</v>
      </c>
      <c r="B472" s="62" t="s">
        <v>10</v>
      </c>
      <c r="C472" s="62" t="s">
        <v>4</v>
      </c>
      <c r="D472" s="62" t="s">
        <v>11</v>
      </c>
      <c r="E472" s="62" t="s">
        <v>12</v>
      </c>
      <c r="F472" s="62" t="s">
        <v>13</v>
      </c>
      <c r="G472" s="64" t="s">
        <v>14</v>
      </c>
    </row>
    <row r="473" spans="1:12" ht="15" thickTop="1" x14ac:dyDescent="0.3">
      <c r="A473" s="20"/>
      <c r="B473" s="67" t="s">
        <v>15</v>
      </c>
      <c r="C473" s="68"/>
      <c r="D473" s="68"/>
      <c r="E473" s="68"/>
      <c r="F473" s="68"/>
      <c r="G473" s="7"/>
    </row>
    <row r="474" spans="1:12" x14ac:dyDescent="0.3">
      <c r="A474" s="36" t="s">
        <v>16</v>
      </c>
      <c r="B474" s="4" t="s">
        <v>70</v>
      </c>
      <c r="C474" s="4" t="s">
        <v>18</v>
      </c>
      <c r="D474" s="22">
        <v>0.8</v>
      </c>
      <c r="E474" s="70">
        <v>30.27</v>
      </c>
      <c r="F474" s="139">
        <f>PRODUCT(D474:E474)</f>
        <v>24.216000000000001</v>
      </c>
      <c r="G474" s="7"/>
    </row>
    <row r="475" spans="1:12" ht="15" thickBot="1" x14ac:dyDescent="0.35">
      <c r="A475" s="36" t="s">
        <v>19</v>
      </c>
      <c r="B475" s="4" t="s">
        <v>140</v>
      </c>
      <c r="C475" s="4" t="s">
        <v>18</v>
      </c>
      <c r="D475" s="22">
        <v>0.8</v>
      </c>
      <c r="E475" s="70">
        <v>28.09</v>
      </c>
      <c r="F475" s="139">
        <f>PRODUCT(D475:E475)</f>
        <v>22.472000000000001</v>
      </c>
      <c r="G475" s="7"/>
    </row>
    <row r="476" spans="1:12" ht="15.6" thickTop="1" thickBot="1" x14ac:dyDescent="0.35">
      <c r="A476" s="71">
        <v>1</v>
      </c>
      <c r="B476" s="244" t="s">
        <v>21</v>
      </c>
      <c r="C476" s="245"/>
      <c r="D476" s="245"/>
      <c r="E476" s="246"/>
      <c r="F476" s="72">
        <f>SUM(F474:F475)</f>
        <v>46.688000000000002</v>
      </c>
      <c r="G476" s="73">
        <f>SUM(F476/F486)</f>
        <v>0.3678244955294292</v>
      </c>
    </row>
    <row r="477" spans="1:12" ht="15" thickTop="1" x14ac:dyDescent="0.3">
      <c r="A477" s="20"/>
      <c r="B477" s="74" t="s">
        <v>45</v>
      </c>
      <c r="C477" s="4"/>
      <c r="D477" s="4"/>
      <c r="E477" s="4"/>
      <c r="F477" s="41"/>
      <c r="G477" s="75"/>
    </row>
    <row r="478" spans="1:12" x14ac:dyDescent="0.3">
      <c r="A478" s="36" t="s">
        <v>23</v>
      </c>
      <c r="B478" s="4" t="s">
        <v>1314</v>
      </c>
      <c r="C478" s="4" t="s">
        <v>110</v>
      </c>
      <c r="D478" s="22">
        <v>0.3</v>
      </c>
      <c r="E478" s="76">
        <v>31.5</v>
      </c>
      <c r="F478" s="6">
        <f>PRODUCT(D478:E478)</f>
        <v>9.4499999999999993</v>
      </c>
      <c r="G478" s="7"/>
    </row>
    <row r="479" spans="1:12" x14ac:dyDescent="0.3">
      <c r="A479" s="36" t="s">
        <v>47</v>
      </c>
      <c r="B479" s="4" t="s">
        <v>1360</v>
      </c>
      <c r="C479" s="4" t="s">
        <v>110</v>
      </c>
      <c r="D479" s="22">
        <v>0.9</v>
      </c>
      <c r="E479" s="76">
        <v>31.88</v>
      </c>
      <c r="F479" s="23">
        <f>PRODUCT(D479:E479)</f>
        <v>28.692</v>
      </c>
      <c r="G479" s="7"/>
    </row>
    <row r="480" spans="1:12" ht="15" thickBot="1" x14ac:dyDescent="0.35">
      <c r="A480" s="36" t="s">
        <v>78</v>
      </c>
      <c r="B480" s="4" t="s">
        <v>1401</v>
      </c>
      <c r="C480" s="4" t="s">
        <v>130</v>
      </c>
      <c r="D480" s="22">
        <v>1.1000000000000001</v>
      </c>
      <c r="E480" s="6">
        <v>14.1</v>
      </c>
      <c r="F480" s="23">
        <f>PRODUCT(D480:E480)</f>
        <v>15.510000000000002</v>
      </c>
      <c r="G480" s="93"/>
      <c r="J480" s="30"/>
      <c r="L480" s="31"/>
    </row>
    <row r="481" spans="1:8" ht="15.6" thickTop="1" thickBot="1" x14ac:dyDescent="0.35">
      <c r="A481" s="71">
        <v>2</v>
      </c>
      <c r="B481" s="244" t="s">
        <v>49</v>
      </c>
      <c r="C481" s="245"/>
      <c r="D481" s="245"/>
      <c r="E481" s="246"/>
      <c r="F481" s="72">
        <f>SUM(F478:F480)</f>
        <v>53.652000000000001</v>
      </c>
      <c r="G481" s="73">
        <f>SUM(F481/F486)</f>
        <v>0.42268933846266565</v>
      </c>
    </row>
    <row r="482" spans="1:8" ht="15.6" thickTop="1" thickBot="1" x14ac:dyDescent="0.35">
      <c r="A482" s="78" t="s">
        <v>26</v>
      </c>
      <c r="B482" s="244" t="s">
        <v>27</v>
      </c>
      <c r="C482" s="245"/>
      <c r="D482" s="245"/>
      <c r="E482" s="246"/>
      <c r="F482" s="79">
        <f>SUM(F476,F481)</f>
        <v>100.34</v>
      </c>
      <c r="G482" s="3"/>
    </row>
    <row r="483" spans="1:8" ht="15.6" thickTop="1" thickBot="1" x14ac:dyDescent="0.35">
      <c r="A483" s="80">
        <v>3</v>
      </c>
      <c r="B483" s="264" t="s">
        <v>28</v>
      </c>
      <c r="C483" s="265"/>
      <c r="D483" s="265"/>
      <c r="E483" s="266"/>
      <c r="F483" s="79">
        <f>SUM(F482)*15%</f>
        <v>15.051</v>
      </c>
      <c r="G483" s="73">
        <f>SUM(F483/F486)</f>
        <v>0.11857707509881422</v>
      </c>
    </row>
    <row r="484" spans="1:8" ht="15.6" thickTop="1" thickBot="1" x14ac:dyDescent="0.35">
      <c r="A484" s="78" t="s">
        <v>29</v>
      </c>
      <c r="B484" s="244" t="s">
        <v>30</v>
      </c>
      <c r="C484" s="245"/>
      <c r="D484" s="245"/>
      <c r="E484" s="246"/>
      <c r="F484" s="81">
        <f>SUM(F482:F483)</f>
        <v>115.39100000000001</v>
      </c>
    </row>
    <row r="485" spans="1:8" ht="15.6" thickTop="1" thickBot="1" x14ac:dyDescent="0.35">
      <c r="A485" s="80">
        <v>4</v>
      </c>
      <c r="B485" s="264" t="s">
        <v>31</v>
      </c>
      <c r="C485" s="265"/>
      <c r="D485" s="265"/>
      <c r="E485" s="266"/>
      <c r="F485" s="79">
        <f>SUM(F484)*10%</f>
        <v>11.539100000000001</v>
      </c>
      <c r="G485" s="73">
        <f>SUM(F485/F486)</f>
        <v>9.0909090909090912E-2</v>
      </c>
    </row>
    <row r="486" spans="1:8" ht="15.6" thickTop="1" thickBot="1" x14ac:dyDescent="0.35">
      <c r="A486" s="78" t="s">
        <v>32</v>
      </c>
      <c r="B486" s="244" t="s">
        <v>33</v>
      </c>
      <c r="C486" s="245"/>
      <c r="D486" s="245"/>
      <c r="E486" s="246"/>
      <c r="F486" s="81">
        <f>SUM(F484:F485)</f>
        <v>126.93010000000001</v>
      </c>
      <c r="G486" s="82">
        <f>SUM(G476,G481,G483,G485)</f>
        <v>1</v>
      </c>
    </row>
    <row r="487" spans="1:8" ht="15.6" thickTop="1" thickBot="1" x14ac:dyDescent="0.35">
      <c r="A487" s="8"/>
      <c r="B487" s="9"/>
      <c r="C487" s="9"/>
      <c r="D487" s="9"/>
      <c r="E487" s="9"/>
      <c r="F487" s="11"/>
      <c r="G487" s="12"/>
    </row>
    <row r="488" spans="1:8" ht="44.4" thickTop="1" thickBot="1" x14ac:dyDescent="0.35">
      <c r="A488" s="61" t="s">
        <v>2</v>
      </c>
      <c r="B488" s="62" t="s">
        <v>3</v>
      </c>
      <c r="C488" s="63" t="s">
        <v>4</v>
      </c>
      <c r="D488" s="64" t="s">
        <v>5</v>
      </c>
      <c r="E488" s="27"/>
      <c r="F488" s="20"/>
      <c r="G488" s="20"/>
      <c r="H488" s="2"/>
    </row>
    <row r="489" spans="1:8" ht="408.6" customHeight="1" thickTop="1" thickBot="1" x14ac:dyDescent="0.35">
      <c r="A489" s="232" t="s">
        <v>1394</v>
      </c>
      <c r="B489" s="278" t="s">
        <v>1403</v>
      </c>
      <c r="C489" s="193"/>
      <c r="D489" s="276">
        <v>1</v>
      </c>
      <c r="E489" s="27"/>
      <c r="F489" s="20"/>
      <c r="G489" s="20"/>
      <c r="H489" s="2"/>
    </row>
    <row r="490" spans="1:8" ht="177.6" customHeight="1" thickTop="1" thickBot="1" x14ac:dyDescent="0.35">
      <c r="A490" s="233"/>
      <c r="B490" s="279"/>
      <c r="C490" s="16" t="s">
        <v>130</v>
      </c>
      <c r="D490" s="277"/>
      <c r="E490" s="27"/>
      <c r="F490" s="20"/>
      <c r="G490" s="20"/>
    </row>
    <row r="491" spans="1:8" ht="30" thickTop="1" thickBot="1" x14ac:dyDescent="0.35">
      <c r="A491" s="61" t="s">
        <v>9</v>
      </c>
      <c r="B491" s="62" t="s">
        <v>10</v>
      </c>
      <c r="C491" s="62" t="s">
        <v>4</v>
      </c>
      <c r="D491" s="62" t="s">
        <v>11</v>
      </c>
      <c r="E491" s="62" t="s">
        <v>12</v>
      </c>
      <c r="F491" s="62" t="s">
        <v>13</v>
      </c>
      <c r="G491" s="64" t="s">
        <v>14</v>
      </c>
    </row>
    <row r="492" spans="1:8" ht="15" thickTop="1" x14ac:dyDescent="0.3">
      <c r="A492" s="20"/>
      <c r="B492" s="67" t="s">
        <v>15</v>
      </c>
      <c r="C492" s="68"/>
      <c r="D492" s="68"/>
      <c r="E492" s="68"/>
      <c r="F492" s="68"/>
      <c r="G492" s="7"/>
    </row>
    <row r="493" spans="1:8" x14ac:dyDescent="0.3">
      <c r="A493" s="36" t="s">
        <v>16</v>
      </c>
      <c r="B493" s="4" t="s">
        <v>70</v>
      </c>
      <c r="C493" s="4" t="s">
        <v>18</v>
      </c>
      <c r="D493" s="69">
        <v>0.6</v>
      </c>
      <c r="E493" s="70">
        <v>30.27</v>
      </c>
      <c r="F493" s="41">
        <f>D493*E493</f>
        <v>18.161999999999999</v>
      </c>
      <c r="G493" s="7"/>
    </row>
    <row r="494" spans="1:8" ht="15" thickBot="1" x14ac:dyDescent="0.35">
      <c r="A494" s="36" t="s">
        <v>19</v>
      </c>
      <c r="B494" s="4" t="s">
        <v>36</v>
      </c>
      <c r="C494" s="4" t="s">
        <v>18</v>
      </c>
      <c r="D494" s="22">
        <v>0.6</v>
      </c>
      <c r="E494" s="70">
        <v>28.09</v>
      </c>
      <c r="F494" s="6">
        <f>PRODUCT(D494:E494)</f>
        <v>16.853999999999999</v>
      </c>
      <c r="G494" s="7"/>
    </row>
    <row r="495" spans="1:8" ht="15.6" thickTop="1" thickBot="1" x14ac:dyDescent="0.35">
      <c r="A495" s="71">
        <v>1</v>
      </c>
      <c r="B495" s="244" t="s">
        <v>21</v>
      </c>
      <c r="C495" s="245"/>
      <c r="D495" s="245"/>
      <c r="E495" s="246"/>
      <c r="F495" s="72">
        <f>SUM(F493:F494)</f>
        <v>35.015999999999998</v>
      </c>
      <c r="G495" s="73">
        <f>SUM(F495/F504)</f>
        <v>0.35018384752001613</v>
      </c>
    </row>
    <row r="496" spans="1:8" ht="15" thickTop="1" x14ac:dyDescent="0.3">
      <c r="A496" s="20"/>
      <c r="B496" s="74" t="s">
        <v>45</v>
      </c>
      <c r="C496" s="4"/>
      <c r="D496" s="4"/>
      <c r="E496" s="4"/>
      <c r="F496" s="41"/>
      <c r="G496" s="75"/>
    </row>
    <row r="497" spans="1:12" x14ac:dyDescent="0.3">
      <c r="A497" s="36" t="s">
        <v>23</v>
      </c>
      <c r="B497" s="4" t="s">
        <v>1404</v>
      </c>
      <c r="C497" s="4" t="s">
        <v>130</v>
      </c>
      <c r="D497" s="22">
        <v>1</v>
      </c>
      <c r="E497" s="6">
        <v>29.09</v>
      </c>
      <c r="F497" s="41">
        <f>D497*E497</f>
        <v>29.09</v>
      </c>
      <c r="G497" s="7"/>
      <c r="J497" s="30"/>
      <c r="L497" s="31"/>
    </row>
    <row r="498" spans="1:12" ht="35.4" customHeight="1" thickBot="1" x14ac:dyDescent="0.35">
      <c r="A498" s="36" t="s">
        <v>47</v>
      </c>
      <c r="B498" s="4" t="s">
        <v>1405</v>
      </c>
      <c r="C498" s="4" t="s">
        <v>1406</v>
      </c>
      <c r="D498" s="22">
        <v>18</v>
      </c>
      <c r="E498" s="6">
        <v>0.83</v>
      </c>
      <c r="F498" s="41">
        <f>D498*E498</f>
        <v>14.94</v>
      </c>
      <c r="G498" s="7"/>
    </row>
    <row r="499" spans="1:12" ht="15.6" thickTop="1" thickBot="1" x14ac:dyDescent="0.35">
      <c r="A499" s="71">
        <v>2</v>
      </c>
      <c r="B499" s="244" t="s">
        <v>49</v>
      </c>
      <c r="C499" s="245"/>
      <c r="D499" s="245"/>
      <c r="E499" s="246"/>
      <c r="F499" s="72">
        <f>SUM(F497:F498)</f>
        <v>44.03</v>
      </c>
      <c r="G499" s="73">
        <f>SUM(F499/F504)</f>
        <v>0.44032998647207883</v>
      </c>
    </row>
    <row r="500" spans="1:12" ht="15.6" thickTop="1" thickBot="1" x14ac:dyDescent="0.35">
      <c r="A500" s="78" t="s">
        <v>26</v>
      </c>
      <c r="B500" s="244" t="s">
        <v>27</v>
      </c>
      <c r="C500" s="245"/>
      <c r="D500" s="245"/>
      <c r="E500" s="246"/>
      <c r="F500" s="79">
        <f>SUM(F495,F499)</f>
        <v>79.045999999999992</v>
      </c>
      <c r="G500" s="3"/>
    </row>
    <row r="501" spans="1:12" ht="15.6" thickTop="1" thickBot="1" x14ac:dyDescent="0.35">
      <c r="A501" s="80">
        <v>3</v>
      </c>
      <c r="B501" s="264" t="s">
        <v>28</v>
      </c>
      <c r="C501" s="265"/>
      <c r="D501" s="265"/>
      <c r="E501" s="266"/>
      <c r="F501" s="79">
        <f>SUM(F500)*15%</f>
        <v>11.856899999999998</v>
      </c>
      <c r="G501" s="73">
        <f>SUM(F501/F504)</f>
        <v>0.11857707509881422</v>
      </c>
    </row>
    <row r="502" spans="1:12" ht="15.6" thickTop="1" thickBot="1" x14ac:dyDescent="0.35">
      <c r="A502" s="78" t="s">
        <v>29</v>
      </c>
      <c r="B502" s="244" t="s">
        <v>30</v>
      </c>
      <c r="C502" s="245"/>
      <c r="D502" s="245"/>
      <c r="E502" s="246"/>
      <c r="F502" s="81">
        <f>SUM(F500:F501)</f>
        <v>90.902899999999988</v>
      </c>
    </row>
    <row r="503" spans="1:12" ht="15.6" thickTop="1" thickBot="1" x14ac:dyDescent="0.35">
      <c r="A503" s="80">
        <v>4</v>
      </c>
      <c r="B503" s="264" t="s">
        <v>31</v>
      </c>
      <c r="C503" s="265"/>
      <c r="D503" s="265"/>
      <c r="E503" s="266"/>
      <c r="F503" s="79">
        <f>SUM(F502)*10%</f>
        <v>9.0902899999999995</v>
      </c>
      <c r="G503" s="73">
        <f>SUM(F503/F504)</f>
        <v>9.0909090909090925E-2</v>
      </c>
    </row>
    <row r="504" spans="1:12" ht="15.6" thickTop="1" thickBot="1" x14ac:dyDescent="0.35">
      <c r="A504" s="78" t="s">
        <v>32</v>
      </c>
      <c r="B504" s="244" t="s">
        <v>33</v>
      </c>
      <c r="C504" s="245"/>
      <c r="D504" s="245"/>
      <c r="E504" s="246"/>
      <c r="F504" s="81">
        <f>SUM(F502,F503)</f>
        <v>99.993189999999984</v>
      </c>
      <c r="G504" s="82">
        <f>SUM(G495,G499,G501,G503)</f>
        <v>1</v>
      </c>
    </row>
    <row r="505" spans="1:12" ht="15.6" thickTop="1" thickBot="1" x14ac:dyDescent="0.35">
      <c r="A505" s="8"/>
      <c r="B505" s="9"/>
      <c r="C505" s="9"/>
      <c r="D505" s="9"/>
      <c r="E505" s="9"/>
      <c r="F505" s="11"/>
      <c r="G505" s="12"/>
    </row>
    <row r="506" spans="1:12" ht="44.4" thickTop="1" thickBot="1" x14ac:dyDescent="0.35">
      <c r="A506" s="61" t="s">
        <v>2</v>
      </c>
      <c r="B506" s="62" t="s">
        <v>3</v>
      </c>
      <c r="C506" s="63" t="s">
        <v>4</v>
      </c>
      <c r="D506" s="64" t="s">
        <v>5</v>
      </c>
      <c r="E506" s="27"/>
      <c r="F506" s="20"/>
      <c r="G506" s="20"/>
      <c r="H506" s="2"/>
    </row>
    <row r="507" spans="1:12" ht="210.6" customHeight="1" thickTop="1" x14ac:dyDescent="0.3">
      <c r="A507" s="232" t="s">
        <v>1402</v>
      </c>
      <c r="B507" s="278" t="s">
        <v>1408</v>
      </c>
      <c r="C507" s="274"/>
      <c r="D507" s="272"/>
      <c r="E507" s="27"/>
      <c r="F507" s="20"/>
      <c r="G507" s="20"/>
      <c r="H507" s="2"/>
    </row>
    <row r="508" spans="1:12" ht="165" customHeight="1" x14ac:dyDescent="0.3">
      <c r="A508" s="240"/>
      <c r="B508" s="280"/>
      <c r="C508" s="275"/>
      <c r="D508" s="273"/>
      <c r="E508" s="27"/>
      <c r="F508" s="20"/>
      <c r="G508" s="20"/>
    </row>
    <row r="509" spans="1:12" ht="15" thickBot="1" x14ac:dyDescent="0.35">
      <c r="A509" s="16" t="s">
        <v>2761</v>
      </c>
      <c r="B509" s="113" t="s">
        <v>1410</v>
      </c>
      <c r="C509" s="110" t="s">
        <v>203</v>
      </c>
      <c r="D509" s="110">
        <v>1</v>
      </c>
      <c r="E509" s="20"/>
      <c r="F509" s="20"/>
      <c r="G509" s="20"/>
    </row>
    <row r="510" spans="1:12" ht="30" thickTop="1" thickBot="1" x14ac:dyDescent="0.35">
      <c r="A510" s="61" t="s">
        <v>9</v>
      </c>
      <c r="B510" s="62" t="s">
        <v>10</v>
      </c>
      <c r="C510" s="62" t="s">
        <v>4</v>
      </c>
      <c r="D510" s="62" t="s">
        <v>11</v>
      </c>
      <c r="E510" s="62" t="s">
        <v>12</v>
      </c>
      <c r="F510" s="62" t="s">
        <v>13</v>
      </c>
      <c r="G510" s="64" t="s">
        <v>14</v>
      </c>
    </row>
    <row r="511" spans="1:12" ht="15" thickTop="1" x14ac:dyDescent="0.3">
      <c r="A511" s="20"/>
      <c r="B511" s="67" t="s">
        <v>15</v>
      </c>
      <c r="C511" s="68"/>
      <c r="D511" s="68"/>
      <c r="E511" s="68"/>
      <c r="F511" s="68"/>
      <c r="G511" s="7"/>
    </row>
    <row r="512" spans="1:12" x14ac:dyDescent="0.3">
      <c r="A512" s="36" t="s">
        <v>16</v>
      </c>
      <c r="B512" s="4" t="s">
        <v>70</v>
      </c>
      <c r="C512" s="4" t="s">
        <v>18</v>
      </c>
      <c r="D512" s="22">
        <v>0.4</v>
      </c>
      <c r="E512" s="70">
        <v>30.27</v>
      </c>
      <c r="F512" s="139">
        <f>PRODUCT(D512:E512)</f>
        <v>12.108000000000001</v>
      </c>
      <c r="G512" s="7"/>
    </row>
    <row r="513" spans="1:12" x14ac:dyDescent="0.3">
      <c r="A513" s="36" t="s">
        <v>19</v>
      </c>
      <c r="B513" s="4" t="s">
        <v>140</v>
      </c>
      <c r="C513" s="4" t="s">
        <v>18</v>
      </c>
      <c r="D513" s="22">
        <v>0.4</v>
      </c>
      <c r="E513" s="70">
        <v>28.09</v>
      </c>
      <c r="F513" s="141">
        <f>PRODUCT(D513:E513)</f>
        <v>11.236000000000001</v>
      </c>
      <c r="G513" s="7"/>
    </row>
    <row r="514" spans="1:12" ht="15" thickBot="1" x14ac:dyDescent="0.35">
      <c r="A514" s="36" t="s">
        <v>131</v>
      </c>
      <c r="B514" s="4" t="s">
        <v>141</v>
      </c>
      <c r="C514" s="4" t="s">
        <v>18</v>
      </c>
      <c r="D514" s="22">
        <v>0.4</v>
      </c>
      <c r="E514" s="70">
        <v>25.18</v>
      </c>
      <c r="F514" s="140">
        <f>PRODUCT(D514:E514)</f>
        <v>10.072000000000001</v>
      </c>
      <c r="G514" s="7"/>
    </row>
    <row r="515" spans="1:12" ht="15.6" thickTop="1" thickBot="1" x14ac:dyDescent="0.35">
      <c r="A515" s="71">
        <v>1</v>
      </c>
      <c r="B515" s="244" t="s">
        <v>21</v>
      </c>
      <c r="C515" s="245"/>
      <c r="D515" s="245"/>
      <c r="E515" s="246"/>
      <c r="F515" s="72">
        <f>SUM(F512:F514)</f>
        <v>33.416000000000004</v>
      </c>
      <c r="G515" s="73">
        <f>SUM(F515/F524)</f>
        <v>0.34582004918021425</v>
      </c>
    </row>
    <row r="516" spans="1:12" ht="15" thickTop="1" x14ac:dyDescent="0.3">
      <c r="A516" s="20"/>
      <c r="B516" s="74" t="s">
        <v>45</v>
      </c>
      <c r="C516" s="4"/>
      <c r="D516" s="4"/>
      <c r="E516" s="4"/>
      <c r="F516" s="41"/>
      <c r="G516" s="75"/>
    </row>
    <row r="517" spans="1:12" x14ac:dyDescent="0.3">
      <c r="A517" s="36" t="s">
        <v>23</v>
      </c>
      <c r="B517" s="4" t="s">
        <v>2902</v>
      </c>
      <c r="C517" s="4" t="s">
        <v>110</v>
      </c>
      <c r="D517" s="22">
        <v>0.4</v>
      </c>
      <c r="E517" s="76">
        <v>24.75</v>
      </c>
      <c r="F517" s="23">
        <f>PRODUCT(D517:E517)</f>
        <v>9.9</v>
      </c>
      <c r="G517" s="7"/>
      <c r="J517" s="30"/>
      <c r="L517" s="31"/>
    </row>
    <row r="518" spans="1:12" ht="15" thickBot="1" x14ac:dyDescent="0.35">
      <c r="A518" s="36" t="s">
        <v>47</v>
      </c>
      <c r="B518" s="4" t="s">
        <v>1412</v>
      </c>
      <c r="C518" s="4" t="s">
        <v>203</v>
      </c>
      <c r="D518" s="22">
        <v>1</v>
      </c>
      <c r="E518" s="142">
        <v>33.07</v>
      </c>
      <c r="F518" s="23">
        <f>PRODUCT(D518:E518)</f>
        <v>33.07</v>
      </c>
      <c r="G518" s="93"/>
      <c r="J518" s="30"/>
      <c r="L518" s="31"/>
    </row>
    <row r="519" spans="1:12" ht="15.6" thickTop="1" thickBot="1" x14ac:dyDescent="0.35">
      <c r="A519" s="71">
        <v>2</v>
      </c>
      <c r="B519" s="244" t="s">
        <v>49</v>
      </c>
      <c r="C519" s="245"/>
      <c r="D519" s="245"/>
      <c r="E519" s="246"/>
      <c r="F519" s="72">
        <f>SUM(F517:F518)</f>
        <v>42.97</v>
      </c>
      <c r="G519" s="73">
        <f>SUM(F519/F524)</f>
        <v>0.44469378481188071</v>
      </c>
    </row>
    <row r="520" spans="1:12" ht="15.6" thickTop="1" thickBot="1" x14ac:dyDescent="0.35">
      <c r="A520" s="78" t="s">
        <v>26</v>
      </c>
      <c r="B520" s="244" t="s">
        <v>54</v>
      </c>
      <c r="C520" s="245"/>
      <c r="D520" s="245"/>
      <c r="E520" s="246"/>
      <c r="F520" s="79">
        <f>SUM(F515,F519)</f>
        <v>76.385999999999996</v>
      </c>
      <c r="G520" s="3"/>
    </row>
    <row r="521" spans="1:12" ht="15.6" thickTop="1" thickBot="1" x14ac:dyDescent="0.35">
      <c r="A521" s="80">
        <v>3</v>
      </c>
      <c r="B521" s="264" t="s">
        <v>28</v>
      </c>
      <c r="C521" s="265"/>
      <c r="D521" s="265"/>
      <c r="E521" s="266"/>
      <c r="F521" s="79">
        <f>SUM(F520)*15%</f>
        <v>11.457899999999999</v>
      </c>
      <c r="G521" s="73">
        <f>SUM(F521/F524)</f>
        <v>0.11857707509881422</v>
      </c>
    </row>
    <row r="522" spans="1:12" ht="15.6" thickTop="1" thickBot="1" x14ac:dyDescent="0.35">
      <c r="A522" s="78" t="s">
        <v>29</v>
      </c>
      <c r="B522" s="244" t="s">
        <v>55</v>
      </c>
      <c r="C522" s="245"/>
      <c r="D522" s="245"/>
      <c r="E522" s="246"/>
      <c r="F522" s="81">
        <f>SUM(F520:F521)</f>
        <v>87.843899999999991</v>
      </c>
    </row>
    <row r="523" spans="1:12" ht="15.6" thickTop="1" thickBot="1" x14ac:dyDescent="0.35">
      <c r="A523" s="80">
        <v>4</v>
      </c>
      <c r="B523" s="264" t="s">
        <v>31</v>
      </c>
      <c r="C523" s="265"/>
      <c r="D523" s="265"/>
      <c r="E523" s="266"/>
      <c r="F523" s="79">
        <f>SUM(F522)*10%</f>
        <v>8.7843900000000001</v>
      </c>
      <c r="G523" s="73">
        <f>SUM(F523/F524)</f>
        <v>9.0909090909090912E-2</v>
      </c>
    </row>
    <row r="524" spans="1:12" ht="15.6" thickTop="1" thickBot="1" x14ac:dyDescent="0.35">
      <c r="A524" s="78" t="s">
        <v>32</v>
      </c>
      <c r="B524" s="244" t="s">
        <v>33</v>
      </c>
      <c r="C524" s="245"/>
      <c r="D524" s="245"/>
      <c r="E524" s="246"/>
      <c r="F524" s="81">
        <f>SUM(F522:F523)</f>
        <v>96.628289999999993</v>
      </c>
      <c r="G524" s="82">
        <f>SUM(G515,G519,G521,G523)</f>
        <v>1</v>
      </c>
    </row>
    <row r="525" spans="1:12" ht="15.6" thickTop="1" thickBot="1" x14ac:dyDescent="0.35"/>
    <row r="526" spans="1:12" ht="44.4" thickTop="1" thickBot="1" x14ac:dyDescent="0.35">
      <c r="A526" s="61" t="s">
        <v>2</v>
      </c>
      <c r="B526" s="62" t="s">
        <v>3</v>
      </c>
      <c r="C526" s="63" t="s">
        <v>4</v>
      </c>
      <c r="D526" s="64" t="s">
        <v>5</v>
      </c>
      <c r="E526" s="27"/>
      <c r="F526" s="20"/>
      <c r="G526" s="20"/>
      <c r="H526" s="2"/>
    </row>
    <row r="527" spans="1:12" ht="244.8" customHeight="1" thickTop="1" x14ac:dyDescent="0.3">
      <c r="A527" s="232" t="s">
        <v>1402</v>
      </c>
      <c r="B527" s="278" t="s">
        <v>1413</v>
      </c>
      <c r="C527" s="274"/>
      <c r="D527" s="272"/>
      <c r="E527" s="27"/>
      <c r="F527" s="20"/>
      <c r="G527" s="20"/>
      <c r="H527" s="2"/>
    </row>
    <row r="528" spans="1:12" ht="130.19999999999999" hidden="1" customHeight="1" x14ac:dyDescent="0.3">
      <c r="A528" s="240"/>
      <c r="B528" s="280"/>
      <c r="C528" s="275"/>
      <c r="D528" s="273"/>
      <c r="E528" s="27"/>
      <c r="F528" s="20"/>
      <c r="G528" s="20"/>
    </row>
    <row r="529" spans="1:12" ht="15" thickBot="1" x14ac:dyDescent="0.35">
      <c r="A529" s="16" t="s">
        <v>2762</v>
      </c>
      <c r="B529" s="113" t="s">
        <v>1414</v>
      </c>
      <c r="C529" s="110" t="s">
        <v>203</v>
      </c>
      <c r="D529" s="110">
        <v>1</v>
      </c>
      <c r="E529" s="20"/>
      <c r="F529" s="20"/>
      <c r="G529" s="20"/>
    </row>
    <row r="530" spans="1:12" ht="30" thickTop="1" thickBot="1" x14ac:dyDescent="0.35">
      <c r="A530" s="61" t="s">
        <v>9</v>
      </c>
      <c r="B530" s="62" t="s">
        <v>10</v>
      </c>
      <c r="C530" s="62" t="s">
        <v>4</v>
      </c>
      <c r="D530" s="62" t="s">
        <v>11</v>
      </c>
      <c r="E530" s="62" t="s">
        <v>12</v>
      </c>
      <c r="F530" s="62" t="s">
        <v>13</v>
      </c>
      <c r="G530" s="64" t="s">
        <v>14</v>
      </c>
    </row>
    <row r="531" spans="1:12" ht="15" thickTop="1" x14ac:dyDescent="0.3">
      <c r="A531" s="20"/>
      <c r="B531" s="67" t="s">
        <v>15</v>
      </c>
      <c r="C531" s="68"/>
      <c r="D531" s="68"/>
      <c r="E531" s="68"/>
      <c r="F531" s="68"/>
      <c r="G531" s="7"/>
    </row>
    <row r="532" spans="1:12" x14ac:dyDescent="0.3">
      <c r="A532" s="36" t="s">
        <v>16</v>
      </c>
      <c r="B532" s="4" t="s">
        <v>70</v>
      </c>
      <c r="C532" s="4" t="s">
        <v>18</v>
      </c>
      <c r="D532" s="22">
        <v>0.5</v>
      </c>
      <c r="E532" s="70">
        <v>30.27</v>
      </c>
      <c r="F532" s="139">
        <f>PRODUCT(D532:E532)</f>
        <v>15.135</v>
      </c>
      <c r="G532" s="7"/>
    </row>
    <row r="533" spans="1:12" x14ac:dyDescent="0.3">
      <c r="A533" s="36" t="s">
        <v>19</v>
      </c>
      <c r="B533" s="4" t="s">
        <v>140</v>
      </c>
      <c r="C533" s="4" t="s">
        <v>18</v>
      </c>
      <c r="D533" s="22">
        <v>0.5</v>
      </c>
      <c r="E533" s="70">
        <v>28.09</v>
      </c>
      <c r="F533" s="141">
        <f>PRODUCT(D533:E533)</f>
        <v>14.045</v>
      </c>
      <c r="G533" s="7"/>
    </row>
    <row r="534" spans="1:12" ht="15" thickBot="1" x14ac:dyDescent="0.35">
      <c r="A534" s="36" t="s">
        <v>131</v>
      </c>
      <c r="B534" s="4" t="s">
        <v>141</v>
      </c>
      <c r="C534" s="4" t="s">
        <v>18</v>
      </c>
      <c r="D534" s="22">
        <v>0.5</v>
      </c>
      <c r="E534" s="70">
        <v>25.18</v>
      </c>
      <c r="F534" s="140">
        <f>PRODUCT(D534:E534)</f>
        <v>12.59</v>
      </c>
      <c r="G534" s="7"/>
    </row>
    <row r="535" spans="1:12" ht="15.6" thickTop="1" thickBot="1" x14ac:dyDescent="0.35">
      <c r="A535" s="71">
        <v>1</v>
      </c>
      <c r="B535" s="244" t="s">
        <v>21</v>
      </c>
      <c r="C535" s="245"/>
      <c r="D535" s="245"/>
      <c r="E535" s="246"/>
      <c r="F535" s="72">
        <f>SUM(F532:F534)</f>
        <v>41.769999999999996</v>
      </c>
      <c r="G535" s="73">
        <f>SUM(F535/F544)</f>
        <v>0.27266525884269033</v>
      </c>
    </row>
    <row r="536" spans="1:12" ht="15" thickTop="1" x14ac:dyDescent="0.3">
      <c r="A536" s="20"/>
      <c r="B536" s="74" t="s">
        <v>45</v>
      </c>
      <c r="C536" s="4"/>
      <c r="D536" s="4"/>
      <c r="E536" s="4"/>
      <c r="F536" s="41"/>
      <c r="G536" s="75"/>
    </row>
    <row r="537" spans="1:12" x14ac:dyDescent="0.3">
      <c r="A537" s="36" t="s">
        <v>23</v>
      </c>
      <c r="B537" s="4" t="s">
        <v>2903</v>
      </c>
      <c r="C537" s="4" t="s">
        <v>110</v>
      </c>
      <c r="D537" s="22">
        <v>1.2</v>
      </c>
      <c r="E537" s="76">
        <v>24.75</v>
      </c>
      <c r="F537" s="23">
        <f>PRODUCT(D537:E537)</f>
        <v>29.7</v>
      </c>
      <c r="G537" s="7"/>
      <c r="J537" s="30"/>
      <c r="L537" s="31"/>
    </row>
    <row r="538" spans="1:12" ht="15" thickBot="1" x14ac:dyDescent="0.35">
      <c r="A538" s="36" t="s">
        <v>47</v>
      </c>
      <c r="B538" s="4" t="s">
        <v>1415</v>
      </c>
      <c r="C538" s="4" t="s">
        <v>203</v>
      </c>
      <c r="D538" s="22">
        <v>1</v>
      </c>
      <c r="E538" s="142">
        <v>49.63</v>
      </c>
      <c r="F538" s="23">
        <f>PRODUCT(D538:E538)</f>
        <v>49.63</v>
      </c>
      <c r="G538" s="93"/>
      <c r="J538" s="30"/>
      <c r="L538" s="31"/>
    </row>
    <row r="539" spans="1:12" ht="15.6" thickTop="1" thickBot="1" x14ac:dyDescent="0.35">
      <c r="A539" s="71">
        <v>2</v>
      </c>
      <c r="B539" s="244" t="s">
        <v>49</v>
      </c>
      <c r="C539" s="245"/>
      <c r="D539" s="245"/>
      <c r="E539" s="246"/>
      <c r="F539" s="72">
        <f>SUM(F537:F538)</f>
        <v>79.33</v>
      </c>
      <c r="G539" s="73">
        <f>SUM(F539/F544)</f>
        <v>0.51784857514940452</v>
      </c>
    </row>
    <row r="540" spans="1:12" ht="15.6" thickTop="1" thickBot="1" x14ac:dyDescent="0.35">
      <c r="A540" s="78" t="s">
        <v>26</v>
      </c>
      <c r="B540" s="244" t="s">
        <v>54</v>
      </c>
      <c r="C540" s="245"/>
      <c r="D540" s="245"/>
      <c r="E540" s="246"/>
      <c r="F540" s="79">
        <f>SUM(F535,F539)</f>
        <v>121.1</v>
      </c>
      <c r="G540" s="3"/>
    </row>
    <row r="541" spans="1:12" ht="15.6" thickTop="1" thickBot="1" x14ac:dyDescent="0.35">
      <c r="A541" s="80">
        <v>3</v>
      </c>
      <c r="B541" s="264" t="s">
        <v>28</v>
      </c>
      <c r="C541" s="265"/>
      <c r="D541" s="265"/>
      <c r="E541" s="266"/>
      <c r="F541" s="79">
        <f>SUM(F540)*15%</f>
        <v>18.164999999999999</v>
      </c>
      <c r="G541" s="73">
        <f>SUM(F541/F544)</f>
        <v>0.11857707509881422</v>
      </c>
    </row>
    <row r="542" spans="1:12" ht="15.6" thickTop="1" thickBot="1" x14ac:dyDescent="0.35">
      <c r="A542" s="78" t="s">
        <v>29</v>
      </c>
      <c r="B542" s="244" t="s">
        <v>55</v>
      </c>
      <c r="C542" s="245"/>
      <c r="D542" s="245"/>
      <c r="E542" s="246"/>
      <c r="F542" s="81">
        <f>SUM(F540:F541)</f>
        <v>139.26499999999999</v>
      </c>
    </row>
    <row r="543" spans="1:12" ht="15.6" thickTop="1" thickBot="1" x14ac:dyDescent="0.35">
      <c r="A543" s="80">
        <v>4</v>
      </c>
      <c r="B543" s="264" t="s">
        <v>31</v>
      </c>
      <c r="C543" s="265"/>
      <c r="D543" s="265"/>
      <c r="E543" s="266"/>
      <c r="F543" s="79">
        <f>SUM(F542)*10%</f>
        <v>13.926499999999999</v>
      </c>
      <c r="G543" s="73">
        <f>SUM(F543/F544)</f>
        <v>9.0909090909090912E-2</v>
      </c>
    </row>
    <row r="544" spans="1:12" ht="15.6" thickTop="1" thickBot="1" x14ac:dyDescent="0.35">
      <c r="A544" s="78" t="s">
        <v>32</v>
      </c>
      <c r="B544" s="244" t="s">
        <v>33</v>
      </c>
      <c r="C544" s="245"/>
      <c r="D544" s="245"/>
      <c r="E544" s="246"/>
      <c r="F544" s="81">
        <f>SUM(F542:F543)</f>
        <v>153.19149999999999</v>
      </c>
      <c r="G544" s="82">
        <f>SUM(G535,G539,G541,G543)</f>
        <v>1</v>
      </c>
    </row>
    <row r="545" spans="1:12" ht="15.6" thickTop="1" thickBot="1" x14ac:dyDescent="0.35"/>
    <row r="546" spans="1:12" ht="44.4" thickTop="1" thickBot="1" x14ac:dyDescent="0.35">
      <c r="A546" s="61" t="s">
        <v>2</v>
      </c>
      <c r="B546" s="62" t="s">
        <v>3</v>
      </c>
      <c r="C546" s="63" t="s">
        <v>4</v>
      </c>
      <c r="D546" s="64" t="s">
        <v>5</v>
      </c>
      <c r="E546" s="27"/>
      <c r="F546" s="20"/>
      <c r="G546" s="20"/>
      <c r="H546" s="2"/>
    </row>
    <row r="547" spans="1:12" ht="408.6" customHeight="1" thickTop="1" x14ac:dyDescent="0.3">
      <c r="A547" s="232" t="s">
        <v>1407</v>
      </c>
      <c r="B547" s="278" t="s">
        <v>1417</v>
      </c>
      <c r="C547" s="274"/>
      <c r="D547" s="272"/>
      <c r="E547" s="27"/>
      <c r="F547" s="20"/>
      <c r="G547" s="20"/>
      <c r="H547" s="2"/>
    </row>
    <row r="548" spans="1:12" ht="47.4" customHeight="1" x14ac:dyDescent="0.3">
      <c r="A548" s="240"/>
      <c r="B548" s="280"/>
      <c r="C548" s="275"/>
      <c r="D548" s="273"/>
      <c r="E548" s="27"/>
      <c r="F548" s="20"/>
      <c r="G548" s="20"/>
    </row>
    <row r="549" spans="1:12" ht="15" thickBot="1" x14ac:dyDescent="0.35">
      <c r="A549" s="16" t="s">
        <v>1409</v>
      </c>
      <c r="B549" s="113" t="s">
        <v>1418</v>
      </c>
      <c r="C549" s="110" t="s">
        <v>203</v>
      </c>
      <c r="D549" s="110">
        <v>1</v>
      </c>
      <c r="E549" s="20"/>
      <c r="F549" s="20"/>
      <c r="G549" s="20"/>
    </row>
    <row r="550" spans="1:12" ht="30" thickTop="1" thickBot="1" x14ac:dyDescent="0.35">
      <c r="A550" s="61" t="s">
        <v>9</v>
      </c>
      <c r="B550" s="62" t="s">
        <v>10</v>
      </c>
      <c r="C550" s="62" t="s">
        <v>4</v>
      </c>
      <c r="D550" s="62" t="s">
        <v>11</v>
      </c>
      <c r="E550" s="62" t="s">
        <v>12</v>
      </c>
      <c r="F550" s="62" t="s">
        <v>13</v>
      </c>
      <c r="G550" s="64" t="s">
        <v>14</v>
      </c>
    </row>
    <row r="551" spans="1:12" ht="15" thickTop="1" x14ac:dyDescent="0.3">
      <c r="A551" s="20"/>
      <c r="B551" s="67" t="s">
        <v>15</v>
      </c>
      <c r="C551" s="68"/>
      <c r="D551" s="68"/>
      <c r="E551" s="68"/>
      <c r="F551" s="68"/>
      <c r="G551" s="7"/>
    </row>
    <row r="552" spans="1:12" x14ac:dyDescent="0.3">
      <c r="A552" s="36" t="s">
        <v>16</v>
      </c>
      <c r="B552" s="4" t="s">
        <v>70</v>
      </c>
      <c r="C552" s="4" t="s">
        <v>18</v>
      </c>
      <c r="D552" s="22">
        <v>0.5</v>
      </c>
      <c r="E552" s="70">
        <v>30.27</v>
      </c>
      <c r="F552" s="139">
        <f>PRODUCT(D552:E552)</f>
        <v>15.135</v>
      </c>
      <c r="G552" s="7"/>
    </row>
    <row r="553" spans="1:12" x14ac:dyDescent="0.3">
      <c r="A553" s="36" t="s">
        <v>19</v>
      </c>
      <c r="B553" s="4" t="s">
        <v>140</v>
      </c>
      <c r="C553" s="4" t="s">
        <v>18</v>
      </c>
      <c r="D553" s="22">
        <v>0.5</v>
      </c>
      <c r="E553" s="70">
        <v>28.09</v>
      </c>
      <c r="F553" s="141">
        <f>PRODUCT(D553:E553)</f>
        <v>14.045</v>
      </c>
      <c r="G553" s="7"/>
    </row>
    <row r="554" spans="1:12" ht="15" thickBot="1" x14ac:dyDescent="0.35">
      <c r="A554" s="36" t="s">
        <v>131</v>
      </c>
      <c r="B554" s="4" t="s">
        <v>141</v>
      </c>
      <c r="C554" s="4" t="s">
        <v>18</v>
      </c>
      <c r="D554" s="22">
        <v>0.5</v>
      </c>
      <c r="E554" s="70">
        <v>25.18</v>
      </c>
      <c r="F554" s="140">
        <f>PRODUCT(D554:E554)</f>
        <v>12.59</v>
      </c>
      <c r="G554" s="7"/>
    </row>
    <row r="555" spans="1:12" ht="15.6" thickTop="1" thickBot="1" x14ac:dyDescent="0.35">
      <c r="A555" s="71">
        <v>1</v>
      </c>
      <c r="B555" s="244" t="s">
        <v>21</v>
      </c>
      <c r="C555" s="245"/>
      <c r="D555" s="245"/>
      <c r="E555" s="246"/>
      <c r="F555" s="72">
        <f>SUM(F552:F554)</f>
        <v>41.769999999999996</v>
      </c>
      <c r="G555" s="73">
        <f>SUM(F555/F564)</f>
        <v>0.25467993433074543</v>
      </c>
    </row>
    <row r="556" spans="1:12" ht="15" thickTop="1" x14ac:dyDescent="0.3">
      <c r="A556" s="20"/>
      <c r="B556" s="74" t="s">
        <v>45</v>
      </c>
      <c r="C556" s="4"/>
      <c r="D556" s="4"/>
      <c r="E556" s="4"/>
      <c r="F556" s="41"/>
      <c r="G556" s="75"/>
    </row>
    <row r="557" spans="1:12" x14ac:dyDescent="0.3">
      <c r="A557" s="36" t="s">
        <v>23</v>
      </c>
      <c r="B557" s="4" t="s">
        <v>1411</v>
      </c>
      <c r="C557" s="4" t="s">
        <v>110</v>
      </c>
      <c r="D557" s="22">
        <v>1.2</v>
      </c>
      <c r="E557" s="76">
        <v>15.66</v>
      </c>
      <c r="F557" s="23">
        <f>PRODUCT(D557:E557)</f>
        <v>18.791999999999998</v>
      </c>
      <c r="G557" s="7"/>
      <c r="J557" s="30"/>
      <c r="L557" s="31"/>
    </row>
    <row r="558" spans="1:12" ht="15" thickBot="1" x14ac:dyDescent="0.35">
      <c r="A558" s="36" t="s">
        <v>47</v>
      </c>
      <c r="B558" s="4" t="s">
        <v>1419</v>
      </c>
      <c r="C558" s="4" t="s">
        <v>203</v>
      </c>
      <c r="D558" s="22">
        <v>1</v>
      </c>
      <c r="E558" s="142">
        <v>69.09</v>
      </c>
      <c r="F558" s="23">
        <f>PRODUCT(D558:E558)</f>
        <v>69.09</v>
      </c>
      <c r="G558" s="93"/>
      <c r="J558" s="30"/>
      <c r="L558" s="31"/>
    </row>
    <row r="559" spans="1:12" ht="15.6" thickTop="1" thickBot="1" x14ac:dyDescent="0.35">
      <c r="A559" s="71">
        <v>2</v>
      </c>
      <c r="B559" s="244" t="s">
        <v>49</v>
      </c>
      <c r="C559" s="245"/>
      <c r="D559" s="245"/>
      <c r="E559" s="246"/>
      <c r="F559" s="72">
        <f>SUM(F557:F558)</f>
        <v>87.882000000000005</v>
      </c>
      <c r="G559" s="73">
        <f>SUM(F559/F564)</f>
        <v>0.53583389966134953</v>
      </c>
    </row>
    <row r="560" spans="1:12" ht="15.6" thickTop="1" thickBot="1" x14ac:dyDescent="0.35">
      <c r="A560" s="78" t="s">
        <v>26</v>
      </c>
      <c r="B560" s="244" t="s">
        <v>54</v>
      </c>
      <c r="C560" s="245"/>
      <c r="D560" s="245"/>
      <c r="E560" s="246"/>
      <c r="F560" s="79">
        <f>SUM(F555,F559)</f>
        <v>129.65199999999999</v>
      </c>
      <c r="G560" s="3"/>
    </row>
    <row r="561" spans="1:12" ht="15.6" thickTop="1" thickBot="1" x14ac:dyDescent="0.35">
      <c r="A561" s="80">
        <v>3</v>
      </c>
      <c r="B561" s="264" t="s">
        <v>28</v>
      </c>
      <c r="C561" s="265"/>
      <c r="D561" s="265"/>
      <c r="E561" s="266"/>
      <c r="F561" s="79">
        <f>SUM(F560)*15%</f>
        <v>19.447799999999997</v>
      </c>
      <c r="G561" s="73">
        <f>SUM(F561/F564)</f>
        <v>0.11857707509881422</v>
      </c>
    </row>
    <row r="562" spans="1:12" ht="15.6" thickTop="1" thickBot="1" x14ac:dyDescent="0.35">
      <c r="A562" s="78" t="s">
        <v>29</v>
      </c>
      <c r="B562" s="244" t="s">
        <v>55</v>
      </c>
      <c r="C562" s="245"/>
      <c r="D562" s="245"/>
      <c r="E562" s="246"/>
      <c r="F562" s="81">
        <f>SUM(F560:F561)</f>
        <v>149.09979999999999</v>
      </c>
    </row>
    <row r="563" spans="1:12" ht="15.6" thickTop="1" thickBot="1" x14ac:dyDescent="0.35">
      <c r="A563" s="80">
        <v>4</v>
      </c>
      <c r="B563" s="264" t="s">
        <v>31</v>
      </c>
      <c r="C563" s="265"/>
      <c r="D563" s="265"/>
      <c r="E563" s="266"/>
      <c r="F563" s="79">
        <f>SUM(F562)*10%</f>
        <v>14.909979999999999</v>
      </c>
      <c r="G563" s="73">
        <f>SUM(F563/F564)</f>
        <v>9.0909090909090912E-2</v>
      </c>
    </row>
    <row r="564" spans="1:12" ht="15.6" thickTop="1" thickBot="1" x14ac:dyDescent="0.35">
      <c r="A564" s="78" t="s">
        <v>32</v>
      </c>
      <c r="B564" s="244" t="s">
        <v>33</v>
      </c>
      <c r="C564" s="245"/>
      <c r="D564" s="245"/>
      <c r="E564" s="246"/>
      <c r="F564" s="81">
        <f>SUM(F562:F563)</f>
        <v>164.00977999999998</v>
      </c>
      <c r="G564" s="82">
        <f>SUM(G555,G559,G561,G563)</f>
        <v>1</v>
      </c>
    </row>
    <row r="565" spans="1:12" ht="15.6" thickTop="1" thickBot="1" x14ac:dyDescent="0.35"/>
    <row r="566" spans="1:12" ht="44.4" thickTop="1" thickBot="1" x14ac:dyDescent="0.35">
      <c r="A566" s="61" t="s">
        <v>2</v>
      </c>
      <c r="B566" s="62" t="s">
        <v>3</v>
      </c>
      <c r="C566" s="63" t="s">
        <v>4</v>
      </c>
      <c r="D566" s="64" t="s">
        <v>5</v>
      </c>
      <c r="E566" s="27"/>
      <c r="F566" s="20"/>
      <c r="G566" s="20"/>
      <c r="H566" s="2"/>
    </row>
    <row r="567" spans="1:12" ht="129.6" customHeight="1" thickTop="1" thickBot="1" x14ac:dyDescent="0.35">
      <c r="A567" s="46" t="s">
        <v>1416</v>
      </c>
      <c r="B567" s="113" t="s">
        <v>1421</v>
      </c>
      <c r="C567" s="110" t="s">
        <v>203</v>
      </c>
      <c r="D567" s="110">
        <v>1</v>
      </c>
      <c r="E567" s="20"/>
      <c r="F567" s="20"/>
      <c r="G567" s="20"/>
    </row>
    <row r="568" spans="1:12" ht="30" thickTop="1" thickBot="1" x14ac:dyDescent="0.35">
      <c r="A568" s="61" t="s">
        <v>9</v>
      </c>
      <c r="B568" s="62" t="s">
        <v>10</v>
      </c>
      <c r="C568" s="62" t="s">
        <v>4</v>
      </c>
      <c r="D568" s="62" t="s">
        <v>11</v>
      </c>
      <c r="E568" s="62" t="s">
        <v>12</v>
      </c>
      <c r="F568" s="62" t="s">
        <v>13</v>
      </c>
      <c r="G568" s="64" t="s">
        <v>14</v>
      </c>
    </row>
    <row r="569" spans="1:12" ht="15" thickTop="1" x14ac:dyDescent="0.3">
      <c r="A569" s="20"/>
      <c r="B569" s="67" t="s">
        <v>15</v>
      </c>
      <c r="C569" s="68"/>
      <c r="D569" s="68"/>
      <c r="E569" s="68"/>
      <c r="F569" s="68"/>
      <c r="G569" s="7"/>
    </row>
    <row r="570" spans="1:12" x14ac:dyDescent="0.3">
      <c r="A570" s="36" t="s">
        <v>16</v>
      </c>
      <c r="B570" s="4" t="s">
        <v>70</v>
      </c>
      <c r="C570" s="4" t="s">
        <v>18</v>
      </c>
      <c r="D570" s="22">
        <v>0.5</v>
      </c>
      <c r="E570" s="70">
        <v>30.27</v>
      </c>
      <c r="F570" s="139">
        <f>PRODUCT(D570:E570)</f>
        <v>15.135</v>
      </c>
      <c r="G570" s="7"/>
    </row>
    <row r="571" spans="1:12" x14ac:dyDescent="0.3">
      <c r="A571" s="36" t="s">
        <v>19</v>
      </c>
      <c r="B571" s="4" t="s">
        <v>140</v>
      </c>
      <c r="C571" s="4" t="s">
        <v>18</v>
      </c>
      <c r="D571" s="22">
        <v>0.5</v>
      </c>
      <c r="E571" s="70">
        <v>28.09</v>
      </c>
      <c r="F571" s="141">
        <f>PRODUCT(D571:E571)</f>
        <v>14.045</v>
      </c>
      <c r="G571" s="7"/>
    </row>
    <row r="572" spans="1:12" ht="15" thickBot="1" x14ac:dyDescent="0.35">
      <c r="A572" s="36" t="s">
        <v>131</v>
      </c>
      <c r="B572" s="4" t="s">
        <v>141</v>
      </c>
      <c r="C572" s="4" t="s">
        <v>18</v>
      </c>
      <c r="D572" s="22">
        <v>0.5</v>
      </c>
      <c r="E572" s="70">
        <v>25.18</v>
      </c>
      <c r="F572" s="140">
        <f>PRODUCT(D572:E572)</f>
        <v>12.59</v>
      </c>
      <c r="G572" s="7"/>
    </row>
    <row r="573" spans="1:12" ht="15.6" thickTop="1" thickBot="1" x14ac:dyDescent="0.35">
      <c r="A573" s="71">
        <v>1</v>
      </c>
      <c r="B573" s="244" t="s">
        <v>21</v>
      </c>
      <c r="C573" s="245"/>
      <c r="D573" s="245"/>
      <c r="E573" s="246"/>
      <c r="F573" s="72">
        <f>SUM(F570:F572)</f>
        <v>41.769999999999996</v>
      </c>
      <c r="G573" s="73">
        <f>SUM(F573/F581)</f>
        <v>0.44381401674529303</v>
      </c>
    </row>
    <row r="574" spans="1:12" ht="15" thickTop="1" x14ac:dyDescent="0.3">
      <c r="A574" s="20"/>
      <c r="B574" s="74" t="s">
        <v>45</v>
      </c>
      <c r="C574" s="4"/>
      <c r="D574" s="4"/>
      <c r="E574" s="4"/>
      <c r="F574" s="41"/>
      <c r="G574" s="75"/>
    </row>
    <row r="575" spans="1:12" ht="15" thickBot="1" x14ac:dyDescent="0.35">
      <c r="A575" s="36" t="s">
        <v>23</v>
      </c>
      <c r="B575" s="4" t="s">
        <v>1422</v>
      </c>
      <c r="C575" s="4" t="s">
        <v>203</v>
      </c>
      <c r="D575" s="22">
        <v>1</v>
      </c>
      <c r="E575" s="76">
        <v>32.630000000000003</v>
      </c>
      <c r="F575" s="23">
        <f>PRODUCT(D575:E575)</f>
        <v>32.630000000000003</v>
      </c>
      <c r="G575" s="7"/>
      <c r="J575" s="30"/>
      <c r="L575" s="31"/>
    </row>
    <row r="576" spans="1:12" ht="15.6" thickTop="1" thickBot="1" x14ac:dyDescent="0.35">
      <c r="A576" s="71">
        <v>2</v>
      </c>
      <c r="B576" s="244" t="s">
        <v>49</v>
      </c>
      <c r="C576" s="245"/>
      <c r="D576" s="245"/>
      <c r="E576" s="246"/>
      <c r="F576" s="72">
        <f>SUM(F575:F575)</f>
        <v>32.630000000000003</v>
      </c>
      <c r="G576" s="73">
        <f>SUM(F576/F581)</f>
        <v>0.34669981724680182</v>
      </c>
      <c r="J576" s="30"/>
      <c r="L576" s="31"/>
    </row>
    <row r="577" spans="1:12" ht="15.6" thickTop="1" thickBot="1" x14ac:dyDescent="0.35">
      <c r="A577" s="78" t="s">
        <v>26</v>
      </c>
      <c r="B577" s="244" t="s">
        <v>54</v>
      </c>
      <c r="C577" s="245"/>
      <c r="D577" s="245"/>
      <c r="E577" s="246"/>
      <c r="F577" s="79">
        <f>SUM(F573,F576)</f>
        <v>74.400000000000006</v>
      </c>
      <c r="G577" s="3"/>
    </row>
    <row r="578" spans="1:12" ht="15.6" thickTop="1" thickBot="1" x14ac:dyDescent="0.35">
      <c r="A578" s="80">
        <v>3</v>
      </c>
      <c r="B578" s="264" t="s">
        <v>28</v>
      </c>
      <c r="C578" s="265"/>
      <c r="D578" s="265"/>
      <c r="E578" s="266"/>
      <c r="F578" s="79">
        <f>SUM(F577)*15%</f>
        <v>11.16</v>
      </c>
      <c r="G578" s="73">
        <f>SUM(F578/F581)</f>
        <v>0.11857707509881422</v>
      </c>
    </row>
    <row r="579" spans="1:12" ht="15.6" thickTop="1" thickBot="1" x14ac:dyDescent="0.35">
      <c r="A579" s="78" t="s">
        <v>29</v>
      </c>
      <c r="B579" s="244" t="s">
        <v>55</v>
      </c>
      <c r="C579" s="245"/>
      <c r="D579" s="245"/>
      <c r="E579" s="246"/>
      <c r="F579" s="81">
        <f>SUM(F577:F578)</f>
        <v>85.56</v>
      </c>
    </row>
    <row r="580" spans="1:12" ht="15.6" thickTop="1" thickBot="1" x14ac:dyDescent="0.35">
      <c r="A580" s="80">
        <v>4</v>
      </c>
      <c r="B580" s="264" t="s">
        <v>31</v>
      </c>
      <c r="C580" s="265"/>
      <c r="D580" s="265"/>
      <c r="E580" s="266"/>
      <c r="F580" s="79">
        <f>SUM(F579)*10%</f>
        <v>8.5560000000000009</v>
      </c>
      <c r="G580" s="73">
        <f>SUM(F580/F581)</f>
        <v>9.0909090909090925E-2</v>
      </c>
    </row>
    <row r="581" spans="1:12" ht="15.6" thickTop="1" thickBot="1" x14ac:dyDescent="0.35">
      <c r="A581" s="78" t="s">
        <v>32</v>
      </c>
      <c r="B581" s="244" t="s">
        <v>33</v>
      </c>
      <c r="C581" s="245"/>
      <c r="D581" s="245"/>
      <c r="E581" s="246"/>
      <c r="F581" s="81">
        <f>SUM(F579:F580)</f>
        <v>94.116</v>
      </c>
      <c r="G581" s="82">
        <f>SUM(G573,G576,G578,G580)</f>
        <v>1</v>
      </c>
    </row>
    <row r="582" spans="1:12" ht="15.6" thickTop="1" thickBot="1" x14ac:dyDescent="0.35"/>
    <row r="583" spans="1:12" ht="44.4" thickTop="1" thickBot="1" x14ac:dyDescent="0.35">
      <c r="A583" s="61" t="s">
        <v>2</v>
      </c>
      <c r="B583" s="62" t="s">
        <v>3</v>
      </c>
      <c r="C583" s="63" t="s">
        <v>4</v>
      </c>
      <c r="D583" s="64" t="s">
        <v>5</v>
      </c>
      <c r="E583" s="27"/>
      <c r="F583" s="20"/>
      <c r="G583" s="20"/>
      <c r="H583" s="2"/>
    </row>
    <row r="584" spans="1:12" ht="360" customHeight="1" thickTop="1" thickBot="1" x14ac:dyDescent="0.35">
      <c r="A584" s="13" t="s">
        <v>1420</v>
      </c>
      <c r="B584" s="224" t="s">
        <v>1423</v>
      </c>
      <c r="C584" s="110" t="s">
        <v>203</v>
      </c>
      <c r="D584" s="110">
        <v>1</v>
      </c>
      <c r="E584" s="27"/>
      <c r="F584" s="20"/>
      <c r="G584" s="20"/>
    </row>
    <row r="585" spans="1:12" ht="30" thickTop="1" thickBot="1" x14ac:dyDescent="0.35">
      <c r="A585" s="61" t="s">
        <v>9</v>
      </c>
      <c r="B585" s="62" t="s">
        <v>10</v>
      </c>
      <c r="C585" s="62" t="s">
        <v>4</v>
      </c>
      <c r="D585" s="62" t="s">
        <v>11</v>
      </c>
      <c r="E585" s="62" t="s">
        <v>12</v>
      </c>
      <c r="F585" s="62" t="s">
        <v>13</v>
      </c>
      <c r="G585" s="64" t="s">
        <v>14</v>
      </c>
    </row>
    <row r="586" spans="1:12" ht="15" thickTop="1" x14ac:dyDescent="0.3">
      <c r="A586" s="20"/>
      <c r="B586" s="67" t="s">
        <v>15</v>
      </c>
      <c r="C586" s="68"/>
      <c r="D586" s="68"/>
      <c r="E586" s="68"/>
      <c r="F586" s="68"/>
      <c r="G586" s="7"/>
    </row>
    <row r="587" spans="1:12" ht="15" thickBot="1" x14ac:dyDescent="0.35">
      <c r="A587" s="36" t="s">
        <v>16</v>
      </c>
      <c r="B587" s="4" t="s">
        <v>17</v>
      </c>
      <c r="C587" s="4" t="s">
        <v>18</v>
      </c>
      <c r="D587" s="22">
        <v>0.5</v>
      </c>
      <c r="E587" s="70">
        <v>28.09</v>
      </c>
      <c r="F587" s="141">
        <f>PRODUCT(D587:E587)</f>
        <v>14.045</v>
      </c>
      <c r="G587" s="7"/>
    </row>
    <row r="588" spans="1:12" ht="15.6" thickTop="1" thickBot="1" x14ac:dyDescent="0.35">
      <c r="A588" s="71">
        <v>1</v>
      </c>
      <c r="B588" s="244" t="s">
        <v>21</v>
      </c>
      <c r="C588" s="245"/>
      <c r="D588" s="245"/>
      <c r="E588" s="246"/>
      <c r="F588" s="72">
        <f>SUM(F587:F587)</f>
        <v>14.045</v>
      </c>
      <c r="G588" s="73">
        <f>SUM(F588/F598)</f>
        <v>0.11521695652337981</v>
      </c>
    </row>
    <row r="589" spans="1:12" ht="15" thickTop="1" x14ac:dyDescent="0.3">
      <c r="A589" s="20"/>
      <c r="B589" s="74" t="s">
        <v>45</v>
      </c>
      <c r="C589" s="4"/>
      <c r="D589" s="4"/>
      <c r="E589" s="4"/>
      <c r="F589" s="41"/>
      <c r="G589" s="75"/>
    </row>
    <row r="590" spans="1:12" x14ac:dyDescent="0.3">
      <c r="A590" s="36" t="s">
        <v>23</v>
      </c>
      <c r="B590" s="4" t="s">
        <v>1424</v>
      </c>
      <c r="C590" s="4" t="s">
        <v>203</v>
      </c>
      <c r="D590" s="22">
        <v>0.5</v>
      </c>
      <c r="E590" s="76">
        <v>23.63</v>
      </c>
      <c r="F590" s="6">
        <f>PRODUCT(D590:E590)</f>
        <v>11.815</v>
      </c>
      <c r="G590" s="7"/>
      <c r="J590" s="30"/>
      <c r="L590" s="31"/>
    </row>
    <row r="591" spans="1:12" x14ac:dyDescent="0.3">
      <c r="A591" s="36" t="s">
        <v>47</v>
      </c>
      <c r="B591" s="4" t="s">
        <v>1360</v>
      </c>
      <c r="C591" s="4" t="s">
        <v>110</v>
      </c>
      <c r="D591" s="22">
        <v>0.8</v>
      </c>
      <c r="E591" s="76">
        <v>31.88</v>
      </c>
      <c r="F591" s="23">
        <f>PRODUCT(D591:E591)</f>
        <v>25.504000000000001</v>
      </c>
      <c r="G591" s="7"/>
    </row>
    <row r="592" spans="1:12" ht="29.4" thickBot="1" x14ac:dyDescent="0.35">
      <c r="A592" s="36" t="s">
        <v>1051</v>
      </c>
      <c r="B592" s="4" t="s">
        <v>1367</v>
      </c>
      <c r="C592" s="4" t="s">
        <v>130</v>
      </c>
      <c r="D592" s="22">
        <v>1</v>
      </c>
      <c r="E592" s="6">
        <v>45</v>
      </c>
      <c r="F592" s="23">
        <f>PRODUCT(D592:E592)</f>
        <v>45</v>
      </c>
      <c r="G592" s="93"/>
      <c r="J592" s="30"/>
      <c r="L592" s="31"/>
    </row>
    <row r="593" spans="1:7" ht="15.6" thickTop="1" thickBot="1" x14ac:dyDescent="0.35">
      <c r="A593" s="71">
        <v>2</v>
      </c>
      <c r="B593" s="244" t="s">
        <v>49</v>
      </c>
      <c r="C593" s="245"/>
      <c r="D593" s="245"/>
      <c r="E593" s="246"/>
      <c r="F593" s="72">
        <f>SUM(F590:F592)</f>
        <v>82.319000000000003</v>
      </c>
      <c r="G593" s="73">
        <f>SUM(F593/F598)</f>
        <v>0.67529687746871503</v>
      </c>
    </row>
    <row r="594" spans="1:7" ht="15.6" thickTop="1" thickBot="1" x14ac:dyDescent="0.35">
      <c r="A594" s="78" t="s">
        <v>26</v>
      </c>
      <c r="B594" s="244" t="s">
        <v>27</v>
      </c>
      <c r="C594" s="245"/>
      <c r="D594" s="245"/>
      <c r="E594" s="246"/>
      <c r="F594" s="79">
        <f>SUM(F588,F593)</f>
        <v>96.364000000000004</v>
      </c>
      <c r="G594" s="3"/>
    </row>
    <row r="595" spans="1:7" ht="15.6" thickTop="1" thickBot="1" x14ac:dyDescent="0.35">
      <c r="A595" s="80">
        <v>3</v>
      </c>
      <c r="B595" s="264" t="s">
        <v>28</v>
      </c>
      <c r="C595" s="265"/>
      <c r="D595" s="265"/>
      <c r="E595" s="266"/>
      <c r="F595" s="79">
        <f>SUM(F594)*15%</f>
        <v>14.454599999999999</v>
      </c>
      <c r="G595" s="73">
        <f>SUM(F595/F598)</f>
        <v>0.11857707509881421</v>
      </c>
    </row>
    <row r="596" spans="1:7" ht="15.6" thickTop="1" thickBot="1" x14ac:dyDescent="0.35">
      <c r="A596" s="78" t="s">
        <v>29</v>
      </c>
      <c r="B596" s="244" t="s">
        <v>30</v>
      </c>
      <c r="C596" s="245"/>
      <c r="D596" s="245"/>
      <c r="E596" s="246"/>
      <c r="F596" s="81">
        <f>SUM(F594:F595)</f>
        <v>110.8186</v>
      </c>
    </row>
    <row r="597" spans="1:7" ht="15.6" thickTop="1" thickBot="1" x14ac:dyDescent="0.35">
      <c r="A597" s="80">
        <v>4</v>
      </c>
      <c r="B597" s="264" t="s">
        <v>31</v>
      </c>
      <c r="C597" s="265"/>
      <c r="D597" s="265"/>
      <c r="E597" s="266"/>
      <c r="F597" s="79">
        <f>SUM(F596)*10%</f>
        <v>11.081860000000001</v>
      </c>
      <c r="G597" s="73">
        <f>SUM(F597/F598)</f>
        <v>9.0909090909090912E-2</v>
      </c>
    </row>
    <row r="598" spans="1:7" ht="15.6" thickTop="1" thickBot="1" x14ac:dyDescent="0.35">
      <c r="A598" s="78" t="s">
        <v>32</v>
      </c>
      <c r="B598" s="244" t="s">
        <v>33</v>
      </c>
      <c r="C598" s="245"/>
      <c r="D598" s="245"/>
      <c r="E598" s="246"/>
      <c r="F598" s="81">
        <f>SUM(F596:F597)</f>
        <v>121.90046000000001</v>
      </c>
      <c r="G598" s="82">
        <f>SUM(G588,G593,G595,G597)</f>
        <v>1</v>
      </c>
    </row>
    <row r="599" spans="1:7" ht="15" thickTop="1" x14ac:dyDescent="0.3"/>
    <row r="600" spans="1:7" x14ac:dyDescent="0.3">
      <c r="A600" s="231" t="s">
        <v>1425</v>
      </c>
      <c r="B600" s="231"/>
      <c r="C600" s="231"/>
      <c r="D600" s="231"/>
      <c r="E600" s="231"/>
      <c r="F600" s="231"/>
      <c r="G600" s="231"/>
    </row>
    <row r="601" spans="1:7" ht="15" thickBot="1" x14ac:dyDescent="0.35"/>
    <row r="602" spans="1:7" ht="44.4" thickTop="1" thickBot="1" x14ac:dyDescent="0.35">
      <c r="A602" s="61" t="s">
        <v>2</v>
      </c>
      <c r="B602" s="62" t="s">
        <v>3</v>
      </c>
      <c r="C602" s="63" t="s">
        <v>4</v>
      </c>
      <c r="D602" s="64" t="s">
        <v>5</v>
      </c>
      <c r="E602" s="27"/>
      <c r="F602" s="20"/>
      <c r="G602" s="20"/>
    </row>
    <row r="603" spans="1:7" ht="85.8" customHeight="1" thickTop="1" thickBot="1" x14ac:dyDescent="0.35">
      <c r="A603" s="18" t="s">
        <v>1426</v>
      </c>
      <c r="B603" s="47" t="s">
        <v>1427</v>
      </c>
      <c r="C603" s="50" t="s">
        <v>203</v>
      </c>
      <c r="D603" s="50">
        <v>1</v>
      </c>
      <c r="E603" s="27"/>
      <c r="F603" s="20"/>
      <c r="G603" s="20"/>
    </row>
    <row r="604" spans="1:7" ht="30" thickTop="1" thickBot="1" x14ac:dyDescent="0.35">
      <c r="A604" s="61" t="s">
        <v>9</v>
      </c>
      <c r="B604" s="62" t="s">
        <v>10</v>
      </c>
      <c r="C604" s="62" t="s">
        <v>4</v>
      </c>
      <c r="D604" s="62" t="s">
        <v>11</v>
      </c>
      <c r="E604" s="62" t="s">
        <v>12</v>
      </c>
      <c r="F604" s="62" t="s">
        <v>13</v>
      </c>
      <c r="G604" s="64" t="s">
        <v>14</v>
      </c>
    </row>
    <row r="605" spans="1:7" ht="15" thickTop="1" x14ac:dyDescent="0.3">
      <c r="A605" s="20"/>
      <c r="B605" s="67" t="s">
        <v>15</v>
      </c>
      <c r="C605" s="68"/>
      <c r="D605" s="68"/>
      <c r="E605" s="68"/>
      <c r="F605" s="68"/>
      <c r="G605" s="7"/>
    </row>
    <row r="606" spans="1:7" x14ac:dyDescent="0.3">
      <c r="A606" s="36" t="s">
        <v>16</v>
      </c>
      <c r="B606" s="4" t="s">
        <v>70</v>
      </c>
      <c r="C606" s="4" t="s">
        <v>18</v>
      </c>
      <c r="D606" s="4">
        <v>6.5000000000000002E-2</v>
      </c>
      <c r="E606" s="70">
        <v>30.27</v>
      </c>
      <c r="F606" s="6">
        <f>PRODUCT(D606:E606)</f>
        <v>1.9675500000000001</v>
      </c>
      <c r="G606" s="7"/>
    </row>
    <row r="607" spans="1:7" x14ac:dyDescent="0.3">
      <c r="A607" s="36" t="s">
        <v>19</v>
      </c>
      <c r="B607" s="4" t="s">
        <v>140</v>
      </c>
      <c r="C607" s="4" t="s">
        <v>18</v>
      </c>
      <c r="D607" s="4">
        <v>0.06</v>
      </c>
      <c r="E607" s="70">
        <v>28.09</v>
      </c>
      <c r="F607" s="6">
        <f>PRODUCT(D607:E607)</f>
        <v>1.6854</v>
      </c>
      <c r="G607" s="7"/>
    </row>
    <row r="608" spans="1:7" ht="15" thickBot="1" x14ac:dyDescent="0.35">
      <c r="A608" s="36" t="s">
        <v>131</v>
      </c>
      <c r="B608" s="4" t="s">
        <v>141</v>
      </c>
      <c r="C608" s="4" t="s">
        <v>18</v>
      </c>
      <c r="D608" s="4">
        <v>0.06</v>
      </c>
      <c r="E608" s="70">
        <v>25.18</v>
      </c>
      <c r="F608" s="6">
        <f>PRODUCT(D608:E608)</f>
        <v>1.5107999999999999</v>
      </c>
      <c r="G608" s="7"/>
    </row>
    <row r="609" spans="1:12" ht="15.6" thickTop="1" thickBot="1" x14ac:dyDescent="0.35">
      <c r="A609" s="71">
        <v>1</v>
      </c>
      <c r="B609" s="244" t="s">
        <v>21</v>
      </c>
      <c r="C609" s="245"/>
      <c r="D609" s="245"/>
      <c r="E609" s="246"/>
      <c r="F609" s="72">
        <f>SUM(F606:F608)</f>
        <v>5.1637500000000003</v>
      </c>
      <c r="G609" s="73">
        <f>SUM(F609/F618)</f>
        <v>0.25379751676547319</v>
      </c>
    </row>
    <row r="610" spans="1:12" ht="15" thickTop="1" x14ac:dyDescent="0.3">
      <c r="A610" s="20"/>
      <c r="B610" s="74" t="s">
        <v>45</v>
      </c>
      <c r="C610" s="4"/>
      <c r="D610" s="4"/>
      <c r="E610" s="4"/>
      <c r="F610" s="41"/>
      <c r="G610" s="75"/>
    </row>
    <row r="611" spans="1:12" x14ac:dyDescent="0.3">
      <c r="A611" s="36" t="s">
        <v>23</v>
      </c>
      <c r="B611" s="4" t="s">
        <v>1428</v>
      </c>
      <c r="C611" s="4" t="s">
        <v>203</v>
      </c>
      <c r="D611" s="22">
        <v>1</v>
      </c>
      <c r="E611" s="76">
        <v>9.1300000000000008</v>
      </c>
      <c r="F611" s="23">
        <f>PRODUCT(D611:E611)</f>
        <v>9.1300000000000008</v>
      </c>
      <c r="G611" s="7"/>
      <c r="J611" s="30"/>
      <c r="L611" s="31"/>
    </row>
    <row r="612" spans="1:12" ht="15" thickBot="1" x14ac:dyDescent="0.35">
      <c r="A612" s="36" t="s">
        <v>47</v>
      </c>
      <c r="B612" s="4" t="s">
        <v>1429</v>
      </c>
      <c r="C612" s="4" t="s">
        <v>190</v>
      </c>
      <c r="D612" s="22">
        <v>1</v>
      </c>
      <c r="E612" s="6">
        <v>1.79</v>
      </c>
      <c r="F612" s="23">
        <f>PRODUCT(D612:E612)</f>
        <v>1.79</v>
      </c>
      <c r="G612" s="93"/>
      <c r="J612" s="30"/>
      <c r="L612" s="31"/>
    </row>
    <row r="613" spans="1:12" ht="15.6" thickTop="1" thickBot="1" x14ac:dyDescent="0.35">
      <c r="A613" s="71">
        <v>2</v>
      </c>
      <c r="B613" s="244" t="s">
        <v>49</v>
      </c>
      <c r="C613" s="245"/>
      <c r="D613" s="245"/>
      <c r="E613" s="246"/>
      <c r="F613" s="72">
        <f>SUM(F611:F612)</f>
        <v>10.920000000000002</v>
      </c>
      <c r="G613" s="73">
        <f>SUM(F613/F618)</f>
        <v>0.53671631722662161</v>
      </c>
    </row>
    <row r="614" spans="1:12" ht="15.6" thickTop="1" thickBot="1" x14ac:dyDescent="0.35">
      <c r="A614" s="78" t="s">
        <v>26</v>
      </c>
      <c r="B614" s="244" t="s">
        <v>27</v>
      </c>
      <c r="C614" s="245"/>
      <c r="D614" s="245"/>
      <c r="E614" s="246"/>
      <c r="F614" s="79">
        <f>SUM(F609,F613)</f>
        <v>16.083750000000002</v>
      </c>
      <c r="G614" s="3"/>
    </row>
    <row r="615" spans="1:12" ht="15.6" thickTop="1" thickBot="1" x14ac:dyDescent="0.35">
      <c r="A615" s="80">
        <v>3</v>
      </c>
      <c r="B615" s="264" t="s">
        <v>28</v>
      </c>
      <c r="C615" s="265"/>
      <c r="D615" s="265"/>
      <c r="E615" s="266"/>
      <c r="F615" s="79">
        <f>SUM(F614)*15%</f>
        <v>2.4125625000000004</v>
      </c>
      <c r="G615" s="73">
        <f>SUM(F615/F618)</f>
        <v>0.11857707509881422</v>
      </c>
    </row>
    <row r="616" spans="1:12" ht="15.6" thickTop="1" thickBot="1" x14ac:dyDescent="0.35">
      <c r="A616" s="78" t="s">
        <v>29</v>
      </c>
      <c r="B616" s="244" t="s">
        <v>30</v>
      </c>
      <c r="C616" s="245"/>
      <c r="D616" s="245"/>
      <c r="E616" s="246"/>
      <c r="F616" s="81">
        <f>SUM(F614:F615)</f>
        <v>18.496312500000002</v>
      </c>
    </row>
    <row r="617" spans="1:12" ht="15.6" thickTop="1" thickBot="1" x14ac:dyDescent="0.35">
      <c r="A617" s="80">
        <v>4</v>
      </c>
      <c r="B617" s="264" t="s">
        <v>31</v>
      </c>
      <c r="C617" s="265"/>
      <c r="D617" s="265"/>
      <c r="E617" s="266"/>
      <c r="F617" s="79">
        <f>SUM(F616)*10%</f>
        <v>1.8496312500000003</v>
      </c>
      <c r="G617" s="73">
        <f>SUM(F617/F618)</f>
        <v>9.0909090909090912E-2</v>
      </c>
    </row>
    <row r="618" spans="1:12" ht="15.6" thickTop="1" thickBot="1" x14ac:dyDescent="0.35">
      <c r="A618" s="78" t="s">
        <v>32</v>
      </c>
      <c r="B618" s="244" t="s">
        <v>33</v>
      </c>
      <c r="C618" s="245"/>
      <c r="D618" s="245"/>
      <c r="E618" s="246"/>
      <c r="F618" s="81">
        <f>SUM(F616:F617)</f>
        <v>20.345943750000004</v>
      </c>
      <c r="G618" s="82">
        <f>SUM(G609,G613,G615,G617)</f>
        <v>0.99999999999999989</v>
      </c>
    </row>
    <row r="619" spans="1:12" ht="15" thickTop="1" x14ac:dyDescent="0.3"/>
    <row r="620" spans="1:12" x14ac:dyDescent="0.3">
      <c r="A620" s="231" t="s">
        <v>1430</v>
      </c>
      <c r="B620" s="231"/>
      <c r="C620" s="231"/>
      <c r="D620" s="231"/>
      <c r="E620" s="231"/>
      <c r="F620" s="231"/>
      <c r="G620" s="231"/>
    </row>
    <row r="621" spans="1:12" ht="15" thickBot="1" x14ac:dyDescent="0.35">
      <c r="A621" s="60"/>
      <c r="B621" s="60"/>
      <c r="C621" s="60"/>
      <c r="D621" s="60"/>
      <c r="E621" s="60"/>
      <c r="F621" s="60"/>
      <c r="G621" s="60"/>
    </row>
    <row r="622" spans="1:12" ht="44.4" thickTop="1" thickBot="1" x14ac:dyDescent="0.35">
      <c r="A622" s="61" t="s">
        <v>2</v>
      </c>
      <c r="B622" s="62" t="s">
        <v>3</v>
      </c>
      <c r="C622" s="63" t="s">
        <v>4</v>
      </c>
      <c r="D622" s="64" t="s">
        <v>5</v>
      </c>
      <c r="E622" s="27"/>
      <c r="F622" s="20"/>
      <c r="G622" s="20"/>
      <c r="H622" s="2"/>
    </row>
    <row r="623" spans="1:12" ht="180.6" customHeight="1" thickTop="1" thickBot="1" x14ac:dyDescent="0.35">
      <c r="A623" s="65" t="s">
        <v>1431</v>
      </c>
      <c r="B623" s="147" t="s">
        <v>1432</v>
      </c>
      <c r="C623" s="16" t="s">
        <v>130</v>
      </c>
      <c r="D623" s="16">
        <v>1</v>
      </c>
      <c r="E623" s="27"/>
      <c r="F623" s="20"/>
      <c r="G623" s="20"/>
    </row>
    <row r="624" spans="1:12" ht="30" thickTop="1" thickBot="1" x14ac:dyDescent="0.35">
      <c r="A624" s="61" t="s">
        <v>9</v>
      </c>
      <c r="B624" s="62" t="s">
        <v>10</v>
      </c>
      <c r="C624" s="62" t="s">
        <v>4</v>
      </c>
      <c r="D624" s="62" t="s">
        <v>11</v>
      </c>
      <c r="E624" s="62" t="s">
        <v>12</v>
      </c>
      <c r="F624" s="62" t="s">
        <v>13</v>
      </c>
      <c r="G624" s="64" t="s">
        <v>14</v>
      </c>
    </row>
    <row r="625" spans="1:12" ht="15" thickTop="1" x14ac:dyDescent="0.3">
      <c r="A625" s="20"/>
      <c r="B625" s="67" t="s">
        <v>15</v>
      </c>
      <c r="C625" s="68"/>
      <c r="D625" s="68"/>
      <c r="E625" s="68"/>
      <c r="F625" s="68"/>
      <c r="G625" s="7"/>
    </row>
    <row r="626" spans="1:12" x14ac:dyDescent="0.3">
      <c r="A626" s="36" t="s">
        <v>16</v>
      </c>
      <c r="B626" s="4" t="s">
        <v>70</v>
      </c>
      <c r="C626" s="4" t="s">
        <v>18</v>
      </c>
      <c r="D626" s="69">
        <v>0.3</v>
      </c>
      <c r="E626" s="41">
        <v>30.27</v>
      </c>
      <c r="F626" s="41">
        <f>D626*E626</f>
        <v>9.0809999999999995</v>
      </c>
      <c r="G626" s="7"/>
    </row>
    <row r="627" spans="1:12" ht="15" thickBot="1" x14ac:dyDescent="0.35">
      <c r="A627" s="36" t="s">
        <v>23</v>
      </c>
      <c r="B627" s="4" t="s">
        <v>36</v>
      </c>
      <c r="C627" s="4" t="s">
        <v>18</v>
      </c>
      <c r="D627" s="22">
        <v>0.3</v>
      </c>
      <c r="E627" s="41">
        <v>25.18</v>
      </c>
      <c r="F627" s="6">
        <f>PRODUCT(D627:E627)</f>
        <v>7.5539999999999994</v>
      </c>
      <c r="G627" s="7"/>
    </row>
    <row r="628" spans="1:12" ht="15.6" thickTop="1" thickBot="1" x14ac:dyDescent="0.35">
      <c r="A628" s="71">
        <v>2</v>
      </c>
      <c r="B628" s="244" t="s">
        <v>21</v>
      </c>
      <c r="C628" s="245"/>
      <c r="D628" s="245"/>
      <c r="E628" s="246"/>
      <c r="F628" s="72">
        <f>SUM(F626:F627)</f>
        <v>16.634999999999998</v>
      </c>
      <c r="G628" s="73">
        <f>SUM(F628/F636)</f>
        <v>0.44032136710056913</v>
      </c>
    </row>
    <row r="629" spans="1:12" ht="15" thickTop="1" x14ac:dyDescent="0.3">
      <c r="A629" s="20"/>
      <c r="B629" s="74" t="s">
        <v>45</v>
      </c>
      <c r="C629" s="4"/>
      <c r="D629" s="4"/>
      <c r="E629" s="4"/>
      <c r="F629" s="41"/>
      <c r="G629" s="75"/>
    </row>
    <row r="630" spans="1:12" ht="29.4" thickBot="1" x14ac:dyDescent="0.35">
      <c r="A630" s="36" t="s">
        <v>23</v>
      </c>
      <c r="B630" s="4" t="s">
        <v>1433</v>
      </c>
      <c r="C630" s="4" t="s">
        <v>1434</v>
      </c>
      <c r="D630" s="22">
        <v>27</v>
      </c>
      <c r="E630" s="76">
        <v>0.49</v>
      </c>
      <c r="F630" s="6">
        <f>PRODUCT(D630:E630)</f>
        <v>13.23</v>
      </c>
      <c r="G630" s="7"/>
      <c r="J630" s="30"/>
      <c r="L630" s="31"/>
    </row>
    <row r="631" spans="1:12" ht="15.6" thickTop="1" thickBot="1" x14ac:dyDescent="0.35">
      <c r="A631" s="71">
        <v>2</v>
      </c>
      <c r="B631" s="244" t="s">
        <v>49</v>
      </c>
      <c r="C631" s="245"/>
      <c r="D631" s="245"/>
      <c r="E631" s="246"/>
      <c r="F631" s="72">
        <f>SUM(F630:F630)</f>
        <v>13.23</v>
      </c>
      <c r="G631" s="73">
        <f>SUM(F631/F636)</f>
        <v>0.35019246689152572</v>
      </c>
    </row>
    <row r="632" spans="1:12" ht="15.6" thickTop="1" thickBot="1" x14ac:dyDescent="0.35">
      <c r="A632" s="78" t="s">
        <v>26</v>
      </c>
      <c r="B632" s="244" t="s">
        <v>27</v>
      </c>
      <c r="C632" s="245"/>
      <c r="D632" s="245"/>
      <c r="E632" s="246"/>
      <c r="F632" s="79">
        <f>SUM(F628,F631)</f>
        <v>29.864999999999998</v>
      </c>
      <c r="G632" s="3"/>
    </row>
    <row r="633" spans="1:12" ht="15.6" thickTop="1" thickBot="1" x14ac:dyDescent="0.35">
      <c r="A633" s="80">
        <v>3</v>
      </c>
      <c r="B633" s="264" t="s">
        <v>28</v>
      </c>
      <c r="C633" s="265"/>
      <c r="D633" s="265"/>
      <c r="E633" s="266"/>
      <c r="F633" s="79">
        <f>SUM(F632)*15%</f>
        <v>4.4797499999999992</v>
      </c>
      <c r="G633" s="73">
        <f>SUM(F633/F636)</f>
        <v>0.11857707509881422</v>
      </c>
    </row>
    <row r="634" spans="1:12" ht="15.6" thickTop="1" thickBot="1" x14ac:dyDescent="0.35">
      <c r="A634" s="78" t="s">
        <v>29</v>
      </c>
      <c r="B634" s="244" t="s">
        <v>30</v>
      </c>
      <c r="C634" s="245"/>
      <c r="D634" s="245"/>
      <c r="E634" s="246"/>
      <c r="F634" s="81">
        <f>SUM(F632:F633)</f>
        <v>34.344749999999998</v>
      </c>
    </row>
    <row r="635" spans="1:12" ht="15.6" thickTop="1" thickBot="1" x14ac:dyDescent="0.35">
      <c r="A635" s="80">
        <v>4</v>
      </c>
      <c r="B635" s="264" t="s">
        <v>31</v>
      </c>
      <c r="C635" s="265"/>
      <c r="D635" s="265"/>
      <c r="E635" s="266"/>
      <c r="F635" s="79">
        <f>SUM(F634)*10%</f>
        <v>3.4344749999999999</v>
      </c>
      <c r="G635" s="73">
        <f>SUM(F635/F636)</f>
        <v>9.0909090909090912E-2</v>
      </c>
    </row>
    <row r="636" spans="1:12" ht="15.6" thickTop="1" thickBot="1" x14ac:dyDescent="0.35">
      <c r="A636" s="78" t="s">
        <v>32</v>
      </c>
      <c r="B636" s="244" t="s">
        <v>33</v>
      </c>
      <c r="C636" s="245"/>
      <c r="D636" s="245"/>
      <c r="E636" s="246"/>
      <c r="F636" s="81">
        <f>SUM(F634,F635)</f>
        <v>37.779224999999997</v>
      </c>
      <c r="G636" s="82">
        <f>SUM(G628,G631,G633,G635)</f>
        <v>1</v>
      </c>
    </row>
    <row r="637" spans="1:12" ht="15.6" thickTop="1" thickBot="1" x14ac:dyDescent="0.35"/>
    <row r="638" spans="1:12" ht="44.4" thickTop="1" thickBot="1" x14ac:dyDescent="0.35">
      <c r="A638" s="61" t="s">
        <v>2</v>
      </c>
      <c r="B638" s="62" t="s">
        <v>3</v>
      </c>
      <c r="C638" s="63" t="s">
        <v>4</v>
      </c>
      <c r="D638" s="64" t="s">
        <v>5</v>
      </c>
      <c r="E638" s="27"/>
      <c r="F638" s="20"/>
      <c r="G638" s="20"/>
      <c r="H638" s="2"/>
    </row>
    <row r="639" spans="1:12" ht="315" customHeight="1" thickTop="1" thickBot="1" x14ac:dyDescent="0.35">
      <c r="A639" s="234" t="s">
        <v>1435</v>
      </c>
      <c r="B639" s="278" t="s">
        <v>1436</v>
      </c>
      <c r="C639" s="268" t="s">
        <v>483</v>
      </c>
      <c r="D639" s="276">
        <v>1</v>
      </c>
      <c r="E639" s="27"/>
      <c r="F639" s="20"/>
      <c r="G639" s="20"/>
      <c r="H639" s="2"/>
    </row>
    <row r="640" spans="1:12" ht="391.2" hidden="1" customHeight="1" thickBot="1" x14ac:dyDescent="0.35">
      <c r="A640" s="235"/>
      <c r="B640" s="279"/>
      <c r="C640" s="269"/>
      <c r="D640" s="277"/>
      <c r="E640" s="27"/>
      <c r="F640" s="20"/>
      <c r="G640" s="20"/>
    </row>
    <row r="641" spans="1:12" ht="30" thickTop="1" thickBot="1" x14ac:dyDescent="0.35">
      <c r="A641" s="61" t="s">
        <v>9</v>
      </c>
      <c r="B641" s="62" t="s">
        <v>10</v>
      </c>
      <c r="C641" s="62" t="s">
        <v>4</v>
      </c>
      <c r="D641" s="62" t="s">
        <v>11</v>
      </c>
      <c r="E641" s="62" t="s">
        <v>12</v>
      </c>
      <c r="F641" s="62" t="s">
        <v>13</v>
      </c>
      <c r="G641" s="64" t="s">
        <v>14</v>
      </c>
    </row>
    <row r="642" spans="1:12" ht="15" thickTop="1" x14ac:dyDescent="0.3">
      <c r="A642" s="20"/>
      <c r="B642" s="67" t="s">
        <v>15</v>
      </c>
      <c r="C642" s="68"/>
      <c r="D642" s="68"/>
      <c r="E642" s="68"/>
      <c r="F642" s="68"/>
      <c r="G642" s="7"/>
    </row>
    <row r="643" spans="1:12" x14ac:dyDescent="0.3">
      <c r="A643" s="36" t="s">
        <v>16</v>
      </c>
      <c r="B643" s="4" t="s">
        <v>70</v>
      </c>
      <c r="C643" s="4" t="s">
        <v>18</v>
      </c>
      <c r="D643" s="68">
        <v>0.33</v>
      </c>
      <c r="E643" s="41">
        <v>30.27</v>
      </c>
      <c r="F643" s="41">
        <f>D643*E643</f>
        <v>9.9891000000000005</v>
      </c>
      <c r="G643" s="7"/>
    </row>
    <row r="644" spans="1:12" ht="15" thickBot="1" x14ac:dyDescent="0.35">
      <c r="A644" s="36" t="s">
        <v>19</v>
      </c>
      <c r="B644" s="4" t="s">
        <v>36</v>
      </c>
      <c r="C644" s="4" t="s">
        <v>18</v>
      </c>
      <c r="D644" s="4">
        <v>0.33</v>
      </c>
      <c r="E644" s="41">
        <v>25.18</v>
      </c>
      <c r="F644" s="6">
        <f>PRODUCT(D644:E644)</f>
        <v>8.3094000000000001</v>
      </c>
      <c r="G644" s="7"/>
    </row>
    <row r="645" spans="1:12" ht="15.6" thickTop="1" thickBot="1" x14ac:dyDescent="0.35">
      <c r="A645" s="71">
        <v>1</v>
      </c>
      <c r="B645" s="244" t="s">
        <v>21</v>
      </c>
      <c r="C645" s="245"/>
      <c r="D645" s="245"/>
      <c r="E645" s="246"/>
      <c r="F645" s="72">
        <f>SUM(F643:F644)</f>
        <v>18.298500000000001</v>
      </c>
      <c r="G645" s="73">
        <f>SUM(F645/F655)</f>
        <v>0.38611494898512821</v>
      </c>
    </row>
    <row r="646" spans="1:12" ht="15" thickTop="1" x14ac:dyDescent="0.3">
      <c r="A646" s="20"/>
      <c r="B646" s="74" t="s">
        <v>45</v>
      </c>
      <c r="C646" s="4"/>
      <c r="D646" s="4"/>
      <c r="E646" s="4"/>
      <c r="F646" s="41"/>
      <c r="G646" s="75"/>
    </row>
    <row r="647" spans="1:12" x14ac:dyDescent="0.3">
      <c r="A647" s="36" t="s">
        <v>23</v>
      </c>
      <c r="B647" s="4" t="s">
        <v>1437</v>
      </c>
      <c r="C647" s="4" t="s">
        <v>110</v>
      </c>
      <c r="D647" s="22">
        <v>0.5</v>
      </c>
      <c r="E647" s="6">
        <v>1.05</v>
      </c>
      <c r="F647" s="41">
        <f>D647*E647</f>
        <v>0.52500000000000002</v>
      </c>
      <c r="G647" s="7"/>
    </row>
    <row r="648" spans="1:12" ht="28.8" x14ac:dyDescent="0.3">
      <c r="A648" s="36" t="s">
        <v>47</v>
      </c>
      <c r="B648" s="4" t="s">
        <v>1438</v>
      </c>
      <c r="C648" s="4" t="s">
        <v>110</v>
      </c>
      <c r="D648" s="22">
        <v>1</v>
      </c>
      <c r="E648" s="6">
        <v>0.83</v>
      </c>
      <c r="F648" s="41">
        <f>D648*E648</f>
        <v>0.83</v>
      </c>
      <c r="G648" s="7"/>
    </row>
    <row r="649" spans="1:12" ht="15" thickBot="1" x14ac:dyDescent="0.35">
      <c r="A649" s="36" t="s">
        <v>78</v>
      </c>
      <c r="B649" s="4" t="s">
        <v>1439</v>
      </c>
      <c r="C649" s="4" t="s">
        <v>483</v>
      </c>
      <c r="D649" s="22">
        <v>1</v>
      </c>
      <c r="E649" s="76">
        <v>17.809999999999999</v>
      </c>
      <c r="F649" s="6">
        <f>D649*E649</f>
        <v>17.809999999999999</v>
      </c>
      <c r="G649" s="7"/>
      <c r="J649" s="30"/>
      <c r="L649" s="31"/>
    </row>
    <row r="650" spans="1:12" ht="15.6" thickTop="1" thickBot="1" x14ac:dyDescent="0.35">
      <c r="A650" s="71">
        <v>2</v>
      </c>
      <c r="B650" s="244" t="s">
        <v>49</v>
      </c>
      <c r="C650" s="245"/>
      <c r="D650" s="245"/>
      <c r="E650" s="246"/>
      <c r="F650" s="72">
        <f>SUM(F647:F649)</f>
        <v>19.164999999999999</v>
      </c>
      <c r="G650" s="73">
        <f>SUM(F650/F655)</f>
        <v>0.4043988850069668</v>
      </c>
    </row>
    <row r="651" spans="1:12" ht="15.6" thickTop="1" thickBot="1" x14ac:dyDescent="0.35">
      <c r="A651" s="78" t="s">
        <v>26</v>
      </c>
      <c r="B651" s="244" t="s">
        <v>27</v>
      </c>
      <c r="C651" s="245"/>
      <c r="D651" s="245"/>
      <c r="E651" s="246"/>
      <c r="F651" s="79">
        <f>SUM(F645,F650)</f>
        <v>37.463499999999996</v>
      </c>
      <c r="G651" s="3"/>
    </row>
    <row r="652" spans="1:12" ht="15.6" thickTop="1" thickBot="1" x14ac:dyDescent="0.35">
      <c r="A652" s="80">
        <v>3</v>
      </c>
      <c r="B652" s="264" t="s">
        <v>28</v>
      </c>
      <c r="C652" s="265"/>
      <c r="D652" s="265"/>
      <c r="E652" s="266"/>
      <c r="F652" s="79">
        <f>SUM(F651)*15%</f>
        <v>5.6195249999999994</v>
      </c>
      <c r="G652" s="73">
        <f>SUM(F652/F655)</f>
        <v>0.11857707509881425</v>
      </c>
    </row>
    <row r="653" spans="1:12" ht="15.6" thickTop="1" thickBot="1" x14ac:dyDescent="0.35">
      <c r="A653" s="78" t="s">
        <v>29</v>
      </c>
      <c r="B653" s="244" t="s">
        <v>30</v>
      </c>
      <c r="C653" s="245"/>
      <c r="D653" s="245"/>
      <c r="E653" s="246"/>
      <c r="F653" s="81">
        <f>SUM(F651:F652)</f>
        <v>43.083024999999992</v>
      </c>
    </row>
    <row r="654" spans="1:12" ht="15.6" thickTop="1" thickBot="1" x14ac:dyDescent="0.35">
      <c r="A654" s="80">
        <v>4</v>
      </c>
      <c r="B654" s="264" t="s">
        <v>31</v>
      </c>
      <c r="C654" s="265"/>
      <c r="D654" s="265"/>
      <c r="E654" s="266"/>
      <c r="F654" s="79">
        <f>SUM(F653)*10%</f>
        <v>4.308302499999999</v>
      </c>
      <c r="G654" s="73">
        <f>SUM(F654/F655)</f>
        <v>9.0909090909090912E-2</v>
      </c>
    </row>
    <row r="655" spans="1:12" ht="15.6" thickTop="1" thickBot="1" x14ac:dyDescent="0.35">
      <c r="A655" s="78" t="s">
        <v>32</v>
      </c>
      <c r="B655" s="244" t="s">
        <v>33</v>
      </c>
      <c r="C655" s="245"/>
      <c r="D655" s="245"/>
      <c r="E655" s="246"/>
      <c r="F655" s="81">
        <f>SUM(F653,F654)</f>
        <v>47.391327499999989</v>
      </c>
      <c r="G655" s="82">
        <f>SUM(G645,G650,G652,G654)</f>
        <v>1</v>
      </c>
    </row>
    <row r="656" spans="1:12" ht="15.6" thickTop="1" thickBot="1" x14ac:dyDescent="0.35">
      <c r="A656" s="60"/>
      <c r="B656" s="60"/>
      <c r="C656" s="60"/>
      <c r="D656" s="60"/>
      <c r="E656" s="60"/>
      <c r="F656" s="60"/>
      <c r="G656" s="60"/>
    </row>
    <row r="657" spans="1:7" ht="44.4" thickTop="1" thickBot="1" x14ac:dyDescent="0.35">
      <c r="A657" s="61" t="s">
        <v>2</v>
      </c>
      <c r="B657" s="62" t="s">
        <v>3</v>
      </c>
      <c r="C657" s="63" t="s">
        <v>4</v>
      </c>
      <c r="D657" s="64" t="s">
        <v>5</v>
      </c>
      <c r="E657" s="27"/>
      <c r="F657" s="20"/>
      <c r="G657" s="20"/>
    </row>
    <row r="658" spans="1:7" ht="93" customHeight="1" thickTop="1" thickBot="1" x14ac:dyDescent="0.35">
      <c r="A658" s="65" t="s">
        <v>1440</v>
      </c>
      <c r="B658" s="66" t="s">
        <v>1441</v>
      </c>
      <c r="C658" s="50" t="s">
        <v>203</v>
      </c>
      <c r="D658" s="50">
        <v>1</v>
      </c>
      <c r="E658" s="20"/>
      <c r="F658" s="20"/>
      <c r="G658" s="20"/>
    </row>
    <row r="659" spans="1:7" ht="30" thickTop="1" thickBot="1" x14ac:dyDescent="0.35">
      <c r="A659" s="61" t="s">
        <v>9</v>
      </c>
      <c r="B659" s="62" t="s">
        <v>10</v>
      </c>
      <c r="C659" s="62" t="s">
        <v>4</v>
      </c>
      <c r="D659" s="62" t="s">
        <v>11</v>
      </c>
      <c r="E659" s="62" t="s">
        <v>12</v>
      </c>
      <c r="F659" s="62" t="s">
        <v>13</v>
      </c>
      <c r="G659" s="64" t="s">
        <v>14</v>
      </c>
    </row>
    <row r="660" spans="1:7" ht="15" thickTop="1" x14ac:dyDescent="0.3">
      <c r="A660" s="20"/>
      <c r="B660" s="67" t="s">
        <v>15</v>
      </c>
      <c r="C660" s="68"/>
      <c r="D660" s="68"/>
      <c r="E660" s="68"/>
      <c r="F660" s="68"/>
      <c r="G660" s="7"/>
    </row>
    <row r="661" spans="1:7" x14ac:dyDescent="0.3">
      <c r="A661" s="36" t="s">
        <v>16</v>
      </c>
      <c r="B661" s="4" t="s">
        <v>17</v>
      </c>
      <c r="C661" s="4" t="s">
        <v>18</v>
      </c>
      <c r="D661" s="4">
        <v>0.25</v>
      </c>
      <c r="E661" s="70">
        <v>28.09</v>
      </c>
      <c r="F661" s="6">
        <f>PRODUCT(D661:E661)</f>
        <v>7.0225</v>
      </c>
      <c r="G661" s="7"/>
    </row>
    <row r="662" spans="1:7" ht="15" thickBot="1" x14ac:dyDescent="0.35">
      <c r="A662" s="36" t="s">
        <v>19</v>
      </c>
      <c r="B662" s="4" t="s">
        <v>20</v>
      </c>
      <c r="C662" s="4" t="s">
        <v>18</v>
      </c>
      <c r="D662" s="4">
        <v>0.25</v>
      </c>
      <c r="E662" s="70">
        <v>25.18</v>
      </c>
      <c r="F662" s="6">
        <f>PRODUCT(D662:E662)</f>
        <v>6.2949999999999999</v>
      </c>
      <c r="G662" s="7"/>
    </row>
    <row r="663" spans="1:7" ht="15.6" thickTop="1" thickBot="1" x14ac:dyDescent="0.35">
      <c r="A663" s="71">
        <v>1</v>
      </c>
      <c r="B663" s="244" t="s">
        <v>21</v>
      </c>
      <c r="C663" s="245"/>
      <c r="D663" s="245"/>
      <c r="E663" s="246"/>
      <c r="F663" s="72">
        <f>SUM(F661:F662)</f>
        <v>13.317499999999999</v>
      </c>
      <c r="G663" s="73">
        <f>SUM(F663/F671)</f>
        <v>0.74361066460813863</v>
      </c>
    </row>
    <row r="664" spans="1:7" ht="15" thickTop="1" x14ac:dyDescent="0.3">
      <c r="A664" s="20"/>
      <c r="B664" s="74" t="s">
        <v>45</v>
      </c>
      <c r="C664" s="4"/>
      <c r="D664" s="4"/>
      <c r="E664" s="4"/>
      <c r="F664" s="41"/>
      <c r="G664" s="75"/>
    </row>
    <row r="665" spans="1:7" ht="60.6" customHeight="1" thickBot="1" x14ac:dyDescent="0.35">
      <c r="A665" s="36" t="s">
        <v>23</v>
      </c>
      <c r="B665" s="4" t="s">
        <v>1442</v>
      </c>
      <c r="C665" s="4" t="s">
        <v>760</v>
      </c>
      <c r="D665" s="4">
        <v>1E-3</v>
      </c>
      <c r="E665" s="76">
        <v>840</v>
      </c>
      <c r="F665" s="6">
        <f>PRODUCT(D665:E665)</f>
        <v>0.84</v>
      </c>
      <c r="G665" s="7"/>
    </row>
    <row r="666" spans="1:7" ht="15.6" thickTop="1" thickBot="1" x14ac:dyDescent="0.35">
      <c r="A666" s="71">
        <v>2</v>
      </c>
      <c r="B666" s="244" t="s">
        <v>49</v>
      </c>
      <c r="C666" s="245"/>
      <c r="D666" s="245"/>
      <c r="E666" s="246"/>
      <c r="F666" s="72">
        <f>SUM(F665)</f>
        <v>0.84</v>
      </c>
      <c r="G666" s="73">
        <f>SUM(F666/F671)</f>
        <v>4.6903169383956181E-2</v>
      </c>
    </row>
    <row r="667" spans="1:7" ht="15.6" thickTop="1" thickBot="1" x14ac:dyDescent="0.35">
      <c r="A667" s="78" t="s">
        <v>26</v>
      </c>
      <c r="B667" s="244" t="s">
        <v>27</v>
      </c>
      <c r="C667" s="245"/>
      <c r="D667" s="245"/>
      <c r="E667" s="246"/>
      <c r="F667" s="79">
        <f>SUM(F663,F666)</f>
        <v>14.157499999999999</v>
      </c>
      <c r="G667" s="3"/>
    </row>
    <row r="668" spans="1:7" ht="15.6" thickTop="1" thickBot="1" x14ac:dyDescent="0.35">
      <c r="A668" s="80">
        <v>3</v>
      </c>
      <c r="B668" s="264" t="s">
        <v>28</v>
      </c>
      <c r="C668" s="265"/>
      <c r="D668" s="265"/>
      <c r="E668" s="266"/>
      <c r="F668" s="79">
        <f>SUM(F667)*15%</f>
        <v>2.1236249999999997</v>
      </c>
      <c r="G668" s="73">
        <f>SUM(F668/F671)</f>
        <v>0.11857707509881421</v>
      </c>
    </row>
    <row r="669" spans="1:7" ht="15.6" thickTop="1" thickBot="1" x14ac:dyDescent="0.35">
      <c r="A669" s="78" t="s">
        <v>29</v>
      </c>
      <c r="B669" s="244" t="s">
        <v>30</v>
      </c>
      <c r="C669" s="245"/>
      <c r="D669" s="245"/>
      <c r="E669" s="246"/>
      <c r="F669" s="81">
        <f>SUM(F667:F668)</f>
        <v>16.281124999999999</v>
      </c>
    </row>
    <row r="670" spans="1:7" ht="15.6" thickTop="1" thickBot="1" x14ac:dyDescent="0.35">
      <c r="A670" s="80">
        <v>4</v>
      </c>
      <c r="B670" s="264" t="s">
        <v>31</v>
      </c>
      <c r="C670" s="265"/>
      <c r="D670" s="265"/>
      <c r="E670" s="266"/>
      <c r="F670" s="79">
        <f>SUM(F669)*10%</f>
        <v>1.6281125000000001</v>
      </c>
      <c r="G670" s="73">
        <f>SUM(F670/F671)</f>
        <v>9.0909090909090912E-2</v>
      </c>
    </row>
    <row r="671" spans="1:7" ht="15.6" thickTop="1" thickBot="1" x14ac:dyDescent="0.35">
      <c r="A671" s="78" t="s">
        <v>32</v>
      </c>
      <c r="B671" s="244" t="s">
        <v>33</v>
      </c>
      <c r="C671" s="245"/>
      <c r="D671" s="245"/>
      <c r="E671" s="246"/>
      <c r="F671" s="81">
        <f>SUM(F669:F670)</f>
        <v>17.9092375</v>
      </c>
      <c r="G671" s="82">
        <f>SUM(G663,G666,G668,G670)</f>
        <v>1</v>
      </c>
    </row>
    <row r="672" spans="1:7" ht="15.6" thickTop="1" thickBot="1" x14ac:dyDescent="0.35"/>
    <row r="673" spans="1:7" ht="44.4" thickTop="1" thickBot="1" x14ac:dyDescent="0.35">
      <c r="A673" s="61" t="s">
        <v>2</v>
      </c>
      <c r="B673" s="62" t="s">
        <v>3</v>
      </c>
      <c r="C673" s="63" t="s">
        <v>4</v>
      </c>
      <c r="D673" s="64" t="s">
        <v>5</v>
      </c>
      <c r="E673" s="27"/>
      <c r="F673" s="20"/>
      <c r="G673" s="20"/>
    </row>
    <row r="674" spans="1:7" ht="87" customHeight="1" thickTop="1" thickBot="1" x14ac:dyDescent="0.35">
      <c r="A674" s="65" t="s">
        <v>1443</v>
      </c>
      <c r="B674" s="66" t="s">
        <v>1444</v>
      </c>
      <c r="C674" s="50" t="s">
        <v>203</v>
      </c>
      <c r="D674" s="50">
        <v>1</v>
      </c>
      <c r="E674" s="20"/>
      <c r="F674" s="20"/>
      <c r="G674" s="20"/>
    </row>
    <row r="675" spans="1:7" ht="30" thickTop="1" thickBot="1" x14ac:dyDescent="0.35">
      <c r="A675" s="61" t="s">
        <v>9</v>
      </c>
      <c r="B675" s="62" t="s">
        <v>10</v>
      </c>
      <c r="C675" s="62" t="s">
        <v>4</v>
      </c>
      <c r="D675" s="62" t="s">
        <v>11</v>
      </c>
      <c r="E675" s="62" t="s">
        <v>12</v>
      </c>
      <c r="F675" s="62" t="s">
        <v>13</v>
      </c>
      <c r="G675" s="64" t="s">
        <v>14</v>
      </c>
    </row>
    <row r="676" spans="1:7" ht="15" thickTop="1" x14ac:dyDescent="0.3">
      <c r="A676" s="20"/>
      <c r="B676" s="67" t="s">
        <v>15</v>
      </c>
      <c r="C676" s="68"/>
      <c r="D676" s="68"/>
      <c r="E676" s="68"/>
      <c r="F676" s="68"/>
      <c r="G676" s="7"/>
    </row>
    <row r="677" spans="1:7" x14ac:dyDescent="0.3">
      <c r="A677" s="36" t="s">
        <v>16</v>
      </c>
      <c r="B677" s="4" t="s">
        <v>17</v>
      </c>
      <c r="C677" s="4" t="s">
        <v>18</v>
      </c>
      <c r="D677" s="22">
        <v>0.2</v>
      </c>
      <c r="E677" s="70">
        <v>28.09</v>
      </c>
      <c r="F677" s="6">
        <f>PRODUCT(D677:E677)</f>
        <v>5.6180000000000003</v>
      </c>
      <c r="G677" s="7"/>
    </row>
    <row r="678" spans="1:7" ht="15" thickBot="1" x14ac:dyDescent="0.35">
      <c r="A678" s="36" t="s">
        <v>19</v>
      </c>
      <c r="B678" s="4" t="s">
        <v>20</v>
      </c>
      <c r="C678" s="4" t="s">
        <v>18</v>
      </c>
      <c r="D678" s="22">
        <v>0.2</v>
      </c>
      <c r="E678" s="70">
        <v>25.18</v>
      </c>
      <c r="F678" s="6">
        <f>PRODUCT(D678:E678)</f>
        <v>5.0360000000000005</v>
      </c>
      <c r="G678" s="7"/>
    </row>
    <row r="679" spans="1:7" ht="15.6" thickTop="1" thickBot="1" x14ac:dyDescent="0.35">
      <c r="A679" s="71">
        <v>1</v>
      </c>
      <c r="B679" s="244" t="s">
        <v>21</v>
      </c>
      <c r="C679" s="245"/>
      <c r="D679" s="245"/>
      <c r="E679" s="246"/>
      <c r="F679" s="72">
        <f>SUM(F677:F678)</f>
        <v>10.654</v>
      </c>
      <c r="G679" s="73">
        <f>SUM(F679/F687)</f>
        <v>0.7327418120194692</v>
      </c>
    </row>
    <row r="680" spans="1:7" ht="15" thickTop="1" x14ac:dyDescent="0.3">
      <c r="A680" s="20"/>
      <c r="B680" s="74" t="s">
        <v>45</v>
      </c>
      <c r="C680" s="4"/>
      <c r="D680" s="4"/>
      <c r="E680" s="4"/>
      <c r="F680" s="41"/>
      <c r="G680" s="75"/>
    </row>
    <row r="681" spans="1:7" ht="56.4" customHeight="1" thickBot="1" x14ac:dyDescent="0.35">
      <c r="A681" s="36" t="s">
        <v>23</v>
      </c>
      <c r="B681" s="4" t="s">
        <v>1442</v>
      </c>
      <c r="C681" s="4" t="s">
        <v>760</v>
      </c>
      <c r="D681" s="4">
        <v>1E-3</v>
      </c>
      <c r="E681" s="76">
        <v>840</v>
      </c>
      <c r="F681" s="6">
        <f>PRODUCT(D681:E681)</f>
        <v>0.84</v>
      </c>
      <c r="G681" s="7"/>
    </row>
    <row r="682" spans="1:7" ht="15.6" thickTop="1" thickBot="1" x14ac:dyDescent="0.35">
      <c r="A682" s="71">
        <v>2</v>
      </c>
      <c r="B682" s="244" t="s">
        <v>49</v>
      </c>
      <c r="C682" s="245"/>
      <c r="D682" s="245"/>
      <c r="E682" s="246"/>
      <c r="F682" s="72">
        <f>SUM(F681)</f>
        <v>0.84</v>
      </c>
      <c r="G682" s="73">
        <f>SUM(F682/F687)</f>
        <v>5.7772021972625695E-2</v>
      </c>
    </row>
    <row r="683" spans="1:7" ht="15.6" thickTop="1" thickBot="1" x14ac:dyDescent="0.35">
      <c r="A683" s="78" t="s">
        <v>26</v>
      </c>
      <c r="B683" s="244" t="s">
        <v>27</v>
      </c>
      <c r="C683" s="245"/>
      <c r="D683" s="245"/>
      <c r="E683" s="246"/>
      <c r="F683" s="79">
        <f>SUM(F679,F682)</f>
        <v>11.494</v>
      </c>
      <c r="G683" s="3"/>
    </row>
    <row r="684" spans="1:7" ht="15.6" thickTop="1" thickBot="1" x14ac:dyDescent="0.35">
      <c r="A684" s="80">
        <v>3</v>
      </c>
      <c r="B684" s="264" t="s">
        <v>28</v>
      </c>
      <c r="C684" s="265"/>
      <c r="D684" s="265"/>
      <c r="E684" s="266"/>
      <c r="F684" s="79">
        <f>SUM(F683)*15%</f>
        <v>1.7241</v>
      </c>
      <c r="G684" s="73">
        <f>SUM(F684/F687)</f>
        <v>0.11857707509881424</v>
      </c>
    </row>
    <row r="685" spans="1:7" ht="15.6" thickTop="1" thickBot="1" x14ac:dyDescent="0.35">
      <c r="A685" s="78" t="s">
        <v>29</v>
      </c>
      <c r="B685" s="244" t="s">
        <v>30</v>
      </c>
      <c r="C685" s="245"/>
      <c r="D685" s="245"/>
      <c r="E685" s="246"/>
      <c r="F685" s="81">
        <f>SUM(F683:F684)</f>
        <v>13.2181</v>
      </c>
    </row>
    <row r="686" spans="1:7" ht="15.6" thickTop="1" thickBot="1" x14ac:dyDescent="0.35">
      <c r="A686" s="80">
        <v>4</v>
      </c>
      <c r="B686" s="264" t="s">
        <v>31</v>
      </c>
      <c r="C686" s="265"/>
      <c r="D686" s="265"/>
      <c r="E686" s="266"/>
      <c r="F686" s="79">
        <f>SUM(F685)*10%</f>
        <v>1.3218100000000002</v>
      </c>
      <c r="G686" s="73">
        <f>SUM(F686/F687)</f>
        <v>9.0909090909090925E-2</v>
      </c>
    </row>
    <row r="687" spans="1:7" ht="15.6" thickTop="1" thickBot="1" x14ac:dyDescent="0.35">
      <c r="A687" s="78" t="s">
        <v>32</v>
      </c>
      <c r="B687" s="244" t="s">
        <v>33</v>
      </c>
      <c r="C687" s="245"/>
      <c r="D687" s="245"/>
      <c r="E687" s="246"/>
      <c r="F687" s="81">
        <f>SUM(F685:F686)</f>
        <v>14.539909999999999</v>
      </c>
      <c r="G687" s="82">
        <f>SUM(G679,G682,G684,G686)</f>
        <v>1</v>
      </c>
    </row>
    <row r="688" spans="1:7" ht="15.6" thickTop="1" thickBot="1" x14ac:dyDescent="0.35"/>
    <row r="689" spans="1:7" ht="44.4" thickTop="1" thickBot="1" x14ac:dyDescent="0.35">
      <c r="A689" s="61" t="s">
        <v>2</v>
      </c>
      <c r="B689" s="62" t="s">
        <v>3</v>
      </c>
      <c r="C689" s="63" t="s">
        <v>4</v>
      </c>
      <c r="D689" s="64" t="s">
        <v>5</v>
      </c>
      <c r="E689" s="27"/>
      <c r="F689" s="20"/>
      <c r="G689" s="20"/>
    </row>
    <row r="690" spans="1:7" ht="70.2" customHeight="1" thickTop="1" thickBot="1" x14ac:dyDescent="0.35">
      <c r="A690" s="65" t="s">
        <v>1445</v>
      </c>
      <c r="B690" s="222" t="s">
        <v>1446</v>
      </c>
      <c r="C690" s="50" t="s">
        <v>203</v>
      </c>
      <c r="D690" s="50">
        <v>1</v>
      </c>
      <c r="E690" s="20"/>
      <c r="F690" s="20"/>
      <c r="G690" s="20"/>
    </row>
    <row r="691" spans="1:7" ht="30" thickTop="1" thickBot="1" x14ac:dyDescent="0.35">
      <c r="A691" s="61" t="s">
        <v>9</v>
      </c>
      <c r="B691" s="62" t="s">
        <v>10</v>
      </c>
      <c r="C691" s="62" t="s">
        <v>4</v>
      </c>
      <c r="D691" s="62" t="s">
        <v>11</v>
      </c>
      <c r="E691" s="62" t="s">
        <v>12</v>
      </c>
      <c r="F691" s="62" t="s">
        <v>13</v>
      </c>
      <c r="G691" s="64" t="s">
        <v>14</v>
      </c>
    </row>
    <row r="692" spans="1:7" ht="15" thickTop="1" x14ac:dyDescent="0.3">
      <c r="A692" s="20"/>
      <c r="B692" s="67" t="s">
        <v>15</v>
      </c>
      <c r="C692" s="68"/>
      <c r="D692" s="68"/>
      <c r="E692" s="68"/>
      <c r="F692" s="68"/>
      <c r="G692" s="7"/>
    </row>
    <row r="693" spans="1:7" x14ac:dyDescent="0.3">
      <c r="A693" s="36" t="s">
        <v>16</v>
      </c>
      <c r="B693" s="4" t="s">
        <v>17</v>
      </c>
      <c r="C693" s="4" t="s">
        <v>18</v>
      </c>
      <c r="D693" s="22">
        <v>0.1</v>
      </c>
      <c r="E693" s="70">
        <v>28.09</v>
      </c>
      <c r="F693" s="6">
        <f>PRODUCT(D693:E693)</f>
        <v>2.8090000000000002</v>
      </c>
      <c r="G693" s="7"/>
    </row>
    <row r="694" spans="1:7" ht="15" thickBot="1" x14ac:dyDescent="0.35">
      <c r="A694" s="36" t="s">
        <v>19</v>
      </c>
      <c r="B694" s="4" t="s">
        <v>20</v>
      </c>
      <c r="C694" s="4" t="s">
        <v>18</v>
      </c>
      <c r="D694" s="22">
        <v>0.1</v>
      </c>
      <c r="E694" s="70">
        <v>25.18</v>
      </c>
      <c r="F694" s="6">
        <f>PRODUCT(D694:E694)</f>
        <v>2.5180000000000002</v>
      </c>
      <c r="G694" s="7"/>
    </row>
    <row r="695" spans="1:7" ht="15.6" thickTop="1" thickBot="1" x14ac:dyDescent="0.35">
      <c r="A695" s="71">
        <v>1</v>
      </c>
      <c r="B695" s="244" t="s">
        <v>21</v>
      </c>
      <c r="C695" s="245"/>
      <c r="D695" s="245"/>
      <c r="E695" s="246"/>
      <c r="F695" s="72">
        <f>SUM(F693:F694)</f>
        <v>5.327</v>
      </c>
      <c r="G695" s="73">
        <f>SUM(F695/F700)</f>
        <v>0.79051383399209485</v>
      </c>
    </row>
    <row r="696" spans="1:7" ht="15.6" thickTop="1" thickBot="1" x14ac:dyDescent="0.35">
      <c r="A696" s="78" t="s">
        <v>26</v>
      </c>
      <c r="B696" s="244" t="s">
        <v>84</v>
      </c>
      <c r="C696" s="245"/>
      <c r="D696" s="245"/>
      <c r="E696" s="246"/>
      <c r="F696" s="79">
        <f>SUM(F695)</f>
        <v>5.327</v>
      </c>
      <c r="G696" s="3"/>
    </row>
    <row r="697" spans="1:7" ht="15.6" thickTop="1" thickBot="1" x14ac:dyDescent="0.35">
      <c r="A697" s="80">
        <v>2</v>
      </c>
      <c r="B697" s="264" t="s">
        <v>28</v>
      </c>
      <c r="C697" s="265"/>
      <c r="D697" s="265"/>
      <c r="E697" s="266"/>
      <c r="F697" s="79">
        <f>SUM(F696)*15%</f>
        <v>0.79904999999999993</v>
      </c>
      <c r="G697" s="73">
        <f>SUM(F697/F700)</f>
        <v>0.11857707509881421</v>
      </c>
    </row>
    <row r="698" spans="1:7" ht="15.6" thickTop="1" thickBot="1" x14ac:dyDescent="0.35">
      <c r="A698" s="78" t="s">
        <v>29</v>
      </c>
      <c r="B698" s="244" t="s">
        <v>85</v>
      </c>
      <c r="C698" s="245"/>
      <c r="D698" s="245"/>
      <c r="E698" s="246"/>
      <c r="F698" s="81">
        <f>SUM(F696:F697)</f>
        <v>6.1260500000000002</v>
      </c>
    </row>
    <row r="699" spans="1:7" ht="15.6" thickTop="1" thickBot="1" x14ac:dyDescent="0.35">
      <c r="A699" s="80">
        <v>3</v>
      </c>
      <c r="B699" s="264" t="s">
        <v>31</v>
      </c>
      <c r="C699" s="265"/>
      <c r="D699" s="265"/>
      <c r="E699" s="266"/>
      <c r="F699" s="79">
        <f>SUM(F698)*10%</f>
        <v>0.61260500000000007</v>
      </c>
      <c r="G699" s="73">
        <f>SUM(F699/F700)</f>
        <v>9.0909090909090912E-2</v>
      </c>
    </row>
    <row r="700" spans="1:7" ht="15.6" thickTop="1" thickBot="1" x14ac:dyDescent="0.35">
      <c r="A700" s="78" t="s">
        <v>32</v>
      </c>
      <c r="B700" s="244" t="s">
        <v>33</v>
      </c>
      <c r="C700" s="245"/>
      <c r="D700" s="245"/>
      <c r="E700" s="246"/>
      <c r="F700" s="81">
        <f>SUM(F698:F699)</f>
        <v>6.7386550000000005</v>
      </c>
      <c r="G700" s="82">
        <f>SUM(G692,G695,G697,G699)</f>
        <v>1</v>
      </c>
    </row>
    <row r="701" spans="1:7" ht="15.6" thickTop="1" thickBot="1" x14ac:dyDescent="0.35"/>
    <row r="702" spans="1:7" ht="44.4" thickTop="1" thickBot="1" x14ac:dyDescent="0.35">
      <c r="A702" s="61" t="s">
        <v>2</v>
      </c>
      <c r="B702" s="62" t="s">
        <v>3</v>
      </c>
      <c r="C702" s="63" t="s">
        <v>4</v>
      </c>
      <c r="D702" s="64" t="s">
        <v>5</v>
      </c>
      <c r="E702" s="27"/>
      <c r="F702" s="20"/>
      <c r="G702" s="20"/>
    </row>
    <row r="703" spans="1:7" ht="65.400000000000006" customHeight="1" thickTop="1" thickBot="1" x14ac:dyDescent="0.35">
      <c r="A703" s="65" t="s">
        <v>1447</v>
      </c>
      <c r="B703" s="222" t="s">
        <v>1448</v>
      </c>
      <c r="C703" s="50" t="s">
        <v>130</v>
      </c>
      <c r="D703" s="50">
        <v>1</v>
      </c>
      <c r="E703" s="20"/>
      <c r="F703" s="20"/>
      <c r="G703" s="20"/>
    </row>
    <row r="704" spans="1:7" ht="30" thickTop="1" thickBot="1" x14ac:dyDescent="0.35">
      <c r="A704" s="61" t="s">
        <v>9</v>
      </c>
      <c r="B704" s="62" t="s">
        <v>10</v>
      </c>
      <c r="C704" s="62" t="s">
        <v>4</v>
      </c>
      <c r="D704" s="62" t="s">
        <v>11</v>
      </c>
      <c r="E704" s="62" t="s">
        <v>12</v>
      </c>
      <c r="F704" s="62" t="s">
        <v>13</v>
      </c>
      <c r="G704" s="64" t="s">
        <v>14</v>
      </c>
    </row>
    <row r="705" spans="1:7" ht="15" thickTop="1" x14ac:dyDescent="0.3">
      <c r="A705" s="20"/>
      <c r="B705" s="67" t="s">
        <v>15</v>
      </c>
      <c r="C705" s="68"/>
      <c r="D705" s="68"/>
      <c r="E705" s="68"/>
      <c r="F705" s="68"/>
      <c r="G705" s="7"/>
    </row>
    <row r="706" spans="1:7" x14ac:dyDescent="0.3">
      <c r="A706" s="36" t="s">
        <v>16</v>
      </c>
      <c r="B706" s="4" t="s">
        <v>70</v>
      </c>
      <c r="C706" s="4" t="s">
        <v>18</v>
      </c>
      <c r="D706" s="22">
        <v>0.255</v>
      </c>
      <c r="E706" s="91">
        <v>30.27</v>
      </c>
      <c r="F706" s="6">
        <f>PRODUCT(D706:E706)</f>
        <v>7.7188499999999998</v>
      </c>
      <c r="G706" s="7"/>
    </row>
    <row r="707" spans="1:7" x14ac:dyDescent="0.3">
      <c r="A707" s="36" t="s">
        <v>19</v>
      </c>
      <c r="B707" s="4" t="s">
        <v>140</v>
      </c>
      <c r="C707" s="4" t="s">
        <v>18</v>
      </c>
      <c r="D707" s="22">
        <v>0.255</v>
      </c>
      <c r="E707" s="70">
        <v>28.09</v>
      </c>
      <c r="F707" s="6">
        <f>PRODUCT(D707:E707)</f>
        <v>7.1629500000000004</v>
      </c>
      <c r="G707" s="7"/>
    </row>
    <row r="708" spans="1:7" ht="15" thickBot="1" x14ac:dyDescent="0.35">
      <c r="A708" s="36" t="s">
        <v>131</v>
      </c>
      <c r="B708" s="4" t="s">
        <v>141</v>
      </c>
      <c r="C708" s="4" t="s">
        <v>18</v>
      </c>
      <c r="D708" s="22">
        <v>0.255</v>
      </c>
      <c r="E708" s="70">
        <v>25.18</v>
      </c>
      <c r="F708" s="6">
        <f>PRODUCT(D708:E708)</f>
        <v>6.4208999999999996</v>
      </c>
      <c r="G708" s="7"/>
    </row>
    <row r="709" spans="1:7" ht="15.6" thickTop="1" thickBot="1" x14ac:dyDescent="0.35">
      <c r="A709" s="71">
        <v>1</v>
      </c>
      <c r="B709" s="244" t="s">
        <v>21</v>
      </c>
      <c r="C709" s="245"/>
      <c r="D709" s="245"/>
      <c r="E709" s="246"/>
      <c r="F709" s="72">
        <f>SUM(F706:F708)</f>
        <v>21.302700000000002</v>
      </c>
      <c r="G709" s="73">
        <f>SUM(F709/F717)</f>
        <v>0.76052509636961163</v>
      </c>
    </row>
    <row r="710" spans="1:7" ht="15" thickTop="1" x14ac:dyDescent="0.3">
      <c r="A710" s="20"/>
      <c r="B710" s="74" t="s">
        <v>45</v>
      </c>
      <c r="C710" s="4"/>
      <c r="D710" s="4"/>
      <c r="E710" s="4"/>
      <c r="F710" s="41"/>
      <c r="G710" s="75"/>
    </row>
    <row r="711" spans="1:7" ht="58.8" customHeight="1" thickBot="1" x14ac:dyDescent="0.35">
      <c r="A711" s="36" t="s">
        <v>23</v>
      </c>
      <c r="B711" s="4" t="s">
        <v>1442</v>
      </c>
      <c r="C711" s="4" t="s">
        <v>760</v>
      </c>
      <c r="D711" s="4">
        <v>1E-3</v>
      </c>
      <c r="E711" s="76">
        <v>840</v>
      </c>
      <c r="F711" s="6">
        <f>PRODUCT(D711:E711)</f>
        <v>0.84</v>
      </c>
      <c r="G711" s="7"/>
    </row>
    <row r="712" spans="1:7" ht="15.6" thickTop="1" thickBot="1" x14ac:dyDescent="0.35">
      <c r="A712" s="71">
        <v>2</v>
      </c>
      <c r="B712" s="244" t="s">
        <v>49</v>
      </c>
      <c r="C712" s="245"/>
      <c r="D712" s="245"/>
      <c r="E712" s="246"/>
      <c r="F712" s="72">
        <f>SUM(F711)</f>
        <v>0.84</v>
      </c>
      <c r="G712" s="73">
        <f>SUM(F712/F717)</f>
        <v>2.998873762248324E-2</v>
      </c>
    </row>
    <row r="713" spans="1:7" ht="15.6" thickTop="1" thickBot="1" x14ac:dyDescent="0.35">
      <c r="A713" s="78" t="s">
        <v>26</v>
      </c>
      <c r="B713" s="244" t="s">
        <v>27</v>
      </c>
      <c r="C713" s="245"/>
      <c r="D713" s="245"/>
      <c r="E713" s="246"/>
      <c r="F713" s="79">
        <f>SUM(F709,F712)</f>
        <v>22.142700000000001</v>
      </c>
      <c r="G713" s="3"/>
    </row>
    <row r="714" spans="1:7" ht="15.6" thickTop="1" thickBot="1" x14ac:dyDescent="0.35">
      <c r="A714" s="80">
        <v>3</v>
      </c>
      <c r="B714" s="264" t="s">
        <v>28</v>
      </c>
      <c r="C714" s="265"/>
      <c r="D714" s="265"/>
      <c r="E714" s="266"/>
      <c r="F714" s="79">
        <f>SUM(F713)*15%</f>
        <v>3.3214049999999999</v>
      </c>
      <c r="G714" s="73">
        <f>SUM(F714/F717)</f>
        <v>0.11857707509881422</v>
      </c>
    </row>
    <row r="715" spans="1:7" ht="15.6" thickTop="1" thickBot="1" x14ac:dyDescent="0.35">
      <c r="A715" s="78" t="s">
        <v>29</v>
      </c>
      <c r="B715" s="244" t="s">
        <v>30</v>
      </c>
      <c r="C715" s="245"/>
      <c r="D715" s="245"/>
      <c r="E715" s="246"/>
      <c r="F715" s="81">
        <f>SUM(F713:F714)</f>
        <v>25.464105</v>
      </c>
    </row>
    <row r="716" spans="1:7" ht="15.6" thickTop="1" thickBot="1" x14ac:dyDescent="0.35">
      <c r="A716" s="80">
        <v>4</v>
      </c>
      <c r="B716" s="264" t="s">
        <v>31</v>
      </c>
      <c r="C716" s="265"/>
      <c r="D716" s="265"/>
      <c r="E716" s="266"/>
      <c r="F716" s="79">
        <f>SUM(F715)*10%</f>
        <v>2.5464105000000004</v>
      </c>
      <c r="G716" s="73">
        <f>SUM(F716/F717)</f>
        <v>9.0909090909090925E-2</v>
      </c>
    </row>
    <row r="717" spans="1:7" ht="15.6" thickTop="1" thickBot="1" x14ac:dyDescent="0.35">
      <c r="A717" s="78" t="s">
        <v>32</v>
      </c>
      <c r="B717" s="244" t="s">
        <v>33</v>
      </c>
      <c r="C717" s="245"/>
      <c r="D717" s="245"/>
      <c r="E717" s="246"/>
      <c r="F717" s="81">
        <f>SUM(F715:F716)</f>
        <v>28.0105155</v>
      </c>
      <c r="G717" s="82">
        <f>SUM(G709,G712,G714,G716)</f>
        <v>1</v>
      </c>
    </row>
    <row r="718" spans="1:7" ht="15.6" thickTop="1" thickBot="1" x14ac:dyDescent="0.35"/>
    <row r="719" spans="1:7" ht="44.4" thickTop="1" thickBot="1" x14ac:dyDescent="0.35">
      <c r="A719" s="61" t="s">
        <v>2</v>
      </c>
      <c r="B719" s="62" t="s">
        <v>3</v>
      </c>
      <c r="C719" s="63" t="s">
        <v>4</v>
      </c>
      <c r="D719" s="64" t="s">
        <v>5</v>
      </c>
      <c r="E719" s="27"/>
      <c r="F719" s="20"/>
      <c r="G719" s="20"/>
    </row>
    <row r="720" spans="1:7" ht="63" customHeight="1" thickTop="1" thickBot="1" x14ac:dyDescent="0.35">
      <c r="A720" s="65" t="s">
        <v>1449</v>
      </c>
      <c r="B720" s="222" t="s">
        <v>1450</v>
      </c>
      <c r="C720" s="50" t="s">
        <v>130</v>
      </c>
      <c r="D720" s="50">
        <v>1</v>
      </c>
      <c r="E720" s="20"/>
      <c r="F720" s="20"/>
      <c r="G720" s="20"/>
    </row>
    <row r="721" spans="1:7" ht="30" thickTop="1" thickBot="1" x14ac:dyDescent="0.35">
      <c r="A721" s="61" t="s">
        <v>9</v>
      </c>
      <c r="B721" s="62" t="s">
        <v>10</v>
      </c>
      <c r="C721" s="62" t="s">
        <v>4</v>
      </c>
      <c r="D721" s="62" t="s">
        <v>11</v>
      </c>
      <c r="E721" s="62" t="s">
        <v>12</v>
      </c>
      <c r="F721" s="62" t="s">
        <v>13</v>
      </c>
      <c r="G721" s="64" t="s">
        <v>14</v>
      </c>
    </row>
    <row r="722" spans="1:7" ht="15" thickTop="1" x14ac:dyDescent="0.3">
      <c r="A722" s="20"/>
      <c r="B722" s="67" t="s">
        <v>15</v>
      </c>
      <c r="C722" s="68"/>
      <c r="D722" s="68"/>
      <c r="E722" s="68"/>
      <c r="F722" s="68"/>
      <c r="G722" s="7"/>
    </row>
    <row r="723" spans="1:7" x14ac:dyDescent="0.3">
      <c r="A723" s="36" t="s">
        <v>16</v>
      </c>
      <c r="B723" s="4" t="s">
        <v>70</v>
      </c>
      <c r="C723" s="4" t="s">
        <v>18</v>
      </c>
      <c r="D723" s="22">
        <v>0.3</v>
      </c>
      <c r="E723" s="91">
        <v>30.27</v>
      </c>
      <c r="F723" s="6">
        <f>PRODUCT(D723:E723)</f>
        <v>9.0809999999999995</v>
      </c>
      <c r="G723" s="7"/>
    </row>
    <row r="724" spans="1:7" x14ac:dyDescent="0.3">
      <c r="A724" s="36" t="s">
        <v>19</v>
      </c>
      <c r="B724" s="4" t="s">
        <v>140</v>
      </c>
      <c r="C724" s="4" t="s">
        <v>18</v>
      </c>
      <c r="D724" s="22">
        <v>0.3</v>
      </c>
      <c r="E724" s="70">
        <v>28.09</v>
      </c>
      <c r="F724" s="6">
        <f>PRODUCT(D724:E724)</f>
        <v>8.4269999999999996</v>
      </c>
      <c r="G724" s="7"/>
    </row>
    <row r="725" spans="1:7" ht="15" thickBot="1" x14ac:dyDescent="0.35">
      <c r="A725" s="36" t="s">
        <v>131</v>
      </c>
      <c r="B725" s="4" t="s">
        <v>141</v>
      </c>
      <c r="C725" s="4" t="s">
        <v>18</v>
      </c>
      <c r="D725" s="22">
        <v>0.3</v>
      </c>
      <c r="E725" s="70">
        <v>25.18</v>
      </c>
      <c r="F725" s="6">
        <f>PRODUCT(D725:E725)</f>
        <v>7.5539999999999994</v>
      </c>
      <c r="G725" s="7"/>
    </row>
    <row r="726" spans="1:7" ht="15.6" thickTop="1" thickBot="1" x14ac:dyDescent="0.35">
      <c r="A726" s="71">
        <v>1</v>
      </c>
      <c r="B726" s="244" t="s">
        <v>21</v>
      </c>
      <c r="C726" s="245"/>
      <c r="D726" s="245"/>
      <c r="E726" s="246"/>
      <c r="F726" s="72">
        <f>SUM(F723:F725)</f>
        <v>25.061999999999998</v>
      </c>
      <c r="G726" s="73">
        <f>SUM(F726/F734)</f>
        <v>0.76487752712183921</v>
      </c>
    </row>
    <row r="727" spans="1:7" ht="15" thickTop="1" x14ac:dyDescent="0.3">
      <c r="A727" s="20"/>
      <c r="B727" s="74" t="s">
        <v>45</v>
      </c>
      <c r="C727" s="4"/>
      <c r="D727" s="4"/>
      <c r="E727" s="4"/>
      <c r="F727" s="41"/>
      <c r="G727" s="75"/>
    </row>
    <row r="728" spans="1:7" ht="59.4" customHeight="1" thickBot="1" x14ac:dyDescent="0.35">
      <c r="A728" s="36" t="s">
        <v>23</v>
      </c>
      <c r="B728" s="4" t="s">
        <v>1442</v>
      </c>
      <c r="C728" s="4" t="s">
        <v>760</v>
      </c>
      <c r="D728" s="4">
        <v>1E-3</v>
      </c>
      <c r="E728" s="76">
        <v>840</v>
      </c>
      <c r="F728" s="6">
        <f>PRODUCT(D728:E728)</f>
        <v>0.84</v>
      </c>
      <c r="G728" s="7"/>
    </row>
    <row r="729" spans="1:7" ht="15.6" thickTop="1" thickBot="1" x14ac:dyDescent="0.35">
      <c r="A729" s="71">
        <v>2</v>
      </c>
      <c r="B729" s="244" t="s">
        <v>49</v>
      </c>
      <c r="C729" s="245"/>
      <c r="D729" s="245"/>
      <c r="E729" s="246"/>
      <c r="F729" s="72">
        <f>SUM(F728)</f>
        <v>0.84</v>
      </c>
      <c r="G729" s="73">
        <f>SUM(F729/F734)</f>
        <v>2.5636306870255567E-2</v>
      </c>
    </row>
    <row r="730" spans="1:7" ht="15.6" thickTop="1" thickBot="1" x14ac:dyDescent="0.35">
      <c r="A730" s="78" t="s">
        <v>26</v>
      </c>
      <c r="B730" s="244" t="s">
        <v>27</v>
      </c>
      <c r="C730" s="245"/>
      <c r="D730" s="245"/>
      <c r="E730" s="246"/>
      <c r="F730" s="79">
        <f>SUM(F726,F729)</f>
        <v>25.901999999999997</v>
      </c>
      <c r="G730" s="3"/>
    </row>
    <row r="731" spans="1:7" ht="15.6" thickTop="1" thickBot="1" x14ac:dyDescent="0.35">
      <c r="A731" s="80">
        <v>3</v>
      </c>
      <c r="B731" s="264" t="s">
        <v>28</v>
      </c>
      <c r="C731" s="265"/>
      <c r="D731" s="265"/>
      <c r="E731" s="266"/>
      <c r="F731" s="79">
        <f>SUM(F730)*15%</f>
        <v>3.8852999999999995</v>
      </c>
      <c r="G731" s="73">
        <f>SUM(F731/F734)</f>
        <v>0.11857707509881421</v>
      </c>
    </row>
    <row r="732" spans="1:7" ht="15.6" thickTop="1" thickBot="1" x14ac:dyDescent="0.35">
      <c r="A732" s="78" t="s">
        <v>29</v>
      </c>
      <c r="B732" s="244" t="s">
        <v>30</v>
      </c>
      <c r="C732" s="245"/>
      <c r="D732" s="245"/>
      <c r="E732" s="246"/>
      <c r="F732" s="81">
        <f>SUM(F730:F731)</f>
        <v>29.787299999999998</v>
      </c>
    </row>
    <row r="733" spans="1:7" ht="15.6" thickTop="1" thickBot="1" x14ac:dyDescent="0.35">
      <c r="A733" s="80">
        <v>4</v>
      </c>
      <c r="B733" s="264" t="s">
        <v>31</v>
      </c>
      <c r="C733" s="265"/>
      <c r="D733" s="265"/>
      <c r="E733" s="266"/>
      <c r="F733" s="79">
        <f>SUM(F732)*10%</f>
        <v>2.9787300000000001</v>
      </c>
      <c r="G733" s="73">
        <f>SUM(F733/F734)</f>
        <v>9.0909090909090912E-2</v>
      </c>
    </row>
    <row r="734" spans="1:7" ht="15.6" thickTop="1" thickBot="1" x14ac:dyDescent="0.35">
      <c r="A734" s="78" t="s">
        <v>32</v>
      </c>
      <c r="B734" s="244" t="s">
        <v>33</v>
      </c>
      <c r="C734" s="245"/>
      <c r="D734" s="245"/>
      <c r="E734" s="246"/>
      <c r="F734" s="81">
        <f>SUM(F732:F733)</f>
        <v>32.766030000000001</v>
      </c>
      <c r="G734" s="82">
        <f>SUM(G726,G729,G731,G733)</f>
        <v>0.99999999999999989</v>
      </c>
    </row>
    <row r="735" spans="1:7" ht="15.6" thickTop="1" thickBot="1" x14ac:dyDescent="0.35"/>
    <row r="736" spans="1:7" ht="44.4" thickTop="1" thickBot="1" x14ac:dyDescent="0.35">
      <c r="A736" s="61" t="s">
        <v>2</v>
      </c>
      <c r="B736" s="62" t="s">
        <v>3</v>
      </c>
      <c r="C736" s="63" t="s">
        <v>4</v>
      </c>
      <c r="D736" s="64" t="s">
        <v>5</v>
      </c>
      <c r="E736" s="27"/>
      <c r="F736" s="20"/>
      <c r="G736" s="20"/>
    </row>
    <row r="737" spans="1:7" ht="66" customHeight="1" thickTop="1" thickBot="1" x14ac:dyDescent="0.35">
      <c r="A737" s="65" t="s">
        <v>1451</v>
      </c>
      <c r="B737" s="66" t="s">
        <v>1452</v>
      </c>
      <c r="C737" s="50" t="s">
        <v>130</v>
      </c>
      <c r="D737" s="50">
        <v>1</v>
      </c>
      <c r="E737" s="20"/>
      <c r="F737" s="20"/>
      <c r="G737" s="20"/>
    </row>
    <row r="738" spans="1:7" ht="30" thickTop="1" thickBot="1" x14ac:dyDescent="0.35">
      <c r="A738" s="61" t="s">
        <v>9</v>
      </c>
      <c r="B738" s="62" t="s">
        <v>10</v>
      </c>
      <c r="C738" s="62" t="s">
        <v>4</v>
      </c>
      <c r="D738" s="62" t="s">
        <v>11</v>
      </c>
      <c r="E738" s="62" t="s">
        <v>12</v>
      </c>
      <c r="F738" s="62" t="s">
        <v>13</v>
      </c>
      <c r="G738" s="64" t="s">
        <v>14</v>
      </c>
    </row>
    <row r="739" spans="1:7" ht="15" thickTop="1" x14ac:dyDescent="0.3">
      <c r="A739" s="20"/>
      <c r="B739" s="67" t="s">
        <v>15</v>
      </c>
      <c r="C739" s="68"/>
      <c r="D739" s="68"/>
      <c r="E739" s="68"/>
      <c r="F739" s="68"/>
      <c r="G739" s="7"/>
    </row>
    <row r="740" spans="1:7" x14ac:dyDescent="0.3">
      <c r="A740" s="36" t="s">
        <v>16</v>
      </c>
      <c r="B740" s="4" t="s">
        <v>70</v>
      </c>
      <c r="C740" s="4" t="s">
        <v>18</v>
      </c>
      <c r="D740" s="4">
        <v>0.25</v>
      </c>
      <c r="E740" s="91">
        <v>30.27</v>
      </c>
      <c r="F740" s="6">
        <f>PRODUCT(D740:E740)</f>
        <v>7.5674999999999999</v>
      </c>
      <c r="G740" s="7"/>
    </row>
    <row r="741" spans="1:7" x14ac:dyDescent="0.3">
      <c r="A741" s="36" t="s">
        <v>19</v>
      </c>
      <c r="B741" s="4" t="s">
        <v>140</v>
      </c>
      <c r="C741" s="4" t="s">
        <v>18</v>
      </c>
      <c r="D741" s="4">
        <v>0.25</v>
      </c>
      <c r="E741" s="70">
        <v>28.09</v>
      </c>
      <c r="F741" s="6">
        <f>PRODUCT(D741:E741)</f>
        <v>7.0225</v>
      </c>
      <c r="G741" s="7"/>
    </row>
    <row r="742" spans="1:7" ht="15" thickBot="1" x14ac:dyDescent="0.35">
      <c r="A742" s="36" t="s">
        <v>131</v>
      </c>
      <c r="B742" s="4" t="s">
        <v>141</v>
      </c>
      <c r="C742" s="4" t="s">
        <v>18</v>
      </c>
      <c r="D742" s="4">
        <v>0.25</v>
      </c>
      <c r="E742" s="70">
        <v>25.18</v>
      </c>
      <c r="F742" s="6">
        <f>PRODUCT(D742:E742)</f>
        <v>6.2949999999999999</v>
      </c>
      <c r="G742" s="7"/>
    </row>
    <row r="743" spans="1:7" ht="15.6" thickTop="1" thickBot="1" x14ac:dyDescent="0.35">
      <c r="A743" s="71">
        <v>1</v>
      </c>
      <c r="B743" s="244" t="s">
        <v>21</v>
      </c>
      <c r="C743" s="245"/>
      <c r="D743" s="245"/>
      <c r="E743" s="246"/>
      <c r="F743" s="72">
        <f>SUM(F740:F742)</f>
        <v>20.884999999999998</v>
      </c>
      <c r="G743" s="73">
        <f>SUM(F743/F751)</f>
        <v>0.75994851198733726</v>
      </c>
    </row>
    <row r="744" spans="1:7" ht="15" thickTop="1" x14ac:dyDescent="0.3">
      <c r="A744" s="20"/>
      <c r="B744" s="74" t="s">
        <v>45</v>
      </c>
      <c r="C744" s="4"/>
      <c r="D744" s="4"/>
      <c r="E744" s="4"/>
      <c r="F744" s="41"/>
      <c r="G744" s="75"/>
    </row>
    <row r="745" spans="1:7" ht="73.2" customHeight="1" thickBot="1" x14ac:dyDescent="0.35">
      <c r="A745" s="36" t="s">
        <v>23</v>
      </c>
      <c r="B745" s="4" t="s">
        <v>972</v>
      </c>
      <c r="C745" s="4" t="s">
        <v>760</v>
      </c>
      <c r="D745" s="4">
        <v>1E-3</v>
      </c>
      <c r="E745" s="76">
        <v>840</v>
      </c>
      <c r="F745" s="6">
        <f>PRODUCT(D745:E745)</f>
        <v>0.84</v>
      </c>
      <c r="G745" s="7"/>
    </row>
    <row r="746" spans="1:7" ht="15.6" thickTop="1" thickBot="1" x14ac:dyDescent="0.35">
      <c r="A746" s="71">
        <v>2</v>
      </c>
      <c r="B746" s="244" t="s">
        <v>49</v>
      </c>
      <c r="C746" s="245"/>
      <c r="D746" s="245"/>
      <c r="E746" s="246"/>
      <c r="F746" s="72">
        <f>SUM(F745)</f>
        <v>0.84</v>
      </c>
      <c r="G746" s="73">
        <f>SUM(F746/F751)</f>
        <v>3.0565322004757641E-2</v>
      </c>
    </row>
    <row r="747" spans="1:7" ht="15.6" thickTop="1" thickBot="1" x14ac:dyDescent="0.35">
      <c r="A747" s="78" t="s">
        <v>26</v>
      </c>
      <c r="B747" s="244" t="s">
        <v>27</v>
      </c>
      <c r="C747" s="245"/>
      <c r="D747" s="245"/>
      <c r="E747" s="246"/>
      <c r="F747" s="79">
        <f>SUM(F743,F746)</f>
        <v>21.724999999999998</v>
      </c>
      <c r="G747" s="3"/>
    </row>
    <row r="748" spans="1:7" ht="15.6" thickTop="1" thickBot="1" x14ac:dyDescent="0.35">
      <c r="A748" s="80">
        <v>3</v>
      </c>
      <c r="B748" s="264" t="s">
        <v>28</v>
      </c>
      <c r="C748" s="265"/>
      <c r="D748" s="265"/>
      <c r="E748" s="266"/>
      <c r="F748" s="79">
        <f>SUM(F747)*15%</f>
        <v>3.2587499999999996</v>
      </c>
      <c r="G748" s="73">
        <f>SUM(F748/F751)</f>
        <v>0.11857707509881422</v>
      </c>
    </row>
    <row r="749" spans="1:7" ht="15.6" thickTop="1" thickBot="1" x14ac:dyDescent="0.35">
      <c r="A749" s="78" t="s">
        <v>29</v>
      </c>
      <c r="B749" s="244" t="s">
        <v>30</v>
      </c>
      <c r="C749" s="245"/>
      <c r="D749" s="245"/>
      <c r="E749" s="246"/>
      <c r="F749" s="81">
        <f>SUM(F747:F748)</f>
        <v>24.983749999999997</v>
      </c>
    </row>
    <row r="750" spans="1:7" ht="15.6" thickTop="1" thickBot="1" x14ac:dyDescent="0.35">
      <c r="A750" s="80">
        <v>4</v>
      </c>
      <c r="B750" s="264" t="s">
        <v>31</v>
      </c>
      <c r="C750" s="265"/>
      <c r="D750" s="265"/>
      <c r="E750" s="266"/>
      <c r="F750" s="79">
        <f>SUM(F749)*10%</f>
        <v>2.4983749999999998</v>
      </c>
      <c r="G750" s="73">
        <f>SUM(F750/F751)</f>
        <v>9.0909090909090912E-2</v>
      </c>
    </row>
    <row r="751" spans="1:7" ht="15.6" thickTop="1" thickBot="1" x14ac:dyDescent="0.35">
      <c r="A751" s="78" t="s">
        <v>32</v>
      </c>
      <c r="B751" s="244" t="s">
        <v>33</v>
      </c>
      <c r="C751" s="245"/>
      <c r="D751" s="245"/>
      <c r="E751" s="246"/>
      <c r="F751" s="81">
        <f>SUM(F749:F750)</f>
        <v>27.482124999999996</v>
      </c>
      <c r="G751" s="82">
        <f>SUM(G743,G746,G748,G750)</f>
        <v>1</v>
      </c>
    </row>
    <row r="752" spans="1:7" ht="15.6" thickTop="1" thickBot="1" x14ac:dyDescent="0.35"/>
    <row r="753" spans="1:7" ht="44.4" thickTop="1" thickBot="1" x14ac:dyDescent="0.35">
      <c r="A753" s="61" t="s">
        <v>2</v>
      </c>
      <c r="B753" s="62" t="s">
        <v>3</v>
      </c>
      <c r="C753" s="63" t="s">
        <v>4</v>
      </c>
      <c r="D753" s="64" t="s">
        <v>5</v>
      </c>
      <c r="E753" s="27"/>
      <c r="F753" s="20"/>
      <c r="G753" s="20"/>
    </row>
    <row r="754" spans="1:7" ht="135.6" customHeight="1" thickTop="1" thickBot="1" x14ac:dyDescent="0.35">
      <c r="A754" s="65" t="s">
        <v>1453</v>
      </c>
      <c r="B754" s="222" t="s">
        <v>1454</v>
      </c>
      <c r="C754" s="50" t="s">
        <v>203</v>
      </c>
      <c r="D754" s="50">
        <v>1</v>
      </c>
      <c r="E754" s="20"/>
      <c r="F754" s="20"/>
      <c r="G754" s="20"/>
    </row>
    <row r="755" spans="1:7" ht="30" thickTop="1" thickBot="1" x14ac:dyDescent="0.35">
      <c r="A755" s="61" t="s">
        <v>9</v>
      </c>
      <c r="B755" s="62" t="s">
        <v>10</v>
      </c>
      <c r="C755" s="62" t="s">
        <v>4</v>
      </c>
      <c r="D755" s="62" t="s">
        <v>11</v>
      </c>
      <c r="E755" s="62" t="s">
        <v>12</v>
      </c>
      <c r="F755" s="62" t="s">
        <v>13</v>
      </c>
      <c r="G755" s="64" t="s">
        <v>14</v>
      </c>
    </row>
    <row r="756" spans="1:7" ht="15" thickTop="1" x14ac:dyDescent="0.3">
      <c r="A756" s="20"/>
      <c r="B756" s="67" t="s">
        <v>15</v>
      </c>
      <c r="C756" s="68"/>
      <c r="D756" s="68"/>
      <c r="E756" s="68"/>
      <c r="F756" s="68"/>
      <c r="G756" s="7"/>
    </row>
    <row r="757" spans="1:7" x14ac:dyDescent="0.3">
      <c r="A757" s="36" t="s">
        <v>16</v>
      </c>
      <c r="B757" s="4" t="s">
        <v>70</v>
      </c>
      <c r="C757" s="4" t="s">
        <v>18</v>
      </c>
      <c r="D757" s="22">
        <v>0.42499999999999999</v>
      </c>
      <c r="E757" s="91">
        <v>30.27</v>
      </c>
      <c r="F757" s="6">
        <f>PRODUCT(D757:E757)</f>
        <v>12.864749999999999</v>
      </c>
      <c r="G757" s="7"/>
    </row>
    <row r="758" spans="1:7" ht="15" thickBot="1" x14ac:dyDescent="0.35">
      <c r="A758" s="36" t="s">
        <v>19</v>
      </c>
      <c r="B758" s="4" t="s">
        <v>20</v>
      </c>
      <c r="C758" s="4" t="s">
        <v>18</v>
      </c>
      <c r="D758" s="22">
        <v>0.57499999999999996</v>
      </c>
      <c r="E758" s="70">
        <v>25.18</v>
      </c>
      <c r="F758" s="6">
        <f>PRODUCT(D758:E758)</f>
        <v>14.478499999999999</v>
      </c>
      <c r="G758" s="7"/>
    </row>
    <row r="759" spans="1:7" ht="15.6" thickTop="1" thickBot="1" x14ac:dyDescent="0.35">
      <c r="A759" s="71">
        <v>1</v>
      </c>
      <c r="B759" s="244" t="s">
        <v>21</v>
      </c>
      <c r="C759" s="245"/>
      <c r="D759" s="245"/>
      <c r="E759" s="246"/>
      <c r="F759" s="72">
        <f>SUM(F757:F758)</f>
        <v>27.343249999999998</v>
      </c>
      <c r="G759" s="73">
        <f>SUM(F759/F764)</f>
        <v>0.79051383399209496</v>
      </c>
    </row>
    <row r="760" spans="1:7" ht="15.6" thickTop="1" thickBot="1" x14ac:dyDescent="0.35">
      <c r="A760" s="78" t="s">
        <v>26</v>
      </c>
      <c r="B760" s="244" t="s">
        <v>84</v>
      </c>
      <c r="C760" s="245"/>
      <c r="D760" s="245"/>
      <c r="E760" s="246"/>
      <c r="F760" s="79">
        <f>SUM(F759)</f>
        <v>27.343249999999998</v>
      </c>
      <c r="G760" s="3"/>
    </row>
    <row r="761" spans="1:7" ht="15.6" thickTop="1" thickBot="1" x14ac:dyDescent="0.35">
      <c r="A761" s="80">
        <v>2</v>
      </c>
      <c r="B761" s="264" t="s">
        <v>28</v>
      </c>
      <c r="C761" s="265"/>
      <c r="D761" s="265"/>
      <c r="E761" s="266"/>
      <c r="F761" s="79">
        <f>SUM(F760)*15%</f>
        <v>4.1014874999999993</v>
      </c>
      <c r="G761" s="73">
        <f>SUM(F761/F764)</f>
        <v>0.11857707509881424</v>
      </c>
    </row>
    <row r="762" spans="1:7" ht="15.6" thickTop="1" thickBot="1" x14ac:dyDescent="0.35">
      <c r="A762" s="78" t="s">
        <v>29</v>
      </c>
      <c r="B762" s="244" t="s">
        <v>85</v>
      </c>
      <c r="C762" s="245"/>
      <c r="D762" s="245"/>
      <c r="E762" s="246"/>
      <c r="F762" s="81">
        <f>SUM(F760:F761)</f>
        <v>31.444737499999995</v>
      </c>
    </row>
    <row r="763" spans="1:7" ht="15.6" thickTop="1" thickBot="1" x14ac:dyDescent="0.35">
      <c r="A763" s="80">
        <v>3</v>
      </c>
      <c r="B763" s="264" t="s">
        <v>31</v>
      </c>
      <c r="C763" s="265"/>
      <c r="D763" s="265"/>
      <c r="E763" s="266"/>
      <c r="F763" s="79">
        <f>SUM(F762)*10%</f>
        <v>3.1444737499999995</v>
      </c>
      <c r="G763" s="73">
        <f>SUM(F763/F764)</f>
        <v>9.0909090909090912E-2</v>
      </c>
    </row>
    <row r="764" spans="1:7" ht="15.6" thickTop="1" thickBot="1" x14ac:dyDescent="0.35">
      <c r="A764" s="78" t="s">
        <v>32</v>
      </c>
      <c r="B764" s="244" t="s">
        <v>33</v>
      </c>
      <c r="C764" s="245"/>
      <c r="D764" s="245"/>
      <c r="E764" s="246"/>
      <c r="F764" s="81">
        <f>SUM(F762:F763)</f>
        <v>34.589211249999991</v>
      </c>
      <c r="G764" s="82">
        <f>SUM(G756,G759,G761,G763)</f>
        <v>1</v>
      </c>
    </row>
    <row r="765" spans="1:7" ht="15.6" thickTop="1" thickBot="1" x14ac:dyDescent="0.35"/>
    <row r="766" spans="1:7" ht="44.4" thickTop="1" thickBot="1" x14ac:dyDescent="0.35">
      <c r="A766" s="61" t="s">
        <v>2</v>
      </c>
      <c r="B766" s="62" t="s">
        <v>3</v>
      </c>
      <c r="C766" s="63" t="s">
        <v>4</v>
      </c>
      <c r="D766" s="64" t="s">
        <v>5</v>
      </c>
      <c r="E766" s="27"/>
      <c r="F766" s="20"/>
      <c r="G766" s="20"/>
    </row>
    <row r="767" spans="1:7" ht="160.19999999999999" customHeight="1" thickTop="1" thickBot="1" x14ac:dyDescent="0.35">
      <c r="A767" s="65" t="s">
        <v>1455</v>
      </c>
      <c r="B767" s="66" t="s">
        <v>1456</v>
      </c>
      <c r="C767" s="50" t="s">
        <v>130</v>
      </c>
      <c r="D767" s="50">
        <v>1</v>
      </c>
      <c r="E767" s="20"/>
      <c r="F767" s="20"/>
      <c r="G767" s="20"/>
    </row>
    <row r="768" spans="1:7" ht="30" thickTop="1" thickBot="1" x14ac:dyDescent="0.35">
      <c r="A768" s="61" t="s">
        <v>9</v>
      </c>
      <c r="B768" s="62" t="s">
        <v>10</v>
      </c>
      <c r="C768" s="62" t="s">
        <v>4</v>
      </c>
      <c r="D768" s="62" t="s">
        <v>11</v>
      </c>
      <c r="E768" s="62" t="s">
        <v>12</v>
      </c>
      <c r="F768" s="62" t="s">
        <v>13</v>
      </c>
      <c r="G768" s="64" t="s">
        <v>14</v>
      </c>
    </row>
    <row r="769" spans="1:7" ht="15" thickTop="1" x14ac:dyDescent="0.3">
      <c r="A769" s="20"/>
      <c r="B769" s="67" t="s">
        <v>15</v>
      </c>
      <c r="C769" s="68"/>
      <c r="D769" s="68"/>
      <c r="E769" s="68"/>
      <c r="F769" s="68"/>
      <c r="G769" s="7"/>
    </row>
    <row r="770" spans="1:7" x14ac:dyDescent="0.3">
      <c r="A770" s="36" t="s">
        <v>16</v>
      </c>
      <c r="B770" s="4" t="s">
        <v>70</v>
      </c>
      <c r="C770" s="4" t="s">
        <v>18</v>
      </c>
      <c r="D770" s="4">
        <v>0.85</v>
      </c>
      <c r="E770" s="91">
        <v>30.27</v>
      </c>
      <c r="F770" s="6">
        <f>PRODUCT(D770:E770)</f>
        <v>25.729499999999998</v>
      </c>
      <c r="G770" s="7"/>
    </row>
    <row r="771" spans="1:7" x14ac:dyDescent="0.3">
      <c r="A771" s="36" t="s">
        <v>19</v>
      </c>
      <c r="B771" s="4" t="s">
        <v>140</v>
      </c>
      <c r="C771" s="4" t="s">
        <v>18</v>
      </c>
      <c r="D771" s="4">
        <v>0.85</v>
      </c>
      <c r="E771" s="70">
        <v>28.09</v>
      </c>
      <c r="F771" s="6">
        <f>PRODUCT(D771:E771)</f>
        <v>23.8765</v>
      </c>
      <c r="G771" s="7"/>
    </row>
    <row r="772" spans="1:7" ht="15" thickBot="1" x14ac:dyDescent="0.35">
      <c r="A772" s="36" t="s">
        <v>131</v>
      </c>
      <c r="B772" s="4" t="s">
        <v>141</v>
      </c>
      <c r="C772" s="4" t="s">
        <v>18</v>
      </c>
      <c r="D772" s="4">
        <v>0.85</v>
      </c>
      <c r="E772" s="70">
        <v>25.18</v>
      </c>
      <c r="F772" s="6">
        <f>PRODUCT(D772:E772)</f>
        <v>21.402999999999999</v>
      </c>
      <c r="G772" s="7"/>
    </row>
    <row r="773" spans="1:7" ht="15.6" thickTop="1" thickBot="1" x14ac:dyDescent="0.35">
      <c r="A773" s="71">
        <v>1</v>
      </c>
      <c r="B773" s="244" t="s">
        <v>21</v>
      </c>
      <c r="C773" s="245"/>
      <c r="D773" s="245"/>
      <c r="E773" s="246"/>
      <c r="F773" s="72">
        <f>SUM(F770:F772)</f>
        <v>71.008999999999986</v>
      </c>
      <c r="G773" s="73">
        <f>SUM(F773/F781)</f>
        <v>0.78139762012567349</v>
      </c>
    </row>
    <row r="774" spans="1:7" ht="15" thickTop="1" x14ac:dyDescent="0.3">
      <c r="A774" s="20"/>
      <c r="B774" s="74" t="s">
        <v>45</v>
      </c>
      <c r="C774" s="4"/>
      <c r="D774" s="4"/>
      <c r="E774" s="4"/>
      <c r="F774" s="41"/>
      <c r="G774" s="75"/>
    </row>
    <row r="775" spans="1:7" ht="29.4" thickBot="1" x14ac:dyDescent="0.35">
      <c r="A775" s="36" t="s">
        <v>23</v>
      </c>
      <c r="B775" s="4" t="s">
        <v>1457</v>
      </c>
      <c r="C775" s="4" t="s">
        <v>760</v>
      </c>
      <c r="D775" s="4">
        <v>1E-3</v>
      </c>
      <c r="E775" s="76">
        <v>828.43</v>
      </c>
      <c r="F775" s="6">
        <f>PRODUCT(D775:E775)</f>
        <v>0.82843</v>
      </c>
      <c r="G775" s="7"/>
    </row>
    <row r="776" spans="1:7" ht="15.6" thickTop="1" thickBot="1" x14ac:dyDescent="0.35">
      <c r="A776" s="71">
        <v>2</v>
      </c>
      <c r="B776" s="244" t="s">
        <v>49</v>
      </c>
      <c r="C776" s="245"/>
      <c r="D776" s="245"/>
      <c r="E776" s="246"/>
      <c r="F776" s="72">
        <f>SUM(F775)</f>
        <v>0.82843</v>
      </c>
      <c r="G776" s="73">
        <f>SUM(F776/F781)</f>
        <v>9.1162138664213251E-3</v>
      </c>
    </row>
    <row r="777" spans="1:7" ht="15.6" thickTop="1" thickBot="1" x14ac:dyDescent="0.35">
      <c r="A777" s="78" t="s">
        <v>26</v>
      </c>
      <c r="B777" s="244" t="s">
        <v>27</v>
      </c>
      <c r="C777" s="245"/>
      <c r="D777" s="245"/>
      <c r="E777" s="246"/>
      <c r="F777" s="79">
        <f>SUM(F773,F776)</f>
        <v>71.837429999999983</v>
      </c>
      <c r="G777" s="3"/>
    </row>
    <row r="778" spans="1:7" ht="15.6" thickTop="1" thickBot="1" x14ac:dyDescent="0.35">
      <c r="A778" s="80">
        <v>3</v>
      </c>
      <c r="B778" s="264" t="s">
        <v>28</v>
      </c>
      <c r="C778" s="265"/>
      <c r="D778" s="265"/>
      <c r="E778" s="266"/>
      <c r="F778" s="79">
        <f>SUM(F777)*15%</f>
        <v>10.775614499999998</v>
      </c>
      <c r="G778" s="73">
        <f>SUM(F778/F781)</f>
        <v>0.11857707509881422</v>
      </c>
    </row>
    <row r="779" spans="1:7" ht="15.6" thickTop="1" thickBot="1" x14ac:dyDescent="0.35">
      <c r="A779" s="78" t="s">
        <v>29</v>
      </c>
      <c r="B779" s="244" t="s">
        <v>30</v>
      </c>
      <c r="C779" s="245"/>
      <c r="D779" s="245"/>
      <c r="E779" s="246"/>
      <c r="F779" s="81">
        <f>SUM(F777:F778)</f>
        <v>82.613044499999987</v>
      </c>
    </row>
    <row r="780" spans="1:7" ht="15.6" thickTop="1" thickBot="1" x14ac:dyDescent="0.35">
      <c r="A780" s="80">
        <v>4</v>
      </c>
      <c r="B780" s="264" t="s">
        <v>31</v>
      </c>
      <c r="C780" s="265"/>
      <c r="D780" s="265"/>
      <c r="E780" s="266"/>
      <c r="F780" s="79">
        <f>SUM(F779)*10%</f>
        <v>8.261304449999999</v>
      </c>
      <c r="G780" s="73">
        <f>SUM(F780/F781)</f>
        <v>9.0909090909090912E-2</v>
      </c>
    </row>
    <row r="781" spans="1:7" ht="15.6" thickTop="1" thickBot="1" x14ac:dyDescent="0.35">
      <c r="A781" s="78" t="s">
        <v>32</v>
      </c>
      <c r="B781" s="244" t="s">
        <v>33</v>
      </c>
      <c r="C781" s="245"/>
      <c r="D781" s="245"/>
      <c r="E781" s="246"/>
      <c r="F781" s="81">
        <f>SUM(F779:F780)</f>
        <v>90.874348949999984</v>
      </c>
      <c r="G781" s="82">
        <f>SUM(G773,G776,G778,G780)</f>
        <v>1</v>
      </c>
    </row>
    <row r="782" spans="1:7" ht="15.6" thickTop="1" thickBot="1" x14ac:dyDescent="0.35"/>
    <row r="783" spans="1:7" ht="44.4" thickTop="1" thickBot="1" x14ac:dyDescent="0.35">
      <c r="A783" s="61" t="s">
        <v>2</v>
      </c>
      <c r="B783" s="62" t="s">
        <v>3</v>
      </c>
      <c r="C783" s="63" t="s">
        <v>4</v>
      </c>
      <c r="D783" s="64" t="s">
        <v>5</v>
      </c>
      <c r="E783" s="27"/>
      <c r="F783" s="20"/>
      <c r="G783" s="20"/>
    </row>
    <row r="784" spans="1:7" ht="81" customHeight="1" thickTop="1" x14ac:dyDescent="0.3">
      <c r="A784" s="234" t="s">
        <v>1458</v>
      </c>
      <c r="B784" s="278" t="s">
        <v>1459</v>
      </c>
      <c r="C784" s="268" t="s">
        <v>130</v>
      </c>
      <c r="D784" s="276">
        <v>1</v>
      </c>
      <c r="E784" s="27"/>
      <c r="F784" s="20"/>
      <c r="G784" s="20"/>
    </row>
    <row r="785" spans="1:12" ht="408.6" customHeight="1" x14ac:dyDescent="0.3">
      <c r="A785" s="236"/>
      <c r="B785" s="281"/>
      <c r="C785" s="249"/>
      <c r="D785" s="282"/>
      <c r="E785" s="27"/>
      <c r="F785" s="20"/>
      <c r="G785" s="20"/>
    </row>
    <row r="786" spans="1:12" ht="70.8" customHeight="1" thickBot="1" x14ac:dyDescent="0.35">
      <c r="A786" s="235"/>
      <c r="B786" s="279"/>
      <c r="C786" s="269"/>
      <c r="D786" s="277"/>
      <c r="E786" s="20"/>
      <c r="F786" s="20"/>
      <c r="G786" s="20"/>
    </row>
    <row r="787" spans="1:12" ht="30" thickTop="1" thickBot="1" x14ac:dyDescent="0.35">
      <c r="A787" s="61" t="s">
        <v>9</v>
      </c>
      <c r="B787" s="62" t="s">
        <v>10</v>
      </c>
      <c r="C787" s="62" t="s">
        <v>4</v>
      </c>
      <c r="D787" s="62" t="s">
        <v>11</v>
      </c>
      <c r="E787" s="62" t="s">
        <v>12</v>
      </c>
      <c r="F787" s="62" t="s">
        <v>13</v>
      </c>
      <c r="G787" s="64" t="s">
        <v>14</v>
      </c>
    </row>
    <row r="788" spans="1:12" ht="15" thickTop="1" x14ac:dyDescent="0.3">
      <c r="A788" s="20"/>
      <c r="B788" s="67" t="s">
        <v>15</v>
      </c>
      <c r="C788" s="68"/>
      <c r="D788" s="68"/>
      <c r="E788" s="68"/>
      <c r="F788" s="68"/>
      <c r="G788" s="7"/>
    </row>
    <row r="789" spans="1:12" x14ac:dyDescent="0.3">
      <c r="A789" s="36" t="s">
        <v>16</v>
      </c>
      <c r="B789" s="4" t="s">
        <v>70</v>
      </c>
      <c r="C789" s="4" t="s">
        <v>18</v>
      </c>
      <c r="D789" s="22">
        <v>1.2</v>
      </c>
      <c r="E789" s="91">
        <v>30.27</v>
      </c>
      <c r="F789" s="6">
        <f>PRODUCT(D789:E789)</f>
        <v>36.323999999999998</v>
      </c>
      <c r="G789" s="7"/>
    </row>
    <row r="790" spans="1:12" x14ac:dyDescent="0.3">
      <c r="A790" s="36" t="s">
        <v>19</v>
      </c>
      <c r="B790" s="4" t="s">
        <v>140</v>
      </c>
      <c r="C790" s="4" t="s">
        <v>18</v>
      </c>
      <c r="D790" s="22">
        <v>1.2</v>
      </c>
      <c r="E790" s="70">
        <v>28.09</v>
      </c>
      <c r="F790" s="6">
        <f>PRODUCT(D790:E790)</f>
        <v>33.707999999999998</v>
      </c>
      <c r="G790" s="7"/>
    </row>
    <row r="791" spans="1:12" ht="15" thickBot="1" x14ac:dyDescent="0.35">
      <c r="A791" s="36" t="s">
        <v>131</v>
      </c>
      <c r="B791" s="4" t="s">
        <v>141</v>
      </c>
      <c r="C791" s="4" t="s">
        <v>18</v>
      </c>
      <c r="D791" s="22">
        <v>1.2</v>
      </c>
      <c r="E791" s="70">
        <v>25.18</v>
      </c>
      <c r="F791" s="6">
        <f>PRODUCT(D791:E791)</f>
        <v>30.215999999999998</v>
      </c>
      <c r="G791" s="7"/>
    </row>
    <row r="792" spans="1:12" ht="15.6" thickTop="1" thickBot="1" x14ac:dyDescent="0.35">
      <c r="A792" s="71">
        <v>1</v>
      </c>
      <c r="B792" s="244" t="s">
        <v>21</v>
      </c>
      <c r="C792" s="245"/>
      <c r="D792" s="245"/>
      <c r="E792" s="246"/>
      <c r="F792" s="72">
        <f>SUM(F789:F791)</f>
        <v>100.24799999999999</v>
      </c>
      <c r="G792" s="73">
        <f>SUM(F792/F804)</f>
        <v>0.34776833371237081</v>
      </c>
    </row>
    <row r="793" spans="1:12" ht="15" thickTop="1" x14ac:dyDescent="0.3">
      <c r="A793" s="20"/>
      <c r="B793" s="74" t="s">
        <v>45</v>
      </c>
      <c r="C793" s="4"/>
      <c r="D793" s="4"/>
      <c r="E793" s="4"/>
      <c r="F793" s="148"/>
      <c r="G793" s="75"/>
    </row>
    <row r="794" spans="1:12" x14ac:dyDescent="0.3">
      <c r="A794" s="36" t="s">
        <v>23</v>
      </c>
      <c r="B794" s="4" t="s">
        <v>1460</v>
      </c>
      <c r="C794" s="149" t="s">
        <v>110</v>
      </c>
      <c r="D794" s="4">
        <v>1.91</v>
      </c>
      <c r="E794" s="6">
        <v>15.66</v>
      </c>
      <c r="F794" s="150">
        <f>D794*E794</f>
        <v>29.910599999999999</v>
      </c>
      <c r="G794" s="7"/>
      <c r="J794" s="30"/>
      <c r="L794" s="31"/>
    </row>
    <row r="795" spans="1:12" x14ac:dyDescent="0.3">
      <c r="A795" s="36" t="s">
        <v>47</v>
      </c>
      <c r="B795" s="4" t="s">
        <v>1461</v>
      </c>
      <c r="C795" s="149" t="s">
        <v>110</v>
      </c>
      <c r="D795" s="4">
        <v>1.91</v>
      </c>
      <c r="E795" s="6">
        <v>11.4</v>
      </c>
      <c r="F795" s="150">
        <f>D795*E795</f>
        <v>21.774000000000001</v>
      </c>
      <c r="G795" s="7"/>
      <c r="J795" s="30"/>
      <c r="L795" s="31"/>
    </row>
    <row r="796" spans="1:12" x14ac:dyDescent="0.3">
      <c r="A796" s="36" t="s">
        <v>78</v>
      </c>
      <c r="B796" s="4" t="s">
        <v>1462</v>
      </c>
      <c r="C796" s="149" t="s">
        <v>130</v>
      </c>
      <c r="D796" s="4">
        <v>1.91</v>
      </c>
      <c r="E796" s="6">
        <v>12.7</v>
      </c>
      <c r="F796" s="150">
        <f>D796*E796</f>
        <v>24.256999999999998</v>
      </c>
      <c r="G796" s="7"/>
      <c r="J796" s="30"/>
      <c r="L796" s="31"/>
    </row>
    <row r="797" spans="1:12" x14ac:dyDescent="0.3">
      <c r="A797" s="36" t="s">
        <v>1051</v>
      </c>
      <c r="B797" s="4" t="s">
        <v>1463</v>
      </c>
      <c r="C797" s="149" t="s">
        <v>110</v>
      </c>
      <c r="D797" s="4">
        <v>1.91</v>
      </c>
      <c r="E797" s="6">
        <v>11.4</v>
      </c>
      <c r="F797" s="150">
        <f>D797*E797</f>
        <v>21.774000000000001</v>
      </c>
      <c r="G797" s="7"/>
      <c r="J797" s="30"/>
      <c r="L797" s="31"/>
    </row>
    <row r="798" spans="1:12" ht="15" thickBot="1" x14ac:dyDescent="0.35">
      <c r="A798" s="36" t="s">
        <v>1053</v>
      </c>
      <c r="B798" s="4" t="s">
        <v>1464</v>
      </c>
      <c r="C798" s="149" t="s">
        <v>110</v>
      </c>
      <c r="D798" s="4">
        <v>1.91</v>
      </c>
      <c r="E798" s="6">
        <v>15.66</v>
      </c>
      <c r="F798" s="151">
        <f>D798*E798</f>
        <v>29.910599999999999</v>
      </c>
      <c r="G798" s="7"/>
      <c r="J798" s="30"/>
      <c r="L798" s="31"/>
    </row>
    <row r="799" spans="1:12" ht="15.6" thickTop="1" thickBot="1" x14ac:dyDescent="0.35">
      <c r="A799" s="71">
        <v>2</v>
      </c>
      <c r="B799" s="244" t="s">
        <v>49</v>
      </c>
      <c r="C799" s="245"/>
      <c r="D799" s="245"/>
      <c r="E799" s="246"/>
      <c r="F799" s="72">
        <f>SUM(F794:F798)</f>
        <v>127.6262</v>
      </c>
      <c r="G799" s="73">
        <f>SUM(F799/F804)</f>
        <v>0.44274550027972409</v>
      </c>
    </row>
    <row r="800" spans="1:12" ht="15.6" thickTop="1" thickBot="1" x14ac:dyDescent="0.35">
      <c r="A800" s="78" t="s">
        <v>26</v>
      </c>
      <c r="B800" s="244" t="s">
        <v>27</v>
      </c>
      <c r="C800" s="245"/>
      <c r="D800" s="245"/>
      <c r="E800" s="246"/>
      <c r="F800" s="79">
        <f>SUM(F792,F799)</f>
        <v>227.87419999999997</v>
      </c>
      <c r="G800" s="3"/>
    </row>
    <row r="801" spans="1:12" ht="15.6" thickTop="1" thickBot="1" x14ac:dyDescent="0.35">
      <c r="A801" s="80">
        <v>3</v>
      </c>
      <c r="B801" s="264" t="s">
        <v>28</v>
      </c>
      <c r="C801" s="265"/>
      <c r="D801" s="265"/>
      <c r="E801" s="266"/>
      <c r="F801" s="79">
        <f>SUM(F800)*15%</f>
        <v>34.181129999999996</v>
      </c>
      <c r="G801" s="73">
        <f>SUM(F801/F804)</f>
        <v>0.11857707509881422</v>
      </c>
    </row>
    <row r="802" spans="1:12" ht="15.6" thickTop="1" thickBot="1" x14ac:dyDescent="0.35">
      <c r="A802" s="78" t="s">
        <v>29</v>
      </c>
      <c r="B802" s="244" t="s">
        <v>30</v>
      </c>
      <c r="C802" s="245"/>
      <c r="D802" s="245"/>
      <c r="E802" s="246"/>
      <c r="F802" s="81">
        <f>SUM(F800:F801)</f>
        <v>262.05532999999997</v>
      </c>
    </row>
    <row r="803" spans="1:12" ht="15.6" thickTop="1" thickBot="1" x14ac:dyDescent="0.35">
      <c r="A803" s="80">
        <v>4</v>
      </c>
      <c r="B803" s="264" t="s">
        <v>31</v>
      </c>
      <c r="C803" s="265"/>
      <c r="D803" s="265"/>
      <c r="E803" s="266"/>
      <c r="F803" s="79">
        <f>SUM(F802)*10%</f>
        <v>26.205532999999999</v>
      </c>
      <c r="G803" s="73">
        <f>SUM(F803/F804)</f>
        <v>9.0909090909090912E-2</v>
      </c>
    </row>
    <row r="804" spans="1:12" ht="15.6" thickTop="1" thickBot="1" x14ac:dyDescent="0.35">
      <c r="A804" s="78" t="s">
        <v>32</v>
      </c>
      <c r="B804" s="244" t="s">
        <v>33</v>
      </c>
      <c r="C804" s="245"/>
      <c r="D804" s="245"/>
      <c r="E804" s="246"/>
      <c r="F804" s="81">
        <f>SUM(F802:F803)</f>
        <v>288.26086299999997</v>
      </c>
      <c r="G804" s="82">
        <f>SUM(G792,G799,G801,G803)</f>
        <v>1</v>
      </c>
    </row>
    <row r="805" spans="1:12" ht="15.6" thickTop="1" thickBot="1" x14ac:dyDescent="0.35"/>
    <row r="806" spans="1:12" ht="44.4" thickTop="1" thickBot="1" x14ac:dyDescent="0.35">
      <c r="A806" s="61" t="s">
        <v>2</v>
      </c>
      <c r="B806" s="62" t="s">
        <v>3</v>
      </c>
      <c r="C806" s="63" t="s">
        <v>4</v>
      </c>
      <c r="D806" s="64" t="s">
        <v>5</v>
      </c>
      <c r="E806" s="27"/>
      <c r="F806" s="20"/>
      <c r="G806" s="20"/>
    </row>
    <row r="807" spans="1:12" ht="345.6" customHeight="1" thickTop="1" thickBot="1" x14ac:dyDescent="0.35">
      <c r="A807" s="234" t="s">
        <v>1465</v>
      </c>
      <c r="B807" s="278" t="s">
        <v>1466</v>
      </c>
      <c r="C807" s="268" t="s">
        <v>203</v>
      </c>
      <c r="D807" s="276">
        <v>1</v>
      </c>
      <c r="E807" s="27"/>
      <c r="F807" s="20"/>
      <c r="G807" s="20"/>
    </row>
    <row r="808" spans="1:12" ht="409.2" hidden="1" customHeight="1" thickBot="1" x14ac:dyDescent="0.35">
      <c r="A808" s="235"/>
      <c r="B808" s="279"/>
      <c r="C808" s="269"/>
      <c r="D808" s="277"/>
      <c r="E808" s="27"/>
      <c r="F808" s="20"/>
      <c r="G808" s="20"/>
    </row>
    <row r="809" spans="1:12" ht="30" thickTop="1" thickBot="1" x14ac:dyDescent="0.35">
      <c r="A809" s="61" t="s">
        <v>9</v>
      </c>
      <c r="B809" s="62" t="s">
        <v>10</v>
      </c>
      <c r="C809" s="62" t="s">
        <v>4</v>
      </c>
      <c r="D809" s="62" t="s">
        <v>11</v>
      </c>
      <c r="E809" s="62" t="s">
        <v>12</v>
      </c>
      <c r="F809" s="62" t="s">
        <v>13</v>
      </c>
      <c r="G809" s="64" t="s">
        <v>14</v>
      </c>
    </row>
    <row r="810" spans="1:12" ht="15" thickTop="1" x14ac:dyDescent="0.3">
      <c r="A810" s="20"/>
      <c r="B810" s="67" t="s">
        <v>15</v>
      </c>
      <c r="C810" s="68"/>
      <c r="D810" s="68"/>
      <c r="E810" s="68"/>
      <c r="F810" s="68"/>
      <c r="G810" s="7"/>
    </row>
    <row r="811" spans="1:12" x14ac:dyDescent="0.3">
      <c r="A811" s="36" t="s">
        <v>16</v>
      </c>
      <c r="B811" s="4" t="s">
        <v>70</v>
      </c>
      <c r="C811" s="4" t="s">
        <v>18</v>
      </c>
      <c r="D811" s="4">
        <v>0.65</v>
      </c>
      <c r="E811" s="91">
        <v>30.27</v>
      </c>
      <c r="F811" s="6">
        <f>D811*E811</f>
        <v>19.6755</v>
      </c>
      <c r="G811" s="7"/>
    </row>
    <row r="812" spans="1:12" x14ac:dyDescent="0.3">
      <c r="A812" s="36" t="s">
        <v>19</v>
      </c>
      <c r="B812" s="4" t="s">
        <v>140</v>
      </c>
      <c r="C812" s="4" t="s">
        <v>18</v>
      </c>
      <c r="D812" s="4">
        <v>0.65</v>
      </c>
      <c r="E812" s="70">
        <v>28.09</v>
      </c>
      <c r="F812" s="6">
        <f>D812*E812</f>
        <v>18.258500000000002</v>
      </c>
      <c r="G812" s="7"/>
    </row>
    <row r="813" spans="1:12" ht="15" thickBot="1" x14ac:dyDescent="0.35">
      <c r="A813" s="36" t="s">
        <v>131</v>
      </c>
      <c r="B813" s="4" t="s">
        <v>141</v>
      </c>
      <c r="C813" s="4" t="s">
        <v>18</v>
      </c>
      <c r="D813" s="4">
        <v>0.65</v>
      </c>
      <c r="E813" s="70">
        <v>25.12</v>
      </c>
      <c r="F813" s="6">
        <f>D813*E813</f>
        <v>16.328000000000003</v>
      </c>
      <c r="G813" s="7"/>
    </row>
    <row r="814" spans="1:12" ht="15.6" thickTop="1" thickBot="1" x14ac:dyDescent="0.35">
      <c r="A814" s="71">
        <v>1</v>
      </c>
      <c r="B814" s="244" t="s">
        <v>21</v>
      </c>
      <c r="C814" s="245"/>
      <c r="D814" s="245"/>
      <c r="E814" s="246"/>
      <c r="F814" s="72">
        <f>SUM(F811:F813)</f>
        <v>54.262</v>
      </c>
      <c r="G814" s="73">
        <f>SUM(F814/F822)</f>
        <v>0.63725430324576671</v>
      </c>
    </row>
    <row r="815" spans="1:12" ht="15" thickTop="1" x14ac:dyDescent="0.3">
      <c r="A815" s="20"/>
      <c r="B815" s="74" t="s">
        <v>45</v>
      </c>
      <c r="C815" s="4"/>
      <c r="D815" s="4"/>
      <c r="E815" s="4"/>
      <c r="F815" s="41"/>
      <c r="G815" s="75"/>
    </row>
    <row r="816" spans="1:12" ht="15" thickBot="1" x14ac:dyDescent="0.35">
      <c r="A816" s="36" t="s">
        <v>23</v>
      </c>
      <c r="B816" s="4" t="s">
        <v>1467</v>
      </c>
      <c r="C816" s="4" t="s">
        <v>203</v>
      </c>
      <c r="D816" s="22">
        <v>1</v>
      </c>
      <c r="E816" s="76">
        <v>13.05</v>
      </c>
      <c r="F816" s="6">
        <f>PRODUCT(D816:E816)</f>
        <v>13.05</v>
      </c>
      <c r="G816" s="7"/>
      <c r="J816" s="30"/>
      <c r="L816" s="31"/>
    </row>
    <row r="817" spans="1:7" ht="15.6" thickTop="1" thickBot="1" x14ac:dyDescent="0.35">
      <c r="A817" s="71">
        <v>2</v>
      </c>
      <c r="B817" s="244" t="s">
        <v>49</v>
      </c>
      <c r="C817" s="245"/>
      <c r="D817" s="245"/>
      <c r="E817" s="246"/>
      <c r="F817" s="72">
        <f>SUM(F816)</f>
        <v>13.05</v>
      </c>
      <c r="G817" s="73">
        <f>SUM(F817/F822)</f>
        <v>0.15325953074632812</v>
      </c>
    </row>
    <row r="818" spans="1:7" ht="15.6" thickTop="1" thickBot="1" x14ac:dyDescent="0.35">
      <c r="A818" s="78" t="s">
        <v>26</v>
      </c>
      <c r="B818" s="244" t="s">
        <v>27</v>
      </c>
      <c r="C818" s="245"/>
      <c r="D818" s="245"/>
      <c r="E818" s="246"/>
      <c r="F818" s="79">
        <f>SUM(F814,F817)</f>
        <v>67.311999999999998</v>
      </c>
      <c r="G818" s="3"/>
    </row>
    <row r="819" spans="1:7" ht="15.6" thickTop="1" thickBot="1" x14ac:dyDescent="0.35">
      <c r="A819" s="80">
        <v>3</v>
      </c>
      <c r="B819" s="264" t="s">
        <v>28</v>
      </c>
      <c r="C819" s="265"/>
      <c r="D819" s="265"/>
      <c r="E819" s="266"/>
      <c r="F819" s="79">
        <f>SUM(F818)*15%</f>
        <v>10.0968</v>
      </c>
      <c r="G819" s="73">
        <f>SUM(F819/F822)</f>
        <v>0.11857707509881422</v>
      </c>
    </row>
    <row r="820" spans="1:7" ht="15.6" thickTop="1" thickBot="1" x14ac:dyDescent="0.35">
      <c r="A820" s="78" t="s">
        <v>29</v>
      </c>
      <c r="B820" s="244" t="s">
        <v>30</v>
      </c>
      <c r="C820" s="245"/>
      <c r="D820" s="245"/>
      <c r="E820" s="246"/>
      <c r="F820" s="81">
        <f>SUM(F818:F819)</f>
        <v>77.408799999999999</v>
      </c>
    </row>
    <row r="821" spans="1:7" ht="15.6" thickTop="1" thickBot="1" x14ac:dyDescent="0.35">
      <c r="A821" s="80">
        <v>4</v>
      </c>
      <c r="B821" s="264" t="s">
        <v>31</v>
      </c>
      <c r="C821" s="265"/>
      <c r="D821" s="265"/>
      <c r="E821" s="266"/>
      <c r="F821" s="79">
        <f>SUM(F820)*10%</f>
        <v>7.7408800000000006</v>
      </c>
      <c r="G821" s="73">
        <f>SUM(F821/F822)</f>
        <v>9.0909090909090912E-2</v>
      </c>
    </row>
    <row r="822" spans="1:7" ht="15.6" thickTop="1" thickBot="1" x14ac:dyDescent="0.35">
      <c r="A822" s="78" t="s">
        <v>32</v>
      </c>
      <c r="B822" s="244" t="s">
        <v>33</v>
      </c>
      <c r="C822" s="245"/>
      <c r="D822" s="245"/>
      <c r="E822" s="246"/>
      <c r="F822" s="81">
        <f>SUM(F820:F821)</f>
        <v>85.149680000000004</v>
      </c>
      <c r="G822" s="82">
        <f>SUM(G814,G817,G819,G821)</f>
        <v>1</v>
      </c>
    </row>
    <row r="823" spans="1:7" ht="15.6" thickTop="1" thickBot="1" x14ac:dyDescent="0.35"/>
    <row r="824" spans="1:7" ht="44.4" thickTop="1" thickBot="1" x14ac:dyDescent="0.35">
      <c r="A824" s="61" t="s">
        <v>2</v>
      </c>
      <c r="B824" s="62" t="s">
        <v>3</v>
      </c>
      <c r="C824" s="63" t="s">
        <v>4</v>
      </c>
      <c r="D824" s="64" t="s">
        <v>5</v>
      </c>
      <c r="E824" s="27"/>
      <c r="F824" s="20"/>
      <c r="G824" s="20"/>
    </row>
    <row r="825" spans="1:7" ht="347.4" customHeight="1" thickTop="1" x14ac:dyDescent="0.3">
      <c r="A825" s="234" t="s">
        <v>1468</v>
      </c>
      <c r="B825" s="278" t="s">
        <v>1469</v>
      </c>
      <c r="C825" s="268" t="s">
        <v>203</v>
      </c>
      <c r="D825" s="276">
        <v>1</v>
      </c>
      <c r="E825" s="27"/>
      <c r="F825" s="20"/>
      <c r="G825" s="20"/>
    </row>
    <row r="826" spans="1:7" ht="12" customHeight="1" thickBot="1" x14ac:dyDescent="0.35">
      <c r="A826" s="235"/>
      <c r="B826" s="279"/>
      <c r="C826" s="269"/>
      <c r="D826" s="277"/>
      <c r="E826" s="27"/>
      <c r="F826" s="20"/>
      <c r="G826" s="20"/>
    </row>
    <row r="827" spans="1:7" ht="30" thickTop="1" thickBot="1" x14ac:dyDescent="0.35">
      <c r="A827" s="61" t="s">
        <v>9</v>
      </c>
      <c r="B827" s="62" t="s">
        <v>10</v>
      </c>
      <c r="C827" s="62" t="s">
        <v>4</v>
      </c>
      <c r="D827" s="62" t="s">
        <v>11</v>
      </c>
      <c r="E827" s="62" t="s">
        <v>12</v>
      </c>
      <c r="F827" s="62" t="s">
        <v>13</v>
      </c>
      <c r="G827" s="64" t="s">
        <v>14</v>
      </c>
    </row>
    <row r="828" spans="1:7" ht="15" thickTop="1" x14ac:dyDescent="0.3">
      <c r="A828" s="20"/>
      <c r="B828" s="67" t="s">
        <v>15</v>
      </c>
      <c r="C828" s="68"/>
      <c r="D828" s="68"/>
      <c r="E828" s="68"/>
      <c r="F828" s="68"/>
      <c r="G828" s="7"/>
    </row>
    <row r="829" spans="1:7" x14ac:dyDescent="0.3">
      <c r="A829" s="36" t="s">
        <v>16</v>
      </c>
      <c r="B829" s="4" t="s">
        <v>70</v>
      </c>
      <c r="C829" s="4" t="s">
        <v>18</v>
      </c>
      <c r="D829" s="22">
        <v>0.6</v>
      </c>
      <c r="E829" s="91">
        <v>30.27</v>
      </c>
      <c r="F829" s="6">
        <f>D829*E829</f>
        <v>18.161999999999999</v>
      </c>
      <c r="G829" s="7"/>
    </row>
    <row r="830" spans="1:7" x14ac:dyDescent="0.3">
      <c r="A830" s="36" t="s">
        <v>19</v>
      </c>
      <c r="B830" s="4" t="s">
        <v>140</v>
      </c>
      <c r="C830" s="4" t="s">
        <v>18</v>
      </c>
      <c r="D830" s="22">
        <v>0.6</v>
      </c>
      <c r="E830" s="70">
        <v>28.09</v>
      </c>
      <c r="F830" s="6">
        <f>D830*E830</f>
        <v>16.853999999999999</v>
      </c>
      <c r="G830" s="7"/>
    </row>
    <row r="831" spans="1:7" ht="15" thickBot="1" x14ac:dyDescent="0.35">
      <c r="A831" s="36" t="s">
        <v>131</v>
      </c>
      <c r="B831" s="4" t="s">
        <v>141</v>
      </c>
      <c r="C831" s="4" t="s">
        <v>18</v>
      </c>
      <c r="D831" s="22">
        <v>0.6</v>
      </c>
      <c r="E831" s="70">
        <v>25.18</v>
      </c>
      <c r="F831" s="6">
        <f>D831*E831</f>
        <v>15.107999999999999</v>
      </c>
      <c r="G831" s="7"/>
    </row>
    <row r="832" spans="1:7" ht="15.6" thickTop="1" thickBot="1" x14ac:dyDescent="0.35">
      <c r="A832" s="71">
        <v>1</v>
      </c>
      <c r="B832" s="244" t="s">
        <v>21</v>
      </c>
      <c r="C832" s="245"/>
      <c r="D832" s="245"/>
      <c r="E832" s="246"/>
      <c r="F832" s="72">
        <f>SUM(F829:F831)</f>
        <v>50.123999999999995</v>
      </c>
      <c r="G832" s="73">
        <f>SUM(F832/F840)</f>
        <v>0.60993343105442643</v>
      </c>
    </row>
    <row r="833" spans="1:12" ht="15" thickTop="1" x14ac:dyDescent="0.3">
      <c r="A833" s="20"/>
      <c r="B833" s="74" t="s">
        <v>45</v>
      </c>
      <c r="C833" s="4"/>
      <c r="D833" s="4"/>
      <c r="E833" s="4"/>
      <c r="F833" s="41"/>
      <c r="G833" s="75"/>
    </row>
    <row r="834" spans="1:12" ht="15" thickBot="1" x14ac:dyDescent="0.35">
      <c r="A834" s="36" t="s">
        <v>23</v>
      </c>
      <c r="B834" s="4" t="s">
        <v>1470</v>
      </c>
      <c r="C834" s="4" t="s">
        <v>203</v>
      </c>
      <c r="D834" s="22">
        <v>1</v>
      </c>
      <c r="E834" s="76">
        <v>14.84</v>
      </c>
      <c r="F834" s="6">
        <f>PRODUCT(D834:E834)</f>
        <v>14.84</v>
      </c>
      <c r="G834" s="7"/>
      <c r="J834" s="30"/>
      <c r="L834" s="31"/>
    </row>
    <row r="835" spans="1:12" ht="15.6" thickTop="1" thickBot="1" x14ac:dyDescent="0.35">
      <c r="A835" s="71">
        <v>2</v>
      </c>
      <c r="B835" s="244" t="s">
        <v>49</v>
      </c>
      <c r="C835" s="245"/>
      <c r="D835" s="245"/>
      <c r="E835" s="246"/>
      <c r="F835" s="72">
        <f>SUM(F834)</f>
        <v>14.84</v>
      </c>
      <c r="G835" s="73">
        <f>SUM(F835/F840)</f>
        <v>0.18058040293766836</v>
      </c>
    </row>
    <row r="836" spans="1:12" ht="15.6" thickTop="1" thickBot="1" x14ac:dyDescent="0.35">
      <c r="A836" s="78" t="s">
        <v>26</v>
      </c>
      <c r="B836" s="244" t="s">
        <v>27</v>
      </c>
      <c r="C836" s="245"/>
      <c r="D836" s="245"/>
      <c r="E836" s="246"/>
      <c r="F836" s="79">
        <f>SUM(F832,F835)</f>
        <v>64.963999999999999</v>
      </c>
      <c r="G836" s="3"/>
    </row>
    <row r="837" spans="1:12" ht="15.6" thickTop="1" thickBot="1" x14ac:dyDescent="0.35">
      <c r="A837" s="80">
        <v>3</v>
      </c>
      <c r="B837" s="264" t="s">
        <v>28</v>
      </c>
      <c r="C837" s="265"/>
      <c r="D837" s="265"/>
      <c r="E837" s="266"/>
      <c r="F837" s="79">
        <f>SUM(F836)*15%</f>
        <v>9.7446000000000002</v>
      </c>
      <c r="G837" s="73">
        <f>SUM(F837/F840)</f>
        <v>0.11857707509881422</v>
      </c>
    </row>
    <row r="838" spans="1:12" ht="15.6" thickTop="1" thickBot="1" x14ac:dyDescent="0.35">
      <c r="A838" s="78" t="s">
        <v>29</v>
      </c>
      <c r="B838" s="244" t="s">
        <v>30</v>
      </c>
      <c r="C838" s="245"/>
      <c r="D838" s="245"/>
      <c r="E838" s="246"/>
      <c r="F838" s="81">
        <f>SUM(F836:F837)</f>
        <v>74.708600000000004</v>
      </c>
    </row>
    <row r="839" spans="1:12" ht="15.6" thickTop="1" thickBot="1" x14ac:dyDescent="0.35">
      <c r="A839" s="80">
        <v>4</v>
      </c>
      <c r="B839" s="264" t="s">
        <v>31</v>
      </c>
      <c r="C839" s="265"/>
      <c r="D839" s="265"/>
      <c r="E839" s="266"/>
      <c r="F839" s="79">
        <f>SUM(F838)*10%</f>
        <v>7.4708600000000009</v>
      </c>
      <c r="G839" s="73">
        <f>SUM(F839/F840)</f>
        <v>9.0909090909090912E-2</v>
      </c>
    </row>
    <row r="840" spans="1:12" ht="15.6" thickTop="1" thickBot="1" x14ac:dyDescent="0.35">
      <c r="A840" s="78" t="s">
        <v>32</v>
      </c>
      <c r="B840" s="244" t="s">
        <v>33</v>
      </c>
      <c r="C840" s="245"/>
      <c r="D840" s="245"/>
      <c r="E840" s="246"/>
      <c r="F840" s="81">
        <f>SUM(F838:F839)</f>
        <v>82.179460000000006</v>
      </c>
      <c r="G840" s="82">
        <f>SUM(G832,G835,G837,G839)</f>
        <v>0.99999999999999989</v>
      </c>
    </row>
    <row r="841" spans="1:12" ht="15.6" thickTop="1" thickBot="1" x14ac:dyDescent="0.35"/>
    <row r="842" spans="1:12" ht="44.4" thickTop="1" thickBot="1" x14ac:dyDescent="0.35">
      <c r="A842" s="61" t="s">
        <v>2</v>
      </c>
      <c r="B842" s="62" t="s">
        <v>3</v>
      </c>
      <c r="C842" s="63" t="s">
        <v>4</v>
      </c>
      <c r="D842" s="64" t="s">
        <v>5</v>
      </c>
      <c r="E842" s="27"/>
      <c r="F842" s="20"/>
      <c r="G842" s="20"/>
    </row>
    <row r="843" spans="1:12" ht="332.4" customHeight="1" thickTop="1" thickBot="1" x14ac:dyDescent="0.35">
      <c r="A843" s="234" t="s">
        <v>1471</v>
      </c>
      <c r="B843" s="278" t="s">
        <v>1472</v>
      </c>
      <c r="C843" s="268" t="s">
        <v>203</v>
      </c>
      <c r="D843" s="276">
        <v>1</v>
      </c>
      <c r="E843" s="27"/>
      <c r="F843" s="20"/>
      <c r="G843" s="20"/>
    </row>
    <row r="844" spans="1:12" ht="408.6" hidden="1" customHeight="1" thickBot="1" x14ac:dyDescent="0.35">
      <c r="A844" s="235"/>
      <c r="B844" s="279"/>
      <c r="C844" s="269"/>
      <c r="D844" s="277"/>
      <c r="E844" s="27"/>
      <c r="F844" s="20"/>
      <c r="G844" s="20"/>
    </row>
    <row r="845" spans="1:12" ht="30" thickTop="1" thickBot="1" x14ac:dyDescent="0.35">
      <c r="A845" s="61" t="s">
        <v>9</v>
      </c>
      <c r="B845" s="62" t="s">
        <v>10</v>
      </c>
      <c r="C845" s="62" t="s">
        <v>4</v>
      </c>
      <c r="D845" s="62" t="s">
        <v>11</v>
      </c>
      <c r="E845" s="62" t="s">
        <v>12</v>
      </c>
      <c r="F845" s="62" t="s">
        <v>13</v>
      </c>
      <c r="G845" s="64" t="s">
        <v>14</v>
      </c>
    </row>
    <row r="846" spans="1:12" ht="15" thickTop="1" x14ac:dyDescent="0.3">
      <c r="A846" s="20"/>
      <c r="B846" s="67" t="s">
        <v>15</v>
      </c>
      <c r="C846" s="68"/>
      <c r="D846" s="68"/>
      <c r="E846" s="68"/>
      <c r="F846" s="68"/>
      <c r="G846" s="7"/>
    </row>
    <row r="847" spans="1:12" x14ac:dyDescent="0.3">
      <c r="A847" s="36" t="s">
        <v>16</v>
      </c>
      <c r="B847" s="4" t="s">
        <v>70</v>
      </c>
      <c r="C847" s="4" t="s">
        <v>18</v>
      </c>
      <c r="D847" s="22">
        <v>0.5</v>
      </c>
      <c r="E847" s="91">
        <v>30.27</v>
      </c>
      <c r="F847" s="6">
        <f>D847*E847</f>
        <v>15.135</v>
      </c>
      <c r="G847" s="7"/>
    </row>
    <row r="848" spans="1:12" x14ac:dyDescent="0.3">
      <c r="A848" s="36" t="s">
        <v>19</v>
      </c>
      <c r="B848" s="4" t="s">
        <v>140</v>
      </c>
      <c r="C848" s="4" t="s">
        <v>18</v>
      </c>
      <c r="D848" s="22">
        <v>0.5</v>
      </c>
      <c r="E848" s="70">
        <v>28.09</v>
      </c>
      <c r="F848" s="6">
        <f>D848*E848</f>
        <v>14.045</v>
      </c>
      <c r="G848" s="7"/>
    </row>
    <row r="849" spans="1:12" ht="15" thickBot="1" x14ac:dyDescent="0.35">
      <c r="A849" s="36" t="s">
        <v>131</v>
      </c>
      <c r="B849" s="4" t="s">
        <v>141</v>
      </c>
      <c r="C849" s="4" t="s">
        <v>18</v>
      </c>
      <c r="D849" s="22">
        <v>0.5</v>
      </c>
      <c r="E849" s="70">
        <v>25.18</v>
      </c>
      <c r="F849" s="6">
        <f>D849*E849</f>
        <v>12.59</v>
      </c>
      <c r="G849" s="7"/>
    </row>
    <row r="850" spans="1:12" ht="15.6" thickTop="1" thickBot="1" x14ac:dyDescent="0.35">
      <c r="A850" s="71">
        <v>1</v>
      </c>
      <c r="B850" s="244" t="s">
        <v>21</v>
      </c>
      <c r="C850" s="245"/>
      <c r="D850" s="245"/>
      <c r="E850" s="246"/>
      <c r="F850" s="72">
        <f>SUM(F847:F849)</f>
        <v>41.769999999999996</v>
      </c>
      <c r="G850" s="73">
        <f>SUM(F850/F858)</f>
        <v>0.62966748371185732</v>
      </c>
    </row>
    <row r="851" spans="1:12" ht="15" thickTop="1" x14ac:dyDescent="0.3">
      <c r="A851" s="20"/>
      <c r="B851" s="74" t="s">
        <v>45</v>
      </c>
      <c r="C851" s="4"/>
      <c r="D851" s="4"/>
      <c r="E851" s="4"/>
      <c r="F851" s="41"/>
      <c r="G851" s="75"/>
    </row>
    <row r="852" spans="1:12" ht="15" thickBot="1" x14ac:dyDescent="0.35">
      <c r="A852" s="36" t="s">
        <v>23</v>
      </c>
      <c r="B852" s="4" t="s">
        <v>1473</v>
      </c>
      <c r="C852" s="4" t="s">
        <v>203</v>
      </c>
      <c r="D852" s="22">
        <v>1</v>
      </c>
      <c r="E852" s="76">
        <v>10.67</v>
      </c>
      <c r="F852" s="6">
        <f>PRODUCT(D852:E852)</f>
        <v>10.67</v>
      </c>
      <c r="G852" s="7"/>
      <c r="J852" s="30"/>
      <c r="L852" s="31"/>
    </row>
    <row r="853" spans="1:12" ht="15.6" thickTop="1" thickBot="1" x14ac:dyDescent="0.35">
      <c r="A853" s="71">
        <v>2</v>
      </c>
      <c r="B853" s="244" t="s">
        <v>49</v>
      </c>
      <c r="C853" s="245"/>
      <c r="D853" s="245"/>
      <c r="E853" s="246"/>
      <c r="F853" s="72">
        <f>SUM(F852)</f>
        <v>10.67</v>
      </c>
      <c r="G853" s="73">
        <f>SUM(F853/F858)</f>
        <v>0.16084635028023744</v>
      </c>
    </row>
    <row r="854" spans="1:12" ht="15.6" thickTop="1" thickBot="1" x14ac:dyDescent="0.35">
      <c r="A854" s="78" t="s">
        <v>26</v>
      </c>
      <c r="B854" s="244" t="s">
        <v>27</v>
      </c>
      <c r="C854" s="245"/>
      <c r="D854" s="245"/>
      <c r="E854" s="246"/>
      <c r="F854" s="79">
        <f>SUM(F850,F853)</f>
        <v>52.44</v>
      </c>
      <c r="G854" s="3"/>
    </row>
    <row r="855" spans="1:12" ht="15.6" thickTop="1" thickBot="1" x14ac:dyDescent="0.35">
      <c r="A855" s="80">
        <v>3</v>
      </c>
      <c r="B855" s="264" t="s">
        <v>28</v>
      </c>
      <c r="C855" s="265"/>
      <c r="D855" s="265"/>
      <c r="E855" s="266"/>
      <c r="F855" s="79">
        <f>SUM(F854)*15%</f>
        <v>7.8659999999999997</v>
      </c>
      <c r="G855" s="73">
        <f>SUM(F855/F858)</f>
        <v>0.11857707509881421</v>
      </c>
    </row>
    <row r="856" spans="1:12" ht="15.6" thickTop="1" thickBot="1" x14ac:dyDescent="0.35">
      <c r="A856" s="78" t="s">
        <v>29</v>
      </c>
      <c r="B856" s="244" t="s">
        <v>30</v>
      </c>
      <c r="C856" s="245"/>
      <c r="D856" s="245"/>
      <c r="E856" s="246"/>
      <c r="F856" s="81">
        <f>SUM(F854:F855)</f>
        <v>60.305999999999997</v>
      </c>
    </row>
    <row r="857" spans="1:12" ht="15.6" thickTop="1" thickBot="1" x14ac:dyDescent="0.35">
      <c r="A857" s="80">
        <v>4</v>
      </c>
      <c r="B857" s="264" t="s">
        <v>31</v>
      </c>
      <c r="C857" s="265"/>
      <c r="D857" s="265"/>
      <c r="E857" s="266"/>
      <c r="F857" s="79">
        <f>SUM(F856)*10%</f>
        <v>6.0305999999999997</v>
      </c>
      <c r="G857" s="73">
        <f>SUM(F857/F858)</f>
        <v>9.0909090909090898E-2</v>
      </c>
    </row>
    <row r="858" spans="1:12" ht="15.6" thickTop="1" thickBot="1" x14ac:dyDescent="0.35">
      <c r="A858" s="78" t="s">
        <v>32</v>
      </c>
      <c r="B858" s="244" t="s">
        <v>33</v>
      </c>
      <c r="C858" s="245"/>
      <c r="D858" s="245"/>
      <c r="E858" s="246"/>
      <c r="F858" s="81">
        <f>SUM(F856:F857)</f>
        <v>66.336600000000004</v>
      </c>
      <c r="G858" s="82">
        <f>SUM(G850,G853,G855,G857)</f>
        <v>0.99999999999999989</v>
      </c>
    </row>
    <row r="859" spans="1:12" ht="15.6" thickTop="1" thickBot="1" x14ac:dyDescent="0.35"/>
    <row r="860" spans="1:12" ht="44.4" thickTop="1" thickBot="1" x14ac:dyDescent="0.35">
      <c r="A860" s="61" t="s">
        <v>2</v>
      </c>
      <c r="B860" s="62" t="s">
        <v>3</v>
      </c>
      <c r="C860" s="63" t="s">
        <v>4</v>
      </c>
      <c r="D860" s="64" t="s">
        <v>5</v>
      </c>
      <c r="E860" s="27"/>
      <c r="F860" s="20"/>
      <c r="G860" s="20"/>
      <c r="H860" s="2"/>
      <c r="I860" s="111"/>
    </row>
    <row r="861" spans="1:12" ht="380.4" customHeight="1" thickTop="1" x14ac:dyDescent="0.3">
      <c r="A861" s="234" t="s">
        <v>1474</v>
      </c>
      <c r="B861" s="278" t="s">
        <v>1475</v>
      </c>
      <c r="C861" s="274"/>
      <c r="D861" s="272"/>
      <c r="E861" s="27"/>
      <c r="F861" s="20"/>
      <c r="G861" s="20"/>
      <c r="H861" s="2"/>
      <c r="I861" s="111"/>
    </row>
    <row r="862" spans="1:12" ht="56.4" customHeight="1" x14ac:dyDescent="0.3">
      <c r="A862" s="237"/>
      <c r="B862" s="280"/>
      <c r="C862" s="275"/>
      <c r="D862" s="273"/>
      <c r="E862" s="27"/>
      <c r="F862" s="20"/>
      <c r="G862" s="20"/>
      <c r="H862" s="2"/>
      <c r="I862" s="111"/>
    </row>
    <row r="863" spans="1:12" ht="29.4" thickBot="1" x14ac:dyDescent="0.35">
      <c r="A863" s="152" t="s">
        <v>1476</v>
      </c>
      <c r="B863" s="113" t="s">
        <v>1477</v>
      </c>
      <c r="C863" s="110" t="s">
        <v>130</v>
      </c>
      <c r="D863" s="110">
        <v>1</v>
      </c>
      <c r="E863" s="20"/>
      <c r="F863" s="20"/>
      <c r="G863" s="20"/>
    </row>
    <row r="864" spans="1:12" ht="30" thickTop="1" thickBot="1" x14ac:dyDescent="0.35">
      <c r="A864" s="61" t="s">
        <v>9</v>
      </c>
      <c r="B864" s="62" t="s">
        <v>10</v>
      </c>
      <c r="C864" s="62" t="s">
        <v>4</v>
      </c>
      <c r="D864" s="62" t="s">
        <v>11</v>
      </c>
      <c r="E864" s="62" t="s">
        <v>12</v>
      </c>
      <c r="F864" s="62" t="s">
        <v>13</v>
      </c>
      <c r="G864" s="64" t="s">
        <v>14</v>
      </c>
    </row>
    <row r="865" spans="1:13" ht="15" thickTop="1" x14ac:dyDescent="0.3">
      <c r="A865" s="20"/>
      <c r="B865" s="67" t="s">
        <v>15</v>
      </c>
      <c r="C865" s="68"/>
      <c r="D865" s="68"/>
      <c r="E865" s="68"/>
      <c r="F865" s="68"/>
      <c r="G865" s="7"/>
    </row>
    <row r="866" spans="1:13" x14ac:dyDescent="0.3">
      <c r="A866" s="36" t="s">
        <v>16</v>
      </c>
      <c r="B866" s="4" t="s">
        <v>70</v>
      </c>
      <c r="C866" s="4" t="s">
        <v>18</v>
      </c>
      <c r="D866" s="4">
        <v>0.25</v>
      </c>
      <c r="E866" s="91">
        <v>30.27</v>
      </c>
      <c r="F866" s="6">
        <f>PRODUCT(D866:E866)</f>
        <v>7.5674999999999999</v>
      </c>
      <c r="G866" s="7"/>
    </row>
    <row r="867" spans="1:13" x14ac:dyDescent="0.3">
      <c r="A867" s="36" t="s">
        <v>19</v>
      </c>
      <c r="B867" s="4" t="s">
        <v>140</v>
      </c>
      <c r="C867" s="4" t="s">
        <v>18</v>
      </c>
      <c r="D867" s="4">
        <v>0.25</v>
      </c>
      <c r="E867" s="70">
        <v>28.09</v>
      </c>
      <c r="F867" s="6">
        <f>PRODUCT(D867:E867)</f>
        <v>7.0225</v>
      </c>
      <c r="G867" s="7"/>
    </row>
    <row r="868" spans="1:13" ht="15" thickBot="1" x14ac:dyDescent="0.35">
      <c r="A868" s="36" t="s">
        <v>131</v>
      </c>
      <c r="B868" s="4" t="s">
        <v>141</v>
      </c>
      <c r="C868" s="4" t="s">
        <v>18</v>
      </c>
      <c r="D868" s="22">
        <v>0.5</v>
      </c>
      <c r="E868" s="70">
        <v>25.18</v>
      </c>
      <c r="F868" s="6">
        <f>PRODUCT(D868:E868)</f>
        <v>12.59</v>
      </c>
      <c r="G868" s="7"/>
    </row>
    <row r="869" spans="1:13" ht="15.6" thickTop="1" thickBot="1" x14ac:dyDescent="0.35">
      <c r="A869" s="71">
        <v>1</v>
      </c>
      <c r="B869" s="244" t="s">
        <v>21</v>
      </c>
      <c r="C869" s="245"/>
      <c r="D869" s="245"/>
      <c r="E869" s="246"/>
      <c r="F869" s="72">
        <f>SUM(F866:F868)</f>
        <v>27.18</v>
      </c>
      <c r="G869" s="73">
        <f>SUM(F869/F882)</f>
        <v>0.13561074228670247</v>
      </c>
    </row>
    <row r="870" spans="1:13" ht="15" thickTop="1" x14ac:dyDescent="0.3">
      <c r="A870" s="20"/>
      <c r="B870" s="74" t="s">
        <v>45</v>
      </c>
      <c r="C870" s="4"/>
      <c r="D870" s="4"/>
      <c r="E870" s="4"/>
      <c r="F870" s="41"/>
      <c r="G870" s="75"/>
    </row>
    <row r="871" spans="1:13" ht="43.2" x14ac:dyDescent="0.3">
      <c r="A871" s="36" t="s">
        <v>23</v>
      </c>
      <c r="B871" s="4" t="s">
        <v>1478</v>
      </c>
      <c r="C871" s="4" t="s">
        <v>130</v>
      </c>
      <c r="D871" s="22">
        <v>1</v>
      </c>
      <c r="E871" s="6">
        <v>72.739999999999995</v>
      </c>
      <c r="F871" s="23">
        <f>D871*E871</f>
        <v>72.739999999999995</v>
      </c>
      <c r="G871" s="7"/>
    </row>
    <row r="872" spans="1:13" x14ac:dyDescent="0.3">
      <c r="A872" s="36" t="s">
        <v>47</v>
      </c>
      <c r="B872" s="4" t="s">
        <v>1479</v>
      </c>
      <c r="C872" s="4" t="s">
        <v>130</v>
      </c>
      <c r="D872" s="22">
        <v>1</v>
      </c>
      <c r="E872" s="6">
        <v>14.55</v>
      </c>
      <c r="F872" s="23">
        <f>D872*E872</f>
        <v>14.55</v>
      </c>
      <c r="G872" s="7"/>
    </row>
    <row r="873" spans="1:13" ht="29.4" thickBot="1" x14ac:dyDescent="0.35">
      <c r="A873" s="36" t="s">
        <v>78</v>
      </c>
      <c r="B873" s="4" t="s">
        <v>1480</v>
      </c>
      <c r="C873" s="4" t="s">
        <v>130</v>
      </c>
      <c r="D873" s="22">
        <v>1</v>
      </c>
      <c r="E873" s="153">
        <v>35.01</v>
      </c>
      <c r="F873" s="6">
        <f>D873*E873</f>
        <v>35.01</v>
      </c>
      <c r="G873" s="93"/>
      <c r="I873" s="37"/>
      <c r="J873" s="37"/>
      <c r="K873" s="37"/>
      <c r="L873" s="37"/>
      <c r="M873" s="37"/>
    </row>
    <row r="874" spans="1:13" ht="15.6" thickTop="1" thickBot="1" x14ac:dyDescent="0.35">
      <c r="A874" s="71">
        <v>2</v>
      </c>
      <c r="B874" s="244" t="s">
        <v>49</v>
      </c>
      <c r="C874" s="245"/>
      <c r="D874" s="245"/>
      <c r="E874" s="246"/>
      <c r="F874" s="72">
        <f>SUM(F871:F873)</f>
        <v>122.29999999999998</v>
      </c>
      <c r="G874" s="73">
        <f>SUM(F874/F882)</f>
        <v>0.61019844671316081</v>
      </c>
    </row>
    <row r="875" spans="1:13" ht="15" thickTop="1" x14ac:dyDescent="0.3">
      <c r="A875" s="20"/>
      <c r="B875" s="74" t="s">
        <v>22</v>
      </c>
      <c r="C875" s="4"/>
      <c r="D875" s="4"/>
      <c r="E875" s="4"/>
      <c r="F875" s="41"/>
      <c r="G875" s="75"/>
    </row>
    <row r="876" spans="1:13" ht="15" thickBot="1" x14ac:dyDescent="0.35">
      <c r="A876" s="36" t="s">
        <v>50</v>
      </c>
      <c r="B876" s="4" t="s">
        <v>1481</v>
      </c>
      <c r="C876" s="4" t="s">
        <v>18</v>
      </c>
      <c r="D876" s="22">
        <v>1</v>
      </c>
      <c r="E876" s="76">
        <v>8.9600000000000009</v>
      </c>
      <c r="F876" s="23">
        <f>PRODUCT(D876:E876)</f>
        <v>8.9600000000000009</v>
      </c>
      <c r="G876" s="7"/>
    </row>
    <row r="877" spans="1:13" ht="15.6" thickTop="1" thickBot="1" x14ac:dyDescent="0.35">
      <c r="A877" s="71">
        <v>3</v>
      </c>
      <c r="B877" s="244" t="s">
        <v>25</v>
      </c>
      <c r="C877" s="245"/>
      <c r="D877" s="245"/>
      <c r="E877" s="246"/>
      <c r="F877" s="72">
        <f>SUM(F876)</f>
        <v>8.9600000000000009</v>
      </c>
      <c r="G877" s="73">
        <f>SUM(F877/F882)</f>
        <v>4.4704644992231576E-2</v>
      </c>
    </row>
    <row r="878" spans="1:13" ht="15.6" thickTop="1" thickBot="1" x14ac:dyDescent="0.35">
      <c r="A878" s="78" t="s">
        <v>26</v>
      </c>
      <c r="B878" s="244" t="s">
        <v>54</v>
      </c>
      <c r="C878" s="245"/>
      <c r="D878" s="245"/>
      <c r="E878" s="246"/>
      <c r="F878" s="79">
        <f>SUM(F869,F874,F877)</f>
        <v>158.44</v>
      </c>
      <c r="G878" s="3"/>
    </row>
    <row r="879" spans="1:13" ht="15.6" thickTop="1" thickBot="1" x14ac:dyDescent="0.35">
      <c r="A879" s="80">
        <v>4</v>
      </c>
      <c r="B879" s="264" t="s">
        <v>28</v>
      </c>
      <c r="C879" s="265"/>
      <c r="D879" s="265"/>
      <c r="E879" s="266"/>
      <c r="F879" s="79">
        <f>SUM(F878)*15%</f>
        <v>23.765999999999998</v>
      </c>
      <c r="G879" s="73">
        <f>SUM(F879/F882)</f>
        <v>0.11857707509881424</v>
      </c>
    </row>
    <row r="880" spans="1:13" ht="15.6" thickTop="1" thickBot="1" x14ac:dyDescent="0.35">
      <c r="A880" s="78" t="s">
        <v>29</v>
      </c>
      <c r="B880" s="244" t="s">
        <v>55</v>
      </c>
      <c r="C880" s="245"/>
      <c r="D880" s="245"/>
      <c r="E880" s="246"/>
      <c r="F880" s="81">
        <f>SUM(F878:F879)</f>
        <v>182.20599999999999</v>
      </c>
    </row>
    <row r="881" spans="1:9" ht="15.6" thickTop="1" thickBot="1" x14ac:dyDescent="0.35">
      <c r="A881" s="80">
        <v>5</v>
      </c>
      <c r="B881" s="264" t="s">
        <v>31</v>
      </c>
      <c r="C881" s="265"/>
      <c r="D881" s="265"/>
      <c r="E881" s="266"/>
      <c r="F881" s="79">
        <f>SUM(F880)*10%</f>
        <v>18.220600000000001</v>
      </c>
      <c r="G881" s="73">
        <f>SUM(F881/F882)</f>
        <v>9.0909090909090925E-2</v>
      </c>
    </row>
    <row r="882" spans="1:9" ht="15.6" thickTop="1" thickBot="1" x14ac:dyDescent="0.35">
      <c r="A882" s="78" t="s">
        <v>32</v>
      </c>
      <c r="B882" s="244" t="s">
        <v>33</v>
      </c>
      <c r="C882" s="245"/>
      <c r="D882" s="245"/>
      <c r="E882" s="246"/>
      <c r="F882" s="81">
        <f>SUM(F880:F881)</f>
        <v>200.42659999999998</v>
      </c>
      <c r="G882" s="82">
        <f>SUM(G869,G874,G877,G879,G881)</f>
        <v>1</v>
      </c>
      <c r="I882" s="31"/>
    </row>
    <row r="883" spans="1:9" ht="15.6" thickTop="1" thickBot="1" x14ac:dyDescent="0.35"/>
    <row r="884" spans="1:9" ht="44.4" thickTop="1" thickBot="1" x14ac:dyDescent="0.35">
      <c r="A884" s="61" t="s">
        <v>2</v>
      </c>
      <c r="B884" s="62" t="s">
        <v>3</v>
      </c>
      <c r="C884" s="63" t="s">
        <v>4</v>
      </c>
      <c r="D884" s="64" t="s">
        <v>5</v>
      </c>
      <c r="E884" s="27"/>
      <c r="F884" s="20"/>
      <c r="G884" s="20"/>
      <c r="H884" s="2"/>
      <c r="I884" s="111"/>
    </row>
    <row r="885" spans="1:9" ht="222.6" customHeight="1" thickTop="1" x14ac:dyDescent="0.3">
      <c r="A885" s="234" t="s">
        <v>1474</v>
      </c>
      <c r="B885" s="278" t="s">
        <v>1475</v>
      </c>
      <c r="C885" s="274"/>
      <c r="D885" s="272"/>
      <c r="E885" s="27"/>
      <c r="F885" s="20"/>
      <c r="G885" s="20"/>
      <c r="H885" s="2"/>
      <c r="I885" s="111"/>
    </row>
    <row r="886" spans="1:9" ht="226.2" customHeight="1" x14ac:dyDescent="0.3">
      <c r="A886" s="237"/>
      <c r="B886" s="280"/>
      <c r="C886" s="275"/>
      <c r="D886" s="273"/>
      <c r="E886" s="27"/>
      <c r="F886" s="20"/>
      <c r="G886" s="20"/>
      <c r="H886" s="2"/>
      <c r="I886" s="111"/>
    </row>
    <row r="887" spans="1:9" ht="35.4" customHeight="1" thickBot="1" x14ac:dyDescent="0.35">
      <c r="A887" s="152" t="s">
        <v>1482</v>
      </c>
      <c r="B887" s="113" t="s">
        <v>1483</v>
      </c>
      <c r="C887" s="110" t="s">
        <v>130</v>
      </c>
      <c r="D887" s="110">
        <v>1</v>
      </c>
      <c r="E887" s="20"/>
      <c r="F887" s="20"/>
      <c r="G887" s="20"/>
    </row>
    <row r="888" spans="1:9" ht="30" thickTop="1" thickBot="1" x14ac:dyDescent="0.35">
      <c r="A888" s="61" t="s">
        <v>9</v>
      </c>
      <c r="B888" s="62" t="s">
        <v>10</v>
      </c>
      <c r="C888" s="62" t="s">
        <v>4</v>
      </c>
      <c r="D888" s="62" t="s">
        <v>11</v>
      </c>
      <c r="E888" s="62" t="s">
        <v>12</v>
      </c>
      <c r="F888" s="62" t="s">
        <v>13</v>
      </c>
      <c r="G888" s="64" t="s">
        <v>14</v>
      </c>
    </row>
    <row r="889" spans="1:9" ht="15" thickTop="1" x14ac:dyDescent="0.3">
      <c r="A889" s="20"/>
      <c r="B889" s="67" t="s">
        <v>15</v>
      </c>
      <c r="C889" s="68"/>
      <c r="D889" s="68"/>
      <c r="E889" s="68"/>
      <c r="F889" s="68"/>
      <c r="G889" s="7"/>
    </row>
    <row r="890" spans="1:9" x14ac:dyDescent="0.3">
      <c r="A890" s="36" t="s">
        <v>16</v>
      </c>
      <c r="B890" s="4" t="s">
        <v>70</v>
      </c>
      <c r="C890" s="4" t="s">
        <v>18</v>
      </c>
      <c r="D890" s="4">
        <v>0.25</v>
      </c>
      <c r="E890" s="91">
        <v>30.27</v>
      </c>
      <c r="F890" s="6">
        <f>PRODUCT(D890:E890)</f>
        <v>7.5674999999999999</v>
      </c>
      <c r="G890" s="7"/>
    </row>
    <row r="891" spans="1:9" x14ac:dyDescent="0.3">
      <c r="A891" s="36" t="s">
        <v>19</v>
      </c>
      <c r="B891" s="4" t="s">
        <v>140</v>
      </c>
      <c r="C891" s="4" t="s">
        <v>18</v>
      </c>
      <c r="D891" s="4">
        <v>0.25</v>
      </c>
      <c r="E891" s="70">
        <v>28.09</v>
      </c>
      <c r="F891" s="6">
        <f>PRODUCT(D891:E891)</f>
        <v>7.0225</v>
      </c>
      <c r="G891" s="7"/>
    </row>
    <row r="892" spans="1:9" ht="15" thickBot="1" x14ac:dyDescent="0.35">
      <c r="A892" s="36" t="s">
        <v>131</v>
      </c>
      <c r="B892" s="4" t="s">
        <v>141</v>
      </c>
      <c r="C892" s="4" t="s">
        <v>18</v>
      </c>
      <c r="D892" s="22">
        <v>0.5</v>
      </c>
      <c r="E892" s="70">
        <v>25.19</v>
      </c>
      <c r="F892" s="6">
        <f>PRODUCT(D892:E892)</f>
        <v>12.595000000000001</v>
      </c>
      <c r="G892" s="7"/>
    </row>
    <row r="893" spans="1:9" ht="15.6" thickTop="1" thickBot="1" x14ac:dyDescent="0.35">
      <c r="A893" s="71">
        <v>1</v>
      </c>
      <c r="B893" s="244" t="s">
        <v>21</v>
      </c>
      <c r="C893" s="245"/>
      <c r="D893" s="245"/>
      <c r="E893" s="246"/>
      <c r="F893" s="72">
        <f>SUM(F890:F892)</f>
        <v>27.185000000000002</v>
      </c>
      <c r="G893" s="73">
        <f>SUM(F893/F906)</f>
        <v>0.15637706805221099</v>
      </c>
    </row>
    <row r="894" spans="1:9" ht="15" thickTop="1" x14ac:dyDescent="0.3">
      <c r="A894" s="20"/>
      <c r="B894" s="74" t="s">
        <v>45</v>
      </c>
      <c r="C894" s="4"/>
      <c r="D894" s="4"/>
      <c r="E894" s="4"/>
      <c r="F894" s="41"/>
      <c r="G894" s="75"/>
    </row>
    <row r="895" spans="1:9" ht="43.2" x14ac:dyDescent="0.3">
      <c r="A895" s="36" t="s">
        <v>23</v>
      </c>
      <c r="B895" s="4" t="s">
        <v>1484</v>
      </c>
      <c r="C895" s="4" t="s">
        <v>130</v>
      </c>
      <c r="D895" s="22">
        <v>1</v>
      </c>
      <c r="E895" s="6">
        <v>56.16</v>
      </c>
      <c r="F895" s="23">
        <f>D895*E895</f>
        <v>56.16</v>
      </c>
      <c r="G895" s="7"/>
    </row>
    <row r="896" spans="1:9" x14ac:dyDescent="0.3">
      <c r="A896" s="36" t="s">
        <v>47</v>
      </c>
      <c r="B896" s="4" t="s">
        <v>1479</v>
      </c>
      <c r="C896" s="4" t="s">
        <v>130</v>
      </c>
      <c r="D896" s="22">
        <v>1</v>
      </c>
      <c r="E896" s="6">
        <v>11.23</v>
      </c>
      <c r="F896" s="23">
        <f>D896*E896</f>
        <v>11.23</v>
      </c>
      <c r="G896" s="7"/>
    </row>
    <row r="897" spans="1:13" ht="29.4" thickBot="1" x14ac:dyDescent="0.35">
      <c r="A897" s="36" t="s">
        <v>78</v>
      </c>
      <c r="B897" s="4" t="s">
        <v>1480</v>
      </c>
      <c r="C897" s="4" t="s">
        <v>130</v>
      </c>
      <c r="D897" s="22">
        <v>1</v>
      </c>
      <c r="E897" s="153">
        <v>35.01</v>
      </c>
      <c r="F897" s="6">
        <f>D897*E897</f>
        <v>35.01</v>
      </c>
      <c r="G897" s="93"/>
      <c r="I897" s="37"/>
      <c r="J897" s="37"/>
      <c r="K897" s="37"/>
      <c r="L897" s="37"/>
      <c r="M897" s="37"/>
    </row>
    <row r="898" spans="1:13" ht="15.6" thickTop="1" thickBot="1" x14ac:dyDescent="0.35">
      <c r="A898" s="71">
        <v>2</v>
      </c>
      <c r="B898" s="244" t="s">
        <v>49</v>
      </c>
      <c r="C898" s="245"/>
      <c r="D898" s="245"/>
      <c r="E898" s="246"/>
      <c r="F898" s="72">
        <f>SUM(F895:F897)</f>
        <v>102.4</v>
      </c>
      <c r="G898" s="73">
        <f>SUM(F898/F906)</f>
        <v>0.58903850537231583</v>
      </c>
    </row>
    <row r="899" spans="1:13" ht="15" thickTop="1" x14ac:dyDescent="0.3">
      <c r="A899" s="20"/>
      <c r="B899" s="74" t="s">
        <v>22</v>
      </c>
      <c r="C899" s="4"/>
      <c r="D899" s="4"/>
      <c r="E899" s="4"/>
      <c r="F899" s="41"/>
      <c r="G899" s="75"/>
    </row>
    <row r="900" spans="1:13" ht="15" thickBot="1" x14ac:dyDescent="0.35">
      <c r="A900" s="36" t="s">
        <v>50</v>
      </c>
      <c r="B900" s="4" t="s">
        <v>1481</v>
      </c>
      <c r="C900" s="4" t="s">
        <v>18</v>
      </c>
      <c r="D900" s="22">
        <v>1</v>
      </c>
      <c r="E900" s="76">
        <v>7.84</v>
      </c>
      <c r="F900" s="23">
        <f>PRODUCT(D900:E900)</f>
        <v>7.84</v>
      </c>
      <c r="G900" s="7"/>
    </row>
    <row r="901" spans="1:13" ht="15.6" thickTop="1" thickBot="1" x14ac:dyDescent="0.35">
      <c r="A901" s="71">
        <v>3</v>
      </c>
      <c r="B901" s="244" t="s">
        <v>25</v>
      </c>
      <c r="C901" s="245"/>
      <c r="D901" s="245"/>
      <c r="E901" s="246"/>
      <c r="F901" s="72">
        <f>SUM(F900)</f>
        <v>7.84</v>
      </c>
      <c r="G901" s="73">
        <f>SUM(F901/F906)</f>
        <v>4.5098260567567931E-2</v>
      </c>
    </row>
    <row r="902" spans="1:13" ht="15.6" thickTop="1" thickBot="1" x14ac:dyDescent="0.35">
      <c r="A902" s="78" t="s">
        <v>26</v>
      </c>
      <c r="B902" s="244" t="s">
        <v>54</v>
      </c>
      <c r="C902" s="245"/>
      <c r="D902" s="245"/>
      <c r="E902" s="246"/>
      <c r="F902" s="79">
        <f>SUM(F893,F898,F901)</f>
        <v>137.42500000000001</v>
      </c>
      <c r="G902" s="3"/>
    </row>
    <row r="903" spans="1:13" ht="15.6" thickTop="1" thickBot="1" x14ac:dyDescent="0.35">
      <c r="A903" s="80">
        <v>4</v>
      </c>
      <c r="B903" s="264" t="s">
        <v>28</v>
      </c>
      <c r="C903" s="265"/>
      <c r="D903" s="265"/>
      <c r="E903" s="266"/>
      <c r="F903" s="79">
        <f>SUM(F902)*15%</f>
        <v>20.61375</v>
      </c>
      <c r="G903" s="73">
        <f>SUM(F903/F906)</f>
        <v>0.11857707509881421</v>
      </c>
    </row>
    <row r="904" spans="1:13" ht="15.6" thickTop="1" thickBot="1" x14ac:dyDescent="0.35">
      <c r="A904" s="78" t="s">
        <v>29</v>
      </c>
      <c r="B904" s="244" t="s">
        <v>55</v>
      </c>
      <c r="C904" s="245"/>
      <c r="D904" s="245"/>
      <c r="E904" s="246"/>
      <c r="F904" s="81">
        <f>SUM(F902:F903)</f>
        <v>158.03875000000002</v>
      </c>
    </row>
    <row r="905" spans="1:13" ht="15.6" thickTop="1" thickBot="1" x14ac:dyDescent="0.35">
      <c r="A905" s="80">
        <v>5</v>
      </c>
      <c r="B905" s="264" t="s">
        <v>31</v>
      </c>
      <c r="C905" s="265"/>
      <c r="D905" s="265"/>
      <c r="E905" s="266"/>
      <c r="F905" s="79">
        <f>SUM(F904)*10%</f>
        <v>15.803875000000003</v>
      </c>
      <c r="G905" s="73">
        <f>SUM(F905/F906)</f>
        <v>9.0909090909090912E-2</v>
      </c>
    </row>
    <row r="906" spans="1:13" ht="15.6" thickTop="1" thickBot="1" x14ac:dyDescent="0.35">
      <c r="A906" s="78" t="s">
        <v>32</v>
      </c>
      <c r="B906" s="244" t="s">
        <v>33</v>
      </c>
      <c r="C906" s="245"/>
      <c r="D906" s="245"/>
      <c r="E906" s="246"/>
      <c r="F906" s="81">
        <f>SUM(F904:F905)</f>
        <v>173.84262500000003</v>
      </c>
      <c r="G906" s="82">
        <f>SUM(G893,G898,G901,G903,G905)</f>
        <v>0.99999999999999989</v>
      </c>
      <c r="I906" s="31"/>
    </row>
    <row r="907" spans="1:13" ht="15.6" thickTop="1" thickBot="1" x14ac:dyDescent="0.35"/>
    <row r="908" spans="1:13" ht="44.4" thickTop="1" thickBot="1" x14ac:dyDescent="0.35">
      <c r="A908" s="61" t="s">
        <v>2</v>
      </c>
      <c r="B908" s="62" t="s">
        <v>3</v>
      </c>
      <c r="C908" s="63" t="s">
        <v>4</v>
      </c>
      <c r="D908" s="64" t="s">
        <v>5</v>
      </c>
      <c r="E908" s="27"/>
      <c r="F908" s="20"/>
      <c r="G908" s="20"/>
      <c r="H908" s="2"/>
      <c r="I908" s="111"/>
    </row>
    <row r="909" spans="1:13" ht="408.6" customHeight="1" thickTop="1" x14ac:dyDescent="0.3">
      <c r="A909" s="234" t="s">
        <v>1474</v>
      </c>
      <c r="B909" s="278" t="s">
        <v>1475</v>
      </c>
      <c r="C909" s="274"/>
      <c r="D909" s="272"/>
      <c r="E909" s="27"/>
      <c r="F909" s="20"/>
      <c r="G909" s="20"/>
      <c r="H909" s="2"/>
      <c r="I909" s="111"/>
    </row>
    <row r="910" spans="1:13" ht="29.4" customHeight="1" x14ac:dyDescent="0.3">
      <c r="A910" s="237"/>
      <c r="B910" s="280"/>
      <c r="C910" s="275"/>
      <c r="D910" s="273"/>
      <c r="E910" s="27"/>
      <c r="F910" s="20"/>
      <c r="G910" s="20"/>
      <c r="H910" s="2"/>
      <c r="I910" s="111"/>
    </row>
    <row r="911" spans="1:13" ht="29.4" thickBot="1" x14ac:dyDescent="0.35">
      <c r="A911" s="152" t="s">
        <v>1485</v>
      </c>
      <c r="B911" s="113" t="s">
        <v>1486</v>
      </c>
      <c r="C911" s="110" t="s">
        <v>130</v>
      </c>
      <c r="D911" s="110">
        <v>1</v>
      </c>
      <c r="E911" s="20"/>
      <c r="F911" s="20"/>
      <c r="G911" s="20"/>
    </row>
    <row r="912" spans="1:13" ht="30" thickTop="1" thickBot="1" x14ac:dyDescent="0.35">
      <c r="A912" s="61" t="s">
        <v>9</v>
      </c>
      <c r="B912" s="62" t="s">
        <v>10</v>
      </c>
      <c r="C912" s="62" t="s">
        <v>4</v>
      </c>
      <c r="D912" s="62" t="s">
        <v>11</v>
      </c>
      <c r="E912" s="62" t="s">
        <v>12</v>
      </c>
      <c r="F912" s="62" t="s">
        <v>13</v>
      </c>
      <c r="G912" s="64" t="s">
        <v>14</v>
      </c>
    </row>
    <row r="913" spans="1:13" ht="15" thickTop="1" x14ac:dyDescent="0.3">
      <c r="A913" s="20"/>
      <c r="B913" s="67" t="s">
        <v>15</v>
      </c>
      <c r="C913" s="68"/>
      <c r="D913" s="68"/>
      <c r="E913" s="68"/>
      <c r="F913" s="68"/>
      <c r="G913" s="7"/>
    </row>
    <row r="914" spans="1:13" x14ac:dyDescent="0.3">
      <c r="A914" s="36" t="s">
        <v>16</v>
      </c>
      <c r="B914" s="4" t="s">
        <v>70</v>
      </c>
      <c r="C914" s="4" t="s">
        <v>18</v>
      </c>
      <c r="D914" s="4">
        <v>0.25</v>
      </c>
      <c r="E914" s="91">
        <v>30.27</v>
      </c>
      <c r="F914" s="6">
        <f>PRODUCT(D914:E914)</f>
        <v>7.5674999999999999</v>
      </c>
      <c r="G914" s="7"/>
    </row>
    <row r="915" spans="1:13" x14ac:dyDescent="0.3">
      <c r="A915" s="36" t="s">
        <v>19</v>
      </c>
      <c r="B915" s="4" t="s">
        <v>140</v>
      </c>
      <c r="C915" s="4" t="s">
        <v>18</v>
      </c>
      <c r="D915" s="4">
        <v>0.25</v>
      </c>
      <c r="E915" s="70">
        <v>28.09</v>
      </c>
      <c r="F915" s="6">
        <f>PRODUCT(D915:E915)</f>
        <v>7.0225</v>
      </c>
      <c r="G915" s="7"/>
    </row>
    <row r="916" spans="1:13" ht="15" thickBot="1" x14ac:dyDescent="0.35">
      <c r="A916" s="36" t="s">
        <v>131</v>
      </c>
      <c r="B916" s="4" t="s">
        <v>141</v>
      </c>
      <c r="C916" s="4" t="s">
        <v>18</v>
      </c>
      <c r="D916" s="22">
        <v>0.5</v>
      </c>
      <c r="E916" s="70">
        <v>25.18</v>
      </c>
      <c r="F916" s="6">
        <f>PRODUCT(D916:E916)</f>
        <v>12.59</v>
      </c>
      <c r="G916" s="7"/>
    </row>
    <row r="917" spans="1:13" ht="15.6" thickTop="1" thickBot="1" x14ac:dyDescent="0.35">
      <c r="A917" s="71">
        <v>1</v>
      </c>
      <c r="B917" s="244" t="s">
        <v>21</v>
      </c>
      <c r="C917" s="245"/>
      <c r="D917" s="245"/>
      <c r="E917" s="246"/>
      <c r="F917" s="72">
        <f>SUM(F914:F916)</f>
        <v>27.18</v>
      </c>
      <c r="G917" s="73">
        <f>SUM(F917/F930)</f>
        <v>0.1633059664657987</v>
      </c>
    </row>
    <row r="918" spans="1:13" ht="15" thickTop="1" x14ac:dyDescent="0.3">
      <c r="A918" s="20"/>
      <c r="B918" s="74" t="s">
        <v>45</v>
      </c>
      <c r="C918" s="4"/>
      <c r="D918" s="4"/>
      <c r="E918" s="4"/>
      <c r="F918" s="41"/>
      <c r="G918" s="75"/>
    </row>
    <row r="919" spans="1:13" ht="28.8" x14ac:dyDescent="0.3">
      <c r="A919" s="36" t="s">
        <v>23</v>
      </c>
      <c r="B919" s="4" t="s">
        <v>1487</v>
      </c>
      <c r="C919" s="4" t="s">
        <v>130</v>
      </c>
      <c r="D919" s="22">
        <v>1</v>
      </c>
      <c r="E919" s="6">
        <v>51.6</v>
      </c>
      <c r="F919" s="23">
        <f>D919*E919</f>
        <v>51.6</v>
      </c>
      <c r="G919" s="7"/>
    </row>
    <row r="920" spans="1:13" x14ac:dyDescent="0.3">
      <c r="A920" s="36" t="s">
        <v>47</v>
      </c>
      <c r="B920" s="4" t="s">
        <v>1479</v>
      </c>
      <c r="C920" s="4" t="s">
        <v>130</v>
      </c>
      <c r="D920" s="22">
        <v>1</v>
      </c>
      <c r="E920" s="6">
        <v>10.32</v>
      </c>
      <c r="F920" s="23">
        <f>D920*E920</f>
        <v>10.32</v>
      </c>
      <c r="G920" s="7"/>
    </row>
    <row r="921" spans="1:13" ht="29.4" thickBot="1" x14ac:dyDescent="0.35">
      <c r="A921" s="36" t="s">
        <v>78</v>
      </c>
      <c r="B921" s="4" t="s">
        <v>1480</v>
      </c>
      <c r="C921" s="4" t="s">
        <v>130</v>
      </c>
      <c r="D921" s="22">
        <v>1</v>
      </c>
      <c r="E921" s="153">
        <v>35.01</v>
      </c>
      <c r="F921" s="6">
        <f>D921*E921</f>
        <v>35.01</v>
      </c>
      <c r="G921" s="93"/>
      <c r="I921" s="37"/>
      <c r="J921" s="37"/>
      <c r="K921" s="37"/>
      <c r="L921" s="37"/>
      <c r="M921" s="37"/>
    </row>
    <row r="922" spans="1:13" ht="15.6" thickTop="1" thickBot="1" x14ac:dyDescent="0.35">
      <c r="A922" s="71">
        <v>2</v>
      </c>
      <c r="B922" s="244" t="s">
        <v>49</v>
      </c>
      <c r="C922" s="245"/>
      <c r="D922" s="245"/>
      <c r="E922" s="246"/>
      <c r="F922" s="72">
        <f>SUM(F919:F921)</f>
        <v>96.93</v>
      </c>
      <c r="G922" s="73">
        <f>SUM(F922/F930)</f>
        <v>0.58238584729690468</v>
      </c>
    </row>
    <row r="923" spans="1:13" ht="15" thickTop="1" x14ac:dyDescent="0.3">
      <c r="A923" s="20"/>
      <c r="B923" s="74" t="s">
        <v>22</v>
      </c>
      <c r="C923" s="4"/>
      <c r="D923" s="4"/>
      <c r="E923" s="4"/>
      <c r="F923" s="41"/>
      <c r="G923" s="75"/>
    </row>
    <row r="924" spans="1:13" ht="15" thickBot="1" x14ac:dyDescent="0.35">
      <c r="A924" s="36" t="s">
        <v>50</v>
      </c>
      <c r="B924" s="4" t="s">
        <v>1481</v>
      </c>
      <c r="C924" s="4" t="s">
        <v>18</v>
      </c>
      <c r="D924" s="22">
        <v>1</v>
      </c>
      <c r="E924" s="76">
        <v>7.46</v>
      </c>
      <c r="F924" s="23">
        <f>PRODUCT(D924:E924)</f>
        <v>7.46</v>
      </c>
      <c r="G924" s="7"/>
    </row>
    <row r="925" spans="1:13" ht="15.6" thickTop="1" thickBot="1" x14ac:dyDescent="0.35">
      <c r="A925" s="71">
        <v>3</v>
      </c>
      <c r="B925" s="244" t="s">
        <v>25</v>
      </c>
      <c r="C925" s="245"/>
      <c r="D925" s="245"/>
      <c r="E925" s="246"/>
      <c r="F925" s="72">
        <f>SUM(F924)</f>
        <v>7.46</v>
      </c>
      <c r="G925" s="73">
        <f>SUM(F925/F930)</f>
        <v>4.4822020229391406E-2</v>
      </c>
    </row>
    <row r="926" spans="1:13" ht="15.6" thickTop="1" thickBot="1" x14ac:dyDescent="0.35">
      <c r="A926" s="78" t="s">
        <v>26</v>
      </c>
      <c r="B926" s="244" t="s">
        <v>54</v>
      </c>
      <c r="C926" s="245"/>
      <c r="D926" s="245"/>
      <c r="E926" s="246"/>
      <c r="F926" s="79">
        <f>SUM(F917,F922,F925)</f>
        <v>131.57000000000002</v>
      </c>
      <c r="G926" s="3"/>
    </row>
    <row r="927" spans="1:13" ht="15.6" thickTop="1" thickBot="1" x14ac:dyDescent="0.35">
      <c r="A927" s="80">
        <v>4</v>
      </c>
      <c r="B927" s="264" t="s">
        <v>28</v>
      </c>
      <c r="C927" s="265"/>
      <c r="D927" s="265"/>
      <c r="E927" s="266"/>
      <c r="F927" s="79">
        <f>SUM(F926)*15%</f>
        <v>19.735500000000002</v>
      </c>
      <c r="G927" s="73">
        <f>SUM(F927/F930)</f>
        <v>0.11857707509881422</v>
      </c>
    </row>
    <row r="928" spans="1:13" ht="15.6" thickTop="1" thickBot="1" x14ac:dyDescent="0.35">
      <c r="A928" s="78" t="s">
        <v>29</v>
      </c>
      <c r="B928" s="244" t="s">
        <v>55</v>
      </c>
      <c r="C928" s="245"/>
      <c r="D928" s="245"/>
      <c r="E928" s="246"/>
      <c r="F928" s="81">
        <f>SUM(F926:F927)</f>
        <v>151.30550000000002</v>
      </c>
    </row>
    <row r="929" spans="1:9" ht="15.6" thickTop="1" thickBot="1" x14ac:dyDescent="0.35">
      <c r="A929" s="80">
        <v>5</v>
      </c>
      <c r="B929" s="264" t="s">
        <v>31</v>
      </c>
      <c r="C929" s="265"/>
      <c r="D929" s="265"/>
      <c r="E929" s="266"/>
      <c r="F929" s="79">
        <f>SUM(F928)*10%</f>
        <v>15.130550000000003</v>
      </c>
      <c r="G929" s="73">
        <f>SUM(F929/F930)</f>
        <v>9.0909090909090912E-2</v>
      </c>
    </row>
    <row r="930" spans="1:9" ht="15.6" thickTop="1" thickBot="1" x14ac:dyDescent="0.35">
      <c r="A930" s="78" t="s">
        <v>32</v>
      </c>
      <c r="B930" s="244" t="s">
        <v>33</v>
      </c>
      <c r="C930" s="245"/>
      <c r="D930" s="245"/>
      <c r="E930" s="246"/>
      <c r="F930" s="81">
        <f>SUM(F928:F929)</f>
        <v>166.43605000000002</v>
      </c>
      <c r="G930" s="82">
        <f>SUM(G917,G922,G925,G927,G929)</f>
        <v>0.99999999999999989</v>
      </c>
      <c r="I930" s="31"/>
    </row>
    <row r="931" spans="1:9" ht="15.6" thickTop="1" thickBot="1" x14ac:dyDescent="0.35"/>
    <row r="932" spans="1:9" ht="44.4" thickTop="1" thickBot="1" x14ac:dyDescent="0.35">
      <c r="A932" s="61" t="s">
        <v>2</v>
      </c>
      <c r="B932" s="62" t="s">
        <v>3</v>
      </c>
      <c r="C932" s="63" t="s">
        <v>4</v>
      </c>
      <c r="D932" s="64" t="s">
        <v>5</v>
      </c>
      <c r="E932" s="27"/>
      <c r="F932" s="20"/>
      <c r="G932" s="20"/>
      <c r="H932" s="2"/>
      <c r="I932" s="111"/>
    </row>
    <row r="933" spans="1:9" ht="384.6" customHeight="1" thickTop="1" x14ac:dyDescent="0.3">
      <c r="A933" s="234" t="s">
        <v>1474</v>
      </c>
      <c r="B933" s="283" t="s">
        <v>1475</v>
      </c>
      <c r="C933" s="274"/>
      <c r="D933" s="272"/>
      <c r="E933" s="27"/>
      <c r="F933" s="20"/>
      <c r="G933" s="20"/>
      <c r="H933" s="2"/>
      <c r="I933" s="111"/>
    </row>
    <row r="934" spans="1:9" ht="105" customHeight="1" x14ac:dyDescent="0.3">
      <c r="A934" s="237"/>
      <c r="B934" s="284"/>
      <c r="C934" s="275"/>
      <c r="D934" s="273"/>
      <c r="E934" s="27"/>
      <c r="F934" s="20"/>
      <c r="G934" s="20"/>
      <c r="H934" s="2"/>
      <c r="I934" s="111"/>
    </row>
    <row r="935" spans="1:9" ht="29.4" thickBot="1" x14ac:dyDescent="0.35">
      <c r="A935" s="152" t="s">
        <v>1488</v>
      </c>
      <c r="B935" s="113" t="s">
        <v>1489</v>
      </c>
      <c r="C935" s="110" t="s">
        <v>130</v>
      </c>
      <c r="D935" s="110">
        <v>1</v>
      </c>
      <c r="E935" s="20"/>
      <c r="F935" s="20"/>
      <c r="G935" s="20"/>
    </row>
    <row r="936" spans="1:9" ht="30" thickTop="1" thickBot="1" x14ac:dyDescent="0.35">
      <c r="A936" s="61" t="s">
        <v>9</v>
      </c>
      <c r="B936" s="62" t="s">
        <v>10</v>
      </c>
      <c r="C936" s="62" t="s">
        <v>4</v>
      </c>
      <c r="D936" s="62" t="s">
        <v>11</v>
      </c>
      <c r="E936" s="62" t="s">
        <v>12</v>
      </c>
      <c r="F936" s="62" t="s">
        <v>13</v>
      </c>
      <c r="G936" s="64" t="s">
        <v>14</v>
      </c>
    </row>
    <row r="937" spans="1:9" ht="15" thickTop="1" x14ac:dyDescent="0.3">
      <c r="A937" s="20"/>
      <c r="B937" s="67" t="s">
        <v>15</v>
      </c>
      <c r="C937" s="68"/>
      <c r="D937" s="68"/>
      <c r="E937" s="68"/>
      <c r="F937" s="68"/>
      <c r="G937" s="7"/>
    </row>
    <row r="938" spans="1:9" x14ac:dyDescent="0.3">
      <c r="A938" s="36" t="s">
        <v>16</v>
      </c>
      <c r="B938" s="4" t="s">
        <v>70</v>
      </c>
      <c r="C938" s="4" t="s">
        <v>18</v>
      </c>
      <c r="D938" s="22">
        <v>0.5</v>
      </c>
      <c r="E938" s="91">
        <v>30.27</v>
      </c>
      <c r="F938" s="6">
        <f>PRODUCT(D938:E938)</f>
        <v>15.135</v>
      </c>
      <c r="G938" s="7"/>
    </row>
    <row r="939" spans="1:9" x14ac:dyDescent="0.3">
      <c r="A939" s="36" t="s">
        <v>19</v>
      </c>
      <c r="B939" s="4" t="s">
        <v>140</v>
      </c>
      <c r="C939" s="4" t="s">
        <v>18</v>
      </c>
      <c r="D939" s="22">
        <v>0.5</v>
      </c>
      <c r="E939" s="70">
        <v>28.09</v>
      </c>
      <c r="F939" s="6">
        <f>PRODUCT(D939:E939)</f>
        <v>14.045</v>
      </c>
      <c r="G939" s="7"/>
    </row>
    <row r="940" spans="1:9" ht="15" thickBot="1" x14ac:dyDescent="0.35">
      <c r="A940" s="36" t="s">
        <v>131</v>
      </c>
      <c r="B940" s="4" t="s">
        <v>141</v>
      </c>
      <c r="C940" s="4" t="s">
        <v>18</v>
      </c>
      <c r="D940" s="22">
        <v>1</v>
      </c>
      <c r="E940" s="70">
        <v>25.18</v>
      </c>
      <c r="F940" s="6">
        <f>PRODUCT(D940:E940)</f>
        <v>25.18</v>
      </c>
      <c r="G940" s="7"/>
    </row>
    <row r="941" spans="1:9" ht="15.6" thickTop="1" thickBot="1" x14ac:dyDescent="0.35">
      <c r="A941" s="71">
        <v>1</v>
      </c>
      <c r="B941" s="244" t="s">
        <v>21</v>
      </c>
      <c r="C941" s="245"/>
      <c r="D941" s="245"/>
      <c r="E941" s="246"/>
      <c r="F941" s="72">
        <f>SUM(F938:F940)</f>
        <v>54.36</v>
      </c>
      <c r="G941" s="73">
        <f>SUM(F941/F954)</f>
        <v>0.14884770355320498</v>
      </c>
    </row>
    <row r="942" spans="1:9" ht="15" thickTop="1" x14ac:dyDescent="0.3">
      <c r="A942" s="20"/>
      <c r="B942" s="74" t="s">
        <v>45</v>
      </c>
      <c r="C942" s="4"/>
      <c r="D942" s="4"/>
      <c r="E942" s="4"/>
      <c r="F942" s="41"/>
      <c r="G942" s="75"/>
    </row>
    <row r="943" spans="1:9" ht="43.2" x14ac:dyDescent="0.3">
      <c r="A943" s="36" t="s">
        <v>23</v>
      </c>
      <c r="B943" s="4" t="s">
        <v>1484</v>
      </c>
      <c r="C943" s="4" t="s">
        <v>130</v>
      </c>
      <c r="D943" s="22">
        <v>1</v>
      </c>
      <c r="E943" s="6">
        <v>124.1</v>
      </c>
      <c r="F943" s="23">
        <f>D943*E943</f>
        <v>124.1</v>
      </c>
      <c r="G943" s="7"/>
    </row>
    <row r="944" spans="1:9" x14ac:dyDescent="0.3">
      <c r="A944" s="36" t="s">
        <v>47</v>
      </c>
      <c r="B944" s="4" t="s">
        <v>1479</v>
      </c>
      <c r="C944" s="4" t="s">
        <v>130</v>
      </c>
      <c r="D944" s="22">
        <v>1</v>
      </c>
      <c r="E944" s="6">
        <v>24.82</v>
      </c>
      <c r="F944" s="23">
        <f>D944*E944</f>
        <v>24.82</v>
      </c>
      <c r="G944" s="7"/>
    </row>
    <row r="945" spans="1:13" ht="29.4" thickBot="1" x14ac:dyDescent="0.35">
      <c r="A945" s="36" t="s">
        <v>78</v>
      </c>
      <c r="B945" s="4" t="s">
        <v>1480</v>
      </c>
      <c r="C945" s="4" t="s">
        <v>130</v>
      </c>
      <c r="D945" s="22">
        <v>1</v>
      </c>
      <c r="E945" s="153">
        <v>70</v>
      </c>
      <c r="F945" s="6">
        <v>70.02</v>
      </c>
      <c r="G945" s="93"/>
      <c r="I945" s="37"/>
      <c r="J945" s="37"/>
      <c r="K945" s="37"/>
      <c r="L945" s="37"/>
      <c r="M945" s="37"/>
    </row>
    <row r="946" spans="1:13" ht="15.6" thickTop="1" thickBot="1" x14ac:dyDescent="0.35">
      <c r="A946" s="71">
        <v>2</v>
      </c>
      <c r="B946" s="244" t="s">
        <v>49</v>
      </c>
      <c r="C946" s="245"/>
      <c r="D946" s="245"/>
      <c r="E946" s="246"/>
      <c r="F946" s="72">
        <f>SUM(F943:F945)</f>
        <v>218.94</v>
      </c>
      <c r="G946" s="73">
        <f>SUM(F946/F954)</f>
        <v>0.59949809080093264</v>
      </c>
    </row>
    <row r="947" spans="1:13" ht="15" thickTop="1" x14ac:dyDescent="0.3">
      <c r="A947" s="20"/>
      <c r="B947" s="74" t="s">
        <v>22</v>
      </c>
      <c r="C947" s="4"/>
      <c r="D947" s="4"/>
      <c r="E947" s="4"/>
      <c r="F947" s="41"/>
      <c r="G947" s="75"/>
    </row>
    <row r="948" spans="1:13" ht="15" thickBot="1" x14ac:dyDescent="0.35">
      <c r="A948" s="36" t="s">
        <v>50</v>
      </c>
      <c r="B948" s="4" t="s">
        <v>1481</v>
      </c>
      <c r="C948" s="4" t="s">
        <v>130</v>
      </c>
      <c r="D948" s="22">
        <v>1</v>
      </c>
      <c r="E948" s="76">
        <v>15.4</v>
      </c>
      <c r="F948" s="23">
        <f>PRODUCT(D948:E948)</f>
        <v>15.4</v>
      </c>
      <c r="G948" s="7"/>
    </row>
    <row r="949" spans="1:13" ht="15.6" thickTop="1" thickBot="1" x14ac:dyDescent="0.35">
      <c r="A949" s="71">
        <v>3</v>
      </c>
      <c r="B949" s="244" t="s">
        <v>25</v>
      </c>
      <c r="C949" s="245"/>
      <c r="D949" s="245"/>
      <c r="E949" s="246"/>
      <c r="F949" s="72">
        <f>SUM(F948)</f>
        <v>15.4</v>
      </c>
      <c r="G949" s="73">
        <f>SUM(F949/F954)</f>
        <v>4.2168039637957261E-2</v>
      </c>
    </row>
    <row r="950" spans="1:13" ht="15.6" thickTop="1" thickBot="1" x14ac:dyDescent="0.35">
      <c r="A950" s="78" t="s">
        <v>26</v>
      </c>
      <c r="B950" s="244" t="s">
        <v>54</v>
      </c>
      <c r="C950" s="245"/>
      <c r="D950" s="245"/>
      <c r="E950" s="246"/>
      <c r="F950" s="79">
        <f>SUM(F941,F946,F949)</f>
        <v>288.7</v>
      </c>
      <c r="G950" s="3"/>
    </row>
    <row r="951" spans="1:13" ht="15.6" thickTop="1" thickBot="1" x14ac:dyDescent="0.35">
      <c r="A951" s="80">
        <v>4</v>
      </c>
      <c r="B951" s="264" t="s">
        <v>28</v>
      </c>
      <c r="C951" s="265"/>
      <c r="D951" s="265"/>
      <c r="E951" s="266"/>
      <c r="F951" s="79">
        <f>SUM(F950)*15%</f>
        <v>43.305</v>
      </c>
      <c r="G951" s="73">
        <f>SUM(F951/F954)</f>
        <v>0.11857707509881424</v>
      </c>
    </row>
    <row r="952" spans="1:13" ht="15.6" thickTop="1" thickBot="1" x14ac:dyDescent="0.35">
      <c r="A952" s="78" t="s">
        <v>29</v>
      </c>
      <c r="B952" s="244" t="s">
        <v>55</v>
      </c>
      <c r="C952" s="245"/>
      <c r="D952" s="245"/>
      <c r="E952" s="246"/>
      <c r="F952" s="81">
        <f>SUM(F950:F951)</f>
        <v>332.005</v>
      </c>
    </row>
    <row r="953" spans="1:13" ht="15.6" thickTop="1" thickBot="1" x14ac:dyDescent="0.35">
      <c r="A953" s="80">
        <v>5</v>
      </c>
      <c r="B953" s="264" t="s">
        <v>31</v>
      </c>
      <c r="C953" s="265"/>
      <c r="D953" s="265"/>
      <c r="E953" s="266"/>
      <c r="F953" s="79">
        <f>SUM(F952)*10%</f>
        <v>33.200499999999998</v>
      </c>
      <c r="G953" s="73">
        <f>SUM(F953/F954)</f>
        <v>9.0909090909090912E-2</v>
      </c>
    </row>
    <row r="954" spans="1:13" ht="15.6" thickTop="1" thickBot="1" x14ac:dyDescent="0.35">
      <c r="A954" s="78" t="s">
        <v>32</v>
      </c>
      <c r="B954" s="244" t="s">
        <v>33</v>
      </c>
      <c r="C954" s="245"/>
      <c r="D954" s="245"/>
      <c r="E954" s="246"/>
      <c r="F954" s="81">
        <f>SUM(F952:F953)</f>
        <v>365.20549999999997</v>
      </c>
      <c r="G954" s="82">
        <f>SUM(G941,G946,G949,G951,G953)</f>
        <v>1</v>
      </c>
      <c r="I954" s="31"/>
    </row>
    <row r="955" spans="1:13" ht="15.6" thickTop="1" thickBot="1" x14ac:dyDescent="0.35"/>
    <row r="956" spans="1:13" ht="44.4" thickTop="1" thickBot="1" x14ac:dyDescent="0.35">
      <c r="A956" s="61" t="s">
        <v>2</v>
      </c>
      <c r="B956" s="62" t="s">
        <v>3</v>
      </c>
      <c r="C956" s="63" t="s">
        <v>4</v>
      </c>
      <c r="D956" s="64" t="s">
        <v>5</v>
      </c>
      <c r="E956" s="27"/>
      <c r="F956" s="20"/>
      <c r="G956" s="20"/>
      <c r="H956" s="2"/>
      <c r="I956" s="111"/>
    </row>
    <row r="957" spans="1:13" ht="408.6" customHeight="1" thickTop="1" x14ac:dyDescent="0.3">
      <c r="A957" s="234" t="s">
        <v>1474</v>
      </c>
      <c r="B957" s="278" t="s">
        <v>1475</v>
      </c>
      <c r="C957" s="274"/>
      <c r="D957" s="272"/>
      <c r="E957" s="27"/>
      <c r="F957" s="20"/>
      <c r="G957" s="20"/>
      <c r="H957" s="2"/>
      <c r="I957" s="111"/>
    </row>
    <row r="958" spans="1:13" ht="37.200000000000003" customHeight="1" x14ac:dyDescent="0.3">
      <c r="A958" s="237"/>
      <c r="B958" s="280"/>
      <c r="C958" s="275"/>
      <c r="D958" s="273"/>
      <c r="E958" s="27"/>
      <c r="F958" s="20"/>
      <c r="G958" s="20"/>
      <c r="H958" s="2"/>
      <c r="I958" s="111"/>
    </row>
    <row r="959" spans="1:13" ht="29.4" thickBot="1" x14ac:dyDescent="0.35">
      <c r="A959" s="152" t="s">
        <v>1490</v>
      </c>
      <c r="B959" s="113" t="s">
        <v>1491</v>
      </c>
      <c r="C959" s="110" t="s">
        <v>130</v>
      </c>
      <c r="D959" s="110">
        <v>1</v>
      </c>
      <c r="E959" s="20"/>
      <c r="F959" s="20"/>
      <c r="G959" s="20"/>
    </row>
    <row r="960" spans="1:13" ht="30" thickTop="1" thickBot="1" x14ac:dyDescent="0.35">
      <c r="A960" s="61" t="s">
        <v>9</v>
      </c>
      <c r="B960" s="62" t="s">
        <v>10</v>
      </c>
      <c r="C960" s="62" t="s">
        <v>4</v>
      </c>
      <c r="D960" s="62" t="s">
        <v>11</v>
      </c>
      <c r="E960" s="62" t="s">
        <v>12</v>
      </c>
      <c r="F960" s="62" t="s">
        <v>13</v>
      </c>
      <c r="G960" s="64" t="s">
        <v>14</v>
      </c>
    </row>
    <row r="961" spans="1:13" ht="15" thickTop="1" x14ac:dyDescent="0.3">
      <c r="A961" s="20"/>
      <c r="B961" s="67" t="s">
        <v>15</v>
      </c>
      <c r="C961" s="68"/>
      <c r="D961" s="68"/>
      <c r="E961" s="68"/>
      <c r="F961" s="68"/>
      <c r="G961" s="7"/>
    </row>
    <row r="962" spans="1:13" x14ac:dyDescent="0.3">
      <c r="A962" s="36" t="s">
        <v>16</v>
      </c>
      <c r="B962" s="4" t="s">
        <v>70</v>
      </c>
      <c r="C962" s="4" t="s">
        <v>18</v>
      </c>
      <c r="D962" s="22">
        <v>0.5</v>
      </c>
      <c r="E962" s="91">
        <v>30.72</v>
      </c>
      <c r="F962" s="6">
        <f>PRODUCT(D962:E962)</f>
        <v>15.36</v>
      </c>
      <c r="G962" s="7"/>
    </row>
    <row r="963" spans="1:13" x14ac:dyDescent="0.3">
      <c r="A963" s="36" t="s">
        <v>19</v>
      </c>
      <c r="B963" s="4" t="s">
        <v>140</v>
      </c>
      <c r="C963" s="4" t="s">
        <v>18</v>
      </c>
      <c r="D963" s="22">
        <v>0.5</v>
      </c>
      <c r="E963" s="70">
        <v>28.09</v>
      </c>
      <c r="F963" s="6">
        <f>PRODUCT(D963:E963)</f>
        <v>14.045</v>
      </c>
      <c r="G963" s="7"/>
    </row>
    <row r="964" spans="1:13" ht="15" thickBot="1" x14ac:dyDescent="0.35">
      <c r="A964" s="36" t="s">
        <v>131</v>
      </c>
      <c r="B964" s="4" t="s">
        <v>141</v>
      </c>
      <c r="C964" s="4" t="s">
        <v>18</v>
      </c>
      <c r="D964" s="22">
        <v>1</v>
      </c>
      <c r="E964" s="70">
        <v>25.18</v>
      </c>
      <c r="F964" s="6">
        <f>PRODUCT(D964:E964)</f>
        <v>25.18</v>
      </c>
      <c r="G964" s="7"/>
    </row>
    <row r="965" spans="1:13" ht="15.6" thickTop="1" thickBot="1" x14ac:dyDescent="0.35">
      <c r="A965" s="71">
        <v>1</v>
      </c>
      <c r="B965" s="244" t="s">
        <v>21</v>
      </c>
      <c r="C965" s="245"/>
      <c r="D965" s="245"/>
      <c r="E965" s="246"/>
      <c r="F965" s="72">
        <f>SUM(F962:F964)</f>
        <v>54.585000000000001</v>
      </c>
      <c r="G965" s="73">
        <f>SUM(F965/F978)</f>
        <v>0.17513321682918398</v>
      </c>
    </row>
    <row r="966" spans="1:13" ht="15" thickTop="1" x14ac:dyDescent="0.3">
      <c r="A966" s="20"/>
      <c r="B966" s="74" t="s">
        <v>45</v>
      </c>
      <c r="C966" s="4"/>
      <c r="D966" s="4"/>
      <c r="E966" s="4"/>
      <c r="F966" s="41"/>
      <c r="G966" s="75"/>
    </row>
    <row r="967" spans="1:13" ht="28.8" x14ac:dyDescent="0.3">
      <c r="A967" s="36" t="s">
        <v>23</v>
      </c>
      <c r="B967" s="4" t="s">
        <v>1487</v>
      </c>
      <c r="C967" s="4" t="s">
        <v>130</v>
      </c>
      <c r="D967" s="22">
        <v>1</v>
      </c>
      <c r="E967" s="6">
        <v>90.5</v>
      </c>
      <c r="F967" s="23">
        <f>D967*E967</f>
        <v>90.5</v>
      </c>
      <c r="G967" s="7"/>
    </row>
    <row r="968" spans="1:13" x14ac:dyDescent="0.3">
      <c r="A968" s="36" t="s">
        <v>47</v>
      </c>
      <c r="B968" s="4" t="s">
        <v>1479</v>
      </c>
      <c r="C968" s="4" t="s">
        <v>130</v>
      </c>
      <c r="D968" s="22">
        <v>1</v>
      </c>
      <c r="E968" s="6">
        <v>18.100000000000001</v>
      </c>
      <c r="F968" s="23">
        <f>D968*E968</f>
        <v>18.100000000000001</v>
      </c>
      <c r="G968" s="7"/>
    </row>
    <row r="969" spans="1:13" ht="29.4" thickBot="1" x14ac:dyDescent="0.35">
      <c r="A969" s="36" t="s">
        <v>78</v>
      </c>
      <c r="B969" s="4" t="s">
        <v>1480</v>
      </c>
      <c r="C969" s="4" t="s">
        <v>130</v>
      </c>
      <c r="D969" s="22">
        <v>1</v>
      </c>
      <c r="E969" s="153">
        <v>70.02</v>
      </c>
      <c r="F969" s="6">
        <f>D969*E969</f>
        <v>70.02</v>
      </c>
      <c r="G969" s="93"/>
      <c r="I969" s="37"/>
      <c r="J969" s="37"/>
      <c r="K969" s="37"/>
      <c r="L969" s="37"/>
      <c r="M969" s="37"/>
    </row>
    <row r="970" spans="1:13" ht="15.6" thickTop="1" thickBot="1" x14ac:dyDescent="0.35">
      <c r="A970" s="71">
        <v>2</v>
      </c>
      <c r="B970" s="244" t="s">
        <v>49</v>
      </c>
      <c r="C970" s="245"/>
      <c r="D970" s="245"/>
      <c r="E970" s="246"/>
      <c r="F970" s="72">
        <f>SUM(F967:F969)</f>
        <v>178.62</v>
      </c>
      <c r="G970" s="73">
        <f>SUM(F970/F978)</f>
        <v>0.57309325254243559</v>
      </c>
    </row>
    <row r="971" spans="1:13" ht="15" thickTop="1" x14ac:dyDescent="0.3">
      <c r="A971" s="20"/>
      <c r="B971" s="74" t="s">
        <v>22</v>
      </c>
      <c r="C971" s="4"/>
      <c r="D971" s="4"/>
      <c r="E971" s="4"/>
      <c r="F971" s="41"/>
      <c r="G971" s="75"/>
    </row>
    <row r="972" spans="1:13" ht="15" thickBot="1" x14ac:dyDescent="0.35">
      <c r="A972" s="36" t="s">
        <v>50</v>
      </c>
      <c r="B972" s="4" t="s">
        <v>1481</v>
      </c>
      <c r="C972" s="4" t="s">
        <v>130</v>
      </c>
      <c r="D972" s="22">
        <v>1</v>
      </c>
      <c r="E972" s="76">
        <v>13.18</v>
      </c>
      <c r="F972" s="23">
        <f>PRODUCT(D972:E972)</f>
        <v>13.18</v>
      </c>
      <c r="G972" s="7"/>
    </row>
    <row r="973" spans="1:13" ht="15.6" thickTop="1" thickBot="1" x14ac:dyDescent="0.35">
      <c r="A973" s="71">
        <v>3</v>
      </c>
      <c r="B973" s="244" t="s">
        <v>25</v>
      </c>
      <c r="C973" s="245"/>
      <c r="D973" s="245"/>
      <c r="E973" s="246"/>
      <c r="F973" s="72">
        <f>SUM(F972)</f>
        <v>13.18</v>
      </c>
      <c r="G973" s="73">
        <f>SUM(F973/F978)</f>
        <v>4.2287364620475311E-2</v>
      </c>
    </row>
    <row r="974" spans="1:13" ht="15.6" thickTop="1" thickBot="1" x14ac:dyDescent="0.35">
      <c r="A974" s="78" t="s">
        <v>26</v>
      </c>
      <c r="B974" s="244" t="s">
        <v>54</v>
      </c>
      <c r="C974" s="245"/>
      <c r="D974" s="245"/>
      <c r="E974" s="246"/>
      <c r="F974" s="79">
        <f>SUM(F965,F970,F973)</f>
        <v>246.38500000000002</v>
      </c>
      <c r="G974" s="3"/>
    </row>
    <row r="975" spans="1:13" ht="15.6" thickTop="1" thickBot="1" x14ac:dyDescent="0.35">
      <c r="A975" s="80">
        <v>4</v>
      </c>
      <c r="B975" s="264" t="s">
        <v>28</v>
      </c>
      <c r="C975" s="265"/>
      <c r="D975" s="265"/>
      <c r="E975" s="266"/>
      <c r="F975" s="79">
        <f>SUM(F974)*15%</f>
        <v>36.957750000000004</v>
      </c>
      <c r="G975" s="73">
        <f>SUM(F975/F978)</f>
        <v>0.11857707509881424</v>
      </c>
    </row>
    <row r="976" spans="1:13" ht="15.6" thickTop="1" thickBot="1" x14ac:dyDescent="0.35">
      <c r="A976" s="78" t="s">
        <v>29</v>
      </c>
      <c r="B976" s="244" t="s">
        <v>55</v>
      </c>
      <c r="C976" s="245"/>
      <c r="D976" s="245"/>
      <c r="E976" s="246"/>
      <c r="F976" s="81">
        <f>SUM(F974:F975)</f>
        <v>283.34275000000002</v>
      </c>
    </row>
    <row r="977" spans="1:9" ht="15.6" thickTop="1" thickBot="1" x14ac:dyDescent="0.35">
      <c r="A977" s="80">
        <v>5</v>
      </c>
      <c r="B977" s="264" t="s">
        <v>31</v>
      </c>
      <c r="C977" s="265"/>
      <c r="D977" s="265"/>
      <c r="E977" s="266"/>
      <c r="F977" s="79">
        <f>SUM(F976)*10%</f>
        <v>28.334275000000005</v>
      </c>
      <c r="G977" s="73">
        <f>SUM(F977/F978)</f>
        <v>9.0909090909090925E-2</v>
      </c>
    </row>
    <row r="978" spans="1:9" ht="15.6" thickTop="1" thickBot="1" x14ac:dyDescent="0.35">
      <c r="A978" s="78" t="s">
        <v>32</v>
      </c>
      <c r="B978" s="244" t="s">
        <v>33</v>
      </c>
      <c r="C978" s="245"/>
      <c r="D978" s="245"/>
      <c r="E978" s="246"/>
      <c r="F978" s="81">
        <f>SUM(F976:F977)</f>
        <v>311.67702500000001</v>
      </c>
      <c r="G978" s="82">
        <f>SUM(G965,G970,G973,G975,G977)</f>
        <v>1</v>
      </c>
      <c r="I978" s="31"/>
    </row>
    <row r="979" spans="1:9" ht="15.6" thickTop="1" thickBot="1" x14ac:dyDescent="0.35"/>
    <row r="980" spans="1:9" ht="44.4" thickTop="1" thickBot="1" x14ac:dyDescent="0.35">
      <c r="A980" s="61" t="s">
        <v>2</v>
      </c>
      <c r="B980" s="62" t="s">
        <v>3</v>
      </c>
      <c r="C980" s="63" t="s">
        <v>4</v>
      </c>
      <c r="D980" s="64" t="s">
        <v>5</v>
      </c>
      <c r="E980" s="27"/>
      <c r="F980" s="20"/>
      <c r="G980" s="20"/>
      <c r="H980" s="2"/>
      <c r="I980" s="111"/>
    </row>
    <row r="981" spans="1:9" ht="409.2" customHeight="1" thickTop="1" x14ac:dyDescent="0.3">
      <c r="A981" s="234" t="s">
        <v>1474</v>
      </c>
      <c r="B981" s="278" t="s">
        <v>1475</v>
      </c>
      <c r="C981" s="274"/>
      <c r="D981" s="272"/>
      <c r="E981" s="27"/>
      <c r="F981" s="20"/>
      <c r="G981" s="20"/>
      <c r="H981" s="2"/>
      <c r="I981" s="111"/>
    </row>
    <row r="982" spans="1:9" ht="42" customHeight="1" x14ac:dyDescent="0.3">
      <c r="A982" s="237"/>
      <c r="B982" s="280"/>
      <c r="C982" s="275"/>
      <c r="D982" s="273"/>
      <c r="E982" s="27"/>
      <c r="F982" s="20"/>
      <c r="G982" s="20"/>
      <c r="H982" s="2"/>
      <c r="I982" s="111"/>
    </row>
    <row r="983" spans="1:9" ht="29.4" thickBot="1" x14ac:dyDescent="0.35">
      <c r="A983" s="152" t="s">
        <v>1492</v>
      </c>
      <c r="B983" s="113" t="s">
        <v>1493</v>
      </c>
      <c r="C983" s="110" t="s">
        <v>130</v>
      </c>
      <c r="D983" s="110">
        <v>1</v>
      </c>
      <c r="E983" s="20"/>
      <c r="F983" s="20"/>
      <c r="G983" s="20"/>
    </row>
    <row r="984" spans="1:9" ht="30" thickTop="1" thickBot="1" x14ac:dyDescent="0.35">
      <c r="A984" s="61" t="s">
        <v>9</v>
      </c>
      <c r="B984" s="62" t="s">
        <v>10</v>
      </c>
      <c r="C984" s="62" t="s">
        <v>4</v>
      </c>
      <c r="D984" s="62" t="s">
        <v>11</v>
      </c>
      <c r="E984" s="62" t="s">
        <v>12</v>
      </c>
      <c r="F984" s="62" t="s">
        <v>13</v>
      </c>
      <c r="G984" s="64" t="s">
        <v>14</v>
      </c>
    </row>
    <row r="985" spans="1:9" ht="15" thickTop="1" x14ac:dyDescent="0.3">
      <c r="A985" s="20"/>
      <c r="B985" s="67" t="s">
        <v>15</v>
      </c>
      <c r="C985" s="68"/>
      <c r="D985" s="68"/>
      <c r="E985" s="68"/>
      <c r="F985" s="68"/>
      <c r="G985" s="7"/>
    </row>
    <row r="986" spans="1:9" x14ac:dyDescent="0.3">
      <c r="A986" s="36" t="s">
        <v>16</v>
      </c>
      <c r="B986" s="4" t="s">
        <v>70</v>
      </c>
      <c r="C986" s="4" t="s">
        <v>18</v>
      </c>
      <c r="D986" s="22">
        <v>0.5</v>
      </c>
      <c r="E986" s="91">
        <v>30.27</v>
      </c>
      <c r="F986" s="6">
        <f>PRODUCT(D986:E986)</f>
        <v>15.135</v>
      </c>
      <c r="G986" s="7"/>
    </row>
    <row r="987" spans="1:9" x14ac:dyDescent="0.3">
      <c r="A987" s="36" t="s">
        <v>19</v>
      </c>
      <c r="B987" s="4" t="s">
        <v>140</v>
      </c>
      <c r="C987" s="4" t="s">
        <v>18</v>
      </c>
      <c r="D987" s="22">
        <v>0.5</v>
      </c>
      <c r="E987" s="70">
        <v>28.09</v>
      </c>
      <c r="F987" s="6">
        <f>PRODUCT(D987:E987)</f>
        <v>14.045</v>
      </c>
      <c r="G987" s="7"/>
    </row>
    <row r="988" spans="1:9" ht="15" thickBot="1" x14ac:dyDescent="0.35">
      <c r="A988" s="36" t="s">
        <v>131</v>
      </c>
      <c r="B988" s="4" t="s">
        <v>141</v>
      </c>
      <c r="C988" s="4" t="s">
        <v>18</v>
      </c>
      <c r="D988" s="22">
        <v>1</v>
      </c>
      <c r="E988" s="70">
        <v>25.18</v>
      </c>
      <c r="F988" s="6">
        <f>PRODUCT(D988:E988)</f>
        <v>25.18</v>
      </c>
      <c r="G988" s="7"/>
    </row>
    <row r="989" spans="1:9" ht="15.6" thickTop="1" thickBot="1" x14ac:dyDescent="0.35">
      <c r="A989" s="71">
        <v>1</v>
      </c>
      <c r="B989" s="244" t="s">
        <v>21</v>
      </c>
      <c r="C989" s="245"/>
      <c r="D989" s="245"/>
      <c r="E989" s="246"/>
      <c r="F989" s="72">
        <f>SUM(F986:F988)</f>
        <v>54.36</v>
      </c>
      <c r="G989" s="73">
        <f>SUM(F989/F1002)</f>
        <v>0.18141736824338361</v>
      </c>
    </row>
    <row r="990" spans="1:9" ht="15" thickTop="1" x14ac:dyDescent="0.3">
      <c r="A990" s="20"/>
      <c r="B990" s="74" t="s">
        <v>45</v>
      </c>
      <c r="C990" s="4"/>
      <c r="D990" s="4"/>
      <c r="E990" s="4"/>
      <c r="F990" s="41"/>
      <c r="G990" s="75"/>
    </row>
    <row r="991" spans="1:9" ht="28.8" x14ac:dyDescent="0.3">
      <c r="A991" s="36" t="s">
        <v>23</v>
      </c>
      <c r="B991" s="4" t="s">
        <v>1487</v>
      </c>
      <c r="C991" s="4" t="s">
        <v>130</v>
      </c>
      <c r="D991" s="22">
        <v>1</v>
      </c>
      <c r="E991" s="6">
        <v>83.41</v>
      </c>
      <c r="F991" s="23">
        <f>D991*E991</f>
        <v>83.41</v>
      </c>
      <c r="G991" s="7"/>
    </row>
    <row r="992" spans="1:9" x14ac:dyDescent="0.3">
      <c r="A992" s="36" t="s">
        <v>47</v>
      </c>
      <c r="B992" s="4" t="s">
        <v>1479</v>
      </c>
      <c r="C992" s="4" t="s">
        <v>130</v>
      </c>
      <c r="D992" s="22">
        <v>1</v>
      </c>
      <c r="E992" s="6">
        <v>16.68</v>
      </c>
      <c r="F992" s="23">
        <f>D992*E992</f>
        <v>16.68</v>
      </c>
      <c r="G992" s="7"/>
    </row>
    <row r="993" spans="1:13" ht="29.4" thickBot="1" x14ac:dyDescent="0.35">
      <c r="A993" s="36" t="s">
        <v>78</v>
      </c>
      <c r="B993" s="4" t="s">
        <v>1480</v>
      </c>
      <c r="C993" s="4" t="s">
        <v>130</v>
      </c>
      <c r="D993" s="22">
        <v>1</v>
      </c>
      <c r="E993" s="153">
        <v>70.02</v>
      </c>
      <c r="F993" s="6">
        <f>D993*E993</f>
        <v>70.02</v>
      </c>
      <c r="G993" s="93"/>
      <c r="I993" s="37"/>
      <c r="J993" s="37"/>
      <c r="K993" s="37"/>
      <c r="L993" s="37"/>
      <c r="M993" s="37"/>
    </row>
    <row r="994" spans="1:13" ht="15.6" thickTop="1" thickBot="1" x14ac:dyDescent="0.35">
      <c r="A994" s="71">
        <v>2</v>
      </c>
      <c r="B994" s="244" t="s">
        <v>49</v>
      </c>
      <c r="C994" s="245"/>
      <c r="D994" s="245"/>
      <c r="E994" s="246"/>
      <c r="F994" s="72">
        <f>SUM(F991:F993)</f>
        <v>170.11</v>
      </c>
      <c r="G994" s="73">
        <f>SUM(F994/F1002)</f>
        <v>0.56771354878370106</v>
      </c>
    </row>
    <row r="995" spans="1:13" ht="15" thickTop="1" x14ac:dyDescent="0.3">
      <c r="A995" s="20"/>
      <c r="B995" s="74" t="s">
        <v>22</v>
      </c>
      <c r="C995" s="4"/>
      <c r="D995" s="4"/>
      <c r="E995" s="4"/>
      <c r="F995" s="41"/>
      <c r="G995" s="75"/>
    </row>
    <row r="996" spans="1:13" ht="15" thickBot="1" x14ac:dyDescent="0.35">
      <c r="A996" s="36" t="s">
        <v>50</v>
      </c>
      <c r="B996" s="4" t="s">
        <v>1481</v>
      </c>
      <c r="C996" s="4" t="s">
        <v>130</v>
      </c>
      <c r="D996" s="22">
        <v>1</v>
      </c>
      <c r="E996" s="76">
        <v>12.4</v>
      </c>
      <c r="F996" s="23">
        <f>PRODUCT(D996:E996)</f>
        <v>12.4</v>
      </c>
      <c r="G996" s="7"/>
    </row>
    <row r="997" spans="1:13" ht="15.6" thickTop="1" thickBot="1" x14ac:dyDescent="0.35">
      <c r="A997" s="71">
        <v>3</v>
      </c>
      <c r="B997" s="244" t="s">
        <v>25</v>
      </c>
      <c r="C997" s="245"/>
      <c r="D997" s="245"/>
      <c r="E997" s="246"/>
      <c r="F997" s="72">
        <f>SUM(F996)</f>
        <v>12.4</v>
      </c>
      <c r="G997" s="73">
        <f>SUM(F997/F1002)</f>
        <v>4.1382916965010244E-2</v>
      </c>
    </row>
    <row r="998" spans="1:13" ht="15.6" thickTop="1" thickBot="1" x14ac:dyDescent="0.35">
      <c r="A998" s="78" t="s">
        <v>26</v>
      </c>
      <c r="B998" s="244" t="s">
        <v>54</v>
      </c>
      <c r="C998" s="245"/>
      <c r="D998" s="245"/>
      <c r="E998" s="246"/>
      <c r="F998" s="79">
        <f>SUM(F989,F994,F997)</f>
        <v>236.87000000000003</v>
      </c>
      <c r="G998" s="3"/>
    </row>
    <row r="999" spans="1:13" ht="15.6" thickTop="1" thickBot="1" x14ac:dyDescent="0.35">
      <c r="A999" s="80">
        <v>4</v>
      </c>
      <c r="B999" s="264" t="s">
        <v>28</v>
      </c>
      <c r="C999" s="265"/>
      <c r="D999" s="265"/>
      <c r="E999" s="266"/>
      <c r="F999" s="79">
        <f>SUM(F998)*15%</f>
        <v>35.530500000000004</v>
      </c>
      <c r="G999" s="73">
        <f>SUM(F999/F1002)</f>
        <v>0.11857707509881424</v>
      </c>
    </row>
    <row r="1000" spans="1:13" ht="15.6" thickTop="1" thickBot="1" x14ac:dyDescent="0.35">
      <c r="A1000" s="78" t="s">
        <v>29</v>
      </c>
      <c r="B1000" s="244" t="s">
        <v>55</v>
      </c>
      <c r="C1000" s="245"/>
      <c r="D1000" s="245"/>
      <c r="E1000" s="246"/>
      <c r="F1000" s="81">
        <f>SUM(F998:F999)</f>
        <v>272.40050000000002</v>
      </c>
    </row>
    <row r="1001" spans="1:13" ht="15.6" thickTop="1" thickBot="1" x14ac:dyDescent="0.35">
      <c r="A1001" s="80">
        <v>5</v>
      </c>
      <c r="B1001" s="264" t="s">
        <v>31</v>
      </c>
      <c r="C1001" s="265"/>
      <c r="D1001" s="265"/>
      <c r="E1001" s="266"/>
      <c r="F1001" s="79">
        <f>SUM(F1000)*10%</f>
        <v>27.240050000000004</v>
      </c>
      <c r="G1001" s="73">
        <f>SUM(F1001/F1002)</f>
        <v>9.0909090909090912E-2</v>
      </c>
    </row>
    <row r="1002" spans="1:13" ht="15.6" thickTop="1" thickBot="1" x14ac:dyDescent="0.35">
      <c r="A1002" s="78" t="s">
        <v>32</v>
      </c>
      <c r="B1002" s="244" t="s">
        <v>33</v>
      </c>
      <c r="C1002" s="245"/>
      <c r="D1002" s="245"/>
      <c r="E1002" s="246"/>
      <c r="F1002" s="81">
        <f>SUM(F1000:F1001)</f>
        <v>299.64055000000002</v>
      </c>
      <c r="G1002" s="82">
        <f>SUM(G989,G994,G997,G999,G1001)</f>
        <v>1</v>
      </c>
      <c r="I1002" s="31"/>
    </row>
    <row r="1003" spans="1:13" ht="15.6" thickTop="1" thickBot="1" x14ac:dyDescent="0.35"/>
    <row r="1004" spans="1:13" ht="44.4" thickTop="1" thickBot="1" x14ac:dyDescent="0.35">
      <c r="A1004" s="61" t="s">
        <v>2</v>
      </c>
      <c r="B1004" s="62" t="s">
        <v>3</v>
      </c>
      <c r="C1004" s="63" t="s">
        <v>4</v>
      </c>
      <c r="D1004" s="64" t="s">
        <v>5</v>
      </c>
      <c r="E1004" s="27"/>
      <c r="F1004" s="20"/>
      <c r="G1004" s="20"/>
      <c r="H1004" s="2"/>
      <c r="I1004" s="111"/>
    </row>
    <row r="1005" spans="1:13" ht="409.2" customHeight="1" thickTop="1" x14ac:dyDescent="0.3">
      <c r="A1005" s="234" t="s">
        <v>1494</v>
      </c>
      <c r="B1005" s="278" t="s">
        <v>1495</v>
      </c>
      <c r="C1005" s="274"/>
      <c r="D1005" s="272"/>
      <c r="E1005" s="27"/>
      <c r="F1005" s="20"/>
      <c r="G1005" s="20"/>
      <c r="H1005" s="2"/>
      <c r="I1005" s="111"/>
    </row>
    <row r="1006" spans="1:13" ht="44.4" customHeight="1" x14ac:dyDescent="0.3">
      <c r="A1006" s="237"/>
      <c r="B1006" s="280"/>
      <c r="C1006" s="275"/>
      <c r="D1006" s="273"/>
      <c r="E1006" s="27"/>
      <c r="F1006" s="20"/>
      <c r="G1006" s="20"/>
      <c r="H1006" s="2"/>
      <c r="I1006" s="111"/>
    </row>
    <row r="1007" spans="1:13" ht="29.4" thickBot="1" x14ac:dyDescent="0.35">
      <c r="A1007" s="152" t="s">
        <v>1496</v>
      </c>
      <c r="B1007" s="113" t="s">
        <v>1497</v>
      </c>
      <c r="C1007" s="110" t="s">
        <v>130</v>
      </c>
      <c r="D1007" s="110">
        <v>1</v>
      </c>
      <c r="E1007" s="20"/>
      <c r="F1007" s="20"/>
      <c r="G1007" s="20"/>
    </row>
    <row r="1008" spans="1:13" ht="30" thickTop="1" thickBot="1" x14ac:dyDescent="0.35">
      <c r="A1008" s="61" t="s">
        <v>9</v>
      </c>
      <c r="B1008" s="62" t="s">
        <v>10</v>
      </c>
      <c r="C1008" s="62" t="s">
        <v>4</v>
      </c>
      <c r="D1008" s="62" t="s">
        <v>11</v>
      </c>
      <c r="E1008" s="62" t="s">
        <v>12</v>
      </c>
      <c r="F1008" s="62" t="s">
        <v>13</v>
      </c>
      <c r="G1008" s="64" t="s">
        <v>14</v>
      </c>
    </row>
    <row r="1009" spans="1:13" ht="15" thickTop="1" x14ac:dyDescent="0.3">
      <c r="A1009" s="20"/>
      <c r="B1009" s="67" t="s">
        <v>15</v>
      </c>
      <c r="C1009" s="68"/>
      <c r="D1009" s="68"/>
      <c r="E1009" s="68"/>
      <c r="F1009" s="68"/>
      <c r="G1009" s="7"/>
    </row>
    <row r="1010" spans="1:13" x14ac:dyDescent="0.3">
      <c r="A1010" s="36" t="s">
        <v>16</v>
      </c>
      <c r="B1010" s="4" t="s">
        <v>70</v>
      </c>
      <c r="C1010" s="4" t="s">
        <v>18</v>
      </c>
      <c r="D1010" s="22">
        <v>0.25</v>
      </c>
      <c r="E1010" s="91">
        <v>30.27</v>
      </c>
      <c r="F1010" s="6">
        <f>PRODUCT(D1010:E1010)</f>
        <v>7.5674999999999999</v>
      </c>
      <c r="G1010" s="7"/>
    </row>
    <row r="1011" spans="1:13" x14ac:dyDescent="0.3">
      <c r="A1011" s="36" t="s">
        <v>19</v>
      </c>
      <c r="B1011" s="4" t="s">
        <v>140</v>
      </c>
      <c r="C1011" s="4" t="s">
        <v>18</v>
      </c>
      <c r="D1011" s="22">
        <v>0.25</v>
      </c>
      <c r="E1011" s="70">
        <v>28.09</v>
      </c>
      <c r="F1011" s="6">
        <f>PRODUCT(D1011:E1011)</f>
        <v>7.0225</v>
      </c>
      <c r="G1011" s="7"/>
    </row>
    <row r="1012" spans="1:13" ht="15" thickBot="1" x14ac:dyDescent="0.35">
      <c r="A1012" s="36" t="s">
        <v>131</v>
      </c>
      <c r="B1012" s="4" t="s">
        <v>141</v>
      </c>
      <c r="C1012" s="4" t="s">
        <v>18</v>
      </c>
      <c r="D1012" s="22">
        <v>0.5</v>
      </c>
      <c r="E1012" s="70">
        <v>25.18</v>
      </c>
      <c r="F1012" s="6">
        <f>PRODUCT(D1012:E1012)</f>
        <v>12.59</v>
      </c>
      <c r="G1012" s="7"/>
    </row>
    <row r="1013" spans="1:13" ht="15.6" thickTop="1" thickBot="1" x14ac:dyDescent="0.35">
      <c r="A1013" s="71">
        <v>1</v>
      </c>
      <c r="B1013" s="244" t="s">
        <v>21</v>
      </c>
      <c r="C1013" s="245"/>
      <c r="D1013" s="245"/>
      <c r="E1013" s="246"/>
      <c r="F1013" s="72">
        <f>SUM(F1010:F1012)</f>
        <v>27.18</v>
      </c>
      <c r="G1013" s="73">
        <f>SUM(F1013/F1026)</f>
        <v>0.14600547708552011</v>
      </c>
    </row>
    <row r="1014" spans="1:13" ht="15" thickTop="1" x14ac:dyDescent="0.3">
      <c r="A1014" s="20"/>
      <c r="B1014" s="74" t="s">
        <v>45</v>
      </c>
      <c r="C1014" s="4"/>
      <c r="D1014" s="4"/>
      <c r="E1014" s="4"/>
      <c r="F1014" s="41"/>
      <c r="G1014" s="75"/>
    </row>
    <row r="1015" spans="1:13" ht="43.2" x14ac:dyDescent="0.3">
      <c r="A1015" s="36" t="s">
        <v>23</v>
      </c>
      <c r="B1015" s="4" t="s">
        <v>1498</v>
      </c>
      <c r="C1015" s="4" t="s">
        <v>130</v>
      </c>
      <c r="D1015" s="22">
        <v>1</v>
      </c>
      <c r="E1015" s="6">
        <v>63.56</v>
      </c>
      <c r="F1015" s="23">
        <f>D1015*E1015</f>
        <v>63.56</v>
      </c>
      <c r="G1015" s="7"/>
    </row>
    <row r="1016" spans="1:13" x14ac:dyDescent="0.3">
      <c r="A1016" s="36" t="s">
        <v>47</v>
      </c>
      <c r="B1016" s="4" t="s">
        <v>1479</v>
      </c>
      <c r="C1016" s="4" t="s">
        <v>130</v>
      </c>
      <c r="D1016" s="22">
        <v>1</v>
      </c>
      <c r="E1016" s="6">
        <v>12.71</v>
      </c>
      <c r="F1016" s="23">
        <f>D1016*E1016</f>
        <v>12.71</v>
      </c>
      <c r="G1016" s="7"/>
    </row>
    <row r="1017" spans="1:13" ht="29.4" thickBot="1" x14ac:dyDescent="0.35">
      <c r="A1017" s="36" t="s">
        <v>78</v>
      </c>
      <c r="B1017" s="4" t="s">
        <v>1480</v>
      </c>
      <c r="C1017" s="4" t="s">
        <v>130</v>
      </c>
      <c r="D1017" s="22">
        <v>1</v>
      </c>
      <c r="E1017" s="153">
        <v>35.01</v>
      </c>
      <c r="F1017" s="6">
        <f>D1017*E1017</f>
        <v>35.01</v>
      </c>
      <c r="G1017" s="93"/>
      <c r="I1017" s="37"/>
      <c r="J1017" s="37"/>
      <c r="K1017" s="37"/>
      <c r="L1017" s="37"/>
      <c r="M1017" s="37"/>
    </row>
    <row r="1018" spans="1:13" ht="15.6" thickTop="1" thickBot="1" x14ac:dyDescent="0.35">
      <c r="A1018" s="71">
        <v>2</v>
      </c>
      <c r="B1018" s="244" t="s">
        <v>49</v>
      </c>
      <c r="C1018" s="245"/>
      <c r="D1018" s="245"/>
      <c r="E1018" s="246"/>
      <c r="F1018" s="72">
        <f>SUM(F1015:F1017)</f>
        <v>111.28</v>
      </c>
      <c r="G1018" s="73">
        <f>SUM(F1018/F1026)</f>
        <v>0.59777371192335105</v>
      </c>
    </row>
    <row r="1019" spans="1:13" ht="15" thickTop="1" x14ac:dyDescent="0.3">
      <c r="A1019" s="20"/>
      <c r="B1019" s="74" t="s">
        <v>22</v>
      </c>
      <c r="C1019" s="4"/>
      <c r="D1019" s="4"/>
      <c r="E1019" s="4"/>
      <c r="F1019" s="41"/>
      <c r="G1019" s="75"/>
    </row>
    <row r="1020" spans="1:13" ht="15" thickBot="1" x14ac:dyDescent="0.35">
      <c r="A1020" s="36" t="s">
        <v>50</v>
      </c>
      <c r="B1020" s="4" t="s">
        <v>1481</v>
      </c>
      <c r="C1020" s="4" t="s">
        <v>130</v>
      </c>
      <c r="D1020" s="22">
        <v>1</v>
      </c>
      <c r="E1020" s="76">
        <v>8.6999999999999993</v>
      </c>
      <c r="F1020" s="23">
        <f>PRODUCT(D1020:E1020)</f>
        <v>8.6999999999999993</v>
      </c>
      <c r="G1020" s="7"/>
    </row>
    <row r="1021" spans="1:13" ht="15.6" thickTop="1" thickBot="1" x14ac:dyDescent="0.35">
      <c r="A1021" s="71">
        <v>3</v>
      </c>
      <c r="B1021" s="244" t="s">
        <v>25</v>
      </c>
      <c r="C1021" s="245"/>
      <c r="D1021" s="245"/>
      <c r="E1021" s="246"/>
      <c r="F1021" s="72">
        <f>SUM(F1020)</f>
        <v>8.6999999999999993</v>
      </c>
      <c r="G1021" s="73">
        <f>SUM(F1021/F1026)</f>
        <v>4.6734644983223876E-2</v>
      </c>
    </row>
    <row r="1022" spans="1:13" ht="15.6" thickTop="1" thickBot="1" x14ac:dyDescent="0.35">
      <c r="A1022" s="78" t="s">
        <v>26</v>
      </c>
      <c r="B1022" s="244" t="s">
        <v>54</v>
      </c>
      <c r="C1022" s="245"/>
      <c r="D1022" s="245"/>
      <c r="E1022" s="246"/>
      <c r="F1022" s="79">
        <f>SUM(F1013,F1018,F1021)</f>
        <v>147.16</v>
      </c>
      <c r="G1022" s="3"/>
    </row>
    <row r="1023" spans="1:13" ht="15.6" thickTop="1" thickBot="1" x14ac:dyDescent="0.35">
      <c r="A1023" s="80">
        <v>4</v>
      </c>
      <c r="B1023" s="264" t="s">
        <v>28</v>
      </c>
      <c r="C1023" s="265"/>
      <c r="D1023" s="265"/>
      <c r="E1023" s="266"/>
      <c r="F1023" s="79">
        <f>SUM(F1022)*15%</f>
        <v>22.073999999999998</v>
      </c>
      <c r="G1023" s="73">
        <f>SUM(F1023/F1026)</f>
        <v>0.11857707509881424</v>
      </c>
    </row>
    <row r="1024" spans="1:13" ht="15.6" thickTop="1" thickBot="1" x14ac:dyDescent="0.35">
      <c r="A1024" s="78" t="s">
        <v>29</v>
      </c>
      <c r="B1024" s="244" t="s">
        <v>55</v>
      </c>
      <c r="C1024" s="245"/>
      <c r="D1024" s="245"/>
      <c r="E1024" s="246"/>
      <c r="F1024" s="81">
        <f>SUM(F1022:F1023)</f>
        <v>169.23399999999998</v>
      </c>
    </row>
    <row r="1025" spans="1:9" ht="15.6" thickTop="1" thickBot="1" x14ac:dyDescent="0.35">
      <c r="A1025" s="80">
        <v>5</v>
      </c>
      <c r="B1025" s="264" t="s">
        <v>31</v>
      </c>
      <c r="C1025" s="265"/>
      <c r="D1025" s="265"/>
      <c r="E1025" s="266"/>
      <c r="F1025" s="79">
        <f>SUM(F1024)*10%</f>
        <v>16.923399999999997</v>
      </c>
      <c r="G1025" s="73">
        <f>SUM(F1025/F1026)</f>
        <v>9.0909090909090912E-2</v>
      </c>
    </row>
    <row r="1026" spans="1:9" ht="15.6" thickTop="1" thickBot="1" x14ac:dyDescent="0.35">
      <c r="A1026" s="78" t="s">
        <v>32</v>
      </c>
      <c r="B1026" s="244" t="s">
        <v>33</v>
      </c>
      <c r="C1026" s="245"/>
      <c r="D1026" s="245"/>
      <c r="E1026" s="246"/>
      <c r="F1026" s="81">
        <f>SUM(F1024:F1025)</f>
        <v>186.15739999999997</v>
      </c>
      <c r="G1026" s="82">
        <f>SUM(G1013,G1018,G1021,G1023,G1025)</f>
        <v>1.0000000000000002</v>
      </c>
      <c r="I1026" s="31"/>
    </row>
    <row r="1027" spans="1:9" ht="15.6" thickTop="1" thickBot="1" x14ac:dyDescent="0.35"/>
    <row r="1028" spans="1:9" ht="44.4" thickTop="1" thickBot="1" x14ac:dyDescent="0.35">
      <c r="A1028" s="61" t="s">
        <v>2</v>
      </c>
      <c r="B1028" s="62" t="s">
        <v>3</v>
      </c>
      <c r="C1028" s="63" t="s">
        <v>4</v>
      </c>
      <c r="D1028" s="64" t="s">
        <v>5</v>
      </c>
      <c r="E1028" s="27"/>
      <c r="F1028" s="20"/>
      <c r="G1028" s="20"/>
      <c r="H1028" s="2"/>
      <c r="I1028" s="111"/>
    </row>
    <row r="1029" spans="1:9" ht="409.2" customHeight="1" thickTop="1" x14ac:dyDescent="0.3">
      <c r="A1029" s="234" t="s">
        <v>1494</v>
      </c>
      <c r="B1029" s="278" t="s">
        <v>1495</v>
      </c>
      <c r="C1029" s="274"/>
      <c r="D1029" s="272"/>
      <c r="E1029" s="27"/>
      <c r="F1029" s="20"/>
      <c r="G1029" s="20"/>
      <c r="H1029" s="2"/>
      <c r="I1029" s="111"/>
    </row>
    <row r="1030" spans="1:9" ht="52.8" customHeight="1" x14ac:dyDescent="0.3">
      <c r="A1030" s="237"/>
      <c r="B1030" s="280"/>
      <c r="C1030" s="275"/>
      <c r="D1030" s="273"/>
      <c r="E1030" s="27"/>
      <c r="F1030" s="20"/>
      <c r="G1030" s="20"/>
      <c r="H1030" s="2"/>
      <c r="I1030" s="111"/>
    </row>
    <row r="1031" spans="1:9" ht="29.4" thickBot="1" x14ac:dyDescent="0.35">
      <c r="A1031" s="152" t="s">
        <v>1499</v>
      </c>
      <c r="B1031" s="113" t="s">
        <v>1500</v>
      </c>
      <c r="C1031" s="110" t="s">
        <v>130</v>
      </c>
      <c r="D1031" s="110">
        <v>1</v>
      </c>
      <c r="E1031" s="20"/>
      <c r="F1031" s="20"/>
      <c r="G1031" s="20"/>
    </row>
    <row r="1032" spans="1:9" ht="30" thickTop="1" thickBot="1" x14ac:dyDescent="0.35">
      <c r="A1032" s="61" t="s">
        <v>9</v>
      </c>
      <c r="B1032" s="62" t="s">
        <v>10</v>
      </c>
      <c r="C1032" s="62" t="s">
        <v>4</v>
      </c>
      <c r="D1032" s="62" t="s">
        <v>11</v>
      </c>
      <c r="E1032" s="62" t="s">
        <v>12</v>
      </c>
      <c r="F1032" s="62" t="s">
        <v>13</v>
      </c>
      <c r="G1032" s="64" t="s">
        <v>14</v>
      </c>
    </row>
    <row r="1033" spans="1:9" ht="15" thickTop="1" x14ac:dyDescent="0.3">
      <c r="A1033" s="20"/>
      <c r="B1033" s="67" t="s">
        <v>15</v>
      </c>
      <c r="C1033" s="68"/>
      <c r="D1033" s="68"/>
      <c r="E1033" s="68"/>
      <c r="F1033" s="68"/>
      <c r="G1033" s="7"/>
    </row>
    <row r="1034" spans="1:9" x14ac:dyDescent="0.3">
      <c r="A1034" s="36" t="s">
        <v>16</v>
      </c>
      <c r="B1034" s="4" t="s">
        <v>70</v>
      </c>
      <c r="C1034" s="4" t="s">
        <v>18</v>
      </c>
      <c r="D1034" s="22">
        <v>0.25</v>
      </c>
      <c r="E1034" s="91">
        <v>30.27</v>
      </c>
      <c r="F1034" s="6">
        <f>PRODUCT(D1034:E1034)</f>
        <v>7.5674999999999999</v>
      </c>
      <c r="G1034" s="7"/>
    </row>
    <row r="1035" spans="1:9" x14ac:dyDescent="0.3">
      <c r="A1035" s="36" t="s">
        <v>19</v>
      </c>
      <c r="B1035" s="4" t="s">
        <v>140</v>
      </c>
      <c r="C1035" s="4" t="s">
        <v>18</v>
      </c>
      <c r="D1035" s="22">
        <v>0.25</v>
      </c>
      <c r="E1035" s="70">
        <v>28.09</v>
      </c>
      <c r="F1035" s="6">
        <f>PRODUCT(D1035:E1035)</f>
        <v>7.0225</v>
      </c>
      <c r="G1035" s="7"/>
    </row>
    <row r="1036" spans="1:9" ht="15" thickBot="1" x14ac:dyDescent="0.35">
      <c r="A1036" s="36" t="s">
        <v>131</v>
      </c>
      <c r="B1036" s="4" t="s">
        <v>141</v>
      </c>
      <c r="C1036" s="4" t="s">
        <v>18</v>
      </c>
      <c r="D1036" s="22">
        <v>0.5</v>
      </c>
      <c r="E1036" s="70">
        <v>25.18</v>
      </c>
      <c r="F1036" s="6">
        <f>PRODUCT(D1036:E1036)</f>
        <v>12.59</v>
      </c>
      <c r="G1036" s="7"/>
    </row>
    <row r="1037" spans="1:9" ht="15.6" thickTop="1" thickBot="1" x14ac:dyDescent="0.35">
      <c r="A1037" s="71">
        <v>1</v>
      </c>
      <c r="B1037" s="244" t="s">
        <v>21</v>
      </c>
      <c r="C1037" s="245"/>
      <c r="D1037" s="245"/>
      <c r="E1037" s="246"/>
      <c r="F1037" s="72">
        <f>SUM(F1034:F1036)</f>
        <v>27.18</v>
      </c>
      <c r="G1037" s="73">
        <f>SUM(F1037/F1050)</f>
        <v>0.15477716473062336</v>
      </c>
    </row>
    <row r="1038" spans="1:9" ht="15" thickTop="1" x14ac:dyDescent="0.3">
      <c r="A1038" s="20"/>
      <c r="B1038" s="74" t="s">
        <v>45</v>
      </c>
      <c r="C1038" s="4"/>
      <c r="D1038" s="4"/>
      <c r="E1038" s="4"/>
      <c r="F1038" s="41"/>
      <c r="G1038" s="75"/>
    </row>
    <row r="1039" spans="1:9" ht="43.2" x14ac:dyDescent="0.3">
      <c r="A1039" s="36" t="s">
        <v>23</v>
      </c>
      <c r="B1039" s="4" t="s">
        <v>1501</v>
      </c>
      <c r="C1039" s="4" t="s">
        <v>130</v>
      </c>
      <c r="D1039" s="22">
        <v>1</v>
      </c>
      <c r="E1039" s="6">
        <v>57.1</v>
      </c>
      <c r="F1039" s="23">
        <f>D1039*E1039</f>
        <v>57.1</v>
      </c>
      <c r="G1039" s="7"/>
    </row>
    <row r="1040" spans="1:9" x14ac:dyDescent="0.3">
      <c r="A1040" s="36" t="s">
        <v>47</v>
      </c>
      <c r="B1040" s="4" t="s">
        <v>1479</v>
      </c>
      <c r="C1040" s="4" t="s">
        <v>130</v>
      </c>
      <c r="D1040" s="22">
        <v>1</v>
      </c>
      <c r="E1040" s="6">
        <v>11.42</v>
      </c>
      <c r="F1040" s="23">
        <f>D1040*E1040</f>
        <v>11.42</v>
      </c>
      <c r="G1040" s="7"/>
    </row>
    <row r="1041" spans="1:13" ht="29.4" thickBot="1" x14ac:dyDescent="0.35">
      <c r="A1041" s="36" t="s">
        <v>78</v>
      </c>
      <c r="B1041" s="4" t="s">
        <v>1480</v>
      </c>
      <c r="C1041" s="4" t="s">
        <v>130</v>
      </c>
      <c r="D1041" s="22">
        <v>1</v>
      </c>
      <c r="E1041" s="153">
        <v>35.01</v>
      </c>
      <c r="F1041" s="6">
        <f>D1041*E1041</f>
        <v>35.01</v>
      </c>
      <c r="G1041" s="93"/>
      <c r="I1041" s="37"/>
      <c r="J1041" s="37"/>
      <c r="K1041" s="37"/>
      <c r="L1041" s="37"/>
      <c r="M1041" s="37"/>
    </row>
    <row r="1042" spans="1:13" ht="15.6" thickTop="1" thickBot="1" x14ac:dyDescent="0.35">
      <c r="A1042" s="71">
        <v>2</v>
      </c>
      <c r="B1042" s="244" t="s">
        <v>49</v>
      </c>
      <c r="C1042" s="245"/>
      <c r="D1042" s="245"/>
      <c r="E1042" s="246"/>
      <c r="F1042" s="72">
        <f>SUM(F1039:F1041)</f>
        <v>103.53</v>
      </c>
      <c r="G1042" s="73">
        <f>SUM(F1042/F1050)</f>
        <v>0.58955407890218681</v>
      </c>
    </row>
    <row r="1043" spans="1:13" ht="15" thickTop="1" x14ac:dyDescent="0.3">
      <c r="A1043" s="20"/>
      <c r="B1043" s="74" t="s">
        <v>22</v>
      </c>
      <c r="C1043" s="4"/>
      <c r="D1043" s="4"/>
      <c r="E1043" s="4"/>
      <c r="F1043" s="41"/>
      <c r="G1043" s="75"/>
    </row>
    <row r="1044" spans="1:13" ht="15" thickBot="1" x14ac:dyDescent="0.35">
      <c r="A1044" s="36" t="s">
        <v>50</v>
      </c>
      <c r="B1044" s="4" t="s">
        <v>1481</v>
      </c>
      <c r="C1044" s="4" t="s">
        <v>130</v>
      </c>
      <c r="D1044" s="22">
        <v>1</v>
      </c>
      <c r="E1044" s="76">
        <v>8.11</v>
      </c>
      <c r="F1044" s="23">
        <f>PRODUCT(D1044:E1044)</f>
        <v>8.11</v>
      </c>
      <c r="G1044" s="7"/>
    </row>
    <row r="1045" spans="1:13" ht="15.6" thickTop="1" thickBot="1" x14ac:dyDescent="0.35">
      <c r="A1045" s="71">
        <v>3</v>
      </c>
      <c r="B1045" s="244" t="s">
        <v>25</v>
      </c>
      <c r="C1045" s="245"/>
      <c r="D1045" s="245"/>
      <c r="E1045" s="246"/>
      <c r="F1045" s="72">
        <f>SUM(F1044)</f>
        <v>8.11</v>
      </c>
      <c r="G1045" s="73">
        <f>SUM(F1045/F1050)</f>
        <v>4.6182590359284605E-2</v>
      </c>
    </row>
    <row r="1046" spans="1:13" ht="15.6" thickTop="1" thickBot="1" x14ac:dyDescent="0.35">
      <c r="A1046" s="78" t="s">
        <v>26</v>
      </c>
      <c r="B1046" s="244" t="s">
        <v>54</v>
      </c>
      <c r="C1046" s="245"/>
      <c r="D1046" s="245"/>
      <c r="E1046" s="246"/>
      <c r="F1046" s="79">
        <f>SUM(F1037,F1042,F1045)</f>
        <v>138.82</v>
      </c>
      <c r="G1046" s="3"/>
    </row>
    <row r="1047" spans="1:13" ht="15.6" thickTop="1" thickBot="1" x14ac:dyDescent="0.35">
      <c r="A1047" s="80">
        <v>4</v>
      </c>
      <c r="B1047" s="264" t="s">
        <v>28</v>
      </c>
      <c r="C1047" s="265"/>
      <c r="D1047" s="265"/>
      <c r="E1047" s="266"/>
      <c r="F1047" s="79">
        <f>SUM(F1046)*15%</f>
        <v>20.822999999999997</v>
      </c>
      <c r="G1047" s="73">
        <f>SUM(F1047/F1050)</f>
        <v>0.11857707509881421</v>
      </c>
    </row>
    <row r="1048" spans="1:13" ht="15.6" thickTop="1" thickBot="1" x14ac:dyDescent="0.35">
      <c r="A1048" s="78" t="s">
        <v>29</v>
      </c>
      <c r="B1048" s="244" t="s">
        <v>55</v>
      </c>
      <c r="C1048" s="245"/>
      <c r="D1048" s="245"/>
      <c r="E1048" s="246"/>
      <c r="F1048" s="81">
        <f>SUM(F1046:F1047)</f>
        <v>159.643</v>
      </c>
    </row>
    <row r="1049" spans="1:13" ht="15.6" thickTop="1" thickBot="1" x14ac:dyDescent="0.35">
      <c r="A1049" s="80">
        <v>5</v>
      </c>
      <c r="B1049" s="264" t="s">
        <v>31</v>
      </c>
      <c r="C1049" s="265"/>
      <c r="D1049" s="265"/>
      <c r="E1049" s="266"/>
      <c r="F1049" s="79">
        <f>SUM(F1048)*10%</f>
        <v>15.964300000000001</v>
      </c>
      <c r="G1049" s="73">
        <f>SUM(F1049/F1050)</f>
        <v>9.0909090909090912E-2</v>
      </c>
    </row>
    <row r="1050" spans="1:13" ht="15.6" thickTop="1" thickBot="1" x14ac:dyDescent="0.35">
      <c r="A1050" s="78" t="s">
        <v>32</v>
      </c>
      <c r="B1050" s="244" t="s">
        <v>33</v>
      </c>
      <c r="C1050" s="245"/>
      <c r="D1050" s="245"/>
      <c r="E1050" s="246"/>
      <c r="F1050" s="81">
        <f>SUM(F1048:F1049)</f>
        <v>175.60730000000001</v>
      </c>
      <c r="G1050" s="82">
        <f>SUM(G1037,G1042,G1045,G1047,G1049)</f>
        <v>1</v>
      </c>
      <c r="I1050" s="31"/>
    </row>
    <row r="1051" spans="1:13" ht="15.6" thickTop="1" thickBot="1" x14ac:dyDescent="0.35"/>
    <row r="1052" spans="1:13" ht="44.4" thickTop="1" thickBot="1" x14ac:dyDescent="0.35">
      <c r="A1052" s="61" t="s">
        <v>2</v>
      </c>
      <c r="B1052" s="62" t="s">
        <v>3</v>
      </c>
      <c r="C1052" s="63" t="s">
        <v>4</v>
      </c>
      <c r="D1052" s="64" t="s">
        <v>5</v>
      </c>
      <c r="E1052" s="27"/>
      <c r="F1052" s="20"/>
      <c r="G1052" s="20"/>
      <c r="H1052" s="2"/>
      <c r="I1052" s="111"/>
    </row>
    <row r="1053" spans="1:13" ht="408.6" customHeight="1" thickTop="1" x14ac:dyDescent="0.3">
      <c r="A1053" s="198" t="s">
        <v>1494</v>
      </c>
      <c r="B1053" s="278" t="s">
        <v>1495</v>
      </c>
      <c r="C1053" s="197"/>
      <c r="D1053" s="195"/>
      <c r="E1053" s="27"/>
      <c r="F1053" s="20"/>
      <c r="G1053" s="20"/>
      <c r="H1053" s="2"/>
      <c r="I1053" s="111"/>
    </row>
    <row r="1054" spans="1:13" ht="48" customHeight="1" x14ac:dyDescent="0.3">
      <c r="A1054" s="199"/>
      <c r="B1054" s="280"/>
      <c r="C1054" s="67"/>
      <c r="D1054" s="196"/>
      <c r="E1054" s="27"/>
      <c r="F1054" s="20"/>
      <c r="G1054" s="20"/>
      <c r="H1054" s="2"/>
      <c r="I1054" s="111"/>
    </row>
    <row r="1055" spans="1:13" ht="29.4" thickBot="1" x14ac:dyDescent="0.35">
      <c r="A1055" s="152" t="s">
        <v>1502</v>
      </c>
      <c r="B1055" s="113" t="s">
        <v>1503</v>
      </c>
      <c r="C1055" s="110" t="s">
        <v>130</v>
      </c>
      <c r="D1055" s="110">
        <v>1</v>
      </c>
      <c r="E1055" s="20"/>
      <c r="F1055" s="20"/>
      <c r="G1055" s="20"/>
    </row>
    <row r="1056" spans="1:13" ht="30" thickTop="1" thickBot="1" x14ac:dyDescent="0.35">
      <c r="A1056" s="61" t="s">
        <v>9</v>
      </c>
      <c r="B1056" s="62" t="s">
        <v>10</v>
      </c>
      <c r="C1056" s="62" t="s">
        <v>4</v>
      </c>
      <c r="D1056" s="62" t="s">
        <v>11</v>
      </c>
      <c r="E1056" s="62" t="s">
        <v>12</v>
      </c>
      <c r="F1056" s="62" t="s">
        <v>13</v>
      </c>
      <c r="G1056" s="64" t="s">
        <v>14</v>
      </c>
    </row>
    <row r="1057" spans="1:13" ht="15" thickTop="1" x14ac:dyDescent="0.3">
      <c r="A1057" s="20"/>
      <c r="B1057" s="67" t="s">
        <v>15</v>
      </c>
      <c r="C1057" s="68"/>
      <c r="D1057" s="68"/>
      <c r="E1057" s="68"/>
      <c r="F1057" s="68"/>
      <c r="G1057" s="7"/>
    </row>
    <row r="1058" spans="1:13" x14ac:dyDescent="0.3">
      <c r="A1058" s="36" t="s">
        <v>16</v>
      </c>
      <c r="B1058" s="4" t="s">
        <v>70</v>
      </c>
      <c r="C1058" s="4" t="s">
        <v>18</v>
      </c>
      <c r="D1058" s="22">
        <v>0.5</v>
      </c>
      <c r="E1058" s="91">
        <v>30.27</v>
      </c>
      <c r="F1058" s="6">
        <f>PRODUCT(D1058:E1058)</f>
        <v>15.135</v>
      </c>
      <c r="G1058" s="7"/>
    </row>
    <row r="1059" spans="1:13" x14ac:dyDescent="0.3">
      <c r="A1059" s="36" t="s">
        <v>19</v>
      </c>
      <c r="B1059" s="4" t="s">
        <v>140</v>
      </c>
      <c r="C1059" s="4" t="s">
        <v>18</v>
      </c>
      <c r="D1059" s="22">
        <v>0.5</v>
      </c>
      <c r="E1059" s="70">
        <v>28.09</v>
      </c>
      <c r="F1059" s="6">
        <f>PRODUCT(D1059:E1059)</f>
        <v>14.045</v>
      </c>
      <c r="G1059" s="7"/>
    </row>
    <row r="1060" spans="1:13" ht="15" thickBot="1" x14ac:dyDescent="0.35">
      <c r="A1060" s="36" t="s">
        <v>131</v>
      </c>
      <c r="B1060" s="4" t="s">
        <v>141</v>
      </c>
      <c r="C1060" s="4" t="s">
        <v>18</v>
      </c>
      <c r="D1060" s="22">
        <v>1</v>
      </c>
      <c r="E1060" s="70">
        <v>25.18</v>
      </c>
      <c r="F1060" s="6">
        <f>PRODUCT(D1060:E1060)</f>
        <v>25.18</v>
      </c>
      <c r="G1060" s="7"/>
    </row>
    <row r="1061" spans="1:13" ht="15.6" thickTop="1" thickBot="1" x14ac:dyDescent="0.35">
      <c r="A1061" s="71">
        <v>1</v>
      </c>
      <c r="B1061" s="244" t="s">
        <v>21</v>
      </c>
      <c r="C1061" s="245"/>
      <c r="D1061" s="245"/>
      <c r="E1061" s="246"/>
      <c r="F1061" s="72">
        <f>SUM(F1058:F1060)</f>
        <v>54.36</v>
      </c>
      <c r="G1061" s="73">
        <f>SUM(F1061/F1074)</f>
        <v>0.16637886021298695</v>
      </c>
    </row>
    <row r="1062" spans="1:13" ht="15" thickTop="1" x14ac:dyDescent="0.3">
      <c r="A1062" s="20"/>
      <c r="B1062" s="74" t="s">
        <v>45</v>
      </c>
      <c r="C1062" s="4"/>
      <c r="D1062" s="4"/>
      <c r="E1062" s="4"/>
      <c r="F1062" s="41"/>
      <c r="G1062" s="75"/>
    </row>
    <row r="1063" spans="1:13" ht="43.2" x14ac:dyDescent="0.3">
      <c r="A1063" s="36" t="s">
        <v>23</v>
      </c>
      <c r="B1063" s="4" t="s">
        <v>1501</v>
      </c>
      <c r="C1063" s="4" t="s">
        <v>130</v>
      </c>
      <c r="D1063" s="22">
        <v>1</v>
      </c>
      <c r="E1063" s="6">
        <v>107.5</v>
      </c>
      <c r="F1063" s="23">
        <f>D1063*E1063</f>
        <v>107.5</v>
      </c>
      <c r="G1063" s="7"/>
    </row>
    <row r="1064" spans="1:13" x14ac:dyDescent="0.3">
      <c r="A1064" s="36" t="s">
        <v>47</v>
      </c>
      <c r="B1064" s="4" t="s">
        <v>1479</v>
      </c>
      <c r="C1064" s="4" t="s">
        <v>130</v>
      </c>
      <c r="D1064" s="22">
        <v>1</v>
      </c>
      <c r="E1064" s="6">
        <v>21.5</v>
      </c>
      <c r="F1064" s="23">
        <f>D1064*E1064</f>
        <v>21.5</v>
      </c>
      <c r="G1064" s="7"/>
    </row>
    <row r="1065" spans="1:13" ht="29.4" thickBot="1" x14ac:dyDescent="0.35">
      <c r="A1065" s="36" t="s">
        <v>78</v>
      </c>
      <c r="B1065" s="4" t="s">
        <v>1504</v>
      </c>
      <c r="C1065" s="4" t="s">
        <v>130</v>
      </c>
      <c r="D1065" s="22">
        <v>1</v>
      </c>
      <c r="E1065" s="153">
        <v>60</v>
      </c>
      <c r="F1065" s="6">
        <f>D1065*E1065</f>
        <v>60</v>
      </c>
      <c r="G1065" s="93"/>
      <c r="I1065" s="37"/>
      <c r="J1065" s="37"/>
      <c r="K1065" s="37"/>
      <c r="L1065" s="37"/>
      <c r="M1065" s="37"/>
    </row>
    <row r="1066" spans="1:13" ht="15.6" thickTop="1" thickBot="1" x14ac:dyDescent="0.35">
      <c r="A1066" s="71">
        <v>2</v>
      </c>
      <c r="B1066" s="244" t="s">
        <v>49</v>
      </c>
      <c r="C1066" s="245"/>
      <c r="D1066" s="245"/>
      <c r="E1066" s="246"/>
      <c r="F1066" s="72">
        <f>SUM(F1063:F1065)</f>
        <v>189</v>
      </c>
      <c r="G1066" s="73">
        <f>SUM(F1066/F1074)</f>
        <v>0.57846954709813347</v>
      </c>
    </row>
    <row r="1067" spans="1:13" ht="15" thickTop="1" x14ac:dyDescent="0.3">
      <c r="A1067" s="20"/>
      <c r="B1067" s="74" t="s">
        <v>22</v>
      </c>
      <c r="C1067" s="4"/>
      <c r="D1067" s="4"/>
      <c r="E1067" s="4"/>
      <c r="F1067" s="41"/>
      <c r="G1067" s="75"/>
    </row>
    <row r="1068" spans="1:13" ht="15" thickBot="1" x14ac:dyDescent="0.35">
      <c r="A1068" s="36" t="s">
        <v>50</v>
      </c>
      <c r="B1068" s="4" t="s">
        <v>1481</v>
      </c>
      <c r="C1068" s="4" t="s">
        <v>130</v>
      </c>
      <c r="D1068" s="22">
        <v>1</v>
      </c>
      <c r="E1068" s="76">
        <v>14.92</v>
      </c>
      <c r="F1068" s="23">
        <f>PRODUCT(D1068:E1068)</f>
        <v>14.92</v>
      </c>
      <c r="G1068" s="7"/>
    </row>
    <row r="1069" spans="1:13" ht="15.6" thickTop="1" thickBot="1" x14ac:dyDescent="0.35">
      <c r="A1069" s="71">
        <v>3</v>
      </c>
      <c r="B1069" s="244" t="s">
        <v>25</v>
      </c>
      <c r="C1069" s="245"/>
      <c r="D1069" s="245"/>
      <c r="E1069" s="246"/>
      <c r="F1069" s="72">
        <f>SUM(F1068)</f>
        <v>14.92</v>
      </c>
      <c r="G1069" s="73">
        <f>SUM(F1069/F1074)</f>
        <v>4.5665426680974341E-2</v>
      </c>
    </row>
    <row r="1070" spans="1:13" ht="15.6" thickTop="1" thickBot="1" x14ac:dyDescent="0.35">
      <c r="A1070" s="78" t="s">
        <v>26</v>
      </c>
      <c r="B1070" s="244" t="s">
        <v>54</v>
      </c>
      <c r="C1070" s="245"/>
      <c r="D1070" s="245"/>
      <c r="E1070" s="246"/>
      <c r="F1070" s="79">
        <f>SUM(F1061,F1066,F1069)</f>
        <v>258.28000000000003</v>
      </c>
      <c r="G1070" s="3"/>
    </row>
    <row r="1071" spans="1:13" ht="15.6" thickTop="1" thickBot="1" x14ac:dyDescent="0.35">
      <c r="A1071" s="80">
        <v>4</v>
      </c>
      <c r="B1071" s="264" t="s">
        <v>28</v>
      </c>
      <c r="C1071" s="265"/>
      <c r="D1071" s="265"/>
      <c r="E1071" s="266"/>
      <c r="F1071" s="79">
        <f>SUM(F1070)*15%</f>
        <v>38.742000000000004</v>
      </c>
      <c r="G1071" s="73">
        <f>SUM(F1071/F1074)</f>
        <v>0.11857707509881422</v>
      </c>
    </row>
    <row r="1072" spans="1:13" ht="15.6" thickTop="1" thickBot="1" x14ac:dyDescent="0.35">
      <c r="A1072" s="78" t="s">
        <v>29</v>
      </c>
      <c r="B1072" s="244" t="s">
        <v>55</v>
      </c>
      <c r="C1072" s="245"/>
      <c r="D1072" s="245"/>
      <c r="E1072" s="246"/>
      <c r="F1072" s="81">
        <f>SUM(F1070:F1071)</f>
        <v>297.02200000000005</v>
      </c>
    </row>
    <row r="1073" spans="1:13" ht="15.6" thickTop="1" thickBot="1" x14ac:dyDescent="0.35">
      <c r="A1073" s="80">
        <v>5</v>
      </c>
      <c r="B1073" s="264" t="s">
        <v>31</v>
      </c>
      <c r="C1073" s="265"/>
      <c r="D1073" s="265"/>
      <c r="E1073" s="266"/>
      <c r="F1073" s="79">
        <f>SUM(F1072)*10%</f>
        <v>29.702200000000005</v>
      </c>
      <c r="G1073" s="73">
        <f>SUM(F1073/F1074)</f>
        <v>9.0909090909090912E-2</v>
      </c>
    </row>
    <row r="1074" spans="1:13" ht="15.6" thickTop="1" thickBot="1" x14ac:dyDescent="0.35">
      <c r="A1074" s="78" t="s">
        <v>32</v>
      </c>
      <c r="B1074" s="244" t="s">
        <v>33</v>
      </c>
      <c r="C1074" s="245"/>
      <c r="D1074" s="245"/>
      <c r="E1074" s="246"/>
      <c r="F1074" s="81">
        <f>SUM(F1072:F1073)</f>
        <v>326.72420000000005</v>
      </c>
      <c r="G1074" s="82">
        <f>SUM(G1061,G1066,G1069,G1071,G1073)</f>
        <v>0.99999999999999989</v>
      </c>
      <c r="I1074" s="31"/>
    </row>
    <row r="1075" spans="1:13" ht="15.6" thickTop="1" thickBot="1" x14ac:dyDescent="0.35"/>
    <row r="1076" spans="1:13" ht="44.4" thickTop="1" thickBot="1" x14ac:dyDescent="0.35">
      <c r="A1076" s="61" t="s">
        <v>2</v>
      </c>
      <c r="B1076" s="62" t="s">
        <v>3</v>
      </c>
      <c r="C1076" s="63" t="s">
        <v>4</v>
      </c>
      <c r="D1076" s="64" t="s">
        <v>5</v>
      </c>
      <c r="E1076" s="27"/>
      <c r="F1076" s="20"/>
      <c r="G1076" s="20"/>
      <c r="H1076" s="2"/>
      <c r="I1076" s="111"/>
    </row>
    <row r="1077" spans="1:13" ht="409.6" customHeight="1" thickTop="1" x14ac:dyDescent="0.3">
      <c r="A1077" s="85" t="s">
        <v>1494</v>
      </c>
      <c r="B1077" s="224" t="s">
        <v>1495</v>
      </c>
      <c r="C1077" s="26"/>
      <c r="D1077" s="26"/>
      <c r="E1077" s="27"/>
      <c r="F1077" s="20"/>
      <c r="G1077" s="20"/>
      <c r="H1077" s="2"/>
      <c r="I1077" s="111"/>
    </row>
    <row r="1078" spans="1:13" ht="29.4" thickBot="1" x14ac:dyDescent="0.35">
      <c r="A1078" s="152" t="s">
        <v>1505</v>
      </c>
      <c r="B1078" s="113" t="s">
        <v>1506</v>
      </c>
      <c r="C1078" s="110" t="s">
        <v>130</v>
      </c>
      <c r="D1078" s="110">
        <v>1</v>
      </c>
      <c r="E1078" s="20"/>
      <c r="F1078" s="20"/>
      <c r="G1078" s="20"/>
    </row>
    <row r="1079" spans="1:13" ht="30" thickTop="1" thickBot="1" x14ac:dyDescent="0.35">
      <c r="A1079" s="61" t="s">
        <v>9</v>
      </c>
      <c r="B1079" s="62" t="s">
        <v>10</v>
      </c>
      <c r="C1079" s="62" t="s">
        <v>4</v>
      </c>
      <c r="D1079" s="62" t="s">
        <v>11</v>
      </c>
      <c r="E1079" s="62" t="s">
        <v>12</v>
      </c>
      <c r="F1079" s="62" t="s">
        <v>13</v>
      </c>
      <c r="G1079" s="64" t="s">
        <v>14</v>
      </c>
    </row>
    <row r="1080" spans="1:13" ht="15" thickTop="1" x14ac:dyDescent="0.3">
      <c r="A1080" s="20"/>
      <c r="B1080" s="67" t="s">
        <v>15</v>
      </c>
      <c r="C1080" s="68"/>
      <c r="D1080" s="68"/>
      <c r="E1080" s="68"/>
      <c r="F1080" s="68"/>
      <c r="G1080" s="7"/>
    </row>
    <row r="1081" spans="1:13" x14ac:dyDescent="0.3">
      <c r="A1081" s="36" t="s">
        <v>16</v>
      </c>
      <c r="B1081" s="4" t="s">
        <v>70</v>
      </c>
      <c r="C1081" s="4" t="s">
        <v>18</v>
      </c>
      <c r="D1081" s="22">
        <v>0.5</v>
      </c>
      <c r="E1081" s="91">
        <v>30.27</v>
      </c>
      <c r="F1081" s="6">
        <f>PRODUCT(D1081:E1081)</f>
        <v>15.135</v>
      </c>
      <c r="G1081" s="7"/>
    </row>
    <row r="1082" spans="1:13" x14ac:dyDescent="0.3">
      <c r="A1082" s="36" t="s">
        <v>19</v>
      </c>
      <c r="B1082" s="4" t="s">
        <v>140</v>
      </c>
      <c r="C1082" s="4" t="s">
        <v>18</v>
      </c>
      <c r="D1082" s="22">
        <v>0.5</v>
      </c>
      <c r="E1082" s="70">
        <v>28.09</v>
      </c>
      <c r="F1082" s="6">
        <f>PRODUCT(D1082:E1082)</f>
        <v>14.045</v>
      </c>
      <c r="G1082" s="7"/>
    </row>
    <row r="1083" spans="1:13" ht="15" thickBot="1" x14ac:dyDescent="0.35">
      <c r="A1083" s="36" t="s">
        <v>131</v>
      </c>
      <c r="B1083" s="4" t="s">
        <v>141</v>
      </c>
      <c r="C1083" s="4" t="s">
        <v>18</v>
      </c>
      <c r="D1083" s="22">
        <v>1</v>
      </c>
      <c r="E1083" s="70">
        <v>25.12</v>
      </c>
      <c r="F1083" s="6">
        <f>PRODUCT(D1083:E1083)</f>
        <v>25.12</v>
      </c>
      <c r="G1083" s="7"/>
    </row>
    <row r="1084" spans="1:13" ht="15.6" thickTop="1" thickBot="1" x14ac:dyDescent="0.35">
      <c r="A1084" s="71">
        <v>1</v>
      </c>
      <c r="B1084" s="244" t="s">
        <v>21</v>
      </c>
      <c r="C1084" s="245"/>
      <c r="D1084" s="245"/>
      <c r="E1084" s="246"/>
      <c r="F1084" s="72">
        <f>SUM(F1081:F1083)</f>
        <v>54.3</v>
      </c>
      <c r="G1084" s="73">
        <f>SUM(F1084/F1097)</f>
        <v>0.16945600720765364</v>
      </c>
    </row>
    <row r="1085" spans="1:13" ht="15" thickTop="1" x14ac:dyDescent="0.3">
      <c r="A1085" s="20"/>
      <c r="B1085" s="74" t="s">
        <v>45</v>
      </c>
      <c r="C1085" s="4"/>
      <c r="D1085" s="4"/>
      <c r="E1085" s="4"/>
      <c r="F1085" s="41"/>
      <c r="G1085" s="75"/>
    </row>
    <row r="1086" spans="1:13" ht="43.2" x14ac:dyDescent="0.3">
      <c r="A1086" s="36" t="s">
        <v>23</v>
      </c>
      <c r="B1086" s="4" t="s">
        <v>1498</v>
      </c>
      <c r="C1086" s="4" t="s">
        <v>130</v>
      </c>
      <c r="D1086" s="22">
        <v>1</v>
      </c>
      <c r="E1086" s="6">
        <v>96.06</v>
      </c>
      <c r="F1086" s="23">
        <f>D1086*E1086</f>
        <v>96.06</v>
      </c>
      <c r="G1086" s="7"/>
    </row>
    <row r="1087" spans="1:13" x14ac:dyDescent="0.3">
      <c r="A1087" s="36" t="s">
        <v>47</v>
      </c>
      <c r="B1087" s="4" t="s">
        <v>1479</v>
      </c>
      <c r="C1087" s="4" t="s">
        <v>130</v>
      </c>
      <c r="D1087" s="22">
        <v>1</v>
      </c>
      <c r="E1087" s="6">
        <v>19.21</v>
      </c>
      <c r="F1087" s="23">
        <f>D1087*E1087</f>
        <v>19.21</v>
      </c>
      <c r="G1087" s="7"/>
    </row>
    <row r="1088" spans="1:13" ht="29.4" thickBot="1" x14ac:dyDescent="0.35">
      <c r="A1088" s="36" t="s">
        <v>78</v>
      </c>
      <c r="B1088" s="4" t="s">
        <v>1480</v>
      </c>
      <c r="C1088" s="4" t="s">
        <v>130</v>
      </c>
      <c r="D1088" s="22">
        <v>1</v>
      </c>
      <c r="E1088" s="153">
        <v>70</v>
      </c>
      <c r="F1088" s="6">
        <f>D1088*E1088</f>
        <v>70</v>
      </c>
      <c r="G1088" s="93"/>
      <c r="I1088" s="37"/>
      <c r="J1088" s="37"/>
      <c r="K1088" s="37"/>
      <c r="L1088" s="37"/>
      <c r="M1088" s="37"/>
    </row>
    <row r="1089" spans="1:9" ht="15.6" thickTop="1" thickBot="1" x14ac:dyDescent="0.35">
      <c r="A1089" s="71">
        <v>2</v>
      </c>
      <c r="B1089" s="244" t="s">
        <v>49</v>
      </c>
      <c r="C1089" s="245"/>
      <c r="D1089" s="245"/>
      <c r="E1089" s="246"/>
      <c r="F1089" s="72">
        <f>SUM(F1086:F1088)</f>
        <v>185.27</v>
      </c>
      <c r="G1089" s="73">
        <f>SUM(F1089/F1097)</f>
        <v>0.57817890341366474</v>
      </c>
    </row>
    <row r="1090" spans="1:9" ht="15" thickTop="1" x14ac:dyDescent="0.3">
      <c r="A1090" s="20"/>
      <c r="B1090" s="74" t="s">
        <v>22</v>
      </c>
      <c r="C1090" s="4"/>
      <c r="D1090" s="4"/>
      <c r="E1090" s="4"/>
      <c r="F1090" s="41"/>
      <c r="G1090" s="75"/>
    </row>
    <row r="1091" spans="1:9" ht="15" thickBot="1" x14ac:dyDescent="0.35">
      <c r="A1091" s="36" t="s">
        <v>50</v>
      </c>
      <c r="B1091" s="4" t="s">
        <v>1481</v>
      </c>
      <c r="C1091" s="4" t="s">
        <v>130</v>
      </c>
      <c r="D1091" s="22">
        <v>1</v>
      </c>
      <c r="E1091" s="76">
        <v>13.74</v>
      </c>
      <c r="F1091" s="23">
        <f>PRODUCT(D1091:E1091)</f>
        <v>13.74</v>
      </c>
      <c r="G1091" s="7"/>
    </row>
    <row r="1092" spans="1:9" ht="15.6" thickTop="1" thickBot="1" x14ac:dyDescent="0.35">
      <c r="A1092" s="71">
        <v>3</v>
      </c>
      <c r="B1092" s="244" t="s">
        <v>25</v>
      </c>
      <c r="C1092" s="245"/>
      <c r="D1092" s="245"/>
      <c r="E1092" s="246"/>
      <c r="F1092" s="72">
        <f>SUM(F1091)</f>
        <v>13.74</v>
      </c>
      <c r="G1092" s="73">
        <f>SUM(F1092/F1097)</f>
        <v>4.2878923370776451E-2</v>
      </c>
    </row>
    <row r="1093" spans="1:9" ht="15.6" thickTop="1" thickBot="1" x14ac:dyDescent="0.35">
      <c r="A1093" s="78" t="s">
        <v>26</v>
      </c>
      <c r="B1093" s="244" t="s">
        <v>54</v>
      </c>
      <c r="C1093" s="245"/>
      <c r="D1093" s="245"/>
      <c r="E1093" s="246"/>
      <c r="F1093" s="79">
        <f>SUM(F1084,F1089,F1092)</f>
        <v>253.31</v>
      </c>
      <c r="G1093" s="3"/>
    </row>
    <row r="1094" spans="1:9" ht="15.6" thickTop="1" thickBot="1" x14ac:dyDescent="0.35">
      <c r="A1094" s="80">
        <v>4</v>
      </c>
      <c r="B1094" s="264" t="s">
        <v>28</v>
      </c>
      <c r="C1094" s="265"/>
      <c r="D1094" s="265"/>
      <c r="E1094" s="266"/>
      <c r="F1094" s="79">
        <f>SUM(F1093)*15%</f>
        <v>37.996499999999997</v>
      </c>
      <c r="G1094" s="73">
        <f>SUM(F1094/F1097)</f>
        <v>0.11857707509881421</v>
      </c>
    </row>
    <row r="1095" spans="1:9" ht="15.6" thickTop="1" thickBot="1" x14ac:dyDescent="0.35">
      <c r="A1095" s="78" t="s">
        <v>29</v>
      </c>
      <c r="B1095" s="244" t="s">
        <v>55</v>
      </c>
      <c r="C1095" s="245"/>
      <c r="D1095" s="245"/>
      <c r="E1095" s="246"/>
      <c r="F1095" s="81">
        <f>SUM(F1093:F1094)</f>
        <v>291.30650000000003</v>
      </c>
    </row>
    <row r="1096" spans="1:9" ht="15.6" thickTop="1" thickBot="1" x14ac:dyDescent="0.35">
      <c r="A1096" s="80">
        <v>5</v>
      </c>
      <c r="B1096" s="264" t="s">
        <v>31</v>
      </c>
      <c r="C1096" s="265"/>
      <c r="D1096" s="265"/>
      <c r="E1096" s="266"/>
      <c r="F1096" s="79">
        <f>SUM(F1095)*10%</f>
        <v>29.130650000000003</v>
      </c>
      <c r="G1096" s="73">
        <f>SUM(F1096/F1097)</f>
        <v>9.0909090909090912E-2</v>
      </c>
    </row>
    <row r="1097" spans="1:9" ht="15.6" thickTop="1" thickBot="1" x14ac:dyDescent="0.35">
      <c r="A1097" s="78" t="s">
        <v>32</v>
      </c>
      <c r="B1097" s="244" t="s">
        <v>33</v>
      </c>
      <c r="C1097" s="245"/>
      <c r="D1097" s="245"/>
      <c r="E1097" s="246"/>
      <c r="F1097" s="81">
        <f>SUM(F1095:F1096)</f>
        <v>320.43715000000003</v>
      </c>
      <c r="G1097" s="82">
        <f>SUM(G1084,G1089,G1092,G1094,G1096)</f>
        <v>1</v>
      </c>
      <c r="I1097" s="31"/>
    </row>
    <row r="1098" spans="1:9" ht="15.6" thickTop="1" thickBot="1" x14ac:dyDescent="0.35"/>
    <row r="1099" spans="1:9" ht="44.4" thickTop="1" thickBot="1" x14ac:dyDescent="0.35">
      <c r="A1099" s="61" t="s">
        <v>2</v>
      </c>
      <c r="B1099" s="62" t="s">
        <v>3</v>
      </c>
      <c r="C1099" s="63" t="s">
        <v>4</v>
      </c>
      <c r="D1099" s="64" t="s">
        <v>5</v>
      </c>
      <c r="E1099" s="27"/>
      <c r="F1099" s="20"/>
      <c r="G1099" s="20"/>
      <c r="H1099" s="2"/>
      <c r="I1099" s="111"/>
    </row>
    <row r="1100" spans="1:9" ht="283.2" customHeight="1" thickTop="1" x14ac:dyDescent="0.3">
      <c r="A1100" s="85" t="s">
        <v>1507</v>
      </c>
      <c r="B1100" s="224" t="s">
        <v>1508</v>
      </c>
      <c r="C1100" s="26"/>
      <c r="D1100" s="26"/>
      <c r="E1100" s="27"/>
      <c r="F1100" s="20"/>
      <c r="G1100" s="20"/>
      <c r="H1100" s="2"/>
      <c r="I1100" s="111"/>
    </row>
    <row r="1101" spans="1:9" ht="51.6" customHeight="1" thickBot="1" x14ac:dyDescent="0.35">
      <c r="A1101" s="152" t="s">
        <v>1509</v>
      </c>
      <c r="B1101" s="113" t="s">
        <v>1510</v>
      </c>
      <c r="C1101" s="110" t="s">
        <v>130</v>
      </c>
      <c r="D1101" s="110">
        <v>1</v>
      </c>
      <c r="E1101" s="20"/>
      <c r="F1101" s="20"/>
      <c r="G1101" s="20"/>
    </row>
    <row r="1102" spans="1:9" ht="30" thickTop="1" thickBot="1" x14ac:dyDescent="0.35">
      <c r="A1102" s="61" t="s">
        <v>9</v>
      </c>
      <c r="B1102" s="62" t="s">
        <v>10</v>
      </c>
      <c r="C1102" s="62" t="s">
        <v>4</v>
      </c>
      <c r="D1102" s="62" t="s">
        <v>11</v>
      </c>
      <c r="E1102" s="62" t="s">
        <v>12</v>
      </c>
      <c r="F1102" s="62" t="s">
        <v>13</v>
      </c>
      <c r="G1102" s="64" t="s">
        <v>14</v>
      </c>
    </row>
    <row r="1103" spans="1:9" ht="15" thickTop="1" x14ac:dyDescent="0.3">
      <c r="A1103" s="20"/>
      <c r="B1103" s="67" t="s">
        <v>15</v>
      </c>
      <c r="C1103" s="68"/>
      <c r="D1103" s="68"/>
      <c r="E1103" s="68"/>
      <c r="F1103" s="68"/>
      <c r="G1103" s="7"/>
    </row>
    <row r="1104" spans="1:9" x14ac:dyDescent="0.3">
      <c r="A1104" s="36" t="s">
        <v>16</v>
      </c>
      <c r="B1104" s="4" t="s">
        <v>70</v>
      </c>
      <c r="C1104" s="4" t="s">
        <v>18</v>
      </c>
      <c r="D1104" s="22">
        <v>0.5</v>
      </c>
      <c r="E1104" s="91">
        <v>30.27</v>
      </c>
      <c r="F1104" s="6">
        <f>PRODUCT(D1104:E1104)</f>
        <v>15.135</v>
      </c>
      <c r="G1104" s="7"/>
    </row>
    <row r="1105" spans="1:13" x14ac:dyDescent="0.3">
      <c r="A1105" s="36" t="s">
        <v>19</v>
      </c>
      <c r="B1105" s="4" t="s">
        <v>140</v>
      </c>
      <c r="C1105" s="4" t="s">
        <v>18</v>
      </c>
      <c r="D1105" s="22">
        <v>0.75</v>
      </c>
      <c r="E1105" s="70">
        <v>28.09</v>
      </c>
      <c r="F1105" s="6">
        <f>PRODUCT(D1105:E1105)</f>
        <v>21.067499999999999</v>
      </c>
      <c r="G1105" s="7"/>
    </row>
    <row r="1106" spans="1:13" ht="15" thickBot="1" x14ac:dyDescent="0.35">
      <c r="A1106" s="36" t="s">
        <v>131</v>
      </c>
      <c r="B1106" s="4" t="s">
        <v>141</v>
      </c>
      <c r="C1106" s="4" t="s">
        <v>18</v>
      </c>
      <c r="D1106" s="22">
        <v>1</v>
      </c>
      <c r="E1106" s="70">
        <v>25.18</v>
      </c>
      <c r="F1106" s="6">
        <f>PRODUCT(D1106:E1106)</f>
        <v>25.18</v>
      </c>
      <c r="G1106" s="7"/>
    </row>
    <row r="1107" spans="1:13" ht="15.6" thickTop="1" thickBot="1" x14ac:dyDescent="0.35">
      <c r="A1107" s="71">
        <v>1</v>
      </c>
      <c r="B1107" s="244" t="s">
        <v>21</v>
      </c>
      <c r="C1107" s="245"/>
      <c r="D1107" s="245"/>
      <c r="E1107" s="246"/>
      <c r="F1107" s="72">
        <f>SUM(F1104:F1106)</f>
        <v>61.3825</v>
      </c>
      <c r="G1107" s="73">
        <f>SUM(F1107/F1120)</f>
        <v>0.25924596516592857</v>
      </c>
    </row>
    <row r="1108" spans="1:13" ht="15" thickTop="1" x14ac:dyDescent="0.3">
      <c r="A1108" s="20"/>
      <c r="B1108" s="74" t="s">
        <v>45</v>
      </c>
      <c r="C1108" s="4"/>
      <c r="D1108" s="4"/>
      <c r="E1108" s="4"/>
      <c r="F1108" s="41"/>
      <c r="G1108" s="75"/>
    </row>
    <row r="1109" spans="1:13" ht="43.2" x14ac:dyDescent="0.3">
      <c r="A1109" s="36" t="s">
        <v>23</v>
      </c>
      <c r="B1109" s="4" t="s">
        <v>1511</v>
      </c>
      <c r="C1109" s="4" t="s">
        <v>130</v>
      </c>
      <c r="D1109" s="22">
        <v>1</v>
      </c>
      <c r="E1109" s="6">
        <v>86.11</v>
      </c>
      <c r="F1109" s="23">
        <f>D1109*E1109</f>
        <v>86.11</v>
      </c>
      <c r="G1109" s="7"/>
    </row>
    <row r="1110" spans="1:13" x14ac:dyDescent="0.3">
      <c r="A1110" s="36" t="s">
        <v>47</v>
      </c>
      <c r="B1110" s="4" t="s">
        <v>1479</v>
      </c>
      <c r="C1110" s="4" t="s">
        <v>130</v>
      </c>
      <c r="D1110" s="22">
        <v>1</v>
      </c>
      <c r="E1110" s="6">
        <v>17.22</v>
      </c>
      <c r="F1110" s="23">
        <f>D1110*E1110</f>
        <v>17.22</v>
      </c>
      <c r="G1110" s="7"/>
    </row>
    <row r="1111" spans="1:13" ht="29.4" thickBot="1" x14ac:dyDescent="0.35">
      <c r="A1111" s="36" t="s">
        <v>78</v>
      </c>
      <c r="B1111" s="4" t="s">
        <v>1512</v>
      </c>
      <c r="C1111" s="4" t="s">
        <v>130</v>
      </c>
      <c r="D1111" s="22">
        <v>1</v>
      </c>
      <c r="E1111" s="153">
        <v>17.489999999999998</v>
      </c>
      <c r="F1111" s="6">
        <f>D1111*E1111</f>
        <v>17.489999999999998</v>
      </c>
      <c r="G1111" s="93"/>
      <c r="I1111" s="37"/>
      <c r="J1111" s="37"/>
      <c r="K1111" s="37"/>
      <c r="L1111" s="37"/>
      <c r="M1111" s="37"/>
    </row>
    <row r="1112" spans="1:13" ht="15.6" thickTop="1" thickBot="1" x14ac:dyDescent="0.35">
      <c r="A1112" s="71">
        <v>2</v>
      </c>
      <c r="B1112" s="244" t="s">
        <v>49</v>
      </c>
      <c r="C1112" s="245"/>
      <c r="D1112" s="245"/>
      <c r="E1112" s="246"/>
      <c r="F1112" s="72">
        <f>SUM(F1109:F1111)</f>
        <v>120.82</v>
      </c>
      <c r="G1112" s="73">
        <f>SUM(F1112/F1120)</f>
        <v>0.51027731863882198</v>
      </c>
    </row>
    <row r="1113" spans="1:13" ht="15" thickTop="1" x14ac:dyDescent="0.3">
      <c r="A1113" s="20"/>
      <c r="B1113" s="74" t="s">
        <v>22</v>
      </c>
      <c r="C1113" s="4"/>
      <c r="D1113" s="4"/>
      <c r="E1113" s="4"/>
      <c r="F1113" s="41"/>
      <c r="G1113" s="75"/>
    </row>
    <row r="1114" spans="1:13" ht="15" thickBot="1" x14ac:dyDescent="0.35">
      <c r="A1114" s="36" t="s">
        <v>50</v>
      </c>
      <c r="B1114" s="4" t="s">
        <v>1481</v>
      </c>
      <c r="C1114" s="4" t="s">
        <v>130</v>
      </c>
      <c r="D1114" s="22">
        <v>1</v>
      </c>
      <c r="E1114" s="76">
        <v>4.97</v>
      </c>
      <c r="F1114" s="23">
        <f>PRODUCT(D1114:E1114)</f>
        <v>4.97</v>
      </c>
      <c r="G1114" s="7"/>
    </row>
    <row r="1115" spans="1:13" ht="15.6" thickTop="1" thickBot="1" x14ac:dyDescent="0.35">
      <c r="A1115" s="71">
        <v>3</v>
      </c>
      <c r="B1115" s="244" t="s">
        <v>25</v>
      </c>
      <c r="C1115" s="245"/>
      <c r="D1115" s="245"/>
      <c r="E1115" s="246"/>
      <c r="F1115" s="72">
        <f>SUM(F1114)</f>
        <v>4.97</v>
      </c>
      <c r="G1115" s="73">
        <f>SUM(F1115/F1120)</f>
        <v>2.0990550187344359E-2</v>
      </c>
    </row>
    <row r="1116" spans="1:13" ht="15.6" thickTop="1" thickBot="1" x14ac:dyDescent="0.35">
      <c r="A1116" s="78" t="s">
        <v>26</v>
      </c>
      <c r="B1116" s="244" t="s">
        <v>54</v>
      </c>
      <c r="C1116" s="245"/>
      <c r="D1116" s="245"/>
      <c r="E1116" s="246"/>
      <c r="F1116" s="79">
        <f>SUM(F1107,F1112,F1115)</f>
        <v>187.17249999999999</v>
      </c>
      <c r="G1116" s="3"/>
    </row>
    <row r="1117" spans="1:13" ht="15.6" thickTop="1" thickBot="1" x14ac:dyDescent="0.35">
      <c r="A1117" s="80">
        <v>4</v>
      </c>
      <c r="B1117" s="264" t="s">
        <v>28</v>
      </c>
      <c r="C1117" s="265"/>
      <c r="D1117" s="265"/>
      <c r="E1117" s="266"/>
      <c r="F1117" s="79">
        <f>SUM(F1116)*15%</f>
        <v>28.075874999999996</v>
      </c>
      <c r="G1117" s="73">
        <f>SUM(F1117/F1120)</f>
        <v>0.11857707509881422</v>
      </c>
    </row>
    <row r="1118" spans="1:13" ht="15.6" thickTop="1" thickBot="1" x14ac:dyDescent="0.35">
      <c r="A1118" s="78" t="s">
        <v>29</v>
      </c>
      <c r="B1118" s="244" t="s">
        <v>55</v>
      </c>
      <c r="C1118" s="245"/>
      <c r="D1118" s="245"/>
      <c r="E1118" s="246"/>
      <c r="F1118" s="81">
        <f>SUM(F1116:F1117)</f>
        <v>215.24837499999998</v>
      </c>
    </row>
    <row r="1119" spans="1:13" ht="15.6" thickTop="1" thickBot="1" x14ac:dyDescent="0.35">
      <c r="A1119" s="80">
        <v>5</v>
      </c>
      <c r="B1119" s="264" t="s">
        <v>31</v>
      </c>
      <c r="C1119" s="265"/>
      <c r="D1119" s="265"/>
      <c r="E1119" s="266"/>
      <c r="F1119" s="79">
        <f>SUM(F1118)*10%</f>
        <v>21.5248375</v>
      </c>
      <c r="G1119" s="73">
        <f>SUM(F1119/F1120)</f>
        <v>9.0909090909090925E-2</v>
      </c>
    </row>
    <row r="1120" spans="1:13" ht="15.6" thickTop="1" thickBot="1" x14ac:dyDescent="0.35">
      <c r="A1120" s="78" t="s">
        <v>32</v>
      </c>
      <c r="B1120" s="244" t="s">
        <v>33</v>
      </c>
      <c r="C1120" s="245"/>
      <c r="D1120" s="245"/>
      <c r="E1120" s="246"/>
      <c r="F1120" s="81">
        <f>SUM(F1118:F1119)</f>
        <v>236.77321249999997</v>
      </c>
      <c r="G1120" s="82">
        <f>SUM(G1107,G1112,G1115,G1117,G1119)</f>
        <v>1</v>
      </c>
      <c r="I1120" s="31"/>
    </row>
    <row r="1121" spans="1:13" ht="15.6" thickTop="1" thickBot="1" x14ac:dyDescent="0.35"/>
    <row r="1122" spans="1:13" ht="44.4" thickTop="1" thickBot="1" x14ac:dyDescent="0.35">
      <c r="A1122" s="61" t="s">
        <v>2</v>
      </c>
      <c r="B1122" s="62" t="s">
        <v>3</v>
      </c>
      <c r="C1122" s="63" t="s">
        <v>4</v>
      </c>
      <c r="D1122" s="64" t="s">
        <v>5</v>
      </c>
      <c r="E1122" s="27"/>
      <c r="F1122" s="20"/>
      <c r="G1122" s="20"/>
      <c r="H1122" s="2"/>
      <c r="I1122" s="111"/>
    </row>
    <row r="1123" spans="1:13" ht="289.8" customHeight="1" thickTop="1" x14ac:dyDescent="0.3">
      <c r="A1123" s="85" t="s">
        <v>1507</v>
      </c>
      <c r="B1123" s="224" t="s">
        <v>1508</v>
      </c>
      <c r="C1123" s="26"/>
      <c r="D1123" s="26"/>
      <c r="E1123" s="27"/>
      <c r="F1123" s="20"/>
      <c r="G1123" s="20"/>
      <c r="H1123" s="2"/>
      <c r="I1123" s="111"/>
    </row>
    <row r="1124" spans="1:13" ht="31.2" customHeight="1" thickBot="1" x14ac:dyDescent="0.35">
      <c r="A1124" s="152" t="s">
        <v>1513</v>
      </c>
      <c r="B1124" s="126" t="s">
        <v>2763</v>
      </c>
      <c r="C1124" s="110" t="s">
        <v>130</v>
      </c>
      <c r="D1124" s="110">
        <v>1</v>
      </c>
      <c r="E1124" s="20"/>
      <c r="F1124" s="20"/>
      <c r="G1124" s="20"/>
    </row>
    <row r="1125" spans="1:13" ht="30" thickTop="1" thickBot="1" x14ac:dyDescent="0.35">
      <c r="A1125" s="61" t="s">
        <v>9</v>
      </c>
      <c r="B1125" s="62" t="s">
        <v>10</v>
      </c>
      <c r="C1125" s="62" t="s">
        <v>4</v>
      </c>
      <c r="D1125" s="62" t="s">
        <v>11</v>
      </c>
      <c r="E1125" s="62" t="s">
        <v>12</v>
      </c>
      <c r="F1125" s="62" t="s">
        <v>13</v>
      </c>
      <c r="G1125" s="64" t="s">
        <v>14</v>
      </c>
    </row>
    <row r="1126" spans="1:13" ht="15" thickTop="1" x14ac:dyDescent="0.3">
      <c r="A1126" s="20"/>
      <c r="B1126" s="67" t="s">
        <v>15</v>
      </c>
      <c r="C1126" s="68"/>
      <c r="D1126" s="68"/>
      <c r="E1126" s="68"/>
      <c r="F1126" s="68"/>
      <c r="G1126" s="7"/>
    </row>
    <row r="1127" spans="1:13" x14ac:dyDescent="0.3">
      <c r="A1127" s="36" t="s">
        <v>16</v>
      </c>
      <c r="B1127" s="4" t="s">
        <v>70</v>
      </c>
      <c r="C1127" s="4" t="s">
        <v>18</v>
      </c>
      <c r="D1127" s="22">
        <v>1</v>
      </c>
      <c r="E1127" s="91">
        <v>30.27</v>
      </c>
      <c r="F1127" s="6">
        <f>PRODUCT(D1127:E1127)</f>
        <v>30.27</v>
      </c>
      <c r="G1127" s="7"/>
    </row>
    <row r="1128" spans="1:13" x14ac:dyDescent="0.3">
      <c r="A1128" s="36" t="s">
        <v>19</v>
      </c>
      <c r="B1128" s="4" t="s">
        <v>140</v>
      </c>
      <c r="C1128" s="4" t="s">
        <v>18</v>
      </c>
      <c r="D1128" s="22">
        <v>1.5</v>
      </c>
      <c r="E1128" s="70">
        <v>28.09</v>
      </c>
      <c r="F1128" s="6">
        <f>PRODUCT(D1128:E1128)</f>
        <v>42.134999999999998</v>
      </c>
      <c r="G1128" s="7"/>
    </row>
    <row r="1129" spans="1:13" ht="15" thickBot="1" x14ac:dyDescent="0.35">
      <c r="A1129" s="36" t="s">
        <v>131</v>
      </c>
      <c r="B1129" s="4" t="s">
        <v>141</v>
      </c>
      <c r="C1129" s="4" t="s">
        <v>18</v>
      </c>
      <c r="D1129" s="22">
        <v>1.5</v>
      </c>
      <c r="E1129" s="70">
        <v>25.18</v>
      </c>
      <c r="F1129" s="6">
        <f>PRODUCT(D1129:E1129)</f>
        <v>37.769999999999996</v>
      </c>
      <c r="G1129" s="7"/>
    </row>
    <row r="1130" spans="1:13" ht="15.6" thickTop="1" thickBot="1" x14ac:dyDescent="0.35">
      <c r="A1130" s="71">
        <v>1</v>
      </c>
      <c r="B1130" s="244" t="s">
        <v>21</v>
      </c>
      <c r="C1130" s="245"/>
      <c r="D1130" s="245"/>
      <c r="E1130" s="246"/>
      <c r="F1130" s="72">
        <f>SUM(F1127:F1129)</f>
        <v>110.175</v>
      </c>
      <c r="G1130" s="73">
        <f>SUM(F1130/F1143)</f>
        <v>0.31628878637473551</v>
      </c>
    </row>
    <row r="1131" spans="1:13" ht="15" thickTop="1" x14ac:dyDescent="0.3">
      <c r="A1131" s="20"/>
      <c r="B1131" s="74" t="s">
        <v>45</v>
      </c>
      <c r="C1131" s="4"/>
      <c r="D1131" s="4"/>
      <c r="E1131" s="4"/>
      <c r="F1131" s="41"/>
      <c r="G1131" s="75"/>
    </row>
    <row r="1132" spans="1:13" ht="46.8" customHeight="1" x14ac:dyDescent="0.3">
      <c r="A1132" s="36" t="s">
        <v>23</v>
      </c>
      <c r="B1132" s="4" t="s">
        <v>1514</v>
      </c>
      <c r="C1132" s="4" t="s">
        <v>130</v>
      </c>
      <c r="D1132" s="22">
        <v>1</v>
      </c>
      <c r="E1132" s="6">
        <v>102.41</v>
      </c>
      <c r="F1132" s="23">
        <f>D1132*E1132</f>
        <v>102.41</v>
      </c>
      <c r="G1132" s="7"/>
    </row>
    <row r="1133" spans="1:13" x14ac:dyDescent="0.3">
      <c r="A1133" s="36" t="s">
        <v>47</v>
      </c>
      <c r="B1133" s="4" t="s">
        <v>1479</v>
      </c>
      <c r="C1133" s="4" t="s">
        <v>130</v>
      </c>
      <c r="D1133" s="22">
        <v>1</v>
      </c>
      <c r="E1133" s="6">
        <v>20.420000000000002</v>
      </c>
      <c r="F1133" s="23">
        <f>D1133*E1133</f>
        <v>20.420000000000002</v>
      </c>
      <c r="G1133" s="7"/>
    </row>
    <row r="1134" spans="1:13" ht="49.8" customHeight="1" thickBot="1" x14ac:dyDescent="0.35">
      <c r="A1134" s="36" t="s">
        <v>78</v>
      </c>
      <c r="B1134" s="4" t="s">
        <v>1515</v>
      </c>
      <c r="C1134" s="4" t="s">
        <v>130</v>
      </c>
      <c r="D1134" s="22">
        <v>1</v>
      </c>
      <c r="E1134" s="153">
        <v>35.01</v>
      </c>
      <c r="F1134" s="6">
        <f>D1134*E1134</f>
        <v>35.01</v>
      </c>
      <c r="G1134" s="93"/>
      <c r="I1134" s="37"/>
      <c r="J1134" s="37"/>
      <c r="K1134" s="37"/>
      <c r="L1134" s="37"/>
      <c r="M1134" s="37"/>
    </row>
    <row r="1135" spans="1:13" ht="15.6" thickTop="1" thickBot="1" x14ac:dyDescent="0.35">
      <c r="A1135" s="71">
        <v>2</v>
      </c>
      <c r="B1135" s="244" t="s">
        <v>49</v>
      </c>
      <c r="C1135" s="245"/>
      <c r="D1135" s="245"/>
      <c r="E1135" s="246"/>
      <c r="F1135" s="72">
        <f>SUM(F1132:F1134)</f>
        <v>157.84</v>
      </c>
      <c r="G1135" s="73">
        <f>SUM(F1135/F1143)</f>
        <v>0.45312477459848655</v>
      </c>
    </row>
    <row r="1136" spans="1:13" ht="15" thickTop="1" x14ac:dyDescent="0.3">
      <c r="A1136" s="20"/>
      <c r="B1136" s="74" t="s">
        <v>22</v>
      </c>
      <c r="C1136" s="4"/>
      <c r="D1136" s="4"/>
      <c r="E1136" s="4"/>
      <c r="F1136" s="41"/>
      <c r="G1136" s="75"/>
    </row>
    <row r="1137" spans="1:9" ht="15" thickBot="1" x14ac:dyDescent="0.35">
      <c r="A1137" s="36" t="s">
        <v>50</v>
      </c>
      <c r="B1137" s="4" t="s">
        <v>1481</v>
      </c>
      <c r="C1137" s="4" t="s">
        <v>130</v>
      </c>
      <c r="D1137" s="22">
        <v>1</v>
      </c>
      <c r="E1137" s="76">
        <v>7.35</v>
      </c>
      <c r="F1137" s="23">
        <f>PRODUCT(D1137:E1137)</f>
        <v>7.35</v>
      </c>
      <c r="G1137" s="7"/>
    </row>
    <row r="1138" spans="1:9" ht="15.6" thickTop="1" thickBot="1" x14ac:dyDescent="0.35">
      <c r="A1138" s="71">
        <v>3</v>
      </c>
      <c r="B1138" s="244" t="s">
        <v>25</v>
      </c>
      <c r="C1138" s="245"/>
      <c r="D1138" s="245"/>
      <c r="E1138" s="246"/>
      <c r="F1138" s="72">
        <f>SUM(F1137)</f>
        <v>7.35</v>
      </c>
      <c r="G1138" s="73">
        <f>SUM(F1138/F1143)</f>
        <v>2.1100273018872757E-2</v>
      </c>
    </row>
    <row r="1139" spans="1:9" ht="15.6" thickTop="1" thickBot="1" x14ac:dyDescent="0.35">
      <c r="A1139" s="78" t="s">
        <v>26</v>
      </c>
      <c r="B1139" s="244" t="s">
        <v>54</v>
      </c>
      <c r="C1139" s="245"/>
      <c r="D1139" s="245"/>
      <c r="E1139" s="246"/>
      <c r="F1139" s="79">
        <f>SUM(F1130,F1135,F1138)</f>
        <v>275.36500000000001</v>
      </c>
      <c r="G1139" s="3"/>
    </row>
    <row r="1140" spans="1:9" ht="15.6" thickTop="1" thickBot="1" x14ac:dyDescent="0.35">
      <c r="A1140" s="80">
        <v>4</v>
      </c>
      <c r="B1140" s="264" t="s">
        <v>28</v>
      </c>
      <c r="C1140" s="265"/>
      <c r="D1140" s="265"/>
      <c r="E1140" s="266"/>
      <c r="F1140" s="79">
        <f>SUM(F1139)*15%</f>
        <v>41.304749999999999</v>
      </c>
      <c r="G1140" s="73">
        <f>SUM(F1140/F1143)</f>
        <v>0.11857707509881422</v>
      </c>
    </row>
    <row r="1141" spans="1:9" ht="15.6" thickTop="1" thickBot="1" x14ac:dyDescent="0.35">
      <c r="A1141" s="78" t="s">
        <v>29</v>
      </c>
      <c r="B1141" s="244" t="s">
        <v>55</v>
      </c>
      <c r="C1141" s="245"/>
      <c r="D1141" s="245"/>
      <c r="E1141" s="246"/>
      <c r="F1141" s="81">
        <f>SUM(F1139:F1140)</f>
        <v>316.66975000000002</v>
      </c>
    </row>
    <row r="1142" spans="1:9" ht="15.6" thickTop="1" thickBot="1" x14ac:dyDescent="0.35">
      <c r="A1142" s="80">
        <v>5</v>
      </c>
      <c r="B1142" s="264" t="s">
        <v>31</v>
      </c>
      <c r="C1142" s="265"/>
      <c r="D1142" s="265"/>
      <c r="E1142" s="266"/>
      <c r="F1142" s="79">
        <f>SUM(F1141)*10%</f>
        <v>31.666975000000004</v>
      </c>
      <c r="G1142" s="73">
        <f>SUM(F1142/F1143)</f>
        <v>9.0909090909090925E-2</v>
      </c>
    </row>
    <row r="1143" spans="1:9" ht="15.6" thickTop="1" thickBot="1" x14ac:dyDescent="0.35">
      <c r="A1143" s="78" t="s">
        <v>32</v>
      </c>
      <c r="B1143" s="244" t="s">
        <v>33</v>
      </c>
      <c r="C1143" s="245"/>
      <c r="D1143" s="245"/>
      <c r="E1143" s="246"/>
      <c r="F1143" s="81">
        <f>SUM(F1141:F1142)</f>
        <v>348.336725</v>
      </c>
      <c r="G1143" s="82">
        <f>SUM(G1130,G1135,G1138,G1140,G1142)</f>
        <v>0.99999999999999989</v>
      </c>
      <c r="I1143" s="31"/>
    </row>
    <row r="1144" spans="1:9" ht="15.6" thickTop="1" thickBot="1" x14ac:dyDescent="0.35"/>
    <row r="1145" spans="1:9" ht="44.4" thickTop="1" thickBot="1" x14ac:dyDescent="0.35">
      <c r="A1145" s="61" t="s">
        <v>2</v>
      </c>
      <c r="B1145" s="62" t="s">
        <v>3</v>
      </c>
      <c r="C1145" s="63" t="s">
        <v>4</v>
      </c>
      <c r="D1145" s="64" t="s">
        <v>5</v>
      </c>
      <c r="E1145" s="27"/>
      <c r="F1145" s="20"/>
      <c r="G1145" s="20"/>
      <c r="H1145" s="2"/>
      <c r="I1145" s="111"/>
    </row>
    <row r="1146" spans="1:9" ht="408.6" customHeight="1" thickTop="1" x14ac:dyDescent="0.3">
      <c r="A1146" s="85" t="s">
        <v>1516</v>
      </c>
      <c r="B1146" s="224" t="s">
        <v>1517</v>
      </c>
      <c r="C1146" s="26"/>
      <c r="D1146" s="26"/>
      <c r="E1146" s="27"/>
      <c r="F1146" s="20"/>
      <c r="G1146" s="20"/>
      <c r="H1146" s="2"/>
      <c r="I1146" s="111"/>
    </row>
    <row r="1147" spans="1:9" ht="32.4" customHeight="1" thickBot="1" x14ac:dyDescent="0.35">
      <c r="A1147" s="152" t="s">
        <v>1518</v>
      </c>
      <c r="B1147" s="113" t="s">
        <v>1519</v>
      </c>
      <c r="C1147" s="110" t="s">
        <v>130</v>
      </c>
      <c r="D1147" s="110">
        <v>1</v>
      </c>
      <c r="E1147" s="20"/>
      <c r="F1147" s="20"/>
      <c r="G1147" s="20"/>
    </row>
    <row r="1148" spans="1:9" ht="30" thickTop="1" thickBot="1" x14ac:dyDescent="0.35">
      <c r="A1148" s="61" t="s">
        <v>9</v>
      </c>
      <c r="B1148" s="62" t="s">
        <v>10</v>
      </c>
      <c r="C1148" s="62" t="s">
        <v>4</v>
      </c>
      <c r="D1148" s="62" t="s">
        <v>11</v>
      </c>
      <c r="E1148" s="62" t="s">
        <v>12</v>
      </c>
      <c r="F1148" s="62" t="s">
        <v>13</v>
      </c>
      <c r="G1148" s="64" t="s">
        <v>14</v>
      </c>
    </row>
    <row r="1149" spans="1:9" ht="15" thickTop="1" x14ac:dyDescent="0.3">
      <c r="A1149" s="20"/>
      <c r="B1149" s="67" t="s">
        <v>15</v>
      </c>
      <c r="C1149" s="68"/>
      <c r="D1149" s="68"/>
      <c r="E1149" s="68"/>
      <c r="F1149" s="68"/>
      <c r="G1149" s="7"/>
    </row>
    <row r="1150" spans="1:9" x14ac:dyDescent="0.3">
      <c r="A1150" s="36" t="s">
        <v>16</v>
      </c>
      <c r="B1150" s="4" t="s">
        <v>70</v>
      </c>
      <c r="C1150" s="4" t="s">
        <v>18</v>
      </c>
      <c r="D1150" s="22">
        <v>0.5</v>
      </c>
      <c r="E1150" s="91">
        <v>30.27</v>
      </c>
      <c r="F1150" s="6">
        <f>PRODUCT(D1150:E1150)</f>
        <v>15.135</v>
      </c>
      <c r="G1150" s="7"/>
    </row>
    <row r="1151" spans="1:9" x14ac:dyDescent="0.3">
      <c r="A1151" s="36" t="s">
        <v>19</v>
      </c>
      <c r="B1151" s="4" t="s">
        <v>140</v>
      </c>
      <c r="C1151" s="4" t="s">
        <v>18</v>
      </c>
      <c r="D1151" s="22">
        <v>1.5</v>
      </c>
      <c r="E1151" s="70">
        <v>28.09</v>
      </c>
      <c r="F1151" s="6">
        <f>PRODUCT(D1151:E1151)</f>
        <v>42.134999999999998</v>
      </c>
      <c r="G1151" s="7"/>
    </row>
    <row r="1152" spans="1:9" ht="15" thickBot="1" x14ac:dyDescent="0.35">
      <c r="A1152" s="36" t="s">
        <v>131</v>
      </c>
      <c r="B1152" s="4" t="s">
        <v>141</v>
      </c>
      <c r="C1152" s="4" t="s">
        <v>18</v>
      </c>
      <c r="D1152" s="22">
        <v>1</v>
      </c>
      <c r="E1152" s="70">
        <v>25.18</v>
      </c>
      <c r="F1152" s="6">
        <f>PRODUCT(D1152:E1152)</f>
        <v>25.18</v>
      </c>
      <c r="G1152" s="7"/>
    </row>
    <row r="1153" spans="1:13" ht="15.6" thickTop="1" thickBot="1" x14ac:dyDescent="0.35">
      <c r="A1153" s="71">
        <v>1</v>
      </c>
      <c r="B1153" s="244" t="s">
        <v>21</v>
      </c>
      <c r="C1153" s="245"/>
      <c r="D1153" s="245"/>
      <c r="E1153" s="246"/>
      <c r="F1153" s="72">
        <f>SUM(F1150:F1152)</f>
        <v>82.449999999999989</v>
      </c>
      <c r="G1153" s="73">
        <f>SUM(F1153/F1166)</f>
        <v>0.23596360007475276</v>
      </c>
    </row>
    <row r="1154" spans="1:13" ht="15" thickTop="1" x14ac:dyDescent="0.3">
      <c r="A1154" s="20"/>
      <c r="B1154" s="74" t="s">
        <v>45</v>
      </c>
      <c r="C1154" s="4"/>
      <c r="D1154" s="4"/>
      <c r="E1154" s="4"/>
      <c r="F1154" s="41"/>
      <c r="G1154" s="75"/>
    </row>
    <row r="1155" spans="1:13" ht="28.8" x14ac:dyDescent="0.3">
      <c r="A1155" s="36" t="s">
        <v>23</v>
      </c>
      <c r="B1155" s="4" t="s">
        <v>1520</v>
      </c>
      <c r="C1155" s="4" t="s">
        <v>130</v>
      </c>
      <c r="D1155" s="22">
        <v>1</v>
      </c>
      <c r="E1155" s="6">
        <v>110.33</v>
      </c>
      <c r="F1155" s="23">
        <f>D1155*E1155</f>
        <v>110.33</v>
      </c>
      <c r="G1155" s="7"/>
    </row>
    <row r="1156" spans="1:13" x14ac:dyDescent="0.3">
      <c r="A1156" s="36" t="s">
        <v>47</v>
      </c>
      <c r="B1156" s="4" t="s">
        <v>1479</v>
      </c>
      <c r="C1156" s="4" t="s">
        <v>130</v>
      </c>
      <c r="D1156" s="22">
        <v>1</v>
      </c>
      <c r="E1156" s="6">
        <v>22.07</v>
      </c>
      <c r="F1156" s="23">
        <f>D1156*E1156</f>
        <v>22.07</v>
      </c>
      <c r="G1156" s="7"/>
    </row>
    <row r="1157" spans="1:13" ht="29.4" thickBot="1" x14ac:dyDescent="0.35">
      <c r="A1157" s="36" t="s">
        <v>78</v>
      </c>
      <c r="B1157" s="4" t="s">
        <v>1521</v>
      </c>
      <c r="C1157" s="4" t="s">
        <v>130</v>
      </c>
      <c r="D1157" s="22">
        <v>1</v>
      </c>
      <c r="E1157" s="153">
        <v>52.5</v>
      </c>
      <c r="F1157" s="6">
        <f>D1157*E1157</f>
        <v>52.5</v>
      </c>
      <c r="G1157" s="93"/>
      <c r="I1157" s="37"/>
      <c r="J1157" s="37"/>
      <c r="K1157" s="37"/>
      <c r="L1157" s="37"/>
      <c r="M1157" s="37"/>
    </row>
    <row r="1158" spans="1:13" ht="15.6" thickTop="1" thickBot="1" x14ac:dyDescent="0.35">
      <c r="A1158" s="71">
        <v>2</v>
      </c>
      <c r="B1158" s="244" t="s">
        <v>49</v>
      </c>
      <c r="C1158" s="245"/>
      <c r="D1158" s="245"/>
      <c r="E1158" s="246"/>
      <c r="F1158" s="72">
        <f>SUM(F1155:F1157)</f>
        <v>184.9</v>
      </c>
      <c r="G1158" s="73">
        <f>SUM(F1158/F1166)</f>
        <v>0.52916518682621938</v>
      </c>
    </row>
    <row r="1159" spans="1:13" ht="15" thickTop="1" x14ac:dyDescent="0.3">
      <c r="A1159" s="20"/>
      <c r="B1159" s="74" t="s">
        <v>22</v>
      </c>
      <c r="C1159" s="4"/>
      <c r="D1159" s="4"/>
      <c r="E1159" s="4"/>
      <c r="F1159" s="41"/>
      <c r="G1159" s="75"/>
    </row>
    <row r="1160" spans="1:13" ht="15" thickBot="1" x14ac:dyDescent="0.35">
      <c r="A1160" s="36" t="s">
        <v>50</v>
      </c>
      <c r="B1160" s="4" t="s">
        <v>1481</v>
      </c>
      <c r="C1160" s="4" t="s">
        <v>130</v>
      </c>
      <c r="D1160" s="22">
        <v>1</v>
      </c>
      <c r="E1160" s="76">
        <v>8.8699999999999992</v>
      </c>
      <c r="F1160" s="23">
        <f>PRODUCT(D1160:E1160)</f>
        <v>8.8699999999999992</v>
      </c>
      <c r="G1160" s="7"/>
    </row>
    <row r="1161" spans="1:13" ht="15.6" thickTop="1" thickBot="1" x14ac:dyDescent="0.35">
      <c r="A1161" s="71">
        <v>3</v>
      </c>
      <c r="B1161" s="244" t="s">
        <v>25</v>
      </c>
      <c r="C1161" s="245"/>
      <c r="D1161" s="245"/>
      <c r="E1161" s="246"/>
      <c r="F1161" s="72">
        <f>SUM(F1160)</f>
        <v>8.8699999999999992</v>
      </c>
      <c r="G1161" s="73">
        <f>SUM(F1161/F1166)</f>
        <v>2.5385047091122583E-2</v>
      </c>
    </row>
    <row r="1162" spans="1:13" ht="15.6" thickTop="1" thickBot="1" x14ac:dyDescent="0.35">
      <c r="A1162" s="78" t="s">
        <v>26</v>
      </c>
      <c r="B1162" s="244" t="s">
        <v>54</v>
      </c>
      <c r="C1162" s="245"/>
      <c r="D1162" s="245"/>
      <c r="E1162" s="246"/>
      <c r="F1162" s="79">
        <f>SUM(F1153,F1158,F1161)</f>
        <v>276.22000000000003</v>
      </c>
      <c r="G1162" s="3"/>
    </row>
    <row r="1163" spans="1:13" ht="15.6" thickTop="1" thickBot="1" x14ac:dyDescent="0.35">
      <c r="A1163" s="80">
        <v>4</v>
      </c>
      <c r="B1163" s="264" t="s">
        <v>28</v>
      </c>
      <c r="C1163" s="265"/>
      <c r="D1163" s="265"/>
      <c r="E1163" s="266"/>
      <c r="F1163" s="79">
        <f>SUM(F1162)*15%</f>
        <v>41.433</v>
      </c>
      <c r="G1163" s="73">
        <f>SUM(F1163/F1166)</f>
        <v>0.11857707509881421</v>
      </c>
    </row>
    <row r="1164" spans="1:13" ht="15.6" thickTop="1" thickBot="1" x14ac:dyDescent="0.35">
      <c r="A1164" s="78" t="s">
        <v>29</v>
      </c>
      <c r="B1164" s="244" t="s">
        <v>55</v>
      </c>
      <c r="C1164" s="245"/>
      <c r="D1164" s="245"/>
      <c r="E1164" s="246"/>
      <c r="F1164" s="81">
        <f>SUM(F1162:F1163)</f>
        <v>317.65300000000002</v>
      </c>
    </row>
    <row r="1165" spans="1:13" ht="15.6" thickTop="1" thickBot="1" x14ac:dyDescent="0.35">
      <c r="A1165" s="80">
        <v>5</v>
      </c>
      <c r="B1165" s="264" t="s">
        <v>31</v>
      </c>
      <c r="C1165" s="265"/>
      <c r="D1165" s="265"/>
      <c r="E1165" s="266"/>
      <c r="F1165" s="79">
        <f>SUM(F1164)*10%</f>
        <v>31.765300000000003</v>
      </c>
      <c r="G1165" s="73">
        <f>SUM(F1165/F1166)</f>
        <v>9.0909090909090912E-2</v>
      </c>
    </row>
    <row r="1166" spans="1:13" ht="15.6" thickTop="1" thickBot="1" x14ac:dyDescent="0.35">
      <c r="A1166" s="78" t="s">
        <v>32</v>
      </c>
      <c r="B1166" s="244" t="s">
        <v>33</v>
      </c>
      <c r="C1166" s="245"/>
      <c r="D1166" s="245"/>
      <c r="E1166" s="246"/>
      <c r="F1166" s="81">
        <f>SUM(F1164:F1165)</f>
        <v>349.41830000000004</v>
      </c>
      <c r="G1166" s="82">
        <f>SUM(G1153,G1158,G1161,G1163,G1165)</f>
        <v>0.99999999999999989</v>
      </c>
      <c r="I1166" s="31"/>
    </row>
    <row r="1167" spans="1:13" ht="15.6" thickTop="1" thickBot="1" x14ac:dyDescent="0.35"/>
    <row r="1168" spans="1:13" ht="44.4" thickTop="1" thickBot="1" x14ac:dyDescent="0.35">
      <c r="A1168" s="61" t="s">
        <v>2</v>
      </c>
      <c r="B1168" s="62" t="s">
        <v>3</v>
      </c>
      <c r="C1168" s="63" t="s">
        <v>4</v>
      </c>
      <c r="D1168" s="64" t="s">
        <v>5</v>
      </c>
      <c r="E1168" s="27"/>
      <c r="F1168" s="20"/>
      <c r="G1168" s="20"/>
      <c r="H1168" s="2"/>
      <c r="I1168" s="111"/>
    </row>
    <row r="1169" spans="1:13" ht="402" customHeight="1" thickTop="1" x14ac:dyDescent="0.3">
      <c r="A1169" s="85" t="s">
        <v>1516</v>
      </c>
      <c r="B1169" s="224" t="s">
        <v>1517</v>
      </c>
      <c r="C1169" s="26"/>
      <c r="D1169" s="26"/>
      <c r="E1169" s="27"/>
      <c r="F1169" s="20"/>
      <c r="G1169" s="20"/>
      <c r="H1169" s="2"/>
      <c r="I1169" s="111"/>
    </row>
    <row r="1170" spans="1:13" ht="44.4" customHeight="1" thickBot="1" x14ac:dyDescent="0.35">
      <c r="A1170" s="152" t="s">
        <v>1522</v>
      </c>
      <c r="B1170" s="113" t="s">
        <v>1523</v>
      </c>
      <c r="C1170" s="110" t="s">
        <v>130</v>
      </c>
      <c r="D1170" s="110">
        <v>1</v>
      </c>
      <c r="E1170" s="20"/>
      <c r="F1170" s="20"/>
      <c r="G1170" s="20"/>
    </row>
    <row r="1171" spans="1:13" ht="30" thickTop="1" thickBot="1" x14ac:dyDescent="0.35">
      <c r="A1171" s="61" t="s">
        <v>9</v>
      </c>
      <c r="B1171" s="62" t="s">
        <v>10</v>
      </c>
      <c r="C1171" s="62" t="s">
        <v>4</v>
      </c>
      <c r="D1171" s="62" t="s">
        <v>11</v>
      </c>
      <c r="E1171" s="62" t="s">
        <v>12</v>
      </c>
      <c r="F1171" s="62" t="s">
        <v>13</v>
      </c>
      <c r="G1171" s="64" t="s">
        <v>14</v>
      </c>
    </row>
    <row r="1172" spans="1:13" ht="15" thickTop="1" x14ac:dyDescent="0.3">
      <c r="A1172" s="20"/>
      <c r="B1172" s="67" t="s">
        <v>15</v>
      </c>
      <c r="C1172" s="68"/>
      <c r="D1172" s="68"/>
      <c r="E1172" s="68"/>
      <c r="F1172" s="68"/>
      <c r="G1172" s="7"/>
    </row>
    <row r="1173" spans="1:13" x14ac:dyDescent="0.3">
      <c r="A1173" s="36" t="s">
        <v>16</v>
      </c>
      <c r="B1173" s="4" t="s">
        <v>70</v>
      </c>
      <c r="C1173" s="4" t="s">
        <v>18</v>
      </c>
      <c r="D1173" s="22">
        <v>0.5</v>
      </c>
      <c r="E1173" s="91">
        <v>30.27</v>
      </c>
      <c r="F1173" s="6">
        <f>PRODUCT(D1173:E1173)</f>
        <v>15.135</v>
      </c>
      <c r="G1173" s="7"/>
    </row>
    <row r="1174" spans="1:13" x14ac:dyDescent="0.3">
      <c r="A1174" s="36" t="s">
        <v>19</v>
      </c>
      <c r="B1174" s="4" t="s">
        <v>140</v>
      </c>
      <c r="C1174" s="4" t="s">
        <v>18</v>
      </c>
      <c r="D1174" s="22">
        <v>1.5</v>
      </c>
      <c r="E1174" s="70">
        <v>28.09</v>
      </c>
      <c r="F1174" s="6">
        <f>PRODUCT(D1174:E1174)</f>
        <v>42.134999999999998</v>
      </c>
      <c r="G1174" s="7"/>
    </row>
    <row r="1175" spans="1:13" ht="15" thickBot="1" x14ac:dyDescent="0.35">
      <c r="A1175" s="36" t="s">
        <v>131</v>
      </c>
      <c r="B1175" s="4" t="s">
        <v>141</v>
      </c>
      <c r="C1175" s="4" t="s">
        <v>18</v>
      </c>
      <c r="D1175" s="22">
        <v>1</v>
      </c>
      <c r="E1175" s="70">
        <v>25.12</v>
      </c>
      <c r="F1175" s="6">
        <f>PRODUCT(D1175:E1175)</f>
        <v>25.12</v>
      </c>
      <c r="G1175" s="7"/>
    </row>
    <row r="1176" spans="1:13" ht="15.6" thickTop="1" thickBot="1" x14ac:dyDescent="0.35">
      <c r="A1176" s="71">
        <v>1</v>
      </c>
      <c r="B1176" s="244" t="s">
        <v>21</v>
      </c>
      <c r="C1176" s="245"/>
      <c r="D1176" s="245"/>
      <c r="E1176" s="246"/>
      <c r="F1176" s="72">
        <f>SUM(F1173:F1175)</f>
        <v>82.39</v>
      </c>
      <c r="G1176" s="73">
        <f>SUM(F1176/F1189)</f>
        <v>0.22896971271790717</v>
      </c>
    </row>
    <row r="1177" spans="1:13" ht="15" thickTop="1" x14ac:dyDescent="0.3">
      <c r="A1177" s="20"/>
      <c r="B1177" s="74" t="s">
        <v>45</v>
      </c>
      <c r="C1177" s="4"/>
      <c r="D1177" s="4"/>
      <c r="E1177" s="4"/>
      <c r="F1177" s="41"/>
      <c r="G1177" s="75"/>
    </row>
    <row r="1178" spans="1:13" ht="54" customHeight="1" x14ac:dyDescent="0.3">
      <c r="A1178" s="36" t="s">
        <v>23</v>
      </c>
      <c r="B1178" s="4" t="s">
        <v>1524</v>
      </c>
      <c r="C1178" s="4" t="s">
        <v>130</v>
      </c>
      <c r="D1178" s="22">
        <v>1</v>
      </c>
      <c r="E1178" s="6">
        <v>116.67</v>
      </c>
      <c r="F1178" s="23">
        <f>D1178*E1178</f>
        <v>116.67</v>
      </c>
      <c r="G1178" s="7"/>
    </row>
    <row r="1179" spans="1:13" x14ac:dyDescent="0.3">
      <c r="A1179" s="36" t="s">
        <v>47</v>
      </c>
      <c r="B1179" s="4" t="s">
        <v>1479</v>
      </c>
      <c r="C1179" s="4" t="s">
        <v>130</v>
      </c>
      <c r="D1179" s="22">
        <v>1</v>
      </c>
      <c r="E1179" s="6">
        <v>23.33</v>
      </c>
      <c r="F1179" s="23">
        <f>D1179*E1179</f>
        <v>23.33</v>
      </c>
      <c r="G1179" s="7"/>
    </row>
    <row r="1180" spans="1:13" ht="32.4" customHeight="1" thickBot="1" x14ac:dyDescent="0.35">
      <c r="A1180" s="36" t="s">
        <v>78</v>
      </c>
      <c r="B1180" s="4" t="s">
        <v>1525</v>
      </c>
      <c r="C1180" s="4" t="s">
        <v>130</v>
      </c>
      <c r="D1180" s="22">
        <v>1</v>
      </c>
      <c r="E1180" s="153">
        <v>52.5</v>
      </c>
      <c r="F1180" s="6">
        <f>D1180*E1180</f>
        <v>52.5</v>
      </c>
      <c r="G1180" s="93"/>
      <c r="I1180" s="37"/>
      <c r="J1180" s="37"/>
      <c r="K1180" s="37"/>
      <c r="L1180" s="37"/>
      <c r="M1180" s="37"/>
    </row>
    <row r="1181" spans="1:13" ht="15.6" thickTop="1" thickBot="1" x14ac:dyDescent="0.35">
      <c r="A1181" s="71">
        <v>2</v>
      </c>
      <c r="B1181" s="244" t="s">
        <v>49</v>
      </c>
      <c r="C1181" s="245"/>
      <c r="D1181" s="245"/>
      <c r="E1181" s="246"/>
      <c r="F1181" s="72">
        <f>SUM(F1178:F1180)</f>
        <v>192.5</v>
      </c>
      <c r="G1181" s="73">
        <f>SUM(F1181/F1189)</f>
        <v>0.5349759642941756</v>
      </c>
    </row>
    <row r="1182" spans="1:13" ht="15" thickTop="1" x14ac:dyDescent="0.3">
      <c r="A1182" s="20"/>
      <c r="B1182" s="74" t="s">
        <v>22</v>
      </c>
      <c r="C1182" s="4"/>
      <c r="D1182" s="4"/>
      <c r="E1182" s="4"/>
      <c r="F1182" s="41"/>
      <c r="G1182" s="75"/>
    </row>
    <row r="1183" spans="1:13" ht="15" thickBot="1" x14ac:dyDescent="0.35">
      <c r="A1183" s="36" t="s">
        <v>50</v>
      </c>
      <c r="B1183" s="4" t="s">
        <v>1481</v>
      </c>
      <c r="C1183" s="4" t="s">
        <v>130</v>
      </c>
      <c r="D1183" s="22">
        <v>1</v>
      </c>
      <c r="E1183" s="76">
        <v>9.56</v>
      </c>
      <c r="F1183" s="23">
        <f>PRODUCT(D1183:E1183)</f>
        <v>9.56</v>
      </c>
      <c r="G1183" s="7"/>
    </row>
    <row r="1184" spans="1:13" ht="15.6" thickTop="1" thickBot="1" x14ac:dyDescent="0.35">
      <c r="A1184" s="71">
        <v>3</v>
      </c>
      <c r="B1184" s="244" t="s">
        <v>25</v>
      </c>
      <c r="C1184" s="245"/>
      <c r="D1184" s="245"/>
      <c r="E1184" s="246"/>
      <c r="F1184" s="72">
        <f>SUM(F1183)</f>
        <v>9.56</v>
      </c>
      <c r="G1184" s="73">
        <f>SUM(F1184/F1189)</f>
        <v>2.656815698001205E-2</v>
      </c>
    </row>
    <row r="1185" spans="1:9" ht="15.6" thickTop="1" thickBot="1" x14ac:dyDescent="0.35">
      <c r="A1185" s="78" t="s">
        <v>26</v>
      </c>
      <c r="B1185" s="244" t="s">
        <v>54</v>
      </c>
      <c r="C1185" s="245"/>
      <c r="D1185" s="245"/>
      <c r="E1185" s="246"/>
      <c r="F1185" s="79">
        <f>SUM(F1176,F1181,F1184)</f>
        <v>284.45</v>
      </c>
      <c r="G1185" s="3"/>
    </row>
    <row r="1186" spans="1:9" ht="15.6" thickTop="1" thickBot="1" x14ac:dyDescent="0.35">
      <c r="A1186" s="80">
        <v>4</v>
      </c>
      <c r="B1186" s="264" t="s">
        <v>28</v>
      </c>
      <c r="C1186" s="265"/>
      <c r="D1186" s="265"/>
      <c r="E1186" s="266"/>
      <c r="F1186" s="79">
        <f>SUM(F1185)*15%</f>
        <v>42.667499999999997</v>
      </c>
      <c r="G1186" s="73">
        <f>SUM(F1186/F1189)</f>
        <v>0.11857707509881422</v>
      </c>
    </row>
    <row r="1187" spans="1:9" ht="15.6" thickTop="1" thickBot="1" x14ac:dyDescent="0.35">
      <c r="A1187" s="78" t="s">
        <v>29</v>
      </c>
      <c r="B1187" s="244" t="s">
        <v>55</v>
      </c>
      <c r="C1187" s="245"/>
      <c r="D1187" s="245"/>
      <c r="E1187" s="246"/>
      <c r="F1187" s="81">
        <f>SUM(F1185:F1186)</f>
        <v>327.11750000000001</v>
      </c>
    </row>
    <row r="1188" spans="1:9" ht="15.6" thickTop="1" thickBot="1" x14ac:dyDescent="0.35">
      <c r="A1188" s="80">
        <v>5</v>
      </c>
      <c r="B1188" s="264" t="s">
        <v>31</v>
      </c>
      <c r="C1188" s="265"/>
      <c r="D1188" s="265"/>
      <c r="E1188" s="266"/>
      <c r="F1188" s="79">
        <f>SUM(F1187)*10%</f>
        <v>32.711750000000002</v>
      </c>
      <c r="G1188" s="73">
        <f>SUM(F1188/F1189)</f>
        <v>9.0909090909090912E-2</v>
      </c>
    </row>
    <row r="1189" spans="1:9" ht="15.6" thickTop="1" thickBot="1" x14ac:dyDescent="0.35">
      <c r="A1189" s="78" t="s">
        <v>32</v>
      </c>
      <c r="B1189" s="244" t="s">
        <v>33</v>
      </c>
      <c r="C1189" s="245"/>
      <c r="D1189" s="245"/>
      <c r="E1189" s="246"/>
      <c r="F1189" s="81">
        <f>SUM(F1187:F1188)</f>
        <v>359.82925</v>
      </c>
      <c r="G1189" s="82">
        <f>SUM(G1176,G1181,G1184,G1186,G1188)</f>
        <v>0.99999999999999989</v>
      </c>
      <c r="I1189" s="31"/>
    </row>
    <row r="1190" spans="1:9" ht="15.6" thickTop="1" thickBot="1" x14ac:dyDescent="0.35">
      <c r="A1190" s="8"/>
      <c r="B1190" s="9"/>
      <c r="C1190" s="9"/>
      <c r="D1190" s="9"/>
      <c r="E1190" s="9"/>
      <c r="F1190" s="11"/>
      <c r="G1190" s="12"/>
      <c r="I1190" s="31"/>
    </row>
    <row r="1191" spans="1:9" ht="44.4" thickTop="1" thickBot="1" x14ac:dyDescent="0.35">
      <c r="A1191" s="61" t="s">
        <v>2</v>
      </c>
      <c r="B1191" s="62" t="s">
        <v>3</v>
      </c>
      <c r="C1191" s="63" t="s">
        <v>4</v>
      </c>
      <c r="D1191" s="64" t="s">
        <v>5</v>
      </c>
      <c r="E1191" s="27"/>
      <c r="F1191" s="20"/>
      <c r="G1191" s="20"/>
      <c r="H1191" s="2"/>
      <c r="I1191" s="19"/>
    </row>
    <row r="1192" spans="1:9" ht="408.6" customHeight="1" thickTop="1" x14ac:dyDescent="0.3">
      <c r="A1192" s="234" t="s">
        <v>1526</v>
      </c>
      <c r="B1192" s="278" t="s">
        <v>1527</v>
      </c>
      <c r="C1192" s="268" t="s">
        <v>130</v>
      </c>
      <c r="D1192" s="276">
        <v>1</v>
      </c>
      <c r="E1192" s="27"/>
      <c r="F1192" s="20"/>
      <c r="G1192" s="20"/>
      <c r="H1192" s="2"/>
      <c r="I1192" s="19"/>
    </row>
    <row r="1193" spans="1:9" ht="210.6" customHeight="1" thickBot="1" x14ac:dyDescent="0.35">
      <c r="A1193" s="235"/>
      <c r="B1193" s="279"/>
      <c r="C1193" s="269"/>
      <c r="D1193" s="277"/>
      <c r="E1193" s="27"/>
      <c r="F1193" s="20"/>
      <c r="G1193" s="20"/>
      <c r="H1193" s="2"/>
      <c r="I1193" s="111"/>
    </row>
    <row r="1194" spans="1:9" ht="30" thickTop="1" thickBot="1" x14ac:dyDescent="0.35">
      <c r="A1194" s="61" t="s">
        <v>9</v>
      </c>
      <c r="B1194" s="62" t="s">
        <v>10</v>
      </c>
      <c r="C1194" s="62" t="s">
        <v>4</v>
      </c>
      <c r="D1194" s="62" t="s">
        <v>11</v>
      </c>
      <c r="E1194" s="62" t="s">
        <v>12</v>
      </c>
      <c r="F1194" s="62" t="s">
        <v>13</v>
      </c>
      <c r="G1194" s="64" t="s">
        <v>14</v>
      </c>
    </row>
    <row r="1195" spans="1:9" ht="15" thickTop="1" x14ac:dyDescent="0.3">
      <c r="A1195" s="20"/>
      <c r="B1195" s="67" t="s">
        <v>15</v>
      </c>
      <c r="C1195" s="68"/>
      <c r="D1195" s="68"/>
      <c r="E1195" s="68"/>
      <c r="F1195" s="68"/>
      <c r="G1195" s="7"/>
    </row>
    <row r="1196" spans="1:9" x14ac:dyDescent="0.3">
      <c r="A1196" s="36" t="s">
        <v>16</v>
      </c>
      <c r="B1196" s="4" t="s">
        <v>70</v>
      </c>
      <c r="C1196" s="4" t="s">
        <v>18</v>
      </c>
      <c r="D1196" s="22">
        <v>0.25</v>
      </c>
      <c r="E1196" s="91">
        <v>30.27</v>
      </c>
      <c r="F1196" s="6">
        <f>PRODUCT(D1196:E1196)</f>
        <v>7.5674999999999999</v>
      </c>
      <c r="G1196" s="7"/>
    </row>
    <row r="1197" spans="1:9" x14ac:dyDescent="0.3">
      <c r="A1197" s="36" t="s">
        <v>19</v>
      </c>
      <c r="B1197" s="4" t="s">
        <v>140</v>
      </c>
      <c r="C1197" s="4" t="s">
        <v>18</v>
      </c>
      <c r="D1197" s="22">
        <v>0.25</v>
      </c>
      <c r="E1197" s="70">
        <v>28.09</v>
      </c>
      <c r="F1197" s="6">
        <f>PRODUCT(D1197:E1197)</f>
        <v>7.0225</v>
      </c>
      <c r="G1197" s="7"/>
    </row>
    <row r="1198" spans="1:9" ht="15" thickBot="1" x14ac:dyDescent="0.35">
      <c r="A1198" s="36" t="s">
        <v>131</v>
      </c>
      <c r="B1198" s="4" t="s">
        <v>141</v>
      </c>
      <c r="C1198" s="4" t="s">
        <v>18</v>
      </c>
      <c r="D1198" s="22">
        <v>0.25</v>
      </c>
      <c r="E1198" s="70">
        <v>25.18</v>
      </c>
      <c r="F1198" s="6">
        <f>PRODUCT(D1198:E1198)</f>
        <v>6.2949999999999999</v>
      </c>
      <c r="G1198" s="7"/>
    </row>
    <row r="1199" spans="1:9" ht="15.6" thickTop="1" thickBot="1" x14ac:dyDescent="0.35">
      <c r="A1199" s="71">
        <v>1</v>
      </c>
      <c r="B1199" s="244" t="s">
        <v>21</v>
      </c>
      <c r="C1199" s="245"/>
      <c r="D1199" s="245"/>
      <c r="E1199" s="246"/>
      <c r="F1199" s="72">
        <f>SUM(F1196:F1198)</f>
        <v>20.884999999999998</v>
      </c>
      <c r="G1199" s="73">
        <f>SUM(F1199/F1212)</f>
        <v>6.369218830695958E-2</v>
      </c>
    </row>
    <row r="1200" spans="1:9" ht="15" thickTop="1" x14ac:dyDescent="0.3">
      <c r="A1200" s="20"/>
      <c r="B1200" s="74" t="s">
        <v>45</v>
      </c>
      <c r="C1200" s="4"/>
      <c r="D1200" s="4"/>
      <c r="E1200" s="4"/>
      <c r="F1200" s="41"/>
      <c r="G1200" s="75"/>
    </row>
    <row r="1201" spans="1:13" x14ac:dyDescent="0.3">
      <c r="A1201" s="36" t="s">
        <v>23</v>
      </c>
      <c r="B1201" s="4" t="s">
        <v>1528</v>
      </c>
      <c r="C1201" s="4" t="s">
        <v>483</v>
      </c>
      <c r="D1201" s="22">
        <v>4</v>
      </c>
      <c r="E1201" s="6">
        <v>29.34</v>
      </c>
      <c r="F1201" s="23">
        <f t="shared" ref="F1201:F1206" si="0">D1201*E1201</f>
        <v>117.36</v>
      </c>
      <c r="G1201" s="7"/>
      <c r="L1201" s="30"/>
    </row>
    <row r="1202" spans="1:13" x14ac:dyDescent="0.3">
      <c r="A1202" s="36" t="s">
        <v>47</v>
      </c>
      <c r="B1202" s="4" t="s">
        <v>1529</v>
      </c>
      <c r="C1202" s="4" t="s">
        <v>1530</v>
      </c>
      <c r="D1202" s="22">
        <v>6</v>
      </c>
      <c r="E1202" s="6">
        <v>1.96</v>
      </c>
      <c r="F1202" s="23">
        <f t="shared" si="0"/>
        <v>11.76</v>
      </c>
      <c r="G1202" s="7"/>
    </row>
    <row r="1203" spans="1:13" x14ac:dyDescent="0.3">
      <c r="A1203" s="36" t="s">
        <v>78</v>
      </c>
      <c r="B1203" s="4" t="s">
        <v>1531</v>
      </c>
      <c r="C1203" s="4" t="s">
        <v>1530</v>
      </c>
      <c r="D1203" s="22">
        <v>1.8</v>
      </c>
      <c r="E1203" s="6">
        <v>23.25</v>
      </c>
      <c r="F1203" s="23">
        <f t="shared" si="0"/>
        <v>41.85</v>
      </c>
      <c r="G1203" s="7"/>
    </row>
    <row r="1204" spans="1:13" x14ac:dyDescent="0.3">
      <c r="A1204" s="36" t="s">
        <v>1051</v>
      </c>
      <c r="B1204" s="4" t="s">
        <v>1532</v>
      </c>
      <c r="C1204" s="4" t="s">
        <v>307</v>
      </c>
      <c r="D1204" s="22">
        <v>141</v>
      </c>
      <c r="E1204" s="6">
        <v>0.43</v>
      </c>
      <c r="F1204" s="23">
        <f t="shared" si="0"/>
        <v>60.63</v>
      </c>
      <c r="G1204" s="7"/>
    </row>
    <row r="1205" spans="1:13" x14ac:dyDescent="0.3">
      <c r="A1205" s="36" t="s">
        <v>1053</v>
      </c>
      <c r="B1205" s="4" t="s">
        <v>1533</v>
      </c>
      <c r="C1205" s="4" t="s">
        <v>1530</v>
      </c>
      <c r="D1205" s="22">
        <v>0.02</v>
      </c>
      <c r="E1205" s="6">
        <v>31.93</v>
      </c>
      <c r="F1205" s="23">
        <f t="shared" si="0"/>
        <v>0.63860000000000006</v>
      </c>
      <c r="G1205" s="7"/>
    </row>
    <row r="1206" spans="1:13" ht="15" thickBot="1" x14ac:dyDescent="0.35">
      <c r="A1206" s="36" t="s">
        <v>1055</v>
      </c>
      <c r="B1206" s="4" t="s">
        <v>1534</v>
      </c>
      <c r="C1206" s="4" t="s">
        <v>190</v>
      </c>
      <c r="D1206" s="22">
        <v>1</v>
      </c>
      <c r="E1206" s="6">
        <v>6.09</v>
      </c>
      <c r="F1206" s="6">
        <f t="shared" si="0"/>
        <v>6.09</v>
      </c>
      <c r="G1206" s="93"/>
      <c r="I1206" s="37"/>
      <c r="J1206" s="37"/>
      <c r="K1206" s="37"/>
      <c r="L1206" s="37"/>
      <c r="M1206" s="37"/>
    </row>
    <row r="1207" spans="1:13" ht="15.6" thickTop="1" thickBot="1" x14ac:dyDescent="0.35">
      <c r="A1207" s="71">
        <v>2</v>
      </c>
      <c r="B1207" s="244" t="s">
        <v>49</v>
      </c>
      <c r="C1207" s="245"/>
      <c r="D1207" s="245"/>
      <c r="E1207" s="246"/>
      <c r="F1207" s="72">
        <f>SUM(F1201:F1206)</f>
        <v>238.32859999999999</v>
      </c>
      <c r="G1207" s="73">
        <f>SUM(F1207/F1212)</f>
        <v>0.72682164568513519</v>
      </c>
    </row>
    <row r="1208" spans="1:13" ht="15.6" thickTop="1" thickBot="1" x14ac:dyDescent="0.35">
      <c r="A1208" s="78" t="s">
        <v>26</v>
      </c>
      <c r="B1208" s="244" t="s">
        <v>27</v>
      </c>
      <c r="C1208" s="245"/>
      <c r="D1208" s="245"/>
      <c r="E1208" s="246"/>
      <c r="F1208" s="79">
        <f>SUM(F1199,F1207)</f>
        <v>259.21359999999999</v>
      </c>
      <c r="G1208" s="3"/>
    </row>
    <row r="1209" spans="1:13" ht="15.6" thickTop="1" thickBot="1" x14ac:dyDescent="0.35">
      <c r="A1209" s="80">
        <v>3</v>
      </c>
      <c r="B1209" s="264" t="s">
        <v>28</v>
      </c>
      <c r="C1209" s="265"/>
      <c r="D1209" s="265"/>
      <c r="E1209" s="266"/>
      <c r="F1209" s="79">
        <f>SUM(F1208)*15%</f>
        <v>38.882039999999996</v>
      </c>
      <c r="G1209" s="73">
        <f>SUM(F1209/F1212)</f>
        <v>0.11857707509881421</v>
      </c>
    </row>
    <row r="1210" spans="1:13" ht="15.6" thickTop="1" thickBot="1" x14ac:dyDescent="0.35">
      <c r="A1210" s="78" t="s">
        <v>29</v>
      </c>
      <c r="B1210" s="244" t="s">
        <v>30</v>
      </c>
      <c r="C1210" s="245"/>
      <c r="D1210" s="245"/>
      <c r="E1210" s="246"/>
      <c r="F1210" s="81">
        <f>SUM(F1208:F1209)</f>
        <v>298.09564</v>
      </c>
    </row>
    <row r="1211" spans="1:13" ht="15.6" thickTop="1" thickBot="1" x14ac:dyDescent="0.35">
      <c r="A1211" s="80">
        <v>4</v>
      </c>
      <c r="B1211" s="264" t="s">
        <v>31</v>
      </c>
      <c r="C1211" s="265"/>
      <c r="D1211" s="265"/>
      <c r="E1211" s="266"/>
      <c r="F1211" s="79">
        <f>SUM(F1210)*10%</f>
        <v>29.809564000000002</v>
      </c>
      <c r="G1211" s="73">
        <f>SUM(F1211/F1212)</f>
        <v>9.0909090909090912E-2</v>
      </c>
    </row>
    <row r="1212" spans="1:13" ht="15.6" thickTop="1" thickBot="1" x14ac:dyDescent="0.35">
      <c r="A1212" s="78" t="s">
        <v>32</v>
      </c>
      <c r="B1212" s="244" t="s">
        <v>33</v>
      </c>
      <c r="C1212" s="245"/>
      <c r="D1212" s="245"/>
      <c r="E1212" s="246"/>
      <c r="F1212" s="81">
        <f>SUM(F1210:F1211)</f>
        <v>327.90520400000003</v>
      </c>
      <c r="G1212" s="82">
        <f>SUM(G1199,G1207,G1209,G1211)</f>
        <v>0.99999999999999989</v>
      </c>
      <c r="I1212" s="31"/>
    </row>
    <row r="1213" spans="1:13" ht="15.6" thickTop="1" thickBot="1" x14ac:dyDescent="0.35">
      <c r="A1213" s="8"/>
      <c r="B1213" s="9"/>
      <c r="C1213" s="9"/>
      <c r="D1213" s="9"/>
      <c r="E1213" s="9"/>
      <c r="F1213" s="11"/>
      <c r="G1213" s="12"/>
      <c r="I1213" s="31"/>
    </row>
    <row r="1214" spans="1:13" ht="44.4" thickTop="1" thickBot="1" x14ac:dyDescent="0.35">
      <c r="A1214" s="61" t="s">
        <v>2</v>
      </c>
      <c r="B1214" s="62" t="s">
        <v>3</v>
      </c>
      <c r="C1214" s="63" t="s">
        <v>4</v>
      </c>
      <c r="D1214" s="64" t="s">
        <v>5</v>
      </c>
      <c r="E1214" s="27"/>
      <c r="F1214" s="20"/>
      <c r="G1214" s="20"/>
      <c r="H1214" s="2"/>
      <c r="I1214" s="19"/>
    </row>
    <row r="1215" spans="1:13" ht="408.6" customHeight="1" thickTop="1" x14ac:dyDescent="0.3">
      <c r="A1215" s="234" t="s">
        <v>1549</v>
      </c>
      <c r="B1215" s="278" t="s">
        <v>1535</v>
      </c>
      <c r="C1215" s="268" t="s">
        <v>130</v>
      </c>
      <c r="D1215" s="276">
        <v>1</v>
      </c>
      <c r="E1215" s="27"/>
      <c r="F1215" s="20"/>
      <c r="G1215" s="20"/>
      <c r="H1215" s="2"/>
      <c r="I1215" s="19"/>
    </row>
    <row r="1216" spans="1:13" ht="14.4" customHeight="1" thickBot="1" x14ac:dyDescent="0.35">
      <c r="A1216" s="235"/>
      <c r="B1216" s="279"/>
      <c r="C1216" s="269"/>
      <c r="D1216" s="277"/>
      <c r="E1216" s="27"/>
      <c r="F1216" s="20"/>
      <c r="G1216" s="20"/>
      <c r="H1216" s="2"/>
      <c r="I1216" s="111"/>
    </row>
    <row r="1217" spans="1:13" ht="30" thickTop="1" thickBot="1" x14ac:dyDescent="0.35">
      <c r="A1217" s="61" t="s">
        <v>9</v>
      </c>
      <c r="B1217" s="62" t="s">
        <v>10</v>
      </c>
      <c r="C1217" s="62" t="s">
        <v>4</v>
      </c>
      <c r="D1217" s="62" t="s">
        <v>11</v>
      </c>
      <c r="E1217" s="62" t="s">
        <v>12</v>
      </c>
      <c r="F1217" s="62" t="s">
        <v>13</v>
      </c>
      <c r="G1217" s="64" t="s">
        <v>14</v>
      </c>
    </row>
    <row r="1218" spans="1:13" ht="15" thickTop="1" x14ac:dyDescent="0.3">
      <c r="A1218" s="20"/>
      <c r="B1218" s="67" t="s">
        <v>15</v>
      </c>
      <c r="C1218" s="68"/>
      <c r="D1218" s="68"/>
      <c r="E1218" s="68"/>
      <c r="F1218" s="68"/>
      <c r="G1218" s="7"/>
    </row>
    <row r="1219" spans="1:13" x14ac:dyDescent="0.3">
      <c r="A1219" s="36" t="s">
        <v>16</v>
      </c>
      <c r="B1219" s="4" t="s">
        <v>70</v>
      </c>
      <c r="C1219" s="4" t="s">
        <v>18</v>
      </c>
      <c r="D1219" s="22">
        <v>0.5</v>
      </c>
      <c r="E1219" s="91">
        <v>30.27</v>
      </c>
      <c r="F1219" s="6">
        <f>PRODUCT(D1219:E1219)</f>
        <v>15.135</v>
      </c>
      <c r="G1219" s="7"/>
    </row>
    <row r="1220" spans="1:13" x14ac:dyDescent="0.3">
      <c r="A1220" s="36" t="s">
        <v>19</v>
      </c>
      <c r="B1220" s="4" t="s">
        <v>140</v>
      </c>
      <c r="C1220" s="4" t="s">
        <v>18</v>
      </c>
      <c r="D1220" s="22">
        <v>0.5</v>
      </c>
      <c r="E1220" s="70">
        <v>28.09</v>
      </c>
      <c r="F1220" s="6">
        <f>PRODUCT(D1220:E1220)</f>
        <v>14.045</v>
      </c>
      <c r="G1220" s="7"/>
    </row>
    <row r="1221" spans="1:13" ht="15" thickBot="1" x14ac:dyDescent="0.35">
      <c r="A1221" s="36" t="s">
        <v>131</v>
      </c>
      <c r="B1221" s="4" t="s">
        <v>141</v>
      </c>
      <c r="C1221" s="4" t="s">
        <v>18</v>
      </c>
      <c r="D1221" s="22">
        <v>0.1</v>
      </c>
      <c r="E1221" s="70">
        <v>25.18</v>
      </c>
      <c r="F1221" s="6">
        <f>PRODUCT(D1221:E1221)</f>
        <v>2.5180000000000002</v>
      </c>
      <c r="G1221" s="7"/>
    </row>
    <row r="1222" spans="1:13" ht="15.6" thickTop="1" thickBot="1" x14ac:dyDescent="0.35">
      <c r="A1222" s="71">
        <v>1</v>
      </c>
      <c r="B1222" s="244" t="s">
        <v>21</v>
      </c>
      <c r="C1222" s="245"/>
      <c r="D1222" s="245"/>
      <c r="E1222" s="246"/>
      <c r="F1222" s="72">
        <f>SUM(F1219:F1221)</f>
        <v>31.698</v>
      </c>
      <c r="G1222" s="73">
        <f>SUM(F1222/F1237)</f>
        <v>0.1841693065448663</v>
      </c>
    </row>
    <row r="1223" spans="1:13" ht="15" thickTop="1" x14ac:dyDescent="0.3">
      <c r="A1223" s="20"/>
      <c r="B1223" s="74" t="s">
        <v>45</v>
      </c>
      <c r="C1223" s="4"/>
      <c r="D1223" s="4"/>
      <c r="E1223" s="4"/>
      <c r="F1223" s="41"/>
      <c r="G1223" s="75"/>
    </row>
    <row r="1224" spans="1:13" x14ac:dyDescent="0.3">
      <c r="A1224" s="36" t="s">
        <v>23</v>
      </c>
      <c r="B1224" s="4" t="s">
        <v>1536</v>
      </c>
      <c r="C1224" s="4" t="s">
        <v>130</v>
      </c>
      <c r="D1224" s="22">
        <v>1.2</v>
      </c>
      <c r="E1224" s="6">
        <v>27.87</v>
      </c>
      <c r="F1224" s="23">
        <f>D1224*E1224</f>
        <v>33.444000000000003</v>
      </c>
      <c r="G1224" s="7"/>
    </row>
    <row r="1225" spans="1:13" x14ac:dyDescent="0.3">
      <c r="A1225" s="36" t="s">
        <v>47</v>
      </c>
      <c r="B1225" s="4" t="s">
        <v>1537</v>
      </c>
      <c r="C1225" s="4" t="s">
        <v>304</v>
      </c>
      <c r="D1225" s="22">
        <v>3</v>
      </c>
      <c r="E1225" s="6">
        <v>3.09</v>
      </c>
      <c r="F1225" s="23">
        <f>D1225*E1225</f>
        <v>9.27</v>
      </c>
      <c r="G1225" s="7"/>
    </row>
    <row r="1226" spans="1:13" x14ac:dyDescent="0.3">
      <c r="A1226" s="36" t="s">
        <v>78</v>
      </c>
      <c r="B1226" s="4" t="s">
        <v>1538</v>
      </c>
      <c r="C1226" s="4" t="s">
        <v>304</v>
      </c>
      <c r="D1226" s="22">
        <v>4</v>
      </c>
      <c r="E1226" s="6">
        <v>6.22</v>
      </c>
      <c r="F1226" s="23">
        <f>D1226*E1226</f>
        <v>24.88</v>
      </c>
      <c r="G1226" s="7"/>
    </row>
    <row r="1227" spans="1:13" x14ac:dyDescent="0.3">
      <c r="A1227" s="36" t="s">
        <v>1051</v>
      </c>
      <c r="B1227" s="4" t="s">
        <v>1539</v>
      </c>
      <c r="C1227" s="4" t="s">
        <v>1530</v>
      </c>
      <c r="D1227" s="22">
        <v>45</v>
      </c>
      <c r="E1227" s="6">
        <v>0.76</v>
      </c>
      <c r="F1227" s="23">
        <f>D1227*E1227</f>
        <v>34.200000000000003</v>
      </c>
      <c r="G1227" s="7"/>
    </row>
    <row r="1228" spans="1:13" ht="15" thickBot="1" x14ac:dyDescent="0.35">
      <c r="A1228" s="36" t="s">
        <v>1053</v>
      </c>
      <c r="B1228" s="4" t="s">
        <v>1540</v>
      </c>
      <c r="C1228" s="4" t="s">
        <v>1530</v>
      </c>
      <c r="D1228" s="22">
        <v>0.2</v>
      </c>
      <c r="E1228" s="6">
        <v>1.18</v>
      </c>
      <c r="F1228" s="6">
        <f>D1228*E1228</f>
        <v>0.23599999999999999</v>
      </c>
      <c r="G1228" s="93"/>
      <c r="I1228" s="37"/>
      <c r="J1228" s="37"/>
      <c r="K1228" s="37"/>
      <c r="L1228" s="37"/>
      <c r="M1228" s="37"/>
    </row>
    <row r="1229" spans="1:13" ht="15.6" thickTop="1" thickBot="1" x14ac:dyDescent="0.35">
      <c r="A1229" s="71">
        <v>2</v>
      </c>
      <c r="B1229" s="244" t="s">
        <v>49</v>
      </c>
      <c r="C1229" s="245"/>
      <c r="D1229" s="245"/>
      <c r="E1229" s="246"/>
      <c r="F1229" s="72">
        <f>SUM(F1224:F1228)</f>
        <v>102.03</v>
      </c>
      <c r="G1229" s="73">
        <f>SUM(F1229/F1237)</f>
        <v>0.59280693882177771</v>
      </c>
    </row>
    <row r="1230" spans="1:13" ht="15" thickTop="1" x14ac:dyDescent="0.3">
      <c r="A1230" s="20"/>
      <c r="B1230" s="74" t="s">
        <v>22</v>
      </c>
      <c r="C1230" s="4"/>
      <c r="D1230" s="4"/>
      <c r="E1230" s="4"/>
      <c r="F1230" s="41"/>
      <c r="G1230" s="75"/>
    </row>
    <row r="1231" spans="1:13" ht="15" thickBot="1" x14ac:dyDescent="0.35">
      <c r="A1231" s="36" t="s">
        <v>50</v>
      </c>
      <c r="B1231" s="4" t="s">
        <v>1481</v>
      </c>
      <c r="C1231" s="4" t="s">
        <v>130</v>
      </c>
      <c r="D1231" s="22">
        <v>1</v>
      </c>
      <c r="E1231" s="76">
        <v>2.33</v>
      </c>
      <c r="F1231" s="23">
        <f>PRODUCT(D1231:E1231)</f>
        <v>2.33</v>
      </c>
      <c r="G1231" s="7"/>
    </row>
    <row r="1232" spans="1:13" ht="15.6" thickTop="1" thickBot="1" x14ac:dyDescent="0.35">
      <c r="A1232" s="71">
        <v>3</v>
      </c>
      <c r="B1232" s="244" t="s">
        <v>25</v>
      </c>
      <c r="C1232" s="245"/>
      <c r="D1232" s="245"/>
      <c r="E1232" s="246"/>
      <c r="F1232" s="72">
        <f>SUM(F1231)</f>
        <v>2.33</v>
      </c>
      <c r="G1232" s="73">
        <f>SUM(F1232/F1237)</f>
        <v>1.3537588625450769E-2</v>
      </c>
    </row>
    <row r="1233" spans="1:9" ht="15.6" thickTop="1" thickBot="1" x14ac:dyDescent="0.35">
      <c r="A1233" s="78" t="s">
        <v>26</v>
      </c>
      <c r="B1233" s="244" t="s">
        <v>54</v>
      </c>
      <c r="C1233" s="245"/>
      <c r="D1233" s="245"/>
      <c r="E1233" s="246"/>
      <c r="F1233" s="79">
        <f>SUM(F1222,F1229,F1232)</f>
        <v>136.05800000000002</v>
      </c>
      <c r="G1233" s="3"/>
    </row>
    <row r="1234" spans="1:9" ht="15.6" thickTop="1" thickBot="1" x14ac:dyDescent="0.35">
      <c r="A1234" s="80">
        <v>4</v>
      </c>
      <c r="B1234" s="264" t="s">
        <v>28</v>
      </c>
      <c r="C1234" s="265"/>
      <c r="D1234" s="265"/>
      <c r="E1234" s="266"/>
      <c r="F1234" s="79">
        <f>SUM(F1233)*15%</f>
        <v>20.408700000000003</v>
      </c>
      <c r="G1234" s="73">
        <f>SUM(F1234/F1237)</f>
        <v>0.11857707509881422</v>
      </c>
    </row>
    <row r="1235" spans="1:9" ht="15.6" thickTop="1" thickBot="1" x14ac:dyDescent="0.35">
      <c r="A1235" s="78" t="s">
        <v>29</v>
      </c>
      <c r="B1235" s="244" t="s">
        <v>55</v>
      </c>
      <c r="C1235" s="245"/>
      <c r="D1235" s="245"/>
      <c r="E1235" s="246"/>
      <c r="F1235" s="81">
        <f>SUM(F1233:F1234)</f>
        <v>156.46670000000003</v>
      </c>
    </row>
    <row r="1236" spans="1:9" ht="15.6" thickTop="1" thickBot="1" x14ac:dyDescent="0.35">
      <c r="A1236" s="80">
        <v>5</v>
      </c>
      <c r="B1236" s="264" t="s">
        <v>31</v>
      </c>
      <c r="C1236" s="265"/>
      <c r="D1236" s="265"/>
      <c r="E1236" s="266"/>
      <c r="F1236" s="79">
        <f>SUM(F1235)*10%</f>
        <v>15.646670000000004</v>
      </c>
      <c r="G1236" s="73">
        <f>SUM(F1236/F1237)</f>
        <v>9.0909090909090912E-2</v>
      </c>
    </row>
    <row r="1237" spans="1:9" ht="15.6" thickTop="1" thickBot="1" x14ac:dyDescent="0.35">
      <c r="A1237" s="78" t="s">
        <v>32</v>
      </c>
      <c r="B1237" s="244" t="s">
        <v>33</v>
      </c>
      <c r="C1237" s="245"/>
      <c r="D1237" s="245"/>
      <c r="E1237" s="246"/>
      <c r="F1237" s="81">
        <f>SUM(F1235:F1236)</f>
        <v>172.11337000000003</v>
      </c>
      <c r="G1237" s="82">
        <f>SUM(G1222,G1229,G1232,G1234,G1236)</f>
        <v>0.99999999999999989</v>
      </c>
      <c r="I1237" s="31"/>
    </row>
    <row r="1238" spans="1:9" ht="15.6" thickTop="1" thickBot="1" x14ac:dyDescent="0.35">
      <c r="A1238" s="8"/>
      <c r="B1238" s="9"/>
      <c r="C1238" s="9"/>
      <c r="D1238" s="9"/>
      <c r="E1238" s="9"/>
      <c r="F1238" s="11"/>
      <c r="G1238" s="12"/>
      <c r="I1238" s="31"/>
    </row>
    <row r="1239" spans="1:9" ht="44.4" thickTop="1" thickBot="1" x14ac:dyDescent="0.35">
      <c r="A1239" s="61" t="s">
        <v>2</v>
      </c>
      <c r="B1239" s="62" t="s">
        <v>3</v>
      </c>
      <c r="C1239" s="63" t="s">
        <v>4</v>
      </c>
      <c r="D1239" s="64" t="s">
        <v>5</v>
      </c>
      <c r="E1239" s="27"/>
      <c r="F1239" s="20"/>
      <c r="G1239" s="20"/>
      <c r="H1239" s="2"/>
      <c r="I1239" s="111"/>
    </row>
    <row r="1240" spans="1:9" ht="289.8" customHeight="1" thickTop="1" x14ac:dyDescent="0.3">
      <c r="A1240" s="85" t="s">
        <v>1552</v>
      </c>
      <c r="B1240" s="224" t="s">
        <v>1541</v>
      </c>
      <c r="C1240" s="26"/>
      <c r="D1240" s="26"/>
      <c r="E1240" s="27"/>
      <c r="F1240" s="20"/>
      <c r="G1240" s="20"/>
      <c r="H1240" s="2"/>
      <c r="I1240" s="111"/>
    </row>
    <row r="1241" spans="1:9" ht="29.4" thickBot="1" x14ac:dyDescent="0.35">
      <c r="A1241" s="152" t="s">
        <v>1554</v>
      </c>
      <c r="B1241" s="113" t="s">
        <v>1542</v>
      </c>
      <c r="C1241" s="110" t="s">
        <v>130</v>
      </c>
      <c r="D1241" s="110">
        <v>1</v>
      </c>
      <c r="E1241" s="20"/>
      <c r="F1241" s="20"/>
      <c r="G1241" s="20"/>
    </row>
    <row r="1242" spans="1:9" ht="30" thickTop="1" thickBot="1" x14ac:dyDescent="0.35">
      <c r="A1242" s="61" t="s">
        <v>9</v>
      </c>
      <c r="B1242" s="62" t="s">
        <v>10</v>
      </c>
      <c r="C1242" s="62" t="s">
        <v>4</v>
      </c>
      <c r="D1242" s="62" t="s">
        <v>11</v>
      </c>
      <c r="E1242" s="62" t="s">
        <v>12</v>
      </c>
      <c r="F1242" s="62" t="s">
        <v>13</v>
      </c>
      <c r="G1242" s="64" t="s">
        <v>14</v>
      </c>
    </row>
    <row r="1243" spans="1:9" ht="15" thickTop="1" x14ac:dyDescent="0.3">
      <c r="A1243" s="20"/>
      <c r="B1243" s="67" t="s">
        <v>15</v>
      </c>
      <c r="C1243" s="68"/>
      <c r="D1243" s="68"/>
      <c r="E1243" s="68"/>
      <c r="F1243" s="68"/>
      <c r="G1243" s="7"/>
    </row>
    <row r="1244" spans="1:9" x14ac:dyDescent="0.3">
      <c r="A1244" s="36" t="s">
        <v>16</v>
      </c>
      <c r="B1244" s="4" t="s">
        <v>70</v>
      </c>
      <c r="C1244" s="4" t="s">
        <v>18</v>
      </c>
      <c r="D1244" s="22">
        <v>0.5</v>
      </c>
      <c r="E1244" s="70">
        <v>30.27</v>
      </c>
      <c r="F1244" s="6">
        <f>PRODUCT(D1244:E1244)</f>
        <v>15.135</v>
      </c>
      <c r="G1244" s="7"/>
    </row>
    <row r="1245" spans="1:9" ht="15" thickBot="1" x14ac:dyDescent="0.35">
      <c r="A1245" s="36" t="s">
        <v>19</v>
      </c>
      <c r="B1245" s="4" t="s">
        <v>20</v>
      </c>
      <c r="C1245" s="4" t="s">
        <v>18</v>
      </c>
      <c r="D1245" s="22">
        <v>0.5</v>
      </c>
      <c r="E1245" s="70">
        <v>25.18</v>
      </c>
      <c r="F1245" s="6">
        <f>PRODUCT(D1245:E1245)</f>
        <v>12.59</v>
      </c>
      <c r="G1245" s="7"/>
    </row>
    <row r="1246" spans="1:9" ht="15.6" thickTop="1" thickBot="1" x14ac:dyDescent="0.35">
      <c r="A1246" s="71">
        <v>1</v>
      </c>
      <c r="B1246" s="244" t="s">
        <v>21</v>
      </c>
      <c r="C1246" s="245"/>
      <c r="D1246" s="245"/>
      <c r="E1246" s="246"/>
      <c r="F1246" s="72">
        <f>SUM(F1244:F1245)</f>
        <v>27.725000000000001</v>
      </c>
      <c r="G1246" s="73">
        <f>SUM(F1246/F1259)</f>
        <v>0.13782973963104633</v>
      </c>
    </row>
    <row r="1247" spans="1:9" ht="15" thickTop="1" x14ac:dyDescent="0.3">
      <c r="A1247" s="20"/>
      <c r="B1247" s="74" t="s">
        <v>45</v>
      </c>
      <c r="C1247" s="4"/>
      <c r="D1247" s="4"/>
      <c r="E1247" s="4"/>
      <c r="F1247" s="41"/>
      <c r="G1247" s="75"/>
    </row>
    <row r="1248" spans="1:9" x14ac:dyDescent="0.3">
      <c r="A1248" s="36" t="s">
        <v>23</v>
      </c>
      <c r="B1248" s="4" t="s">
        <v>1543</v>
      </c>
      <c r="C1248" s="4" t="s">
        <v>130</v>
      </c>
      <c r="D1248" s="22">
        <v>1</v>
      </c>
      <c r="E1248" s="153">
        <v>52.69</v>
      </c>
      <c r="F1248" s="6">
        <f>D1248*E1248</f>
        <v>52.69</v>
      </c>
      <c r="G1248" s="7"/>
    </row>
    <row r="1249" spans="1:13" ht="17.399999999999999" customHeight="1" x14ac:dyDescent="0.3">
      <c r="A1249" s="36" t="s">
        <v>47</v>
      </c>
      <c r="B1249" s="4" t="s">
        <v>1544</v>
      </c>
      <c r="C1249" s="4" t="s">
        <v>130</v>
      </c>
      <c r="D1249" s="22">
        <v>1</v>
      </c>
      <c r="E1249" s="6">
        <v>10.54</v>
      </c>
      <c r="F1249" s="23">
        <f>D1249*E1249</f>
        <v>10.54</v>
      </c>
      <c r="G1249" s="7"/>
    </row>
    <row r="1250" spans="1:13" ht="52.8" customHeight="1" thickBot="1" x14ac:dyDescent="0.35">
      <c r="A1250" s="36" t="s">
        <v>78</v>
      </c>
      <c r="B1250" s="4" t="s">
        <v>1545</v>
      </c>
      <c r="C1250" s="4" t="s">
        <v>130</v>
      </c>
      <c r="D1250" s="22">
        <v>1</v>
      </c>
      <c r="E1250" s="6">
        <v>58.81</v>
      </c>
      <c r="F1250" s="23">
        <f>D1250*E1250</f>
        <v>58.81</v>
      </c>
      <c r="G1250" s="93"/>
      <c r="I1250" s="37"/>
      <c r="J1250" s="37"/>
      <c r="K1250" s="37"/>
      <c r="L1250" s="37"/>
      <c r="M1250" s="37"/>
    </row>
    <row r="1251" spans="1:13" ht="15.6" thickTop="1" thickBot="1" x14ac:dyDescent="0.35">
      <c r="A1251" s="71">
        <v>2</v>
      </c>
      <c r="B1251" s="244" t="s">
        <v>49</v>
      </c>
      <c r="C1251" s="245"/>
      <c r="D1251" s="245"/>
      <c r="E1251" s="246"/>
      <c r="F1251" s="72">
        <f>SUM(F1248:F1250)</f>
        <v>122.03999999999999</v>
      </c>
      <c r="G1251" s="73">
        <f>SUM(F1251/F1259)</f>
        <v>0.60669942018297185</v>
      </c>
    </row>
    <row r="1252" spans="1:13" ht="15" thickTop="1" x14ac:dyDescent="0.3">
      <c r="A1252" s="20"/>
      <c r="B1252" s="74" t="s">
        <v>22</v>
      </c>
      <c r="C1252" s="4"/>
      <c r="D1252" s="4"/>
      <c r="E1252" s="4"/>
      <c r="F1252" s="41"/>
      <c r="G1252" s="75"/>
    </row>
    <row r="1253" spans="1:13" ht="15" thickBot="1" x14ac:dyDescent="0.35">
      <c r="A1253" s="36" t="s">
        <v>50</v>
      </c>
      <c r="B1253" s="4" t="s">
        <v>1481</v>
      </c>
      <c r="C1253" s="4" t="s">
        <v>130</v>
      </c>
      <c r="D1253" s="22">
        <v>1</v>
      </c>
      <c r="E1253" s="76">
        <v>9.25</v>
      </c>
      <c r="F1253" s="23">
        <f>PRODUCT(D1253:E1253)</f>
        <v>9.25</v>
      </c>
      <c r="G1253" s="7"/>
    </row>
    <row r="1254" spans="1:13" ht="15.6" thickTop="1" thickBot="1" x14ac:dyDescent="0.35">
      <c r="A1254" s="71">
        <v>3</v>
      </c>
      <c r="B1254" s="244" t="s">
        <v>25</v>
      </c>
      <c r="C1254" s="245"/>
      <c r="D1254" s="245"/>
      <c r="E1254" s="246"/>
      <c r="F1254" s="72">
        <f>SUM(F1253)</f>
        <v>9.25</v>
      </c>
      <c r="G1254" s="73">
        <f>SUM(F1254/F1259)</f>
        <v>4.5984674178076772E-2</v>
      </c>
    </row>
    <row r="1255" spans="1:13" ht="15.6" thickTop="1" thickBot="1" x14ac:dyDescent="0.35">
      <c r="A1255" s="78" t="s">
        <v>26</v>
      </c>
      <c r="B1255" s="244" t="s">
        <v>54</v>
      </c>
      <c r="C1255" s="245"/>
      <c r="D1255" s="245"/>
      <c r="E1255" s="246"/>
      <c r="F1255" s="79">
        <f>SUM(F1246,F1251,F1254)</f>
        <v>159.01499999999999</v>
      </c>
      <c r="G1255" s="3"/>
    </row>
    <row r="1256" spans="1:13" ht="15.6" thickTop="1" thickBot="1" x14ac:dyDescent="0.35">
      <c r="A1256" s="80">
        <v>4</v>
      </c>
      <c r="B1256" s="264" t="s">
        <v>28</v>
      </c>
      <c r="C1256" s="265"/>
      <c r="D1256" s="265"/>
      <c r="E1256" s="266"/>
      <c r="F1256" s="79">
        <f>SUM(F1255)*15%</f>
        <v>23.852249999999998</v>
      </c>
      <c r="G1256" s="73">
        <f>SUM(F1256/F1259)</f>
        <v>0.11857707509881424</v>
      </c>
    </row>
    <row r="1257" spans="1:13" ht="15.6" thickTop="1" thickBot="1" x14ac:dyDescent="0.35">
      <c r="A1257" s="78" t="s">
        <v>29</v>
      </c>
      <c r="B1257" s="244" t="s">
        <v>55</v>
      </c>
      <c r="C1257" s="245"/>
      <c r="D1257" s="245"/>
      <c r="E1257" s="246"/>
      <c r="F1257" s="81">
        <f>SUM(F1255:F1256)</f>
        <v>182.86724999999998</v>
      </c>
    </row>
    <row r="1258" spans="1:13" ht="15.6" thickTop="1" thickBot="1" x14ac:dyDescent="0.35">
      <c r="A1258" s="80">
        <v>5</v>
      </c>
      <c r="B1258" s="264" t="s">
        <v>31</v>
      </c>
      <c r="C1258" s="265"/>
      <c r="D1258" s="265"/>
      <c r="E1258" s="266"/>
      <c r="F1258" s="79">
        <f>SUM(F1257)*10%</f>
        <v>18.286725000000001</v>
      </c>
      <c r="G1258" s="73">
        <f>SUM(F1258/F1259)</f>
        <v>9.0909090909090925E-2</v>
      </c>
    </row>
    <row r="1259" spans="1:13" ht="15.6" thickTop="1" thickBot="1" x14ac:dyDescent="0.35">
      <c r="A1259" s="78" t="s">
        <v>32</v>
      </c>
      <c r="B1259" s="244" t="s">
        <v>33</v>
      </c>
      <c r="C1259" s="245"/>
      <c r="D1259" s="245"/>
      <c r="E1259" s="246"/>
      <c r="F1259" s="81">
        <f>SUM(F1257:F1258)</f>
        <v>201.15397499999997</v>
      </c>
      <c r="G1259" s="82">
        <f>SUM(G1246,G1251,G1254,G1256,G1258)</f>
        <v>1</v>
      </c>
      <c r="I1259" s="31"/>
    </row>
    <row r="1260" spans="1:13" ht="15.6" thickTop="1" thickBot="1" x14ac:dyDescent="0.35"/>
    <row r="1261" spans="1:13" ht="44.4" thickTop="1" thickBot="1" x14ac:dyDescent="0.35">
      <c r="A1261" s="61" t="s">
        <v>2</v>
      </c>
      <c r="B1261" s="62" t="s">
        <v>3</v>
      </c>
      <c r="C1261" s="63" t="s">
        <v>4</v>
      </c>
      <c r="D1261" s="64" t="s">
        <v>5</v>
      </c>
      <c r="E1261" s="27"/>
      <c r="F1261" s="20"/>
      <c r="G1261" s="20"/>
      <c r="H1261" s="2"/>
      <c r="I1261" s="111"/>
    </row>
    <row r="1262" spans="1:13" ht="300" customHeight="1" thickTop="1" x14ac:dyDescent="0.3">
      <c r="A1262" s="85" t="s">
        <v>1552</v>
      </c>
      <c r="B1262" s="224" t="s">
        <v>1541</v>
      </c>
      <c r="C1262" s="26"/>
      <c r="D1262" s="26"/>
      <c r="E1262" s="27"/>
      <c r="F1262" s="20"/>
      <c r="G1262" s="20"/>
      <c r="H1262" s="2"/>
      <c r="I1262" s="111"/>
    </row>
    <row r="1263" spans="1:13" ht="29.4" thickBot="1" x14ac:dyDescent="0.35">
      <c r="A1263" s="152" t="s">
        <v>1557</v>
      </c>
      <c r="B1263" s="113" t="s">
        <v>1546</v>
      </c>
      <c r="C1263" s="110" t="s">
        <v>130</v>
      </c>
      <c r="D1263" s="110">
        <v>1</v>
      </c>
      <c r="E1263" s="20"/>
      <c r="F1263" s="20"/>
      <c r="G1263" s="20"/>
    </row>
    <row r="1264" spans="1:13" ht="30" thickTop="1" thickBot="1" x14ac:dyDescent="0.35">
      <c r="A1264" s="61" t="s">
        <v>9</v>
      </c>
      <c r="B1264" s="62" t="s">
        <v>10</v>
      </c>
      <c r="C1264" s="62" t="s">
        <v>4</v>
      </c>
      <c r="D1264" s="62" t="s">
        <v>11</v>
      </c>
      <c r="E1264" s="62" t="s">
        <v>12</v>
      </c>
      <c r="F1264" s="62" t="s">
        <v>13</v>
      </c>
      <c r="G1264" s="64" t="s">
        <v>14</v>
      </c>
    </row>
    <row r="1265" spans="1:13" ht="15" thickTop="1" x14ac:dyDescent="0.3">
      <c r="A1265" s="20"/>
      <c r="B1265" s="67" t="s">
        <v>15</v>
      </c>
      <c r="C1265" s="68"/>
      <c r="D1265" s="68"/>
      <c r="E1265" s="68"/>
      <c r="F1265" s="68"/>
      <c r="G1265" s="7"/>
    </row>
    <row r="1266" spans="1:13" x14ac:dyDescent="0.3">
      <c r="A1266" s="36" t="s">
        <v>16</v>
      </c>
      <c r="B1266" s="4" t="s">
        <v>70</v>
      </c>
      <c r="C1266" s="4" t="s">
        <v>18</v>
      </c>
      <c r="D1266" s="22">
        <v>0.5</v>
      </c>
      <c r="E1266" s="70">
        <v>30.27</v>
      </c>
      <c r="F1266" s="6">
        <f>PRODUCT(D1266:E1266)</f>
        <v>15.135</v>
      </c>
      <c r="G1266" s="7"/>
    </row>
    <row r="1267" spans="1:13" ht="15" thickBot="1" x14ac:dyDescent="0.35">
      <c r="A1267" s="36" t="s">
        <v>19</v>
      </c>
      <c r="B1267" s="4" t="s">
        <v>20</v>
      </c>
      <c r="C1267" s="4" t="s">
        <v>18</v>
      </c>
      <c r="D1267" s="22">
        <v>0.5</v>
      </c>
      <c r="E1267" s="70">
        <v>25.12</v>
      </c>
      <c r="F1267" s="6">
        <f>PRODUCT(D1267:E1267)</f>
        <v>12.56</v>
      </c>
      <c r="G1267" s="7"/>
    </row>
    <row r="1268" spans="1:13" ht="15.6" thickTop="1" thickBot="1" x14ac:dyDescent="0.35">
      <c r="A1268" s="71">
        <v>1</v>
      </c>
      <c r="B1268" s="244" t="s">
        <v>21</v>
      </c>
      <c r="C1268" s="245"/>
      <c r="D1268" s="245"/>
      <c r="E1268" s="246"/>
      <c r="F1268" s="72">
        <f>SUM(F1266:F1267)</f>
        <v>27.695</v>
      </c>
      <c r="G1268" s="73">
        <f>SUM(F1268/F1281)</f>
        <v>0.10372766982877818</v>
      </c>
    </row>
    <row r="1269" spans="1:13" ht="15" thickTop="1" x14ac:dyDescent="0.3">
      <c r="A1269" s="20"/>
      <c r="B1269" s="74" t="s">
        <v>45</v>
      </c>
      <c r="C1269" s="4"/>
      <c r="D1269" s="4"/>
      <c r="E1269" s="4"/>
      <c r="F1269" s="41"/>
      <c r="G1269" s="75"/>
    </row>
    <row r="1270" spans="1:13" x14ac:dyDescent="0.3">
      <c r="A1270" s="36" t="s">
        <v>23</v>
      </c>
      <c r="B1270" s="4" t="s">
        <v>1547</v>
      </c>
      <c r="C1270" s="4" t="s">
        <v>130</v>
      </c>
      <c r="D1270" s="22">
        <v>1</v>
      </c>
      <c r="E1270" s="153">
        <v>94.69</v>
      </c>
      <c r="F1270" s="6">
        <f>D1270*E1270</f>
        <v>94.69</v>
      </c>
      <c r="G1270" s="7"/>
    </row>
    <row r="1271" spans="1:13" x14ac:dyDescent="0.3">
      <c r="A1271" s="36" t="s">
        <v>47</v>
      </c>
      <c r="B1271" s="4" t="s">
        <v>1479</v>
      </c>
      <c r="C1271" s="4" t="s">
        <v>130</v>
      </c>
      <c r="D1271" s="22">
        <v>1</v>
      </c>
      <c r="E1271" s="6">
        <v>18.940000000000001</v>
      </c>
      <c r="F1271" s="23">
        <f>D1271*E1271</f>
        <v>18.940000000000001</v>
      </c>
      <c r="G1271" s="7"/>
    </row>
    <row r="1272" spans="1:13" ht="43.8" thickBot="1" x14ac:dyDescent="0.35">
      <c r="A1272" s="36" t="s">
        <v>78</v>
      </c>
      <c r="B1272" s="4" t="s">
        <v>1548</v>
      </c>
      <c r="C1272" s="4" t="s">
        <v>130</v>
      </c>
      <c r="D1272" s="22">
        <v>1</v>
      </c>
      <c r="E1272" s="6">
        <v>58.81</v>
      </c>
      <c r="F1272" s="23">
        <f>D1272*E1272</f>
        <v>58.81</v>
      </c>
      <c r="G1272" s="93"/>
      <c r="I1272" s="37"/>
      <c r="J1272" s="37"/>
      <c r="K1272" s="37"/>
      <c r="L1272" s="37"/>
      <c r="M1272" s="37"/>
    </row>
    <row r="1273" spans="1:13" ht="15.6" thickTop="1" thickBot="1" x14ac:dyDescent="0.35">
      <c r="A1273" s="71">
        <v>2</v>
      </c>
      <c r="B1273" s="244" t="s">
        <v>49</v>
      </c>
      <c r="C1273" s="245"/>
      <c r="D1273" s="245"/>
      <c r="E1273" s="246"/>
      <c r="F1273" s="72">
        <f>SUM(F1270:F1272)</f>
        <v>172.44</v>
      </c>
      <c r="G1273" s="73">
        <f>SUM(F1273/F1281)</f>
        <v>0.64584940910902722</v>
      </c>
    </row>
    <row r="1274" spans="1:13" ht="15" thickTop="1" x14ac:dyDescent="0.3">
      <c r="A1274" s="20"/>
      <c r="B1274" s="74" t="s">
        <v>22</v>
      </c>
      <c r="C1274" s="4"/>
      <c r="D1274" s="4"/>
      <c r="E1274" s="4"/>
      <c r="F1274" s="41"/>
      <c r="G1274" s="75"/>
    </row>
    <row r="1275" spans="1:13" ht="15" thickBot="1" x14ac:dyDescent="0.35">
      <c r="A1275" s="36" t="s">
        <v>50</v>
      </c>
      <c r="B1275" s="4" t="s">
        <v>1481</v>
      </c>
      <c r="C1275" s="4" t="s">
        <v>130</v>
      </c>
      <c r="D1275" s="22">
        <v>1</v>
      </c>
      <c r="E1275" s="76">
        <v>10.93</v>
      </c>
      <c r="F1275" s="23">
        <f>PRODUCT(D1275:E1275)</f>
        <v>10.93</v>
      </c>
      <c r="G1275" s="7"/>
    </row>
    <row r="1276" spans="1:13" ht="15.6" thickTop="1" thickBot="1" x14ac:dyDescent="0.35">
      <c r="A1276" s="71">
        <v>3</v>
      </c>
      <c r="B1276" s="244" t="s">
        <v>25</v>
      </c>
      <c r="C1276" s="245"/>
      <c r="D1276" s="245"/>
      <c r="E1276" s="246"/>
      <c r="F1276" s="72">
        <f>SUM(F1275)</f>
        <v>10.93</v>
      </c>
      <c r="G1276" s="73">
        <f>SUM(F1276/F1281)</f>
        <v>4.0936755054289418E-2</v>
      </c>
    </row>
    <row r="1277" spans="1:13" ht="15.6" thickTop="1" thickBot="1" x14ac:dyDescent="0.35">
      <c r="A1277" s="78" t="s">
        <v>26</v>
      </c>
      <c r="B1277" s="244" t="s">
        <v>54</v>
      </c>
      <c r="C1277" s="245"/>
      <c r="D1277" s="245"/>
      <c r="E1277" s="246"/>
      <c r="F1277" s="79">
        <f>SUM(F1268,F1273,F1276)</f>
        <v>211.065</v>
      </c>
      <c r="G1277" s="3"/>
    </row>
    <row r="1278" spans="1:13" ht="15.6" thickTop="1" thickBot="1" x14ac:dyDescent="0.35">
      <c r="A1278" s="80">
        <v>4</v>
      </c>
      <c r="B1278" s="264" t="s">
        <v>28</v>
      </c>
      <c r="C1278" s="265"/>
      <c r="D1278" s="265"/>
      <c r="E1278" s="266"/>
      <c r="F1278" s="79">
        <f>SUM(F1277)*15%</f>
        <v>31.659749999999999</v>
      </c>
      <c r="G1278" s="73">
        <f>SUM(F1278/F1281)</f>
        <v>0.11857707509881422</v>
      </c>
    </row>
    <row r="1279" spans="1:13" ht="15.6" thickTop="1" thickBot="1" x14ac:dyDescent="0.35">
      <c r="A1279" s="78" t="s">
        <v>29</v>
      </c>
      <c r="B1279" s="244" t="s">
        <v>55</v>
      </c>
      <c r="C1279" s="245"/>
      <c r="D1279" s="245"/>
      <c r="E1279" s="246"/>
      <c r="F1279" s="81">
        <f>SUM(F1277:F1278)</f>
        <v>242.72475</v>
      </c>
    </row>
    <row r="1280" spans="1:13" ht="15.6" thickTop="1" thickBot="1" x14ac:dyDescent="0.35">
      <c r="A1280" s="80">
        <v>5</v>
      </c>
      <c r="B1280" s="264" t="s">
        <v>31</v>
      </c>
      <c r="C1280" s="265"/>
      <c r="D1280" s="265"/>
      <c r="E1280" s="266"/>
      <c r="F1280" s="79">
        <f>SUM(F1279)*10%</f>
        <v>24.272475</v>
      </c>
      <c r="G1280" s="73">
        <f>SUM(F1280/F1281)</f>
        <v>9.0909090909090898E-2</v>
      </c>
    </row>
    <row r="1281" spans="1:13" ht="15.6" thickTop="1" thickBot="1" x14ac:dyDescent="0.35">
      <c r="A1281" s="78" t="s">
        <v>32</v>
      </c>
      <c r="B1281" s="244" t="s">
        <v>33</v>
      </c>
      <c r="C1281" s="245"/>
      <c r="D1281" s="245"/>
      <c r="E1281" s="246"/>
      <c r="F1281" s="81">
        <f>SUM(F1279:F1280)</f>
        <v>266.99722500000001</v>
      </c>
      <c r="G1281" s="82">
        <f>SUM(G1268,G1273,G1276,G1278,G1280)</f>
        <v>0.99999999999999989</v>
      </c>
      <c r="I1281" s="31"/>
    </row>
    <row r="1282" spans="1:13" ht="15.6" thickTop="1" thickBot="1" x14ac:dyDescent="0.35"/>
    <row r="1283" spans="1:13" ht="44.4" thickTop="1" thickBot="1" x14ac:dyDescent="0.35">
      <c r="A1283" s="61" t="s">
        <v>2</v>
      </c>
      <c r="B1283" s="62" t="s">
        <v>3</v>
      </c>
      <c r="C1283" s="63" t="s">
        <v>4</v>
      </c>
      <c r="D1283" s="64" t="s">
        <v>5</v>
      </c>
      <c r="E1283" s="27"/>
      <c r="F1283" s="20"/>
      <c r="G1283" s="20"/>
      <c r="H1283" s="2"/>
      <c r="I1283" s="111"/>
    </row>
    <row r="1284" spans="1:13" ht="294.60000000000002" customHeight="1" thickTop="1" x14ac:dyDescent="0.3">
      <c r="A1284" s="85" t="s">
        <v>1560</v>
      </c>
      <c r="B1284" s="224" t="s">
        <v>1550</v>
      </c>
      <c r="C1284" s="26"/>
      <c r="D1284" s="26"/>
      <c r="E1284" s="27"/>
      <c r="F1284" s="20"/>
      <c r="G1284" s="20"/>
      <c r="H1284" s="2"/>
      <c r="I1284" s="111"/>
    </row>
    <row r="1285" spans="1:13" ht="35.4" customHeight="1" thickBot="1" x14ac:dyDescent="0.35">
      <c r="A1285" s="152" t="s">
        <v>1562</v>
      </c>
      <c r="B1285" s="113" t="s">
        <v>1542</v>
      </c>
      <c r="C1285" s="110" t="s">
        <v>130</v>
      </c>
      <c r="D1285" s="110">
        <v>1</v>
      </c>
      <c r="E1285" s="20"/>
      <c r="F1285" s="20"/>
      <c r="G1285" s="20"/>
    </row>
    <row r="1286" spans="1:13" ht="30" thickTop="1" thickBot="1" x14ac:dyDescent="0.35">
      <c r="A1286" s="61" t="s">
        <v>9</v>
      </c>
      <c r="B1286" s="62" t="s">
        <v>10</v>
      </c>
      <c r="C1286" s="62" t="s">
        <v>4</v>
      </c>
      <c r="D1286" s="62" t="s">
        <v>11</v>
      </c>
      <c r="E1286" s="62" t="s">
        <v>12</v>
      </c>
      <c r="F1286" s="62" t="s">
        <v>13</v>
      </c>
      <c r="G1286" s="64" t="s">
        <v>14</v>
      </c>
    </row>
    <row r="1287" spans="1:13" ht="15" thickTop="1" x14ac:dyDescent="0.3">
      <c r="A1287" s="20"/>
      <c r="B1287" s="67" t="s">
        <v>15</v>
      </c>
      <c r="C1287" s="68"/>
      <c r="D1287" s="68"/>
      <c r="E1287" s="68"/>
      <c r="F1287" s="68"/>
      <c r="G1287" s="7"/>
    </row>
    <row r="1288" spans="1:13" x14ac:dyDescent="0.3">
      <c r="A1288" s="36" t="s">
        <v>16</v>
      </c>
      <c r="B1288" s="4" t="s">
        <v>70</v>
      </c>
      <c r="C1288" s="4" t="s">
        <v>18</v>
      </c>
      <c r="D1288" s="22">
        <v>0.5</v>
      </c>
      <c r="E1288" s="70">
        <v>30.27</v>
      </c>
      <c r="F1288" s="6">
        <f>PRODUCT(D1288:E1288)</f>
        <v>15.135</v>
      </c>
      <c r="G1288" s="7"/>
    </row>
    <row r="1289" spans="1:13" ht="15" thickBot="1" x14ac:dyDescent="0.35">
      <c r="A1289" s="36" t="s">
        <v>19</v>
      </c>
      <c r="B1289" s="4" t="s">
        <v>20</v>
      </c>
      <c r="C1289" s="4" t="s">
        <v>18</v>
      </c>
      <c r="D1289" s="22">
        <v>0.5</v>
      </c>
      <c r="E1289" s="70">
        <v>25.18</v>
      </c>
      <c r="F1289" s="6">
        <f>PRODUCT(D1289:E1289)</f>
        <v>12.59</v>
      </c>
      <c r="G1289" s="7"/>
    </row>
    <row r="1290" spans="1:13" ht="15.6" thickTop="1" thickBot="1" x14ac:dyDescent="0.35">
      <c r="A1290" s="71">
        <v>1</v>
      </c>
      <c r="B1290" s="244" t="s">
        <v>21</v>
      </c>
      <c r="C1290" s="245"/>
      <c r="D1290" s="245"/>
      <c r="E1290" s="246"/>
      <c r="F1290" s="72">
        <f>SUM(F1288:F1289)</f>
        <v>27.725000000000001</v>
      </c>
      <c r="G1290" s="73">
        <f>SUM(F1290/F1303)</f>
        <v>0.15366868394342387</v>
      </c>
    </row>
    <row r="1291" spans="1:13" ht="15" thickTop="1" x14ac:dyDescent="0.3">
      <c r="A1291" s="20"/>
      <c r="B1291" s="74" t="s">
        <v>45</v>
      </c>
      <c r="C1291" s="4"/>
      <c r="D1291" s="4"/>
      <c r="E1291" s="4"/>
      <c r="F1291" s="41"/>
      <c r="G1291" s="75"/>
    </row>
    <row r="1292" spans="1:13" x14ac:dyDescent="0.3">
      <c r="A1292" s="36" t="s">
        <v>23</v>
      </c>
      <c r="B1292" s="4" t="s">
        <v>1547</v>
      </c>
      <c r="C1292" s="4" t="s">
        <v>130</v>
      </c>
      <c r="D1292" s="22">
        <v>1</v>
      </c>
      <c r="E1292" s="153">
        <v>39.15</v>
      </c>
      <c r="F1292" s="6">
        <f>D1292*E1292</f>
        <v>39.15</v>
      </c>
      <c r="G1292" s="7"/>
    </row>
    <row r="1293" spans="1:13" ht="20.399999999999999" customHeight="1" x14ac:dyDescent="0.3">
      <c r="A1293" s="36" t="s">
        <v>47</v>
      </c>
      <c r="B1293" s="4" t="s">
        <v>1479</v>
      </c>
      <c r="C1293" s="4" t="s">
        <v>130</v>
      </c>
      <c r="D1293" s="22">
        <v>1</v>
      </c>
      <c r="E1293" s="6">
        <v>7.83</v>
      </c>
      <c r="F1293" s="23">
        <f>D1293*E1293</f>
        <v>7.83</v>
      </c>
      <c r="G1293" s="7"/>
    </row>
    <row r="1294" spans="1:13" ht="29.4" customHeight="1" thickBot="1" x14ac:dyDescent="0.35">
      <c r="A1294" s="36" t="s">
        <v>78</v>
      </c>
      <c r="B1294" s="4" t="s">
        <v>1551</v>
      </c>
      <c r="C1294" s="4" t="s">
        <v>130</v>
      </c>
      <c r="D1294" s="22">
        <v>1</v>
      </c>
      <c r="E1294" s="6">
        <v>58.81</v>
      </c>
      <c r="F1294" s="23">
        <f>D1294*E1294</f>
        <v>58.81</v>
      </c>
      <c r="G1294" s="93"/>
      <c r="I1294" s="37"/>
      <c r="J1294" s="37"/>
      <c r="K1294" s="37"/>
      <c r="L1294" s="37"/>
      <c r="M1294" s="37"/>
    </row>
    <row r="1295" spans="1:13" ht="15.6" thickTop="1" thickBot="1" x14ac:dyDescent="0.35">
      <c r="A1295" s="71">
        <v>2</v>
      </c>
      <c r="B1295" s="244" t="s">
        <v>49</v>
      </c>
      <c r="C1295" s="245"/>
      <c r="D1295" s="245"/>
      <c r="E1295" s="246"/>
      <c r="F1295" s="72">
        <f>SUM(F1292:F1294)</f>
        <v>105.78999999999999</v>
      </c>
      <c r="G1295" s="73">
        <f>SUM(F1295/F1303)</f>
        <v>0.58635203153741422</v>
      </c>
    </row>
    <row r="1296" spans="1:13" ht="15" thickTop="1" x14ac:dyDescent="0.3">
      <c r="A1296" s="20"/>
      <c r="B1296" s="74" t="s">
        <v>22</v>
      </c>
      <c r="C1296" s="4"/>
      <c r="D1296" s="4"/>
      <c r="E1296" s="4"/>
      <c r="F1296" s="41"/>
      <c r="G1296" s="75"/>
    </row>
    <row r="1297" spans="1:9" ht="15" thickBot="1" x14ac:dyDescent="0.35">
      <c r="A1297" s="36" t="s">
        <v>50</v>
      </c>
      <c r="B1297" s="4" t="s">
        <v>1481</v>
      </c>
      <c r="C1297" s="4" t="s">
        <v>130</v>
      </c>
      <c r="D1297" s="22">
        <v>1</v>
      </c>
      <c r="E1297" s="76">
        <v>9.11</v>
      </c>
      <c r="F1297" s="23">
        <f>PRODUCT(D1297:E1297)</f>
        <v>9.11</v>
      </c>
      <c r="G1297" s="7"/>
    </row>
    <row r="1298" spans="1:9" ht="15.6" thickTop="1" thickBot="1" x14ac:dyDescent="0.35">
      <c r="A1298" s="71">
        <v>3</v>
      </c>
      <c r="B1298" s="244" t="s">
        <v>25</v>
      </c>
      <c r="C1298" s="245"/>
      <c r="D1298" s="245"/>
      <c r="E1298" s="246"/>
      <c r="F1298" s="72">
        <f>SUM(F1297)</f>
        <v>9.11</v>
      </c>
      <c r="G1298" s="73">
        <f>SUM(F1298/F1303)</f>
        <v>5.0493118511256679E-2</v>
      </c>
    </row>
    <row r="1299" spans="1:9" ht="15.6" thickTop="1" thickBot="1" x14ac:dyDescent="0.35">
      <c r="A1299" s="78" t="s">
        <v>26</v>
      </c>
      <c r="B1299" s="244" t="s">
        <v>54</v>
      </c>
      <c r="C1299" s="245"/>
      <c r="D1299" s="245"/>
      <c r="E1299" s="246"/>
      <c r="F1299" s="79">
        <f>SUM(F1290,F1295,F1298)</f>
        <v>142.625</v>
      </c>
      <c r="G1299" s="3"/>
    </row>
    <row r="1300" spans="1:9" ht="15.6" thickTop="1" thickBot="1" x14ac:dyDescent="0.35">
      <c r="A1300" s="80">
        <v>4</v>
      </c>
      <c r="B1300" s="264" t="s">
        <v>28</v>
      </c>
      <c r="C1300" s="265"/>
      <c r="D1300" s="265"/>
      <c r="E1300" s="266"/>
      <c r="F1300" s="79">
        <f>SUM(F1299)*15%</f>
        <v>21.393750000000001</v>
      </c>
      <c r="G1300" s="73">
        <f>SUM(F1300/F1303)</f>
        <v>0.11857707509881424</v>
      </c>
    </row>
    <row r="1301" spans="1:9" ht="15.6" thickTop="1" thickBot="1" x14ac:dyDescent="0.35">
      <c r="A1301" s="78" t="s">
        <v>29</v>
      </c>
      <c r="B1301" s="244" t="s">
        <v>55</v>
      </c>
      <c r="C1301" s="245"/>
      <c r="D1301" s="245"/>
      <c r="E1301" s="246"/>
      <c r="F1301" s="81">
        <f>SUM(F1299:F1300)</f>
        <v>164.01875000000001</v>
      </c>
    </row>
    <row r="1302" spans="1:9" ht="15.6" thickTop="1" thickBot="1" x14ac:dyDescent="0.35">
      <c r="A1302" s="80">
        <v>5</v>
      </c>
      <c r="B1302" s="264" t="s">
        <v>31</v>
      </c>
      <c r="C1302" s="265"/>
      <c r="D1302" s="265"/>
      <c r="E1302" s="266"/>
      <c r="F1302" s="79">
        <f>SUM(F1301)*10%</f>
        <v>16.401875</v>
      </c>
      <c r="G1302" s="73">
        <f>SUM(F1302/F1303)</f>
        <v>9.0909090909090912E-2</v>
      </c>
    </row>
    <row r="1303" spans="1:9" ht="15.6" thickTop="1" thickBot="1" x14ac:dyDescent="0.35">
      <c r="A1303" s="78" t="s">
        <v>32</v>
      </c>
      <c r="B1303" s="244" t="s">
        <v>33</v>
      </c>
      <c r="C1303" s="245"/>
      <c r="D1303" s="245"/>
      <c r="E1303" s="246"/>
      <c r="F1303" s="81">
        <f>SUM(F1301:F1302)</f>
        <v>180.420625</v>
      </c>
      <c r="G1303" s="82">
        <f>SUM(G1290,G1295,G1298,G1300,G1302)</f>
        <v>0.99999999999999989</v>
      </c>
      <c r="I1303" s="31"/>
    </row>
    <row r="1304" spans="1:9" ht="15.6" thickTop="1" thickBot="1" x14ac:dyDescent="0.35"/>
    <row r="1305" spans="1:9" ht="44.4" thickTop="1" thickBot="1" x14ac:dyDescent="0.35">
      <c r="A1305" s="61" t="s">
        <v>2</v>
      </c>
      <c r="B1305" s="62" t="s">
        <v>3</v>
      </c>
      <c r="C1305" s="63" t="s">
        <v>4</v>
      </c>
      <c r="D1305" s="64" t="s">
        <v>5</v>
      </c>
      <c r="E1305" s="27"/>
      <c r="F1305" s="20"/>
      <c r="G1305" s="20"/>
      <c r="H1305" s="2"/>
      <c r="I1305" s="111"/>
    </row>
    <row r="1306" spans="1:9" ht="293.39999999999998" customHeight="1" thickTop="1" x14ac:dyDescent="0.3">
      <c r="A1306" s="85" t="s">
        <v>1560</v>
      </c>
      <c r="B1306" s="224" t="s">
        <v>1550</v>
      </c>
      <c r="C1306" s="26"/>
      <c r="D1306" s="26"/>
      <c r="E1306" s="27"/>
      <c r="F1306" s="20"/>
      <c r="G1306" s="20"/>
      <c r="H1306" s="2"/>
      <c r="I1306" s="111"/>
    </row>
    <row r="1307" spans="1:9" ht="29.4" thickBot="1" x14ac:dyDescent="0.35">
      <c r="A1307" s="152" t="s">
        <v>1564</v>
      </c>
      <c r="B1307" s="113" t="s">
        <v>1546</v>
      </c>
      <c r="C1307" s="110" t="s">
        <v>130</v>
      </c>
      <c r="D1307" s="110">
        <v>1</v>
      </c>
      <c r="E1307" s="20"/>
      <c r="F1307" s="20"/>
      <c r="G1307" s="20"/>
    </row>
    <row r="1308" spans="1:9" ht="30" thickTop="1" thickBot="1" x14ac:dyDescent="0.35">
      <c r="A1308" s="61" t="s">
        <v>9</v>
      </c>
      <c r="B1308" s="62" t="s">
        <v>10</v>
      </c>
      <c r="C1308" s="62" t="s">
        <v>4</v>
      </c>
      <c r="D1308" s="62" t="s">
        <v>11</v>
      </c>
      <c r="E1308" s="62" t="s">
        <v>12</v>
      </c>
      <c r="F1308" s="62" t="s">
        <v>13</v>
      </c>
      <c r="G1308" s="64" t="s">
        <v>14</v>
      </c>
    </row>
    <row r="1309" spans="1:9" ht="15" thickTop="1" x14ac:dyDescent="0.3">
      <c r="A1309" s="20"/>
      <c r="B1309" s="67" t="s">
        <v>15</v>
      </c>
      <c r="C1309" s="68"/>
      <c r="D1309" s="68"/>
      <c r="E1309" s="68"/>
      <c r="F1309" s="68"/>
      <c r="G1309" s="7"/>
    </row>
    <row r="1310" spans="1:9" x14ac:dyDescent="0.3">
      <c r="A1310" s="36" t="s">
        <v>16</v>
      </c>
      <c r="B1310" s="4" t="s">
        <v>70</v>
      </c>
      <c r="C1310" s="4" t="s">
        <v>18</v>
      </c>
      <c r="D1310" s="22">
        <v>0.5</v>
      </c>
      <c r="E1310" s="70">
        <v>30.27</v>
      </c>
      <c r="F1310" s="6">
        <f>PRODUCT(D1310:E1310)</f>
        <v>15.135</v>
      </c>
      <c r="G1310" s="7"/>
    </row>
    <row r="1311" spans="1:9" ht="15" thickBot="1" x14ac:dyDescent="0.35">
      <c r="A1311" s="36" t="s">
        <v>19</v>
      </c>
      <c r="B1311" s="4" t="s">
        <v>20</v>
      </c>
      <c r="C1311" s="4" t="s">
        <v>18</v>
      </c>
      <c r="D1311" s="22">
        <v>0.5</v>
      </c>
      <c r="E1311" s="70">
        <v>25.18</v>
      </c>
      <c r="F1311" s="6">
        <f>PRODUCT(D1311:E1311)</f>
        <v>12.59</v>
      </c>
      <c r="G1311" s="7"/>
    </row>
    <row r="1312" spans="1:9" ht="15.6" thickTop="1" thickBot="1" x14ac:dyDescent="0.35">
      <c r="A1312" s="71">
        <v>1</v>
      </c>
      <c r="B1312" s="244" t="s">
        <v>21</v>
      </c>
      <c r="C1312" s="245"/>
      <c r="D1312" s="245"/>
      <c r="E1312" s="246"/>
      <c r="F1312" s="72">
        <f>SUM(F1310:F1311)</f>
        <v>27.725000000000001</v>
      </c>
      <c r="G1312" s="73">
        <f>SUM(F1312/F1325)</f>
        <v>0.11774784993381594</v>
      </c>
    </row>
    <row r="1313" spans="1:13" ht="15" thickTop="1" x14ac:dyDescent="0.3">
      <c r="A1313" s="20"/>
      <c r="B1313" s="74" t="s">
        <v>45</v>
      </c>
      <c r="C1313" s="4"/>
      <c r="D1313" s="4"/>
      <c r="E1313" s="4"/>
      <c r="F1313" s="41"/>
      <c r="G1313" s="75"/>
    </row>
    <row r="1314" spans="1:13" x14ac:dyDescent="0.3">
      <c r="A1314" s="36" t="s">
        <v>23</v>
      </c>
      <c r="B1314" s="4" t="s">
        <v>1547</v>
      </c>
      <c r="C1314" s="4" t="s">
        <v>130</v>
      </c>
      <c r="D1314" s="22">
        <v>1</v>
      </c>
      <c r="E1314" s="153">
        <v>81.150000000000006</v>
      </c>
      <c r="F1314" s="6">
        <f>D1314*E1314</f>
        <v>81.150000000000006</v>
      </c>
      <c r="G1314" s="7"/>
    </row>
    <row r="1315" spans="1:13" x14ac:dyDescent="0.3">
      <c r="A1315" s="36" t="s">
        <v>47</v>
      </c>
      <c r="B1315" s="4" t="s">
        <v>1479</v>
      </c>
      <c r="C1315" s="4" t="s">
        <v>130</v>
      </c>
      <c r="D1315" s="22">
        <v>1</v>
      </c>
      <c r="E1315" s="6">
        <v>7.67</v>
      </c>
      <c r="F1315" s="23">
        <f>D1315*E1315</f>
        <v>7.67</v>
      </c>
      <c r="G1315" s="7"/>
    </row>
    <row r="1316" spans="1:13" ht="26.4" customHeight="1" thickBot="1" x14ac:dyDescent="0.35">
      <c r="A1316" s="36" t="s">
        <v>78</v>
      </c>
      <c r="B1316" s="4" t="s">
        <v>1551</v>
      </c>
      <c r="C1316" s="4" t="s">
        <v>130</v>
      </c>
      <c r="D1316" s="22">
        <v>1</v>
      </c>
      <c r="E1316" s="6">
        <v>58.81</v>
      </c>
      <c r="F1316" s="23">
        <f>D1316*E1316</f>
        <v>58.81</v>
      </c>
      <c r="G1316" s="93"/>
      <c r="I1316" s="37"/>
      <c r="J1316" s="37"/>
      <c r="K1316" s="37"/>
      <c r="L1316" s="37"/>
      <c r="M1316" s="37"/>
    </row>
    <row r="1317" spans="1:13" ht="15.6" thickTop="1" thickBot="1" x14ac:dyDescent="0.35">
      <c r="A1317" s="71">
        <v>2</v>
      </c>
      <c r="B1317" s="244" t="s">
        <v>49</v>
      </c>
      <c r="C1317" s="245"/>
      <c r="D1317" s="245"/>
      <c r="E1317" s="246"/>
      <c r="F1317" s="72">
        <f>SUM(F1314:F1316)</f>
        <v>147.63</v>
      </c>
      <c r="G1317" s="73">
        <f>SUM(F1317/F1325)</f>
        <v>0.62698341156823245</v>
      </c>
    </row>
    <row r="1318" spans="1:13" ht="15" thickTop="1" x14ac:dyDescent="0.3">
      <c r="A1318" s="20"/>
      <c r="B1318" s="74" t="s">
        <v>22</v>
      </c>
      <c r="C1318" s="4"/>
      <c r="D1318" s="4"/>
      <c r="E1318" s="4"/>
      <c r="F1318" s="41"/>
      <c r="G1318" s="75"/>
    </row>
    <row r="1319" spans="1:13" ht="15" thickBot="1" x14ac:dyDescent="0.35">
      <c r="A1319" s="36" t="s">
        <v>50</v>
      </c>
      <c r="B1319" s="4" t="s">
        <v>1481</v>
      </c>
      <c r="C1319" s="4" t="s">
        <v>130</v>
      </c>
      <c r="D1319" s="22">
        <v>1</v>
      </c>
      <c r="E1319" s="76">
        <v>10.78</v>
      </c>
      <c r="F1319" s="23">
        <f>PRODUCT(D1319:E1319)</f>
        <v>10.78</v>
      </c>
      <c r="G1319" s="7"/>
    </row>
    <row r="1320" spans="1:13" ht="15.6" thickTop="1" thickBot="1" x14ac:dyDescent="0.35">
      <c r="A1320" s="71">
        <v>3</v>
      </c>
      <c r="B1320" s="244" t="s">
        <v>25</v>
      </c>
      <c r="C1320" s="245"/>
      <c r="D1320" s="245"/>
      <c r="E1320" s="246"/>
      <c r="F1320" s="72">
        <f>SUM(F1319)</f>
        <v>10.78</v>
      </c>
      <c r="G1320" s="73">
        <f>SUM(F1320/F1325)</f>
        <v>4.5782572490046372E-2</v>
      </c>
    </row>
    <row r="1321" spans="1:13" ht="15.6" thickTop="1" thickBot="1" x14ac:dyDescent="0.35">
      <c r="A1321" s="78" t="s">
        <v>26</v>
      </c>
      <c r="B1321" s="244" t="s">
        <v>54</v>
      </c>
      <c r="C1321" s="245"/>
      <c r="D1321" s="245"/>
      <c r="E1321" s="246"/>
      <c r="F1321" s="79">
        <f>SUM(F1312,F1317,F1320)</f>
        <v>186.13499999999999</v>
      </c>
      <c r="G1321" s="3"/>
    </row>
    <row r="1322" spans="1:13" ht="15.6" thickTop="1" thickBot="1" x14ac:dyDescent="0.35">
      <c r="A1322" s="80">
        <v>4</v>
      </c>
      <c r="B1322" s="264" t="s">
        <v>28</v>
      </c>
      <c r="C1322" s="265"/>
      <c r="D1322" s="265"/>
      <c r="E1322" s="266"/>
      <c r="F1322" s="79">
        <f>SUM(F1321)*15%</f>
        <v>27.920249999999999</v>
      </c>
      <c r="G1322" s="73">
        <f>SUM(F1322/F1325)</f>
        <v>0.11857707509881422</v>
      </c>
    </row>
    <row r="1323" spans="1:13" ht="15.6" thickTop="1" thickBot="1" x14ac:dyDescent="0.35">
      <c r="A1323" s="78" t="s">
        <v>29</v>
      </c>
      <c r="B1323" s="244" t="s">
        <v>55</v>
      </c>
      <c r="C1323" s="245"/>
      <c r="D1323" s="245"/>
      <c r="E1323" s="246"/>
      <c r="F1323" s="81">
        <f>SUM(F1321:F1322)</f>
        <v>214.05525</v>
      </c>
    </row>
    <row r="1324" spans="1:13" ht="15.6" thickTop="1" thickBot="1" x14ac:dyDescent="0.35">
      <c r="A1324" s="80">
        <v>5</v>
      </c>
      <c r="B1324" s="264" t="s">
        <v>31</v>
      </c>
      <c r="C1324" s="265"/>
      <c r="D1324" s="265"/>
      <c r="E1324" s="266"/>
      <c r="F1324" s="79">
        <f>SUM(F1323)*10%</f>
        <v>21.405525000000001</v>
      </c>
      <c r="G1324" s="73">
        <f>SUM(F1324/F1325)</f>
        <v>9.0909090909090912E-2</v>
      </c>
    </row>
    <row r="1325" spans="1:13" ht="15.6" thickTop="1" thickBot="1" x14ac:dyDescent="0.35">
      <c r="A1325" s="78" t="s">
        <v>32</v>
      </c>
      <c r="B1325" s="244" t="s">
        <v>33</v>
      </c>
      <c r="C1325" s="245"/>
      <c r="D1325" s="245"/>
      <c r="E1325" s="246"/>
      <c r="F1325" s="81">
        <f>SUM(F1323:F1324)</f>
        <v>235.46077500000001</v>
      </c>
      <c r="G1325" s="82">
        <f>SUM(G1312,G1317,G1320,G1322,G1324)</f>
        <v>0.99999999999999989</v>
      </c>
      <c r="I1325" s="31"/>
    </row>
    <row r="1326" spans="1:13" ht="15.6" thickTop="1" thickBot="1" x14ac:dyDescent="0.35"/>
    <row r="1327" spans="1:13" ht="44.4" thickTop="1" thickBot="1" x14ac:dyDescent="0.35">
      <c r="A1327" s="61" t="s">
        <v>2</v>
      </c>
      <c r="B1327" s="62" t="s">
        <v>3</v>
      </c>
      <c r="C1327" s="63" t="s">
        <v>4</v>
      </c>
      <c r="D1327" s="64" t="s">
        <v>5</v>
      </c>
      <c r="E1327" s="27"/>
      <c r="F1327" s="20"/>
      <c r="G1327" s="20"/>
      <c r="H1327" s="2"/>
      <c r="I1327" s="111"/>
    </row>
    <row r="1328" spans="1:13" ht="261" customHeight="1" thickTop="1" x14ac:dyDescent="0.3">
      <c r="A1328" s="85" t="s">
        <v>2764</v>
      </c>
      <c r="B1328" s="224" t="s">
        <v>1553</v>
      </c>
      <c r="C1328" s="26"/>
      <c r="D1328" s="26"/>
      <c r="E1328" s="27"/>
      <c r="F1328" s="20"/>
      <c r="G1328" s="20"/>
      <c r="H1328" s="2"/>
      <c r="I1328" s="111"/>
    </row>
    <row r="1329" spans="1:7" ht="54.6" customHeight="1" thickBot="1" x14ac:dyDescent="0.35">
      <c r="A1329" s="152" t="s">
        <v>2765</v>
      </c>
      <c r="B1329" s="113" t="s">
        <v>1555</v>
      </c>
      <c r="C1329" s="110" t="s">
        <v>130</v>
      </c>
      <c r="D1329" s="110">
        <v>1</v>
      </c>
      <c r="E1329" s="20"/>
      <c r="F1329" s="20"/>
      <c r="G1329" s="20"/>
    </row>
    <row r="1330" spans="1:7" ht="30" thickTop="1" thickBot="1" x14ac:dyDescent="0.35">
      <c r="A1330" s="61" t="s">
        <v>9</v>
      </c>
      <c r="B1330" s="62" t="s">
        <v>10</v>
      </c>
      <c r="C1330" s="62" t="s">
        <v>4</v>
      </c>
      <c r="D1330" s="62" t="s">
        <v>11</v>
      </c>
      <c r="E1330" s="62" t="s">
        <v>12</v>
      </c>
      <c r="F1330" s="62" t="s">
        <v>13</v>
      </c>
      <c r="G1330" s="64" t="s">
        <v>14</v>
      </c>
    </row>
    <row r="1331" spans="1:7" ht="15" thickTop="1" x14ac:dyDescent="0.3">
      <c r="A1331" s="20"/>
      <c r="B1331" s="67" t="s">
        <v>15</v>
      </c>
      <c r="C1331" s="68"/>
      <c r="D1331" s="68"/>
      <c r="E1331" s="68"/>
      <c r="F1331" s="68"/>
      <c r="G1331" s="7"/>
    </row>
    <row r="1332" spans="1:7" x14ac:dyDescent="0.3">
      <c r="A1332" s="36" t="s">
        <v>16</v>
      </c>
      <c r="B1332" s="4" t="s">
        <v>70</v>
      </c>
      <c r="C1332" s="4" t="s">
        <v>18</v>
      </c>
      <c r="D1332" s="4">
        <v>0.25</v>
      </c>
      <c r="E1332" s="70">
        <v>30.27</v>
      </c>
      <c r="F1332" s="6">
        <f>PRODUCT(D1332:E1332)</f>
        <v>7.5674999999999999</v>
      </c>
      <c r="G1332" s="7"/>
    </row>
    <row r="1333" spans="1:7" ht="15" thickBot="1" x14ac:dyDescent="0.35">
      <c r="A1333" s="36" t="s">
        <v>19</v>
      </c>
      <c r="B1333" s="4" t="s">
        <v>20</v>
      </c>
      <c r="C1333" s="4" t="s">
        <v>18</v>
      </c>
      <c r="D1333" s="4">
        <v>0.33</v>
      </c>
      <c r="E1333" s="70">
        <v>25.18</v>
      </c>
      <c r="F1333" s="6">
        <f>PRODUCT(D1333:E1333)</f>
        <v>8.3094000000000001</v>
      </c>
      <c r="G1333" s="7"/>
    </row>
    <row r="1334" spans="1:7" ht="15.6" thickTop="1" thickBot="1" x14ac:dyDescent="0.35">
      <c r="A1334" s="71">
        <v>1</v>
      </c>
      <c r="B1334" s="244" t="s">
        <v>21</v>
      </c>
      <c r="C1334" s="245"/>
      <c r="D1334" s="245"/>
      <c r="E1334" s="246"/>
      <c r="F1334" s="72">
        <f>SUM(F1332:F1333)</f>
        <v>15.876899999999999</v>
      </c>
      <c r="G1334" s="73">
        <f>SUM(F1334/F1346)</f>
        <v>0.18792471414168183</v>
      </c>
    </row>
    <row r="1335" spans="1:7" ht="15" thickTop="1" x14ac:dyDescent="0.3">
      <c r="A1335" s="20"/>
      <c r="B1335" s="74" t="s">
        <v>45</v>
      </c>
      <c r="C1335" s="4"/>
      <c r="D1335" s="4"/>
      <c r="E1335" s="4"/>
      <c r="F1335" s="41"/>
      <c r="G1335" s="75"/>
    </row>
    <row r="1336" spans="1:7" x14ac:dyDescent="0.3">
      <c r="A1336" s="36" t="s">
        <v>23</v>
      </c>
      <c r="B1336" s="4" t="s">
        <v>1556</v>
      </c>
      <c r="C1336" s="4" t="s">
        <v>130</v>
      </c>
      <c r="D1336" s="22">
        <v>1</v>
      </c>
      <c r="E1336" s="153">
        <v>38.93</v>
      </c>
      <c r="F1336" s="6">
        <f>D1336*E1336</f>
        <v>38.93</v>
      </c>
      <c r="G1336" s="7"/>
    </row>
    <row r="1337" spans="1:7" ht="15" thickBot="1" x14ac:dyDescent="0.35">
      <c r="A1337" s="36" t="s">
        <v>47</v>
      </c>
      <c r="B1337" s="4" t="s">
        <v>1479</v>
      </c>
      <c r="C1337" s="4" t="s">
        <v>130</v>
      </c>
      <c r="D1337" s="22">
        <v>1</v>
      </c>
      <c r="E1337" s="6">
        <v>7.79</v>
      </c>
      <c r="F1337" s="23">
        <f>D1337*E1337</f>
        <v>7.79</v>
      </c>
      <c r="G1337" s="7"/>
    </row>
    <row r="1338" spans="1:7" ht="15.6" thickTop="1" thickBot="1" x14ac:dyDescent="0.35">
      <c r="A1338" s="71">
        <v>2</v>
      </c>
      <c r="B1338" s="244" t="s">
        <v>49</v>
      </c>
      <c r="C1338" s="245"/>
      <c r="D1338" s="245"/>
      <c r="E1338" s="246"/>
      <c r="F1338" s="72">
        <f>SUM(F1336:F1337)</f>
        <v>46.72</v>
      </c>
      <c r="G1338" s="73">
        <f>SUM(F1338/F1346)</f>
        <v>0.55299476879613629</v>
      </c>
    </row>
    <row r="1339" spans="1:7" ht="15" thickTop="1" x14ac:dyDescent="0.3">
      <c r="A1339" s="20"/>
      <c r="B1339" s="74" t="s">
        <v>22</v>
      </c>
      <c r="C1339" s="4"/>
      <c r="D1339" s="4"/>
      <c r="E1339" s="4"/>
      <c r="F1339" s="41"/>
      <c r="G1339" s="75"/>
    </row>
    <row r="1340" spans="1:7" ht="15" thickBot="1" x14ac:dyDescent="0.35">
      <c r="A1340" s="36" t="s">
        <v>50</v>
      </c>
      <c r="B1340" s="4" t="s">
        <v>1481</v>
      </c>
      <c r="C1340" s="4" t="s">
        <v>130</v>
      </c>
      <c r="D1340" s="22">
        <v>1</v>
      </c>
      <c r="E1340" s="76">
        <v>4.1900000000000004</v>
      </c>
      <c r="F1340" s="23">
        <f>PRODUCT(D1340:E1340)</f>
        <v>4.1900000000000004</v>
      </c>
      <c r="G1340" s="7"/>
    </row>
    <row r="1341" spans="1:7" ht="15.6" thickTop="1" thickBot="1" x14ac:dyDescent="0.35">
      <c r="A1341" s="71">
        <v>3</v>
      </c>
      <c r="B1341" s="244" t="s">
        <v>25</v>
      </c>
      <c r="C1341" s="245"/>
      <c r="D1341" s="245"/>
      <c r="E1341" s="246"/>
      <c r="F1341" s="72">
        <f>SUM(F1340)</f>
        <v>4.1900000000000004</v>
      </c>
      <c r="G1341" s="73">
        <f>SUM(F1341/F1346)</f>
        <v>4.9594351054276779E-2</v>
      </c>
    </row>
    <row r="1342" spans="1:7" ht="15.6" thickTop="1" thickBot="1" x14ac:dyDescent="0.35">
      <c r="A1342" s="78" t="s">
        <v>26</v>
      </c>
      <c r="B1342" s="244" t="s">
        <v>54</v>
      </c>
      <c r="C1342" s="245"/>
      <c r="D1342" s="245"/>
      <c r="E1342" s="246"/>
      <c r="F1342" s="79">
        <f>SUM(F1334,F1338,F1341)</f>
        <v>66.786900000000003</v>
      </c>
      <c r="G1342" s="3"/>
    </row>
    <row r="1343" spans="1:7" ht="15.6" thickTop="1" thickBot="1" x14ac:dyDescent="0.35">
      <c r="A1343" s="80">
        <v>4</v>
      </c>
      <c r="B1343" s="264" t="s">
        <v>28</v>
      </c>
      <c r="C1343" s="265"/>
      <c r="D1343" s="265"/>
      <c r="E1343" s="266"/>
      <c r="F1343" s="79">
        <f>SUM(F1342)*15%</f>
        <v>10.018034999999999</v>
      </c>
      <c r="G1343" s="73">
        <f>SUM(F1343/F1346)</f>
        <v>0.11857707509881422</v>
      </c>
    </row>
    <row r="1344" spans="1:7" ht="15.6" thickTop="1" thickBot="1" x14ac:dyDescent="0.35">
      <c r="A1344" s="78" t="s">
        <v>29</v>
      </c>
      <c r="B1344" s="244" t="s">
        <v>55</v>
      </c>
      <c r="C1344" s="245"/>
      <c r="D1344" s="245"/>
      <c r="E1344" s="246"/>
      <c r="F1344" s="81">
        <f>SUM(F1342:F1343)</f>
        <v>76.804935</v>
      </c>
    </row>
    <row r="1345" spans="1:9" ht="15.6" thickTop="1" thickBot="1" x14ac:dyDescent="0.35">
      <c r="A1345" s="80">
        <v>5</v>
      </c>
      <c r="B1345" s="264" t="s">
        <v>31</v>
      </c>
      <c r="C1345" s="265"/>
      <c r="D1345" s="265"/>
      <c r="E1345" s="266"/>
      <c r="F1345" s="79">
        <f>SUM(F1344)*10%</f>
        <v>7.6804935000000008</v>
      </c>
      <c r="G1345" s="73">
        <f>SUM(F1345/F1346)</f>
        <v>9.0909090909090925E-2</v>
      </c>
    </row>
    <row r="1346" spans="1:9" ht="15.6" thickTop="1" thickBot="1" x14ac:dyDescent="0.35">
      <c r="A1346" s="78" t="s">
        <v>32</v>
      </c>
      <c r="B1346" s="244" t="s">
        <v>33</v>
      </c>
      <c r="C1346" s="245"/>
      <c r="D1346" s="245"/>
      <c r="E1346" s="246"/>
      <c r="F1346" s="81">
        <f>SUM(F1344:F1345)</f>
        <v>84.485428499999998</v>
      </c>
      <c r="G1346" s="82">
        <f>SUM(G1334,G1338,G1341,G1343,G1345)</f>
        <v>1</v>
      </c>
      <c r="I1346" s="31"/>
    </row>
    <row r="1347" spans="1:9" ht="15.6" thickTop="1" thickBot="1" x14ac:dyDescent="0.35"/>
    <row r="1348" spans="1:9" ht="44.4" thickTop="1" thickBot="1" x14ac:dyDescent="0.35">
      <c r="A1348" s="61" t="s">
        <v>2</v>
      </c>
      <c r="B1348" s="62" t="s">
        <v>3</v>
      </c>
      <c r="C1348" s="63" t="s">
        <v>4</v>
      </c>
      <c r="D1348" s="64" t="s">
        <v>5</v>
      </c>
      <c r="E1348" s="27"/>
      <c r="F1348" s="20"/>
      <c r="G1348" s="20"/>
      <c r="H1348" s="2"/>
      <c r="I1348" s="111"/>
    </row>
    <row r="1349" spans="1:9" ht="256.8" customHeight="1" thickTop="1" x14ac:dyDescent="0.3">
      <c r="A1349" s="85" t="s">
        <v>2764</v>
      </c>
      <c r="B1349" s="224" t="s">
        <v>1553</v>
      </c>
      <c r="C1349" s="26"/>
      <c r="D1349" s="26"/>
      <c r="E1349" s="27"/>
      <c r="F1349" s="20"/>
      <c r="G1349" s="20"/>
      <c r="H1349" s="2"/>
      <c r="I1349" s="111"/>
    </row>
    <row r="1350" spans="1:9" ht="69" customHeight="1" thickBot="1" x14ac:dyDescent="0.35">
      <c r="A1350" s="152" t="s">
        <v>2766</v>
      </c>
      <c r="B1350" s="113" t="s">
        <v>1558</v>
      </c>
      <c r="C1350" s="110" t="s">
        <v>130</v>
      </c>
      <c r="D1350" s="110">
        <v>1</v>
      </c>
      <c r="E1350" s="20"/>
      <c r="F1350" s="20"/>
      <c r="G1350" s="20"/>
    </row>
    <row r="1351" spans="1:9" ht="30" thickTop="1" thickBot="1" x14ac:dyDescent="0.35">
      <c r="A1351" s="61" t="s">
        <v>9</v>
      </c>
      <c r="B1351" s="62" t="s">
        <v>10</v>
      </c>
      <c r="C1351" s="62" t="s">
        <v>4</v>
      </c>
      <c r="D1351" s="62" t="s">
        <v>11</v>
      </c>
      <c r="E1351" s="62" t="s">
        <v>12</v>
      </c>
      <c r="F1351" s="62" t="s">
        <v>13</v>
      </c>
      <c r="G1351" s="64" t="s">
        <v>14</v>
      </c>
    </row>
    <row r="1352" spans="1:9" ht="15" thickTop="1" x14ac:dyDescent="0.3">
      <c r="A1352" s="20"/>
      <c r="B1352" s="67" t="s">
        <v>15</v>
      </c>
      <c r="C1352" s="68"/>
      <c r="D1352" s="68"/>
      <c r="E1352" s="68"/>
      <c r="F1352" s="68"/>
      <c r="G1352" s="7"/>
    </row>
    <row r="1353" spans="1:9" x14ac:dyDescent="0.3">
      <c r="A1353" s="36" t="s">
        <v>16</v>
      </c>
      <c r="B1353" s="4" t="s">
        <v>70</v>
      </c>
      <c r="C1353" s="4" t="s">
        <v>18</v>
      </c>
      <c r="D1353" s="4">
        <v>0.33</v>
      </c>
      <c r="E1353" s="70">
        <v>30.27</v>
      </c>
      <c r="F1353" s="6">
        <f>PRODUCT(D1353:E1353)</f>
        <v>9.9891000000000005</v>
      </c>
      <c r="G1353" s="7"/>
    </row>
    <row r="1354" spans="1:9" ht="15" thickBot="1" x14ac:dyDescent="0.35">
      <c r="A1354" s="36" t="s">
        <v>19</v>
      </c>
      <c r="B1354" s="4" t="s">
        <v>20</v>
      </c>
      <c r="C1354" s="4" t="s">
        <v>18</v>
      </c>
      <c r="D1354" s="22">
        <v>0.5</v>
      </c>
      <c r="E1354" s="70">
        <v>25.18</v>
      </c>
      <c r="F1354" s="6">
        <f>PRODUCT(D1354:E1354)</f>
        <v>12.59</v>
      </c>
      <c r="G1354" s="7"/>
    </row>
    <row r="1355" spans="1:9" ht="15.6" thickTop="1" thickBot="1" x14ac:dyDescent="0.35">
      <c r="A1355" s="71">
        <v>1</v>
      </c>
      <c r="B1355" s="244" t="s">
        <v>21</v>
      </c>
      <c r="C1355" s="245"/>
      <c r="D1355" s="245"/>
      <c r="E1355" s="246"/>
      <c r="F1355" s="72">
        <f>SUM(F1353:F1354)</f>
        <v>22.5791</v>
      </c>
      <c r="G1355" s="73">
        <f>SUM(F1355/F1367)</f>
        <v>0.19433060214080389</v>
      </c>
    </row>
    <row r="1356" spans="1:9" ht="15" thickTop="1" x14ac:dyDescent="0.3">
      <c r="A1356" s="20"/>
      <c r="B1356" s="74" t="s">
        <v>45</v>
      </c>
      <c r="C1356" s="4"/>
      <c r="D1356" s="4"/>
      <c r="E1356" s="4"/>
      <c r="F1356" s="41"/>
      <c r="G1356" s="75"/>
    </row>
    <row r="1357" spans="1:9" x14ac:dyDescent="0.3">
      <c r="A1357" s="36" t="s">
        <v>23</v>
      </c>
      <c r="B1357" s="4" t="s">
        <v>1559</v>
      </c>
      <c r="C1357" s="4" t="s">
        <v>130</v>
      </c>
      <c r="D1357" s="22">
        <v>1</v>
      </c>
      <c r="E1357" s="153">
        <v>53.33</v>
      </c>
      <c r="F1357" s="6">
        <f>D1357*E1357</f>
        <v>53.33</v>
      </c>
      <c r="G1357" s="7"/>
    </row>
    <row r="1358" spans="1:9" ht="15" thickBot="1" x14ac:dyDescent="0.35">
      <c r="A1358" s="36" t="s">
        <v>47</v>
      </c>
      <c r="B1358" s="4" t="s">
        <v>1479</v>
      </c>
      <c r="C1358" s="4" t="s">
        <v>130</v>
      </c>
      <c r="D1358" s="22">
        <v>1</v>
      </c>
      <c r="E1358" s="6">
        <v>10.67</v>
      </c>
      <c r="F1358" s="23">
        <f>D1358*E1358</f>
        <v>10.67</v>
      </c>
      <c r="G1358" s="7"/>
    </row>
    <row r="1359" spans="1:9" ht="15.6" thickTop="1" thickBot="1" x14ac:dyDescent="0.35">
      <c r="A1359" s="71">
        <v>2</v>
      </c>
      <c r="B1359" s="244" t="s">
        <v>49</v>
      </c>
      <c r="C1359" s="245"/>
      <c r="D1359" s="245"/>
      <c r="E1359" s="246"/>
      <c r="F1359" s="72">
        <f>SUM(F1357:F1358)</f>
        <v>64</v>
      </c>
      <c r="G1359" s="73">
        <f>SUM(F1359/F1367)</f>
        <v>0.55082614174220623</v>
      </c>
    </row>
    <row r="1360" spans="1:9" ht="15" thickTop="1" x14ac:dyDescent="0.3">
      <c r="A1360" s="20"/>
      <c r="B1360" s="74" t="s">
        <v>22</v>
      </c>
      <c r="C1360" s="4"/>
      <c r="D1360" s="4"/>
      <c r="E1360" s="4"/>
      <c r="F1360" s="41"/>
      <c r="G1360" s="75"/>
    </row>
    <row r="1361" spans="1:9" ht="15" thickBot="1" x14ac:dyDescent="0.35">
      <c r="A1361" s="36" t="s">
        <v>50</v>
      </c>
      <c r="B1361" s="4" t="s">
        <v>1481</v>
      </c>
      <c r="C1361" s="4" t="s">
        <v>130</v>
      </c>
      <c r="D1361" s="22">
        <v>1</v>
      </c>
      <c r="E1361" s="76">
        <v>5.27</v>
      </c>
      <c r="F1361" s="23">
        <f>PRODUCT(D1361:E1361)</f>
        <v>5.27</v>
      </c>
      <c r="G1361" s="7"/>
    </row>
    <row r="1362" spans="1:9" ht="15.6" thickTop="1" thickBot="1" x14ac:dyDescent="0.35">
      <c r="A1362" s="71">
        <v>3</v>
      </c>
      <c r="B1362" s="244" t="s">
        <v>25</v>
      </c>
      <c r="C1362" s="245"/>
      <c r="D1362" s="245"/>
      <c r="E1362" s="246"/>
      <c r="F1362" s="72">
        <f>SUM(F1361)</f>
        <v>5.27</v>
      </c>
      <c r="G1362" s="73">
        <f>SUM(F1362/F1367)</f>
        <v>4.5357090109084792E-2</v>
      </c>
    </row>
    <row r="1363" spans="1:9" ht="15.6" thickTop="1" thickBot="1" x14ac:dyDescent="0.35">
      <c r="A1363" s="78" t="s">
        <v>26</v>
      </c>
      <c r="B1363" s="244" t="s">
        <v>54</v>
      </c>
      <c r="C1363" s="245"/>
      <c r="D1363" s="245"/>
      <c r="E1363" s="246"/>
      <c r="F1363" s="79">
        <f>SUM(F1355,F1359,F1362)</f>
        <v>91.849099999999993</v>
      </c>
      <c r="G1363" s="3"/>
    </row>
    <row r="1364" spans="1:9" ht="15.6" thickTop="1" thickBot="1" x14ac:dyDescent="0.35">
      <c r="A1364" s="80">
        <v>4</v>
      </c>
      <c r="B1364" s="264" t="s">
        <v>28</v>
      </c>
      <c r="C1364" s="265"/>
      <c r="D1364" s="265"/>
      <c r="E1364" s="266"/>
      <c r="F1364" s="79">
        <f>SUM(F1363)*15%</f>
        <v>13.777364999999998</v>
      </c>
      <c r="G1364" s="73">
        <f>SUM(F1364/F1367)</f>
        <v>0.11857707509881421</v>
      </c>
    </row>
    <row r="1365" spans="1:9" ht="15.6" thickTop="1" thickBot="1" x14ac:dyDescent="0.35">
      <c r="A1365" s="78" t="s">
        <v>29</v>
      </c>
      <c r="B1365" s="244" t="s">
        <v>55</v>
      </c>
      <c r="C1365" s="245"/>
      <c r="D1365" s="245"/>
      <c r="E1365" s="246"/>
      <c r="F1365" s="81">
        <f>SUM(F1363:F1364)</f>
        <v>105.626465</v>
      </c>
    </row>
    <row r="1366" spans="1:9" ht="15.6" thickTop="1" thickBot="1" x14ac:dyDescent="0.35">
      <c r="A1366" s="80">
        <v>5</v>
      </c>
      <c r="B1366" s="264" t="s">
        <v>31</v>
      </c>
      <c r="C1366" s="265"/>
      <c r="D1366" s="265"/>
      <c r="E1366" s="266"/>
      <c r="F1366" s="79">
        <f>SUM(F1365)*10%</f>
        <v>10.5626465</v>
      </c>
      <c r="G1366" s="73">
        <f>SUM(F1366/F1367)</f>
        <v>9.0909090909090912E-2</v>
      </c>
    </row>
    <row r="1367" spans="1:9" ht="15.6" thickTop="1" thickBot="1" x14ac:dyDescent="0.35">
      <c r="A1367" s="78" t="s">
        <v>32</v>
      </c>
      <c r="B1367" s="244" t="s">
        <v>33</v>
      </c>
      <c r="C1367" s="245"/>
      <c r="D1367" s="245"/>
      <c r="E1367" s="246"/>
      <c r="F1367" s="81">
        <f>SUM(F1365:F1366)</f>
        <v>116.1891115</v>
      </c>
      <c r="G1367" s="82">
        <f>SUM(G1355,G1359,G1362,G1364,G1366)</f>
        <v>1</v>
      </c>
      <c r="I1367" s="31"/>
    </row>
    <row r="1368" spans="1:9" ht="15.6" thickTop="1" thickBot="1" x14ac:dyDescent="0.35"/>
    <row r="1369" spans="1:9" ht="44.4" thickTop="1" thickBot="1" x14ac:dyDescent="0.35">
      <c r="A1369" s="61" t="s">
        <v>2</v>
      </c>
      <c r="B1369" s="62" t="s">
        <v>3</v>
      </c>
      <c r="C1369" s="63" t="s">
        <v>4</v>
      </c>
      <c r="D1369" s="64" t="s">
        <v>5</v>
      </c>
      <c r="E1369" s="27"/>
      <c r="F1369" s="20"/>
      <c r="G1369" s="20"/>
      <c r="H1369" s="2"/>
      <c r="I1369" s="111"/>
    </row>
    <row r="1370" spans="1:9" ht="265.8" customHeight="1" thickTop="1" x14ac:dyDescent="0.3">
      <c r="A1370" s="85" t="s">
        <v>2767</v>
      </c>
      <c r="B1370" s="224" t="s">
        <v>1561</v>
      </c>
      <c r="C1370" s="26"/>
      <c r="D1370" s="26"/>
      <c r="E1370" s="27"/>
      <c r="F1370" s="20"/>
      <c r="G1370" s="20"/>
      <c r="H1370" s="2"/>
      <c r="I1370" s="111"/>
    </row>
    <row r="1371" spans="1:9" ht="64.8" customHeight="1" thickBot="1" x14ac:dyDescent="0.35">
      <c r="A1371" s="152" t="s">
        <v>2768</v>
      </c>
      <c r="B1371" s="113" t="s">
        <v>1563</v>
      </c>
      <c r="C1371" s="110" t="s">
        <v>130</v>
      </c>
      <c r="D1371" s="110">
        <v>1</v>
      </c>
      <c r="E1371" s="20"/>
      <c r="F1371" s="20"/>
      <c r="G1371" s="20"/>
    </row>
    <row r="1372" spans="1:9" ht="30" thickTop="1" thickBot="1" x14ac:dyDescent="0.35">
      <c r="A1372" s="61" t="s">
        <v>9</v>
      </c>
      <c r="B1372" s="62" t="s">
        <v>10</v>
      </c>
      <c r="C1372" s="62" t="s">
        <v>4</v>
      </c>
      <c r="D1372" s="62" t="s">
        <v>11</v>
      </c>
      <c r="E1372" s="62" t="s">
        <v>12</v>
      </c>
      <c r="F1372" s="62" t="s">
        <v>13</v>
      </c>
      <c r="G1372" s="64" t="s">
        <v>14</v>
      </c>
    </row>
    <row r="1373" spans="1:9" ht="15" thickTop="1" x14ac:dyDescent="0.3">
      <c r="A1373" s="20"/>
      <c r="B1373" s="67" t="s">
        <v>15</v>
      </c>
      <c r="C1373" s="68"/>
      <c r="D1373" s="68"/>
      <c r="E1373" s="68"/>
      <c r="F1373" s="68"/>
      <c r="G1373" s="7"/>
    </row>
    <row r="1374" spans="1:9" x14ac:dyDescent="0.3">
      <c r="A1374" s="36" t="s">
        <v>16</v>
      </c>
      <c r="B1374" s="4" t="s">
        <v>70</v>
      </c>
      <c r="C1374" s="4" t="s">
        <v>18</v>
      </c>
      <c r="D1374" s="4">
        <v>0.25</v>
      </c>
      <c r="E1374" s="70">
        <v>30.27</v>
      </c>
      <c r="F1374" s="6">
        <f>PRODUCT(D1374:E1374)</f>
        <v>7.5674999999999999</v>
      </c>
      <c r="G1374" s="7"/>
    </row>
    <row r="1375" spans="1:9" ht="15" thickBot="1" x14ac:dyDescent="0.35">
      <c r="A1375" s="36" t="s">
        <v>19</v>
      </c>
      <c r="B1375" s="4" t="s">
        <v>20</v>
      </c>
      <c r="C1375" s="4" t="s">
        <v>18</v>
      </c>
      <c r="D1375" s="4">
        <v>0.33</v>
      </c>
      <c r="E1375" s="70">
        <v>25.18</v>
      </c>
      <c r="F1375" s="6">
        <f>PRODUCT(D1375:E1375)</f>
        <v>8.3094000000000001</v>
      </c>
      <c r="G1375" s="7"/>
    </row>
    <row r="1376" spans="1:9" ht="15.6" thickTop="1" thickBot="1" x14ac:dyDescent="0.35">
      <c r="A1376" s="71">
        <v>1</v>
      </c>
      <c r="B1376" s="244" t="s">
        <v>21</v>
      </c>
      <c r="C1376" s="245"/>
      <c r="D1376" s="245"/>
      <c r="E1376" s="246"/>
      <c r="F1376" s="72">
        <f>SUM(F1374:F1375)</f>
        <v>15.876899999999999</v>
      </c>
      <c r="G1376" s="73">
        <f>SUM(F1376/F1388)</f>
        <v>0.22144664035804867</v>
      </c>
    </row>
    <row r="1377" spans="1:9" ht="15" thickTop="1" x14ac:dyDescent="0.3">
      <c r="A1377" s="20"/>
      <c r="B1377" s="74" t="s">
        <v>45</v>
      </c>
      <c r="C1377" s="4"/>
      <c r="D1377" s="4"/>
      <c r="E1377" s="4"/>
      <c r="F1377" s="41"/>
      <c r="G1377" s="75"/>
    </row>
    <row r="1378" spans="1:9" x14ac:dyDescent="0.3">
      <c r="A1378" s="36" t="s">
        <v>23</v>
      </c>
      <c r="B1378" s="4" t="s">
        <v>1556</v>
      </c>
      <c r="C1378" s="4" t="s">
        <v>130</v>
      </c>
      <c r="D1378" s="22">
        <v>1</v>
      </c>
      <c r="E1378" s="153">
        <v>30.95</v>
      </c>
      <c r="F1378" s="6">
        <f>D1378*E1378</f>
        <v>30.95</v>
      </c>
      <c r="G1378" s="7"/>
    </row>
    <row r="1379" spans="1:9" ht="15" thickBot="1" x14ac:dyDescent="0.35">
      <c r="A1379" s="36" t="s">
        <v>47</v>
      </c>
      <c r="B1379" s="4" t="s">
        <v>1479</v>
      </c>
      <c r="C1379" s="4" t="s">
        <v>130</v>
      </c>
      <c r="D1379" s="22">
        <v>1</v>
      </c>
      <c r="E1379" s="6">
        <v>6.19</v>
      </c>
      <c r="F1379" s="23">
        <f>D1379*E1379</f>
        <v>6.19</v>
      </c>
      <c r="G1379" s="7"/>
    </row>
    <row r="1380" spans="1:9" ht="15.6" thickTop="1" thickBot="1" x14ac:dyDescent="0.35">
      <c r="A1380" s="71">
        <v>2</v>
      </c>
      <c r="B1380" s="244" t="s">
        <v>49</v>
      </c>
      <c r="C1380" s="245"/>
      <c r="D1380" s="245"/>
      <c r="E1380" s="246"/>
      <c r="F1380" s="72">
        <f>SUM(F1378:F1379)</f>
        <v>37.14</v>
      </c>
      <c r="G1380" s="73">
        <f>SUM(F1380/F1388)</f>
        <v>0.51801851891099193</v>
      </c>
    </row>
    <row r="1381" spans="1:9" ht="15" thickTop="1" x14ac:dyDescent="0.3">
      <c r="A1381" s="20"/>
      <c r="B1381" s="74" t="s">
        <v>22</v>
      </c>
      <c r="C1381" s="4"/>
      <c r="D1381" s="4"/>
      <c r="E1381" s="4"/>
      <c r="F1381" s="41"/>
      <c r="G1381" s="75"/>
    </row>
    <row r="1382" spans="1:9" ht="15" thickBot="1" x14ac:dyDescent="0.35">
      <c r="A1382" s="36" t="s">
        <v>50</v>
      </c>
      <c r="B1382" s="4" t="s">
        <v>1481</v>
      </c>
      <c r="C1382" s="4" t="s">
        <v>130</v>
      </c>
      <c r="D1382" s="22">
        <v>1</v>
      </c>
      <c r="E1382" s="76">
        <v>3.66</v>
      </c>
      <c r="F1382" s="23">
        <f>PRODUCT(D1382:E1382)</f>
        <v>3.66</v>
      </c>
      <c r="G1382" s="7"/>
    </row>
    <row r="1383" spans="1:9" ht="15.6" thickTop="1" thickBot="1" x14ac:dyDescent="0.35">
      <c r="A1383" s="71">
        <v>3</v>
      </c>
      <c r="B1383" s="244" t="s">
        <v>25</v>
      </c>
      <c r="C1383" s="245"/>
      <c r="D1383" s="245"/>
      <c r="E1383" s="246"/>
      <c r="F1383" s="72">
        <f>SUM(F1382)</f>
        <v>3.66</v>
      </c>
      <c r="G1383" s="73">
        <f>SUM(F1383/F1388)</f>
        <v>5.104867472305414E-2</v>
      </c>
    </row>
    <row r="1384" spans="1:9" ht="15.6" thickTop="1" thickBot="1" x14ac:dyDescent="0.35">
      <c r="A1384" s="78" t="s">
        <v>26</v>
      </c>
      <c r="B1384" s="244" t="s">
        <v>54</v>
      </c>
      <c r="C1384" s="245"/>
      <c r="D1384" s="245"/>
      <c r="E1384" s="246"/>
      <c r="F1384" s="79">
        <f>SUM(F1376,F1380,F1383)</f>
        <v>56.676900000000003</v>
      </c>
      <c r="G1384" s="3"/>
    </row>
    <row r="1385" spans="1:9" ht="15.6" thickTop="1" thickBot="1" x14ac:dyDescent="0.35">
      <c r="A1385" s="80">
        <v>4</v>
      </c>
      <c r="B1385" s="264" t="s">
        <v>28</v>
      </c>
      <c r="C1385" s="265"/>
      <c r="D1385" s="265"/>
      <c r="E1385" s="266"/>
      <c r="F1385" s="79">
        <f>SUM(F1384)*15%</f>
        <v>8.5015350000000005</v>
      </c>
      <c r="G1385" s="73">
        <f>SUM(F1385/F1388)</f>
        <v>0.11857707509881422</v>
      </c>
    </row>
    <row r="1386" spans="1:9" ht="15.6" thickTop="1" thickBot="1" x14ac:dyDescent="0.35">
      <c r="A1386" s="78" t="s">
        <v>29</v>
      </c>
      <c r="B1386" s="244" t="s">
        <v>55</v>
      </c>
      <c r="C1386" s="245"/>
      <c r="D1386" s="245"/>
      <c r="E1386" s="246"/>
      <c r="F1386" s="81">
        <f>SUM(F1384:F1385)</f>
        <v>65.178435000000007</v>
      </c>
    </row>
    <row r="1387" spans="1:9" ht="15.6" thickTop="1" thickBot="1" x14ac:dyDescent="0.35">
      <c r="A1387" s="80">
        <v>5</v>
      </c>
      <c r="B1387" s="264" t="s">
        <v>31</v>
      </c>
      <c r="C1387" s="265"/>
      <c r="D1387" s="265"/>
      <c r="E1387" s="266"/>
      <c r="F1387" s="79">
        <f>SUM(F1386)*10%</f>
        <v>6.5178435000000015</v>
      </c>
      <c r="G1387" s="73">
        <f>SUM(F1387/F1388)</f>
        <v>9.0909090909090925E-2</v>
      </c>
    </row>
    <row r="1388" spans="1:9" ht="15.6" thickTop="1" thickBot="1" x14ac:dyDescent="0.35">
      <c r="A1388" s="78" t="s">
        <v>32</v>
      </c>
      <c r="B1388" s="244" t="s">
        <v>33</v>
      </c>
      <c r="C1388" s="245"/>
      <c r="D1388" s="245"/>
      <c r="E1388" s="246"/>
      <c r="F1388" s="81">
        <f>SUM(F1386:F1387)</f>
        <v>71.696278500000005</v>
      </c>
      <c r="G1388" s="82">
        <f>SUM(G1376,G1380,G1383,G1385,G1387)</f>
        <v>1</v>
      </c>
      <c r="I1388" s="31"/>
    </row>
    <row r="1389" spans="1:9" ht="15.6" thickTop="1" thickBot="1" x14ac:dyDescent="0.35"/>
    <row r="1390" spans="1:9" ht="44.4" thickTop="1" thickBot="1" x14ac:dyDescent="0.35">
      <c r="A1390" s="61" t="s">
        <v>2</v>
      </c>
      <c r="B1390" s="62" t="s">
        <v>3</v>
      </c>
      <c r="C1390" s="63" t="s">
        <v>4</v>
      </c>
      <c r="D1390" s="64" t="s">
        <v>5</v>
      </c>
      <c r="E1390" s="27"/>
      <c r="F1390" s="20"/>
      <c r="G1390" s="20"/>
      <c r="H1390" s="2"/>
      <c r="I1390" s="111"/>
    </row>
    <row r="1391" spans="1:9" ht="270" customHeight="1" thickTop="1" x14ac:dyDescent="0.3">
      <c r="A1391" s="85" t="s">
        <v>2767</v>
      </c>
      <c r="B1391" s="224" t="s">
        <v>1561</v>
      </c>
      <c r="C1391" s="26"/>
      <c r="D1391" s="26"/>
      <c r="E1391" s="27"/>
      <c r="F1391" s="20"/>
      <c r="G1391" s="20"/>
      <c r="H1391" s="2"/>
      <c r="I1391" s="111"/>
    </row>
    <row r="1392" spans="1:9" ht="70.2" customHeight="1" thickBot="1" x14ac:dyDescent="0.35">
      <c r="A1392" s="152" t="s">
        <v>2769</v>
      </c>
      <c r="B1392" s="113" t="s">
        <v>1558</v>
      </c>
      <c r="C1392" s="110" t="s">
        <v>130</v>
      </c>
      <c r="D1392" s="110">
        <v>1</v>
      </c>
      <c r="E1392" s="20"/>
      <c r="F1392" s="20"/>
      <c r="G1392" s="20"/>
    </row>
    <row r="1393" spans="1:7" ht="30" thickTop="1" thickBot="1" x14ac:dyDescent="0.35">
      <c r="A1393" s="61" t="s">
        <v>9</v>
      </c>
      <c r="B1393" s="62" t="s">
        <v>10</v>
      </c>
      <c r="C1393" s="62" t="s">
        <v>4</v>
      </c>
      <c r="D1393" s="62" t="s">
        <v>11</v>
      </c>
      <c r="E1393" s="62" t="s">
        <v>12</v>
      </c>
      <c r="F1393" s="62" t="s">
        <v>13</v>
      </c>
      <c r="G1393" s="64" t="s">
        <v>14</v>
      </c>
    </row>
    <row r="1394" spans="1:7" ht="15" thickTop="1" x14ac:dyDescent="0.3">
      <c r="A1394" s="20"/>
      <c r="B1394" s="67" t="s">
        <v>15</v>
      </c>
      <c r="C1394" s="68"/>
      <c r="D1394" s="68"/>
      <c r="E1394" s="68"/>
      <c r="F1394" s="68"/>
      <c r="G1394" s="7"/>
    </row>
    <row r="1395" spans="1:7" x14ac:dyDescent="0.3">
      <c r="A1395" s="36" t="s">
        <v>16</v>
      </c>
      <c r="B1395" s="4" t="s">
        <v>70</v>
      </c>
      <c r="C1395" s="4" t="s">
        <v>18</v>
      </c>
      <c r="D1395" s="4">
        <v>0.33</v>
      </c>
      <c r="E1395" s="70">
        <v>30.72</v>
      </c>
      <c r="F1395" s="6">
        <f>PRODUCT(D1395:E1395)</f>
        <v>10.137600000000001</v>
      </c>
      <c r="G1395" s="7"/>
    </row>
    <row r="1396" spans="1:7" ht="15" thickBot="1" x14ac:dyDescent="0.35">
      <c r="A1396" s="36" t="s">
        <v>19</v>
      </c>
      <c r="B1396" s="4" t="s">
        <v>20</v>
      </c>
      <c r="C1396" s="4" t="s">
        <v>18</v>
      </c>
      <c r="D1396" s="22">
        <v>0.5</v>
      </c>
      <c r="E1396" s="70">
        <v>25.18</v>
      </c>
      <c r="F1396" s="6">
        <f>PRODUCT(D1396:E1396)</f>
        <v>12.59</v>
      </c>
      <c r="G1396" s="7"/>
    </row>
    <row r="1397" spans="1:7" ht="15.6" thickTop="1" thickBot="1" x14ac:dyDescent="0.35">
      <c r="A1397" s="71">
        <v>1</v>
      </c>
      <c r="B1397" s="244" t="s">
        <v>21</v>
      </c>
      <c r="C1397" s="245"/>
      <c r="D1397" s="245"/>
      <c r="E1397" s="246"/>
      <c r="F1397" s="72">
        <f>SUM(F1395:F1396)</f>
        <v>22.727600000000002</v>
      </c>
      <c r="G1397" s="73">
        <f>SUM(F1397/F1409)</f>
        <v>0.22495332542155685</v>
      </c>
    </row>
    <row r="1398" spans="1:7" ht="15" thickTop="1" x14ac:dyDescent="0.3">
      <c r="A1398" s="20"/>
      <c r="B1398" s="74" t="s">
        <v>45</v>
      </c>
      <c r="C1398" s="4"/>
      <c r="D1398" s="4"/>
      <c r="E1398" s="4"/>
      <c r="F1398" s="41"/>
      <c r="G1398" s="75"/>
    </row>
    <row r="1399" spans="1:7" x14ac:dyDescent="0.3">
      <c r="A1399" s="36" t="s">
        <v>23</v>
      </c>
      <c r="B1399" s="4" t="s">
        <v>1559</v>
      </c>
      <c r="C1399" s="4" t="s">
        <v>130</v>
      </c>
      <c r="D1399" s="22">
        <v>1</v>
      </c>
      <c r="E1399" s="153">
        <v>43.35</v>
      </c>
      <c r="F1399" s="6">
        <f>D1399*E1399</f>
        <v>43.35</v>
      </c>
      <c r="G1399" s="7"/>
    </row>
    <row r="1400" spans="1:7" ht="15" thickBot="1" x14ac:dyDescent="0.35">
      <c r="A1400" s="36" t="s">
        <v>47</v>
      </c>
      <c r="B1400" s="4" t="s">
        <v>1479</v>
      </c>
      <c r="C1400" s="4" t="s">
        <v>130</v>
      </c>
      <c r="D1400" s="22">
        <v>1</v>
      </c>
      <c r="E1400" s="6">
        <v>9.07</v>
      </c>
      <c r="F1400" s="23">
        <f>D1400*E1400</f>
        <v>9.07</v>
      </c>
      <c r="G1400" s="7"/>
    </row>
    <row r="1401" spans="1:7" ht="15.6" thickTop="1" thickBot="1" x14ac:dyDescent="0.35">
      <c r="A1401" s="71">
        <v>2</v>
      </c>
      <c r="B1401" s="244" t="s">
        <v>49</v>
      </c>
      <c r="C1401" s="245"/>
      <c r="D1401" s="245"/>
      <c r="E1401" s="246"/>
      <c r="F1401" s="72">
        <f>SUM(F1399:F1400)</f>
        <v>52.42</v>
      </c>
      <c r="G1401" s="73">
        <f>SUM(F1401/F1409)</f>
        <v>0.51884287468091694</v>
      </c>
    </row>
    <row r="1402" spans="1:7" ht="15" thickTop="1" x14ac:dyDescent="0.3">
      <c r="A1402" s="20"/>
      <c r="B1402" s="74" t="s">
        <v>22</v>
      </c>
      <c r="C1402" s="4"/>
      <c r="D1402" s="4"/>
      <c r="E1402" s="4"/>
      <c r="F1402" s="41"/>
      <c r="G1402" s="75"/>
    </row>
    <row r="1403" spans="1:7" ht="15" thickBot="1" x14ac:dyDescent="0.35">
      <c r="A1403" s="36" t="s">
        <v>50</v>
      </c>
      <c r="B1403" s="4" t="s">
        <v>1481</v>
      </c>
      <c r="C1403" s="4" t="s">
        <v>130</v>
      </c>
      <c r="D1403" s="22">
        <v>1</v>
      </c>
      <c r="E1403" s="76">
        <v>4.72</v>
      </c>
      <c r="F1403" s="23">
        <f>PRODUCT(D1403:E1403)</f>
        <v>4.72</v>
      </c>
      <c r="G1403" s="7"/>
    </row>
    <row r="1404" spans="1:7" ht="15.6" thickTop="1" thickBot="1" x14ac:dyDescent="0.35">
      <c r="A1404" s="71">
        <v>3</v>
      </c>
      <c r="B1404" s="244" t="s">
        <v>25</v>
      </c>
      <c r="C1404" s="245"/>
      <c r="D1404" s="245"/>
      <c r="E1404" s="246"/>
      <c r="F1404" s="72">
        <f>SUM(F1403)</f>
        <v>4.72</v>
      </c>
      <c r="G1404" s="73">
        <f>SUM(F1404/F1409)</f>
        <v>4.6717633889620906E-2</v>
      </c>
    </row>
    <row r="1405" spans="1:7" ht="15.6" thickTop="1" thickBot="1" x14ac:dyDescent="0.35">
      <c r="A1405" s="78" t="s">
        <v>26</v>
      </c>
      <c r="B1405" s="244" t="s">
        <v>54</v>
      </c>
      <c r="C1405" s="245"/>
      <c r="D1405" s="245"/>
      <c r="E1405" s="246"/>
      <c r="F1405" s="79">
        <f>SUM(F1397,F1401,F1404)</f>
        <v>79.86760000000001</v>
      </c>
      <c r="G1405" s="3"/>
    </row>
    <row r="1406" spans="1:7" ht="15.6" thickTop="1" thickBot="1" x14ac:dyDescent="0.35">
      <c r="A1406" s="80">
        <v>4</v>
      </c>
      <c r="B1406" s="264" t="s">
        <v>28</v>
      </c>
      <c r="C1406" s="265"/>
      <c r="D1406" s="265"/>
      <c r="E1406" s="266"/>
      <c r="F1406" s="79">
        <f>SUM(F1405)*15%</f>
        <v>11.98014</v>
      </c>
      <c r="G1406" s="73">
        <f>SUM(F1406/F1409)</f>
        <v>0.11857707509881421</v>
      </c>
    </row>
    <row r="1407" spans="1:7" ht="15.6" thickTop="1" thickBot="1" x14ac:dyDescent="0.35">
      <c r="A1407" s="78" t="s">
        <v>29</v>
      </c>
      <c r="B1407" s="244" t="s">
        <v>55</v>
      </c>
      <c r="C1407" s="245"/>
      <c r="D1407" s="245"/>
      <c r="E1407" s="246"/>
      <c r="F1407" s="81">
        <f>SUM(F1405:F1406)</f>
        <v>91.847740000000016</v>
      </c>
    </row>
    <row r="1408" spans="1:7" ht="15.6" thickTop="1" thickBot="1" x14ac:dyDescent="0.35">
      <c r="A1408" s="80">
        <v>5</v>
      </c>
      <c r="B1408" s="264" t="s">
        <v>31</v>
      </c>
      <c r="C1408" s="265"/>
      <c r="D1408" s="265"/>
      <c r="E1408" s="266"/>
      <c r="F1408" s="79">
        <f>SUM(F1407)*10%</f>
        <v>9.1847740000000027</v>
      </c>
      <c r="G1408" s="73">
        <f>SUM(F1408/F1409)</f>
        <v>9.0909090909090912E-2</v>
      </c>
    </row>
    <row r="1409" spans="1:13" ht="15.6" thickTop="1" thickBot="1" x14ac:dyDescent="0.35">
      <c r="A1409" s="78" t="s">
        <v>32</v>
      </c>
      <c r="B1409" s="244" t="s">
        <v>33</v>
      </c>
      <c r="C1409" s="245"/>
      <c r="D1409" s="245"/>
      <c r="E1409" s="246"/>
      <c r="F1409" s="81">
        <f>SUM(F1407:F1408)</f>
        <v>101.03251400000002</v>
      </c>
      <c r="G1409" s="82">
        <f>SUM(G1397,G1401,G1404,G1406,G1408)</f>
        <v>0.99999999999999989</v>
      </c>
      <c r="I1409" s="31"/>
    </row>
    <row r="1410" spans="1:13" ht="15" thickTop="1" x14ac:dyDescent="0.3"/>
    <row r="1411" spans="1:13" x14ac:dyDescent="0.3">
      <c r="A1411" s="231" t="s">
        <v>1565</v>
      </c>
      <c r="B1411" s="231"/>
      <c r="C1411" s="231"/>
      <c r="D1411" s="231"/>
      <c r="E1411" s="231"/>
      <c r="F1411" s="231"/>
      <c r="G1411" s="231"/>
    </row>
    <row r="1412" spans="1:13" ht="15" thickBot="1" x14ac:dyDescent="0.35"/>
    <row r="1413" spans="1:13" ht="44.4" thickTop="1" thickBot="1" x14ac:dyDescent="0.35">
      <c r="A1413" s="61" t="s">
        <v>2</v>
      </c>
      <c r="B1413" s="62" t="s">
        <v>3</v>
      </c>
      <c r="C1413" s="63" t="s">
        <v>4</v>
      </c>
      <c r="D1413" s="64" t="s">
        <v>5</v>
      </c>
      <c r="E1413" s="27"/>
      <c r="F1413" s="20"/>
      <c r="G1413" s="20"/>
      <c r="H1413" s="2"/>
      <c r="I1413" s="111"/>
    </row>
    <row r="1414" spans="1:13" ht="310.8" customHeight="1" thickTop="1" x14ac:dyDescent="0.3">
      <c r="A1414" s="85" t="s">
        <v>1566</v>
      </c>
      <c r="B1414" s="224" t="s">
        <v>1567</v>
      </c>
      <c r="C1414" s="26"/>
      <c r="D1414" s="26"/>
      <c r="E1414" s="27"/>
      <c r="F1414" s="20"/>
      <c r="G1414" s="20"/>
      <c r="H1414" s="2"/>
      <c r="I1414" s="111"/>
    </row>
    <row r="1415" spans="1:13" ht="66" customHeight="1" thickBot="1" x14ac:dyDescent="0.35">
      <c r="A1415" s="152" t="s">
        <v>1568</v>
      </c>
      <c r="B1415" s="113" t="s">
        <v>1569</v>
      </c>
      <c r="C1415" s="110" t="s">
        <v>130</v>
      </c>
      <c r="D1415" s="110">
        <v>1</v>
      </c>
      <c r="E1415" s="20"/>
      <c r="F1415" s="20"/>
      <c r="G1415" s="20"/>
    </row>
    <row r="1416" spans="1:13" ht="30" thickTop="1" thickBot="1" x14ac:dyDescent="0.35">
      <c r="A1416" s="61" t="s">
        <v>9</v>
      </c>
      <c r="B1416" s="62" t="s">
        <v>10</v>
      </c>
      <c r="C1416" s="62" t="s">
        <v>4</v>
      </c>
      <c r="D1416" s="62" t="s">
        <v>11</v>
      </c>
      <c r="E1416" s="62" t="s">
        <v>12</v>
      </c>
      <c r="F1416" s="62" t="s">
        <v>13</v>
      </c>
      <c r="G1416" s="64" t="s">
        <v>14</v>
      </c>
    </row>
    <row r="1417" spans="1:13" ht="15" thickTop="1" x14ac:dyDescent="0.3">
      <c r="A1417" s="20"/>
      <c r="B1417" s="67" t="s">
        <v>15</v>
      </c>
      <c r="C1417" s="68"/>
      <c r="D1417" s="68"/>
      <c r="E1417" s="68"/>
      <c r="F1417" s="68"/>
      <c r="G1417" s="7"/>
    </row>
    <row r="1418" spans="1:13" x14ac:dyDescent="0.3">
      <c r="A1418" s="36" t="s">
        <v>16</v>
      </c>
      <c r="B1418" s="4" t="s">
        <v>70</v>
      </c>
      <c r="C1418" s="4" t="s">
        <v>18</v>
      </c>
      <c r="D1418" s="4">
        <v>0.33</v>
      </c>
      <c r="E1418" s="70">
        <v>30.27</v>
      </c>
      <c r="F1418" s="6">
        <f>PRODUCT(D1418:E1418)</f>
        <v>9.9891000000000005</v>
      </c>
      <c r="G1418" s="7"/>
    </row>
    <row r="1419" spans="1:13" ht="15" thickBot="1" x14ac:dyDescent="0.35">
      <c r="A1419" s="36" t="s">
        <v>19</v>
      </c>
      <c r="B1419" s="4" t="s">
        <v>20</v>
      </c>
      <c r="C1419" s="4" t="s">
        <v>18</v>
      </c>
      <c r="D1419" s="4">
        <v>0.33</v>
      </c>
      <c r="E1419" s="70">
        <v>25.18</v>
      </c>
      <c r="F1419" s="6">
        <f>PRODUCT(D1419:E1419)</f>
        <v>8.3094000000000001</v>
      </c>
      <c r="G1419" s="7"/>
    </row>
    <row r="1420" spans="1:13" ht="15.6" thickTop="1" thickBot="1" x14ac:dyDescent="0.35">
      <c r="A1420" s="71">
        <v>1</v>
      </c>
      <c r="B1420" s="244" t="s">
        <v>21</v>
      </c>
      <c r="C1420" s="245"/>
      <c r="D1420" s="245"/>
      <c r="E1420" s="246"/>
      <c r="F1420" s="72">
        <f>SUM(F1418:F1419)</f>
        <v>18.298500000000001</v>
      </c>
      <c r="G1420" s="73">
        <f>SUM(F1420/F1433)</f>
        <v>0.10275160902626716</v>
      </c>
    </row>
    <row r="1421" spans="1:13" ht="15" thickTop="1" x14ac:dyDescent="0.3">
      <c r="A1421" s="20"/>
      <c r="B1421" s="74" t="s">
        <v>45</v>
      </c>
      <c r="C1421" s="4"/>
      <c r="D1421" s="4"/>
      <c r="E1421" s="4"/>
      <c r="F1421" s="41"/>
      <c r="G1421" s="75"/>
    </row>
    <row r="1422" spans="1:13" ht="28.8" x14ac:dyDescent="0.3">
      <c r="A1422" s="36" t="s">
        <v>23</v>
      </c>
      <c r="B1422" s="4" t="s">
        <v>1570</v>
      </c>
      <c r="C1422" s="4" t="s">
        <v>130</v>
      </c>
      <c r="D1422" s="22">
        <v>1</v>
      </c>
      <c r="E1422" s="153">
        <v>60.94</v>
      </c>
      <c r="F1422" s="6">
        <f>D1422*E1422</f>
        <v>60.94</v>
      </c>
      <c r="G1422" s="7"/>
    </row>
    <row r="1423" spans="1:13" x14ac:dyDescent="0.3">
      <c r="A1423" s="36" t="s">
        <v>47</v>
      </c>
      <c r="B1423" s="4" t="s">
        <v>1479</v>
      </c>
      <c r="C1423" s="4" t="s">
        <v>130</v>
      </c>
      <c r="D1423" s="22">
        <v>1</v>
      </c>
      <c r="E1423" s="6">
        <v>12.19</v>
      </c>
      <c r="F1423" s="23">
        <f>D1423*E1423</f>
        <v>12.19</v>
      </c>
      <c r="G1423" s="7"/>
    </row>
    <row r="1424" spans="1:13" ht="25.8" customHeight="1" thickBot="1" x14ac:dyDescent="0.35">
      <c r="A1424" s="36" t="s">
        <v>78</v>
      </c>
      <c r="B1424" s="4" t="s">
        <v>1571</v>
      </c>
      <c r="C1424" s="4" t="s">
        <v>130</v>
      </c>
      <c r="D1424" s="22">
        <v>1</v>
      </c>
      <c r="E1424" s="6">
        <v>39.909999999999997</v>
      </c>
      <c r="F1424" s="23">
        <f>D1424*E1424</f>
        <v>39.909999999999997</v>
      </c>
      <c r="G1424" s="93"/>
      <c r="I1424" s="37"/>
      <c r="J1424" s="37"/>
      <c r="K1424" s="37"/>
      <c r="L1424" s="37"/>
      <c r="M1424" s="37"/>
    </row>
    <row r="1425" spans="1:9" ht="15.6" thickTop="1" thickBot="1" x14ac:dyDescent="0.35">
      <c r="A1425" s="71">
        <v>2</v>
      </c>
      <c r="B1425" s="244" t="s">
        <v>49</v>
      </c>
      <c r="C1425" s="245"/>
      <c r="D1425" s="245"/>
      <c r="E1425" s="246"/>
      <c r="F1425" s="72">
        <f>SUM(F1422:F1424)</f>
        <v>113.03999999999999</v>
      </c>
      <c r="G1425" s="73">
        <f>SUM(F1425/F1433)</f>
        <v>0.63475377131072153</v>
      </c>
    </row>
    <row r="1426" spans="1:9" ht="15" thickTop="1" x14ac:dyDescent="0.3">
      <c r="A1426" s="20"/>
      <c r="B1426" s="74" t="s">
        <v>22</v>
      </c>
      <c r="C1426" s="4"/>
      <c r="D1426" s="4"/>
      <c r="E1426" s="4"/>
      <c r="F1426" s="41"/>
      <c r="G1426" s="75"/>
    </row>
    <row r="1427" spans="1:9" ht="15" thickBot="1" x14ac:dyDescent="0.35">
      <c r="A1427" s="36" t="s">
        <v>50</v>
      </c>
      <c r="B1427" s="4" t="s">
        <v>1481</v>
      </c>
      <c r="C1427" s="4" t="s">
        <v>130</v>
      </c>
      <c r="D1427" s="22">
        <v>1</v>
      </c>
      <c r="E1427" s="76">
        <v>9.44</v>
      </c>
      <c r="F1427" s="23">
        <f>PRODUCT(D1427:E1427)</f>
        <v>9.44</v>
      </c>
      <c r="G1427" s="7"/>
    </row>
    <row r="1428" spans="1:9" ht="15.6" thickTop="1" thickBot="1" x14ac:dyDescent="0.35">
      <c r="A1428" s="71">
        <v>3</v>
      </c>
      <c r="B1428" s="244" t="s">
        <v>25</v>
      </c>
      <c r="C1428" s="245"/>
      <c r="D1428" s="245"/>
      <c r="E1428" s="246"/>
      <c r="F1428" s="72">
        <f>SUM(F1427)</f>
        <v>9.44</v>
      </c>
      <c r="G1428" s="73">
        <f>SUM(F1428/F1433)</f>
        <v>5.3008453655106258E-2</v>
      </c>
    </row>
    <row r="1429" spans="1:9" ht="15.6" thickTop="1" thickBot="1" x14ac:dyDescent="0.35">
      <c r="A1429" s="78" t="s">
        <v>26</v>
      </c>
      <c r="B1429" s="244" t="s">
        <v>54</v>
      </c>
      <c r="C1429" s="245"/>
      <c r="D1429" s="245"/>
      <c r="E1429" s="246"/>
      <c r="F1429" s="79">
        <f>SUM(F1420,F1425,F1428)</f>
        <v>140.77849999999998</v>
      </c>
      <c r="G1429" s="3"/>
    </row>
    <row r="1430" spans="1:9" ht="15.6" thickTop="1" thickBot="1" x14ac:dyDescent="0.35">
      <c r="A1430" s="80">
        <v>4</v>
      </c>
      <c r="B1430" s="264" t="s">
        <v>28</v>
      </c>
      <c r="C1430" s="265"/>
      <c r="D1430" s="265"/>
      <c r="E1430" s="266"/>
      <c r="F1430" s="79">
        <f>SUM(F1429)*15%</f>
        <v>21.116774999999997</v>
      </c>
      <c r="G1430" s="73">
        <f>SUM(F1430/F1433)</f>
        <v>0.11857707509881424</v>
      </c>
    </row>
    <row r="1431" spans="1:9" ht="15.6" thickTop="1" thickBot="1" x14ac:dyDescent="0.35">
      <c r="A1431" s="78" t="s">
        <v>29</v>
      </c>
      <c r="B1431" s="244" t="s">
        <v>55</v>
      </c>
      <c r="C1431" s="245"/>
      <c r="D1431" s="245"/>
      <c r="E1431" s="246"/>
      <c r="F1431" s="81">
        <f>SUM(F1429:F1430)</f>
        <v>161.89527499999997</v>
      </c>
    </row>
    <row r="1432" spans="1:9" ht="15.6" thickTop="1" thickBot="1" x14ac:dyDescent="0.35">
      <c r="A1432" s="80">
        <v>5</v>
      </c>
      <c r="B1432" s="264" t="s">
        <v>31</v>
      </c>
      <c r="C1432" s="265"/>
      <c r="D1432" s="265"/>
      <c r="E1432" s="266"/>
      <c r="F1432" s="79">
        <f>SUM(F1431)*10%</f>
        <v>16.189527499999997</v>
      </c>
      <c r="G1432" s="73">
        <f>SUM(F1432/F1433)</f>
        <v>9.0909090909090912E-2</v>
      </c>
    </row>
    <row r="1433" spans="1:9" ht="15.6" thickTop="1" thickBot="1" x14ac:dyDescent="0.35">
      <c r="A1433" s="78" t="s">
        <v>32</v>
      </c>
      <c r="B1433" s="244" t="s">
        <v>33</v>
      </c>
      <c r="C1433" s="245"/>
      <c r="D1433" s="245"/>
      <c r="E1433" s="246"/>
      <c r="F1433" s="81">
        <f>SUM(F1431:F1432)</f>
        <v>178.08480249999997</v>
      </c>
      <c r="G1433" s="82">
        <f>SUM(G1420,G1425,G1428,G1430,G1432)</f>
        <v>1</v>
      </c>
      <c r="I1433" s="31"/>
    </row>
    <row r="1434" spans="1:9" ht="15.6" thickTop="1" thickBot="1" x14ac:dyDescent="0.35"/>
    <row r="1435" spans="1:9" ht="44.4" thickTop="1" thickBot="1" x14ac:dyDescent="0.35">
      <c r="A1435" s="61" t="s">
        <v>2</v>
      </c>
      <c r="B1435" s="62" t="s">
        <v>3</v>
      </c>
      <c r="C1435" s="63" t="s">
        <v>4</v>
      </c>
      <c r="D1435" s="64" t="s">
        <v>5</v>
      </c>
      <c r="E1435" s="27"/>
      <c r="F1435" s="20"/>
      <c r="G1435" s="20"/>
      <c r="H1435" s="2"/>
      <c r="I1435" s="111"/>
    </row>
    <row r="1436" spans="1:9" ht="318" customHeight="1" thickTop="1" x14ac:dyDescent="0.3">
      <c r="A1436" s="85" t="s">
        <v>1566</v>
      </c>
      <c r="B1436" s="224" t="s">
        <v>1567</v>
      </c>
      <c r="C1436" s="26"/>
      <c r="D1436" s="26"/>
      <c r="E1436" s="27"/>
      <c r="F1436" s="20"/>
      <c r="G1436" s="20"/>
      <c r="H1436" s="2"/>
      <c r="I1436" s="111"/>
    </row>
    <row r="1437" spans="1:9" ht="49.8" customHeight="1" thickBot="1" x14ac:dyDescent="0.35">
      <c r="A1437" s="152" t="s">
        <v>1572</v>
      </c>
      <c r="B1437" s="113" t="s">
        <v>1573</v>
      </c>
      <c r="C1437" s="110" t="s">
        <v>130</v>
      </c>
      <c r="D1437" s="110">
        <v>1</v>
      </c>
      <c r="E1437" s="20"/>
      <c r="F1437" s="20"/>
      <c r="G1437" s="20"/>
    </row>
    <row r="1438" spans="1:9" ht="30" thickTop="1" thickBot="1" x14ac:dyDescent="0.35">
      <c r="A1438" s="61" t="s">
        <v>9</v>
      </c>
      <c r="B1438" s="62" t="s">
        <v>10</v>
      </c>
      <c r="C1438" s="62" t="s">
        <v>4</v>
      </c>
      <c r="D1438" s="62" t="s">
        <v>11</v>
      </c>
      <c r="E1438" s="62" t="s">
        <v>12</v>
      </c>
      <c r="F1438" s="62" t="s">
        <v>13</v>
      </c>
      <c r="G1438" s="64" t="s">
        <v>14</v>
      </c>
    </row>
    <row r="1439" spans="1:9" ht="15" thickTop="1" x14ac:dyDescent="0.3">
      <c r="A1439" s="20"/>
      <c r="B1439" s="67" t="s">
        <v>15</v>
      </c>
      <c r="C1439" s="68"/>
      <c r="D1439" s="68"/>
      <c r="E1439" s="68"/>
      <c r="F1439" s="68"/>
      <c r="G1439" s="7"/>
    </row>
    <row r="1440" spans="1:9" x14ac:dyDescent="0.3">
      <c r="A1440" s="36" t="s">
        <v>16</v>
      </c>
      <c r="B1440" s="4" t="s">
        <v>70</v>
      </c>
      <c r="C1440" s="4" t="s">
        <v>18</v>
      </c>
      <c r="D1440" s="4">
        <v>0.33</v>
      </c>
      <c r="E1440" s="70">
        <v>30.27</v>
      </c>
      <c r="F1440" s="6">
        <f>PRODUCT(D1440:E1440)</f>
        <v>9.9891000000000005</v>
      </c>
      <c r="G1440" s="7"/>
    </row>
    <row r="1441" spans="1:13" ht="15" thickBot="1" x14ac:dyDescent="0.35">
      <c r="A1441" s="36" t="s">
        <v>19</v>
      </c>
      <c r="B1441" s="4" t="s">
        <v>20</v>
      </c>
      <c r="C1441" s="4" t="s">
        <v>18</v>
      </c>
      <c r="D1441" s="4">
        <v>0.33</v>
      </c>
      <c r="E1441" s="70">
        <v>25.18</v>
      </c>
      <c r="F1441" s="6">
        <f>PRODUCT(D1441:E1441)</f>
        <v>8.3094000000000001</v>
      </c>
      <c r="G1441" s="7"/>
    </row>
    <row r="1442" spans="1:13" ht="15.6" thickTop="1" thickBot="1" x14ac:dyDescent="0.35">
      <c r="A1442" s="71">
        <v>1</v>
      </c>
      <c r="B1442" s="244" t="s">
        <v>21</v>
      </c>
      <c r="C1442" s="245"/>
      <c r="D1442" s="245"/>
      <c r="E1442" s="246"/>
      <c r="F1442" s="72">
        <f>SUM(F1440:F1441)</f>
        <v>18.298500000000001</v>
      </c>
      <c r="G1442" s="73">
        <f>SUM(F1442/F1455)</f>
        <v>0.1089917184967005</v>
      </c>
    </row>
    <row r="1443" spans="1:13" ht="15" thickTop="1" x14ac:dyDescent="0.3">
      <c r="A1443" s="20"/>
      <c r="B1443" s="74" t="s">
        <v>45</v>
      </c>
      <c r="C1443" s="4"/>
      <c r="D1443" s="4"/>
      <c r="E1443" s="4"/>
      <c r="F1443" s="41"/>
      <c r="G1443" s="75"/>
    </row>
    <row r="1444" spans="1:13" ht="28.8" x14ac:dyDescent="0.3">
      <c r="A1444" s="36" t="s">
        <v>23</v>
      </c>
      <c r="B1444" s="4" t="s">
        <v>1570</v>
      </c>
      <c r="C1444" s="4" t="s">
        <v>130</v>
      </c>
      <c r="D1444" s="22">
        <v>1</v>
      </c>
      <c r="E1444" s="153">
        <v>55.81</v>
      </c>
      <c r="F1444" s="6">
        <f>D1444*E1444</f>
        <v>55.81</v>
      </c>
      <c r="G1444" s="7"/>
    </row>
    <row r="1445" spans="1:13" x14ac:dyDescent="0.3">
      <c r="A1445" s="36" t="s">
        <v>47</v>
      </c>
      <c r="B1445" s="4" t="s">
        <v>1479</v>
      </c>
      <c r="C1445" s="4" t="s">
        <v>130</v>
      </c>
      <c r="D1445" s="22">
        <v>1</v>
      </c>
      <c r="E1445" s="6">
        <v>11.16</v>
      </c>
      <c r="F1445" s="23">
        <f>D1445*E1445</f>
        <v>11.16</v>
      </c>
      <c r="G1445" s="7"/>
    </row>
    <row r="1446" spans="1:13" ht="25.8" customHeight="1" thickBot="1" x14ac:dyDescent="0.35">
      <c r="A1446" s="36" t="s">
        <v>78</v>
      </c>
      <c r="B1446" s="4" t="s">
        <v>1571</v>
      </c>
      <c r="C1446" s="4" t="s">
        <v>130</v>
      </c>
      <c r="D1446" s="22">
        <v>1</v>
      </c>
      <c r="E1446" s="6">
        <v>39.909999999999997</v>
      </c>
      <c r="F1446" s="23">
        <f>D1446*E1446</f>
        <v>39.909999999999997</v>
      </c>
      <c r="G1446" s="93"/>
      <c r="I1446" s="37"/>
      <c r="J1446" s="37"/>
      <c r="K1446" s="37"/>
      <c r="L1446" s="37"/>
      <c r="M1446" s="37"/>
    </row>
    <row r="1447" spans="1:13" ht="15.6" thickTop="1" thickBot="1" x14ac:dyDescent="0.35">
      <c r="A1447" s="71">
        <v>2</v>
      </c>
      <c r="B1447" s="244" t="s">
        <v>49</v>
      </c>
      <c r="C1447" s="245"/>
      <c r="D1447" s="245"/>
      <c r="E1447" s="246"/>
      <c r="F1447" s="72">
        <f>SUM(F1444:F1446)</f>
        <v>106.88</v>
      </c>
      <c r="G1447" s="73">
        <f>SUM(F1447/F1455)</f>
        <v>0.63661146394116175</v>
      </c>
    </row>
    <row r="1448" spans="1:13" ht="15" thickTop="1" x14ac:dyDescent="0.3">
      <c r="A1448" s="20"/>
      <c r="B1448" s="74" t="s">
        <v>22</v>
      </c>
      <c r="C1448" s="4"/>
      <c r="D1448" s="4"/>
      <c r="E1448" s="4"/>
      <c r="F1448" s="41"/>
      <c r="G1448" s="75"/>
    </row>
    <row r="1449" spans="1:13" ht="15" thickBot="1" x14ac:dyDescent="0.35">
      <c r="A1449" s="36" t="s">
        <v>50</v>
      </c>
      <c r="B1449" s="4" t="s">
        <v>1481</v>
      </c>
      <c r="C1449" s="4" t="s">
        <v>130</v>
      </c>
      <c r="D1449" s="22">
        <v>1</v>
      </c>
      <c r="E1449" s="76">
        <v>7.54</v>
      </c>
      <c r="F1449" s="23">
        <f>PRODUCT(D1449:E1449)</f>
        <v>7.54</v>
      </c>
      <c r="G1449" s="7"/>
    </row>
    <row r="1450" spans="1:13" ht="15.6" thickTop="1" thickBot="1" x14ac:dyDescent="0.35">
      <c r="A1450" s="71">
        <v>3</v>
      </c>
      <c r="B1450" s="244" t="s">
        <v>25</v>
      </c>
      <c r="C1450" s="245"/>
      <c r="D1450" s="245"/>
      <c r="E1450" s="246"/>
      <c r="F1450" s="72">
        <f>SUM(F1449)</f>
        <v>7.54</v>
      </c>
      <c r="G1450" s="73">
        <f>SUM(F1450/F1455)</f>
        <v>4.4910651554232413E-2</v>
      </c>
    </row>
    <row r="1451" spans="1:13" ht="15.6" thickTop="1" thickBot="1" x14ac:dyDescent="0.35">
      <c r="A1451" s="78" t="s">
        <v>26</v>
      </c>
      <c r="B1451" s="244" t="s">
        <v>54</v>
      </c>
      <c r="C1451" s="245"/>
      <c r="D1451" s="245"/>
      <c r="E1451" s="246"/>
      <c r="F1451" s="79">
        <f>SUM(F1442,F1447,F1450)</f>
        <v>132.71850000000001</v>
      </c>
      <c r="G1451" s="3"/>
    </row>
    <row r="1452" spans="1:13" ht="15.6" thickTop="1" thickBot="1" x14ac:dyDescent="0.35">
      <c r="A1452" s="80">
        <v>4</v>
      </c>
      <c r="B1452" s="264" t="s">
        <v>28</v>
      </c>
      <c r="C1452" s="265"/>
      <c r="D1452" s="265"/>
      <c r="E1452" s="266"/>
      <c r="F1452" s="79">
        <f>SUM(F1451)*15%</f>
        <v>19.907775000000001</v>
      </c>
      <c r="G1452" s="73">
        <f>SUM(F1452/F1455)</f>
        <v>0.11857707509881421</v>
      </c>
    </row>
    <row r="1453" spans="1:13" ht="15.6" thickTop="1" thickBot="1" x14ac:dyDescent="0.35">
      <c r="A1453" s="78" t="s">
        <v>29</v>
      </c>
      <c r="B1453" s="244" t="s">
        <v>55</v>
      </c>
      <c r="C1453" s="245"/>
      <c r="D1453" s="245"/>
      <c r="E1453" s="246"/>
      <c r="F1453" s="81">
        <f>SUM(F1451:F1452)</f>
        <v>152.62627500000002</v>
      </c>
    </row>
    <row r="1454" spans="1:13" ht="15.6" thickTop="1" thickBot="1" x14ac:dyDescent="0.35">
      <c r="A1454" s="80">
        <v>5</v>
      </c>
      <c r="B1454" s="264" t="s">
        <v>31</v>
      </c>
      <c r="C1454" s="265"/>
      <c r="D1454" s="265"/>
      <c r="E1454" s="266"/>
      <c r="F1454" s="79">
        <f>SUM(F1453)*10%</f>
        <v>15.262627500000002</v>
      </c>
      <c r="G1454" s="73">
        <f>SUM(F1454/F1455)</f>
        <v>9.0909090909090912E-2</v>
      </c>
    </row>
    <row r="1455" spans="1:13" ht="15.6" thickTop="1" thickBot="1" x14ac:dyDescent="0.35">
      <c r="A1455" s="78" t="s">
        <v>32</v>
      </c>
      <c r="B1455" s="244" t="s">
        <v>33</v>
      </c>
      <c r="C1455" s="245"/>
      <c r="D1455" s="245"/>
      <c r="E1455" s="246"/>
      <c r="F1455" s="81">
        <f>SUM(F1453:F1454)</f>
        <v>167.88890250000003</v>
      </c>
      <c r="G1455" s="82">
        <f>SUM(G1442,G1447,G1450,G1452,G1454)</f>
        <v>0.99999999999999989</v>
      </c>
      <c r="I1455" s="31"/>
    </row>
    <row r="1456" spans="1:13" ht="15.6" thickTop="1" thickBot="1" x14ac:dyDescent="0.35"/>
    <row r="1457" spans="1:13" ht="44.4" thickTop="1" thickBot="1" x14ac:dyDescent="0.35">
      <c r="A1457" s="61" t="s">
        <v>2</v>
      </c>
      <c r="B1457" s="62" t="s">
        <v>3</v>
      </c>
      <c r="C1457" s="63" t="s">
        <v>4</v>
      </c>
      <c r="D1457" s="64" t="s">
        <v>5</v>
      </c>
      <c r="E1457" s="27"/>
      <c r="F1457" s="20"/>
      <c r="G1457" s="20"/>
      <c r="H1457" s="2"/>
      <c r="I1457" s="111"/>
    </row>
    <row r="1458" spans="1:13" ht="295.2" customHeight="1" thickTop="1" x14ac:dyDescent="0.3">
      <c r="A1458" s="85" t="s">
        <v>1574</v>
      </c>
      <c r="B1458" s="224" t="s">
        <v>2795</v>
      </c>
      <c r="C1458" s="26"/>
      <c r="D1458" s="26"/>
      <c r="E1458" s="27"/>
      <c r="F1458" s="20"/>
      <c r="G1458" s="20"/>
      <c r="H1458" s="2"/>
      <c r="I1458" s="111"/>
    </row>
    <row r="1459" spans="1:13" ht="51.6" customHeight="1" thickBot="1" x14ac:dyDescent="0.35">
      <c r="A1459" s="152" t="s">
        <v>1575</v>
      </c>
      <c r="B1459" s="113" t="s">
        <v>1576</v>
      </c>
      <c r="C1459" s="110" t="s">
        <v>130</v>
      </c>
      <c r="D1459" s="110">
        <v>1</v>
      </c>
      <c r="E1459" s="20"/>
      <c r="F1459" s="20"/>
      <c r="G1459" s="20"/>
    </row>
    <row r="1460" spans="1:13" ht="30" thickTop="1" thickBot="1" x14ac:dyDescent="0.35">
      <c r="A1460" s="61" t="s">
        <v>9</v>
      </c>
      <c r="B1460" s="62" t="s">
        <v>10</v>
      </c>
      <c r="C1460" s="62" t="s">
        <v>4</v>
      </c>
      <c r="D1460" s="62" t="s">
        <v>11</v>
      </c>
      <c r="E1460" s="62" t="s">
        <v>12</v>
      </c>
      <c r="F1460" s="62" t="s">
        <v>13</v>
      </c>
      <c r="G1460" s="64" t="s">
        <v>14</v>
      </c>
    </row>
    <row r="1461" spans="1:13" ht="15" thickTop="1" x14ac:dyDescent="0.3">
      <c r="A1461" s="20"/>
      <c r="B1461" s="67" t="s">
        <v>15</v>
      </c>
      <c r="C1461" s="68"/>
      <c r="D1461" s="68"/>
      <c r="E1461" s="68"/>
      <c r="F1461" s="68"/>
      <c r="G1461" s="7"/>
    </row>
    <row r="1462" spans="1:13" x14ac:dyDescent="0.3">
      <c r="A1462" s="36" t="s">
        <v>16</v>
      </c>
      <c r="B1462" s="4" t="s">
        <v>70</v>
      </c>
      <c r="C1462" s="4" t="s">
        <v>18</v>
      </c>
      <c r="D1462" s="4">
        <v>0.33</v>
      </c>
      <c r="E1462" s="70">
        <v>30.27</v>
      </c>
      <c r="F1462" s="6">
        <f>PRODUCT(D1462:E1462)</f>
        <v>9.9891000000000005</v>
      </c>
      <c r="G1462" s="7"/>
    </row>
    <row r="1463" spans="1:13" ht="15" thickBot="1" x14ac:dyDescent="0.35">
      <c r="A1463" s="36" t="s">
        <v>19</v>
      </c>
      <c r="B1463" s="4" t="s">
        <v>20</v>
      </c>
      <c r="C1463" s="4" t="s">
        <v>18</v>
      </c>
      <c r="D1463" s="4">
        <v>0.33</v>
      </c>
      <c r="E1463" s="70">
        <v>25.18</v>
      </c>
      <c r="F1463" s="6">
        <f>PRODUCT(D1463:E1463)</f>
        <v>8.3094000000000001</v>
      </c>
      <c r="G1463" s="7"/>
    </row>
    <row r="1464" spans="1:13" ht="15.6" thickTop="1" thickBot="1" x14ac:dyDescent="0.35">
      <c r="A1464" s="71">
        <v>1</v>
      </c>
      <c r="B1464" s="244" t="s">
        <v>21</v>
      </c>
      <c r="C1464" s="245"/>
      <c r="D1464" s="245"/>
      <c r="E1464" s="246"/>
      <c r="F1464" s="72">
        <f>SUM(F1462:F1463)</f>
        <v>18.298500000000001</v>
      </c>
      <c r="G1464" s="73">
        <f>SUM(F1464/F1477)</f>
        <v>0.12036443616207848</v>
      </c>
    </row>
    <row r="1465" spans="1:13" ht="15" thickTop="1" x14ac:dyDescent="0.3">
      <c r="A1465" s="20"/>
      <c r="B1465" s="74" t="s">
        <v>45</v>
      </c>
      <c r="C1465" s="4"/>
      <c r="D1465" s="4"/>
      <c r="E1465" s="4"/>
      <c r="F1465" s="41"/>
      <c r="G1465" s="75"/>
    </row>
    <row r="1466" spans="1:13" ht="28.8" x14ac:dyDescent="0.3">
      <c r="A1466" s="36" t="s">
        <v>23</v>
      </c>
      <c r="B1466" s="4" t="s">
        <v>1577</v>
      </c>
      <c r="C1466" s="4" t="s">
        <v>130</v>
      </c>
      <c r="D1466" s="22">
        <v>1</v>
      </c>
      <c r="E1466" s="153">
        <v>45.47</v>
      </c>
      <c r="F1466" s="6">
        <f>D1466*E1466</f>
        <v>45.47</v>
      </c>
      <c r="G1466" s="7"/>
    </row>
    <row r="1467" spans="1:13" ht="31.8" customHeight="1" x14ac:dyDescent="0.3">
      <c r="A1467" s="36" t="s">
        <v>47</v>
      </c>
      <c r="B1467" s="4" t="s">
        <v>1479</v>
      </c>
      <c r="C1467" s="4" t="s">
        <v>130</v>
      </c>
      <c r="D1467" s="22">
        <v>1</v>
      </c>
      <c r="E1467" s="6">
        <v>9.09</v>
      </c>
      <c r="F1467" s="23">
        <f>D1467*E1467</f>
        <v>9.09</v>
      </c>
      <c r="G1467" s="7"/>
    </row>
    <row r="1468" spans="1:13" ht="28.8" customHeight="1" thickBot="1" x14ac:dyDescent="0.35">
      <c r="A1468" s="36" t="s">
        <v>78</v>
      </c>
      <c r="B1468" s="4" t="s">
        <v>1571</v>
      </c>
      <c r="C1468" s="4" t="s">
        <v>130</v>
      </c>
      <c r="D1468" s="22">
        <v>1</v>
      </c>
      <c r="E1468" s="6">
        <v>39.909999999999997</v>
      </c>
      <c r="F1468" s="23">
        <f>D1468*E1468</f>
        <v>39.909999999999997</v>
      </c>
      <c r="G1468" s="93"/>
      <c r="I1468" s="37"/>
      <c r="J1468" s="37"/>
      <c r="K1468" s="37"/>
      <c r="L1468" s="37"/>
      <c r="M1468" s="37"/>
    </row>
    <row r="1469" spans="1:13" ht="15.6" thickTop="1" thickBot="1" x14ac:dyDescent="0.35">
      <c r="A1469" s="71">
        <v>2</v>
      </c>
      <c r="B1469" s="244" t="s">
        <v>49</v>
      </c>
      <c r="C1469" s="245"/>
      <c r="D1469" s="245"/>
      <c r="E1469" s="246"/>
      <c r="F1469" s="72">
        <f>SUM(F1466:F1468)</f>
        <v>94.47</v>
      </c>
      <c r="G1469" s="73">
        <f>SUM(F1469/F1477)</f>
        <v>0.62140767189832791</v>
      </c>
    </row>
    <row r="1470" spans="1:13" ht="15" thickTop="1" x14ac:dyDescent="0.3">
      <c r="A1470" s="20"/>
      <c r="B1470" s="74" t="s">
        <v>22</v>
      </c>
      <c r="C1470" s="4"/>
      <c r="D1470" s="4"/>
      <c r="E1470" s="4"/>
      <c r="F1470" s="41"/>
      <c r="G1470" s="75"/>
    </row>
    <row r="1471" spans="1:13" ht="15" thickBot="1" x14ac:dyDescent="0.35">
      <c r="A1471" s="36" t="s">
        <v>50</v>
      </c>
      <c r="B1471" s="4" t="s">
        <v>1481</v>
      </c>
      <c r="C1471" s="4" t="s">
        <v>130</v>
      </c>
      <c r="D1471" s="22">
        <v>1</v>
      </c>
      <c r="E1471" s="76">
        <v>7.41</v>
      </c>
      <c r="F1471" s="23">
        <f>PRODUCT(D1471:E1471)</f>
        <v>7.41</v>
      </c>
      <c r="G1471" s="7"/>
    </row>
    <row r="1472" spans="1:13" ht="15.6" thickTop="1" thickBot="1" x14ac:dyDescent="0.35">
      <c r="A1472" s="71">
        <v>3</v>
      </c>
      <c r="B1472" s="244" t="s">
        <v>25</v>
      </c>
      <c r="C1472" s="245"/>
      <c r="D1472" s="245"/>
      <c r="E1472" s="246"/>
      <c r="F1472" s="72">
        <f>SUM(F1471)</f>
        <v>7.41</v>
      </c>
      <c r="G1472" s="73">
        <f>SUM(F1472/F1477)</f>
        <v>4.8741725931688476E-2</v>
      </c>
    </row>
    <row r="1473" spans="1:9" ht="15.6" thickTop="1" thickBot="1" x14ac:dyDescent="0.35">
      <c r="A1473" s="78" t="s">
        <v>26</v>
      </c>
      <c r="B1473" s="244" t="s">
        <v>54</v>
      </c>
      <c r="C1473" s="245"/>
      <c r="D1473" s="245"/>
      <c r="E1473" s="246"/>
      <c r="F1473" s="79">
        <f>SUM(F1464,F1469,F1472)</f>
        <v>120.1785</v>
      </c>
      <c r="G1473" s="3"/>
    </row>
    <row r="1474" spans="1:9" ht="15.6" thickTop="1" thickBot="1" x14ac:dyDescent="0.35">
      <c r="A1474" s="80">
        <v>4</v>
      </c>
      <c r="B1474" s="264" t="s">
        <v>28</v>
      </c>
      <c r="C1474" s="265"/>
      <c r="D1474" s="265"/>
      <c r="E1474" s="266"/>
      <c r="F1474" s="79">
        <f>SUM(F1473)*15%</f>
        <v>18.026775000000001</v>
      </c>
      <c r="G1474" s="73">
        <f>SUM(F1474/F1477)</f>
        <v>0.11857707509881424</v>
      </c>
    </row>
    <row r="1475" spans="1:9" ht="15.6" thickTop="1" thickBot="1" x14ac:dyDescent="0.35">
      <c r="A1475" s="78" t="s">
        <v>29</v>
      </c>
      <c r="B1475" s="244" t="s">
        <v>55</v>
      </c>
      <c r="C1475" s="245"/>
      <c r="D1475" s="245"/>
      <c r="E1475" s="246"/>
      <c r="F1475" s="81">
        <f>SUM(F1473:F1474)</f>
        <v>138.205275</v>
      </c>
    </row>
    <row r="1476" spans="1:9" ht="15.6" thickTop="1" thickBot="1" x14ac:dyDescent="0.35">
      <c r="A1476" s="80">
        <v>5</v>
      </c>
      <c r="B1476" s="264" t="s">
        <v>31</v>
      </c>
      <c r="C1476" s="265"/>
      <c r="D1476" s="265"/>
      <c r="E1476" s="266"/>
      <c r="F1476" s="79">
        <f>SUM(F1475)*10%</f>
        <v>13.820527500000001</v>
      </c>
      <c r="G1476" s="73">
        <f>SUM(F1476/F1477)</f>
        <v>9.0909090909090912E-2</v>
      </c>
    </row>
    <row r="1477" spans="1:9" ht="15.6" thickTop="1" thickBot="1" x14ac:dyDescent="0.35">
      <c r="A1477" s="78" t="s">
        <v>32</v>
      </c>
      <c r="B1477" s="244" t="s">
        <v>33</v>
      </c>
      <c r="C1477" s="245"/>
      <c r="D1477" s="245"/>
      <c r="E1477" s="246"/>
      <c r="F1477" s="81">
        <f>SUM(F1475:F1476)</f>
        <v>152.0258025</v>
      </c>
      <c r="G1477" s="82">
        <f>SUM(G1464,G1469,G1472,G1474,G1476)</f>
        <v>1</v>
      </c>
      <c r="I1477" s="31"/>
    </row>
    <row r="1478" spans="1:9" ht="15.6" thickTop="1" thickBot="1" x14ac:dyDescent="0.35"/>
    <row r="1479" spans="1:9" ht="44.4" thickTop="1" thickBot="1" x14ac:dyDescent="0.35">
      <c r="A1479" s="61" t="s">
        <v>2</v>
      </c>
      <c r="B1479" s="62" t="s">
        <v>3</v>
      </c>
      <c r="C1479" s="63" t="s">
        <v>4</v>
      </c>
      <c r="D1479" s="64" t="s">
        <v>5</v>
      </c>
      <c r="E1479" s="27"/>
      <c r="F1479" s="20"/>
      <c r="G1479" s="20"/>
      <c r="H1479" s="2"/>
      <c r="I1479" s="111"/>
    </row>
    <row r="1480" spans="1:9" ht="298.8" customHeight="1" thickTop="1" x14ac:dyDescent="0.3">
      <c r="A1480" s="85" t="s">
        <v>1574</v>
      </c>
      <c r="B1480" s="224" t="s">
        <v>2795</v>
      </c>
      <c r="C1480" s="26"/>
      <c r="D1480" s="26"/>
      <c r="E1480" s="27"/>
      <c r="F1480" s="20"/>
      <c r="G1480" s="20"/>
      <c r="H1480" s="2"/>
      <c r="I1480" s="111"/>
    </row>
    <row r="1481" spans="1:9" ht="51.6" customHeight="1" thickBot="1" x14ac:dyDescent="0.35">
      <c r="A1481" s="152" t="s">
        <v>1578</v>
      </c>
      <c r="B1481" s="113" t="s">
        <v>1573</v>
      </c>
      <c r="C1481" s="110" t="s">
        <v>130</v>
      </c>
      <c r="D1481" s="110">
        <v>1</v>
      </c>
      <c r="E1481" s="20"/>
      <c r="F1481" s="20"/>
      <c r="G1481" s="20"/>
    </row>
    <row r="1482" spans="1:9" ht="30" thickTop="1" thickBot="1" x14ac:dyDescent="0.35">
      <c r="A1482" s="61" t="s">
        <v>9</v>
      </c>
      <c r="B1482" s="62" t="s">
        <v>10</v>
      </c>
      <c r="C1482" s="62" t="s">
        <v>4</v>
      </c>
      <c r="D1482" s="62" t="s">
        <v>11</v>
      </c>
      <c r="E1482" s="62" t="s">
        <v>12</v>
      </c>
      <c r="F1482" s="62" t="s">
        <v>13</v>
      </c>
      <c r="G1482" s="64" t="s">
        <v>14</v>
      </c>
    </row>
    <row r="1483" spans="1:9" ht="15" thickTop="1" x14ac:dyDescent="0.3">
      <c r="A1483" s="20"/>
      <c r="B1483" s="67" t="s">
        <v>15</v>
      </c>
      <c r="C1483" s="68"/>
      <c r="D1483" s="68"/>
      <c r="E1483" s="68"/>
      <c r="F1483" s="68"/>
      <c r="G1483" s="7"/>
    </row>
    <row r="1484" spans="1:9" x14ac:dyDescent="0.3">
      <c r="A1484" s="36" t="s">
        <v>16</v>
      </c>
      <c r="B1484" s="4" t="s">
        <v>70</v>
      </c>
      <c r="C1484" s="4" t="s">
        <v>18</v>
      </c>
      <c r="D1484" s="4">
        <v>0.33</v>
      </c>
      <c r="E1484" s="70">
        <v>30.27</v>
      </c>
      <c r="F1484" s="6">
        <f>PRODUCT(D1484:E1484)</f>
        <v>9.9891000000000005</v>
      </c>
      <c r="G1484" s="7"/>
    </row>
    <row r="1485" spans="1:9" ht="15" thickBot="1" x14ac:dyDescent="0.35">
      <c r="A1485" s="36" t="s">
        <v>19</v>
      </c>
      <c r="B1485" s="4" t="s">
        <v>20</v>
      </c>
      <c r="C1485" s="4" t="s">
        <v>18</v>
      </c>
      <c r="D1485" s="4">
        <v>0.33</v>
      </c>
      <c r="E1485" s="70">
        <v>25.18</v>
      </c>
      <c r="F1485" s="6">
        <f>PRODUCT(D1485:E1485)</f>
        <v>8.3094000000000001</v>
      </c>
      <c r="G1485" s="7"/>
    </row>
    <row r="1486" spans="1:9" ht="15.6" thickTop="1" thickBot="1" x14ac:dyDescent="0.35">
      <c r="A1486" s="71">
        <v>1</v>
      </c>
      <c r="B1486" s="244" t="s">
        <v>21</v>
      </c>
      <c r="C1486" s="245"/>
      <c r="D1486" s="245"/>
      <c r="E1486" s="246"/>
      <c r="F1486" s="72">
        <f>SUM(F1484:F1485)</f>
        <v>18.298500000000001</v>
      </c>
      <c r="G1486" s="73">
        <f>SUM(F1486/F1499)</f>
        <v>0.12647903392371457</v>
      </c>
    </row>
    <row r="1487" spans="1:9" ht="15" thickTop="1" x14ac:dyDescent="0.3">
      <c r="A1487" s="20"/>
      <c r="B1487" s="74" t="s">
        <v>45</v>
      </c>
      <c r="C1487" s="4"/>
      <c r="D1487" s="4"/>
      <c r="E1487" s="4"/>
      <c r="F1487" s="41"/>
      <c r="G1487" s="75"/>
    </row>
    <row r="1488" spans="1:9" ht="43.2" x14ac:dyDescent="0.3">
      <c r="A1488" s="36" t="s">
        <v>23</v>
      </c>
      <c r="B1488" s="4" t="s">
        <v>1579</v>
      </c>
      <c r="C1488" s="4" t="s">
        <v>130</v>
      </c>
      <c r="D1488" s="22">
        <v>1</v>
      </c>
      <c r="E1488" s="153">
        <v>40.35</v>
      </c>
      <c r="F1488" s="6">
        <f>D1488*E1488</f>
        <v>40.35</v>
      </c>
      <c r="G1488" s="7"/>
    </row>
    <row r="1489" spans="1:13" x14ac:dyDescent="0.3">
      <c r="A1489" s="36" t="s">
        <v>47</v>
      </c>
      <c r="B1489" s="4" t="s">
        <v>1479</v>
      </c>
      <c r="C1489" s="4" t="s">
        <v>130</v>
      </c>
      <c r="D1489" s="22">
        <v>1</v>
      </c>
      <c r="E1489" s="6">
        <v>8.07</v>
      </c>
      <c r="F1489" s="23">
        <f>D1489*E1489</f>
        <v>8.07</v>
      </c>
      <c r="G1489" s="7"/>
    </row>
    <row r="1490" spans="1:13" ht="32.4" customHeight="1" thickBot="1" x14ac:dyDescent="0.35">
      <c r="A1490" s="36" t="s">
        <v>78</v>
      </c>
      <c r="B1490" s="4" t="s">
        <v>1571</v>
      </c>
      <c r="C1490" s="4" t="s">
        <v>130</v>
      </c>
      <c r="D1490" s="22">
        <v>1</v>
      </c>
      <c r="E1490" s="6">
        <v>39.909999999999997</v>
      </c>
      <c r="F1490" s="23">
        <f>D1490*E1490</f>
        <v>39.909999999999997</v>
      </c>
      <c r="G1490" s="93"/>
      <c r="I1490" s="37"/>
      <c r="J1490" s="37"/>
      <c r="K1490" s="37"/>
      <c r="L1490" s="37"/>
      <c r="M1490" s="37"/>
    </row>
    <row r="1491" spans="1:13" ht="15.6" thickTop="1" thickBot="1" x14ac:dyDescent="0.35">
      <c r="A1491" s="71">
        <v>2</v>
      </c>
      <c r="B1491" s="244" t="s">
        <v>49</v>
      </c>
      <c r="C1491" s="245"/>
      <c r="D1491" s="245"/>
      <c r="E1491" s="246"/>
      <c r="F1491" s="72">
        <f>SUM(F1488:F1490)</f>
        <v>88.33</v>
      </c>
      <c r="G1491" s="73">
        <f>SUM(F1491/F1499)</f>
        <v>0.61053600385177509</v>
      </c>
    </row>
    <row r="1492" spans="1:13" ht="15" thickTop="1" x14ac:dyDescent="0.3">
      <c r="A1492" s="20"/>
      <c r="B1492" s="74" t="s">
        <v>22</v>
      </c>
      <c r="C1492" s="4"/>
      <c r="D1492" s="4"/>
      <c r="E1492" s="4"/>
      <c r="F1492" s="41"/>
      <c r="G1492" s="75"/>
    </row>
    <row r="1493" spans="1:13" ht="15" thickBot="1" x14ac:dyDescent="0.35">
      <c r="A1493" s="36" t="s">
        <v>50</v>
      </c>
      <c r="B1493" s="4" t="s">
        <v>1481</v>
      </c>
      <c r="C1493" s="4" t="s">
        <v>130</v>
      </c>
      <c r="D1493" s="22">
        <v>1</v>
      </c>
      <c r="E1493" s="76">
        <v>7.74</v>
      </c>
      <c r="F1493" s="23">
        <f>PRODUCT(D1493:E1493)</f>
        <v>7.74</v>
      </c>
      <c r="G1493" s="7"/>
    </row>
    <row r="1494" spans="1:13" ht="15.6" thickTop="1" thickBot="1" x14ac:dyDescent="0.35">
      <c r="A1494" s="71">
        <v>3</v>
      </c>
      <c r="B1494" s="244" t="s">
        <v>25</v>
      </c>
      <c r="C1494" s="245"/>
      <c r="D1494" s="245"/>
      <c r="E1494" s="246"/>
      <c r="F1494" s="72">
        <f>SUM(F1493)</f>
        <v>7.74</v>
      </c>
      <c r="G1494" s="73">
        <f>SUM(F1494/F1499)</f>
        <v>5.3498796216605221E-2</v>
      </c>
    </row>
    <row r="1495" spans="1:13" ht="15.6" thickTop="1" thickBot="1" x14ac:dyDescent="0.35">
      <c r="A1495" s="78" t="s">
        <v>26</v>
      </c>
      <c r="B1495" s="244" t="s">
        <v>54</v>
      </c>
      <c r="C1495" s="245"/>
      <c r="D1495" s="245"/>
      <c r="E1495" s="246"/>
      <c r="F1495" s="79">
        <f>SUM(F1486,F1491,F1494)</f>
        <v>114.3685</v>
      </c>
      <c r="G1495" s="3"/>
    </row>
    <row r="1496" spans="1:13" ht="15.6" thickTop="1" thickBot="1" x14ac:dyDescent="0.35">
      <c r="A1496" s="80">
        <v>4</v>
      </c>
      <c r="B1496" s="264" t="s">
        <v>28</v>
      </c>
      <c r="C1496" s="265"/>
      <c r="D1496" s="265"/>
      <c r="E1496" s="266"/>
      <c r="F1496" s="79">
        <f>SUM(F1495)*15%</f>
        <v>17.155275</v>
      </c>
      <c r="G1496" s="73">
        <f>SUM(F1496/F1499)</f>
        <v>0.11857707509881422</v>
      </c>
    </row>
    <row r="1497" spans="1:13" ht="15.6" thickTop="1" thickBot="1" x14ac:dyDescent="0.35">
      <c r="A1497" s="78" t="s">
        <v>29</v>
      </c>
      <c r="B1497" s="244" t="s">
        <v>55</v>
      </c>
      <c r="C1497" s="245"/>
      <c r="D1497" s="245"/>
      <c r="E1497" s="246"/>
      <c r="F1497" s="81">
        <f>SUM(F1495:F1496)</f>
        <v>131.523775</v>
      </c>
    </row>
    <row r="1498" spans="1:13" ht="15.6" thickTop="1" thickBot="1" x14ac:dyDescent="0.35">
      <c r="A1498" s="80">
        <v>5</v>
      </c>
      <c r="B1498" s="264" t="s">
        <v>31</v>
      </c>
      <c r="C1498" s="265"/>
      <c r="D1498" s="265"/>
      <c r="E1498" s="266"/>
      <c r="F1498" s="79">
        <f>SUM(F1497)*10%</f>
        <v>13.1523775</v>
      </c>
      <c r="G1498" s="73">
        <f>SUM(F1498/F1499)</f>
        <v>9.0909090909090912E-2</v>
      </c>
    </row>
    <row r="1499" spans="1:13" ht="15.6" thickTop="1" thickBot="1" x14ac:dyDescent="0.35">
      <c r="A1499" s="78" t="s">
        <v>32</v>
      </c>
      <c r="B1499" s="244" t="s">
        <v>33</v>
      </c>
      <c r="C1499" s="245"/>
      <c r="D1499" s="245"/>
      <c r="E1499" s="246"/>
      <c r="F1499" s="81">
        <f>SUM(F1497:F1498)</f>
        <v>144.6761525</v>
      </c>
      <c r="G1499" s="82">
        <f>SUM(G1486,G1491,G1494,G1496,G1498)</f>
        <v>1</v>
      </c>
      <c r="I1499" s="31"/>
    </row>
    <row r="1500" spans="1:13" ht="15.6" thickTop="1" thickBot="1" x14ac:dyDescent="0.35"/>
    <row r="1501" spans="1:13" ht="63" customHeight="1" thickTop="1" thickBot="1" x14ac:dyDescent="0.35">
      <c r="A1501" s="61" t="s">
        <v>2</v>
      </c>
      <c r="B1501" s="62" t="s">
        <v>3</v>
      </c>
      <c r="C1501" s="63" t="s">
        <v>4</v>
      </c>
      <c r="D1501" s="64" t="s">
        <v>5</v>
      </c>
      <c r="E1501" s="230"/>
      <c r="F1501" s="20"/>
      <c r="G1501" s="20"/>
      <c r="H1501" s="54"/>
      <c r="I1501" s="24"/>
      <c r="J1501" s="24"/>
      <c r="K1501" s="24"/>
    </row>
    <row r="1502" spans="1:13" ht="372.6" customHeight="1" thickTop="1" thickBot="1" x14ac:dyDescent="0.35">
      <c r="A1502" s="85" t="s">
        <v>2974</v>
      </c>
      <c r="B1502" s="318" t="s">
        <v>2946</v>
      </c>
      <c r="C1502" s="50" t="s">
        <v>130</v>
      </c>
      <c r="D1502" s="50"/>
      <c r="E1502" s="20"/>
      <c r="F1502" s="20"/>
      <c r="G1502" s="20"/>
      <c r="I1502" s="24"/>
      <c r="J1502" s="24"/>
      <c r="K1502" s="24"/>
    </row>
    <row r="1503" spans="1:13" ht="30" thickTop="1" thickBot="1" x14ac:dyDescent="0.35">
      <c r="A1503" s="61" t="s">
        <v>9</v>
      </c>
      <c r="B1503" s="62" t="s">
        <v>10</v>
      </c>
      <c r="C1503" s="62" t="s">
        <v>4</v>
      </c>
      <c r="D1503" s="62" t="s">
        <v>11</v>
      </c>
      <c r="E1503" s="62" t="s">
        <v>12</v>
      </c>
      <c r="F1503" s="62" t="s">
        <v>13</v>
      </c>
      <c r="G1503" s="64" t="s">
        <v>14</v>
      </c>
    </row>
    <row r="1504" spans="1:13" ht="15" thickTop="1" x14ac:dyDescent="0.3">
      <c r="A1504" s="20"/>
      <c r="B1504" s="67" t="s">
        <v>15</v>
      </c>
      <c r="C1504" s="68"/>
      <c r="D1504" s="68"/>
      <c r="E1504" s="68"/>
      <c r="F1504" s="68"/>
      <c r="G1504" s="7"/>
    </row>
    <row r="1505" spans="1:12" x14ac:dyDescent="0.3">
      <c r="A1505" s="319" t="s">
        <v>16</v>
      </c>
      <c r="B1505" s="4" t="s">
        <v>2947</v>
      </c>
      <c r="C1505" s="4" t="s">
        <v>2948</v>
      </c>
      <c r="D1505" s="320">
        <v>0.4</v>
      </c>
      <c r="E1505" s="321">
        <v>25.18</v>
      </c>
      <c r="F1505" s="6">
        <f>D1505*E1505</f>
        <v>10.072000000000001</v>
      </c>
      <c r="G1505" s="321"/>
      <c r="H1505"/>
    </row>
    <row r="1506" spans="1:12" x14ac:dyDescent="0.3">
      <c r="A1506" s="319" t="s">
        <v>19</v>
      </c>
      <c r="B1506" s="4" t="s">
        <v>2949</v>
      </c>
      <c r="C1506" s="4" t="s">
        <v>2948</v>
      </c>
      <c r="D1506" s="320">
        <v>0.4</v>
      </c>
      <c r="E1506" s="321">
        <v>28.09</v>
      </c>
      <c r="F1506" s="6">
        <f t="shared" ref="F1506:F1507" si="1">D1506*E1506</f>
        <v>11.236000000000001</v>
      </c>
      <c r="G1506" s="321"/>
      <c r="H1506"/>
    </row>
    <row r="1507" spans="1:12" ht="15" thickBot="1" x14ac:dyDescent="0.35">
      <c r="A1507" s="319" t="s">
        <v>131</v>
      </c>
      <c r="B1507" s="4" t="s">
        <v>2950</v>
      </c>
      <c r="C1507" s="4" t="s">
        <v>2948</v>
      </c>
      <c r="D1507" s="320">
        <v>0.35</v>
      </c>
      <c r="E1507" s="321">
        <v>30.28</v>
      </c>
      <c r="F1507" s="6">
        <f t="shared" si="1"/>
        <v>10.597999999999999</v>
      </c>
      <c r="G1507" s="321"/>
      <c r="H1507"/>
    </row>
    <row r="1508" spans="1:12" ht="15.6" thickTop="1" thickBot="1" x14ac:dyDescent="0.35">
      <c r="A1508" s="71">
        <v>1</v>
      </c>
      <c r="B1508" s="244" t="s">
        <v>21</v>
      </c>
      <c r="C1508" s="245"/>
      <c r="D1508" s="245"/>
      <c r="E1508" s="246"/>
      <c r="F1508" s="72">
        <f>SUM(F1505:F1507)</f>
        <v>31.905999999999999</v>
      </c>
      <c r="G1508" s="73">
        <f>SUM(F1508/F1520)</f>
        <v>0.20194509341653674</v>
      </c>
    </row>
    <row r="1509" spans="1:12" ht="15" thickTop="1" x14ac:dyDescent="0.3">
      <c r="A1509" s="20"/>
      <c r="B1509" s="74" t="s">
        <v>188</v>
      </c>
      <c r="C1509" s="4"/>
      <c r="D1509" s="4"/>
      <c r="E1509" s="4"/>
      <c r="F1509" s="41"/>
      <c r="G1509" s="75"/>
    </row>
    <row r="1510" spans="1:12" ht="28.8" x14ac:dyDescent="0.3">
      <c r="A1510" s="36" t="s">
        <v>23</v>
      </c>
      <c r="B1510" s="4" t="s">
        <v>2951</v>
      </c>
      <c r="C1510" s="39" t="s">
        <v>130</v>
      </c>
      <c r="D1510" s="40">
        <v>1</v>
      </c>
      <c r="E1510" s="6">
        <v>55.64</v>
      </c>
      <c r="F1510" s="41">
        <f t="shared" ref="F1510:F1511" si="2">D1510*E1510</f>
        <v>55.64</v>
      </c>
      <c r="G1510" s="7"/>
    </row>
    <row r="1511" spans="1:12" ht="43.8" thickBot="1" x14ac:dyDescent="0.35">
      <c r="A1511" s="36" t="s">
        <v>47</v>
      </c>
      <c r="B1511" s="4" t="s">
        <v>2952</v>
      </c>
      <c r="C1511" s="39" t="s">
        <v>130</v>
      </c>
      <c r="D1511" s="40">
        <v>1</v>
      </c>
      <c r="E1511" s="6">
        <v>33.1</v>
      </c>
      <c r="F1511" s="41">
        <f t="shared" si="2"/>
        <v>33.1</v>
      </c>
      <c r="G1511" s="7"/>
    </row>
    <row r="1512" spans="1:12" ht="15.6" thickTop="1" thickBot="1" x14ac:dyDescent="0.35">
      <c r="A1512" s="71">
        <v>2</v>
      </c>
      <c r="B1512" s="244" t="s">
        <v>134</v>
      </c>
      <c r="C1512" s="245"/>
      <c r="D1512" s="245"/>
      <c r="E1512" s="246"/>
      <c r="F1512" s="72">
        <f>SUM(F1510:F1511)</f>
        <v>88.740000000000009</v>
      </c>
      <c r="G1512" s="73">
        <f>SUM(F1512/F1520)</f>
        <v>0.56166888954376837</v>
      </c>
    </row>
    <row r="1513" spans="1:12" ht="15" thickTop="1" x14ac:dyDescent="0.3">
      <c r="A1513" s="7"/>
      <c r="B1513" s="74" t="s">
        <v>22</v>
      </c>
      <c r="C1513" s="4"/>
      <c r="D1513" s="4"/>
      <c r="E1513" s="4"/>
      <c r="F1513" s="41"/>
      <c r="G1513" s="75"/>
    </row>
    <row r="1514" spans="1:12" ht="15" thickBot="1" x14ac:dyDescent="0.35">
      <c r="A1514" s="36" t="s">
        <v>50</v>
      </c>
      <c r="B1514" s="4" t="s">
        <v>2953</v>
      </c>
      <c r="C1514" s="4" t="s">
        <v>2954</v>
      </c>
      <c r="D1514" s="4">
        <v>1</v>
      </c>
      <c r="E1514" s="76">
        <v>4.25</v>
      </c>
      <c r="F1514" s="23">
        <f>PRODUCT(D1514:E1514)</f>
        <v>4.25</v>
      </c>
      <c r="G1514" s="7"/>
    </row>
    <row r="1515" spans="1:12" ht="15.6" thickTop="1" thickBot="1" x14ac:dyDescent="0.35">
      <c r="A1515" s="71">
        <v>3</v>
      </c>
      <c r="B1515" s="244" t="s">
        <v>25</v>
      </c>
      <c r="C1515" s="245"/>
      <c r="D1515" s="245"/>
      <c r="E1515" s="246"/>
      <c r="F1515" s="72">
        <f>SUM(F1514)</f>
        <v>4.25</v>
      </c>
      <c r="G1515" s="73">
        <f>SUM(F1515/F1520)</f>
        <v>2.6899851031789671E-2</v>
      </c>
    </row>
    <row r="1516" spans="1:12" ht="15.6" thickTop="1" thickBot="1" x14ac:dyDescent="0.35">
      <c r="A1516" s="78" t="s">
        <v>26</v>
      </c>
      <c r="B1516" s="244" t="s">
        <v>27</v>
      </c>
      <c r="C1516" s="245"/>
      <c r="D1516" s="245"/>
      <c r="E1516" s="246"/>
      <c r="F1516" s="79">
        <f>SUM(F1508,F1512+F1515)</f>
        <v>124.89600000000002</v>
      </c>
      <c r="G1516" s="3"/>
    </row>
    <row r="1517" spans="1:12" ht="15.6" thickTop="1" thickBot="1" x14ac:dyDescent="0.35">
      <c r="A1517" s="80">
        <v>3</v>
      </c>
      <c r="B1517" s="264" t="s">
        <v>28</v>
      </c>
      <c r="C1517" s="265"/>
      <c r="D1517" s="265"/>
      <c r="E1517" s="266"/>
      <c r="F1517" s="79">
        <f>SUM(F1516)*15%</f>
        <v>18.734400000000001</v>
      </c>
      <c r="G1517" s="73">
        <f>SUM(F1517/F1520)</f>
        <v>0.11857707509881422</v>
      </c>
    </row>
    <row r="1518" spans="1:12" ht="15.6" thickTop="1" thickBot="1" x14ac:dyDescent="0.35">
      <c r="A1518" s="78" t="s">
        <v>29</v>
      </c>
      <c r="B1518" s="244" t="s">
        <v>30</v>
      </c>
      <c r="C1518" s="245"/>
      <c r="D1518" s="245"/>
      <c r="E1518" s="246"/>
      <c r="F1518" s="81">
        <f>SUM(F1516:F1517)</f>
        <v>143.63040000000001</v>
      </c>
    </row>
    <row r="1519" spans="1:12" ht="15.6" thickTop="1" thickBot="1" x14ac:dyDescent="0.35">
      <c r="A1519" s="80">
        <v>4</v>
      </c>
      <c r="B1519" s="264" t="s">
        <v>31</v>
      </c>
      <c r="C1519" s="265"/>
      <c r="D1519" s="265"/>
      <c r="E1519" s="266"/>
      <c r="F1519" s="79">
        <f>SUM(F1518)*10%</f>
        <v>14.363040000000002</v>
      </c>
      <c r="G1519" s="73">
        <f>SUM(F1519/F1520)</f>
        <v>9.0909090909090912E-2</v>
      </c>
    </row>
    <row r="1520" spans="1:12" ht="15.6" thickTop="1" thickBot="1" x14ac:dyDescent="0.35">
      <c r="A1520" s="78" t="s">
        <v>32</v>
      </c>
      <c r="B1520" s="244" t="s">
        <v>33</v>
      </c>
      <c r="C1520" s="245"/>
      <c r="D1520" s="245"/>
      <c r="E1520" s="246"/>
      <c r="F1520" s="81">
        <f>SUM(F1518:F1519)</f>
        <v>157.99344000000002</v>
      </c>
      <c r="G1520" s="82">
        <f>SUM(G1508,G1512,G1517,G1519)</f>
        <v>0.97310014896821029</v>
      </c>
      <c r="I1520" s="31"/>
      <c r="J1520" s="30"/>
      <c r="K1520" s="31"/>
      <c r="L1520" s="31"/>
    </row>
    <row r="1521" spans="1:8" ht="15.6" thickTop="1" thickBot="1" x14ac:dyDescent="0.35"/>
    <row r="1522" spans="1:8" ht="44.4" thickTop="1" thickBot="1" x14ac:dyDescent="0.35">
      <c r="A1522" s="61" t="s">
        <v>2</v>
      </c>
      <c r="B1522" s="62" t="s">
        <v>3</v>
      </c>
      <c r="C1522" s="63" t="s">
        <v>4</v>
      </c>
      <c r="D1522" s="64" t="s">
        <v>5</v>
      </c>
      <c r="E1522" s="230"/>
      <c r="F1522" s="20"/>
      <c r="G1522" s="20"/>
      <c r="H1522" s="54"/>
    </row>
    <row r="1523" spans="1:8" ht="245.4" customHeight="1" thickTop="1" thickBot="1" x14ac:dyDescent="0.35">
      <c r="A1523" s="85" t="s">
        <v>2975</v>
      </c>
      <c r="B1523" s="318" t="s">
        <v>2955</v>
      </c>
      <c r="C1523" s="50" t="s">
        <v>130</v>
      </c>
      <c r="D1523" s="50"/>
      <c r="E1523" s="20"/>
      <c r="F1523" s="20"/>
      <c r="G1523" s="20"/>
    </row>
    <row r="1524" spans="1:8" ht="30" thickTop="1" thickBot="1" x14ac:dyDescent="0.35">
      <c r="A1524" s="61" t="s">
        <v>9</v>
      </c>
      <c r="B1524" s="62" t="s">
        <v>10</v>
      </c>
      <c r="C1524" s="62" t="s">
        <v>4</v>
      </c>
      <c r="D1524" s="62" t="s">
        <v>11</v>
      </c>
      <c r="E1524" s="62" t="s">
        <v>12</v>
      </c>
      <c r="F1524" s="62" t="s">
        <v>13</v>
      </c>
      <c r="G1524" s="64" t="s">
        <v>14</v>
      </c>
    </row>
    <row r="1525" spans="1:8" ht="15" thickTop="1" x14ac:dyDescent="0.3">
      <c r="A1525" s="20"/>
      <c r="B1525" s="67" t="s">
        <v>15</v>
      </c>
      <c r="C1525" s="68"/>
      <c r="D1525" s="68"/>
      <c r="E1525" s="68"/>
      <c r="F1525" s="68"/>
      <c r="G1525" s="7"/>
    </row>
    <row r="1526" spans="1:8" x14ac:dyDescent="0.3">
      <c r="A1526" s="319" t="s">
        <v>16</v>
      </c>
      <c r="B1526" s="4" t="s">
        <v>2947</v>
      </c>
      <c r="C1526" s="4" t="s">
        <v>2948</v>
      </c>
      <c r="D1526" s="320">
        <v>0.7</v>
      </c>
      <c r="E1526" s="321">
        <v>25.18</v>
      </c>
      <c r="F1526" s="6">
        <f>D1526*E1526</f>
        <v>17.625999999999998</v>
      </c>
      <c r="G1526" s="321"/>
      <c r="H1526"/>
    </row>
    <row r="1527" spans="1:8" x14ac:dyDescent="0.3">
      <c r="A1527" s="319" t="s">
        <v>19</v>
      </c>
      <c r="B1527" s="4" t="s">
        <v>2949</v>
      </c>
      <c r="C1527" s="4" t="s">
        <v>2948</v>
      </c>
      <c r="D1527" s="320">
        <v>0.7</v>
      </c>
      <c r="E1527" s="321">
        <v>28.09</v>
      </c>
      <c r="F1527" s="6">
        <f t="shared" ref="F1527:F1528" si="3">D1527*E1527</f>
        <v>19.663</v>
      </c>
      <c r="G1527" s="321"/>
      <c r="H1527"/>
    </row>
    <row r="1528" spans="1:8" ht="15" thickBot="1" x14ac:dyDescent="0.35">
      <c r="A1528" s="319" t="s">
        <v>131</v>
      </c>
      <c r="B1528" s="4" t="s">
        <v>2950</v>
      </c>
      <c r="C1528" s="4" t="s">
        <v>2948</v>
      </c>
      <c r="D1528" s="320">
        <v>0.7</v>
      </c>
      <c r="E1528" s="321">
        <v>30.28</v>
      </c>
      <c r="F1528" s="6">
        <f t="shared" si="3"/>
        <v>21.195999999999998</v>
      </c>
      <c r="G1528" s="321"/>
      <c r="H1528"/>
    </row>
    <row r="1529" spans="1:8" ht="15.6" thickTop="1" thickBot="1" x14ac:dyDescent="0.35">
      <c r="A1529" s="71">
        <v>1</v>
      </c>
      <c r="B1529" s="244" t="s">
        <v>21</v>
      </c>
      <c r="C1529" s="245"/>
      <c r="D1529" s="245"/>
      <c r="E1529" s="246"/>
      <c r="F1529" s="72">
        <f>SUM(F1526:F1528)</f>
        <v>58.484999999999999</v>
      </c>
      <c r="G1529" s="73">
        <f>SUM(F1529/F1541)</f>
        <v>0.20202845411098197</v>
      </c>
    </row>
    <row r="1530" spans="1:8" ht="15" thickTop="1" x14ac:dyDescent="0.3">
      <c r="A1530" s="20"/>
      <c r="B1530" s="74" t="s">
        <v>188</v>
      </c>
      <c r="C1530" s="4"/>
      <c r="D1530" s="4"/>
      <c r="E1530" s="4"/>
      <c r="F1530" s="41"/>
      <c r="G1530" s="75"/>
    </row>
    <row r="1531" spans="1:8" ht="28.8" x14ac:dyDescent="0.3">
      <c r="A1531" s="36" t="s">
        <v>23</v>
      </c>
      <c r="B1531" s="4" t="s">
        <v>2956</v>
      </c>
      <c r="C1531" s="39" t="s">
        <v>130</v>
      </c>
      <c r="D1531" s="40">
        <v>1</v>
      </c>
      <c r="E1531" s="6">
        <v>96.95</v>
      </c>
      <c r="F1531" s="41">
        <f t="shared" ref="F1531:F1532" si="4">D1531*E1531</f>
        <v>96.95</v>
      </c>
      <c r="G1531" s="7"/>
    </row>
    <row r="1532" spans="1:8" ht="43.8" customHeight="1" thickBot="1" x14ac:dyDescent="0.35">
      <c r="A1532" s="36" t="s">
        <v>47</v>
      </c>
      <c r="B1532" s="4" t="s">
        <v>2957</v>
      </c>
      <c r="C1532" s="39" t="s">
        <v>130</v>
      </c>
      <c r="D1532" s="40">
        <v>1</v>
      </c>
      <c r="E1532" s="6">
        <v>66.209999999999994</v>
      </c>
      <c r="F1532" s="41">
        <f t="shared" si="4"/>
        <v>66.209999999999994</v>
      </c>
      <c r="G1532" s="7"/>
    </row>
    <row r="1533" spans="1:8" ht="15.6" thickTop="1" thickBot="1" x14ac:dyDescent="0.35">
      <c r="A1533" s="71">
        <v>2</v>
      </c>
      <c r="B1533" s="244" t="s">
        <v>134</v>
      </c>
      <c r="C1533" s="245"/>
      <c r="D1533" s="245"/>
      <c r="E1533" s="246"/>
      <c r="F1533" s="72">
        <f>SUM(F1531:F1532)</f>
        <v>163.16</v>
      </c>
      <c r="G1533" s="73">
        <f>SUM(F1533/F1541)</f>
        <v>0.56361396208853243</v>
      </c>
    </row>
    <row r="1534" spans="1:8" ht="15" thickTop="1" x14ac:dyDescent="0.3">
      <c r="A1534" s="7"/>
      <c r="B1534" s="74" t="s">
        <v>22</v>
      </c>
      <c r="C1534" s="4"/>
      <c r="D1534" s="4"/>
      <c r="E1534" s="4"/>
      <c r="F1534" s="41"/>
      <c r="G1534" s="75"/>
    </row>
    <row r="1535" spans="1:8" ht="15" thickBot="1" x14ac:dyDescent="0.35">
      <c r="A1535" s="36" t="s">
        <v>50</v>
      </c>
      <c r="B1535" s="4" t="s">
        <v>2953</v>
      </c>
      <c r="C1535" s="4" t="s">
        <v>2954</v>
      </c>
      <c r="D1535" s="4">
        <v>1</v>
      </c>
      <c r="E1535" s="76">
        <v>7.2</v>
      </c>
      <c r="F1535" s="23">
        <f>PRODUCT(D1535:E1535)</f>
        <v>7.2</v>
      </c>
      <c r="G1535" s="7"/>
    </row>
    <row r="1536" spans="1:8" ht="15.6" thickTop="1" thickBot="1" x14ac:dyDescent="0.35">
      <c r="A1536" s="71">
        <v>3</v>
      </c>
      <c r="B1536" s="244" t="s">
        <v>25</v>
      </c>
      <c r="C1536" s="245"/>
      <c r="D1536" s="245"/>
      <c r="E1536" s="246"/>
      <c r="F1536" s="72">
        <f>SUM(F1535)</f>
        <v>7.2</v>
      </c>
      <c r="G1536" s="73">
        <f>SUM(F1536/F1541)</f>
        <v>2.4871417792580494E-2</v>
      </c>
    </row>
    <row r="1537" spans="1:8" ht="15.6" thickTop="1" thickBot="1" x14ac:dyDescent="0.35">
      <c r="A1537" s="78" t="s">
        <v>26</v>
      </c>
      <c r="B1537" s="244" t="s">
        <v>27</v>
      </c>
      <c r="C1537" s="245"/>
      <c r="D1537" s="245"/>
      <c r="E1537" s="246"/>
      <c r="F1537" s="79">
        <f>SUM(F1529,F1533+F1536)</f>
        <v>228.84499999999997</v>
      </c>
      <c r="G1537" s="3"/>
    </row>
    <row r="1538" spans="1:8" ht="15.6" thickTop="1" thickBot="1" x14ac:dyDescent="0.35">
      <c r="A1538" s="80">
        <v>3</v>
      </c>
      <c r="B1538" s="264" t="s">
        <v>28</v>
      </c>
      <c r="C1538" s="265"/>
      <c r="D1538" s="265"/>
      <c r="E1538" s="266"/>
      <c r="F1538" s="79">
        <f>SUM(F1537)*15%</f>
        <v>34.326749999999997</v>
      </c>
      <c r="G1538" s="73">
        <f>SUM(F1538/F1541)</f>
        <v>0.11857707509881422</v>
      </c>
    </row>
    <row r="1539" spans="1:8" ht="15.6" thickTop="1" thickBot="1" x14ac:dyDescent="0.35">
      <c r="A1539" s="78" t="s">
        <v>29</v>
      </c>
      <c r="B1539" s="244" t="s">
        <v>30</v>
      </c>
      <c r="C1539" s="245"/>
      <c r="D1539" s="245"/>
      <c r="E1539" s="246"/>
      <c r="F1539" s="81">
        <f>SUM(F1537:F1538)</f>
        <v>263.17174999999997</v>
      </c>
    </row>
    <row r="1540" spans="1:8" ht="15.6" thickTop="1" thickBot="1" x14ac:dyDescent="0.35">
      <c r="A1540" s="80">
        <v>4</v>
      </c>
      <c r="B1540" s="264" t="s">
        <v>31</v>
      </c>
      <c r="C1540" s="265"/>
      <c r="D1540" s="265"/>
      <c r="E1540" s="266"/>
      <c r="F1540" s="79">
        <f>SUM(F1539)*10%</f>
        <v>26.317174999999999</v>
      </c>
      <c r="G1540" s="73">
        <f>SUM(F1540/F1541)</f>
        <v>9.0909090909090912E-2</v>
      </c>
    </row>
    <row r="1541" spans="1:8" ht="15.6" thickTop="1" thickBot="1" x14ac:dyDescent="0.35">
      <c r="A1541" s="78" t="s">
        <v>32</v>
      </c>
      <c r="B1541" s="244" t="s">
        <v>33</v>
      </c>
      <c r="C1541" s="245"/>
      <c r="D1541" s="245"/>
      <c r="E1541" s="246"/>
      <c r="F1541" s="81">
        <f>SUM(F1539:F1540)</f>
        <v>289.48892499999999</v>
      </c>
      <c r="G1541" s="82">
        <f>SUM(G1529,G1533,G1538,G1540)</f>
        <v>0.97512858220741949</v>
      </c>
    </row>
    <row r="1542" spans="1:8" ht="15.6" thickTop="1" thickBot="1" x14ac:dyDescent="0.35"/>
    <row r="1543" spans="1:8" ht="44.4" thickTop="1" thickBot="1" x14ac:dyDescent="0.35">
      <c r="A1543" s="61" t="s">
        <v>2</v>
      </c>
      <c r="B1543" s="62" t="s">
        <v>3</v>
      </c>
      <c r="C1543" s="63" t="s">
        <v>4</v>
      </c>
      <c r="D1543" s="64" t="s">
        <v>5</v>
      </c>
      <c r="E1543" s="230"/>
      <c r="F1543" s="20"/>
      <c r="G1543" s="20"/>
      <c r="H1543" s="54"/>
    </row>
    <row r="1544" spans="1:8" ht="272.39999999999998" customHeight="1" thickTop="1" thickBot="1" x14ac:dyDescent="0.35">
      <c r="A1544" s="85" t="s">
        <v>2976</v>
      </c>
      <c r="B1544" s="318" t="s">
        <v>2958</v>
      </c>
      <c r="C1544" s="50" t="s">
        <v>130</v>
      </c>
      <c r="D1544" s="50"/>
      <c r="E1544" s="20"/>
      <c r="F1544" s="20"/>
      <c r="G1544" s="20"/>
    </row>
    <row r="1545" spans="1:8" ht="30" thickTop="1" thickBot="1" x14ac:dyDescent="0.35">
      <c r="A1545" s="61" t="s">
        <v>9</v>
      </c>
      <c r="B1545" s="62" t="s">
        <v>10</v>
      </c>
      <c r="C1545" s="62" t="s">
        <v>4</v>
      </c>
      <c r="D1545" s="62" t="s">
        <v>11</v>
      </c>
      <c r="E1545" s="62" t="s">
        <v>12</v>
      </c>
      <c r="F1545" s="62" t="s">
        <v>13</v>
      </c>
      <c r="G1545" s="64" t="s">
        <v>14</v>
      </c>
    </row>
    <row r="1546" spans="1:8" ht="15" thickTop="1" x14ac:dyDescent="0.3">
      <c r="A1546" s="20"/>
      <c r="B1546" s="67" t="s">
        <v>15</v>
      </c>
      <c r="C1546" s="68"/>
      <c r="D1546" s="68"/>
      <c r="E1546" s="68"/>
      <c r="F1546" s="68"/>
      <c r="G1546" s="7"/>
    </row>
    <row r="1547" spans="1:8" x14ac:dyDescent="0.3">
      <c r="A1547" s="319" t="s">
        <v>16</v>
      </c>
      <c r="B1547" s="4" t="s">
        <v>2947</v>
      </c>
      <c r="C1547" s="4" t="s">
        <v>2948</v>
      </c>
      <c r="D1547" s="320">
        <v>0.4</v>
      </c>
      <c r="E1547" s="321">
        <v>25.18</v>
      </c>
      <c r="F1547" s="6">
        <f>D1547*E1547</f>
        <v>10.072000000000001</v>
      </c>
      <c r="G1547" s="321"/>
      <c r="H1547"/>
    </row>
    <row r="1548" spans="1:8" x14ac:dyDescent="0.3">
      <c r="A1548" s="319" t="s">
        <v>19</v>
      </c>
      <c r="B1548" s="4" t="s">
        <v>2949</v>
      </c>
      <c r="C1548" s="4" t="s">
        <v>2948</v>
      </c>
      <c r="D1548" s="320">
        <v>0.4</v>
      </c>
      <c r="E1548" s="321">
        <v>28.09</v>
      </c>
      <c r="F1548" s="6">
        <f t="shared" ref="F1548:F1549" si="5">D1548*E1548</f>
        <v>11.236000000000001</v>
      </c>
      <c r="G1548" s="321"/>
      <c r="H1548"/>
    </row>
    <row r="1549" spans="1:8" ht="15" thickBot="1" x14ac:dyDescent="0.35">
      <c r="A1549" s="319" t="s">
        <v>131</v>
      </c>
      <c r="B1549" s="4" t="s">
        <v>2950</v>
      </c>
      <c r="C1549" s="4" t="s">
        <v>2948</v>
      </c>
      <c r="D1549" s="320">
        <v>0.35</v>
      </c>
      <c r="E1549" s="321">
        <v>30.28</v>
      </c>
      <c r="F1549" s="6">
        <f t="shared" si="5"/>
        <v>10.597999999999999</v>
      </c>
      <c r="G1549" s="321"/>
      <c r="H1549"/>
    </row>
    <row r="1550" spans="1:8" ht="15.6" thickTop="1" thickBot="1" x14ac:dyDescent="0.35">
      <c r="A1550" s="71">
        <v>1</v>
      </c>
      <c r="B1550" s="244" t="s">
        <v>21</v>
      </c>
      <c r="C1550" s="245"/>
      <c r="D1550" s="245"/>
      <c r="E1550" s="246"/>
      <c r="F1550" s="72">
        <f>SUM(F1547:F1549)</f>
        <v>31.905999999999999</v>
      </c>
      <c r="G1550" s="73">
        <f>SUM(F1550/F1562)</f>
        <v>0.21197564744887445</v>
      </c>
    </row>
    <row r="1551" spans="1:8" ht="15" thickTop="1" x14ac:dyDescent="0.3">
      <c r="A1551" s="20"/>
      <c r="B1551" s="74" t="s">
        <v>188</v>
      </c>
      <c r="C1551" s="4"/>
      <c r="D1551" s="4"/>
      <c r="E1551" s="4"/>
      <c r="F1551" s="41"/>
      <c r="G1551" s="75"/>
    </row>
    <row r="1552" spans="1:8" ht="28.8" x14ac:dyDescent="0.3">
      <c r="A1552" s="36" t="s">
        <v>23</v>
      </c>
      <c r="B1552" s="4" t="s">
        <v>2959</v>
      </c>
      <c r="C1552" s="39" t="s">
        <v>130</v>
      </c>
      <c r="D1552" s="40">
        <v>1</v>
      </c>
      <c r="E1552" s="6">
        <v>49.73</v>
      </c>
      <c r="F1552" s="41">
        <f t="shared" ref="F1552:F1553" si="6">D1552*E1552</f>
        <v>49.73</v>
      </c>
      <c r="G1552" s="7"/>
    </row>
    <row r="1553" spans="1:8" ht="29.4" thickBot="1" x14ac:dyDescent="0.35">
      <c r="A1553" s="36" t="s">
        <v>47</v>
      </c>
      <c r="B1553" s="4" t="s">
        <v>2960</v>
      </c>
      <c r="C1553" s="39" t="s">
        <v>130</v>
      </c>
      <c r="D1553" s="40">
        <v>1</v>
      </c>
      <c r="E1553" s="6">
        <v>33.1</v>
      </c>
      <c r="F1553" s="41">
        <f t="shared" si="6"/>
        <v>33.1</v>
      </c>
      <c r="G1553" s="7"/>
    </row>
    <row r="1554" spans="1:8" ht="15.6" thickTop="1" thickBot="1" x14ac:dyDescent="0.35">
      <c r="A1554" s="71">
        <v>2</v>
      </c>
      <c r="B1554" s="244" t="s">
        <v>134</v>
      </c>
      <c r="C1554" s="245"/>
      <c r="D1554" s="245"/>
      <c r="E1554" s="246"/>
      <c r="F1554" s="72">
        <f>SUM(F1552:F1553)</f>
        <v>82.83</v>
      </c>
      <c r="G1554" s="73">
        <f>SUM(F1554/F1562)</f>
        <v>0.55030222773742465</v>
      </c>
    </row>
    <row r="1555" spans="1:8" ht="15" thickTop="1" x14ac:dyDescent="0.3">
      <c r="A1555" s="7"/>
      <c r="B1555" s="74" t="s">
        <v>22</v>
      </c>
      <c r="C1555" s="4"/>
      <c r="D1555" s="4"/>
      <c r="E1555" s="4"/>
      <c r="F1555" s="41"/>
      <c r="G1555" s="75"/>
    </row>
    <row r="1556" spans="1:8" ht="15" thickBot="1" x14ac:dyDescent="0.35">
      <c r="A1556" s="36" t="s">
        <v>50</v>
      </c>
      <c r="B1556" s="4" t="s">
        <v>2953</v>
      </c>
      <c r="C1556" s="4" t="s">
        <v>2954</v>
      </c>
      <c r="D1556" s="4">
        <v>1</v>
      </c>
      <c r="E1556" s="76">
        <v>4.25</v>
      </c>
      <c r="F1556" s="23">
        <f>PRODUCT(D1556:E1556)</f>
        <v>4.25</v>
      </c>
      <c r="G1556" s="7"/>
    </row>
    <row r="1557" spans="1:8" ht="15.6" thickTop="1" thickBot="1" x14ac:dyDescent="0.35">
      <c r="A1557" s="71">
        <v>3</v>
      </c>
      <c r="B1557" s="244" t="s">
        <v>25</v>
      </c>
      <c r="C1557" s="245"/>
      <c r="D1557" s="245"/>
      <c r="E1557" s="246"/>
      <c r="F1557" s="72">
        <f>SUM(F1556)</f>
        <v>4.25</v>
      </c>
      <c r="G1557" s="73">
        <f>SUM(F1557/F1562)</f>
        <v>2.8235958805795665E-2</v>
      </c>
    </row>
    <row r="1558" spans="1:8" ht="15.6" thickTop="1" thickBot="1" x14ac:dyDescent="0.35">
      <c r="A1558" s="78" t="s">
        <v>26</v>
      </c>
      <c r="B1558" s="244" t="s">
        <v>27</v>
      </c>
      <c r="C1558" s="245"/>
      <c r="D1558" s="245"/>
      <c r="E1558" s="246"/>
      <c r="F1558" s="79">
        <f>SUM(F1550,F1554+F1557)</f>
        <v>118.98599999999999</v>
      </c>
      <c r="G1558" s="3"/>
    </row>
    <row r="1559" spans="1:8" ht="15.6" thickTop="1" thickBot="1" x14ac:dyDescent="0.35">
      <c r="A1559" s="80">
        <v>3</v>
      </c>
      <c r="B1559" s="264" t="s">
        <v>28</v>
      </c>
      <c r="C1559" s="265"/>
      <c r="D1559" s="265"/>
      <c r="E1559" s="266"/>
      <c r="F1559" s="79">
        <f>SUM(F1558)*15%</f>
        <v>17.847899999999999</v>
      </c>
      <c r="G1559" s="73">
        <f>SUM(F1559/F1562)</f>
        <v>0.11857707509881422</v>
      </c>
    </row>
    <row r="1560" spans="1:8" ht="15.6" thickTop="1" thickBot="1" x14ac:dyDescent="0.35">
      <c r="A1560" s="78" t="s">
        <v>29</v>
      </c>
      <c r="B1560" s="244" t="s">
        <v>30</v>
      </c>
      <c r="C1560" s="245"/>
      <c r="D1560" s="245"/>
      <c r="E1560" s="246"/>
      <c r="F1560" s="81">
        <f>SUM(F1558:F1559)</f>
        <v>136.8339</v>
      </c>
    </row>
    <row r="1561" spans="1:8" ht="15.6" thickTop="1" thickBot="1" x14ac:dyDescent="0.35">
      <c r="A1561" s="80">
        <v>4</v>
      </c>
      <c r="B1561" s="264" t="s">
        <v>31</v>
      </c>
      <c r="C1561" s="265"/>
      <c r="D1561" s="265"/>
      <c r="E1561" s="266"/>
      <c r="F1561" s="79">
        <f>SUM(F1560)*10%</f>
        <v>13.683390000000001</v>
      </c>
      <c r="G1561" s="73">
        <f>SUM(F1561/F1562)</f>
        <v>9.0909090909090912E-2</v>
      </c>
    </row>
    <row r="1562" spans="1:8" ht="15.6" thickTop="1" thickBot="1" x14ac:dyDescent="0.35">
      <c r="A1562" s="78" t="s">
        <v>32</v>
      </c>
      <c r="B1562" s="244" t="s">
        <v>33</v>
      </c>
      <c r="C1562" s="245"/>
      <c r="D1562" s="245"/>
      <c r="E1562" s="246"/>
      <c r="F1562" s="81">
        <f>SUM(F1560:F1561)</f>
        <v>150.51729</v>
      </c>
      <c r="G1562" s="82">
        <f>SUM(G1550,G1554,G1559,G1561)</f>
        <v>0.97176404119420423</v>
      </c>
    </row>
    <row r="1563" spans="1:8" ht="15.6" thickTop="1" thickBot="1" x14ac:dyDescent="0.35"/>
    <row r="1564" spans="1:8" ht="44.4" thickTop="1" thickBot="1" x14ac:dyDescent="0.35">
      <c r="A1564" s="61" t="s">
        <v>2</v>
      </c>
      <c r="B1564" s="62" t="s">
        <v>3</v>
      </c>
      <c r="C1564" s="63" t="s">
        <v>4</v>
      </c>
      <c r="D1564" s="64" t="s">
        <v>5</v>
      </c>
      <c r="E1564" s="230"/>
      <c r="F1564" s="20"/>
      <c r="G1564" s="20"/>
      <c r="H1564" s="54"/>
    </row>
    <row r="1565" spans="1:8" ht="277.8" customHeight="1" thickTop="1" thickBot="1" x14ac:dyDescent="0.35">
      <c r="A1565" s="85" t="s">
        <v>2977</v>
      </c>
      <c r="B1565" s="318" t="s">
        <v>2961</v>
      </c>
      <c r="C1565" s="50" t="s">
        <v>130</v>
      </c>
      <c r="D1565" s="50"/>
      <c r="E1565" s="20"/>
      <c r="F1565" s="20"/>
      <c r="G1565" s="20"/>
    </row>
    <row r="1566" spans="1:8" ht="30" thickTop="1" thickBot="1" x14ac:dyDescent="0.35">
      <c r="A1566" s="61" t="s">
        <v>9</v>
      </c>
      <c r="B1566" s="62" t="s">
        <v>10</v>
      </c>
      <c r="C1566" s="62" t="s">
        <v>4</v>
      </c>
      <c r="D1566" s="62" t="s">
        <v>11</v>
      </c>
      <c r="E1566" s="62" t="s">
        <v>12</v>
      </c>
      <c r="F1566" s="62" t="s">
        <v>13</v>
      </c>
      <c r="G1566" s="64" t="s">
        <v>14</v>
      </c>
    </row>
    <row r="1567" spans="1:8" ht="15" thickTop="1" x14ac:dyDescent="0.3">
      <c r="A1567" s="20"/>
      <c r="B1567" s="67" t="s">
        <v>15</v>
      </c>
      <c r="C1567" s="68"/>
      <c r="D1567" s="68"/>
      <c r="E1567" s="68"/>
      <c r="F1567" s="68"/>
      <c r="G1567" s="7"/>
    </row>
    <row r="1568" spans="1:8" x14ac:dyDescent="0.3">
      <c r="A1568" s="319" t="s">
        <v>16</v>
      </c>
      <c r="B1568" s="4" t="s">
        <v>2947</v>
      </c>
      <c r="C1568" s="4" t="s">
        <v>2948</v>
      </c>
      <c r="D1568" s="320">
        <v>0.4</v>
      </c>
      <c r="E1568" s="321">
        <v>25.18</v>
      </c>
      <c r="F1568" s="6">
        <f>D1568*E1568</f>
        <v>10.072000000000001</v>
      </c>
      <c r="G1568" s="321"/>
      <c r="H1568"/>
    </row>
    <row r="1569" spans="1:8" x14ac:dyDescent="0.3">
      <c r="A1569" s="319" t="s">
        <v>19</v>
      </c>
      <c r="B1569" s="4" t="s">
        <v>2949</v>
      </c>
      <c r="C1569" s="4" t="s">
        <v>2948</v>
      </c>
      <c r="D1569" s="320">
        <v>0.4</v>
      </c>
      <c r="E1569" s="321">
        <v>28.09</v>
      </c>
      <c r="F1569" s="6">
        <f t="shared" ref="F1569:F1570" si="7">D1569*E1569</f>
        <v>11.236000000000001</v>
      </c>
      <c r="G1569" s="321"/>
      <c r="H1569"/>
    </row>
    <row r="1570" spans="1:8" ht="15" thickBot="1" x14ac:dyDescent="0.35">
      <c r="A1570" s="319" t="s">
        <v>131</v>
      </c>
      <c r="B1570" s="4" t="s">
        <v>2950</v>
      </c>
      <c r="C1570" s="4" t="s">
        <v>2948</v>
      </c>
      <c r="D1570" s="320">
        <v>0.35</v>
      </c>
      <c r="E1570" s="321">
        <v>30.28</v>
      </c>
      <c r="F1570" s="6">
        <f t="shared" si="7"/>
        <v>10.597999999999999</v>
      </c>
      <c r="G1570" s="321"/>
      <c r="H1570"/>
    </row>
    <row r="1571" spans="1:8" ht="15.6" thickTop="1" thickBot="1" x14ac:dyDescent="0.35">
      <c r="A1571" s="71">
        <v>1</v>
      </c>
      <c r="B1571" s="244" t="s">
        <v>21</v>
      </c>
      <c r="C1571" s="245"/>
      <c r="D1571" s="245"/>
      <c r="E1571" s="246"/>
      <c r="F1571" s="72">
        <f>SUM(F1568:F1570)</f>
        <v>31.905999999999999</v>
      </c>
      <c r="G1571" s="73">
        <f>SUM(F1571/F1583)</f>
        <v>0.20040470368795907</v>
      </c>
    </row>
    <row r="1572" spans="1:8" ht="15" thickTop="1" x14ac:dyDescent="0.3">
      <c r="A1572" s="20"/>
      <c r="B1572" s="74" t="s">
        <v>188</v>
      </c>
      <c r="C1572" s="4"/>
      <c r="D1572" s="4"/>
      <c r="E1572" s="4"/>
      <c r="F1572" s="41"/>
      <c r="G1572" s="75"/>
    </row>
    <row r="1573" spans="1:8" ht="28.8" x14ac:dyDescent="0.3">
      <c r="A1573" s="36" t="s">
        <v>23</v>
      </c>
      <c r="B1573" s="4" t="s">
        <v>2959</v>
      </c>
      <c r="C1573" s="39" t="s">
        <v>130</v>
      </c>
      <c r="D1573" s="40">
        <v>1</v>
      </c>
      <c r="E1573" s="6">
        <v>56.6</v>
      </c>
      <c r="F1573" s="41">
        <f t="shared" ref="F1573:F1574" si="8">D1573*E1573</f>
        <v>56.6</v>
      </c>
      <c r="G1573" s="7"/>
    </row>
    <row r="1574" spans="1:8" ht="29.4" thickBot="1" x14ac:dyDescent="0.35">
      <c r="A1574" s="36" t="s">
        <v>47</v>
      </c>
      <c r="B1574" s="4" t="s">
        <v>2960</v>
      </c>
      <c r="C1574" s="39" t="s">
        <v>130</v>
      </c>
      <c r="D1574" s="40">
        <v>1</v>
      </c>
      <c r="E1574" s="6">
        <v>33.1</v>
      </c>
      <c r="F1574" s="41">
        <f t="shared" si="8"/>
        <v>33.1</v>
      </c>
      <c r="G1574" s="7"/>
    </row>
    <row r="1575" spans="1:8" ht="15.6" thickTop="1" thickBot="1" x14ac:dyDescent="0.35">
      <c r="A1575" s="71">
        <v>2</v>
      </c>
      <c r="B1575" s="244" t="s">
        <v>134</v>
      </c>
      <c r="C1575" s="245"/>
      <c r="D1575" s="245"/>
      <c r="E1575" s="246"/>
      <c r="F1575" s="72">
        <f>SUM(F1573:F1574)</f>
        <v>89.7</v>
      </c>
      <c r="G1575" s="73">
        <f>SUM(F1575/F1583)</f>
        <v>0.56341446501629566</v>
      </c>
    </row>
    <row r="1576" spans="1:8" ht="15" thickTop="1" x14ac:dyDescent="0.3">
      <c r="A1576" s="7"/>
      <c r="B1576" s="74" t="s">
        <v>22</v>
      </c>
      <c r="C1576" s="4"/>
      <c r="D1576" s="4"/>
      <c r="E1576" s="4"/>
      <c r="F1576" s="41"/>
      <c r="G1576" s="75"/>
    </row>
    <row r="1577" spans="1:8" ht="15" thickBot="1" x14ac:dyDescent="0.35">
      <c r="A1577" s="36" t="s">
        <v>50</v>
      </c>
      <c r="B1577" s="4" t="s">
        <v>2953</v>
      </c>
      <c r="C1577" s="4" t="s">
        <v>2954</v>
      </c>
      <c r="D1577" s="4">
        <v>1</v>
      </c>
      <c r="E1577" s="76">
        <v>4.25</v>
      </c>
      <c r="F1577" s="23">
        <f>PRODUCT(D1577:E1577)</f>
        <v>4.25</v>
      </c>
      <c r="G1577" s="7"/>
    </row>
    <row r="1578" spans="1:8" ht="15.6" thickTop="1" thickBot="1" x14ac:dyDescent="0.35">
      <c r="A1578" s="71">
        <v>3</v>
      </c>
      <c r="B1578" s="244" t="s">
        <v>25</v>
      </c>
      <c r="C1578" s="245"/>
      <c r="D1578" s="245"/>
      <c r="E1578" s="246"/>
      <c r="F1578" s="72">
        <f>SUM(F1577)</f>
        <v>4.25</v>
      </c>
      <c r="G1578" s="73">
        <f>SUM(F1578/F1583)</f>
        <v>2.6694665287840095E-2</v>
      </c>
    </row>
    <row r="1579" spans="1:8" ht="15.6" thickTop="1" thickBot="1" x14ac:dyDescent="0.35">
      <c r="A1579" s="78" t="s">
        <v>26</v>
      </c>
      <c r="B1579" s="244" t="s">
        <v>27</v>
      </c>
      <c r="C1579" s="245"/>
      <c r="D1579" s="245"/>
      <c r="E1579" s="246"/>
      <c r="F1579" s="79">
        <f>SUM(F1571,F1575+F1578)</f>
        <v>125.85599999999999</v>
      </c>
      <c r="G1579" s="3"/>
    </row>
    <row r="1580" spans="1:8" ht="15.6" thickTop="1" thickBot="1" x14ac:dyDescent="0.35">
      <c r="A1580" s="80">
        <v>3</v>
      </c>
      <c r="B1580" s="264" t="s">
        <v>28</v>
      </c>
      <c r="C1580" s="265"/>
      <c r="D1580" s="265"/>
      <c r="E1580" s="266"/>
      <c r="F1580" s="79">
        <f>SUM(F1579)*15%</f>
        <v>18.878399999999999</v>
      </c>
      <c r="G1580" s="73">
        <f>SUM(F1580/F1583)</f>
        <v>0.11857707509881422</v>
      </c>
    </row>
    <row r="1581" spans="1:8" ht="15.6" thickTop="1" thickBot="1" x14ac:dyDescent="0.35">
      <c r="A1581" s="78" t="s">
        <v>29</v>
      </c>
      <c r="B1581" s="244" t="s">
        <v>30</v>
      </c>
      <c r="C1581" s="245"/>
      <c r="D1581" s="245"/>
      <c r="E1581" s="246"/>
      <c r="F1581" s="81">
        <f>SUM(F1579:F1580)</f>
        <v>144.73439999999999</v>
      </c>
    </row>
    <row r="1582" spans="1:8" ht="15.6" thickTop="1" thickBot="1" x14ac:dyDescent="0.35">
      <c r="A1582" s="80">
        <v>4</v>
      </c>
      <c r="B1582" s="264" t="s">
        <v>31</v>
      </c>
      <c r="C1582" s="265"/>
      <c r="D1582" s="265"/>
      <c r="E1582" s="266"/>
      <c r="F1582" s="79">
        <f>SUM(F1581)*10%</f>
        <v>14.47344</v>
      </c>
      <c r="G1582" s="73">
        <f>SUM(F1582/F1583)</f>
        <v>9.0909090909090912E-2</v>
      </c>
    </row>
    <row r="1583" spans="1:8" ht="15.6" thickTop="1" thickBot="1" x14ac:dyDescent="0.35">
      <c r="A1583" s="78" t="s">
        <v>32</v>
      </c>
      <c r="B1583" s="244" t="s">
        <v>33</v>
      </c>
      <c r="C1583" s="245"/>
      <c r="D1583" s="245"/>
      <c r="E1583" s="246"/>
      <c r="F1583" s="81">
        <f>SUM(F1581:F1582)</f>
        <v>159.20784</v>
      </c>
      <c r="G1583" s="82">
        <f>SUM(G1571,G1575,G1580,G1582)</f>
        <v>0.97330533471215985</v>
      </c>
    </row>
    <row r="1584" spans="1:8" ht="15.6" thickTop="1" thickBot="1" x14ac:dyDescent="0.35">
      <c r="A1584" s="8"/>
      <c r="B1584" s="9"/>
      <c r="C1584" s="9"/>
      <c r="D1584" s="9"/>
      <c r="E1584" s="9"/>
      <c r="F1584" s="11"/>
      <c r="G1584" s="12"/>
    </row>
    <row r="1585" spans="1:8" ht="44.4" thickTop="1" thickBot="1" x14ac:dyDescent="0.35">
      <c r="A1585" s="61" t="s">
        <v>2</v>
      </c>
      <c r="B1585" s="62" t="s">
        <v>3</v>
      </c>
      <c r="C1585" s="63" t="s">
        <v>4</v>
      </c>
      <c r="D1585" s="64" t="s">
        <v>5</v>
      </c>
      <c r="E1585" s="230"/>
      <c r="F1585" s="20"/>
      <c r="G1585" s="20"/>
      <c r="H1585" s="54"/>
    </row>
    <row r="1586" spans="1:8" ht="375" customHeight="1" thickTop="1" thickBot="1" x14ac:dyDescent="0.35">
      <c r="A1586" s="85" t="s">
        <v>2978</v>
      </c>
      <c r="B1586" s="318" t="s">
        <v>2979</v>
      </c>
      <c r="C1586" s="50" t="s">
        <v>130</v>
      </c>
      <c r="D1586" s="50"/>
      <c r="E1586" s="20"/>
      <c r="F1586" s="20"/>
      <c r="G1586" s="20"/>
    </row>
    <row r="1587" spans="1:8" ht="30" thickTop="1" thickBot="1" x14ac:dyDescent="0.35">
      <c r="A1587" s="61" t="s">
        <v>9</v>
      </c>
      <c r="B1587" s="62" t="s">
        <v>10</v>
      </c>
      <c r="C1587" s="62" t="s">
        <v>4</v>
      </c>
      <c r="D1587" s="62" t="s">
        <v>11</v>
      </c>
      <c r="E1587" s="62" t="s">
        <v>12</v>
      </c>
      <c r="F1587" s="62" t="s">
        <v>13</v>
      </c>
      <c r="G1587" s="64" t="s">
        <v>14</v>
      </c>
    </row>
    <row r="1588" spans="1:8" ht="15" thickTop="1" x14ac:dyDescent="0.3">
      <c r="A1588" s="20"/>
      <c r="B1588" s="67" t="s">
        <v>15</v>
      </c>
      <c r="C1588" s="68"/>
      <c r="D1588" s="68"/>
      <c r="E1588" s="68"/>
      <c r="F1588" s="68"/>
      <c r="G1588" s="7"/>
    </row>
    <row r="1589" spans="1:8" x14ac:dyDescent="0.3">
      <c r="A1589" s="319" t="s">
        <v>16</v>
      </c>
      <c r="B1589" s="4" t="s">
        <v>2947</v>
      </c>
      <c r="C1589" s="4" t="s">
        <v>2948</v>
      </c>
      <c r="D1589" s="320">
        <v>0.6</v>
      </c>
      <c r="E1589" s="321">
        <v>25.18</v>
      </c>
      <c r="F1589" s="6">
        <f>D1589*E1589</f>
        <v>15.107999999999999</v>
      </c>
      <c r="G1589" s="321"/>
      <c r="H1589"/>
    </row>
    <row r="1590" spans="1:8" x14ac:dyDescent="0.3">
      <c r="A1590" s="319" t="s">
        <v>19</v>
      </c>
      <c r="B1590" s="4" t="s">
        <v>2949</v>
      </c>
      <c r="C1590" s="4" t="s">
        <v>2948</v>
      </c>
      <c r="D1590" s="320">
        <v>0.4</v>
      </c>
      <c r="E1590" s="321">
        <v>28.09</v>
      </c>
      <c r="F1590" s="6">
        <f t="shared" ref="F1590:F1591" si="9">D1590*E1590</f>
        <v>11.236000000000001</v>
      </c>
      <c r="G1590" s="321"/>
      <c r="H1590"/>
    </row>
    <row r="1591" spans="1:8" ht="15" thickBot="1" x14ac:dyDescent="0.35">
      <c r="A1591" s="319" t="s">
        <v>131</v>
      </c>
      <c r="B1591" s="4" t="s">
        <v>2950</v>
      </c>
      <c r="C1591" s="4" t="s">
        <v>2948</v>
      </c>
      <c r="D1591" s="320">
        <v>0.4</v>
      </c>
      <c r="E1591" s="321">
        <v>30.28</v>
      </c>
      <c r="F1591" s="6">
        <f t="shared" si="9"/>
        <v>12.112000000000002</v>
      </c>
      <c r="G1591" s="321"/>
      <c r="H1591"/>
    </row>
    <row r="1592" spans="1:8" ht="15.6" thickTop="1" thickBot="1" x14ac:dyDescent="0.35">
      <c r="A1592" s="71">
        <v>1</v>
      </c>
      <c r="B1592" s="244">
        <v>0.2</v>
      </c>
      <c r="C1592" s="245"/>
      <c r="D1592" s="245"/>
      <c r="E1592" s="246"/>
      <c r="F1592" s="72">
        <f>SUM(F1589:F1591)</f>
        <v>38.456000000000003</v>
      </c>
      <c r="G1592" s="73">
        <f>SUM(F1592/F1604)</f>
        <v>0.15584468846441721</v>
      </c>
    </row>
    <row r="1593" spans="1:8" ht="15" thickTop="1" x14ac:dyDescent="0.3">
      <c r="A1593" s="20"/>
      <c r="B1593" s="74" t="s">
        <v>188</v>
      </c>
      <c r="C1593" s="4"/>
      <c r="D1593" s="4"/>
      <c r="E1593" s="4"/>
      <c r="F1593" s="41"/>
      <c r="G1593" s="75"/>
    </row>
    <row r="1594" spans="1:8" ht="28.8" x14ac:dyDescent="0.3">
      <c r="A1594" s="36" t="s">
        <v>23</v>
      </c>
      <c r="B1594" s="4" t="s">
        <v>2959</v>
      </c>
      <c r="C1594" s="39" t="s">
        <v>130</v>
      </c>
      <c r="D1594" s="40">
        <v>1</v>
      </c>
      <c r="E1594" s="6">
        <v>83.2</v>
      </c>
      <c r="F1594" s="41">
        <f t="shared" ref="F1594:F1595" si="10">D1594*E1594</f>
        <v>83.2</v>
      </c>
      <c r="G1594" s="7"/>
    </row>
    <row r="1595" spans="1:8" ht="29.4" thickBot="1" x14ac:dyDescent="0.35">
      <c r="A1595" s="36" t="s">
        <v>47</v>
      </c>
      <c r="B1595" s="4" t="s">
        <v>2960</v>
      </c>
      <c r="C1595" s="39" t="s">
        <v>130</v>
      </c>
      <c r="D1595" s="40">
        <v>1</v>
      </c>
      <c r="E1595" s="6">
        <v>66.209999999999994</v>
      </c>
      <c r="F1595" s="41">
        <f t="shared" si="10"/>
        <v>66.209999999999994</v>
      </c>
      <c r="G1595" s="7"/>
    </row>
    <row r="1596" spans="1:8" ht="15.6" thickTop="1" thickBot="1" x14ac:dyDescent="0.35">
      <c r="A1596" s="71">
        <v>2</v>
      </c>
      <c r="B1596" s="244" t="s">
        <v>134</v>
      </c>
      <c r="C1596" s="245"/>
      <c r="D1596" s="245"/>
      <c r="E1596" s="246"/>
      <c r="F1596" s="72">
        <f>SUM(F1594:F1595)</f>
        <v>149.41</v>
      </c>
      <c r="G1596" s="73">
        <f>SUM(F1596/F1604)</f>
        <v>0.6054908181679991</v>
      </c>
    </row>
    <row r="1597" spans="1:8" ht="15" thickTop="1" x14ac:dyDescent="0.3">
      <c r="A1597" s="7"/>
      <c r="B1597" s="74" t="s">
        <v>22</v>
      </c>
      <c r="C1597" s="4"/>
      <c r="D1597" s="4"/>
      <c r="E1597" s="4"/>
      <c r="F1597" s="41"/>
      <c r="G1597" s="75"/>
    </row>
    <row r="1598" spans="1:8" ht="15" thickBot="1" x14ac:dyDescent="0.35">
      <c r="A1598" s="36" t="s">
        <v>50</v>
      </c>
      <c r="B1598" s="4" t="s">
        <v>2953</v>
      </c>
      <c r="C1598" s="4" t="s">
        <v>2954</v>
      </c>
      <c r="D1598" s="4">
        <v>1</v>
      </c>
      <c r="E1598" s="76">
        <v>7.2</v>
      </c>
      <c r="F1598" s="23">
        <f>PRODUCT(D1598:E1598)</f>
        <v>7.2</v>
      </c>
      <c r="G1598" s="7"/>
    </row>
    <row r="1599" spans="1:8" ht="15.6" thickTop="1" thickBot="1" x14ac:dyDescent="0.35">
      <c r="A1599" s="71">
        <v>3</v>
      </c>
      <c r="B1599" s="244" t="s">
        <v>25</v>
      </c>
      <c r="C1599" s="245"/>
      <c r="D1599" s="245"/>
      <c r="E1599" s="246"/>
      <c r="F1599" s="72">
        <f>SUM(F1598)</f>
        <v>7.2</v>
      </c>
      <c r="G1599" s="73">
        <f>SUM(F1599/F1604)</f>
        <v>2.9178327359678694E-2</v>
      </c>
    </row>
    <row r="1600" spans="1:8" ht="15.6" thickTop="1" thickBot="1" x14ac:dyDescent="0.35">
      <c r="A1600" s="78" t="s">
        <v>26</v>
      </c>
      <c r="B1600" s="244" t="s">
        <v>27</v>
      </c>
      <c r="C1600" s="245"/>
      <c r="D1600" s="245"/>
      <c r="E1600" s="246"/>
      <c r="F1600" s="79">
        <f>SUM(F1592,F1596+F1599)</f>
        <v>195.06599999999997</v>
      </c>
      <c r="G1600" s="3"/>
    </row>
    <row r="1601" spans="1:8" ht="15.6" thickTop="1" thickBot="1" x14ac:dyDescent="0.35">
      <c r="A1601" s="80">
        <v>3</v>
      </c>
      <c r="B1601" s="264" t="s">
        <v>28</v>
      </c>
      <c r="C1601" s="265"/>
      <c r="D1601" s="265"/>
      <c r="E1601" s="266"/>
      <c r="F1601" s="79">
        <f>SUM(F1600)*15%</f>
        <v>29.259899999999995</v>
      </c>
      <c r="G1601" s="73">
        <f>SUM(F1601/F1604)</f>
        <v>0.11857707509881422</v>
      </c>
    </row>
    <row r="1602" spans="1:8" ht="15.6" thickTop="1" thickBot="1" x14ac:dyDescent="0.35">
      <c r="A1602" s="78" t="s">
        <v>29</v>
      </c>
      <c r="B1602" s="244" t="s">
        <v>30</v>
      </c>
      <c r="C1602" s="245"/>
      <c r="D1602" s="245"/>
      <c r="E1602" s="246"/>
      <c r="F1602" s="81">
        <f>SUM(F1600:F1601)</f>
        <v>224.32589999999996</v>
      </c>
    </row>
    <row r="1603" spans="1:8" ht="15.6" thickTop="1" thickBot="1" x14ac:dyDescent="0.35">
      <c r="A1603" s="80">
        <v>4</v>
      </c>
      <c r="B1603" s="264" t="s">
        <v>31</v>
      </c>
      <c r="C1603" s="265"/>
      <c r="D1603" s="265"/>
      <c r="E1603" s="266"/>
      <c r="F1603" s="79">
        <f>SUM(F1602)*10%</f>
        <v>22.432589999999998</v>
      </c>
      <c r="G1603" s="73">
        <f>SUM(F1603/F1604)</f>
        <v>9.0909090909090912E-2</v>
      </c>
    </row>
    <row r="1604" spans="1:8" ht="15.6" thickTop="1" thickBot="1" x14ac:dyDescent="0.35">
      <c r="A1604" s="78" t="s">
        <v>32</v>
      </c>
      <c r="B1604" s="244" t="s">
        <v>33</v>
      </c>
      <c r="C1604" s="245"/>
      <c r="D1604" s="245"/>
      <c r="E1604" s="246"/>
      <c r="F1604" s="81">
        <f>SUM(F1602:F1603)</f>
        <v>246.75848999999997</v>
      </c>
      <c r="G1604" s="82">
        <f>SUM(G1592,G1596,G1601,G1603)</f>
        <v>0.97082167264032149</v>
      </c>
    </row>
    <row r="1605" spans="1:8" ht="15.6" thickTop="1" thickBot="1" x14ac:dyDescent="0.35">
      <c r="A1605" s="80">
        <v>4</v>
      </c>
      <c r="B1605" s="264" t="s">
        <v>31</v>
      </c>
      <c r="C1605" s="265"/>
      <c r="D1605" s="265"/>
      <c r="E1605" s="266"/>
      <c r="F1605" s="79">
        <f>SUM(F1604)*10%</f>
        <v>24.675848999999999</v>
      </c>
      <c r="G1605" s="73">
        <f>SUM(F1605/F1606)</f>
        <v>9.0909090909090925E-2</v>
      </c>
    </row>
    <row r="1606" spans="1:8" ht="15.6" thickTop="1" thickBot="1" x14ac:dyDescent="0.35">
      <c r="A1606" s="78" t="s">
        <v>32</v>
      </c>
      <c r="B1606" s="244" t="s">
        <v>33</v>
      </c>
      <c r="C1606" s="245"/>
      <c r="D1606" s="245"/>
      <c r="E1606" s="246"/>
      <c r="F1606" s="81">
        <f>SUM(F1604:F1605)</f>
        <v>271.43433899999997</v>
      </c>
      <c r="G1606" s="82">
        <f>SUM(G1594,G1598,G1603,G1605)</f>
        <v>0.18181818181818182</v>
      </c>
    </row>
    <row r="1607" spans="1:8" ht="15.6" thickTop="1" thickBot="1" x14ac:dyDescent="0.35"/>
    <row r="1608" spans="1:8" ht="44.4" thickTop="1" thickBot="1" x14ac:dyDescent="0.35">
      <c r="A1608" s="61" t="s">
        <v>2</v>
      </c>
      <c r="B1608" s="62" t="s">
        <v>3</v>
      </c>
      <c r="C1608" s="63" t="s">
        <v>4</v>
      </c>
      <c r="D1608" s="64" t="s">
        <v>5</v>
      </c>
      <c r="E1608" s="230"/>
      <c r="F1608" s="20"/>
      <c r="G1608" s="20"/>
      <c r="H1608" s="54"/>
    </row>
    <row r="1609" spans="1:8" ht="273.60000000000002" customHeight="1" thickTop="1" thickBot="1" x14ac:dyDescent="0.35">
      <c r="A1609" s="85" t="s">
        <v>2980</v>
      </c>
      <c r="B1609" s="318" t="s">
        <v>2962</v>
      </c>
      <c r="C1609" s="50" t="s">
        <v>130</v>
      </c>
      <c r="D1609" s="50"/>
      <c r="E1609" s="20"/>
      <c r="F1609" s="20"/>
      <c r="G1609" s="20"/>
    </row>
    <row r="1610" spans="1:8" ht="30" thickTop="1" thickBot="1" x14ac:dyDescent="0.35">
      <c r="A1610" s="61" t="s">
        <v>9</v>
      </c>
      <c r="B1610" s="62" t="s">
        <v>10</v>
      </c>
      <c r="C1610" s="62" t="s">
        <v>4</v>
      </c>
      <c r="D1610" s="62" t="s">
        <v>11</v>
      </c>
      <c r="E1610" s="62" t="s">
        <v>12</v>
      </c>
      <c r="F1610" s="62" t="s">
        <v>13</v>
      </c>
      <c r="G1610" s="64" t="s">
        <v>14</v>
      </c>
    </row>
    <row r="1611" spans="1:8" ht="15" thickTop="1" x14ac:dyDescent="0.3">
      <c r="A1611" s="20"/>
      <c r="B1611" s="67" t="s">
        <v>15</v>
      </c>
      <c r="C1611" s="68"/>
      <c r="D1611" s="68"/>
      <c r="E1611" s="68"/>
      <c r="F1611" s="68"/>
      <c r="G1611" s="7"/>
    </row>
    <row r="1612" spans="1:8" x14ac:dyDescent="0.3">
      <c r="A1612" s="319" t="s">
        <v>16</v>
      </c>
      <c r="B1612" s="4" t="s">
        <v>2947</v>
      </c>
      <c r="C1612" s="4" t="s">
        <v>2948</v>
      </c>
      <c r="D1612" s="320">
        <v>0.4</v>
      </c>
      <c r="E1612" s="321">
        <v>25.18</v>
      </c>
      <c r="F1612" s="6">
        <f>D1612*E1612</f>
        <v>10.072000000000001</v>
      </c>
      <c r="G1612" s="321"/>
      <c r="H1612"/>
    </row>
    <row r="1613" spans="1:8" x14ac:dyDescent="0.3">
      <c r="A1613" s="319" t="s">
        <v>19</v>
      </c>
      <c r="B1613" s="4" t="s">
        <v>2949</v>
      </c>
      <c r="C1613" s="4" t="s">
        <v>2948</v>
      </c>
      <c r="D1613" s="320">
        <v>0.4</v>
      </c>
      <c r="E1613" s="321">
        <v>28.09</v>
      </c>
      <c r="F1613" s="6">
        <f t="shared" ref="F1613:F1614" si="11">D1613*E1613</f>
        <v>11.236000000000001</v>
      </c>
      <c r="G1613" s="321"/>
      <c r="H1613"/>
    </row>
    <row r="1614" spans="1:8" ht="15" thickBot="1" x14ac:dyDescent="0.35">
      <c r="A1614" s="319" t="s">
        <v>131</v>
      </c>
      <c r="B1614" s="4" t="s">
        <v>2950</v>
      </c>
      <c r="C1614" s="4" t="s">
        <v>2948</v>
      </c>
      <c r="D1614" s="320">
        <v>0.35</v>
      </c>
      <c r="E1614" s="321">
        <v>30.28</v>
      </c>
      <c r="F1614" s="6">
        <f t="shared" si="11"/>
        <v>10.597999999999999</v>
      </c>
      <c r="G1614" s="321"/>
      <c r="H1614"/>
    </row>
    <row r="1615" spans="1:8" ht="15.6" thickTop="1" thickBot="1" x14ac:dyDescent="0.35">
      <c r="A1615" s="71">
        <v>1</v>
      </c>
      <c r="B1615" s="244" t="s">
        <v>21</v>
      </c>
      <c r="C1615" s="245"/>
      <c r="D1615" s="245"/>
      <c r="E1615" s="246"/>
      <c r="F1615" s="72">
        <f>SUM(F1612:F1614)</f>
        <v>31.905999999999999</v>
      </c>
      <c r="G1615" s="73">
        <f>SUM(F1615/F1627)</f>
        <v>0.17907597224878077</v>
      </c>
    </row>
    <row r="1616" spans="1:8" ht="15" thickTop="1" x14ac:dyDescent="0.3">
      <c r="A1616" s="20"/>
      <c r="B1616" s="74" t="s">
        <v>188</v>
      </c>
      <c r="C1616" s="4"/>
      <c r="D1616" s="4"/>
      <c r="E1616" s="4"/>
      <c r="F1616" s="41"/>
      <c r="G1616" s="75"/>
    </row>
    <row r="1617" spans="1:8" ht="28.8" x14ac:dyDescent="0.3">
      <c r="A1617" s="36" t="s">
        <v>23</v>
      </c>
      <c r="B1617" s="4" t="s">
        <v>2951</v>
      </c>
      <c r="C1617" s="39" t="s">
        <v>130</v>
      </c>
      <c r="D1617" s="40">
        <v>1</v>
      </c>
      <c r="E1617" s="6">
        <v>71.59</v>
      </c>
      <c r="F1617" s="41">
        <f t="shared" ref="F1617:F1618" si="12">D1617*E1617</f>
        <v>71.59</v>
      </c>
      <c r="G1617" s="7"/>
    </row>
    <row r="1618" spans="1:8" ht="43.8" thickBot="1" x14ac:dyDescent="0.35">
      <c r="A1618" s="36" t="s">
        <v>47</v>
      </c>
      <c r="B1618" s="4" t="s">
        <v>2963</v>
      </c>
      <c r="C1618" s="39" t="s">
        <v>130</v>
      </c>
      <c r="D1618" s="40">
        <v>1</v>
      </c>
      <c r="E1618" s="6">
        <v>33.1</v>
      </c>
      <c r="F1618" s="41">
        <f t="shared" si="12"/>
        <v>33.1</v>
      </c>
      <c r="G1618" s="7"/>
    </row>
    <row r="1619" spans="1:8" ht="15.6" thickTop="1" thickBot="1" x14ac:dyDescent="0.35">
      <c r="A1619" s="71">
        <v>2</v>
      </c>
      <c r="B1619" s="244" t="s">
        <v>134</v>
      </c>
      <c r="C1619" s="245"/>
      <c r="D1619" s="245"/>
      <c r="E1619" s="246"/>
      <c r="F1619" s="72">
        <f>SUM(F1617:F1618)</f>
        <v>104.69</v>
      </c>
      <c r="G1619" s="73">
        <f>SUM(F1619/F1627)</f>
        <v>0.58758426423634613</v>
      </c>
    </row>
    <row r="1620" spans="1:8" ht="15" thickTop="1" x14ac:dyDescent="0.3">
      <c r="A1620" s="7"/>
      <c r="B1620" s="74" t="s">
        <v>22</v>
      </c>
      <c r="C1620" s="4"/>
      <c r="D1620" s="4"/>
      <c r="E1620" s="4"/>
      <c r="F1620" s="41"/>
      <c r="G1620" s="75"/>
    </row>
    <row r="1621" spans="1:8" ht="15" thickBot="1" x14ac:dyDescent="0.35">
      <c r="A1621" s="36" t="s">
        <v>50</v>
      </c>
      <c r="B1621" s="4" t="s">
        <v>2953</v>
      </c>
      <c r="C1621" s="4" t="s">
        <v>2954</v>
      </c>
      <c r="D1621" s="4">
        <v>1</v>
      </c>
      <c r="E1621" s="76">
        <v>4.25</v>
      </c>
      <c r="F1621" s="23">
        <f>PRODUCT(D1621:E1621)</f>
        <v>4.25</v>
      </c>
      <c r="G1621" s="7"/>
    </row>
    <row r="1622" spans="1:8" ht="15.6" thickTop="1" thickBot="1" x14ac:dyDescent="0.35">
      <c r="A1622" s="71">
        <v>3</v>
      </c>
      <c r="B1622" s="244" t="s">
        <v>25</v>
      </c>
      <c r="C1622" s="245"/>
      <c r="D1622" s="245"/>
      <c r="E1622" s="246"/>
      <c r="F1622" s="72">
        <f>SUM(F1621)</f>
        <v>4.25</v>
      </c>
      <c r="G1622" s="73">
        <f>SUM(F1622/F1627)</f>
        <v>2.3853597506967913E-2</v>
      </c>
    </row>
    <row r="1623" spans="1:8" ht="15.6" thickTop="1" thickBot="1" x14ac:dyDescent="0.35">
      <c r="A1623" s="78" t="s">
        <v>26</v>
      </c>
      <c r="B1623" s="244" t="s">
        <v>27</v>
      </c>
      <c r="C1623" s="245"/>
      <c r="D1623" s="245"/>
      <c r="E1623" s="246"/>
      <c r="F1623" s="79">
        <f>SUM(F1615,F1619+F1622)</f>
        <v>140.846</v>
      </c>
      <c r="G1623" s="3"/>
    </row>
    <row r="1624" spans="1:8" ht="15.6" thickTop="1" thickBot="1" x14ac:dyDescent="0.35">
      <c r="A1624" s="80">
        <v>3</v>
      </c>
      <c r="B1624" s="264" t="s">
        <v>28</v>
      </c>
      <c r="C1624" s="265"/>
      <c r="D1624" s="265"/>
      <c r="E1624" s="266"/>
      <c r="F1624" s="79">
        <f>SUM(F1623)*15%</f>
        <v>21.126899999999999</v>
      </c>
      <c r="G1624" s="73">
        <f>SUM(F1624/F1627)</f>
        <v>0.11857707509881421</v>
      </c>
    </row>
    <row r="1625" spans="1:8" ht="15.6" thickTop="1" thickBot="1" x14ac:dyDescent="0.35">
      <c r="A1625" s="78" t="s">
        <v>29</v>
      </c>
      <c r="B1625" s="244" t="s">
        <v>30</v>
      </c>
      <c r="C1625" s="245"/>
      <c r="D1625" s="245"/>
      <c r="E1625" s="246"/>
      <c r="F1625" s="81">
        <f>SUM(F1623:F1624)</f>
        <v>161.97290000000001</v>
      </c>
    </row>
    <row r="1626" spans="1:8" ht="15.6" thickTop="1" thickBot="1" x14ac:dyDescent="0.35">
      <c r="A1626" s="80">
        <v>4</v>
      </c>
      <c r="B1626" s="264" t="s">
        <v>31</v>
      </c>
      <c r="C1626" s="265"/>
      <c r="D1626" s="265"/>
      <c r="E1626" s="266"/>
      <c r="F1626" s="79">
        <f>SUM(F1625)*10%</f>
        <v>16.197290000000002</v>
      </c>
      <c r="G1626" s="73">
        <f>SUM(F1626/F1627)</f>
        <v>9.0909090909090912E-2</v>
      </c>
    </row>
    <row r="1627" spans="1:8" ht="15.6" thickTop="1" thickBot="1" x14ac:dyDescent="0.35">
      <c r="A1627" s="78" t="s">
        <v>32</v>
      </c>
      <c r="B1627" s="244" t="s">
        <v>33</v>
      </c>
      <c r="C1627" s="245"/>
      <c r="D1627" s="245"/>
      <c r="E1627" s="246"/>
      <c r="F1627" s="81">
        <f>SUM(F1625:F1626)</f>
        <v>178.17019000000002</v>
      </c>
      <c r="G1627" s="82">
        <f>SUM(G1615,G1619,G1624,G1626)</f>
        <v>0.97614640249303208</v>
      </c>
    </row>
    <row r="1628" spans="1:8" ht="15.6" thickTop="1" thickBot="1" x14ac:dyDescent="0.35"/>
    <row r="1629" spans="1:8" ht="44.4" thickTop="1" thickBot="1" x14ac:dyDescent="0.35">
      <c r="A1629" s="61" t="s">
        <v>2</v>
      </c>
      <c r="B1629" s="62" t="s">
        <v>3</v>
      </c>
      <c r="C1629" s="63" t="s">
        <v>4</v>
      </c>
      <c r="D1629" s="64" t="s">
        <v>5</v>
      </c>
      <c r="E1629" s="230"/>
      <c r="F1629" s="20"/>
      <c r="G1629" s="20"/>
      <c r="H1629" s="54"/>
    </row>
    <row r="1630" spans="1:8" ht="258.60000000000002" customHeight="1" thickTop="1" thickBot="1" x14ac:dyDescent="0.35">
      <c r="A1630" s="85" t="s">
        <v>2981</v>
      </c>
      <c r="B1630" s="318" t="s">
        <v>2964</v>
      </c>
      <c r="C1630" s="50" t="s">
        <v>130</v>
      </c>
      <c r="D1630" s="50">
        <v>1</v>
      </c>
      <c r="E1630" s="20"/>
      <c r="F1630" s="20"/>
      <c r="G1630" s="20"/>
    </row>
    <row r="1631" spans="1:8" ht="30" thickTop="1" thickBot="1" x14ac:dyDescent="0.35">
      <c r="A1631" s="61" t="s">
        <v>9</v>
      </c>
      <c r="B1631" s="62" t="s">
        <v>10</v>
      </c>
      <c r="C1631" s="62" t="s">
        <v>4</v>
      </c>
      <c r="D1631" s="62" t="s">
        <v>11</v>
      </c>
      <c r="E1631" s="62" t="s">
        <v>12</v>
      </c>
      <c r="F1631" s="62" t="s">
        <v>13</v>
      </c>
      <c r="G1631" s="64" t="s">
        <v>14</v>
      </c>
    </row>
    <row r="1632" spans="1:8" ht="15" thickTop="1" x14ac:dyDescent="0.3">
      <c r="A1632" s="20"/>
      <c r="B1632" s="67" t="s">
        <v>15</v>
      </c>
      <c r="C1632" s="68"/>
      <c r="D1632" s="68"/>
      <c r="E1632" s="68"/>
      <c r="F1632" s="68"/>
      <c r="G1632" s="7"/>
    </row>
    <row r="1633" spans="1:8" x14ac:dyDescent="0.3">
      <c r="A1633" s="319" t="s">
        <v>16</v>
      </c>
      <c r="B1633" s="4" t="s">
        <v>2947</v>
      </c>
      <c r="C1633" s="4" t="s">
        <v>2948</v>
      </c>
      <c r="D1633" s="320">
        <v>0.7</v>
      </c>
      <c r="E1633" s="321">
        <v>25.18</v>
      </c>
      <c r="F1633" s="6">
        <f>D1633*E1633</f>
        <v>17.625999999999998</v>
      </c>
      <c r="G1633" s="321"/>
      <c r="H1633"/>
    </row>
    <row r="1634" spans="1:8" x14ac:dyDescent="0.3">
      <c r="A1634" s="319" t="s">
        <v>19</v>
      </c>
      <c r="B1634" s="4" t="s">
        <v>2949</v>
      </c>
      <c r="C1634" s="4" t="s">
        <v>2948</v>
      </c>
      <c r="D1634" s="320">
        <v>0.7</v>
      </c>
      <c r="E1634" s="321">
        <v>28.09</v>
      </c>
      <c r="F1634" s="6">
        <f t="shared" ref="F1634:F1635" si="13">D1634*E1634</f>
        <v>19.663</v>
      </c>
      <c r="G1634" s="321"/>
      <c r="H1634"/>
    </row>
    <row r="1635" spans="1:8" ht="15" thickBot="1" x14ac:dyDescent="0.35">
      <c r="A1635" s="319" t="s">
        <v>131</v>
      </c>
      <c r="B1635" s="4" t="s">
        <v>2950</v>
      </c>
      <c r="C1635" s="4" t="s">
        <v>2948</v>
      </c>
      <c r="D1635" s="320">
        <v>0.7</v>
      </c>
      <c r="E1635" s="321">
        <v>30.28</v>
      </c>
      <c r="F1635" s="6">
        <f t="shared" si="13"/>
        <v>21.195999999999998</v>
      </c>
      <c r="G1635" s="321"/>
      <c r="H1635"/>
    </row>
    <row r="1636" spans="1:8" ht="15.6" thickTop="1" thickBot="1" x14ac:dyDescent="0.35">
      <c r="A1636" s="71">
        <v>1</v>
      </c>
      <c r="B1636" s="244" t="s">
        <v>21</v>
      </c>
      <c r="C1636" s="245"/>
      <c r="D1636" s="245"/>
      <c r="E1636" s="246"/>
      <c r="F1636" s="72">
        <f>SUM(F1633:F1635)</f>
        <v>58.484999999999999</v>
      </c>
      <c r="G1636" s="73">
        <f>SUM(F1636/F1648)</f>
        <v>0.17862726390815287</v>
      </c>
    </row>
    <row r="1637" spans="1:8" ht="15" thickTop="1" x14ac:dyDescent="0.3">
      <c r="A1637" s="20"/>
      <c r="B1637" s="74" t="s">
        <v>188</v>
      </c>
      <c r="C1637" s="4"/>
      <c r="D1637" s="4"/>
      <c r="E1637" s="4"/>
      <c r="F1637" s="41"/>
      <c r="G1637" s="75"/>
    </row>
    <row r="1638" spans="1:8" ht="28.8" x14ac:dyDescent="0.3">
      <c r="A1638" s="36" t="s">
        <v>23</v>
      </c>
      <c r="B1638" s="4" t="s">
        <v>2965</v>
      </c>
      <c r="C1638" s="39" t="s">
        <v>130</v>
      </c>
      <c r="D1638" s="40">
        <v>1</v>
      </c>
      <c r="E1638" s="6">
        <v>126.93</v>
      </c>
      <c r="F1638" s="41">
        <f t="shared" ref="F1638:F1639" si="14">D1638*E1638</f>
        <v>126.93</v>
      </c>
      <c r="G1638" s="7"/>
    </row>
    <row r="1639" spans="1:8" ht="43.8" thickBot="1" x14ac:dyDescent="0.35">
      <c r="A1639" s="36" t="s">
        <v>47</v>
      </c>
      <c r="B1639" s="4" t="s">
        <v>2957</v>
      </c>
      <c r="C1639" s="39" t="s">
        <v>130</v>
      </c>
      <c r="D1639" s="40">
        <v>1</v>
      </c>
      <c r="E1639" s="6">
        <v>66.209999999999994</v>
      </c>
      <c r="F1639" s="41">
        <f t="shared" si="14"/>
        <v>66.209999999999994</v>
      </c>
      <c r="G1639" s="7"/>
    </row>
    <row r="1640" spans="1:8" ht="15.6" thickTop="1" thickBot="1" x14ac:dyDescent="0.35">
      <c r="A1640" s="71">
        <v>2</v>
      </c>
      <c r="B1640" s="244" t="s">
        <v>134</v>
      </c>
      <c r="C1640" s="245"/>
      <c r="D1640" s="245"/>
      <c r="E1640" s="246"/>
      <c r="F1640" s="72">
        <f>SUM(F1638:F1639)</f>
        <v>193.14</v>
      </c>
      <c r="G1640" s="73">
        <f>SUM(F1640/F1648)</f>
        <v>0.58989603746636987</v>
      </c>
    </row>
    <row r="1641" spans="1:8" ht="15" thickTop="1" x14ac:dyDescent="0.3">
      <c r="A1641" s="7"/>
      <c r="B1641" s="74" t="s">
        <v>22</v>
      </c>
      <c r="C1641" s="4"/>
      <c r="D1641" s="4"/>
      <c r="E1641" s="4"/>
      <c r="F1641" s="41"/>
      <c r="G1641" s="75"/>
    </row>
    <row r="1642" spans="1:8" ht="15" thickBot="1" x14ac:dyDescent="0.35">
      <c r="A1642" s="36" t="s">
        <v>50</v>
      </c>
      <c r="B1642" s="4" t="s">
        <v>2953</v>
      </c>
      <c r="C1642" s="4" t="s">
        <v>2954</v>
      </c>
      <c r="D1642" s="4">
        <v>1</v>
      </c>
      <c r="E1642" s="76">
        <v>7.2</v>
      </c>
      <c r="F1642" s="23">
        <f>PRODUCT(D1642:E1642)</f>
        <v>7.2</v>
      </c>
      <c r="G1642" s="7"/>
    </row>
    <row r="1643" spans="1:8" ht="15.6" thickTop="1" thickBot="1" x14ac:dyDescent="0.35">
      <c r="A1643" s="71">
        <v>3</v>
      </c>
      <c r="B1643" s="244" t="s">
        <v>25</v>
      </c>
      <c r="C1643" s="245"/>
      <c r="D1643" s="245"/>
      <c r="E1643" s="246"/>
      <c r="F1643" s="72">
        <f>SUM(F1642)</f>
        <v>7.2</v>
      </c>
      <c r="G1643" s="73">
        <f>SUM(F1643/F1648)</f>
        <v>2.1990532617572039E-2</v>
      </c>
    </row>
    <row r="1644" spans="1:8" ht="15.6" thickTop="1" thickBot="1" x14ac:dyDescent="0.35">
      <c r="A1644" s="78" t="s">
        <v>26</v>
      </c>
      <c r="B1644" s="244" t="s">
        <v>27</v>
      </c>
      <c r="C1644" s="245"/>
      <c r="D1644" s="245"/>
      <c r="E1644" s="246"/>
      <c r="F1644" s="79">
        <f>SUM(F1636,F1640+F1643)</f>
        <v>258.82499999999999</v>
      </c>
      <c r="G1644" s="3"/>
    </row>
    <row r="1645" spans="1:8" ht="15.6" thickTop="1" thickBot="1" x14ac:dyDescent="0.35">
      <c r="A1645" s="80">
        <v>3</v>
      </c>
      <c r="B1645" s="264" t="s">
        <v>28</v>
      </c>
      <c r="C1645" s="265"/>
      <c r="D1645" s="265"/>
      <c r="E1645" s="266"/>
      <c r="F1645" s="79">
        <f>SUM(F1644)*15%</f>
        <v>38.823749999999997</v>
      </c>
      <c r="G1645" s="73">
        <f>SUM(F1645/F1648)</f>
        <v>0.11857707509881421</v>
      </c>
    </row>
    <row r="1646" spans="1:8" ht="15.6" thickTop="1" thickBot="1" x14ac:dyDescent="0.35">
      <c r="A1646" s="78" t="s">
        <v>29</v>
      </c>
      <c r="B1646" s="244" t="s">
        <v>30</v>
      </c>
      <c r="C1646" s="245"/>
      <c r="D1646" s="245"/>
      <c r="E1646" s="246"/>
      <c r="F1646" s="81">
        <f>SUM(F1644:F1645)</f>
        <v>297.64875000000001</v>
      </c>
    </row>
    <row r="1647" spans="1:8" ht="15.6" thickTop="1" thickBot="1" x14ac:dyDescent="0.35">
      <c r="A1647" s="80">
        <v>4</v>
      </c>
      <c r="B1647" s="264" t="s">
        <v>31</v>
      </c>
      <c r="C1647" s="265"/>
      <c r="D1647" s="265"/>
      <c r="E1647" s="266"/>
      <c r="F1647" s="79">
        <f>SUM(F1646)*10%</f>
        <v>29.764875000000004</v>
      </c>
      <c r="G1647" s="73">
        <f>SUM(F1647/F1648)</f>
        <v>9.0909090909090912E-2</v>
      </c>
    </row>
    <row r="1648" spans="1:8" ht="15.6" thickTop="1" thickBot="1" x14ac:dyDescent="0.35">
      <c r="A1648" s="78" t="s">
        <v>32</v>
      </c>
      <c r="B1648" s="244" t="s">
        <v>33</v>
      </c>
      <c r="C1648" s="245"/>
      <c r="D1648" s="245"/>
      <c r="E1648" s="246"/>
      <c r="F1648" s="81">
        <f>SUM(F1646:F1647)</f>
        <v>327.41362500000002</v>
      </c>
      <c r="G1648" s="82">
        <f>SUM(G1636,G1640,G1645,G1647)</f>
        <v>0.97800946738242789</v>
      </c>
    </row>
    <row r="1649" spans="1:8" ht="15.6" thickTop="1" thickBot="1" x14ac:dyDescent="0.35"/>
    <row r="1650" spans="1:8" ht="44.4" thickTop="1" thickBot="1" x14ac:dyDescent="0.35">
      <c r="A1650" s="61" t="s">
        <v>2</v>
      </c>
      <c r="B1650" s="62" t="s">
        <v>3</v>
      </c>
      <c r="C1650" s="63" t="s">
        <v>4</v>
      </c>
      <c r="D1650" s="64" t="s">
        <v>5</v>
      </c>
      <c r="E1650" s="230"/>
      <c r="F1650" s="20"/>
      <c r="G1650" s="20"/>
      <c r="H1650" s="54"/>
    </row>
    <row r="1651" spans="1:8" ht="265.2" customHeight="1" thickTop="1" thickBot="1" x14ac:dyDescent="0.35">
      <c r="A1651" s="85" t="s">
        <v>2982</v>
      </c>
      <c r="B1651" s="318" t="s">
        <v>2966</v>
      </c>
      <c r="C1651" s="50" t="s">
        <v>130</v>
      </c>
      <c r="D1651" s="50">
        <v>1</v>
      </c>
      <c r="E1651" s="20"/>
      <c r="F1651" s="20"/>
      <c r="G1651" s="20"/>
    </row>
    <row r="1652" spans="1:8" ht="30" thickTop="1" thickBot="1" x14ac:dyDescent="0.35">
      <c r="A1652" s="61" t="s">
        <v>9</v>
      </c>
      <c r="B1652" s="62" t="s">
        <v>10</v>
      </c>
      <c r="C1652" s="62" t="s">
        <v>4</v>
      </c>
      <c r="D1652" s="62" t="s">
        <v>11</v>
      </c>
      <c r="E1652" s="62" t="s">
        <v>12</v>
      </c>
      <c r="F1652" s="62" t="s">
        <v>13</v>
      </c>
      <c r="G1652" s="64" t="s">
        <v>14</v>
      </c>
    </row>
    <row r="1653" spans="1:8" ht="15" thickTop="1" x14ac:dyDescent="0.3">
      <c r="A1653" s="20"/>
      <c r="B1653" s="67" t="s">
        <v>15</v>
      </c>
      <c r="C1653" s="68"/>
      <c r="D1653" s="68"/>
      <c r="E1653" s="68"/>
      <c r="F1653" s="68"/>
      <c r="G1653" s="7"/>
    </row>
    <row r="1654" spans="1:8" x14ac:dyDescent="0.3">
      <c r="A1654" s="319" t="s">
        <v>16</v>
      </c>
      <c r="B1654" s="4" t="s">
        <v>2947</v>
      </c>
      <c r="C1654" s="4" t="s">
        <v>2948</v>
      </c>
      <c r="D1654" s="320">
        <v>0.7</v>
      </c>
      <c r="E1654" s="321">
        <v>25.18</v>
      </c>
      <c r="F1654" s="6">
        <f>D1654*E1654</f>
        <v>17.625999999999998</v>
      </c>
      <c r="G1654" s="321"/>
      <c r="H1654"/>
    </row>
    <row r="1655" spans="1:8" x14ac:dyDescent="0.3">
      <c r="A1655" s="319" t="s">
        <v>19</v>
      </c>
      <c r="B1655" s="4" t="s">
        <v>2949</v>
      </c>
      <c r="C1655" s="4" t="s">
        <v>2948</v>
      </c>
      <c r="D1655" s="320">
        <v>0.7</v>
      </c>
      <c r="E1655" s="321">
        <v>28.09</v>
      </c>
      <c r="F1655" s="6">
        <f t="shared" ref="F1655:F1656" si="15">D1655*E1655</f>
        <v>19.663</v>
      </c>
      <c r="G1655" s="321"/>
      <c r="H1655"/>
    </row>
    <row r="1656" spans="1:8" ht="15" thickBot="1" x14ac:dyDescent="0.35">
      <c r="A1656" s="319" t="s">
        <v>131</v>
      </c>
      <c r="B1656" s="4" t="s">
        <v>2950</v>
      </c>
      <c r="C1656" s="4" t="s">
        <v>2948</v>
      </c>
      <c r="D1656" s="320">
        <v>0.7</v>
      </c>
      <c r="E1656" s="321">
        <v>30.28</v>
      </c>
      <c r="F1656" s="6">
        <f t="shared" si="15"/>
        <v>21.195999999999998</v>
      </c>
      <c r="G1656" s="321"/>
      <c r="H1656"/>
    </row>
    <row r="1657" spans="1:8" ht="15.6" thickTop="1" thickBot="1" x14ac:dyDescent="0.35">
      <c r="A1657" s="71">
        <v>1</v>
      </c>
      <c r="B1657" s="244" t="s">
        <v>21</v>
      </c>
      <c r="C1657" s="245"/>
      <c r="D1657" s="245"/>
      <c r="E1657" s="246"/>
      <c r="F1657" s="72">
        <f>SUM(F1654:F1656)</f>
        <v>58.484999999999999</v>
      </c>
      <c r="G1657" s="73">
        <f>SUM(F1657/F1669)</f>
        <v>0.19232181027487122</v>
      </c>
    </row>
    <row r="1658" spans="1:8" ht="15" thickTop="1" x14ac:dyDescent="0.3">
      <c r="A1658" s="20"/>
      <c r="B1658" s="74" t="s">
        <v>188</v>
      </c>
      <c r="C1658" s="4"/>
      <c r="D1658" s="4"/>
      <c r="E1658" s="4"/>
      <c r="F1658" s="41"/>
      <c r="G1658" s="75"/>
    </row>
    <row r="1659" spans="1:8" ht="28.8" x14ac:dyDescent="0.3">
      <c r="A1659" s="36" t="s">
        <v>23</v>
      </c>
      <c r="B1659" s="4" t="s">
        <v>2965</v>
      </c>
      <c r="C1659" s="39" t="s">
        <v>130</v>
      </c>
      <c r="D1659" s="40">
        <v>1</v>
      </c>
      <c r="E1659" s="6">
        <v>108.5</v>
      </c>
      <c r="F1659" s="41">
        <f t="shared" ref="F1659:F1660" si="16">D1659*E1659</f>
        <v>108.5</v>
      </c>
      <c r="G1659" s="7"/>
    </row>
    <row r="1660" spans="1:8" ht="29.4" thickBot="1" x14ac:dyDescent="0.35">
      <c r="A1660" s="36" t="s">
        <v>47</v>
      </c>
      <c r="B1660" s="4" t="s">
        <v>2967</v>
      </c>
      <c r="C1660" s="39" t="s">
        <v>130</v>
      </c>
      <c r="D1660" s="40">
        <v>1</v>
      </c>
      <c r="E1660" s="6">
        <v>66.209999999999994</v>
      </c>
      <c r="F1660" s="41">
        <f t="shared" si="16"/>
        <v>66.209999999999994</v>
      </c>
      <c r="G1660" s="7"/>
    </row>
    <row r="1661" spans="1:8" ht="15.6" thickTop="1" thickBot="1" x14ac:dyDescent="0.35">
      <c r="A1661" s="71">
        <v>2</v>
      </c>
      <c r="B1661" s="244" t="s">
        <v>134</v>
      </c>
      <c r="C1661" s="245"/>
      <c r="D1661" s="245"/>
      <c r="E1661" s="246"/>
      <c r="F1661" s="72">
        <f>SUM(F1659:F1660)</f>
        <v>174.70999999999998</v>
      </c>
      <c r="G1661" s="73">
        <f>SUM(F1661/F1669)</f>
        <v>0.57451557618402582</v>
      </c>
    </row>
    <row r="1662" spans="1:8" ht="15" thickTop="1" x14ac:dyDescent="0.3">
      <c r="A1662" s="7"/>
      <c r="B1662" s="74" t="s">
        <v>22</v>
      </c>
      <c r="C1662" s="4"/>
      <c r="D1662" s="4"/>
      <c r="E1662" s="4"/>
      <c r="F1662" s="41"/>
      <c r="G1662" s="75"/>
    </row>
    <row r="1663" spans="1:8" ht="15" thickBot="1" x14ac:dyDescent="0.35">
      <c r="A1663" s="36" t="s">
        <v>50</v>
      </c>
      <c r="B1663" s="4" t="s">
        <v>2953</v>
      </c>
      <c r="C1663" s="4" t="s">
        <v>2954</v>
      </c>
      <c r="D1663" s="4">
        <v>1</v>
      </c>
      <c r="E1663" s="76">
        <v>7.2</v>
      </c>
      <c r="F1663" s="23">
        <f>PRODUCT(D1663:E1663)</f>
        <v>7.2</v>
      </c>
      <c r="G1663" s="7"/>
    </row>
    <row r="1664" spans="1:8" ht="15.6" thickTop="1" thickBot="1" x14ac:dyDescent="0.35">
      <c r="A1664" s="71">
        <v>3</v>
      </c>
      <c r="B1664" s="244" t="s">
        <v>25</v>
      </c>
      <c r="C1664" s="245"/>
      <c r="D1664" s="245"/>
      <c r="E1664" s="246"/>
      <c r="F1664" s="72">
        <f>SUM(F1663)</f>
        <v>7.2</v>
      </c>
      <c r="G1664" s="73">
        <f>SUM(F1664/F1669)</f>
        <v>2.3676447533197791E-2</v>
      </c>
    </row>
    <row r="1665" spans="1:8" ht="15.6" thickTop="1" thickBot="1" x14ac:dyDescent="0.35">
      <c r="A1665" s="78" t="s">
        <v>26</v>
      </c>
      <c r="B1665" s="244" t="s">
        <v>27</v>
      </c>
      <c r="C1665" s="245"/>
      <c r="D1665" s="245"/>
      <c r="E1665" s="246"/>
      <c r="F1665" s="79">
        <f>SUM(F1657,F1661+F1664)</f>
        <v>240.39499999999998</v>
      </c>
      <c r="G1665" s="3"/>
    </row>
    <row r="1666" spans="1:8" ht="15.6" thickTop="1" thickBot="1" x14ac:dyDescent="0.35">
      <c r="A1666" s="80">
        <v>3</v>
      </c>
      <c r="B1666" s="264" t="s">
        <v>28</v>
      </c>
      <c r="C1666" s="265"/>
      <c r="D1666" s="265"/>
      <c r="E1666" s="266"/>
      <c r="F1666" s="79">
        <f>SUM(F1665)*15%</f>
        <v>36.059249999999999</v>
      </c>
      <c r="G1666" s="73">
        <f>SUM(F1666/F1669)</f>
        <v>0.11857707509881422</v>
      </c>
    </row>
    <row r="1667" spans="1:8" ht="15.6" thickTop="1" thickBot="1" x14ac:dyDescent="0.35">
      <c r="A1667" s="78" t="s">
        <v>29</v>
      </c>
      <c r="B1667" s="244" t="s">
        <v>30</v>
      </c>
      <c r="C1667" s="245"/>
      <c r="D1667" s="245"/>
      <c r="E1667" s="246"/>
      <c r="F1667" s="81">
        <f>SUM(F1665:F1666)</f>
        <v>276.45425</v>
      </c>
    </row>
    <row r="1668" spans="1:8" ht="15.6" thickTop="1" thickBot="1" x14ac:dyDescent="0.35">
      <c r="A1668" s="80">
        <v>4</v>
      </c>
      <c r="B1668" s="264" t="s">
        <v>31</v>
      </c>
      <c r="C1668" s="265"/>
      <c r="D1668" s="265"/>
      <c r="E1668" s="266"/>
      <c r="F1668" s="79">
        <f>SUM(F1667)*10%</f>
        <v>27.645425000000003</v>
      </c>
      <c r="G1668" s="73">
        <f>SUM(F1668/F1669)</f>
        <v>9.0909090909090925E-2</v>
      </c>
    </row>
    <row r="1669" spans="1:8" ht="15.6" thickTop="1" thickBot="1" x14ac:dyDescent="0.35">
      <c r="A1669" s="78" t="s">
        <v>32</v>
      </c>
      <c r="B1669" s="244" t="s">
        <v>33</v>
      </c>
      <c r="C1669" s="245"/>
      <c r="D1669" s="245"/>
      <c r="E1669" s="246"/>
      <c r="F1669" s="81">
        <f>SUM(F1667:F1668)</f>
        <v>304.09967499999999</v>
      </c>
      <c r="G1669" s="82">
        <f>SUM(G1657,G1661,G1666,G1668)</f>
        <v>0.97632355246680225</v>
      </c>
    </row>
    <row r="1670" spans="1:8" ht="15.6" thickTop="1" thickBot="1" x14ac:dyDescent="0.35"/>
    <row r="1671" spans="1:8" ht="44.4" thickTop="1" thickBot="1" x14ac:dyDescent="0.35">
      <c r="A1671" s="61" t="s">
        <v>2</v>
      </c>
      <c r="B1671" s="62" t="s">
        <v>3</v>
      </c>
      <c r="C1671" s="63" t="s">
        <v>4</v>
      </c>
      <c r="D1671" s="64" t="s">
        <v>5</v>
      </c>
      <c r="E1671" s="230"/>
      <c r="F1671" s="20"/>
      <c r="G1671" s="20"/>
      <c r="H1671" s="54"/>
    </row>
    <row r="1672" spans="1:8" ht="273" customHeight="1" thickTop="1" thickBot="1" x14ac:dyDescent="0.35">
      <c r="A1672" s="85" t="s">
        <v>2983</v>
      </c>
      <c r="B1672" s="318" t="s">
        <v>2968</v>
      </c>
      <c r="C1672" s="50" t="s">
        <v>130</v>
      </c>
      <c r="D1672" s="50">
        <v>1</v>
      </c>
      <c r="E1672" s="20"/>
      <c r="F1672" s="20"/>
      <c r="G1672" s="20"/>
    </row>
    <row r="1673" spans="1:8" ht="30" thickTop="1" thickBot="1" x14ac:dyDescent="0.35">
      <c r="A1673" s="61" t="s">
        <v>9</v>
      </c>
      <c r="B1673" s="62" t="s">
        <v>10</v>
      </c>
      <c r="C1673" s="62" t="s">
        <v>4</v>
      </c>
      <c r="D1673" s="62" t="s">
        <v>11</v>
      </c>
      <c r="E1673" s="62" t="s">
        <v>12</v>
      </c>
      <c r="F1673" s="62" t="s">
        <v>13</v>
      </c>
      <c r="G1673" s="64" t="s">
        <v>14</v>
      </c>
    </row>
    <row r="1674" spans="1:8" ht="15" thickTop="1" x14ac:dyDescent="0.3">
      <c r="A1674" s="20"/>
      <c r="B1674" s="67" t="s">
        <v>15</v>
      </c>
      <c r="C1674" s="68"/>
      <c r="D1674" s="68"/>
      <c r="E1674" s="68"/>
      <c r="F1674" s="68"/>
      <c r="G1674" s="7"/>
    </row>
    <row r="1675" spans="1:8" x14ac:dyDescent="0.3">
      <c r="A1675" s="319" t="s">
        <v>16</v>
      </c>
      <c r="B1675" s="4" t="s">
        <v>2947</v>
      </c>
      <c r="C1675" s="4" t="s">
        <v>2948</v>
      </c>
      <c r="D1675" s="320">
        <v>0.4</v>
      </c>
      <c r="E1675" s="321">
        <v>25.18</v>
      </c>
      <c r="F1675" s="6">
        <f>D1675*E1675</f>
        <v>10.072000000000001</v>
      </c>
      <c r="G1675" s="321"/>
      <c r="H1675"/>
    </row>
    <row r="1676" spans="1:8" x14ac:dyDescent="0.3">
      <c r="A1676" s="319" t="s">
        <v>19</v>
      </c>
      <c r="B1676" s="4" t="s">
        <v>2949</v>
      </c>
      <c r="C1676" s="4" t="s">
        <v>2948</v>
      </c>
      <c r="D1676" s="320">
        <v>0.4</v>
      </c>
      <c r="E1676" s="321">
        <v>28.09</v>
      </c>
      <c r="F1676" s="6">
        <f t="shared" ref="F1676:F1677" si="17">D1676*E1676</f>
        <v>11.236000000000001</v>
      </c>
      <c r="G1676" s="321"/>
      <c r="H1676"/>
    </row>
    <row r="1677" spans="1:8" ht="15" thickBot="1" x14ac:dyDescent="0.35">
      <c r="A1677" s="319" t="s">
        <v>131</v>
      </c>
      <c r="B1677" s="4" t="s">
        <v>2950</v>
      </c>
      <c r="C1677" s="4" t="s">
        <v>2948</v>
      </c>
      <c r="D1677" s="320">
        <v>0.35</v>
      </c>
      <c r="E1677" s="321">
        <v>30.28</v>
      </c>
      <c r="F1677" s="6">
        <f t="shared" si="17"/>
        <v>10.597999999999999</v>
      </c>
      <c r="G1677" s="321"/>
      <c r="H1677"/>
    </row>
    <row r="1678" spans="1:8" ht="15.6" thickTop="1" thickBot="1" x14ac:dyDescent="0.35">
      <c r="A1678" s="71">
        <v>1</v>
      </c>
      <c r="B1678" s="244" t="s">
        <v>21</v>
      </c>
      <c r="C1678" s="245"/>
      <c r="D1678" s="245"/>
      <c r="E1678" s="246"/>
      <c r="F1678" s="72">
        <f>SUM(F1675:F1677)</f>
        <v>31.905999999999999</v>
      </c>
      <c r="G1678" s="73">
        <f>SUM(F1678/F1690)</f>
        <v>0.19160514135458218</v>
      </c>
    </row>
    <row r="1679" spans="1:8" ht="15" thickTop="1" x14ac:dyDescent="0.3">
      <c r="A1679" s="20"/>
      <c r="B1679" s="74" t="s">
        <v>188</v>
      </c>
      <c r="C1679" s="4"/>
      <c r="D1679" s="4"/>
      <c r="E1679" s="4"/>
      <c r="F1679" s="41"/>
      <c r="G1679" s="75"/>
    </row>
    <row r="1680" spans="1:8" ht="28.8" x14ac:dyDescent="0.3">
      <c r="A1680" s="36" t="s">
        <v>23</v>
      </c>
      <c r="B1680" s="4" t="s">
        <v>2969</v>
      </c>
      <c r="C1680" s="39" t="s">
        <v>130</v>
      </c>
      <c r="D1680" s="40">
        <v>1</v>
      </c>
      <c r="E1680" s="6">
        <v>62.38</v>
      </c>
      <c r="F1680" s="41">
        <f t="shared" ref="F1680:F1681" si="18">D1680*E1680</f>
        <v>62.38</v>
      </c>
      <c r="G1680" s="7"/>
    </row>
    <row r="1681" spans="1:8" ht="29.4" thickBot="1" x14ac:dyDescent="0.35">
      <c r="A1681" s="36" t="s">
        <v>47</v>
      </c>
      <c r="B1681" s="4" t="s">
        <v>2970</v>
      </c>
      <c r="C1681" s="39" t="s">
        <v>130</v>
      </c>
      <c r="D1681" s="40">
        <v>1</v>
      </c>
      <c r="E1681" s="6">
        <v>33.1</v>
      </c>
      <c r="F1681" s="41">
        <f t="shared" si="18"/>
        <v>33.1</v>
      </c>
      <c r="G1681" s="7"/>
    </row>
    <row r="1682" spans="1:8" ht="15.6" thickTop="1" thickBot="1" x14ac:dyDescent="0.35">
      <c r="A1682" s="71">
        <v>2</v>
      </c>
      <c r="B1682" s="244" t="s">
        <v>134</v>
      </c>
      <c r="C1682" s="245"/>
      <c r="D1682" s="245"/>
      <c r="E1682" s="246"/>
      <c r="F1682" s="72">
        <f>SUM(F1680:F1681)</f>
        <v>95.48</v>
      </c>
      <c r="G1682" s="73">
        <f>SUM(F1682/F1690)</f>
        <v>0.57338616236869266</v>
      </c>
    </row>
    <row r="1683" spans="1:8" ht="15" thickTop="1" x14ac:dyDescent="0.3">
      <c r="A1683" s="7"/>
      <c r="B1683" s="74" t="s">
        <v>22</v>
      </c>
      <c r="C1683" s="4"/>
      <c r="D1683" s="4"/>
      <c r="E1683" s="4"/>
      <c r="F1683" s="41"/>
      <c r="G1683" s="75"/>
    </row>
    <row r="1684" spans="1:8" ht="15" thickBot="1" x14ac:dyDescent="0.35">
      <c r="A1684" s="36" t="s">
        <v>50</v>
      </c>
      <c r="B1684" s="4" t="s">
        <v>2953</v>
      </c>
      <c r="C1684" s="4" t="s">
        <v>2954</v>
      </c>
      <c r="D1684" s="4">
        <v>1</v>
      </c>
      <c r="E1684" s="76">
        <v>4.25</v>
      </c>
      <c r="F1684" s="23">
        <f>PRODUCT(D1684:E1684)</f>
        <v>4.25</v>
      </c>
      <c r="G1684" s="7"/>
    </row>
    <row r="1685" spans="1:8" ht="15.6" thickTop="1" thickBot="1" x14ac:dyDescent="0.35">
      <c r="A1685" s="71">
        <v>3</v>
      </c>
      <c r="B1685" s="244" t="s">
        <v>25</v>
      </c>
      <c r="C1685" s="245"/>
      <c r="D1685" s="245"/>
      <c r="E1685" s="246"/>
      <c r="F1685" s="72">
        <f>SUM(F1684)</f>
        <v>4.25</v>
      </c>
      <c r="G1685" s="73">
        <f>SUM(F1685/F1690)</f>
        <v>2.5522530268820107E-2</v>
      </c>
    </row>
    <row r="1686" spans="1:8" ht="15.6" thickTop="1" thickBot="1" x14ac:dyDescent="0.35">
      <c r="A1686" s="78" t="s">
        <v>26</v>
      </c>
      <c r="B1686" s="244" t="s">
        <v>27</v>
      </c>
      <c r="C1686" s="245"/>
      <c r="D1686" s="245"/>
      <c r="E1686" s="246"/>
      <c r="F1686" s="79">
        <f>SUM(F1678,F1682+F1685)</f>
        <v>131.636</v>
      </c>
      <c r="G1686" s="3"/>
    </row>
    <row r="1687" spans="1:8" ht="15.6" thickTop="1" thickBot="1" x14ac:dyDescent="0.35">
      <c r="A1687" s="80">
        <v>3</v>
      </c>
      <c r="B1687" s="264" t="s">
        <v>28</v>
      </c>
      <c r="C1687" s="265"/>
      <c r="D1687" s="265"/>
      <c r="E1687" s="266"/>
      <c r="F1687" s="79">
        <f>SUM(F1686)*15%</f>
        <v>19.7454</v>
      </c>
      <c r="G1687" s="73">
        <f>SUM(F1687/F1690)</f>
        <v>0.11857707509881424</v>
      </c>
    </row>
    <row r="1688" spans="1:8" ht="15.6" thickTop="1" thickBot="1" x14ac:dyDescent="0.35">
      <c r="A1688" s="78" t="s">
        <v>29</v>
      </c>
      <c r="B1688" s="244" t="s">
        <v>30</v>
      </c>
      <c r="C1688" s="245"/>
      <c r="D1688" s="245"/>
      <c r="E1688" s="246"/>
      <c r="F1688" s="81">
        <f>SUM(F1686:F1687)</f>
        <v>151.38139999999999</v>
      </c>
    </row>
    <row r="1689" spans="1:8" ht="15.6" thickTop="1" thickBot="1" x14ac:dyDescent="0.35">
      <c r="A1689" s="80">
        <v>4</v>
      </c>
      <c r="B1689" s="264" t="s">
        <v>31</v>
      </c>
      <c r="C1689" s="265"/>
      <c r="D1689" s="265"/>
      <c r="E1689" s="266"/>
      <c r="F1689" s="79">
        <f>SUM(F1688)*10%</f>
        <v>15.13814</v>
      </c>
      <c r="G1689" s="73">
        <f>SUM(F1689/F1690)</f>
        <v>9.0909090909090925E-2</v>
      </c>
    </row>
    <row r="1690" spans="1:8" ht="15.6" thickTop="1" thickBot="1" x14ac:dyDescent="0.35">
      <c r="A1690" s="78" t="s">
        <v>32</v>
      </c>
      <c r="B1690" s="244" t="s">
        <v>33</v>
      </c>
      <c r="C1690" s="245"/>
      <c r="D1690" s="245"/>
      <c r="E1690" s="246"/>
      <c r="F1690" s="81">
        <f>SUM(F1688:F1689)</f>
        <v>166.51953999999998</v>
      </c>
      <c r="G1690" s="82">
        <f>SUM(G1678,G1682,G1687,G1689)</f>
        <v>0.97447746973117999</v>
      </c>
    </row>
    <row r="1691" spans="1:8" ht="15.6" thickTop="1" thickBot="1" x14ac:dyDescent="0.35"/>
    <row r="1692" spans="1:8" ht="44.4" thickTop="1" thickBot="1" x14ac:dyDescent="0.35">
      <c r="A1692" s="61" t="s">
        <v>2</v>
      </c>
      <c r="B1692" s="62" t="s">
        <v>3</v>
      </c>
      <c r="C1692" s="63" t="s">
        <v>4</v>
      </c>
      <c r="D1692" s="64" t="s">
        <v>5</v>
      </c>
      <c r="E1692" s="230"/>
      <c r="F1692" s="20"/>
      <c r="G1692" s="20"/>
      <c r="H1692" s="54"/>
    </row>
    <row r="1693" spans="1:8" ht="246" customHeight="1" thickTop="1" thickBot="1" x14ac:dyDescent="0.35">
      <c r="A1693" s="85" t="s">
        <v>2984</v>
      </c>
      <c r="B1693" s="318" t="s">
        <v>2971</v>
      </c>
      <c r="C1693" s="50" t="s">
        <v>130</v>
      </c>
      <c r="D1693" s="50">
        <v>1</v>
      </c>
      <c r="E1693" s="20"/>
      <c r="F1693" s="20"/>
      <c r="G1693" s="20"/>
    </row>
    <row r="1694" spans="1:8" ht="30" thickTop="1" thickBot="1" x14ac:dyDescent="0.35">
      <c r="A1694" s="61" t="s">
        <v>9</v>
      </c>
      <c r="B1694" s="62" t="s">
        <v>10</v>
      </c>
      <c r="C1694" s="62" t="s">
        <v>4</v>
      </c>
      <c r="D1694" s="62" t="s">
        <v>11</v>
      </c>
      <c r="E1694" s="62" t="s">
        <v>12</v>
      </c>
      <c r="F1694" s="62" t="s">
        <v>13</v>
      </c>
      <c r="G1694" s="64" t="s">
        <v>14</v>
      </c>
    </row>
    <row r="1695" spans="1:8" ht="15" thickTop="1" x14ac:dyDescent="0.3">
      <c r="A1695" s="20"/>
      <c r="B1695" s="67" t="s">
        <v>15</v>
      </c>
      <c r="C1695" s="68"/>
      <c r="D1695" s="68"/>
      <c r="E1695" s="68"/>
      <c r="F1695" s="68"/>
      <c r="G1695" s="7"/>
    </row>
    <row r="1696" spans="1:8" x14ac:dyDescent="0.3">
      <c r="A1696" s="319" t="s">
        <v>16</v>
      </c>
      <c r="B1696" s="4" t="s">
        <v>2947</v>
      </c>
      <c r="C1696" s="4" t="s">
        <v>2948</v>
      </c>
      <c r="D1696" s="320">
        <v>0.7</v>
      </c>
      <c r="E1696" s="321">
        <v>25.18</v>
      </c>
      <c r="F1696" s="6">
        <f>D1696*E1696</f>
        <v>17.625999999999998</v>
      </c>
      <c r="G1696" s="321"/>
      <c r="H1696"/>
    </row>
    <row r="1697" spans="1:8" x14ac:dyDescent="0.3">
      <c r="A1697" s="319" t="s">
        <v>19</v>
      </c>
      <c r="B1697" s="4" t="s">
        <v>2949</v>
      </c>
      <c r="C1697" s="4" t="s">
        <v>2948</v>
      </c>
      <c r="D1697" s="320">
        <v>0.7</v>
      </c>
      <c r="E1697" s="321">
        <v>28.09</v>
      </c>
      <c r="F1697" s="6">
        <f t="shared" ref="F1697:F1698" si="19">D1697*E1697</f>
        <v>19.663</v>
      </c>
      <c r="G1697" s="321"/>
      <c r="H1697"/>
    </row>
    <row r="1698" spans="1:8" ht="15" thickBot="1" x14ac:dyDescent="0.35">
      <c r="A1698" s="319" t="s">
        <v>131</v>
      </c>
      <c r="B1698" s="4" t="s">
        <v>2950</v>
      </c>
      <c r="C1698" s="4" t="s">
        <v>2948</v>
      </c>
      <c r="D1698" s="320">
        <v>0.7</v>
      </c>
      <c r="E1698" s="321">
        <v>30.28</v>
      </c>
      <c r="F1698" s="6">
        <f t="shared" si="19"/>
        <v>21.195999999999998</v>
      </c>
      <c r="G1698" s="321"/>
      <c r="H1698"/>
    </row>
    <row r="1699" spans="1:8" ht="15.6" thickTop="1" thickBot="1" x14ac:dyDescent="0.35">
      <c r="A1699" s="71">
        <v>1</v>
      </c>
      <c r="B1699" s="244" t="s">
        <v>21</v>
      </c>
      <c r="C1699" s="245"/>
      <c r="D1699" s="245"/>
      <c r="E1699" s="246"/>
      <c r="F1699" s="72">
        <f>SUM(F1696:F1698)</f>
        <v>58.484999999999999</v>
      </c>
      <c r="G1699" s="73">
        <f>SUM(F1699/F1711)</f>
        <v>0.21102860342345514</v>
      </c>
    </row>
    <row r="1700" spans="1:8" ht="15" thickTop="1" x14ac:dyDescent="0.3">
      <c r="A1700" s="20"/>
      <c r="B1700" s="74" t="s">
        <v>188</v>
      </c>
      <c r="C1700" s="4"/>
      <c r="D1700" s="4"/>
      <c r="E1700" s="4"/>
      <c r="F1700" s="41"/>
      <c r="G1700" s="75"/>
    </row>
    <row r="1701" spans="1:8" ht="28.8" x14ac:dyDescent="0.3">
      <c r="A1701" s="36" t="s">
        <v>23</v>
      </c>
      <c r="B1701" s="4" t="s">
        <v>2972</v>
      </c>
      <c r="C1701" s="39" t="s">
        <v>130</v>
      </c>
      <c r="D1701" s="40">
        <v>1</v>
      </c>
      <c r="E1701" s="6">
        <v>87.19</v>
      </c>
      <c r="F1701" s="41">
        <f t="shared" ref="F1701:F1702" si="20">D1701*E1701</f>
        <v>87.19</v>
      </c>
      <c r="G1701" s="7"/>
    </row>
    <row r="1702" spans="1:8" ht="29.4" thickBot="1" x14ac:dyDescent="0.35">
      <c r="A1702" s="36" t="s">
        <v>47</v>
      </c>
      <c r="B1702" s="4" t="s">
        <v>2973</v>
      </c>
      <c r="C1702" s="39" t="s">
        <v>130</v>
      </c>
      <c r="D1702" s="40">
        <v>1</v>
      </c>
      <c r="E1702" s="6">
        <v>66.209999999999994</v>
      </c>
      <c r="F1702" s="41">
        <f t="shared" si="20"/>
        <v>66.209999999999994</v>
      </c>
      <c r="G1702" s="7"/>
    </row>
    <row r="1703" spans="1:8" ht="15.6" thickTop="1" thickBot="1" x14ac:dyDescent="0.35">
      <c r="A1703" s="71">
        <v>2</v>
      </c>
      <c r="B1703" s="244" t="s">
        <v>134</v>
      </c>
      <c r="C1703" s="245"/>
      <c r="D1703" s="245"/>
      <c r="E1703" s="246"/>
      <c r="F1703" s="72">
        <f>SUM(F1701:F1702)</f>
        <v>153.39999999999998</v>
      </c>
      <c r="G1703" s="73">
        <f>SUM(F1703/F1711)</f>
        <v>0.55350581799022003</v>
      </c>
    </row>
    <row r="1704" spans="1:8" ht="15" thickTop="1" x14ac:dyDescent="0.3">
      <c r="A1704" s="7"/>
      <c r="B1704" s="74" t="s">
        <v>22</v>
      </c>
      <c r="C1704" s="4"/>
      <c r="D1704" s="4"/>
      <c r="E1704" s="4"/>
      <c r="F1704" s="41"/>
      <c r="G1704" s="75"/>
    </row>
    <row r="1705" spans="1:8" ht="15" thickBot="1" x14ac:dyDescent="0.35">
      <c r="A1705" s="36" t="s">
        <v>50</v>
      </c>
      <c r="B1705" s="4" t="s">
        <v>2953</v>
      </c>
      <c r="C1705" s="4" t="s">
        <v>2954</v>
      </c>
      <c r="D1705" s="4">
        <v>1</v>
      </c>
      <c r="E1705" s="76">
        <v>7.2</v>
      </c>
      <c r="F1705" s="23">
        <f>PRODUCT(D1705:E1705)</f>
        <v>7.2</v>
      </c>
      <c r="G1705" s="7"/>
    </row>
    <row r="1706" spans="1:8" ht="15.6" thickTop="1" thickBot="1" x14ac:dyDescent="0.35">
      <c r="A1706" s="71">
        <v>3</v>
      </c>
      <c r="B1706" s="244" t="s">
        <v>25</v>
      </c>
      <c r="C1706" s="245"/>
      <c r="D1706" s="245"/>
      <c r="E1706" s="246"/>
      <c r="F1706" s="72">
        <f>SUM(F1705)</f>
        <v>7.2</v>
      </c>
      <c r="G1706" s="73">
        <f>SUM(F1706/F1711)</f>
        <v>2.5979412578419715E-2</v>
      </c>
    </row>
    <row r="1707" spans="1:8" ht="15.6" thickTop="1" thickBot="1" x14ac:dyDescent="0.35">
      <c r="A1707" s="78" t="s">
        <v>26</v>
      </c>
      <c r="B1707" s="244" t="s">
        <v>27</v>
      </c>
      <c r="C1707" s="245"/>
      <c r="D1707" s="245"/>
      <c r="E1707" s="246"/>
      <c r="F1707" s="79">
        <f>SUM(F1699,F1703+F1706)</f>
        <v>219.08499999999998</v>
      </c>
      <c r="G1707" s="3"/>
    </row>
    <row r="1708" spans="1:8" ht="15.6" thickTop="1" thickBot="1" x14ac:dyDescent="0.35">
      <c r="A1708" s="80">
        <v>3</v>
      </c>
      <c r="B1708" s="264" t="s">
        <v>28</v>
      </c>
      <c r="C1708" s="265"/>
      <c r="D1708" s="265"/>
      <c r="E1708" s="266"/>
      <c r="F1708" s="79">
        <f>SUM(F1707)*15%</f>
        <v>32.862749999999998</v>
      </c>
      <c r="G1708" s="73">
        <f>SUM(F1708/F1711)</f>
        <v>0.11857707509881424</v>
      </c>
    </row>
    <row r="1709" spans="1:8" ht="15.6" thickTop="1" thickBot="1" x14ac:dyDescent="0.35">
      <c r="A1709" s="78" t="s">
        <v>29</v>
      </c>
      <c r="B1709" s="244" t="s">
        <v>30</v>
      </c>
      <c r="C1709" s="245"/>
      <c r="D1709" s="245"/>
      <c r="E1709" s="246"/>
      <c r="F1709" s="81">
        <f>SUM(F1707:F1708)</f>
        <v>251.94774999999998</v>
      </c>
    </row>
    <row r="1710" spans="1:8" ht="15.6" thickTop="1" thickBot="1" x14ac:dyDescent="0.35">
      <c r="A1710" s="80">
        <v>4</v>
      </c>
      <c r="B1710" s="264" t="s">
        <v>31</v>
      </c>
      <c r="C1710" s="265"/>
      <c r="D1710" s="265"/>
      <c r="E1710" s="266"/>
      <c r="F1710" s="79">
        <f>SUM(F1709)*10%</f>
        <v>25.194775</v>
      </c>
      <c r="G1710" s="73">
        <f>SUM(F1710/F1711)</f>
        <v>9.0909090909090912E-2</v>
      </c>
    </row>
    <row r="1711" spans="1:8" ht="15.6" thickTop="1" thickBot="1" x14ac:dyDescent="0.35">
      <c r="A1711" s="78" t="s">
        <v>32</v>
      </c>
      <c r="B1711" s="244" t="s">
        <v>33</v>
      </c>
      <c r="C1711" s="245"/>
      <c r="D1711" s="245"/>
      <c r="E1711" s="246"/>
      <c r="F1711" s="81">
        <f>SUM(F1709:F1710)</f>
        <v>277.14252499999998</v>
      </c>
      <c r="G1711" s="82">
        <f>SUM(G1699,G1703,G1708,G1710)</f>
        <v>0.97402058742158026</v>
      </c>
    </row>
    <row r="1712" spans="1:8" ht="15.6" thickTop="1" thickBot="1" x14ac:dyDescent="0.35"/>
    <row r="1713" spans="1:10" ht="44.4" thickTop="1" thickBot="1" x14ac:dyDescent="0.35">
      <c r="A1713" s="61" t="s">
        <v>2</v>
      </c>
      <c r="B1713" s="62" t="s">
        <v>3</v>
      </c>
      <c r="C1713" s="63" t="s">
        <v>4</v>
      </c>
      <c r="D1713" s="64" t="s">
        <v>5</v>
      </c>
      <c r="E1713" s="230"/>
      <c r="F1713" s="20"/>
      <c r="G1713" s="20"/>
      <c r="H1713" s="54"/>
    </row>
    <row r="1714" spans="1:10" ht="348.6" customHeight="1" thickTop="1" thickBot="1" x14ac:dyDescent="0.35">
      <c r="A1714" s="85" t="s">
        <v>3028</v>
      </c>
      <c r="B1714" s="318" t="s">
        <v>2985</v>
      </c>
      <c r="C1714" s="50" t="s">
        <v>130</v>
      </c>
      <c r="D1714" s="50"/>
      <c r="E1714" s="20"/>
      <c r="F1714" s="20"/>
      <c r="G1714" s="20"/>
    </row>
    <row r="1715" spans="1:10" customFormat="1" ht="15" thickTop="1" x14ac:dyDescent="0.3">
      <c r="C1715" s="321" t="s">
        <v>4</v>
      </c>
      <c r="D1715" s="321" t="s">
        <v>11</v>
      </c>
      <c r="E1715" s="321" t="s">
        <v>2986</v>
      </c>
      <c r="F1715" s="321" t="s">
        <v>2987</v>
      </c>
      <c r="G1715" s="321" t="s">
        <v>2988</v>
      </c>
      <c r="I1715" s="1"/>
      <c r="J1715" s="1"/>
    </row>
    <row r="1716" spans="1:10" customFormat="1" ht="12" customHeight="1" x14ac:dyDescent="0.3">
      <c r="A1716" s="321"/>
      <c r="B1716" s="74" t="s">
        <v>2989</v>
      </c>
      <c r="C1716" s="4"/>
      <c r="D1716" s="321"/>
      <c r="E1716" s="321"/>
      <c r="F1716" s="321"/>
      <c r="G1716" s="321"/>
      <c r="I1716" s="1"/>
      <c r="J1716" s="1"/>
    </row>
    <row r="1717" spans="1:10" customFormat="1" ht="11.4" customHeight="1" x14ac:dyDescent="0.3">
      <c r="A1717" s="319" t="s">
        <v>16</v>
      </c>
      <c r="B1717" s="4" t="s">
        <v>2947</v>
      </c>
      <c r="C1717" s="4" t="s">
        <v>2948</v>
      </c>
      <c r="D1717" s="321">
        <v>0</v>
      </c>
      <c r="E1717" s="321">
        <v>25.18</v>
      </c>
      <c r="F1717" s="6">
        <f>D1717*E1717</f>
        <v>0</v>
      </c>
      <c r="G1717" s="321"/>
      <c r="I1717" s="1"/>
      <c r="J1717" s="1"/>
    </row>
    <row r="1718" spans="1:10" customFormat="1" ht="13.2" customHeight="1" x14ac:dyDescent="0.3">
      <c r="A1718" s="319" t="s">
        <v>19</v>
      </c>
      <c r="B1718" s="4" t="s">
        <v>2949</v>
      </c>
      <c r="C1718" s="4" t="s">
        <v>2948</v>
      </c>
      <c r="D1718" s="321">
        <v>0.45</v>
      </c>
      <c r="E1718" s="321">
        <v>28.09</v>
      </c>
      <c r="F1718" s="6">
        <f t="shared" ref="F1718:F1719" si="21">D1718*E1718</f>
        <v>12.640499999999999</v>
      </c>
      <c r="G1718" s="321"/>
      <c r="I1718" s="1"/>
      <c r="J1718" s="1"/>
    </row>
    <row r="1719" spans="1:10" customFormat="1" ht="12" customHeight="1" x14ac:dyDescent="0.3">
      <c r="A1719" s="319" t="s">
        <v>131</v>
      </c>
      <c r="B1719" s="4" t="s">
        <v>2950</v>
      </c>
      <c r="C1719" s="4" t="s">
        <v>2948</v>
      </c>
      <c r="D1719" s="321">
        <v>0.45</v>
      </c>
      <c r="E1719" s="321">
        <v>30.28</v>
      </c>
      <c r="F1719" s="6">
        <f t="shared" si="21"/>
        <v>13.626000000000001</v>
      </c>
      <c r="G1719" s="321"/>
      <c r="I1719" s="1"/>
      <c r="J1719" s="1"/>
    </row>
    <row r="1720" spans="1:10" customFormat="1" ht="18.600000000000001" customHeight="1" x14ac:dyDescent="0.3">
      <c r="A1720" s="319">
        <v>1</v>
      </c>
      <c r="B1720" s="74" t="s">
        <v>2990</v>
      </c>
      <c r="C1720" s="4"/>
      <c r="D1720" s="321"/>
      <c r="E1720" s="321"/>
      <c r="F1720" s="322">
        <f>SUM(F1717:F1719)</f>
        <v>26.266500000000001</v>
      </c>
      <c r="G1720" s="323">
        <f>F1720/F1728</f>
        <v>0.30545896921073251</v>
      </c>
      <c r="I1720" s="1"/>
      <c r="J1720" s="1"/>
    </row>
    <row r="1721" spans="1:10" customFormat="1" ht="15.6" customHeight="1" x14ac:dyDescent="0.3">
      <c r="A1721" s="36"/>
      <c r="B1721" s="74" t="s">
        <v>45</v>
      </c>
      <c r="C1721" s="4"/>
      <c r="D1721" s="4"/>
      <c r="E1721" s="4"/>
      <c r="F1721" s="6"/>
      <c r="G1721" s="324"/>
      <c r="I1721" s="1"/>
      <c r="J1721" s="1"/>
    </row>
    <row r="1722" spans="1:10" customFormat="1" ht="46.2" customHeight="1" x14ac:dyDescent="0.3">
      <c r="A1722" s="36" t="s">
        <v>23</v>
      </c>
      <c r="B1722" s="4" t="s">
        <v>2991</v>
      </c>
      <c r="C1722" s="4" t="s">
        <v>130</v>
      </c>
      <c r="D1722" s="22">
        <v>1</v>
      </c>
      <c r="E1722" s="76">
        <v>41.71</v>
      </c>
      <c r="F1722" s="6">
        <f>D1722*E1722</f>
        <v>41.71</v>
      </c>
      <c r="G1722" s="324"/>
      <c r="I1722" s="1"/>
      <c r="J1722" s="1"/>
    </row>
    <row r="1723" spans="1:10" customFormat="1" ht="24.6" customHeight="1" x14ac:dyDescent="0.3">
      <c r="A1723" s="36">
        <v>2</v>
      </c>
      <c r="B1723" s="74" t="s">
        <v>2992</v>
      </c>
      <c r="C1723" s="321"/>
      <c r="D1723" s="22"/>
      <c r="E1723" s="325"/>
      <c r="F1723" s="6">
        <f>SUM(F1722:F1722)</f>
        <v>41.71</v>
      </c>
      <c r="G1723" s="326">
        <f>F1723/F1728</f>
        <v>0.48505486478136234</v>
      </c>
      <c r="I1723" s="1"/>
      <c r="J1723" s="1"/>
    </row>
    <row r="1724" spans="1:10" customFormat="1" ht="17.399999999999999" customHeight="1" x14ac:dyDescent="0.3">
      <c r="A1724" s="36" t="s">
        <v>26</v>
      </c>
      <c r="B1724" s="74" t="s">
        <v>2993</v>
      </c>
      <c r="C1724" s="321"/>
      <c r="D1724" s="22"/>
      <c r="E1724" s="325"/>
      <c r="F1724" s="6">
        <f>F1720+F1723</f>
        <v>67.976500000000001</v>
      </c>
      <c r="G1724" s="324"/>
      <c r="I1724" s="1"/>
      <c r="J1724" s="1"/>
    </row>
    <row r="1725" spans="1:10" customFormat="1" ht="15.6" customHeight="1" x14ac:dyDescent="0.3">
      <c r="A1725" s="36">
        <v>3</v>
      </c>
      <c r="B1725" s="74" t="s">
        <v>2994</v>
      </c>
      <c r="C1725" s="4"/>
      <c r="D1725" s="22"/>
      <c r="E1725" s="325"/>
      <c r="F1725" s="6">
        <f>F1724*0.15</f>
        <v>10.196475</v>
      </c>
      <c r="G1725" s="326">
        <f>F1725/F1728</f>
        <v>0.11857707509881422</v>
      </c>
      <c r="I1725" s="1"/>
      <c r="J1725" s="1"/>
    </row>
    <row r="1726" spans="1:10" customFormat="1" ht="13.8" customHeight="1" x14ac:dyDescent="0.3">
      <c r="A1726" s="36" t="s">
        <v>29</v>
      </c>
      <c r="B1726" s="74" t="s">
        <v>2995</v>
      </c>
      <c r="C1726" s="4"/>
      <c r="D1726" s="22"/>
      <c r="E1726" s="325"/>
      <c r="F1726" s="6">
        <f>F1724+F1725</f>
        <v>78.172975000000008</v>
      </c>
      <c r="G1726" s="324"/>
      <c r="I1726" s="1"/>
      <c r="J1726" s="1"/>
    </row>
    <row r="1727" spans="1:10" customFormat="1" ht="14.4" customHeight="1" x14ac:dyDescent="0.3">
      <c r="A1727" s="36">
        <v>4</v>
      </c>
      <c r="B1727" s="74" t="s">
        <v>2996</v>
      </c>
      <c r="C1727" s="4"/>
      <c r="D1727" s="22"/>
      <c r="E1727" s="325"/>
      <c r="F1727" s="6">
        <f>F1726*0.1</f>
        <v>7.8172975000000013</v>
      </c>
      <c r="G1727" s="326">
        <f>F1727/F1728</f>
        <v>9.0909090909090925E-2</v>
      </c>
      <c r="I1727" s="1"/>
      <c r="J1727" s="1"/>
    </row>
    <row r="1728" spans="1:10" customFormat="1" ht="16.2" customHeight="1" x14ac:dyDescent="0.3">
      <c r="A1728" s="36" t="s">
        <v>32</v>
      </c>
      <c r="B1728" s="74" t="s">
        <v>2997</v>
      </c>
      <c r="C1728" s="4"/>
      <c r="D1728" s="22"/>
      <c r="E1728" s="325"/>
      <c r="F1728" s="6">
        <f>F1726+F1727</f>
        <v>85.990272500000003</v>
      </c>
      <c r="G1728" s="327">
        <f>SUM(G1720:G1727)</f>
        <v>1</v>
      </c>
      <c r="I1728" s="1"/>
      <c r="J1728" s="1"/>
    </row>
    <row r="1729" spans="1:10" customFormat="1" ht="16.8" customHeight="1" thickBot="1" x14ac:dyDescent="0.35">
      <c r="I1729" s="1"/>
      <c r="J1729" s="1"/>
    </row>
    <row r="1730" spans="1:10" ht="44.4" thickTop="1" thickBot="1" x14ac:dyDescent="0.35">
      <c r="A1730" s="61" t="s">
        <v>2</v>
      </c>
      <c r="B1730" s="62" t="s">
        <v>3</v>
      </c>
      <c r="C1730" s="63" t="s">
        <v>4</v>
      </c>
      <c r="D1730" s="64" t="s">
        <v>5</v>
      </c>
      <c r="E1730" s="230"/>
      <c r="F1730" s="20"/>
      <c r="G1730" s="20"/>
      <c r="H1730" s="54"/>
    </row>
    <row r="1731" spans="1:10" ht="364.2" customHeight="1" thickTop="1" thickBot="1" x14ac:dyDescent="0.35">
      <c r="A1731" s="85" t="s">
        <v>3029</v>
      </c>
      <c r="B1731" s="318" t="s">
        <v>2985</v>
      </c>
      <c r="C1731" s="50" t="s">
        <v>130</v>
      </c>
      <c r="D1731" s="50"/>
      <c r="E1731" s="20"/>
      <c r="F1731" s="20"/>
      <c r="G1731" s="20"/>
    </row>
    <row r="1732" spans="1:10" customFormat="1" ht="15" thickTop="1" x14ac:dyDescent="0.3">
      <c r="C1732" s="321" t="s">
        <v>4</v>
      </c>
      <c r="D1732" s="321" t="s">
        <v>11</v>
      </c>
      <c r="E1732" s="321" t="s">
        <v>2986</v>
      </c>
      <c r="F1732" s="321" t="s">
        <v>2987</v>
      </c>
      <c r="G1732" s="321" t="s">
        <v>2988</v>
      </c>
      <c r="I1732" s="1"/>
      <c r="J1732" s="1"/>
    </row>
    <row r="1733" spans="1:10" customFormat="1" ht="12" customHeight="1" x14ac:dyDescent="0.3">
      <c r="A1733" s="321"/>
      <c r="B1733" s="74" t="s">
        <v>2989</v>
      </c>
      <c r="C1733" s="4"/>
      <c r="D1733" s="321"/>
      <c r="E1733" s="321"/>
      <c r="F1733" s="321"/>
      <c r="G1733" s="321"/>
      <c r="I1733" s="1"/>
      <c r="J1733" s="1"/>
    </row>
    <row r="1734" spans="1:10" customFormat="1" ht="11.4" customHeight="1" x14ac:dyDescent="0.3">
      <c r="A1734" s="319" t="s">
        <v>16</v>
      </c>
      <c r="B1734" s="4" t="s">
        <v>2947</v>
      </c>
      <c r="C1734" s="4" t="s">
        <v>2948</v>
      </c>
      <c r="D1734" s="321">
        <v>0</v>
      </c>
      <c r="E1734" s="321">
        <v>25.18</v>
      </c>
      <c r="F1734" s="6">
        <f>D1734*E1734</f>
        <v>0</v>
      </c>
      <c r="G1734" s="321"/>
      <c r="I1734" s="1"/>
      <c r="J1734" s="1"/>
    </row>
    <row r="1735" spans="1:10" customFormat="1" ht="13.2" customHeight="1" x14ac:dyDescent="0.3">
      <c r="A1735" s="319" t="s">
        <v>19</v>
      </c>
      <c r="B1735" s="4" t="s">
        <v>2949</v>
      </c>
      <c r="C1735" s="4" t="s">
        <v>2948</v>
      </c>
      <c r="D1735" s="321">
        <v>0.45</v>
      </c>
      <c r="E1735" s="321">
        <v>28.09</v>
      </c>
      <c r="F1735" s="6">
        <f t="shared" ref="F1735:F1736" si="22">D1735*E1735</f>
        <v>12.640499999999999</v>
      </c>
      <c r="G1735" s="321"/>
      <c r="I1735" s="1"/>
      <c r="J1735" s="1"/>
    </row>
    <row r="1736" spans="1:10" customFormat="1" ht="12" customHeight="1" x14ac:dyDescent="0.3">
      <c r="A1736" s="319" t="s">
        <v>131</v>
      </c>
      <c r="B1736" s="4" t="s">
        <v>2950</v>
      </c>
      <c r="C1736" s="4" t="s">
        <v>2948</v>
      </c>
      <c r="D1736" s="321">
        <v>0.45</v>
      </c>
      <c r="E1736" s="321">
        <v>30.28</v>
      </c>
      <c r="F1736" s="6">
        <f t="shared" si="22"/>
        <v>13.626000000000001</v>
      </c>
      <c r="G1736" s="321"/>
      <c r="I1736" s="1"/>
      <c r="J1736" s="1"/>
    </row>
    <row r="1737" spans="1:10" customFormat="1" ht="18.600000000000001" customHeight="1" x14ac:dyDescent="0.3">
      <c r="A1737" s="319">
        <v>1</v>
      </c>
      <c r="B1737" s="74" t="s">
        <v>2990</v>
      </c>
      <c r="C1737" s="4"/>
      <c r="D1737" s="321"/>
      <c r="E1737" s="321"/>
      <c r="F1737" s="322">
        <f>SUM(F1734:F1736)</f>
        <v>26.266500000000001</v>
      </c>
      <c r="G1737" s="323">
        <f>F1737/F1745</f>
        <v>0.29990007612391378</v>
      </c>
      <c r="I1737" s="1"/>
      <c r="J1737" s="1"/>
    </row>
    <row r="1738" spans="1:10" customFormat="1" ht="15.6" customHeight="1" x14ac:dyDescent="0.3">
      <c r="A1738" s="36"/>
      <c r="B1738" s="74" t="s">
        <v>45</v>
      </c>
      <c r="C1738" s="4"/>
      <c r="D1738" s="4"/>
      <c r="E1738" s="4"/>
      <c r="F1738" s="6"/>
      <c r="G1738" s="324"/>
      <c r="I1738" s="1"/>
      <c r="J1738" s="1"/>
    </row>
    <row r="1739" spans="1:10" customFormat="1" ht="56.4" customHeight="1" x14ac:dyDescent="0.3">
      <c r="A1739" s="36" t="s">
        <v>23</v>
      </c>
      <c r="B1739" s="4" t="s">
        <v>2998</v>
      </c>
      <c r="C1739" s="4" t="s">
        <v>130</v>
      </c>
      <c r="D1739" s="22">
        <v>1</v>
      </c>
      <c r="E1739" s="76">
        <v>42.97</v>
      </c>
      <c r="F1739" s="6">
        <f>D1739*E1739</f>
        <v>42.97</v>
      </c>
      <c r="G1739" s="324"/>
      <c r="I1739" s="1"/>
      <c r="J1739" s="1"/>
    </row>
    <row r="1740" spans="1:10" customFormat="1" ht="24.6" customHeight="1" x14ac:dyDescent="0.3">
      <c r="A1740" s="36">
        <v>2</v>
      </c>
      <c r="B1740" s="74" t="s">
        <v>2992</v>
      </c>
      <c r="C1740" s="321"/>
      <c r="D1740" s="22"/>
      <c r="E1740" s="325"/>
      <c r="F1740" s="6">
        <f>SUM(F1739:F1739)</f>
        <v>42.97</v>
      </c>
      <c r="G1740" s="326">
        <f>F1740/F1745</f>
        <v>0.49061375786818096</v>
      </c>
      <c r="I1740" s="1"/>
      <c r="J1740" s="1"/>
    </row>
    <row r="1741" spans="1:10" customFormat="1" ht="17.399999999999999" customHeight="1" x14ac:dyDescent="0.3">
      <c r="A1741" s="36" t="s">
        <v>26</v>
      </c>
      <c r="B1741" s="74" t="s">
        <v>2993</v>
      </c>
      <c r="C1741" s="321"/>
      <c r="D1741" s="22"/>
      <c r="E1741" s="325"/>
      <c r="F1741" s="6">
        <f>F1737+F1740</f>
        <v>69.236500000000007</v>
      </c>
      <c r="G1741" s="324"/>
      <c r="I1741" s="1"/>
      <c r="J1741" s="1"/>
    </row>
    <row r="1742" spans="1:10" customFormat="1" ht="15.6" customHeight="1" x14ac:dyDescent="0.3">
      <c r="A1742" s="36">
        <v>3</v>
      </c>
      <c r="B1742" s="74" t="s">
        <v>2994</v>
      </c>
      <c r="C1742" s="4"/>
      <c r="D1742" s="22"/>
      <c r="E1742" s="325"/>
      <c r="F1742" s="6">
        <f>F1741*0.15</f>
        <v>10.385475000000001</v>
      </c>
      <c r="G1742" s="326">
        <f>F1742/F1745</f>
        <v>0.11857707509881424</v>
      </c>
      <c r="I1742" s="1"/>
      <c r="J1742" s="1"/>
    </row>
    <row r="1743" spans="1:10" customFormat="1" ht="13.8" customHeight="1" x14ac:dyDescent="0.3">
      <c r="A1743" s="36" t="s">
        <v>29</v>
      </c>
      <c r="B1743" s="74" t="s">
        <v>2995</v>
      </c>
      <c r="C1743" s="4"/>
      <c r="D1743" s="22"/>
      <c r="E1743" s="325"/>
      <c r="F1743" s="6">
        <f>F1741+F1742</f>
        <v>79.621975000000006</v>
      </c>
      <c r="G1743" s="324"/>
      <c r="I1743" s="1"/>
      <c r="J1743" s="1"/>
    </row>
    <row r="1744" spans="1:10" customFormat="1" ht="14.4" customHeight="1" x14ac:dyDescent="0.3">
      <c r="A1744" s="36">
        <v>4</v>
      </c>
      <c r="B1744" s="74" t="s">
        <v>2996</v>
      </c>
      <c r="C1744" s="4"/>
      <c r="D1744" s="22"/>
      <c r="E1744" s="325"/>
      <c r="F1744" s="6">
        <f>F1743*0.1</f>
        <v>7.9621975000000011</v>
      </c>
      <c r="G1744" s="326">
        <f>F1744/F1745</f>
        <v>9.0909090909090912E-2</v>
      </c>
      <c r="I1744" s="1"/>
      <c r="J1744" s="1"/>
    </row>
    <row r="1745" spans="1:10" customFormat="1" ht="16.2" customHeight="1" x14ac:dyDescent="0.3">
      <c r="A1745" s="36" t="s">
        <v>32</v>
      </c>
      <c r="B1745" s="74" t="s">
        <v>2997</v>
      </c>
      <c r="C1745" s="4"/>
      <c r="D1745" s="22"/>
      <c r="E1745" s="325"/>
      <c r="F1745" s="6">
        <f>F1743+F1744</f>
        <v>87.584172500000008</v>
      </c>
      <c r="G1745" s="327">
        <f>SUM(G1737:G1744)</f>
        <v>0.99999999999999989</v>
      </c>
      <c r="I1745" s="1"/>
      <c r="J1745" s="1"/>
    </row>
    <row r="1746" spans="1:10" customFormat="1" ht="16.2" customHeight="1" thickBot="1" x14ac:dyDescent="0.35">
      <c r="A1746" s="36"/>
      <c r="B1746" s="74"/>
      <c r="C1746" s="4"/>
      <c r="D1746" s="22"/>
      <c r="E1746" s="325"/>
      <c r="F1746" s="6"/>
      <c r="G1746" s="327"/>
      <c r="I1746" s="1"/>
      <c r="J1746" s="1"/>
    </row>
    <row r="1747" spans="1:10" ht="44.4" thickTop="1" thickBot="1" x14ac:dyDescent="0.35">
      <c r="A1747" s="61" t="s">
        <v>2</v>
      </c>
      <c r="B1747" s="62" t="s">
        <v>3</v>
      </c>
      <c r="C1747" s="63" t="s">
        <v>4</v>
      </c>
      <c r="D1747" s="64" t="s">
        <v>5</v>
      </c>
      <c r="E1747" s="230"/>
      <c r="F1747" s="20"/>
      <c r="G1747" s="20"/>
      <c r="H1747" s="54"/>
    </row>
    <row r="1748" spans="1:10" ht="358.2" customHeight="1" thickTop="1" thickBot="1" x14ac:dyDescent="0.35">
      <c r="A1748" s="85" t="s">
        <v>3030</v>
      </c>
      <c r="B1748" s="318" t="s">
        <v>2985</v>
      </c>
      <c r="C1748" s="50" t="s">
        <v>130</v>
      </c>
      <c r="D1748" s="50"/>
      <c r="E1748" s="20"/>
      <c r="F1748" s="20"/>
      <c r="G1748" s="20"/>
    </row>
    <row r="1749" spans="1:10" customFormat="1" ht="15" thickTop="1" x14ac:dyDescent="0.3">
      <c r="C1749" s="321" t="s">
        <v>4</v>
      </c>
      <c r="D1749" s="321" t="s">
        <v>11</v>
      </c>
      <c r="E1749" s="321" t="s">
        <v>2986</v>
      </c>
      <c r="F1749" s="321" t="s">
        <v>2987</v>
      </c>
      <c r="G1749" s="321" t="s">
        <v>2988</v>
      </c>
      <c r="I1749" s="1"/>
      <c r="J1749" s="1"/>
    </row>
    <row r="1750" spans="1:10" customFormat="1" ht="12" customHeight="1" x14ac:dyDescent="0.3">
      <c r="A1750" s="321"/>
      <c r="B1750" s="74" t="s">
        <v>2989</v>
      </c>
      <c r="C1750" s="4"/>
      <c r="D1750" s="321"/>
      <c r="E1750" s="321"/>
      <c r="F1750" s="321"/>
      <c r="G1750" s="321"/>
      <c r="I1750" s="1"/>
      <c r="J1750" s="1"/>
    </row>
    <row r="1751" spans="1:10" customFormat="1" ht="11.4" customHeight="1" x14ac:dyDescent="0.3">
      <c r="A1751" s="319" t="s">
        <v>16</v>
      </c>
      <c r="B1751" s="4" t="s">
        <v>2947</v>
      </c>
      <c r="C1751" s="4" t="s">
        <v>2948</v>
      </c>
      <c r="D1751" s="321">
        <v>0</v>
      </c>
      <c r="E1751" s="321">
        <v>25.18</v>
      </c>
      <c r="F1751" s="6">
        <f>D1751*E1751</f>
        <v>0</v>
      </c>
      <c r="G1751" s="321"/>
      <c r="I1751" s="1"/>
      <c r="J1751" s="1"/>
    </row>
    <row r="1752" spans="1:10" customFormat="1" ht="13.2" customHeight="1" x14ac:dyDescent="0.3">
      <c r="A1752" s="319" t="s">
        <v>19</v>
      </c>
      <c r="B1752" s="4" t="s">
        <v>2949</v>
      </c>
      <c r="C1752" s="4" t="s">
        <v>2948</v>
      </c>
      <c r="D1752" s="321">
        <v>0.45</v>
      </c>
      <c r="E1752" s="321">
        <v>28.09</v>
      </c>
      <c r="F1752" s="6">
        <f t="shared" ref="F1752:F1753" si="23">D1752*E1752</f>
        <v>12.640499999999999</v>
      </c>
      <c r="G1752" s="321"/>
      <c r="I1752" s="1"/>
      <c r="J1752" s="1"/>
    </row>
    <row r="1753" spans="1:10" customFormat="1" ht="12" customHeight="1" x14ac:dyDescent="0.3">
      <c r="A1753" s="319" t="s">
        <v>131</v>
      </c>
      <c r="B1753" s="4" t="s">
        <v>2950</v>
      </c>
      <c r="C1753" s="4" t="s">
        <v>2948</v>
      </c>
      <c r="D1753" s="321">
        <v>0.45</v>
      </c>
      <c r="E1753" s="321">
        <v>30.28</v>
      </c>
      <c r="F1753" s="6">
        <f t="shared" si="23"/>
        <v>13.626000000000001</v>
      </c>
      <c r="G1753" s="321"/>
      <c r="I1753" s="1"/>
      <c r="J1753" s="1"/>
    </row>
    <row r="1754" spans="1:10" customFormat="1" ht="18.600000000000001" customHeight="1" x14ac:dyDescent="0.3">
      <c r="A1754" s="319">
        <v>1</v>
      </c>
      <c r="B1754" s="74" t="s">
        <v>2990</v>
      </c>
      <c r="C1754" s="4"/>
      <c r="D1754" s="321"/>
      <c r="E1754" s="321"/>
      <c r="F1754" s="322">
        <f>SUM(F1751:F1753)</f>
        <v>26.266500000000001</v>
      </c>
      <c r="G1754" s="323">
        <f>F1754/F1762</f>
        <v>0.29188998081931727</v>
      </c>
      <c r="I1754" s="1"/>
      <c r="J1754" s="1"/>
    </row>
    <row r="1755" spans="1:10" customFormat="1" ht="15.6" customHeight="1" x14ac:dyDescent="0.3">
      <c r="A1755" s="36"/>
      <c r="B1755" s="74" t="s">
        <v>45</v>
      </c>
      <c r="C1755" s="4"/>
      <c r="D1755" s="4"/>
      <c r="E1755" s="4"/>
      <c r="F1755" s="6"/>
      <c r="G1755" s="324"/>
      <c r="I1755" s="1"/>
      <c r="J1755" s="1"/>
    </row>
    <row r="1756" spans="1:10" customFormat="1" ht="56.4" customHeight="1" x14ac:dyDescent="0.3">
      <c r="A1756" s="36" t="s">
        <v>23</v>
      </c>
      <c r="B1756" s="4" t="s">
        <v>2999</v>
      </c>
      <c r="C1756" s="4" t="s">
        <v>130</v>
      </c>
      <c r="D1756" s="22">
        <v>1</v>
      </c>
      <c r="E1756" s="76">
        <v>44.87</v>
      </c>
      <c r="F1756" s="6">
        <f>D1756*E1756</f>
        <v>44.87</v>
      </c>
      <c r="G1756" s="324"/>
      <c r="I1756" s="1"/>
      <c r="J1756" s="1"/>
    </row>
    <row r="1757" spans="1:10" customFormat="1" ht="24.6" customHeight="1" x14ac:dyDescent="0.3">
      <c r="A1757" s="36">
        <v>2</v>
      </c>
      <c r="B1757" s="74" t="s">
        <v>2992</v>
      </c>
      <c r="C1757" s="321"/>
      <c r="D1757" s="22"/>
      <c r="E1757" s="325"/>
      <c r="F1757" s="6">
        <f>SUM(F1756:F1756)</f>
        <v>44.87</v>
      </c>
      <c r="G1757" s="326">
        <f>F1757/F1762</f>
        <v>0.49862385317277769</v>
      </c>
      <c r="I1757" s="1"/>
      <c r="J1757" s="1"/>
    </row>
    <row r="1758" spans="1:10" customFormat="1" ht="17.399999999999999" customHeight="1" x14ac:dyDescent="0.3">
      <c r="A1758" s="36" t="s">
        <v>26</v>
      </c>
      <c r="B1758" s="74" t="s">
        <v>2993</v>
      </c>
      <c r="C1758" s="321"/>
      <c r="D1758" s="22"/>
      <c r="E1758" s="325"/>
      <c r="F1758" s="6">
        <f>F1754+F1757</f>
        <v>71.136499999999998</v>
      </c>
      <c r="G1758" s="324"/>
      <c r="I1758" s="1"/>
      <c r="J1758" s="1"/>
    </row>
    <row r="1759" spans="1:10" customFormat="1" ht="15.6" customHeight="1" x14ac:dyDescent="0.3">
      <c r="A1759" s="36">
        <v>3</v>
      </c>
      <c r="B1759" s="74" t="s">
        <v>2994</v>
      </c>
      <c r="C1759" s="4"/>
      <c r="D1759" s="22"/>
      <c r="E1759" s="325"/>
      <c r="F1759" s="6">
        <f>F1758*0.15</f>
        <v>10.670475</v>
      </c>
      <c r="G1759" s="326">
        <f>F1759/F1762</f>
        <v>0.11857707509881424</v>
      </c>
      <c r="I1759" s="1"/>
      <c r="J1759" s="1"/>
    </row>
    <row r="1760" spans="1:10" customFormat="1" ht="13.8" customHeight="1" x14ac:dyDescent="0.3">
      <c r="A1760" s="36" t="s">
        <v>29</v>
      </c>
      <c r="B1760" s="74" t="s">
        <v>2995</v>
      </c>
      <c r="C1760" s="4"/>
      <c r="D1760" s="22"/>
      <c r="E1760" s="325"/>
      <c r="F1760" s="6">
        <f>F1758+F1759</f>
        <v>81.806974999999994</v>
      </c>
      <c r="G1760" s="324"/>
      <c r="I1760" s="1"/>
      <c r="J1760" s="1"/>
    </row>
    <row r="1761" spans="1:10" customFormat="1" ht="14.4" customHeight="1" x14ac:dyDescent="0.3">
      <c r="A1761" s="36">
        <v>4</v>
      </c>
      <c r="B1761" s="74" t="s">
        <v>2996</v>
      </c>
      <c r="C1761" s="4"/>
      <c r="D1761" s="22"/>
      <c r="E1761" s="325"/>
      <c r="F1761" s="6">
        <f>F1760*0.1</f>
        <v>8.1806974999999991</v>
      </c>
      <c r="G1761" s="326">
        <f>F1761/F1762</f>
        <v>9.0909090909090912E-2</v>
      </c>
      <c r="I1761" s="1"/>
      <c r="J1761" s="1"/>
    </row>
    <row r="1762" spans="1:10" customFormat="1" ht="16.2" customHeight="1" x14ac:dyDescent="0.3">
      <c r="A1762" s="36" t="s">
        <v>32</v>
      </c>
      <c r="B1762" s="74" t="s">
        <v>2997</v>
      </c>
      <c r="C1762" s="4"/>
      <c r="D1762" s="22"/>
      <c r="E1762" s="325"/>
      <c r="F1762" s="6">
        <f>F1760+F1761</f>
        <v>89.987672499999988</v>
      </c>
      <c r="G1762" s="327">
        <f>SUM(G1754:G1761)</f>
        <v>1</v>
      </c>
      <c r="I1762" s="1"/>
      <c r="J1762" s="1"/>
    </row>
    <row r="1763" spans="1:10" customFormat="1" ht="16.2" customHeight="1" thickBot="1" x14ac:dyDescent="0.35">
      <c r="A1763" s="36"/>
      <c r="B1763" s="74"/>
      <c r="C1763" s="4"/>
      <c r="D1763" s="22"/>
      <c r="E1763" s="325"/>
      <c r="F1763" s="6"/>
      <c r="G1763" s="327"/>
      <c r="I1763" s="1"/>
      <c r="J1763" s="1"/>
    </row>
    <row r="1764" spans="1:10" ht="44.4" thickTop="1" thickBot="1" x14ac:dyDescent="0.35">
      <c r="A1764" s="61" t="s">
        <v>2</v>
      </c>
      <c r="B1764" s="62" t="s">
        <v>3</v>
      </c>
      <c r="C1764" s="63" t="s">
        <v>4</v>
      </c>
      <c r="D1764" s="64" t="s">
        <v>5</v>
      </c>
      <c r="E1764" s="230"/>
      <c r="F1764" s="20"/>
      <c r="G1764" s="20"/>
      <c r="H1764" s="54"/>
    </row>
    <row r="1765" spans="1:10" ht="358.2" customHeight="1" thickTop="1" thickBot="1" x14ac:dyDescent="0.35">
      <c r="A1765" s="85" t="s">
        <v>3031</v>
      </c>
      <c r="B1765" s="318" t="s">
        <v>2985</v>
      </c>
      <c r="C1765" s="50" t="s">
        <v>130</v>
      </c>
      <c r="D1765" s="50"/>
      <c r="E1765" s="20"/>
      <c r="F1765" s="20"/>
      <c r="G1765" s="20"/>
    </row>
    <row r="1766" spans="1:10" customFormat="1" ht="15" thickTop="1" x14ac:dyDescent="0.3">
      <c r="C1766" s="321" t="s">
        <v>4</v>
      </c>
      <c r="D1766" s="321" t="s">
        <v>11</v>
      </c>
      <c r="E1766" s="321" t="s">
        <v>2986</v>
      </c>
      <c r="F1766" s="321" t="s">
        <v>2987</v>
      </c>
      <c r="G1766" s="321" t="s">
        <v>2988</v>
      </c>
      <c r="I1766" s="1"/>
      <c r="J1766" s="1"/>
    </row>
    <row r="1767" spans="1:10" customFormat="1" ht="12" customHeight="1" x14ac:dyDescent="0.3">
      <c r="A1767" s="321"/>
      <c r="B1767" s="74" t="s">
        <v>2989</v>
      </c>
      <c r="C1767" s="4"/>
      <c r="D1767" s="321"/>
      <c r="E1767" s="321"/>
      <c r="F1767" s="321"/>
      <c r="G1767" s="321"/>
      <c r="I1767" s="1"/>
      <c r="J1767" s="1"/>
    </row>
    <row r="1768" spans="1:10" customFormat="1" ht="11.4" customHeight="1" x14ac:dyDescent="0.3">
      <c r="A1768" s="319" t="s">
        <v>16</v>
      </c>
      <c r="B1768" s="4" t="s">
        <v>2947</v>
      </c>
      <c r="C1768" s="4" t="s">
        <v>2948</v>
      </c>
      <c r="D1768" s="321">
        <v>0</v>
      </c>
      <c r="E1768" s="321">
        <v>25.18</v>
      </c>
      <c r="F1768" s="6">
        <f>D1768*E1768</f>
        <v>0</v>
      </c>
      <c r="G1768" s="321"/>
      <c r="I1768" s="1"/>
      <c r="J1768" s="1"/>
    </row>
    <row r="1769" spans="1:10" customFormat="1" ht="13.2" customHeight="1" x14ac:dyDescent="0.3">
      <c r="A1769" s="319" t="s">
        <v>19</v>
      </c>
      <c r="B1769" s="4" t="s">
        <v>2949</v>
      </c>
      <c r="C1769" s="4" t="s">
        <v>2948</v>
      </c>
      <c r="D1769" s="321">
        <v>0.45</v>
      </c>
      <c r="E1769" s="321">
        <v>28.09</v>
      </c>
      <c r="F1769" s="6">
        <f t="shared" ref="F1769:F1770" si="24">D1769*E1769</f>
        <v>12.640499999999999</v>
      </c>
      <c r="G1769" s="321"/>
      <c r="I1769" s="1"/>
      <c r="J1769" s="1"/>
    </row>
    <row r="1770" spans="1:10" customFormat="1" ht="12" customHeight="1" x14ac:dyDescent="0.3">
      <c r="A1770" s="319" t="s">
        <v>131</v>
      </c>
      <c r="B1770" s="4" t="s">
        <v>2950</v>
      </c>
      <c r="C1770" s="4" t="s">
        <v>2948</v>
      </c>
      <c r="D1770" s="321">
        <v>0.45</v>
      </c>
      <c r="E1770" s="321">
        <v>30.28</v>
      </c>
      <c r="F1770" s="6">
        <f t="shared" si="24"/>
        <v>13.626000000000001</v>
      </c>
      <c r="G1770" s="321"/>
      <c r="I1770" s="1"/>
      <c r="J1770" s="1"/>
    </row>
    <row r="1771" spans="1:10" customFormat="1" ht="18.600000000000001" customHeight="1" x14ac:dyDescent="0.3">
      <c r="A1771" s="319">
        <v>1</v>
      </c>
      <c r="B1771" s="74" t="s">
        <v>2990</v>
      </c>
      <c r="C1771" s="4"/>
      <c r="D1771" s="321"/>
      <c r="E1771" s="321"/>
      <c r="F1771" s="322">
        <f>SUM(F1768:F1770)</f>
        <v>26.266500000000001</v>
      </c>
      <c r="G1771" s="323">
        <f>F1771/F1779</f>
        <v>0.27947523262271246</v>
      </c>
      <c r="I1771" s="1"/>
      <c r="J1771" s="1"/>
    </row>
    <row r="1772" spans="1:10" customFormat="1" ht="15.6" customHeight="1" x14ac:dyDescent="0.3">
      <c r="A1772" s="36"/>
      <c r="B1772" s="74" t="s">
        <v>45</v>
      </c>
      <c r="C1772" s="4"/>
      <c r="D1772" s="4"/>
      <c r="E1772" s="4"/>
      <c r="F1772" s="6"/>
      <c r="G1772" s="324"/>
      <c r="I1772" s="1"/>
      <c r="J1772" s="1"/>
    </row>
    <row r="1773" spans="1:10" customFormat="1" ht="70.2" customHeight="1" x14ac:dyDescent="0.3">
      <c r="A1773" s="36" t="s">
        <v>23</v>
      </c>
      <c r="B1773" s="4" t="s">
        <v>3000</v>
      </c>
      <c r="C1773" s="4" t="s">
        <v>130</v>
      </c>
      <c r="D1773" s="22">
        <v>1</v>
      </c>
      <c r="E1773" s="76">
        <v>48.03</v>
      </c>
      <c r="F1773" s="6">
        <f>D1773*E1773</f>
        <v>48.03</v>
      </c>
      <c r="G1773" s="324"/>
      <c r="I1773" s="1"/>
      <c r="J1773" s="1"/>
    </row>
    <row r="1774" spans="1:10" customFormat="1" ht="24.6" customHeight="1" x14ac:dyDescent="0.3">
      <c r="A1774" s="36">
        <v>2</v>
      </c>
      <c r="B1774" s="74" t="s">
        <v>2992</v>
      </c>
      <c r="C1774" s="321"/>
      <c r="D1774" s="22"/>
      <c r="E1774" s="325"/>
      <c r="F1774" s="6">
        <f>SUM(F1773:F1773)</f>
        <v>48.03</v>
      </c>
      <c r="G1774" s="326">
        <f>F1774/F1779</f>
        <v>0.51103860136938228</v>
      </c>
      <c r="I1774" s="1"/>
      <c r="J1774" s="1"/>
    </row>
    <row r="1775" spans="1:10" customFormat="1" ht="17.399999999999999" customHeight="1" x14ac:dyDescent="0.3">
      <c r="A1775" s="36" t="s">
        <v>26</v>
      </c>
      <c r="B1775" s="74" t="s">
        <v>2993</v>
      </c>
      <c r="C1775" s="321"/>
      <c r="D1775" s="22"/>
      <c r="E1775" s="325"/>
      <c r="F1775" s="6">
        <f>F1771+F1774</f>
        <v>74.296500000000009</v>
      </c>
      <c r="G1775" s="324"/>
      <c r="I1775" s="1"/>
      <c r="J1775" s="1"/>
    </row>
    <row r="1776" spans="1:10" customFormat="1" ht="15.6" customHeight="1" x14ac:dyDescent="0.3">
      <c r="A1776" s="36">
        <v>3</v>
      </c>
      <c r="B1776" s="74" t="s">
        <v>2994</v>
      </c>
      <c r="C1776" s="4"/>
      <c r="D1776" s="22"/>
      <c r="E1776" s="325"/>
      <c r="F1776" s="6">
        <f>F1775*0.15</f>
        <v>11.144475000000002</v>
      </c>
      <c r="G1776" s="326">
        <f>F1776/F1779</f>
        <v>0.11857707509881422</v>
      </c>
      <c r="I1776" s="1"/>
      <c r="J1776" s="1"/>
    </row>
    <row r="1777" spans="1:10" customFormat="1" ht="13.8" customHeight="1" x14ac:dyDescent="0.3">
      <c r="A1777" s="36" t="s">
        <v>29</v>
      </c>
      <c r="B1777" s="74" t="s">
        <v>2995</v>
      </c>
      <c r="C1777" s="4"/>
      <c r="D1777" s="22"/>
      <c r="E1777" s="325"/>
      <c r="F1777" s="6">
        <f>F1775+F1776</f>
        <v>85.440975000000009</v>
      </c>
      <c r="G1777" s="324"/>
      <c r="I1777" s="1"/>
      <c r="J1777" s="1"/>
    </row>
    <row r="1778" spans="1:10" customFormat="1" ht="14.4" customHeight="1" x14ac:dyDescent="0.3">
      <c r="A1778" s="36">
        <v>4</v>
      </c>
      <c r="B1778" s="74" t="s">
        <v>2996</v>
      </c>
      <c r="C1778" s="4"/>
      <c r="D1778" s="22"/>
      <c r="E1778" s="325"/>
      <c r="F1778" s="6">
        <f>F1777*0.1</f>
        <v>8.5440975000000012</v>
      </c>
      <c r="G1778" s="326">
        <f>F1778/F1779</f>
        <v>9.0909090909090912E-2</v>
      </c>
      <c r="I1778" s="1"/>
      <c r="J1778" s="1"/>
    </row>
    <row r="1779" spans="1:10" customFormat="1" ht="16.2" customHeight="1" x14ac:dyDescent="0.3">
      <c r="A1779" s="36" t="s">
        <v>32</v>
      </c>
      <c r="B1779" s="74" t="s">
        <v>2997</v>
      </c>
      <c r="C1779" s="4"/>
      <c r="D1779" s="22"/>
      <c r="E1779" s="325"/>
      <c r="F1779" s="6">
        <f>F1777+F1778</f>
        <v>93.985072500000015</v>
      </c>
      <c r="G1779" s="327">
        <f>SUM(G1771:G1778)</f>
        <v>0.99999999999999989</v>
      </c>
      <c r="I1779" s="1"/>
      <c r="J1779" s="1"/>
    </row>
    <row r="1780" spans="1:10" customFormat="1" ht="16.2" customHeight="1" thickBot="1" x14ac:dyDescent="0.35">
      <c r="A1780" s="36"/>
      <c r="B1780" s="74"/>
      <c r="C1780" s="4"/>
      <c r="D1780" s="22"/>
      <c r="E1780" s="325"/>
      <c r="F1780" s="6"/>
      <c r="G1780" s="327"/>
      <c r="I1780" s="1"/>
      <c r="J1780" s="1"/>
    </row>
    <row r="1781" spans="1:10" ht="44.4" thickTop="1" thickBot="1" x14ac:dyDescent="0.35">
      <c r="A1781" s="61" t="s">
        <v>2</v>
      </c>
      <c r="B1781" s="62" t="s">
        <v>3</v>
      </c>
      <c r="C1781" s="63" t="s">
        <v>4</v>
      </c>
      <c r="D1781" s="64" t="s">
        <v>5</v>
      </c>
      <c r="E1781" s="230"/>
      <c r="F1781" s="20"/>
      <c r="G1781" s="20"/>
      <c r="H1781" s="54"/>
    </row>
    <row r="1782" spans="1:10" ht="353.4" customHeight="1" thickTop="1" thickBot="1" x14ac:dyDescent="0.35">
      <c r="A1782" s="85" t="s">
        <v>3032</v>
      </c>
      <c r="B1782" s="318" t="s">
        <v>2985</v>
      </c>
      <c r="C1782" s="50" t="s">
        <v>130</v>
      </c>
      <c r="D1782" s="50"/>
      <c r="E1782" s="20"/>
      <c r="F1782" s="20"/>
      <c r="G1782" s="20"/>
    </row>
    <row r="1783" spans="1:10" customFormat="1" ht="15" thickTop="1" x14ac:dyDescent="0.3">
      <c r="C1783" s="321" t="s">
        <v>4</v>
      </c>
      <c r="D1783" s="321" t="s">
        <v>11</v>
      </c>
      <c r="E1783" s="321" t="s">
        <v>2986</v>
      </c>
      <c r="F1783" s="321" t="s">
        <v>2987</v>
      </c>
      <c r="G1783" s="321" t="s">
        <v>2988</v>
      </c>
      <c r="I1783" s="1"/>
      <c r="J1783" s="1"/>
    </row>
    <row r="1784" spans="1:10" customFormat="1" ht="12" customHeight="1" x14ac:dyDescent="0.3">
      <c r="A1784" s="321"/>
      <c r="B1784" s="74" t="s">
        <v>2989</v>
      </c>
      <c r="C1784" s="4"/>
      <c r="D1784" s="321"/>
      <c r="E1784" s="321"/>
      <c r="F1784" s="321"/>
      <c r="G1784" s="321"/>
      <c r="I1784" s="1"/>
      <c r="J1784" s="1"/>
    </row>
    <row r="1785" spans="1:10" customFormat="1" ht="11.4" customHeight="1" x14ac:dyDescent="0.3">
      <c r="A1785" s="319" t="s">
        <v>16</v>
      </c>
      <c r="B1785" s="4" t="s">
        <v>2947</v>
      </c>
      <c r="C1785" s="4" t="s">
        <v>2948</v>
      </c>
      <c r="D1785" s="321">
        <v>0</v>
      </c>
      <c r="E1785" s="321">
        <v>25.18</v>
      </c>
      <c r="F1785" s="6">
        <f>D1785*E1785</f>
        <v>0</v>
      </c>
      <c r="G1785" s="321"/>
      <c r="I1785" s="1"/>
      <c r="J1785" s="1"/>
    </row>
    <row r="1786" spans="1:10" customFormat="1" ht="13.2" customHeight="1" x14ac:dyDescent="0.3">
      <c r="A1786" s="319" t="s">
        <v>19</v>
      </c>
      <c r="B1786" s="4" t="s">
        <v>2949</v>
      </c>
      <c r="C1786" s="4" t="s">
        <v>2948</v>
      </c>
      <c r="D1786" s="321">
        <v>0.45</v>
      </c>
      <c r="E1786" s="321">
        <v>28.09</v>
      </c>
      <c r="F1786" s="6">
        <f t="shared" ref="F1786:F1787" si="25">D1786*E1786</f>
        <v>12.640499999999999</v>
      </c>
      <c r="G1786" s="321"/>
      <c r="I1786" s="1"/>
      <c r="J1786" s="1"/>
    </row>
    <row r="1787" spans="1:10" customFormat="1" ht="12" customHeight="1" x14ac:dyDescent="0.3">
      <c r="A1787" s="319" t="s">
        <v>131</v>
      </c>
      <c r="B1787" s="4" t="s">
        <v>2950</v>
      </c>
      <c r="C1787" s="4" t="s">
        <v>2948</v>
      </c>
      <c r="D1787" s="321">
        <v>0.45</v>
      </c>
      <c r="E1787" s="321">
        <v>30.28</v>
      </c>
      <c r="F1787" s="6">
        <f t="shared" si="25"/>
        <v>13.626000000000001</v>
      </c>
      <c r="G1787" s="321"/>
      <c r="I1787" s="1"/>
      <c r="J1787" s="1"/>
    </row>
    <row r="1788" spans="1:10" customFormat="1" ht="18.600000000000001" customHeight="1" x14ac:dyDescent="0.3">
      <c r="A1788" s="319">
        <v>1</v>
      </c>
      <c r="B1788" s="74" t="s">
        <v>2990</v>
      </c>
      <c r="C1788" s="4"/>
      <c r="D1788" s="321"/>
      <c r="E1788" s="321"/>
      <c r="F1788" s="322">
        <f>SUM(F1785:F1787)</f>
        <v>26.266500000000001</v>
      </c>
      <c r="G1788" s="323">
        <f>F1788/F1796</f>
        <v>0.25756553088453799</v>
      </c>
      <c r="I1788" s="1"/>
      <c r="J1788" s="1"/>
    </row>
    <row r="1789" spans="1:10" customFormat="1" ht="15.6" customHeight="1" x14ac:dyDescent="0.3">
      <c r="A1789" s="36"/>
      <c r="B1789" s="74" t="s">
        <v>45</v>
      </c>
      <c r="C1789" s="4"/>
      <c r="D1789" s="4"/>
      <c r="E1789" s="4"/>
      <c r="F1789" s="6"/>
      <c r="G1789" s="324"/>
      <c r="I1789" s="1"/>
      <c r="J1789" s="1"/>
    </row>
    <row r="1790" spans="1:10" customFormat="1" ht="53.4" customHeight="1" x14ac:dyDescent="0.3">
      <c r="A1790" s="36" t="s">
        <v>23</v>
      </c>
      <c r="B1790" s="4" t="s">
        <v>3001</v>
      </c>
      <c r="C1790" s="4" t="s">
        <v>130</v>
      </c>
      <c r="D1790" s="22">
        <v>1</v>
      </c>
      <c r="E1790" s="76">
        <v>54.35</v>
      </c>
      <c r="F1790" s="6">
        <f>D1790*E1790</f>
        <v>54.35</v>
      </c>
      <c r="G1790" s="324"/>
      <c r="I1790" s="1"/>
      <c r="J1790" s="1"/>
    </row>
    <row r="1791" spans="1:10" customFormat="1" ht="24.6" customHeight="1" x14ac:dyDescent="0.3">
      <c r="A1791" s="36">
        <v>2</v>
      </c>
      <c r="B1791" s="74" t="s">
        <v>2992</v>
      </c>
      <c r="C1791" s="321"/>
      <c r="D1791" s="22"/>
      <c r="E1791" s="325"/>
      <c r="F1791" s="6">
        <f>SUM(F1790:F1790)</f>
        <v>54.35</v>
      </c>
      <c r="G1791" s="326">
        <f>F1791/F1796</f>
        <v>0.53294830310755681</v>
      </c>
      <c r="I1791" s="1"/>
      <c r="J1791" s="1"/>
    </row>
    <row r="1792" spans="1:10" customFormat="1" ht="17.399999999999999" customHeight="1" x14ac:dyDescent="0.3">
      <c r="A1792" s="36" t="s">
        <v>26</v>
      </c>
      <c r="B1792" s="74" t="s">
        <v>2993</v>
      </c>
      <c r="C1792" s="321"/>
      <c r="D1792" s="22"/>
      <c r="E1792" s="325"/>
      <c r="F1792" s="6">
        <f>F1788+F1791</f>
        <v>80.616500000000002</v>
      </c>
      <c r="G1792" s="324"/>
      <c r="I1792" s="1"/>
      <c r="J1792" s="1"/>
    </row>
    <row r="1793" spans="1:10" customFormat="1" ht="15.6" customHeight="1" x14ac:dyDescent="0.3">
      <c r="A1793" s="36">
        <v>3</v>
      </c>
      <c r="B1793" s="74" t="s">
        <v>2994</v>
      </c>
      <c r="C1793" s="4"/>
      <c r="D1793" s="22"/>
      <c r="E1793" s="325"/>
      <c r="F1793" s="6">
        <f>F1792*0.15</f>
        <v>12.092475</v>
      </c>
      <c r="G1793" s="326">
        <f>F1793/F1796</f>
        <v>0.11857707509881421</v>
      </c>
      <c r="I1793" s="1"/>
      <c r="J1793" s="1"/>
    </row>
    <row r="1794" spans="1:10" customFormat="1" ht="13.8" customHeight="1" x14ac:dyDescent="0.3">
      <c r="A1794" s="36" t="s">
        <v>29</v>
      </c>
      <c r="B1794" s="74" t="s">
        <v>2995</v>
      </c>
      <c r="C1794" s="4"/>
      <c r="D1794" s="22"/>
      <c r="E1794" s="325"/>
      <c r="F1794" s="6">
        <f>F1792+F1793</f>
        <v>92.708975000000009</v>
      </c>
      <c r="G1794" s="324"/>
      <c r="I1794" s="1"/>
      <c r="J1794" s="1"/>
    </row>
    <row r="1795" spans="1:10" customFormat="1" ht="14.4" customHeight="1" x14ac:dyDescent="0.3">
      <c r="A1795" s="36">
        <v>4</v>
      </c>
      <c r="B1795" s="74" t="s">
        <v>2996</v>
      </c>
      <c r="C1795" s="4"/>
      <c r="D1795" s="22"/>
      <c r="E1795" s="325"/>
      <c r="F1795" s="6">
        <f>F1794*0.1</f>
        <v>9.270897500000002</v>
      </c>
      <c r="G1795" s="326">
        <f>F1795/F1796</f>
        <v>9.0909090909090912E-2</v>
      </c>
      <c r="I1795" s="1"/>
      <c r="J1795" s="1"/>
    </row>
    <row r="1796" spans="1:10" customFormat="1" ht="16.2" customHeight="1" x14ac:dyDescent="0.3">
      <c r="A1796" s="36" t="s">
        <v>32</v>
      </c>
      <c r="B1796" s="74" t="s">
        <v>2997</v>
      </c>
      <c r="C1796" s="4"/>
      <c r="D1796" s="22"/>
      <c r="E1796" s="325"/>
      <c r="F1796" s="6">
        <f>F1794+F1795</f>
        <v>101.97987250000001</v>
      </c>
      <c r="G1796" s="327">
        <f>SUM(G1788:G1795)</f>
        <v>0.99999999999999989</v>
      </c>
      <c r="I1796" s="1"/>
      <c r="J1796" s="1"/>
    </row>
    <row r="1797" spans="1:10" customFormat="1" ht="16.2" customHeight="1" thickBot="1" x14ac:dyDescent="0.35">
      <c r="A1797" s="36"/>
      <c r="B1797" s="74"/>
      <c r="C1797" s="4"/>
      <c r="D1797" s="22"/>
      <c r="E1797" s="325"/>
      <c r="F1797" s="6"/>
      <c r="G1797" s="327"/>
      <c r="I1797" s="1"/>
      <c r="J1797" s="1"/>
    </row>
    <row r="1798" spans="1:10" ht="44.4" thickTop="1" thickBot="1" x14ac:dyDescent="0.35">
      <c r="A1798" s="61" t="s">
        <v>2</v>
      </c>
      <c r="B1798" s="62" t="s">
        <v>3</v>
      </c>
      <c r="C1798" s="63" t="s">
        <v>4</v>
      </c>
      <c r="D1798" s="64" t="s">
        <v>5</v>
      </c>
      <c r="E1798" s="230"/>
      <c r="F1798" s="20"/>
      <c r="G1798" s="20"/>
      <c r="H1798" s="54"/>
    </row>
    <row r="1799" spans="1:10" ht="381" customHeight="1" thickTop="1" thickBot="1" x14ac:dyDescent="0.35">
      <c r="A1799" s="85" t="s">
        <v>3033</v>
      </c>
      <c r="B1799" s="318" t="s">
        <v>2985</v>
      </c>
      <c r="C1799" s="50" t="s">
        <v>130</v>
      </c>
      <c r="D1799" s="50"/>
      <c r="E1799" s="20"/>
      <c r="F1799" s="20"/>
      <c r="G1799" s="20"/>
    </row>
    <row r="1800" spans="1:10" customFormat="1" ht="15" thickTop="1" x14ac:dyDescent="0.3">
      <c r="C1800" s="321" t="s">
        <v>4</v>
      </c>
      <c r="D1800" s="321" t="s">
        <v>11</v>
      </c>
      <c r="E1800" s="321" t="s">
        <v>2986</v>
      </c>
      <c r="F1800" s="321" t="s">
        <v>2987</v>
      </c>
      <c r="G1800" s="321" t="s">
        <v>2988</v>
      </c>
      <c r="I1800" s="1"/>
      <c r="J1800" s="1"/>
    </row>
    <row r="1801" spans="1:10" customFormat="1" ht="12" customHeight="1" x14ac:dyDescent="0.3">
      <c r="A1801" s="321"/>
      <c r="B1801" s="74" t="s">
        <v>2989</v>
      </c>
      <c r="C1801" s="4"/>
      <c r="D1801" s="321"/>
      <c r="E1801" s="321"/>
      <c r="F1801" s="321"/>
      <c r="G1801" s="321"/>
      <c r="I1801" s="1"/>
      <c r="J1801" s="1"/>
    </row>
    <row r="1802" spans="1:10" customFormat="1" ht="11.4" customHeight="1" x14ac:dyDescent="0.3">
      <c r="A1802" s="319" t="s">
        <v>16</v>
      </c>
      <c r="B1802" s="4" t="s">
        <v>2947</v>
      </c>
      <c r="C1802" s="4" t="s">
        <v>2948</v>
      </c>
      <c r="D1802" s="321">
        <v>0</v>
      </c>
      <c r="E1802" s="321">
        <v>25.18</v>
      </c>
      <c r="F1802" s="6">
        <f>D1802*E1802</f>
        <v>0</v>
      </c>
      <c r="G1802" s="321"/>
      <c r="I1802" s="1"/>
      <c r="J1802" s="1"/>
    </row>
    <row r="1803" spans="1:10" customFormat="1" ht="13.2" customHeight="1" x14ac:dyDescent="0.3">
      <c r="A1803" s="319" t="s">
        <v>19</v>
      </c>
      <c r="B1803" s="4" t="s">
        <v>2949</v>
      </c>
      <c r="C1803" s="4" t="s">
        <v>2948</v>
      </c>
      <c r="D1803" s="321">
        <v>0.45</v>
      </c>
      <c r="E1803" s="321">
        <v>28.09</v>
      </c>
      <c r="F1803" s="6">
        <f t="shared" ref="F1803:F1804" si="26">D1803*E1803</f>
        <v>12.640499999999999</v>
      </c>
      <c r="G1803" s="321"/>
      <c r="I1803" s="1"/>
      <c r="J1803" s="1"/>
    </row>
    <row r="1804" spans="1:10" customFormat="1" ht="12" customHeight="1" x14ac:dyDescent="0.3">
      <c r="A1804" s="319" t="s">
        <v>131</v>
      </c>
      <c r="B1804" s="4" t="s">
        <v>2950</v>
      </c>
      <c r="C1804" s="4" t="s">
        <v>2948</v>
      </c>
      <c r="D1804" s="321">
        <v>0.45</v>
      </c>
      <c r="E1804" s="321">
        <v>30.28</v>
      </c>
      <c r="F1804" s="6">
        <f t="shared" si="26"/>
        <v>13.626000000000001</v>
      </c>
      <c r="G1804" s="321"/>
      <c r="I1804" s="1"/>
      <c r="J1804" s="1"/>
    </row>
    <row r="1805" spans="1:10" customFormat="1" ht="18.600000000000001" customHeight="1" x14ac:dyDescent="0.3">
      <c r="A1805" s="319">
        <v>1</v>
      </c>
      <c r="B1805" s="74" t="s">
        <v>2990</v>
      </c>
      <c r="C1805" s="4"/>
      <c r="D1805" s="321"/>
      <c r="E1805" s="321"/>
      <c r="F1805" s="322">
        <f>SUM(F1802:F1804)</f>
        <v>26.266500000000001</v>
      </c>
      <c r="G1805" s="323">
        <f>F1805/F1813</f>
        <v>0.19657975622171858</v>
      </c>
      <c r="I1805" s="1"/>
      <c r="J1805" s="1"/>
    </row>
    <row r="1806" spans="1:10" customFormat="1" ht="15.6" customHeight="1" x14ac:dyDescent="0.3">
      <c r="A1806" s="36"/>
      <c r="B1806" s="74" t="s">
        <v>45</v>
      </c>
      <c r="C1806" s="4"/>
      <c r="D1806" s="4"/>
      <c r="E1806" s="4"/>
      <c r="F1806" s="6"/>
      <c r="G1806" s="324"/>
      <c r="I1806" s="1"/>
      <c r="J1806" s="1"/>
    </row>
    <row r="1807" spans="1:10" customFormat="1" ht="57.6" customHeight="1" x14ac:dyDescent="0.3">
      <c r="A1807" s="36" t="s">
        <v>23</v>
      </c>
      <c r="B1807" s="4" t="s">
        <v>3002</v>
      </c>
      <c r="C1807" s="4" t="s">
        <v>130</v>
      </c>
      <c r="D1807" s="22">
        <v>1</v>
      </c>
      <c r="E1807" s="76">
        <v>79.36</v>
      </c>
      <c r="F1807" s="6">
        <f>D1807*E1807</f>
        <v>79.36</v>
      </c>
      <c r="G1807" s="324"/>
      <c r="I1807" s="1"/>
      <c r="J1807" s="1"/>
    </row>
    <row r="1808" spans="1:10" customFormat="1" ht="24.6" customHeight="1" x14ac:dyDescent="0.3">
      <c r="A1808" s="36">
        <v>2</v>
      </c>
      <c r="B1808" s="74" t="s">
        <v>2992</v>
      </c>
      <c r="C1808" s="321"/>
      <c r="D1808" s="22"/>
      <c r="E1808" s="325"/>
      <c r="F1808" s="6">
        <f>SUM(F1807:F1807)</f>
        <v>79.36</v>
      </c>
      <c r="G1808" s="326">
        <f>F1808/F1813</f>
        <v>0.59393407777037621</v>
      </c>
      <c r="I1808" s="1"/>
      <c r="J1808" s="1"/>
    </row>
    <row r="1809" spans="1:10" customFormat="1" ht="17.399999999999999" customHeight="1" x14ac:dyDescent="0.3">
      <c r="A1809" s="36" t="s">
        <v>26</v>
      </c>
      <c r="B1809" s="74" t="s">
        <v>2993</v>
      </c>
      <c r="C1809" s="321"/>
      <c r="D1809" s="22"/>
      <c r="E1809" s="325"/>
      <c r="F1809" s="6">
        <f>F1805+F1808</f>
        <v>105.62649999999999</v>
      </c>
      <c r="G1809" s="324"/>
      <c r="I1809" s="1"/>
      <c r="J1809" s="1"/>
    </row>
    <row r="1810" spans="1:10" customFormat="1" ht="15.6" customHeight="1" x14ac:dyDescent="0.3">
      <c r="A1810" s="36">
        <v>3</v>
      </c>
      <c r="B1810" s="74" t="s">
        <v>2994</v>
      </c>
      <c r="C1810" s="4"/>
      <c r="D1810" s="22"/>
      <c r="E1810" s="325"/>
      <c r="F1810" s="6">
        <f>F1809*0.15</f>
        <v>15.843974999999999</v>
      </c>
      <c r="G1810" s="326">
        <f>F1810/F1813</f>
        <v>0.11857707509881421</v>
      </c>
      <c r="I1810" s="1"/>
      <c r="J1810" s="1"/>
    </row>
    <row r="1811" spans="1:10" customFormat="1" ht="13.8" customHeight="1" x14ac:dyDescent="0.3">
      <c r="A1811" s="36" t="s">
        <v>29</v>
      </c>
      <c r="B1811" s="74" t="s">
        <v>2995</v>
      </c>
      <c r="C1811" s="4"/>
      <c r="D1811" s="22"/>
      <c r="E1811" s="325"/>
      <c r="F1811" s="6">
        <f>F1809+F1810</f>
        <v>121.47047499999999</v>
      </c>
      <c r="G1811" s="324"/>
      <c r="I1811" s="1"/>
      <c r="J1811" s="1"/>
    </row>
    <row r="1812" spans="1:10" customFormat="1" ht="14.4" customHeight="1" x14ac:dyDescent="0.3">
      <c r="A1812" s="36">
        <v>4</v>
      </c>
      <c r="B1812" s="74" t="s">
        <v>2996</v>
      </c>
      <c r="C1812" s="4"/>
      <c r="D1812" s="22"/>
      <c r="E1812" s="325"/>
      <c r="F1812" s="6">
        <f>F1811*0.1</f>
        <v>12.147047499999999</v>
      </c>
      <c r="G1812" s="326">
        <f>F1812/F1813</f>
        <v>9.0909090909090898E-2</v>
      </c>
      <c r="I1812" s="1"/>
      <c r="J1812" s="1"/>
    </row>
    <row r="1813" spans="1:10" customFormat="1" ht="16.2" customHeight="1" x14ac:dyDescent="0.3">
      <c r="A1813" s="36" t="s">
        <v>32</v>
      </c>
      <c r="B1813" s="74" t="s">
        <v>2997</v>
      </c>
      <c r="C1813" s="4"/>
      <c r="D1813" s="22"/>
      <c r="E1813" s="325"/>
      <c r="F1813" s="6">
        <f>F1811+F1812</f>
        <v>133.61752250000001</v>
      </c>
      <c r="G1813" s="327">
        <f>SUM(G1805:G1812)</f>
        <v>0.99999999999999989</v>
      </c>
      <c r="I1813" s="1"/>
      <c r="J1813" s="1"/>
    </row>
    <row r="1814" spans="1:10" customFormat="1" ht="16.2" customHeight="1" thickBot="1" x14ac:dyDescent="0.35">
      <c r="A1814" s="36"/>
      <c r="B1814" s="74"/>
      <c r="C1814" s="4"/>
      <c r="D1814" s="22"/>
      <c r="E1814" s="325"/>
      <c r="F1814" s="6"/>
      <c r="G1814" s="327"/>
      <c r="I1814" s="1"/>
      <c r="J1814" s="1"/>
    </row>
    <row r="1815" spans="1:10" ht="44.4" thickTop="1" thickBot="1" x14ac:dyDescent="0.35">
      <c r="A1815" s="61" t="s">
        <v>2</v>
      </c>
      <c r="B1815" s="62" t="s">
        <v>3</v>
      </c>
      <c r="C1815" s="63" t="s">
        <v>4</v>
      </c>
      <c r="D1815" s="64" t="s">
        <v>5</v>
      </c>
      <c r="E1815" s="230"/>
      <c r="F1815" s="20"/>
      <c r="G1815" s="20"/>
      <c r="H1815" s="54"/>
    </row>
    <row r="1816" spans="1:10" ht="347.4" customHeight="1" thickTop="1" thickBot="1" x14ac:dyDescent="0.35">
      <c r="A1816" s="85" t="s">
        <v>3034</v>
      </c>
      <c r="B1816" s="318" t="s">
        <v>2985</v>
      </c>
      <c r="C1816" s="50" t="s">
        <v>130</v>
      </c>
      <c r="D1816" s="50"/>
      <c r="E1816" s="20"/>
      <c r="F1816" s="20"/>
      <c r="G1816" s="20"/>
    </row>
    <row r="1817" spans="1:10" customFormat="1" ht="15" thickTop="1" x14ac:dyDescent="0.3">
      <c r="C1817" s="321" t="s">
        <v>4</v>
      </c>
      <c r="D1817" s="321" t="s">
        <v>11</v>
      </c>
      <c r="E1817" s="321" t="s">
        <v>2986</v>
      </c>
      <c r="F1817" s="321" t="s">
        <v>2987</v>
      </c>
      <c r="G1817" s="321" t="s">
        <v>2988</v>
      </c>
      <c r="I1817" s="1"/>
      <c r="J1817" s="1"/>
    </row>
    <row r="1818" spans="1:10" customFormat="1" ht="12" customHeight="1" x14ac:dyDescent="0.3">
      <c r="A1818" s="321"/>
      <c r="B1818" s="74" t="s">
        <v>2989</v>
      </c>
      <c r="C1818" s="4"/>
      <c r="D1818" s="321"/>
      <c r="E1818" s="321"/>
      <c r="F1818" s="321"/>
      <c r="G1818" s="321"/>
      <c r="I1818" s="1"/>
      <c r="J1818" s="1"/>
    </row>
    <row r="1819" spans="1:10" customFormat="1" ht="11.4" customHeight="1" x14ac:dyDescent="0.3">
      <c r="A1819" s="319" t="s">
        <v>16</v>
      </c>
      <c r="B1819" s="4" t="s">
        <v>2947</v>
      </c>
      <c r="C1819" s="4" t="s">
        <v>2948</v>
      </c>
      <c r="D1819" s="321">
        <v>0</v>
      </c>
      <c r="E1819" s="321">
        <v>25.18</v>
      </c>
      <c r="F1819" s="6">
        <f>D1819*E1819</f>
        <v>0</v>
      </c>
      <c r="G1819" s="321"/>
      <c r="I1819" s="1"/>
      <c r="J1819" s="1"/>
    </row>
    <row r="1820" spans="1:10" customFormat="1" ht="13.2" customHeight="1" x14ac:dyDescent="0.3">
      <c r="A1820" s="319" t="s">
        <v>19</v>
      </c>
      <c r="B1820" s="4" t="s">
        <v>2949</v>
      </c>
      <c r="C1820" s="4" t="s">
        <v>2948</v>
      </c>
      <c r="D1820" s="321">
        <v>0.45</v>
      </c>
      <c r="E1820" s="321">
        <v>28.09</v>
      </c>
      <c r="F1820" s="6">
        <f t="shared" ref="F1820:F1821" si="27">D1820*E1820</f>
        <v>12.640499999999999</v>
      </c>
      <c r="G1820" s="321"/>
      <c r="I1820" s="1"/>
      <c r="J1820" s="1"/>
    </row>
    <row r="1821" spans="1:10" customFormat="1" ht="12" customHeight="1" x14ac:dyDescent="0.3">
      <c r="A1821" s="319" t="s">
        <v>131</v>
      </c>
      <c r="B1821" s="4" t="s">
        <v>2950</v>
      </c>
      <c r="C1821" s="4" t="s">
        <v>2948</v>
      </c>
      <c r="D1821" s="321">
        <v>0.45</v>
      </c>
      <c r="E1821" s="321">
        <v>30.28</v>
      </c>
      <c r="F1821" s="6">
        <f t="shared" si="27"/>
        <v>13.626000000000001</v>
      </c>
      <c r="G1821" s="321"/>
      <c r="I1821" s="1"/>
      <c r="J1821" s="1"/>
    </row>
    <row r="1822" spans="1:10" customFormat="1" ht="18.600000000000001" customHeight="1" x14ac:dyDescent="0.3">
      <c r="A1822" s="319">
        <v>1</v>
      </c>
      <c r="B1822" s="74" t="s">
        <v>2990</v>
      </c>
      <c r="C1822" s="4"/>
      <c r="D1822" s="321"/>
      <c r="E1822" s="321"/>
      <c r="F1822" s="322">
        <f>SUM(F1819:F1821)</f>
        <v>26.266500000000001</v>
      </c>
      <c r="G1822" s="323">
        <f>F1822/F1830</f>
        <v>0.18574722010755648</v>
      </c>
      <c r="I1822" s="1"/>
      <c r="J1822" s="1"/>
    </row>
    <row r="1823" spans="1:10" customFormat="1" ht="15.6" customHeight="1" x14ac:dyDescent="0.3">
      <c r="A1823" s="36"/>
      <c r="B1823" s="74" t="s">
        <v>45</v>
      </c>
      <c r="C1823" s="4"/>
      <c r="D1823" s="4"/>
      <c r="E1823" s="4"/>
      <c r="F1823" s="6"/>
      <c r="G1823" s="324"/>
      <c r="I1823" s="1"/>
      <c r="J1823" s="1"/>
    </row>
    <row r="1824" spans="1:10" customFormat="1" ht="53.4" customHeight="1" x14ac:dyDescent="0.3">
      <c r="A1824" s="36" t="s">
        <v>23</v>
      </c>
      <c r="B1824" s="4" t="s">
        <v>3003</v>
      </c>
      <c r="C1824" s="4" t="s">
        <v>130</v>
      </c>
      <c r="D1824" s="22">
        <v>1</v>
      </c>
      <c r="E1824" s="76">
        <v>85.52</v>
      </c>
      <c r="F1824" s="6">
        <f>D1824*E1824</f>
        <v>85.52</v>
      </c>
      <c r="G1824" s="324"/>
      <c r="I1824" s="1"/>
      <c r="J1824" s="1"/>
    </row>
    <row r="1825" spans="1:10" customFormat="1" ht="24.6" customHeight="1" x14ac:dyDescent="0.3">
      <c r="A1825" s="36">
        <v>2</v>
      </c>
      <c r="B1825" s="74" t="s">
        <v>2992</v>
      </c>
      <c r="C1825" s="321"/>
      <c r="D1825" s="22"/>
      <c r="E1825" s="325"/>
      <c r="F1825" s="6">
        <f>SUM(F1824:F1824)</f>
        <v>85.52</v>
      </c>
      <c r="G1825" s="326">
        <f>F1825/F1830</f>
        <v>0.60476661388453845</v>
      </c>
      <c r="I1825" s="1"/>
      <c r="J1825" s="1"/>
    </row>
    <row r="1826" spans="1:10" customFormat="1" ht="17.399999999999999" customHeight="1" x14ac:dyDescent="0.3">
      <c r="A1826" s="36" t="s">
        <v>26</v>
      </c>
      <c r="B1826" s="74" t="s">
        <v>2993</v>
      </c>
      <c r="C1826" s="321"/>
      <c r="D1826" s="22"/>
      <c r="E1826" s="325"/>
      <c r="F1826" s="6">
        <f>F1822+F1825</f>
        <v>111.78649999999999</v>
      </c>
      <c r="G1826" s="324"/>
      <c r="I1826" s="1"/>
      <c r="J1826" s="1"/>
    </row>
    <row r="1827" spans="1:10" customFormat="1" ht="15.6" customHeight="1" x14ac:dyDescent="0.3">
      <c r="A1827" s="36">
        <v>3</v>
      </c>
      <c r="B1827" s="74" t="s">
        <v>2994</v>
      </c>
      <c r="C1827" s="4"/>
      <c r="D1827" s="22"/>
      <c r="E1827" s="325"/>
      <c r="F1827" s="6">
        <f>F1826*0.15</f>
        <v>16.767974999999996</v>
      </c>
      <c r="G1827" s="326">
        <f>F1827/F1830</f>
        <v>0.11857707509881421</v>
      </c>
      <c r="I1827" s="1"/>
      <c r="J1827" s="1"/>
    </row>
    <row r="1828" spans="1:10" customFormat="1" ht="13.8" customHeight="1" x14ac:dyDescent="0.3">
      <c r="A1828" s="36" t="s">
        <v>29</v>
      </c>
      <c r="B1828" s="74" t="s">
        <v>2995</v>
      </c>
      <c r="C1828" s="4"/>
      <c r="D1828" s="22"/>
      <c r="E1828" s="325"/>
      <c r="F1828" s="6">
        <f>F1826+F1827</f>
        <v>128.554475</v>
      </c>
      <c r="G1828" s="324"/>
      <c r="I1828" s="1"/>
      <c r="J1828" s="1"/>
    </row>
    <row r="1829" spans="1:10" customFormat="1" ht="14.4" customHeight="1" x14ac:dyDescent="0.3">
      <c r="A1829" s="36">
        <v>4</v>
      </c>
      <c r="B1829" s="74" t="s">
        <v>2996</v>
      </c>
      <c r="C1829" s="4"/>
      <c r="D1829" s="22"/>
      <c r="E1829" s="325"/>
      <c r="F1829" s="6">
        <f>F1828*0.1</f>
        <v>12.8554475</v>
      </c>
      <c r="G1829" s="326">
        <f>F1829/F1830</f>
        <v>9.0909090909090912E-2</v>
      </c>
      <c r="I1829" s="1"/>
      <c r="J1829" s="1"/>
    </row>
    <row r="1830" spans="1:10" customFormat="1" ht="16.2" customHeight="1" x14ac:dyDescent="0.3">
      <c r="A1830" s="36" t="s">
        <v>32</v>
      </c>
      <c r="B1830" s="74" t="s">
        <v>2997</v>
      </c>
      <c r="C1830" s="4"/>
      <c r="D1830" s="22"/>
      <c r="E1830" s="325"/>
      <c r="F1830" s="6">
        <f>F1828+F1829</f>
        <v>141.40992249999999</v>
      </c>
      <c r="G1830" s="327">
        <f>SUM(G1822:G1829)</f>
        <v>1</v>
      </c>
      <c r="I1830" s="1"/>
      <c r="J1830" s="1"/>
    </row>
    <row r="1831" spans="1:10" customFormat="1" ht="16.2" customHeight="1" thickBot="1" x14ac:dyDescent="0.35">
      <c r="A1831" s="36"/>
      <c r="B1831" s="74"/>
      <c r="C1831" s="4"/>
      <c r="D1831" s="22"/>
      <c r="E1831" s="325"/>
      <c r="F1831" s="6"/>
      <c r="G1831" s="327"/>
      <c r="I1831" s="1"/>
      <c r="J1831" s="1"/>
    </row>
    <row r="1832" spans="1:10" ht="44.4" thickTop="1" thickBot="1" x14ac:dyDescent="0.35">
      <c r="A1832" s="61" t="s">
        <v>2</v>
      </c>
      <c r="B1832" s="62" t="s">
        <v>3</v>
      </c>
      <c r="C1832" s="63" t="s">
        <v>4</v>
      </c>
      <c r="D1832" s="64" t="s">
        <v>5</v>
      </c>
      <c r="E1832" s="230"/>
      <c r="F1832" s="20"/>
      <c r="G1832" s="20"/>
      <c r="H1832" s="54"/>
    </row>
    <row r="1833" spans="1:10" ht="348.6" customHeight="1" thickTop="1" thickBot="1" x14ac:dyDescent="0.35">
      <c r="A1833" s="85" t="s">
        <v>3035</v>
      </c>
      <c r="B1833" s="318" t="s">
        <v>2985</v>
      </c>
      <c r="C1833" s="50" t="s">
        <v>130</v>
      </c>
      <c r="D1833" s="50"/>
      <c r="E1833" s="20"/>
      <c r="F1833" s="20"/>
      <c r="G1833" s="20"/>
    </row>
    <row r="1834" spans="1:10" customFormat="1" ht="15" thickTop="1" x14ac:dyDescent="0.3">
      <c r="C1834" s="321" t="s">
        <v>4</v>
      </c>
      <c r="D1834" s="321" t="s">
        <v>11</v>
      </c>
      <c r="E1834" s="321" t="s">
        <v>2986</v>
      </c>
      <c r="F1834" s="321" t="s">
        <v>2987</v>
      </c>
      <c r="G1834" s="321" t="s">
        <v>2988</v>
      </c>
      <c r="I1834" s="1"/>
      <c r="J1834" s="1"/>
    </row>
    <row r="1835" spans="1:10" customFormat="1" ht="12" customHeight="1" x14ac:dyDescent="0.3">
      <c r="A1835" s="321"/>
      <c r="B1835" s="74" t="s">
        <v>2989</v>
      </c>
      <c r="C1835" s="4"/>
      <c r="D1835" s="321"/>
      <c r="E1835" s="321"/>
      <c r="F1835" s="321"/>
      <c r="G1835" s="321"/>
      <c r="I1835" s="1"/>
      <c r="J1835" s="1"/>
    </row>
    <row r="1836" spans="1:10" customFormat="1" ht="11.4" customHeight="1" x14ac:dyDescent="0.3">
      <c r="A1836" s="319" t="s">
        <v>16</v>
      </c>
      <c r="B1836" s="4" t="s">
        <v>2947</v>
      </c>
      <c r="C1836" s="4" t="s">
        <v>2948</v>
      </c>
      <c r="D1836" s="321">
        <v>0</v>
      </c>
      <c r="E1836" s="321">
        <v>25.18</v>
      </c>
      <c r="F1836" s="6">
        <f>D1836*E1836</f>
        <v>0</v>
      </c>
      <c r="G1836" s="321"/>
      <c r="I1836" s="1"/>
      <c r="J1836" s="1"/>
    </row>
    <row r="1837" spans="1:10" customFormat="1" ht="13.2" customHeight="1" x14ac:dyDescent="0.3">
      <c r="A1837" s="319" t="s">
        <v>19</v>
      </c>
      <c r="B1837" s="4" t="s">
        <v>2949</v>
      </c>
      <c r="C1837" s="4" t="s">
        <v>2948</v>
      </c>
      <c r="D1837" s="321">
        <v>0.45</v>
      </c>
      <c r="E1837" s="321">
        <v>28.09</v>
      </c>
      <c r="F1837" s="6">
        <f t="shared" ref="F1837:F1838" si="28">D1837*E1837</f>
        <v>12.640499999999999</v>
      </c>
      <c r="G1837" s="321"/>
      <c r="I1837" s="1"/>
      <c r="J1837" s="1"/>
    </row>
    <row r="1838" spans="1:10" customFormat="1" ht="12" customHeight="1" x14ac:dyDescent="0.3">
      <c r="A1838" s="319" t="s">
        <v>131</v>
      </c>
      <c r="B1838" s="4" t="s">
        <v>2950</v>
      </c>
      <c r="C1838" s="4" t="s">
        <v>2948</v>
      </c>
      <c r="D1838" s="321">
        <v>0.45</v>
      </c>
      <c r="E1838" s="321">
        <v>30.28</v>
      </c>
      <c r="F1838" s="6">
        <f t="shared" si="28"/>
        <v>13.626000000000001</v>
      </c>
      <c r="G1838" s="321"/>
      <c r="I1838" s="1"/>
      <c r="J1838" s="1"/>
    </row>
    <row r="1839" spans="1:10" customFormat="1" ht="18.600000000000001" customHeight="1" x14ac:dyDescent="0.3">
      <c r="A1839" s="319">
        <v>1</v>
      </c>
      <c r="B1839" s="74" t="s">
        <v>2990</v>
      </c>
      <c r="C1839" s="4"/>
      <c r="D1839" s="321"/>
      <c r="E1839" s="321"/>
      <c r="F1839" s="322">
        <f>SUM(F1836:F1838)</f>
        <v>26.266500000000001</v>
      </c>
      <c r="G1839" s="323">
        <f>F1839/F1847</f>
        <v>0.1803897401150531</v>
      </c>
      <c r="I1839" s="1"/>
      <c r="J1839" s="1"/>
    </row>
    <row r="1840" spans="1:10" customFormat="1" ht="15.6" customHeight="1" x14ac:dyDescent="0.3">
      <c r="A1840" s="36"/>
      <c r="B1840" s="74" t="s">
        <v>45</v>
      </c>
      <c r="C1840" s="4"/>
      <c r="D1840" s="4"/>
      <c r="E1840" s="4"/>
      <c r="F1840" s="6"/>
      <c r="G1840" s="324"/>
      <c r="I1840" s="1"/>
      <c r="J1840" s="1"/>
    </row>
    <row r="1841" spans="1:10" customFormat="1" ht="48" customHeight="1" x14ac:dyDescent="0.3">
      <c r="A1841" s="36" t="s">
        <v>23</v>
      </c>
      <c r="B1841" s="4" t="s">
        <v>3004</v>
      </c>
      <c r="C1841" s="4" t="s">
        <v>130</v>
      </c>
      <c r="D1841" s="22">
        <v>1</v>
      </c>
      <c r="E1841" s="76">
        <v>88.84</v>
      </c>
      <c r="F1841" s="6">
        <f>D1841*E1841</f>
        <v>88.84</v>
      </c>
      <c r="G1841" s="324"/>
      <c r="I1841" s="1"/>
      <c r="J1841" s="1"/>
    </row>
    <row r="1842" spans="1:10" customFormat="1" ht="24.6" customHeight="1" x14ac:dyDescent="0.3">
      <c r="A1842" s="36">
        <v>2</v>
      </c>
      <c r="B1842" s="74" t="s">
        <v>2992</v>
      </c>
      <c r="C1842" s="321"/>
      <c r="D1842" s="22"/>
      <c r="E1842" s="325"/>
      <c r="F1842" s="6">
        <f>SUM(F1841:F1841)</f>
        <v>88.84</v>
      </c>
      <c r="G1842" s="326">
        <f>F1842/F1847</f>
        <v>0.61012409387704181</v>
      </c>
      <c r="I1842" s="1"/>
      <c r="J1842" s="1"/>
    </row>
    <row r="1843" spans="1:10" customFormat="1" ht="17.399999999999999" customHeight="1" x14ac:dyDescent="0.3">
      <c r="A1843" s="36" t="s">
        <v>26</v>
      </c>
      <c r="B1843" s="74" t="s">
        <v>2993</v>
      </c>
      <c r="C1843" s="321"/>
      <c r="D1843" s="22"/>
      <c r="E1843" s="325"/>
      <c r="F1843" s="6">
        <f>F1839+F1842</f>
        <v>115.10650000000001</v>
      </c>
      <c r="G1843" s="324"/>
      <c r="I1843" s="1"/>
      <c r="J1843" s="1"/>
    </row>
    <row r="1844" spans="1:10" customFormat="1" ht="15.6" customHeight="1" x14ac:dyDescent="0.3">
      <c r="A1844" s="36">
        <v>3</v>
      </c>
      <c r="B1844" s="74" t="s">
        <v>2994</v>
      </c>
      <c r="C1844" s="4"/>
      <c r="D1844" s="22"/>
      <c r="E1844" s="325"/>
      <c r="F1844" s="6">
        <f>F1843*0.15</f>
        <v>17.265975000000001</v>
      </c>
      <c r="G1844" s="326">
        <f>F1844/F1847</f>
        <v>0.11857707509881424</v>
      </c>
      <c r="I1844" s="1"/>
      <c r="J1844" s="1"/>
    </row>
    <row r="1845" spans="1:10" customFormat="1" ht="13.8" customHeight="1" x14ac:dyDescent="0.3">
      <c r="A1845" s="36" t="s">
        <v>29</v>
      </c>
      <c r="B1845" s="74" t="s">
        <v>2995</v>
      </c>
      <c r="C1845" s="4"/>
      <c r="D1845" s="22"/>
      <c r="E1845" s="325"/>
      <c r="F1845" s="6">
        <f>F1843+F1844</f>
        <v>132.37247500000001</v>
      </c>
      <c r="G1845" s="324"/>
      <c r="I1845" s="1"/>
      <c r="J1845" s="1"/>
    </row>
    <row r="1846" spans="1:10" customFormat="1" ht="14.4" customHeight="1" x14ac:dyDescent="0.3">
      <c r="A1846" s="36">
        <v>4</v>
      </c>
      <c r="B1846" s="74" t="s">
        <v>2996</v>
      </c>
      <c r="C1846" s="4"/>
      <c r="D1846" s="22"/>
      <c r="E1846" s="325"/>
      <c r="F1846" s="6">
        <f>F1845*0.1</f>
        <v>13.237247500000002</v>
      </c>
      <c r="G1846" s="326">
        <f>F1846/F1847</f>
        <v>9.0909090909090925E-2</v>
      </c>
      <c r="I1846" s="1"/>
      <c r="J1846" s="1"/>
    </row>
    <row r="1847" spans="1:10" customFormat="1" ht="16.2" customHeight="1" x14ac:dyDescent="0.3">
      <c r="A1847" s="36" t="s">
        <v>32</v>
      </c>
      <c r="B1847" s="74" t="s">
        <v>2997</v>
      </c>
      <c r="C1847" s="4"/>
      <c r="D1847" s="22"/>
      <c r="E1847" s="325"/>
      <c r="F1847" s="6">
        <f>F1845+F1846</f>
        <v>145.6097225</v>
      </c>
      <c r="G1847" s="327">
        <f>SUM(G1839:G1846)</f>
        <v>1</v>
      </c>
      <c r="I1847" s="1"/>
      <c r="J1847" s="1"/>
    </row>
    <row r="1848" spans="1:10" customFormat="1" ht="16.2" customHeight="1" thickBot="1" x14ac:dyDescent="0.35">
      <c r="A1848" s="36"/>
      <c r="B1848" s="74"/>
      <c r="C1848" s="4"/>
      <c r="D1848" s="22"/>
      <c r="E1848" s="325"/>
      <c r="F1848" s="6"/>
      <c r="G1848" s="327"/>
      <c r="I1848" s="1"/>
      <c r="J1848" s="1"/>
    </row>
    <row r="1849" spans="1:10" ht="44.4" thickTop="1" thickBot="1" x14ac:dyDescent="0.35">
      <c r="A1849" s="61" t="s">
        <v>2</v>
      </c>
      <c r="B1849" s="62" t="s">
        <v>3</v>
      </c>
      <c r="C1849" s="63" t="s">
        <v>4</v>
      </c>
      <c r="D1849" s="64" t="s">
        <v>5</v>
      </c>
      <c r="E1849" s="230"/>
      <c r="F1849" s="20"/>
      <c r="G1849" s="20"/>
      <c r="H1849" s="54"/>
    </row>
    <row r="1850" spans="1:10" ht="339" customHeight="1" thickTop="1" thickBot="1" x14ac:dyDescent="0.35">
      <c r="A1850" s="85" t="s">
        <v>3036</v>
      </c>
      <c r="B1850" s="318" t="s">
        <v>2985</v>
      </c>
      <c r="C1850" s="50" t="s">
        <v>130</v>
      </c>
      <c r="D1850" s="50"/>
      <c r="E1850" s="20"/>
      <c r="F1850" s="20"/>
      <c r="G1850" s="20"/>
    </row>
    <row r="1851" spans="1:10" customFormat="1" ht="15" thickTop="1" x14ac:dyDescent="0.3">
      <c r="C1851" s="321" t="s">
        <v>4</v>
      </c>
      <c r="D1851" s="321" t="s">
        <v>11</v>
      </c>
      <c r="E1851" s="321" t="s">
        <v>2986</v>
      </c>
      <c r="F1851" s="321" t="s">
        <v>2987</v>
      </c>
      <c r="G1851" s="321" t="s">
        <v>2988</v>
      </c>
      <c r="I1851" s="1"/>
      <c r="J1851" s="1"/>
    </row>
    <row r="1852" spans="1:10" customFormat="1" ht="12" customHeight="1" x14ac:dyDescent="0.3">
      <c r="A1852" s="321"/>
      <c r="B1852" s="74" t="s">
        <v>2989</v>
      </c>
      <c r="C1852" s="4"/>
      <c r="D1852" s="321"/>
      <c r="E1852" s="321"/>
      <c r="F1852" s="321"/>
      <c r="G1852" s="321"/>
      <c r="I1852" s="1"/>
      <c r="J1852" s="1"/>
    </row>
    <row r="1853" spans="1:10" customFormat="1" ht="11.4" customHeight="1" x14ac:dyDescent="0.3">
      <c r="A1853" s="319" t="s">
        <v>16</v>
      </c>
      <c r="B1853" s="4" t="s">
        <v>2947</v>
      </c>
      <c r="C1853" s="4" t="s">
        <v>2948</v>
      </c>
      <c r="D1853" s="321">
        <v>0</v>
      </c>
      <c r="E1853" s="321">
        <v>25.18</v>
      </c>
      <c r="F1853" s="6">
        <f>D1853*E1853</f>
        <v>0</v>
      </c>
      <c r="G1853" s="321"/>
      <c r="I1853" s="1"/>
      <c r="J1853" s="1"/>
    </row>
    <row r="1854" spans="1:10" customFormat="1" ht="13.2" customHeight="1" x14ac:dyDescent="0.3">
      <c r="A1854" s="319" t="s">
        <v>19</v>
      </c>
      <c r="B1854" s="4" t="s">
        <v>2949</v>
      </c>
      <c r="C1854" s="4" t="s">
        <v>2948</v>
      </c>
      <c r="D1854" s="321">
        <v>0.45</v>
      </c>
      <c r="E1854" s="321">
        <v>28.09</v>
      </c>
      <c r="F1854" s="6">
        <f t="shared" ref="F1854:F1855" si="29">D1854*E1854</f>
        <v>12.640499999999999</v>
      </c>
      <c r="G1854" s="321"/>
      <c r="I1854" s="1"/>
      <c r="J1854" s="1"/>
    </row>
    <row r="1855" spans="1:10" customFormat="1" ht="12" customHeight="1" x14ac:dyDescent="0.3">
      <c r="A1855" s="319" t="s">
        <v>131</v>
      </c>
      <c r="B1855" s="4" t="s">
        <v>2950</v>
      </c>
      <c r="C1855" s="4" t="s">
        <v>2948</v>
      </c>
      <c r="D1855" s="321">
        <v>0.45</v>
      </c>
      <c r="E1855" s="321">
        <v>30.28</v>
      </c>
      <c r="F1855" s="6">
        <f t="shared" si="29"/>
        <v>13.626000000000001</v>
      </c>
      <c r="G1855" s="321"/>
      <c r="I1855" s="1"/>
      <c r="J1855" s="1"/>
    </row>
    <row r="1856" spans="1:10" customFormat="1" ht="18.600000000000001" customHeight="1" x14ac:dyDescent="0.3">
      <c r="A1856" s="319">
        <v>1</v>
      </c>
      <c r="B1856" s="74" t="s">
        <v>2990</v>
      </c>
      <c r="C1856" s="4"/>
      <c r="D1856" s="321"/>
      <c r="E1856" s="321"/>
      <c r="F1856" s="322">
        <f>SUM(F1853:F1855)</f>
        <v>26.266500000000001</v>
      </c>
      <c r="G1856" s="323">
        <f>F1856/F1864</f>
        <v>0.15487859846086355</v>
      </c>
      <c r="I1856" s="1"/>
      <c r="J1856" s="1"/>
    </row>
    <row r="1857" spans="1:11" customFormat="1" ht="15.6" customHeight="1" x14ac:dyDescent="0.3">
      <c r="A1857" s="36"/>
      <c r="B1857" s="74" t="s">
        <v>45</v>
      </c>
      <c r="C1857" s="4"/>
      <c r="D1857" s="4"/>
      <c r="E1857" s="4"/>
      <c r="F1857" s="6"/>
      <c r="G1857" s="324"/>
      <c r="I1857" s="1"/>
      <c r="J1857" s="1"/>
    </row>
    <row r="1858" spans="1:11" customFormat="1" ht="52.2" customHeight="1" x14ac:dyDescent="0.3">
      <c r="A1858" s="36" t="s">
        <v>23</v>
      </c>
      <c r="B1858" s="4" t="s">
        <v>3005</v>
      </c>
      <c r="C1858" s="4" t="s">
        <v>130</v>
      </c>
      <c r="D1858" s="22">
        <v>1</v>
      </c>
      <c r="E1858" s="76">
        <v>107.8</v>
      </c>
      <c r="F1858" s="6">
        <f>D1858*E1858</f>
        <v>107.8</v>
      </c>
      <c r="G1858" s="324"/>
      <c r="I1858" s="1"/>
      <c r="J1858" s="1"/>
    </row>
    <row r="1859" spans="1:11" customFormat="1" ht="24.6" customHeight="1" x14ac:dyDescent="0.3">
      <c r="A1859" s="36">
        <v>2</v>
      </c>
      <c r="B1859" s="74" t="s">
        <v>2992</v>
      </c>
      <c r="C1859" s="321"/>
      <c r="D1859" s="22"/>
      <c r="E1859" s="325"/>
      <c r="F1859" s="6">
        <f>SUM(F1858:F1858)</f>
        <v>107.8</v>
      </c>
      <c r="G1859" s="326">
        <f>F1859/F1864</f>
        <v>0.63563523553123147</v>
      </c>
      <c r="I1859" s="1"/>
      <c r="J1859" s="1"/>
    </row>
    <row r="1860" spans="1:11" customFormat="1" ht="17.399999999999999" customHeight="1" x14ac:dyDescent="0.3">
      <c r="A1860" s="36" t="s">
        <v>26</v>
      </c>
      <c r="B1860" s="74" t="s">
        <v>2993</v>
      </c>
      <c r="C1860" s="321"/>
      <c r="D1860" s="22"/>
      <c r="E1860" s="325"/>
      <c r="F1860" s="6">
        <f>F1856+F1859</f>
        <v>134.06649999999999</v>
      </c>
      <c r="G1860" s="324"/>
      <c r="I1860" s="1"/>
      <c r="J1860" s="1"/>
    </row>
    <row r="1861" spans="1:11" customFormat="1" ht="15.6" customHeight="1" x14ac:dyDescent="0.3">
      <c r="A1861" s="36">
        <v>3</v>
      </c>
      <c r="B1861" s="74" t="s">
        <v>2994</v>
      </c>
      <c r="C1861" s="4"/>
      <c r="D1861" s="22"/>
      <c r="E1861" s="325"/>
      <c r="F1861" s="6">
        <f>F1860*0.15</f>
        <v>20.109974999999999</v>
      </c>
      <c r="G1861" s="326">
        <f>F1861/F1864</f>
        <v>0.11857707509881424</v>
      </c>
      <c r="I1861" s="1"/>
      <c r="J1861" s="1"/>
    </row>
    <row r="1862" spans="1:11" customFormat="1" ht="13.8" customHeight="1" x14ac:dyDescent="0.3">
      <c r="A1862" s="36" t="s">
        <v>29</v>
      </c>
      <c r="B1862" s="74" t="s">
        <v>2995</v>
      </c>
      <c r="C1862" s="4"/>
      <c r="D1862" s="22"/>
      <c r="E1862" s="325"/>
      <c r="F1862" s="6">
        <f>F1860+F1861</f>
        <v>154.17647499999998</v>
      </c>
      <c r="G1862" s="324"/>
      <c r="I1862" s="1"/>
      <c r="J1862" s="1"/>
    </row>
    <row r="1863" spans="1:11" customFormat="1" ht="14.4" customHeight="1" x14ac:dyDescent="0.3">
      <c r="A1863" s="36">
        <v>4</v>
      </c>
      <c r="B1863" s="74" t="s">
        <v>2996</v>
      </c>
      <c r="C1863" s="4"/>
      <c r="D1863" s="22"/>
      <c r="E1863" s="325"/>
      <c r="F1863" s="6">
        <f>F1862*0.1</f>
        <v>15.417647499999999</v>
      </c>
      <c r="G1863" s="326">
        <f>F1863/F1864</f>
        <v>9.0909090909090925E-2</v>
      </c>
      <c r="I1863" s="1"/>
      <c r="J1863" s="1"/>
    </row>
    <row r="1864" spans="1:11" customFormat="1" ht="16.2" customHeight="1" x14ac:dyDescent="0.3">
      <c r="A1864" s="36" t="s">
        <v>32</v>
      </c>
      <c r="B1864" s="74" t="s">
        <v>2997</v>
      </c>
      <c r="C1864" s="4"/>
      <c r="D1864" s="22"/>
      <c r="E1864" s="325"/>
      <c r="F1864" s="6">
        <f>F1862+F1863</f>
        <v>169.59412249999997</v>
      </c>
      <c r="G1864" s="327">
        <f>SUM(G1856:G1863)</f>
        <v>1</v>
      </c>
      <c r="I1864" s="1"/>
      <c r="J1864" s="1"/>
    </row>
    <row r="1865" spans="1:11" customFormat="1" ht="16.2" customHeight="1" x14ac:dyDescent="0.3">
      <c r="A1865" s="36"/>
      <c r="B1865" s="74"/>
      <c r="C1865" s="4"/>
      <c r="D1865" s="22"/>
      <c r="E1865" s="325"/>
      <c r="F1865" s="6"/>
      <c r="G1865" s="327"/>
      <c r="I1865" s="1"/>
      <c r="J1865" s="1"/>
    </row>
    <row r="1866" spans="1:11" customFormat="1" ht="15" thickBot="1" x14ac:dyDescent="0.35">
      <c r="B1866" s="1"/>
      <c r="C1866" s="1"/>
      <c r="D1866" s="1"/>
      <c r="E1866" s="1"/>
      <c r="F1866" s="1"/>
      <c r="G1866" s="1"/>
      <c r="H1866" s="1"/>
      <c r="I1866" s="1"/>
      <c r="J1866" s="1"/>
    </row>
    <row r="1867" spans="1:11" ht="44.4" thickTop="1" thickBot="1" x14ac:dyDescent="0.35">
      <c r="A1867" s="61" t="s">
        <v>2</v>
      </c>
      <c r="B1867" s="62" t="s">
        <v>3</v>
      </c>
      <c r="C1867" s="63" t="s">
        <v>4</v>
      </c>
      <c r="D1867" s="64" t="s">
        <v>5</v>
      </c>
      <c r="E1867" s="230"/>
      <c r="F1867" s="20"/>
      <c r="G1867" s="20"/>
      <c r="H1867" s="54"/>
    </row>
    <row r="1868" spans="1:11" ht="339" customHeight="1" thickTop="1" thickBot="1" x14ac:dyDescent="0.35">
      <c r="A1868" s="85" t="s">
        <v>3037</v>
      </c>
      <c r="B1868" s="318" t="s">
        <v>3006</v>
      </c>
      <c r="C1868" s="50" t="s">
        <v>130</v>
      </c>
      <c r="D1868" s="50"/>
      <c r="E1868" s="20"/>
      <c r="F1868" s="20"/>
      <c r="G1868" s="20"/>
    </row>
    <row r="1869" spans="1:11" customFormat="1" ht="15" thickTop="1" x14ac:dyDescent="0.3">
      <c r="C1869" s="321" t="s">
        <v>4</v>
      </c>
      <c r="D1869" s="321" t="s">
        <v>11</v>
      </c>
      <c r="E1869" s="321" t="s">
        <v>2986</v>
      </c>
      <c r="F1869" s="321" t="s">
        <v>2987</v>
      </c>
      <c r="G1869" s="321" t="s">
        <v>2988</v>
      </c>
      <c r="I1869" s="1"/>
      <c r="J1869" s="1"/>
      <c r="K1869" s="1"/>
    </row>
    <row r="1870" spans="1:11" customFormat="1" x14ac:dyDescent="0.3">
      <c r="A1870" s="321"/>
      <c r="B1870" s="74" t="s">
        <v>2989</v>
      </c>
      <c r="C1870" s="4"/>
      <c r="D1870" s="321"/>
      <c r="E1870" s="321"/>
      <c r="F1870" s="321"/>
      <c r="G1870" s="321"/>
      <c r="I1870" s="1"/>
      <c r="J1870" s="1"/>
      <c r="K1870" s="1"/>
    </row>
    <row r="1871" spans="1:11" customFormat="1" x14ac:dyDescent="0.3">
      <c r="A1871" s="319" t="s">
        <v>16</v>
      </c>
      <c r="B1871" s="4" t="s">
        <v>2947</v>
      </c>
      <c r="C1871" s="4" t="s">
        <v>2948</v>
      </c>
      <c r="D1871" s="321">
        <v>0</v>
      </c>
      <c r="E1871" s="321">
        <v>25.18</v>
      </c>
      <c r="F1871" s="6">
        <f>D1871*E1871</f>
        <v>0</v>
      </c>
      <c r="G1871" s="321"/>
      <c r="I1871" s="1"/>
      <c r="J1871" s="1"/>
      <c r="K1871" s="1"/>
    </row>
    <row r="1872" spans="1:11" customFormat="1" x14ac:dyDescent="0.3">
      <c r="A1872" s="319" t="s">
        <v>19</v>
      </c>
      <c r="B1872" s="4" t="s">
        <v>2949</v>
      </c>
      <c r="C1872" s="4" t="s">
        <v>2948</v>
      </c>
      <c r="D1872" s="321">
        <v>0.4</v>
      </c>
      <c r="E1872" s="321">
        <v>28.09</v>
      </c>
      <c r="F1872" s="6">
        <f t="shared" ref="F1872:F1873" si="30">D1872*E1872</f>
        <v>11.236000000000001</v>
      </c>
      <c r="G1872" s="321"/>
      <c r="I1872" s="1"/>
      <c r="J1872" s="1"/>
      <c r="K1872" s="1"/>
    </row>
    <row r="1873" spans="1:11" customFormat="1" x14ac:dyDescent="0.3">
      <c r="A1873" s="319" t="s">
        <v>131</v>
      </c>
      <c r="B1873" s="4" t="s">
        <v>2950</v>
      </c>
      <c r="C1873" s="4" t="s">
        <v>2948</v>
      </c>
      <c r="D1873" s="321">
        <v>0.5</v>
      </c>
      <c r="E1873" s="321">
        <v>30.28</v>
      </c>
      <c r="F1873" s="6">
        <f t="shared" si="30"/>
        <v>15.14</v>
      </c>
      <c r="G1873" s="321"/>
      <c r="I1873" s="1"/>
      <c r="J1873" s="1"/>
      <c r="K1873" s="1"/>
    </row>
    <row r="1874" spans="1:11" customFormat="1" x14ac:dyDescent="0.3">
      <c r="A1874" s="319">
        <v>1</v>
      </c>
      <c r="B1874" s="74" t="s">
        <v>2990</v>
      </c>
      <c r="C1874" s="4"/>
      <c r="D1874" s="321"/>
      <c r="E1874" s="321"/>
      <c r="F1874" s="322">
        <f>SUM(F1871:F1873)</f>
        <v>26.376000000000001</v>
      </c>
      <c r="G1874" s="323">
        <f>F1874/F1882</f>
        <v>0.23303000676578631</v>
      </c>
      <c r="I1874" s="1"/>
      <c r="J1874" s="1"/>
      <c r="K1874" s="1"/>
    </row>
    <row r="1875" spans="1:11" customFormat="1" x14ac:dyDescent="0.3">
      <c r="A1875" s="36"/>
      <c r="B1875" s="74" t="s">
        <v>45</v>
      </c>
      <c r="C1875" s="4"/>
      <c r="D1875" s="4"/>
      <c r="E1875" s="4"/>
      <c r="F1875" s="6"/>
      <c r="G1875" s="324"/>
      <c r="I1875" s="1"/>
      <c r="J1875" s="1"/>
      <c r="K1875" s="1"/>
    </row>
    <row r="1876" spans="1:11" customFormat="1" ht="43.2" x14ac:dyDescent="0.3">
      <c r="A1876" s="36" t="s">
        <v>23</v>
      </c>
      <c r="B1876" s="4" t="s">
        <v>2991</v>
      </c>
      <c r="C1876" s="4" t="s">
        <v>130</v>
      </c>
      <c r="D1876" s="22">
        <v>1</v>
      </c>
      <c r="E1876" s="76">
        <v>63.1</v>
      </c>
      <c r="F1876" s="6">
        <f>D1876*E1876</f>
        <v>63.1</v>
      </c>
      <c r="G1876" s="324"/>
      <c r="I1876" s="1"/>
      <c r="J1876" s="1"/>
      <c r="K1876" s="1"/>
    </row>
    <row r="1877" spans="1:11" customFormat="1" x14ac:dyDescent="0.3">
      <c r="A1877" s="36">
        <v>2</v>
      </c>
      <c r="B1877" s="74" t="s">
        <v>2992</v>
      </c>
      <c r="C1877" s="321"/>
      <c r="D1877" s="22"/>
      <c r="E1877" s="325"/>
      <c r="F1877" s="6">
        <f>SUM(F1876:F1876)</f>
        <v>63.1</v>
      </c>
      <c r="G1877" s="326">
        <f>F1877/F1882</f>
        <v>0.55748382722630863</v>
      </c>
      <c r="I1877" s="1"/>
      <c r="J1877" s="1"/>
      <c r="K1877" s="1"/>
    </row>
    <row r="1878" spans="1:11" customFormat="1" x14ac:dyDescent="0.3">
      <c r="A1878" s="36" t="s">
        <v>26</v>
      </c>
      <c r="B1878" s="74" t="s">
        <v>2993</v>
      </c>
      <c r="C1878" s="321"/>
      <c r="D1878" s="22"/>
      <c r="E1878" s="325"/>
      <c r="F1878" s="6">
        <f>F1874+F1877</f>
        <v>89.475999999999999</v>
      </c>
      <c r="G1878" s="324"/>
      <c r="I1878" s="1"/>
      <c r="J1878" s="1"/>
      <c r="K1878" s="1"/>
    </row>
    <row r="1879" spans="1:11" customFormat="1" x14ac:dyDescent="0.3">
      <c r="A1879" s="36">
        <v>3</v>
      </c>
      <c r="B1879" s="74" t="s">
        <v>2994</v>
      </c>
      <c r="C1879" s="4"/>
      <c r="D1879" s="22"/>
      <c r="E1879" s="325"/>
      <c r="F1879" s="6">
        <f>F1878*0.15</f>
        <v>13.4214</v>
      </c>
      <c r="G1879" s="326">
        <f>F1879/F1882</f>
        <v>0.11857707509881424</v>
      </c>
      <c r="I1879" s="1"/>
      <c r="J1879" s="1"/>
      <c r="K1879" s="1"/>
    </row>
    <row r="1880" spans="1:11" customFormat="1" x14ac:dyDescent="0.3">
      <c r="A1880" s="36" t="s">
        <v>29</v>
      </c>
      <c r="B1880" s="74" t="s">
        <v>2995</v>
      </c>
      <c r="C1880" s="4"/>
      <c r="D1880" s="22"/>
      <c r="E1880" s="325"/>
      <c r="F1880" s="6">
        <f>F1878+F1879</f>
        <v>102.8974</v>
      </c>
      <c r="G1880" s="324"/>
      <c r="I1880" s="1"/>
      <c r="J1880" s="1"/>
      <c r="K1880" s="1"/>
    </row>
    <row r="1881" spans="1:11" customFormat="1" x14ac:dyDescent="0.3">
      <c r="A1881" s="36">
        <v>4</v>
      </c>
      <c r="B1881" s="74" t="s">
        <v>2996</v>
      </c>
      <c r="C1881" s="4"/>
      <c r="D1881" s="22"/>
      <c r="E1881" s="325"/>
      <c r="F1881" s="6">
        <f>F1880*0.1</f>
        <v>10.289740000000002</v>
      </c>
      <c r="G1881" s="326">
        <f>F1881/F1882</f>
        <v>9.0909090909090925E-2</v>
      </c>
      <c r="I1881" s="1"/>
      <c r="J1881" s="1"/>
      <c r="K1881" s="1"/>
    </row>
    <row r="1882" spans="1:11" customFormat="1" x14ac:dyDescent="0.3">
      <c r="A1882" s="36" t="s">
        <v>32</v>
      </c>
      <c r="B1882" s="74" t="s">
        <v>2997</v>
      </c>
      <c r="C1882" s="4"/>
      <c r="D1882" s="22"/>
      <c r="E1882" s="325"/>
      <c r="F1882" s="6">
        <f>F1880+F1881</f>
        <v>113.18714</v>
      </c>
      <c r="G1882" s="327">
        <f>SUM(G1874:G1881)</f>
        <v>1</v>
      </c>
      <c r="I1882" s="1"/>
      <c r="J1882" s="1"/>
      <c r="K1882" s="1"/>
    </row>
    <row r="1883" spans="1:11" customFormat="1" ht="15" thickBot="1" x14ac:dyDescent="0.35">
      <c r="I1883" s="1"/>
      <c r="J1883" s="1"/>
      <c r="K1883" s="1"/>
    </row>
    <row r="1884" spans="1:11" ht="44.4" thickTop="1" thickBot="1" x14ac:dyDescent="0.35">
      <c r="A1884" s="61" t="s">
        <v>2</v>
      </c>
      <c r="B1884" s="62" t="s">
        <v>3</v>
      </c>
      <c r="C1884" s="63" t="s">
        <v>4</v>
      </c>
      <c r="D1884" s="64" t="s">
        <v>5</v>
      </c>
      <c r="E1884" s="230"/>
      <c r="F1884" s="20"/>
      <c r="G1884" s="20"/>
      <c r="H1884" s="54"/>
    </row>
    <row r="1885" spans="1:11" ht="347.4" customHeight="1" thickTop="1" thickBot="1" x14ac:dyDescent="0.35">
      <c r="A1885" s="85" t="s">
        <v>3038</v>
      </c>
      <c r="B1885" s="318" t="s">
        <v>3006</v>
      </c>
      <c r="C1885" s="50" t="s">
        <v>130</v>
      </c>
      <c r="D1885" s="50"/>
      <c r="E1885" s="20"/>
      <c r="F1885" s="20"/>
      <c r="G1885" s="20"/>
    </row>
    <row r="1886" spans="1:11" customFormat="1" ht="15" thickTop="1" x14ac:dyDescent="0.3">
      <c r="C1886" s="321" t="s">
        <v>4</v>
      </c>
      <c r="D1886" s="321" t="s">
        <v>11</v>
      </c>
      <c r="E1886" s="321" t="s">
        <v>2986</v>
      </c>
      <c r="F1886" s="321" t="s">
        <v>2987</v>
      </c>
      <c r="G1886" s="321" t="s">
        <v>2988</v>
      </c>
      <c r="I1886" s="1"/>
      <c r="J1886" s="1"/>
      <c r="K1886" s="1"/>
    </row>
    <row r="1887" spans="1:11" customFormat="1" x14ac:dyDescent="0.3">
      <c r="A1887" s="321"/>
      <c r="B1887" s="74" t="s">
        <v>2989</v>
      </c>
      <c r="C1887" s="4"/>
      <c r="D1887" s="321"/>
      <c r="E1887" s="321"/>
      <c r="F1887" s="321"/>
      <c r="G1887" s="321"/>
      <c r="I1887" s="1"/>
      <c r="J1887" s="1"/>
      <c r="K1887" s="1"/>
    </row>
    <row r="1888" spans="1:11" customFormat="1" x14ac:dyDescent="0.3">
      <c r="A1888" s="319" t="s">
        <v>16</v>
      </c>
      <c r="B1888" s="4" t="s">
        <v>2947</v>
      </c>
      <c r="C1888" s="4" t="s">
        <v>2948</v>
      </c>
      <c r="D1888" s="321">
        <v>0</v>
      </c>
      <c r="E1888" s="321">
        <v>25.18</v>
      </c>
      <c r="F1888" s="6">
        <f>D1888*E1888</f>
        <v>0</v>
      </c>
      <c r="G1888" s="321"/>
      <c r="I1888" s="1"/>
      <c r="J1888" s="1"/>
      <c r="K1888" s="1"/>
    </row>
    <row r="1889" spans="1:11" customFormat="1" x14ac:dyDescent="0.3">
      <c r="A1889" s="319" t="s">
        <v>19</v>
      </c>
      <c r="B1889" s="4" t="s">
        <v>2949</v>
      </c>
      <c r="C1889" s="4" t="s">
        <v>2948</v>
      </c>
      <c r="D1889" s="321">
        <v>0.4</v>
      </c>
      <c r="E1889" s="321">
        <v>28.09</v>
      </c>
      <c r="F1889" s="6">
        <f t="shared" ref="F1889:F1890" si="31">D1889*E1889</f>
        <v>11.236000000000001</v>
      </c>
      <c r="G1889" s="321"/>
      <c r="I1889" s="1"/>
      <c r="J1889" s="1"/>
      <c r="K1889" s="1"/>
    </row>
    <row r="1890" spans="1:11" customFormat="1" x14ac:dyDescent="0.3">
      <c r="A1890" s="319" t="s">
        <v>131</v>
      </c>
      <c r="B1890" s="4" t="s">
        <v>2950</v>
      </c>
      <c r="C1890" s="4" t="s">
        <v>2948</v>
      </c>
      <c r="D1890" s="321">
        <v>0.5</v>
      </c>
      <c r="E1890" s="321">
        <v>30.28</v>
      </c>
      <c r="F1890" s="6">
        <f t="shared" si="31"/>
        <v>15.14</v>
      </c>
      <c r="G1890" s="321"/>
      <c r="I1890" s="1"/>
      <c r="J1890" s="1"/>
      <c r="K1890" s="1"/>
    </row>
    <row r="1891" spans="1:11" customFormat="1" x14ac:dyDescent="0.3">
      <c r="A1891" s="319">
        <v>1</v>
      </c>
      <c r="B1891" s="74" t="s">
        <v>2990</v>
      </c>
      <c r="C1891" s="4"/>
      <c r="D1891" s="321"/>
      <c r="E1891" s="321"/>
      <c r="F1891" s="322">
        <f>SUM(F1888:F1890)</f>
        <v>26.376000000000001</v>
      </c>
      <c r="G1891" s="323">
        <f>F1891/F1899</f>
        <v>0.22976872683507255</v>
      </c>
      <c r="I1891" s="1"/>
      <c r="J1891" s="1"/>
      <c r="K1891" s="1"/>
    </row>
    <row r="1892" spans="1:11" customFormat="1" x14ac:dyDescent="0.3">
      <c r="A1892" s="36"/>
      <c r="B1892" s="74" t="s">
        <v>45</v>
      </c>
      <c r="C1892" s="4"/>
      <c r="D1892" s="4"/>
      <c r="E1892" s="4"/>
      <c r="F1892" s="6"/>
      <c r="G1892" s="324"/>
      <c r="I1892" s="1"/>
      <c r="J1892" s="1"/>
      <c r="K1892" s="1"/>
    </row>
    <row r="1893" spans="1:11" customFormat="1" ht="43.2" x14ac:dyDescent="0.3">
      <c r="A1893" s="36" t="s">
        <v>23</v>
      </c>
      <c r="B1893" s="4" t="s">
        <v>2998</v>
      </c>
      <c r="C1893" s="4" t="s">
        <v>130</v>
      </c>
      <c r="D1893" s="22">
        <v>1</v>
      </c>
      <c r="E1893" s="76">
        <v>64.37</v>
      </c>
      <c r="F1893" s="6">
        <f>D1893*E1893</f>
        <v>64.37</v>
      </c>
      <c r="G1893" s="324"/>
      <c r="I1893" s="1"/>
      <c r="J1893" s="1"/>
      <c r="K1893" s="1"/>
    </row>
    <row r="1894" spans="1:11" customFormat="1" x14ac:dyDescent="0.3">
      <c r="A1894" s="36">
        <v>2</v>
      </c>
      <c r="B1894" s="74" t="s">
        <v>2992</v>
      </c>
      <c r="C1894" s="321"/>
      <c r="D1894" s="22"/>
      <c r="E1894" s="325"/>
      <c r="F1894" s="6">
        <f>SUM(F1893:F1893)</f>
        <v>64.37</v>
      </c>
      <c r="G1894" s="326">
        <f>F1894/F1899</f>
        <v>0.5607451071570223</v>
      </c>
      <c r="I1894" s="1"/>
      <c r="J1894" s="1"/>
      <c r="K1894" s="1"/>
    </row>
    <row r="1895" spans="1:11" customFormat="1" x14ac:dyDescent="0.3">
      <c r="A1895" s="36" t="s">
        <v>26</v>
      </c>
      <c r="B1895" s="74" t="s">
        <v>2993</v>
      </c>
      <c r="C1895" s="321"/>
      <c r="D1895" s="22"/>
      <c r="E1895" s="325"/>
      <c r="F1895" s="6">
        <f>F1891+F1894</f>
        <v>90.746000000000009</v>
      </c>
      <c r="G1895" s="324"/>
      <c r="I1895" s="1"/>
      <c r="J1895" s="1"/>
      <c r="K1895" s="1"/>
    </row>
    <row r="1896" spans="1:11" customFormat="1" x14ac:dyDescent="0.3">
      <c r="A1896" s="36">
        <v>3</v>
      </c>
      <c r="B1896" s="74" t="s">
        <v>2994</v>
      </c>
      <c r="C1896" s="4"/>
      <c r="D1896" s="22"/>
      <c r="E1896" s="325"/>
      <c r="F1896" s="6">
        <f>F1895*0.15</f>
        <v>13.6119</v>
      </c>
      <c r="G1896" s="326">
        <f>F1896/F1899</f>
        <v>0.11857707509881422</v>
      </c>
      <c r="I1896" s="1"/>
      <c r="J1896" s="1"/>
      <c r="K1896" s="1"/>
    </row>
    <row r="1897" spans="1:11" customFormat="1" x14ac:dyDescent="0.3">
      <c r="A1897" s="36" t="s">
        <v>29</v>
      </c>
      <c r="B1897" s="74" t="s">
        <v>2995</v>
      </c>
      <c r="C1897" s="4"/>
      <c r="D1897" s="22"/>
      <c r="E1897" s="325"/>
      <c r="F1897" s="6">
        <f>F1895+F1896</f>
        <v>104.35790000000001</v>
      </c>
      <c r="G1897" s="324"/>
      <c r="I1897" s="1"/>
      <c r="J1897" s="1"/>
      <c r="K1897" s="1"/>
    </row>
    <row r="1898" spans="1:11" customFormat="1" x14ac:dyDescent="0.3">
      <c r="A1898" s="36">
        <v>4</v>
      </c>
      <c r="B1898" s="74" t="s">
        <v>2996</v>
      </c>
      <c r="C1898" s="4"/>
      <c r="D1898" s="22"/>
      <c r="E1898" s="325"/>
      <c r="F1898" s="6">
        <f>F1897*0.1</f>
        <v>10.435790000000003</v>
      </c>
      <c r="G1898" s="326">
        <f>F1898/F1899</f>
        <v>9.0909090909090925E-2</v>
      </c>
      <c r="I1898" s="1"/>
      <c r="J1898" s="1"/>
      <c r="K1898" s="1"/>
    </row>
    <row r="1899" spans="1:11" customFormat="1" x14ac:dyDescent="0.3">
      <c r="A1899" s="36" t="s">
        <v>32</v>
      </c>
      <c r="B1899" s="74" t="s">
        <v>2997</v>
      </c>
      <c r="C1899" s="4"/>
      <c r="D1899" s="22"/>
      <c r="E1899" s="325"/>
      <c r="F1899" s="6">
        <f>F1897+F1898</f>
        <v>114.79369000000001</v>
      </c>
      <c r="G1899" s="327">
        <f>SUM(G1891:G1898)</f>
        <v>1</v>
      </c>
      <c r="I1899" s="1"/>
      <c r="J1899" s="1"/>
      <c r="K1899" s="1"/>
    </row>
    <row r="1900" spans="1:11" customFormat="1" ht="15" thickBot="1" x14ac:dyDescent="0.35">
      <c r="I1900" s="1"/>
      <c r="J1900" s="1"/>
      <c r="K1900" s="1"/>
    </row>
    <row r="1901" spans="1:11" ht="44.4" thickTop="1" thickBot="1" x14ac:dyDescent="0.35">
      <c r="A1901" s="61" t="s">
        <v>2</v>
      </c>
      <c r="B1901" s="62" t="s">
        <v>3</v>
      </c>
      <c r="C1901" s="63" t="s">
        <v>4</v>
      </c>
      <c r="D1901" s="64" t="s">
        <v>5</v>
      </c>
      <c r="E1901" s="230"/>
      <c r="F1901" s="20"/>
      <c r="G1901" s="20"/>
      <c r="H1901" s="54"/>
    </row>
    <row r="1902" spans="1:11" ht="346.2" customHeight="1" thickTop="1" thickBot="1" x14ac:dyDescent="0.35">
      <c r="A1902" s="85" t="s">
        <v>3039</v>
      </c>
      <c r="B1902" s="318" t="s">
        <v>3006</v>
      </c>
      <c r="C1902" s="50" t="s">
        <v>130</v>
      </c>
      <c r="D1902" s="50"/>
      <c r="E1902" s="20"/>
      <c r="F1902" s="20"/>
      <c r="G1902" s="20"/>
    </row>
    <row r="1903" spans="1:11" customFormat="1" ht="15" thickTop="1" x14ac:dyDescent="0.3">
      <c r="C1903" s="321" t="s">
        <v>4</v>
      </c>
      <c r="D1903" s="321" t="s">
        <v>11</v>
      </c>
      <c r="E1903" s="321" t="s">
        <v>2986</v>
      </c>
      <c r="F1903" s="321" t="s">
        <v>2987</v>
      </c>
      <c r="G1903" s="321" t="s">
        <v>2988</v>
      </c>
      <c r="I1903" s="1"/>
      <c r="J1903" s="1"/>
      <c r="K1903" s="1"/>
    </row>
    <row r="1904" spans="1:11" customFormat="1" x14ac:dyDescent="0.3">
      <c r="A1904" s="321"/>
      <c r="B1904" s="74" t="s">
        <v>2989</v>
      </c>
      <c r="C1904" s="4"/>
      <c r="D1904" s="321"/>
      <c r="E1904" s="321"/>
      <c r="F1904" s="321"/>
      <c r="G1904" s="321"/>
      <c r="I1904" s="1"/>
      <c r="J1904" s="1"/>
      <c r="K1904" s="1"/>
    </row>
    <row r="1905" spans="1:11" customFormat="1" x14ac:dyDescent="0.3">
      <c r="A1905" s="319" t="s">
        <v>16</v>
      </c>
      <c r="B1905" s="4" t="s">
        <v>2947</v>
      </c>
      <c r="C1905" s="4" t="s">
        <v>2948</v>
      </c>
      <c r="D1905" s="321">
        <v>0</v>
      </c>
      <c r="E1905" s="321">
        <v>25.18</v>
      </c>
      <c r="F1905" s="6">
        <f>D1905*E1905</f>
        <v>0</v>
      </c>
      <c r="G1905" s="321"/>
      <c r="I1905" s="1"/>
      <c r="J1905" s="1"/>
      <c r="K1905" s="1"/>
    </row>
    <row r="1906" spans="1:11" customFormat="1" x14ac:dyDescent="0.3">
      <c r="A1906" s="319" t="s">
        <v>19</v>
      </c>
      <c r="B1906" s="4" t="s">
        <v>2949</v>
      </c>
      <c r="C1906" s="4" t="s">
        <v>2948</v>
      </c>
      <c r="D1906" s="321">
        <v>0.4</v>
      </c>
      <c r="E1906" s="321">
        <v>28.09</v>
      </c>
      <c r="F1906" s="6">
        <f t="shared" ref="F1906:F1907" si="32">D1906*E1906</f>
        <v>11.236000000000001</v>
      </c>
      <c r="G1906" s="321"/>
      <c r="I1906" s="1"/>
      <c r="J1906" s="1"/>
      <c r="K1906" s="1"/>
    </row>
    <row r="1907" spans="1:11" customFormat="1" x14ac:dyDescent="0.3">
      <c r="A1907" s="319" t="s">
        <v>131</v>
      </c>
      <c r="B1907" s="4" t="s">
        <v>2950</v>
      </c>
      <c r="C1907" s="4" t="s">
        <v>2948</v>
      </c>
      <c r="D1907" s="321">
        <v>0.5</v>
      </c>
      <c r="E1907" s="321">
        <v>30.28</v>
      </c>
      <c r="F1907" s="6">
        <f t="shared" si="32"/>
        <v>15.14</v>
      </c>
      <c r="G1907" s="321"/>
      <c r="I1907" s="1"/>
      <c r="J1907" s="1"/>
      <c r="K1907" s="1"/>
    </row>
    <row r="1908" spans="1:11" customFormat="1" x14ac:dyDescent="0.3">
      <c r="A1908" s="319">
        <v>1</v>
      </c>
      <c r="B1908" s="74" t="s">
        <v>2990</v>
      </c>
      <c r="C1908" s="4"/>
      <c r="D1908" s="321"/>
      <c r="E1908" s="321"/>
      <c r="F1908" s="322">
        <f>SUM(F1905:F1907)</f>
        <v>26.376000000000001</v>
      </c>
      <c r="G1908" s="323">
        <f>F1908/F1916</f>
        <v>0.22508088524305342</v>
      </c>
      <c r="I1908" s="1"/>
      <c r="J1908" s="1"/>
      <c r="K1908" s="1"/>
    </row>
    <row r="1909" spans="1:11" customFormat="1" x14ac:dyDescent="0.3">
      <c r="A1909" s="36"/>
      <c r="B1909" s="74" t="s">
        <v>45</v>
      </c>
      <c r="C1909" s="4"/>
      <c r="D1909" s="4"/>
      <c r="E1909" s="4"/>
      <c r="F1909" s="6"/>
      <c r="G1909" s="324"/>
      <c r="I1909" s="1"/>
      <c r="J1909" s="1"/>
      <c r="K1909" s="1"/>
    </row>
    <row r="1910" spans="1:11" customFormat="1" ht="43.2" x14ac:dyDescent="0.3">
      <c r="A1910" s="36" t="s">
        <v>23</v>
      </c>
      <c r="B1910" s="4" t="s">
        <v>2999</v>
      </c>
      <c r="C1910" s="4" t="s">
        <v>130</v>
      </c>
      <c r="D1910" s="22">
        <v>1</v>
      </c>
      <c r="E1910" s="76">
        <v>66.260000000000005</v>
      </c>
      <c r="F1910" s="6">
        <f>D1910*E1910</f>
        <v>66.260000000000005</v>
      </c>
      <c r="G1910" s="324"/>
      <c r="I1910" s="1"/>
      <c r="J1910" s="1"/>
      <c r="K1910" s="1"/>
    </row>
    <row r="1911" spans="1:11" customFormat="1" x14ac:dyDescent="0.3">
      <c r="A1911" s="36">
        <v>2</v>
      </c>
      <c r="B1911" s="74" t="s">
        <v>2992</v>
      </c>
      <c r="C1911" s="321"/>
      <c r="D1911" s="22"/>
      <c r="E1911" s="325"/>
      <c r="F1911" s="6">
        <f>SUM(F1910:F1910)</f>
        <v>66.260000000000005</v>
      </c>
      <c r="G1911" s="326">
        <f>F1911/F1916</f>
        <v>0.56543294874904149</v>
      </c>
      <c r="I1911" s="1"/>
      <c r="J1911" s="1"/>
      <c r="K1911" s="1"/>
    </row>
    <row r="1912" spans="1:11" customFormat="1" x14ac:dyDescent="0.3">
      <c r="A1912" s="36" t="s">
        <v>26</v>
      </c>
      <c r="B1912" s="74" t="s">
        <v>2993</v>
      </c>
      <c r="C1912" s="321"/>
      <c r="D1912" s="22"/>
      <c r="E1912" s="325"/>
      <c r="F1912" s="6">
        <f>F1908+F1911</f>
        <v>92.63600000000001</v>
      </c>
      <c r="G1912" s="324"/>
      <c r="I1912" s="1"/>
      <c r="J1912" s="1"/>
      <c r="K1912" s="1"/>
    </row>
    <row r="1913" spans="1:11" customFormat="1" x14ac:dyDescent="0.3">
      <c r="A1913" s="36">
        <v>3</v>
      </c>
      <c r="B1913" s="74" t="s">
        <v>2994</v>
      </c>
      <c r="C1913" s="4"/>
      <c r="D1913" s="22"/>
      <c r="E1913" s="325"/>
      <c r="F1913" s="6">
        <f>F1912*0.15</f>
        <v>13.8954</v>
      </c>
      <c r="G1913" s="326">
        <f>F1913/F1916</f>
        <v>0.11857707509881424</v>
      </c>
      <c r="I1913" s="1"/>
      <c r="J1913" s="1"/>
      <c r="K1913" s="1"/>
    </row>
    <row r="1914" spans="1:11" customFormat="1" x14ac:dyDescent="0.3">
      <c r="A1914" s="36" t="s">
        <v>29</v>
      </c>
      <c r="B1914" s="74" t="s">
        <v>2995</v>
      </c>
      <c r="C1914" s="4"/>
      <c r="D1914" s="22"/>
      <c r="E1914" s="325"/>
      <c r="F1914" s="6">
        <f>F1912+F1913</f>
        <v>106.5314</v>
      </c>
      <c r="G1914" s="324"/>
      <c r="I1914" s="1"/>
      <c r="J1914" s="1"/>
      <c r="K1914" s="1"/>
    </row>
    <row r="1915" spans="1:11" customFormat="1" x14ac:dyDescent="0.3">
      <c r="A1915" s="36">
        <v>4</v>
      </c>
      <c r="B1915" s="74" t="s">
        <v>2996</v>
      </c>
      <c r="C1915" s="4"/>
      <c r="D1915" s="22"/>
      <c r="E1915" s="325"/>
      <c r="F1915" s="6">
        <f>F1914*0.1</f>
        <v>10.65314</v>
      </c>
      <c r="G1915" s="326">
        <f>F1915/F1916</f>
        <v>9.0909090909090912E-2</v>
      </c>
      <c r="I1915" s="1"/>
      <c r="J1915" s="1"/>
      <c r="K1915" s="1"/>
    </row>
    <row r="1916" spans="1:11" customFormat="1" x14ac:dyDescent="0.3">
      <c r="A1916" s="36" t="s">
        <v>32</v>
      </c>
      <c r="B1916" s="74" t="s">
        <v>2997</v>
      </c>
      <c r="C1916" s="4"/>
      <c r="D1916" s="22"/>
      <c r="E1916" s="325"/>
      <c r="F1916" s="6">
        <f>F1914+F1915</f>
        <v>117.18454</v>
      </c>
      <c r="G1916" s="327">
        <f>SUM(G1908:G1915)</f>
        <v>1</v>
      </c>
      <c r="I1916" s="1"/>
      <c r="J1916" s="1"/>
      <c r="K1916" s="1"/>
    </row>
    <row r="1917" spans="1:11" customFormat="1" ht="15" thickBot="1" x14ac:dyDescent="0.35">
      <c r="I1917" s="1"/>
      <c r="J1917" s="1"/>
      <c r="K1917" s="1"/>
    </row>
    <row r="1918" spans="1:11" ht="44.4" thickTop="1" thickBot="1" x14ac:dyDescent="0.35">
      <c r="A1918" s="61" t="s">
        <v>2</v>
      </c>
      <c r="B1918" s="62" t="s">
        <v>3</v>
      </c>
      <c r="C1918" s="63" t="s">
        <v>4</v>
      </c>
      <c r="D1918" s="64" t="s">
        <v>5</v>
      </c>
      <c r="E1918" s="230"/>
      <c r="F1918" s="20"/>
      <c r="G1918" s="20"/>
      <c r="H1918" s="54"/>
    </row>
    <row r="1919" spans="1:11" ht="350.4" customHeight="1" thickTop="1" thickBot="1" x14ac:dyDescent="0.35">
      <c r="A1919" s="85" t="s">
        <v>3040</v>
      </c>
      <c r="B1919" s="318" t="s">
        <v>3006</v>
      </c>
      <c r="C1919" s="50" t="s">
        <v>130</v>
      </c>
      <c r="D1919" s="50"/>
      <c r="E1919" s="20"/>
      <c r="F1919" s="20"/>
      <c r="G1919" s="20"/>
    </row>
    <row r="1920" spans="1:11" customFormat="1" ht="15" thickTop="1" x14ac:dyDescent="0.3">
      <c r="C1920" s="321" t="s">
        <v>4</v>
      </c>
      <c r="D1920" s="321" t="s">
        <v>11</v>
      </c>
      <c r="E1920" s="321" t="s">
        <v>2986</v>
      </c>
      <c r="F1920" s="321" t="s">
        <v>2987</v>
      </c>
      <c r="G1920" s="321" t="s">
        <v>2988</v>
      </c>
      <c r="I1920" s="1"/>
      <c r="J1920" s="1"/>
      <c r="K1920" s="1"/>
    </row>
    <row r="1921" spans="1:11" customFormat="1" x14ac:dyDescent="0.3">
      <c r="A1921" s="321"/>
      <c r="B1921" s="74" t="s">
        <v>2989</v>
      </c>
      <c r="C1921" s="4"/>
      <c r="D1921" s="321"/>
      <c r="E1921" s="321"/>
      <c r="F1921" s="321"/>
      <c r="G1921" s="321"/>
      <c r="I1921" s="1"/>
      <c r="J1921" s="1"/>
      <c r="K1921" s="1"/>
    </row>
    <row r="1922" spans="1:11" customFormat="1" x14ac:dyDescent="0.3">
      <c r="A1922" s="319" t="s">
        <v>16</v>
      </c>
      <c r="B1922" s="4" t="s">
        <v>2947</v>
      </c>
      <c r="C1922" s="4" t="s">
        <v>2948</v>
      </c>
      <c r="D1922" s="321">
        <v>0</v>
      </c>
      <c r="E1922" s="321">
        <v>25.18</v>
      </c>
      <c r="F1922" s="6">
        <f>D1922*E1922</f>
        <v>0</v>
      </c>
      <c r="G1922" s="321"/>
      <c r="I1922" s="1"/>
      <c r="J1922" s="1"/>
      <c r="K1922" s="1"/>
    </row>
    <row r="1923" spans="1:11" customFormat="1" x14ac:dyDescent="0.3">
      <c r="A1923" s="319" t="s">
        <v>19</v>
      </c>
      <c r="B1923" s="4" t="s">
        <v>2949</v>
      </c>
      <c r="C1923" s="4" t="s">
        <v>2948</v>
      </c>
      <c r="D1923" s="321">
        <v>0.4</v>
      </c>
      <c r="E1923" s="321">
        <v>28.09</v>
      </c>
      <c r="F1923" s="6">
        <f t="shared" ref="F1923:F1924" si="33">D1923*E1923</f>
        <v>11.236000000000001</v>
      </c>
      <c r="G1923" s="321"/>
      <c r="I1923" s="1"/>
      <c r="J1923" s="1"/>
      <c r="K1923" s="1"/>
    </row>
    <row r="1924" spans="1:11" customFormat="1" x14ac:dyDescent="0.3">
      <c r="A1924" s="319" t="s">
        <v>131</v>
      </c>
      <c r="B1924" s="4" t="s">
        <v>2950</v>
      </c>
      <c r="C1924" s="4" t="s">
        <v>2948</v>
      </c>
      <c r="D1924" s="321">
        <v>0.5</v>
      </c>
      <c r="E1924" s="321">
        <v>30.28</v>
      </c>
      <c r="F1924" s="6">
        <f t="shared" si="33"/>
        <v>15.14</v>
      </c>
      <c r="G1924" s="321"/>
      <c r="I1924" s="1"/>
      <c r="J1924" s="1"/>
      <c r="K1924" s="1"/>
    </row>
    <row r="1925" spans="1:11" customFormat="1" x14ac:dyDescent="0.3">
      <c r="A1925" s="319">
        <v>1</v>
      </c>
      <c r="B1925" s="74" t="s">
        <v>2990</v>
      </c>
      <c r="C1925" s="4"/>
      <c r="D1925" s="321"/>
      <c r="E1925" s="321"/>
      <c r="F1925" s="322">
        <f>SUM(F1922:F1924)</f>
        <v>26.376000000000001</v>
      </c>
      <c r="G1925" s="323">
        <f>F1925/F1933</f>
        <v>0.21765619530434979</v>
      </c>
      <c r="I1925" s="1"/>
      <c r="J1925" s="1"/>
      <c r="K1925" s="1"/>
    </row>
    <row r="1926" spans="1:11" customFormat="1" x14ac:dyDescent="0.3">
      <c r="A1926" s="36"/>
      <c r="B1926" s="74" t="s">
        <v>45</v>
      </c>
      <c r="C1926" s="4"/>
      <c r="D1926" s="4"/>
      <c r="E1926" s="4"/>
      <c r="F1926" s="6"/>
      <c r="G1926" s="324"/>
      <c r="I1926" s="1"/>
      <c r="J1926" s="1"/>
      <c r="K1926" s="1"/>
    </row>
    <row r="1927" spans="1:11" customFormat="1" ht="43.2" x14ac:dyDescent="0.3">
      <c r="A1927" s="36" t="s">
        <v>23</v>
      </c>
      <c r="B1927" s="4" t="s">
        <v>3000</v>
      </c>
      <c r="C1927" s="4" t="s">
        <v>130</v>
      </c>
      <c r="D1927" s="22">
        <v>1</v>
      </c>
      <c r="E1927" s="76">
        <v>69.42</v>
      </c>
      <c r="F1927" s="6">
        <f>D1927*E1927</f>
        <v>69.42</v>
      </c>
      <c r="G1927" s="324"/>
      <c r="I1927" s="1"/>
      <c r="J1927" s="1"/>
      <c r="K1927" s="1"/>
    </row>
    <row r="1928" spans="1:11" customFormat="1" x14ac:dyDescent="0.3">
      <c r="A1928" s="36">
        <v>2</v>
      </c>
      <c r="B1928" s="74" t="s">
        <v>2992</v>
      </c>
      <c r="C1928" s="321"/>
      <c r="D1928" s="22"/>
      <c r="E1928" s="325"/>
      <c r="F1928" s="6">
        <f>SUM(F1927:F1927)</f>
        <v>69.42</v>
      </c>
      <c r="G1928" s="326">
        <f>F1928/F1933</f>
        <v>0.57285763868774497</v>
      </c>
      <c r="I1928" s="1"/>
      <c r="J1928" s="1"/>
      <c r="K1928" s="1"/>
    </row>
    <row r="1929" spans="1:11" customFormat="1" x14ac:dyDescent="0.3">
      <c r="A1929" s="36" t="s">
        <v>26</v>
      </c>
      <c r="B1929" s="74" t="s">
        <v>2993</v>
      </c>
      <c r="C1929" s="321"/>
      <c r="D1929" s="22"/>
      <c r="E1929" s="325"/>
      <c r="F1929" s="6">
        <f>F1925+F1928</f>
        <v>95.796000000000006</v>
      </c>
      <c r="G1929" s="324"/>
      <c r="I1929" s="1"/>
      <c r="J1929" s="1"/>
      <c r="K1929" s="1"/>
    </row>
    <row r="1930" spans="1:11" customFormat="1" x14ac:dyDescent="0.3">
      <c r="A1930" s="36">
        <v>3</v>
      </c>
      <c r="B1930" s="74" t="s">
        <v>2994</v>
      </c>
      <c r="C1930" s="4"/>
      <c r="D1930" s="22"/>
      <c r="E1930" s="325"/>
      <c r="F1930" s="6">
        <f>F1929*0.15</f>
        <v>14.369400000000001</v>
      </c>
      <c r="G1930" s="326">
        <f>F1930/F1933</f>
        <v>0.11857707509881422</v>
      </c>
      <c r="I1930" s="1"/>
      <c r="J1930" s="1"/>
      <c r="K1930" s="1"/>
    </row>
    <row r="1931" spans="1:11" customFormat="1" x14ac:dyDescent="0.3">
      <c r="A1931" s="36" t="s">
        <v>29</v>
      </c>
      <c r="B1931" s="74" t="s">
        <v>2995</v>
      </c>
      <c r="C1931" s="4"/>
      <c r="D1931" s="22"/>
      <c r="E1931" s="325"/>
      <c r="F1931" s="6">
        <f>F1929+F1930</f>
        <v>110.16540000000001</v>
      </c>
      <c r="G1931" s="324"/>
      <c r="I1931" s="1"/>
      <c r="J1931" s="1"/>
      <c r="K1931" s="1"/>
    </row>
    <row r="1932" spans="1:11" customFormat="1" x14ac:dyDescent="0.3">
      <c r="A1932" s="36">
        <v>4</v>
      </c>
      <c r="B1932" s="74" t="s">
        <v>2996</v>
      </c>
      <c r="C1932" s="4"/>
      <c r="D1932" s="22"/>
      <c r="E1932" s="325"/>
      <c r="F1932" s="6">
        <f>F1931*0.1</f>
        <v>11.016540000000001</v>
      </c>
      <c r="G1932" s="326">
        <f>F1932/F1933</f>
        <v>9.0909090909090912E-2</v>
      </c>
      <c r="I1932" s="1"/>
      <c r="J1932" s="1"/>
      <c r="K1932" s="1"/>
    </row>
    <row r="1933" spans="1:11" customFormat="1" x14ac:dyDescent="0.3">
      <c r="A1933" s="36" t="s">
        <v>32</v>
      </c>
      <c r="B1933" s="74" t="s">
        <v>2997</v>
      </c>
      <c r="C1933" s="4"/>
      <c r="D1933" s="22"/>
      <c r="E1933" s="325"/>
      <c r="F1933" s="6">
        <f>F1931+F1932</f>
        <v>121.18194000000001</v>
      </c>
      <c r="G1933" s="327">
        <f>SUM(G1925:G1932)</f>
        <v>0.99999999999999989</v>
      </c>
      <c r="I1933" s="1"/>
      <c r="J1933" s="1"/>
      <c r="K1933" s="1"/>
    </row>
    <row r="1934" spans="1:11" customFormat="1" ht="15" thickBot="1" x14ac:dyDescent="0.35">
      <c r="I1934" s="1"/>
      <c r="J1934" s="1"/>
      <c r="K1934" s="1"/>
    </row>
    <row r="1935" spans="1:11" ht="44.4" thickTop="1" thickBot="1" x14ac:dyDescent="0.35">
      <c r="A1935" s="61" t="s">
        <v>2</v>
      </c>
      <c r="B1935" s="62" t="s">
        <v>3</v>
      </c>
      <c r="C1935" s="63" t="s">
        <v>4</v>
      </c>
      <c r="D1935" s="64" t="s">
        <v>5</v>
      </c>
      <c r="E1935" s="230"/>
      <c r="F1935" s="20"/>
      <c r="G1935" s="20"/>
      <c r="H1935" s="54"/>
    </row>
    <row r="1936" spans="1:11" ht="325.2" customHeight="1" thickTop="1" thickBot="1" x14ac:dyDescent="0.35">
      <c r="A1936" s="85" t="s">
        <v>3041</v>
      </c>
      <c r="B1936" s="318" t="s">
        <v>3006</v>
      </c>
      <c r="C1936" s="50" t="s">
        <v>130</v>
      </c>
      <c r="D1936" s="50"/>
      <c r="E1936" s="20"/>
      <c r="F1936" s="20"/>
      <c r="G1936" s="20"/>
    </row>
    <row r="1937" spans="1:11" customFormat="1" ht="15" thickTop="1" x14ac:dyDescent="0.3">
      <c r="C1937" s="321" t="s">
        <v>4</v>
      </c>
      <c r="D1937" s="321" t="s">
        <v>11</v>
      </c>
      <c r="E1937" s="321" t="s">
        <v>2986</v>
      </c>
      <c r="F1937" s="321" t="s">
        <v>2987</v>
      </c>
      <c r="G1937" s="321" t="s">
        <v>2988</v>
      </c>
      <c r="I1937" s="1"/>
      <c r="J1937" s="1"/>
      <c r="K1937" s="1"/>
    </row>
    <row r="1938" spans="1:11" customFormat="1" x14ac:dyDescent="0.3">
      <c r="A1938" s="321"/>
      <c r="B1938" s="74" t="s">
        <v>2989</v>
      </c>
      <c r="C1938" s="4"/>
      <c r="D1938" s="321"/>
      <c r="E1938" s="321"/>
      <c r="F1938" s="321"/>
      <c r="G1938" s="321"/>
      <c r="I1938" s="1"/>
      <c r="J1938" s="1"/>
      <c r="K1938" s="1"/>
    </row>
    <row r="1939" spans="1:11" customFormat="1" x14ac:dyDescent="0.3">
      <c r="A1939" s="319" t="s">
        <v>16</v>
      </c>
      <c r="B1939" s="4" t="s">
        <v>2947</v>
      </c>
      <c r="C1939" s="4" t="s">
        <v>2948</v>
      </c>
      <c r="D1939" s="321">
        <v>0</v>
      </c>
      <c r="E1939" s="321">
        <v>25.18</v>
      </c>
      <c r="F1939" s="6">
        <f>D1939*E1939</f>
        <v>0</v>
      </c>
      <c r="G1939" s="321"/>
      <c r="I1939" s="1"/>
      <c r="J1939" s="1"/>
      <c r="K1939" s="1"/>
    </row>
    <row r="1940" spans="1:11" customFormat="1" x14ac:dyDescent="0.3">
      <c r="A1940" s="319" t="s">
        <v>19</v>
      </c>
      <c r="B1940" s="4" t="s">
        <v>2949</v>
      </c>
      <c r="C1940" s="4" t="s">
        <v>2948</v>
      </c>
      <c r="D1940" s="321">
        <v>0.4</v>
      </c>
      <c r="E1940" s="321">
        <v>28.09</v>
      </c>
      <c r="F1940" s="6">
        <f t="shared" ref="F1940:F1941" si="34">D1940*E1940</f>
        <v>11.236000000000001</v>
      </c>
      <c r="G1940" s="321"/>
      <c r="I1940" s="1"/>
      <c r="J1940" s="1"/>
      <c r="K1940" s="1"/>
    </row>
    <row r="1941" spans="1:11" customFormat="1" x14ac:dyDescent="0.3">
      <c r="A1941" s="319" t="s">
        <v>131</v>
      </c>
      <c r="B1941" s="4" t="s">
        <v>2950</v>
      </c>
      <c r="C1941" s="4" t="s">
        <v>2948</v>
      </c>
      <c r="D1941" s="321">
        <v>0.5</v>
      </c>
      <c r="E1941" s="321">
        <v>30.28</v>
      </c>
      <c r="F1941" s="6">
        <f t="shared" si="34"/>
        <v>15.14</v>
      </c>
      <c r="G1941" s="321"/>
      <c r="I1941" s="1"/>
      <c r="J1941" s="1"/>
      <c r="K1941" s="1"/>
    </row>
    <row r="1942" spans="1:11" customFormat="1" x14ac:dyDescent="0.3">
      <c r="A1942" s="319">
        <v>1</v>
      </c>
      <c r="B1942" s="74" t="s">
        <v>2990</v>
      </c>
      <c r="C1942" s="4"/>
      <c r="D1942" s="321"/>
      <c r="E1942" s="321"/>
      <c r="F1942" s="322">
        <f>SUM(F1939:F1941)</f>
        <v>26.376000000000001</v>
      </c>
      <c r="G1942" s="323">
        <f>F1942/F1950</f>
        <v>0.20418536649864366</v>
      </c>
      <c r="I1942" s="1"/>
      <c r="J1942" s="1"/>
      <c r="K1942" s="1"/>
    </row>
    <row r="1943" spans="1:11" customFormat="1" x14ac:dyDescent="0.3">
      <c r="A1943" s="36"/>
      <c r="B1943" s="74" t="s">
        <v>45</v>
      </c>
      <c r="C1943" s="4"/>
      <c r="D1943" s="4"/>
      <c r="E1943" s="4"/>
      <c r="F1943" s="6"/>
      <c r="G1943" s="324"/>
      <c r="I1943" s="1"/>
      <c r="J1943" s="1"/>
      <c r="K1943" s="1"/>
    </row>
    <row r="1944" spans="1:11" customFormat="1" ht="43.2" x14ac:dyDescent="0.3">
      <c r="A1944" s="36" t="s">
        <v>23</v>
      </c>
      <c r="B1944" s="4" t="s">
        <v>3001</v>
      </c>
      <c r="C1944" s="4" t="s">
        <v>130</v>
      </c>
      <c r="D1944" s="22">
        <v>1</v>
      </c>
      <c r="E1944" s="76">
        <v>75.739999999999995</v>
      </c>
      <c r="F1944" s="6">
        <f>D1944*E1944</f>
        <v>75.739999999999995</v>
      </c>
      <c r="G1944" s="324"/>
      <c r="I1944" s="1"/>
      <c r="J1944" s="1"/>
      <c r="K1944" s="1"/>
    </row>
    <row r="1945" spans="1:11" customFormat="1" x14ac:dyDescent="0.3">
      <c r="A1945" s="36">
        <v>2</v>
      </c>
      <c r="B1945" s="74" t="s">
        <v>2992</v>
      </c>
      <c r="C1945" s="321"/>
      <c r="D1945" s="22"/>
      <c r="E1945" s="325"/>
      <c r="F1945" s="6">
        <f>SUM(F1944:F1944)</f>
        <v>75.739999999999995</v>
      </c>
      <c r="G1945" s="326">
        <f>F1945/F1950</f>
        <v>0.58632846749345124</v>
      </c>
      <c r="I1945" s="1"/>
      <c r="J1945" s="1"/>
      <c r="K1945" s="1"/>
    </row>
    <row r="1946" spans="1:11" customFormat="1" x14ac:dyDescent="0.3">
      <c r="A1946" s="36" t="s">
        <v>26</v>
      </c>
      <c r="B1946" s="74" t="s">
        <v>2993</v>
      </c>
      <c r="C1946" s="321"/>
      <c r="D1946" s="22"/>
      <c r="E1946" s="325"/>
      <c r="F1946" s="6">
        <f>F1942+F1945</f>
        <v>102.116</v>
      </c>
      <c r="G1946" s="324"/>
      <c r="I1946" s="1"/>
      <c r="J1946" s="1"/>
      <c r="K1946" s="1"/>
    </row>
    <row r="1947" spans="1:11" customFormat="1" x14ac:dyDescent="0.3">
      <c r="A1947" s="36">
        <v>3</v>
      </c>
      <c r="B1947" s="74" t="s">
        <v>2994</v>
      </c>
      <c r="C1947" s="4"/>
      <c r="D1947" s="22"/>
      <c r="E1947" s="325"/>
      <c r="F1947" s="6">
        <f>F1946*0.15</f>
        <v>15.317399999999999</v>
      </c>
      <c r="G1947" s="326">
        <f>F1947/F1950</f>
        <v>0.11857707509881422</v>
      </c>
      <c r="I1947" s="1"/>
      <c r="J1947" s="1"/>
      <c r="K1947" s="1"/>
    </row>
    <row r="1948" spans="1:11" customFormat="1" x14ac:dyDescent="0.3">
      <c r="A1948" s="36" t="s">
        <v>29</v>
      </c>
      <c r="B1948" s="74" t="s">
        <v>2995</v>
      </c>
      <c r="C1948" s="4"/>
      <c r="D1948" s="22"/>
      <c r="E1948" s="325"/>
      <c r="F1948" s="6">
        <f>F1946+F1947</f>
        <v>117.43340000000001</v>
      </c>
      <c r="G1948" s="324"/>
      <c r="I1948" s="1"/>
      <c r="J1948" s="1"/>
      <c r="K1948" s="1"/>
    </row>
    <row r="1949" spans="1:11" customFormat="1" x14ac:dyDescent="0.3">
      <c r="A1949" s="36">
        <v>4</v>
      </c>
      <c r="B1949" s="74" t="s">
        <v>2996</v>
      </c>
      <c r="C1949" s="4"/>
      <c r="D1949" s="22"/>
      <c r="E1949" s="325"/>
      <c r="F1949" s="6">
        <f>F1948*0.1</f>
        <v>11.743340000000002</v>
      </c>
      <c r="G1949" s="326">
        <f>F1949/F1950</f>
        <v>9.0909090909090925E-2</v>
      </c>
      <c r="I1949" s="1"/>
      <c r="J1949" s="1"/>
      <c r="K1949" s="1"/>
    </row>
    <row r="1950" spans="1:11" customFormat="1" x14ac:dyDescent="0.3">
      <c r="A1950" s="36" t="s">
        <v>32</v>
      </c>
      <c r="B1950" s="74" t="s">
        <v>2997</v>
      </c>
      <c r="C1950" s="4"/>
      <c r="D1950" s="22"/>
      <c r="E1950" s="325"/>
      <c r="F1950" s="6">
        <f>F1948+F1949</f>
        <v>129.17674</v>
      </c>
      <c r="G1950" s="327">
        <f>SUM(G1942:G1949)</f>
        <v>1</v>
      </c>
      <c r="I1950" s="1"/>
      <c r="J1950" s="1"/>
      <c r="K1950" s="1"/>
    </row>
    <row r="1951" spans="1:11" customFormat="1" ht="15" thickBot="1" x14ac:dyDescent="0.35">
      <c r="I1951" s="1"/>
      <c r="J1951" s="1"/>
      <c r="K1951" s="1"/>
    </row>
    <row r="1952" spans="1:11" ht="44.4" thickTop="1" thickBot="1" x14ac:dyDescent="0.35">
      <c r="A1952" s="61" t="s">
        <v>2</v>
      </c>
      <c r="B1952" s="62" t="s">
        <v>3</v>
      </c>
      <c r="C1952" s="63" t="s">
        <v>4</v>
      </c>
      <c r="D1952" s="64" t="s">
        <v>5</v>
      </c>
      <c r="E1952" s="230"/>
      <c r="F1952" s="20"/>
      <c r="G1952" s="20"/>
      <c r="H1952" s="54"/>
    </row>
    <row r="1953" spans="1:11" ht="342.6" customHeight="1" thickTop="1" thickBot="1" x14ac:dyDescent="0.35">
      <c r="A1953" s="85" t="s">
        <v>3042</v>
      </c>
      <c r="B1953" s="318" t="s">
        <v>3006</v>
      </c>
      <c r="C1953" s="50" t="s">
        <v>130</v>
      </c>
      <c r="D1953" s="50"/>
      <c r="E1953" s="20"/>
      <c r="F1953" s="20"/>
      <c r="G1953" s="20"/>
    </row>
    <row r="1954" spans="1:11" customFormat="1" ht="15" thickTop="1" x14ac:dyDescent="0.3">
      <c r="C1954" s="321" t="s">
        <v>4</v>
      </c>
      <c r="D1954" s="321" t="s">
        <v>11</v>
      </c>
      <c r="E1954" s="321" t="s">
        <v>2986</v>
      </c>
      <c r="F1954" s="321" t="s">
        <v>2987</v>
      </c>
      <c r="G1954" s="321" t="s">
        <v>2988</v>
      </c>
      <c r="I1954" s="1"/>
      <c r="J1954" s="1"/>
      <c r="K1954" s="1"/>
    </row>
    <row r="1955" spans="1:11" customFormat="1" x14ac:dyDescent="0.3">
      <c r="A1955" s="321"/>
      <c r="B1955" s="74" t="s">
        <v>2989</v>
      </c>
      <c r="C1955" s="4"/>
      <c r="D1955" s="321"/>
      <c r="E1955" s="321"/>
      <c r="F1955" s="321"/>
      <c r="G1955" s="321"/>
      <c r="I1955" s="1"/>
      <c r="J1955" s="1"/>
      <c r="K1955" s="1"/>
    </row>
    <row r="1956" spans="1:11" customFormat="1" x14ac:dyDescent="0.3">
      <c r="A1956" s="319" t="s">
        <v>16</v>
      </c>
      <c r="B1956" s="4" t="s">
        <v>2947</v>
      </c>
      <c r="C1956" s="4" t="s">
        <v>2948</v>
      </c>
      <c r="D1956" s="321">
        <v>0</v>
      </c>
      <c r="E1956" s="321">
        <v>25.18</v>
      </c>
      <c r="F1956" s="6">
        <f>D1956*E1956</f>
        <v>0</v>
      </c>
      <c r="G1956" s="321"/>
      <c r="I1956" s="1"/>
      <c r="J1956" s="1"/>
      <c r="K1956" s="1"/>
    </row>
    <row r="1957" spans="1:11" customFormat="1" x14ac:dyDescent="0.3">
      <c r="A1957" s="319" t="s">
        <v>19</v>
      </c>
      <c r="B1957" s="4" t="s">
        <v>2949</v>
      </c>
      <c r="C1957" s="4" t="s">
        <v>2948</v>
      </c>
      <c r="D1957" s="321">
        <v>0.4</v>
      </c>
      <c r="E1957" s="321">
        <v>28.09</v>
      </c>
      <c r="F1957" s="6">
        <f t="shared" ref="F1957:F1958" si="35">D1957*E1957</f>
        <v>11.236000000000001</v>
      </c>
      <c r="G1957" s="321"/>
      <c r="I1957" s="1"/>
      <c r="J1957" s="1"/>
      <c r="K1957" s="1"/>
    </row>
    <row r="1958" spans="1:11" customFormat="1" x14ac:dyDescent="0.3">
      <c r="A1958" s="319" t="s">
        <v>131</v>
      </c>
      <c r="B1958" s="4" t="s">
        <v>2950</v>
      </c>
      <c r="C1958" s="4" t="s">
        <v>2948</v>
      </c>
      <c r="D1958" s="321">
        <v>0.5</v>
      </c>
      <c r="E1958" s="321">
        <v>30.28</v>
      </c>
      <c r="F1958" s="6">
        <f t="shared" si="35"/>
        <v>15.14</v>
      </c>
      <c r="G1958" s="321"/>
      <c r="I1958" s="1"/>
      <c r="J1958" s="1"/>
      <c r="K1958" s="1"/>
    </row>
    <row r="1959" spans="1:11" customFormat="1" x14ac:dyDescent="0.3">
      <c r="A1959" s="319">
        <v>1</v>
      </c>
      <c r="B1959" s="74" t="s">
        <v>2990</v>
      </c>
      <c r="C1959" s="4"/>
      <c r="D1959" s="321"/>
      <c r="E1959" s="321"/>
      <c r="F1959" s="322">
        <f>SUM(F1956:F1958)</f>
        <v>26.376000000000001</v>
      </c>
      <c r="G1959" s="323">
        <f>F1959/F1967</f>
        <v>0.14038345397691646</v>
      </c>
      <c r="I1959" s="1"/>
      <c r="J1959" s="1"/>
      <c r="K1959" s="1"/>
    </row>
    <row r="1960" spans="1:11" customFormat="1" x14ac:dyDescent="0.3">
      <c r="A1960" s="36"/>
      <c r="B1960" s="74" t="s">
        <v>45</v>
      </c>
      <c r="C1960" s="4"/>
      <c r="D1960" s="4"/>
      <c r="E1960" s="4"/>
      <c r="F1960" s="6"/>
      <c r="G1960" s="324"/>
      <c r="I1960" s="1"/>
      <c r="J1960" s="1"/>
      <c r="K1960" s="1"/>
    </row>
    <row r="1961" spans="1:11" customFormat="1" ht="43.2" x14ac:dyDescent="0.3">
      <c r="A1961" s="36" t="s">
        <v>23</v>
      </c>
      <c r="B1961" s="4" t="s">
        <v>3007</v>
      </c>
      <c r="C1961" s="4" t="s">
        <v>130</v>
      </c>
      <c r="D1961" s="22">
        <v>1</v>
      </c>
      <c r="E1961" s="76">
        <v>122.15</v>
      </c>
      <c r="F1961" s="6">
        <f>D1961*E1961</f>
        <v>122.15</v>
      </c>
      <c r="G1961" s="324"/>
      <c r="I1961" s="1"/>
      <c r="J1961" s="1"/>
      <c r="K1961" s="1"/>
    </row>
    <row r="1962" spans="1:11" customFormat="1" x14ac:dyDescent="0.3">
      <c r="A1962" s="36">
        <v>2</v>
      </c>
      <c r="B1962" s="74" t="s">
        <v>2992</v>
      </c>
      <c r="C1962" s="321"/>
      <c r="D1962" s="22"/>
      <c r="E1962" s="325"/>
      <c r="F1962" s="6">
        <f>SUM(F1961:F1961)</f>
        <v>122.15</v>
      </c>
      <c r="G1962" s="326">
        <f>F1962/F1967</f>
        <v>0.65013038001517842</v>
      </c>
      <c r="I1962" s="1"/>
      <c r="J1962" s="1"/>
      <c r="K1962" s="1"/>
    </row>
    <row r="1963" spans="1:11" customFormat="1" x14ac:dyDescent="0.3">
      <c r="A1963" s="36" t="s">
        <v>26</v>
      </c>
      <c r="B1963" s="74" t="s">
        <v>2993</v>
      </c>
      <c r="C1963" s="321"/>
      <c r="D1963" s="22"/>
      <c r="E1963" s="325"/>
      <c r="F1963" s="6">
        <f>F1959+F1962</f>
        <v>148.52600000000001</v>
      </c>
      <c r="G1963" s="324"/>
      <c r="I1963" s="1"/>
      <c r="J1963" s="1"/>
      <c r="K1963" s="1"/>
    </row>
    <row r="1964" spans="1:11" customFormat="1" x14ac:dyDescent="0.3">
      <c r="A1964" s="36">
        <v>3</v>
      </c>
      <c r="B1964" s="74" t="s">
        <v>2994</v>
      </c>
      <c r="C1964" s="4"/>
      <c r="D1964" s="22"/>
      <c r="E1964" s="325"/>
      <c r="F1964" s="6">
        <f>F1963*0.15</f>
        <v>22.2789</v>
      </c>
      <c r="G1964" s="326">
        <f>F1964/F1967</f>
        <v>0.11857707509881422</v>
      </c>
      <c r="I1964" s="1"/>
      <c r="J1964" s="1"/>
      <c r="K1964" s="1"/>
    </row>
    <row r="1965" spans="1:11" customFormat="1" x14ac:dyDescent="0.3">
      <c r="A1965" s="36" t="s">
        <v>29</v>
      </c>
      <c r="B1965" s="74" t="s">
        <v>2995</v>
      </c>
      <c r="C1965" s="4"/>
      <c r="D1965" s="22"/>
      <c r="E1965" s="325"/>
      <c r="F1965" s="6">
        <f>F1963+F1964</f>
        <v>170.8049</v>
      </c>
      <c r="G1965" s="324"/>
      <c r="I1965" s="1"/>
      <c r="J1965" s="1"/>
      <c r="K1965" s="1"/>
    </row>
    <row r="1966" spans="1:11" customFormat="1" x14ac:dyDescent="0.3">
      <c r="A1966" s="36">
        <v>4</v>
      </c>
      <c r="B1966" s="74" t="s">
        <v>2996</v>
      </c>
      <c r="C1966" s="4"/>
      <c r="D1966" s="22"/>
      <c r="E1966" s="325"/>
      <c r="F1966" s="6">
        <f>F1965*0.1</f>
        <v>17.080490000000001</v>
      </c>
      <c r="G1966" s="326">
        <f>F1966/F1967</f>
        <v>9.0909090909090912E-2</v>
      </c>
      <c r="I1966" s="1"/>
      <c r="J1966" s="1"/>
      <c r="K1966" s="1"/>
    </row>
    <row r="1967" spans="1:11" customFormat="1" x14ac:dyDescent="0.3">
      <c r="A1967" s="36" t="s">
        <v>32</v>
      </c>
      <c r="B1967" s="74" t="s">
        <v>2997</v>
      </c>
      <c r="C1967" s="4"/>
      <c r="D1967" s="22"/>
      <c r="E1967" s="325"/>
      <c r="F1967" s="6">
        <f>F1965+F1966</f>
        <v>187.88539</v>
      </c>
      <c r="G1967" s="327">
        <f>SUM(G1959:G1966)</f>
        <v>1</v>
      </c>
      <c r="I1967" s="1"/>
      <c r="J1967" s="1"/>
      <c r="K1967" s="1"/>
    </row>
    <row r="1968" spans="1:11" customFormat="1" ht="15" thickBot="1" x14ac:dyDescent="0.35">
      <c r="I1968" s="1"/>
      <c r="J1968" s="1"/>
      <c r="K1968" s="1"/>
    </row>
    <row r="1969" spans="1:11" ht="44.4" thickTop="1" thickBot="1" x14ac:dyDescent="0.35">
      <c r="A1969" s="61" t="s">
        <v>2</v>
      </c>
      <c r="B1969" s="62" t="s">
        <v>3</v>
      </c>
      <c r="C1969" s="63" t="s">
        <v>4</v>
      </c>
      <c r="D1969" s="64" t="s">
        <v>5</v>
      </c>
      <c r="E1969" s="230"/>
      <c r="F1969" s="20"/>
      <c r="G1969" s="20"/>
      <c r="H1969" s="54"/>
    </row>
    <row r="1970" spans="1:11" ht="348.6" customHeight="1" thickTop="1" thickBot="1" x14ac:dyDescent="0.35">
      <c r="A1970" s="85" t="s">
        <v>3043</v>
      </c>
      <c r="B1970" s="318" t="s">
        <v>3006</v>
      </c>
      <c r="C1970" s="50" t="s">
        <v>130</v>
      </c>
      <c r="D1970" s="50"/>
      <c r="E1970" s="20"/>
      <c r="F1970" s="20"/>
      <c r="G1970" s="20"/>
    </row>
    <row r="1971" spans="1:11" customFormat="1" ht="15" thickTop="1" x14ac:dyDescent="0.3">
      <c r="C1971" s="321" t="s">
        <v>4</v>
      </c>
      <c r="D1971" s="321" t="s">
        <v>11</v>
      </c>
      <c r="E1971" s="321" t="s">
        <v>2986</v>
      </c>
      <c r="F1971" s="321" t="s">
        <v>2987</v>
      </c>
      <c r="G1971" s="321" t="s">
        <v>2988</v>
      </c>
      <c r="I1971" s="1"/>
      <c r="J1971" s="1"/>
      <c r="K1971" s="1"/>
    </row>
    <row r="1972" spans="1:11" customFormat="1" x14ac:dyDescent="0.3">
      <c r="A1972" s="321"/>
      <c r="B1972" s="74" t="s">
        <v>2989</v>
      </c>
      <c r="C1972" s="4"/>
      <c r="D1972" s="321"/>
      <c r="E1972" s="321"/>
      <c r="F1972" s="321"/>
      <c r="G1972" s="321"/>
      <c r="I1972" s="1"/>
      <c r="J1972" s="1"/>
      <c r="K1972" s="1"/>
    </row>
    <row r="1973" spans="1:11" customFormat="1" x14ac:dyDescent="0.3">
      <c r="A1973" s="319" t="s">
        <v>16</v>
      </c>
      <c r="B1973" s="4" t="s">
        <v>2947</v>
      </c>
      <c r="C1973" s="4" t="s">
        <v>2948</v>
      </c>
      <c r="D1973" s="321">
        <v>0</v>
      </c>
      <c r="E1973" s="321">
        <v>25.18</v>
      </c>
      <c r="F1973" s="6">
        <f>D1973*E1973</f>
        <v>0</v>
      </c>
      <c r="G1973" s="321"/>
      <c r="I1973" s="1"/>
      <c r="J1973" s="1"/>
      <c r="K1973" s="1"/>
    </row>
    <row r="1974" spans="1:11" customFormat="1" x14ac:dyDescent="0.3">
      <c r="A1974" s="319" t="s">
        <v>19</v>
      </c>
      <c r="B1974" s="4" t="s">
        <v>2949</v>
      </c>
      <c r="C1974" s="4" t="s">
        <v>2948</v>
      </c>
      <c r="D1974" s="321">
        <v>0.4</v>
      </c>
      <c r="E1974" s="321">
        <v>28.09</v>
      </c>
      <c r="F1974" s="6">
        <f t="shared" ref="F1974:F1975" si="36">D1974*E1974</f>
        <v>11.236000000000001</v>
      </c>
      <c r="G1974" s="321"/>
      <c r="I1974" s="1"/>
      <c r="J1974" s="1"/>
      <c r="K1974" s="1"/>
    </row>
    <row r="1975" spans="1:11" customFormat="1" x14ac:dyDescent="0.3">
      <c r="A1975" s="319" t="s">
        <v>131</v>
      </c>
      <c r="B1975" s="4" t="s">
        <v>2950</v>
      </c>
      <c r="C1975" s="4" t="s">
        <v>2948</v>
      </c>
      <c r="D1975" s="321">
        <v>0.5</v>
      </c>
      <c r="E1975" s="321">
        <v>30.28</v>
      </c>
      <c r="F1975" s="6">
        <f t="shared" si="36"/>
        <v>15.14</v>
      </c>
      <c r="G1975" s="321"/>
      <c r="I1975" s="1"/>
      <c r="J1975" s="1"/>
      <c r="K1975" s="1"/>
    </row>
    <row r="1976" spans="1:11" customFormat="1" x14ac:dyDescent="0.3">
      <c r="A1976" s="319">
        <v>1</v>
      </c>
      <c r="B1976" s="74" t="s">
        <v>2990</v>
      </c>
      <c r="C1976" s="4"/>
      <c r="D1976" s="321"/>
      <c r="E1976" s="321"/>
      <c r="F1976" s="322">
        <f>SUM(F1973:F1975)</f>
        <v>26.376000000000001</v>
      </c>
      <c r="G1976" s="323">
        <f>F1976/F1984</f>
        <v>0.1374589143716328</v>
      </c>
      <c r="I1976" s="1"/>
      <c r="J1976" s="1"/>
      <c r="K1976" s="1"/>
    </row>
    <row r="1977" spans="1:11" customFormat="1" x14ac:dyDescent="0.3">
      <c r="A1977" s="36"/>
      <c r="B1977" s="74" t="s">
        <v>45</v>
      </c>
      <c r="C1977" s="4"/>
      <c r="D1977" s="4"/>
      <c r="E1977" s="4"/>
      <c r="F1977" s="6"/>
      <c r="G1977" s="324"/>
      <c r="I1977" s="1"/>
      <c r="J1977" s="1"/>
      <c r="K1977" s="1"/>
    </row>
    <row r="1978" spans="1:11" customFormat="1" ht="43.2" x14ac:dyDescent="0.3">
      <c r="A1978" s="36" t="s">
        <v>23</v>
      </c>
      <c r="B1978" s="4" t="s">
        <v>3008</v>
      </c>
      <c r="C1978" s="4" t="s">
        <v>130</v>
      </c>
      <c r="D1978" s="22">
        <v>1</v>
      </c>
      <c r="E1978" s="76">
        <v>125.31</v>
      </c>
      <c r="F1978" s="6">
        <f>D1978*E1978</f>
        <v>125.31</v>
      </c>
      <c r="G1978" s="324"/>
      <c r="I1978" s="1"/>
      <c r="J1978" s="1"/>
      <c r="K1978" s="1"/>
    </row>
    <row r="1979" spans="1:11" customFormat="1" x14ac:dyDescent="0.3">
      <c r="A1979" s="36">
        <v>2</v>
      </c>
      <c r="B1979" s="74" t="s">
        <v>2992</v>
      </c>
      <c r="C1979" s="321"/>
      <c r="D1979" s="22"/>
      <c r="E1979" s="325"/>
      <c r="F1979" s="6">
        <f>SUM(F1978:F1978)</f>
        <v>125.31</v>
      </c>
      <c r="G1979" s="326">
        <f>F1979/F1984</f>
        <v>0.65305491962046192</v>
      </c>
      <c r="I1979" s="1"/>
      <c r="J1979" s="1"/>
      <c r="K1979" s="1"/>
    </row>
    <row r="1980" spans="1:11" customFormat="1" x14ac:dyDescent="0.3">
      <c r="A1980" s="36" t="s">
        <v>26</v>
      </c>
      <c r="B1980" s="74" t="s">
        <v>2993</v>
      </c>
      <c r="C1980" s="321"/>
      <c r="D1980" s="22"/>
      <c r="E1980" s="325"/>
      <c r="F1980" s="6">
        <f>F1976+F1979</f>
        <v>151.68600000000001</v>
      </c>
      <c r="G1980" s="324"/>
      <c r="I1980" s="1"/>
      <c r="J1980" s="1"/>
      <c r="K1980" s="1"/>
    </row>
    <row r="1981" spans="1:11" customFormat="1" x14ac:dyDescent="0.3">
      <c r="A1981" s="36">
        <v>3</v>
      </c>
      <c r="B1981" s="74" t="s">
        <v>2994</v>
      </c>
      <c r="C1981" s="4"/>
      <c r="D1981" s="22"/>
      <c r="E1981" s="325"/>
      <c r="F1981" s="6">
        <f>F1980*0.15</f>
        <v>22.7529</v>
      </c>
      <c r="G1981" s="326">
        <f>F1981/F1984</f>
        <v>0.11857707509881421</v>
      </c>
      <c r="I1981" s="1"/>
      <c r="J1981" s="1"/>
      <c r="K1981" s="1"/>
    </row>
    <row r="1982" spans="1:11" customFormat="1" x14ac:dyDescent="0.3">
      <c r="A1982" s="36" t="s">
        <v>29</v>
      </c>
      <c r="B1982" s="74" t="s">
        <v>2995</v>
      </c>
      <c r="C1982" s="4"/>
      <c r="D1982" s="22"/>
      <c r="E1982" s="325"/>
      <c r="F1982" s="6">
        <f>F1980+F1981</f>
        <v>174.43890000000002</v>
      </c>
      <c r="G1982" s="324"/>
      <c r="I1982" s="1"/>
      <c r="J1982" s="1"/>
      <c r="K1982" s="1"/>
    </row>
    <row r="1983" spans="1:11" customFormat="1" x14ac:dyDescent="0.3">
      <c r="A1983" s="36">
        <v>4</v>
      </c>
      <c r="B1983" s="74" t="s">
        <v>2996</v>
      </c>
      <c r="C1983" s="4"/>
      <c r="D1983" s="22"/>
      <c r="E1983" s="325"/>
      <c r="F1983" s="6">
        <f>F1982*0.1</f>
        <v>17.443890000000003</v>
      </c>
      <c r="G1983" s="326">
        <f>F1983/F1984</f>
        <v>9.0909090909090912E-2</v>
      </c>
      <c r="I1983" s="1"/>
      <c r="J1983" s="1"/>
      <c r="K1983" s="1"/>
    </row>
    <row r="1984" spans="1:11" customFormat="1" x14ac:dyDescent="0.3">
      <c r="A1984" s="36" t="s">
        <v>32</v>
      </c>
      <c r="B1984" s="74" t="s">
        <v>2997</v>
      </c>
      <c r="C1984" s="4"/>
      <c r="D1984" s="22"/>
      <c r="E1984" s="325"/>
      <c r="F1984" s="6">
        <f>F1982+F1983</f>
        <v>191.88279000000003</v>
      </c>
      <c r="G1984" s="327">
        <f>SUM(G1976:G1983)</f>
        <v>0.99999999999999989</v>
      </c>
      <c r="I1984" s="1"/>
      <c r="J1984" s="1"/>
      <c r="K1984" s="1"/>
    </row>
    <row r="1985" spans="1:11" customFormat="1" ht="15" thickBot="1" x14ac:dyDescent="0.35">
      <c r="I1985" s="1"/>
      <c r="J1985" s="1"/>
      <c r="K1985" s="1"/>
    </row>
    <row r="1986" spans="1:11" ht="44.4" thickTop="1" thickBot="1" x14ac:dyDescent="0.35">
      <c r="A1986" s="61" t="s">
        <v>2</v>
      </c>
      <c r="B1986" s="62" t="s">
        <v>3</v>
      </c>
      <c r="C1986" s="63" t="s">
        <v>4</v>
      </c>
      <c r="D1986" s="64" t="s">
        <v>5</v>
      </c>
      <c r="E1986" s="230"/>
      <c r="F1986" s="20"/>
      <c r="G1986" s="20"/>
      <c r="H1986" s="54"/>
    </row>
    <row r="1987" spans="1:11" ht="342" customHeight="1" thickTop="1" thickBot="1" x14ac:dyDescent="0.35">
      <c r="A1987" s="85" t="s">
        <v>3044</v>
      </c>
      <c r="B1987" s="318" t="s">
        <v>3006</v>
      </c>
      <c r="C1987" s="50" t="s">
        <v>130</v>
      </c>
      <c r="D1987" s="50"/>
      <c r="E1987" s="20"/>
      <c r="F1987" s="20"/>
      <c r="G1987" s="20"/>
    </row>
    <row r="1988" spans="1:11" customFormat="1" ht="15" thickTop="1" x14ac:dyDescent="0.3">
      <c r="C1988" s="321" t="s">
        <v>4</v>
      </c>
      <c r="D1988" s="321" t="s">
        <v>11</v>
      </c>
      <c r="E1988" s="321" t="s">
        <v>2986</v>
      </c>
      <c r="F1988" s="321" t="s">
        <v>2987</v>
      </c>
      <c r="G1988" s="321" t="s">
        <v>2988</v>
      </c>
      <c r="I1988" s="1"/>
      <c r="J1988" s="1"/>
      <c r="K1988" s="1"/>
    </row>
    <row r="1989" spans="1:11" customFormat="1" x14ac:dyDescent="0.3">
      <c r="A1989" s="321"/>
      <c r="B1989" s="74" t="s">
        <v>2989</v>
      </c>
      <c r="C1989" s="4"/>
      <c r="D1989" s="321"/>
      <c r="E1989" s="321"/>
      <c r="F1989" s="321"/>
      <c r="G1989" s="321"/>
      <c r="I1989" s="1"/>
      <c r="J1989" s="1"/>
      <c r="K1989" s="1"/>
    </row>
    <row r="1990" spans="1:11" customFormat="1" x14ac:dyDescent="0.3">
      <c r="A1990" s="319" t="s">
        <v>16</v>
      </c>
      <c r="B1990" s="4" t="s">
        <v>2947</v>
      </c>
      <c r="C1990" s="4" t="s">
        <v>2948</v>
      </c>
      <c r="D1990" s="321">
        <v>0</v>
      </c>
      <c r="E1990" s="321">
        <v>25.18</v>
      </c>
      <c r="F1990" s="6">
        <f>D1990*E1990</f>
        <v>0</v>
      </c>
      <c r="G1990" s="321"/>
      <c r="I1990" s="1"/>
      <c r="J1990" s="1"/>
      <c r="K1990" s="1"/>
    </row>
    <row r="1991" spans="1:11" customFormat="1" x14ac:dyDescent="0.3">
      <c r="A1991" s="319" t="s">
        <v>19</v>
      </c>
      <c r="B1991" s="4" t="s">
        <v>2949</v>
      </c>
      <c r="C1991" s="4" t="s">
        <v>2948</v>
      </c>
      <c r="D1991" s="321">
        <v>0.4</v>
      </c>
      <c r="E1991" s="321">
        <v>28.09</v>
      </c>
      <c r="F1991" s="6">
        <f t="shared" ref="F1991:F1992" si="37">D1991*E1991</f>
        <v>11.236000000000001</v>
      </c>
      <c r="G1991" s="321"/>
      <c r="I1991" s="1"/>
      <c r="J1991" s="1"/>
      <c r="K1991" s="1"/>
    </row>
    <row r="1992" spans="1:11" customFormat="1" x14ac:dyDescent="0.3">
      <c r="A1992" s="319" t="s">
        <v>131</v>
      </c>
      <c r="B1992" s="4" t="s">
        <v>2950</v>
      </c>
      <c r="C1992" s="4" t="s">
        <v>2948</v>
      </c>
      <c r="D1992" s="321">
        <v>0.5</v>
      </c>
      <c r="E1992" s="321">
        <v>30.28</v>
      </c>
      <c r="F1992" s="6">
        <f t="shared" si="37"/>
        <v>15.14</v>
      </c>
      <c r="G1992" s="321"/>
      <c r="I1992" s="1"/>
      <c r="J1992" s="1"/>
      <c r="K1992" s="1"/>
    </row>
    <row r="1993" spans="1:11" customFormat="1" x14ac:dyDescent="0.3">
      <c r="A1993" s="319">
        <v>1</v>
      </c>
      <c r="B1993" s="74" t="s">
        <v>2990</v>
      </c>
      <c r="C1993" s="4"/>
      <c r="D1993" s="321"/>
      <c r="E1993" s="321"/>
      <c r="F1993" s="322">
        <f>SUM(F1990:F1992)</f>
        <v>26.376000000000001</v>
      </c>
      <c r="G1993" s="323">
        <f>F1993/F2001</f>
        <v>0.13196076658718969</v>
      </c>
      <c r="I1993" s="1"/>
      <c r="J1993" s="1"/>
      <c r="K1993" s="1"/>
    </row>
    <row r="1994" spans="1:11" customFormat="1" x14ac:dyDescent="0.3">
      <c r="A1994" s="36"/>
      <c r="B1994" s="74" t="s">
        <v>45</v>
      </c>
      <c r="C1994" s="4"/>
      <c r="D1994" s="4"/>
      <c r="E1994" s="4"/>
      <c r="F1994" s="6"/>
      <c r="G1994" s="324"/>
      <c r="I1994" s="1"/>
      <c r="J1994" s="1"/>
      <c r="K1994" s="1"/>
    </row>
    <row r="1995" spans="1:11" customFormat="1" ht="43.2" x14ac:dyDescent="0.3">
      <c r="A1995" s="36" t="s">
        <v>23</v>
      </c>
      <c r="B1995" s="4" t="s">
        <v>3009</v>
      </c>
      <c r="C1995" s="4" t="s">
        <v>130</v>
      </c>
      <c r="D1995" s="22">
        <v>1</v>
      </c>
      <c r="E1995" s="76">
        <v>131.63</v>
      </c>
      <c r="F1995" s="6">
        <f>D1995*E1995</f>
        <v>131.63</v>
      </c>
      <c r="G1995" s="324"/>
      <c r="I1995" s="1"/>
      <c r="J1995" s="1"/>
      <c r="K1995" s="1"/>
    </row>
    <row r="1996" spans="1:11" customFormat="1" x14ac:dyDescent="0.3">
      <c r="A1996" s="36">
        <v>2</v>
      </c>
      <c r="B1996" s="74" t="s">
        <v>2992</v>
      </c>
      <c r="C1996" s="321"/>
      <c r="D1996" s="22"/>
      <c r="E1996" s="325"/>
      <c r="F1996" s="6">
        <f>SUM(F1995:F1995)</f>
        <v>131.63</v>
      </c>
      <c r="G1996" s="326">
        <f>F1996/F2001</f>
        <v>0.65855306740490516</v>
      </c>
      <c r="I1996" s="1"/>
      <c r="J1996" s="1"/>
      <c r="K1996" s="1"/>
    </row>
    <row r="1997" spans="1:11" customFormat="1" x14ac:dyDescent="0.3">
      <c r="A1997" s="36" t="s">
        <v>26</v>
      </c>
      <c r="B1997" s="74" t="s">
        <v>2993</v>
      </c>
      <c r="C1997" s="321"/>
      <c r="D1997" s="22"/>
      <c r="E1997" s="325"/>
      <c r="F1997" s="6">
        <f>F1993+F1996</f>
        <v>158.006</v>
      </c>
      <c r="G1997" s="324"/>
      <c r="I1997" s="1"/>
      <c r="J1997" s="1"/>
      <c r="K1997" s="1"/>
    </row>
    <row r="1998" spans="1:11" customFormat="1" x14ac:dyDescent="0.3">
      <c r="A1998" s="36">
        <v>3</v>
      </c>
      <c r="B1998" s="74" t="s">
        <v>2994</v>
      </c>
      <c r="C1998" s="4"/>
      <c r="D1998" s="22"/>
      <c r="E1998" s="325"/>
      <c r="F1998" s="6">
        <f>F1997*0.15</f>
        <v>23.700900000000001</v>
      </c>
      <c r="G1998" s="326">
        <f>F1998/F2001</f>
        <v>0.11857707509881424</v>
      </c>
      <c r="I1998" s="1"/>
      <c r="J1998" s="1"/>
      <c r="K1998" s="1"/>
    </row>
    <row r="1999" spans="1:11" customFormat="1" x14ac:dyDescent="0.3">
      <c r="A1999" s="36" t="s">
        <v>29</v>
      </c>
      <c r="B1999" s="74" t="s">
        <v>2995</v>
      </c>
      <c r="C1999" s="4"/>
      <c r="D1999" s="22"/>
      <c r="E1999" s="325"/>
      <c r="F1999" s="6">
        <f>F1997+F1998</f>
        <v>181.70689999999999</v>
      </c>
      <c r="G1999" s="324"/>
      <c r="I1999" s="1"/>
      <c r="J1999" s="1"/>
      <c r="K1999" s="1"/>
    </row>
    <row r="2000" spans="1:11" customFormat="1" x14ac:dyDescent="0.3">
      <c r="A2000" s="36">
        <v>4</v>
      </c>
      <c r="B2000" s="74" t="s">
        <v>2996</v>
      </c>
      <c r="C2000" s="4"/>
      <c r="D2000" s="22"/>
      <c r="E2000" s="325"/>
      <c r="F2000" s="6">
        <f>F1999*0.1</f>
        <v>18.17069</v>
      </c>
      <c r="G2000" s="326">
        <f>F2000/F2001</f>
        <v>9.0909090909090912E-2</v>
      </c>
      <c r="I2000" s="1"/>
      <c r="J2000" s="1"/>
      <c r="K2000" s="1"/>
    </row>
    <row r="2001" spans="1:11" customFormat="1" x14ac:dyDescent="0.3">
      <c r="A2001" s="36" t="s">
        <v>32</v>
      </c>
      <c r="B2001" s="74" t="s">
        <v>2997</v>
      </c>
      <c r="C2001" s="4"/>
      <c r="D2001" s="22"/>
      <c r="E2001" s="325"/>
      <c r="F2001" s="6">
        <f>F1999+F2000</f>
        <v>199.87759</v>
      </c>
      <c r="G2001" s="327">
        <f>SUM(G1993:G2000)</f>
        <v>1</v>
      </c>
      <c r="I2001" s="1"/>
      <c r="J2001" s="1"/>
      <c r="K2001" s="1"/>
    </row>
    <row r="2002" spans="1:11" customFormat="1" ht="15" thickBot="1" x14ac:dyDescent="0.35">
      <c r="I2002" s="1"/>
      <c r="J2002" s="1"/>
      <c r="K2002" s="1"/>
    </row>
    <row r="2003" spans="1:11" ht="44.4" thickTop="1" thickBot="1" x14ac:dyDescent="0.35">
      <c r="A2003" s="61" t="s">
        <v>2</v>
      </c>
      <c r="B2003" s="62" t="s">
        <v>3</v>
      </c>
      <c r="C2003" s="63" t="s">
        <v>4</v>
      </c>
      <c r="D2003" s="64" t="s">
        <v>5</v>
      </c>
      <c r="E2003" s="230"/>
      <c r="F2003" s="20"/>
      <c r="G2003" s="20"/>
      <c r="H2003" s="54"/>
    </row>
    <row r="2004" spans="1:11" ht="340.8" customHeight="1" thickTop="1" thickBot="1" x14ac:dyDescent="0.35">
      <c r="A2004" s="85" t="s">
        <v>3045</v>
      </c>
      <c r="B2004" s="318" t="s">
        <v>3006</v>
      </c>
      <c r="C2004" s="50" t="s">
        <v>130</v>
      </c>
      <c r="D2004" s="50"/>
      <c r="E2004" s="20"/>
      <c r="F2004" s="20"/>
      <c r="G2004" s="20"/>
    </row>
    <row r="2005" spans="1:11" customFormat="1" ht="15" thickTop="1" x14ac:dyDescent="0.3">
      <c r="C2005" s="321" t="s">
        <v>4</v>
      </c>
      <c r="D2005" s="321" t="s">
        <v>11</v>
      </c>
      <c r="E2005" s="321" t="s">
        <v>2986</v>
      </c>
      <c r="F2005" s="321" t="s">
        <v>2987</v>
      </c>
      <c r="G2005" s="321" t="s">
        <v>2988</v>
      </c>
      <c r="I2005" s="1"/>
      <c r="J2005" s="1"/>
      <c r="K2005" s="1"/>
    </row>
    <row r="2006" spans="1:11" customFormat="1" x14ac:dyDescent="0.3">
      <c r="A2006" s="321"/>
      <c r="B2006" s="74" t="s">
        <v>2989</v>
      </c>
      <c r="C2006" s="4"/>
      <c r="D2006" s="321"/>
      <c r="E2006" s="321"/>
      <c r="F2006" s="321"/>
      <c r="G2006" s="321"/>
      <c r="I2006" s="1"/>
      <c r="J2006" s="1"/>
      <c r="K2006" s="1"/>
    </row>
    <row r="2007" spans="1:11" customFormat="1" x14ac:dyDescent="0.3">
      <c r="A2007" s="319" t="s">
        <v>16</v>
      </c>
      <c r="B2007" s="4" t="s">
        <v>2947</v>
      </c>
      <c r="C2007" s="4" t="s">
        <v>2948</v>
      </c>
      <c r="D2007" s="321">
        <v>0</v>
      </c>
      <c r="E2007" s="321">
        <v>25.18</v>
      </c>
      <c r="F2007" s="6">
        <f>D2007*E2007</f>
        <v>0</v>
      </c>
      <c r="G2007" s="321"/>
      <c r="I2007" s="1"/>
      <c r="J2007" s="1"/>
      <c r="K2007" s="1"/>
    </row>
    <row r="2008" spans="1:11" customFormat="1" x14ac:dyDescent="0.3">
      <c r="A2008" s="319" t="s">
        <v>19</v>
      </c>
      <c r="B2008" s="4" t="s">
        <v>2949</v>
      </c>
      <c r="C2008" s="4" t="s">
        <v>2948</v>
      </c>
      <c r="D2008" s="321">
        <v>0.4</v>
      </c>
      <c r="E2008" s="321">
        <v>28.09</v>
      </c>
      <c r="F2008" s="6">
        <f t="shared" ref="F2008:F2009" si="38">D2008*E2008</f>
        <v>11.236000000000001</v>
      </c>
      <c r="G2008" s="321"/>
      <c r="I2008" s="1"/>
      <c r="J2008" s="1"/>
      <c r="K2008" s="1"/>
    </row>
    <row r="2009" spans="1:11" customFormat="1" x14ac:dyDescent="0.3">
      <c r="A2009" s="319" t="s">
        <v>131</v>
      </c>
      <c r="B2009" s="4" t="s">
        <v>2950</v>
      </c>
      <c r="C2009" s="4" t="s">
        <v>2948</v>
      </c>
      <c r="D2009" s="321">
        <v>0.5</v>
      </c>
      <c r="E2009" s="321">
        <v>30.28</v>
      </c>
      <c r="F2009" s="6">
        <f t="shared" si="38"/>
        <v>15.14</v>
      </c>
      <c r="G2009" s="321"/>
      <c r="I2009" s="1"/>
      <c r="J2009" s="1"/>
      <c r="K2009" s="1"/>
    </row>
    <row r="2010" spans="1:11" customFormat="1" x14ac:dyDescent="0.3">
      <c r="A2010" s="319">
        <v>1</v>
      </c>
      <c r="B2010" s="74" t="s">
        <v>2990</v>
      </c>
      <c r="C2010" s="4"/>
      <c r="D2010" s="321"/>
      <c r="E2010" s="321"/>
      <c r="F2010" s="322">
        <f>SUM(F2007:F2009)</f>
        <v>26.376000000000001</v>
      </c>
      <c r="G2010" s="323">
        <f>F2010/F2018</f>
        <v>0.11782259239275054</v>
      </c>
      <c r="I2010" s="1"/>
      <c r="J2010" s="1"/>
      <c r="K2010" s="1"/>
    </row>
    <row r="2011" spans="1:11" customFormat="1" x14ac:dyDescent="0.3">
      <c r="A2011" s="36"/>
      <c r="B2011" s="74" t="s">
        <v>45</v>
      </c>
      <c r="C2011" s="4"/>
      <c r="D2011" s="4"/>
      <c r="E2011" s="4"/>
      <c r="F2011" s="6"/>
      <c r="G2011" s="324"/>
      <c r="I2011" s="1"/>
      <c r="J2011" s="1"/>
      <c r="K2011" s="1"/>
    </row>
    <row r="2012" spans="1:11" customFormat="1" ht="43.2" x14ac:dyDescent="0.3">
      <c r="A2012" s="36" t="s">
        <v>23</v>
      </c>
      <c r="B2012" s="4" t="s">
        <v>3005</v>
      </c>
      <c r="C2012" s="4" t="s">
        <v>130</v>
      </c>
      <c r="D2012" s="22">
        <v>1</v>
      </c>
      <c r="E2012" s="76">
        <v>150.59</v>
      </c>
      <c r="F2012" s="6">
        <f>D2012*E2012</f>
        <v>150.59</v>
      </c>
      <c r="G2012" s="324"/>
      <c r="I2012" s="1"/>
      <c r="J2012" s="1"/>
      <c r="K2012" s="1"/>
    </row>
    <row r="2013" spans="1:11" customFormat="1" x14ac:dyDescent="0.3">
      <c r="A2013" s="36">
        <v>2</v>
      </c>
      <c r="B2013" s="74" t="s">
        <v>2992</v>
      </c>
      <c r="C2013" s="321"/>
      <c r="D2013" s="22"/>
      <c r="E2013" s="325"/>
      <c r="F2013" s="6">
        <f>SUM(F2012:F2012)</f>
        <v>150.59</v>
      </c>
      <c r="G2013" s="326">
        <f>F2013/F2018</f>
        <v>0.67269124159934424</v>
      </c>
      <c r="I2013" s="1"/>
      <c r="J2013" s="1"/>
      <c r="K2013" s="1"/>
    </row>
    <row r="2014" spans="1:11" customFormat="1" x14ac:dyDescent="0.3">
      <c r="A2014" s="36" t="s">
        <v>26</v>
      </c>
      <c r="B2014" s="74" t="s">
        <v>2993</v>
      </c>
      <c r="C2014" s="321"/>
      <c r="D2014" s="22"/>
      <c r="E2014" s="325"/>
      <c r="F2014" s="6">
        <f>F2010+F2013</f>
        <v>176.96600000000001</v>
      </c>
      <c r="G2014" s="324"/>
      <c r="I2014" s="1"/>
      <c r="J2014" s="1"/>
      <c r="K2014" s="1"/>
    </row>
    <row r="2015" spans="1:11" customFormat="1" x14ac:dyDescent="0.3">
      <c r="A2015" s="36">
        <v>3</v>
      </c>
      <c r="B2015" s="74" t="s">
        <v>2994</v>
      </c>
      <c r="C2015" s="4"/>
      <c r="D2015" s="22"/>
      <c r="E2015" s="325"/>
      <c r="F2015" s="6">
        <f>F2014*0.15</f>
        <v>26.544900000000002</v>
      </c>
      <c r="G2015" s="326">
        <f>F2015/F2018</f>
        <v>0.11857707509881422</v>
      </c>
      <c r="I2015" s="1"/>
      <c r="J2015" s="1"/>
      <c r="K2015" s="1"/>
    </row>
    <row r="2016" spans="1:11" customFormat="1" x14ac:dyDescent="0.3">
      <c r="A2016" s="36" t="s">
        <v>29</v>
      </c>
      <c r="B2016" s="74" t="s">
        <v>2995</v>
      </c>
      <c r="C2016" s="4"/>
      <c r="D2016" s="22"/>
      <c r="E2016" s="325"/>
      <c r="F2016" s="6">
        <f>F2014+F2015</f>
        <v>203.51090000000002</v>
      </c>
      <c r="G2016" s="324"/>
      <c r="I2016" s="1"/>
      <c r="J2016" s="1"/>
      <c r="K2016" s="1"/>
    </row>
    <row r="2017" spans="1:11" customFormat="1" x14ac:dyDescent="0.3">
      <c r="A2017" s="36">
        <v>4</v>
      </c>
      <c r="B2017" s="74" t="s">
        <v>2996</v>
      </c>
      <c r="C2017" s="4"/>
      <c r="D2017" s="22"/>
      <c r="E2017" s="325"/>
      <c r="F2017" s="6">
        <f>F2016*0.1</f>
        <v>20.351090000000003</v>
      </c>
      <c r="G2017" s="326">
        <f>F2017/F2018</f>
        <v>9.0909090909090912E-2</v>
      </c>
      <c r="I2017" s="1"/>
      <c r="J2017" s="1"/>
      <c r="K2017" s="1"/>
    </row>
    <row r="2018" spans="1:11" customFormat="1" x14ac:dyDescent="0.3">
      <c r="A2018" s="36" t="s">
        <v>32</v>
      </c>
      <c r="B2018" s="74" t="s">
        <v>2997</v>
      </c>
      <c r="C2018" s="4"/>
      <c r="D2018" s="22"/>
      <c r="E2018" s="325"/>
      <c r="F2018" s="6">
        <f>F2016+F2017</f>
        <v>223.86199000000002</v>
      </c>
      <c r="G2018" s="327">
        <f>SUM(G2010:G2017)</f>
        <v>0.99999999999999989</v>
      </c>
      <c r="I2018" s="1"/>
      <c r="J2018" s="1"/>
      <c r="K2018" s="1"/>
    </row>
    <row r="2019" spans="1:11" customFormat="1" ht="15" thickBot="1" x14ac:dyDescent="0.35">
      <c r="I2019" s="1"/>
      <c r="J2019" s="1"/>
      <c r="K2019" s="1"/>
    </row>
    <row r="2020" spans="1:11" ht="44.4" thickTop="1" thickBot="1" x14ac:dyDescent="0.35">
      <c r="A2020" s="61" t="s">
        <v>2</v>
      </c>
      <c r="B2020" s="62" t="s">
        <v>3</v>
      </c>
      <c r="C2020" s="63" t="s">
        <v>4</v>
      </c>
      <c r="D2020" s="64" t="s">
        <v>5</v>
      </c>
      <c r="E2020" s="230"/>
      <c r="F2020" s="20"/>
      <c r="G2020" s="20"/>
      <c r="H2020" s="54"/>
    </row>
    <row r="2021" spans="1:11" ht="261" customHeight="1" thickTop="1" thickBot="1" x14ac:dyDescent="0.35">
      <c r="A2021" s="85" t="s">
        <v>3046</v>
      </c>
      <c r="B2021" s="318" t="s">
        <v>3090</v>
      </c>
      <c r="C2021" s="50" t="s">
        <v>130</v>
      </c>
      <c r="D2021" s="50"/>
      <c r="E2021" s="20"/>
      <c r="F2021" s="20"/>
      <c r="G2021" s="20"/>
    </row>
    <row r="2022" spans="1:11" customFormat="1" ht="15" thickTop="1" x14ac:dyDescent="0.3">
      <c r="C2022" s="321" t="s">
        <v>4</v>
      </c>
      <c r="D2022" s="321" t="s">
        <v>11</v>
      </c>
      <c r="E2022" s="321" t="s">
        <v>2986</v>
      </c>
      <c r="F2022" s="321" t="s">
        <v>2987</v>
      </c>
      <c r="G2022" s="321" t="s">
        <v>2988</v>
      </c>
      <c r="H2022" s="1"/>
      <c r="I2022" s="1"/>
      <c r="J2022" s="1"/>
    </row>
    <row r="2023" spans="1:11" customFormat="1" x14ac:dyDescent="0.3">
      <c r="A2023" s="321"/>
      <c r="B2023" s="74" t="s">
        <v>2989</v>
      </c>
      <c r="C2023" s="4"/>
      <c r="D2023" s="321"/>
      <c r="E2023" s="321"/>
      <c r="F2023" s="321"/>
      <c r="G2023" s="321"/>
      <c r="H2023" s="1"/>
      <c r="I2023" s="1"/>
      <c r="J2023" s="1"/>
    </row>
    <row r="2024" spans="1:11" customFormat="1" x14ac:dyDescent="0.3">
      <c r="A2024" s="319" t="s">
        <v>16</v>
      </c>
      <c r="B2024" s="4" t="s">
        <v>2947</v>
      </c>
      <c r="C2024" s="4" t="s">
        <v>2948</v>
      </c>
      <c r="D2024" s="321">
        <v>0</v>
      </c>
      <c r="E2024" s="321">
        <v>25.18</v>
      </c>
      <c r="F2024" s="6">
        <f>D2024*E2024</f>
        <v>0</v>
      </c>
      <c r="G2024" s="321"/>
      <c r="H2024" s="1"/>
      <c r="I2024" s="1"/>
      <c r="J2024" s="1"/>
    </row>
    <row r="2025" spans="1:11" customFormat="1" x14ac:dyDescent="0.3">
      <c r="A2025" s="319" t="s">
        <v>19</v>
      </c>
      <c r="B2025" s="4" t="s">
        <v>2949</v>
      </c>
      <c r="C2025" s="4" t="s">
        <v>2948</v>
      </c>
      <c r="D2025" s="321">
        <v>0.16</v>
      </c>
      <c r="E2025" s="321">
        <v>28.09</v>
      </c>
      <c r="F2025" s="6">
        <f t="shared" ref="F2025:F2026" si="39">D2025*E2025</f>
        <v>4.4943999999999997</v>
      </c>
      <c r="G2025" s="321"/>
      <c r="H2025" s="1"/>
      <c r="I2025" s="1"/>
      <c r="J2025" s="1"/>
    </row>
    <row r="2026" spans="1:11" customFormat="1" x14ac:dyDescent="0.3">
      <c r="A2026" s="319" t="s">
        <v>131</v>
      </c>
      <c r="B2026" s="4" t="s">
        <v>2950</v>
      </c>
      <c r="C2026" s="4" t="s">
        <v>2948</v>
      </c>
      <c r="D2026" s="321">
        <v>0</v>
      </c>
      <c r="E2026" s="321">
        <v>30.28</v>
      </c>
      <c r="F2026" s="6">
        <f t="shared" si="39"/>
        <v>0</v>
      </c>
      <c r="G2026" s="321"/>
      <c r="H2026" s="1"/>
      <c r="I2026" s="1"/>
      <c r="J2026" s="1"/>
    </row>
    <row r="2027" spans="1:11" customFormat="1" x14ac:dyDescent="0.3">
      <c r="A2027" s="319">
        <v>1</v>
      </c>
      <c r="B2027" s="74" t="s">
        <v>2990</v>
      </c>
      <c r="C2027" s="4"/>
      <c r="D2027" s="321"/>
      <c r="E2027" s="321"/>
      <c r="F2027" s="322">
        <f>SUM(F2024:F2026)</f>
        <v>4.4943999999999997</v>
      </c>
      <c r="G2027" s="323">
        <f>F2027/F2035</f>
        <v>0.14504888364254975</v>
      </c>
      <c r="H2027" s="1"/>
      <c r="I2027" s="1"/>
      <c r="J2027" s="1"/>
    </row>
    <row r="2028" spans="1:11" customFormat="1" x14ac:dyDescent="0.3">
      <c r="A2028" s="36"/>
      <c r="B2028" s="74" t="s">
        <v>45</v>
      </c>
      <c r="C2028" s="4"/>
      <c r="D2028" s="4"/>
      <c r="E2028" s="4"/>
      <c r="F2028" s="6"/>
      <c r="G2028" s="324"/>
      <c r="H2028" s="1"/>
      <c r="I2028" s="1"/>
      <c r="J2028" s="1"/>
    </row>
    <row r="2029" spans="1:11" customFormat="1" x14ac:dyDescent="0.3">
      <c r="A2029" s="36" t="s">
        <v>23</v>
      </c>
      <c r="B2029" s="4" t="s">
        <v>3010</v>
      </c>
      <c r="C2029" s="4" t="s">
        <v>2954</v>
      </c>
      <c r="D2029" s="22">
        <v>1</v>
      </c>
      <c r="E2029" s="76">
        <v>20</v>
      </c>
      <c r="F2029" s="6">
        <f>D2029*E2029</f>
        <v>20</v>
      </c>
      <c r="G2029" s="324"/>
      <c r="H2029" s="1"/>
      <c r="I2029" s="1"/>
      <c r="J2029" s="1"/>
    </row>
    <row r="2030" spans="1:11" customFormat="1" x14ac:dyDescent="0.3">
      <c r="A2030" s="36">
        <v>2</v>
      </c>
      <c r="B2030" s="74" t="s">
        <v>2992</v>
      </c>
      <c r="C2030" s="321"/>
      <c r="D2030" s="22"/>
      <c r="E2030" s="325"/>
      <c r="F2030" s="6">
        <f>SUM(F2029:F2029)</f>
        <v>20</v>
      </c>
      <c r="G2030" s="326">
        <f>F2030/F2035</f>
        <v>0.6454649503495451</v>
      </c>
      <c r="H2030" s="1"/>
      <c r="I2030" s="1"/>
      <c r="J2030" s="1"/>
    </row>
    <row r="2031" spans="1:11" customFormat="1" x14ac:dyDescent="0.3">
      <c r="A2031" s="36" t="s">
        <v>26</v>
      </c>
      <c r="B2031" s="74" t="s">
        <v>2993</v>
      </c>
      <c r="C2031" s="321"/>
      <c r="D2031" s="22"/>
      <c r="E2031" s="325"/>
      <c r="F2031" s="6">
        <f>F2027+F2030</f>
        <v>24.494399999999999</v>
      </c>
      <c r="G2031" s="324"/>
      <c r="H2031" s="1"/>
      <c r="I2031" s="1"/>
      <c r="J2031" s="1"/>
    </row>
    <row r="2032" spans="1:11" customFormat="1" x14ac:dyDescent="0.3">
      <c r="A2032" s="36">
        <v>3</v>
      </c>
      <c r="B2032" s="74" t="s">
        <v>2994</v>
      </c>
      <c r="C2032" s="4"/>
      <c r="D2032" s="22"/>
      <c r="E2032" s="325"/>
      <c r="F2032" s="6">
        <f>F2031*0.15</f>
        <v>3.6741599999999996</v>
      </c>
      <c r="G2032" s="326">
        <f>F2032/F2035</f>
        <v>0.11857707509881421</v>
      </c>
      <c r="H2032" s="1"/>
      <c r="I2032" s="1"/>
      <c r="J2032" s="1"/>
    </row>
    <row r="2033" spans="1:10" customFormat="1" x14ac:dyDescent="0.3">
      <c r="A2033" s="36" t="s">
        <v>29</v>
      </c>
      <c r="B2033" s="74" t="s">
        <v>2995</v>
      </c>
      <c r="C2033" s="4"/>
      <c r="D2033" s="22"/>
      <c r="E2033" s="325"/>
      <c r="F2033" s="6">
        <f>F2031+F2032</f>
        <v>28.168559999999999</v>
      </c>
      <c r="G2033" s="324"/>
      <c r="H2033" s="1"/>
      <c r="I2033" s="1"/>
      <c r="J2033" s="1"/>
    </row>
    <row r="2034" spans="1:10" customFormat="1" x14ac:dyDescent="0.3">
      <c r="A2034" s="36">
        <v>4</v>
      </c>
      <c r="B2034" s="74" t="s">
        <v>2996</v>
      </c>
      <c r="C2034" s="4"/>
      <c r="D2034" s="22"/>
      <c r="E2034" s="325"/>
      <c r="F2034" s="6">
        <f>F2033*0.1</f>
        <v>2.816856</v>
      </c>
      <c r="G2034" s="326">
        <f>F2034/F2035</f>
        <v>9.0909090909090912E-2</v>
      </c>
      <c r="H2034" s="1"/>
      <c r="I2034" s="1"/>
      <c r="J2034" s="1"/>
    </row>
    <row r="2035" spans="1:10" customFormat="1" x14ac:dyDescent="0.3">
      <c r="A2035" s="36" t="s">
        <v>32</v>
      </c>
      <c r="B2035" s="74" t="s">
        <v>2997</v>
      </c>
      <c r="C2035" s="4"/>
      <c r="D2035" s="22"/>
      <c r="E2035" s="325"/>
      <c r="F2035" s="6">
        <f>F2033+F2034</f>
        <v>30.985416000000001</v>
      </c>
      <c r="G2035" s="327">
        <f>SUM(G2027:G2034)</f>
        <v>1</v>
      </c>
      <c r="H2035" s="1"/>
      <c r="I2035" s="1"/>
      <c r="J2035" s="1"/>
    </row>
    <row r="2036" spans="1:10" customFormat="1" ht="15" thickBot="1" x14ac:dyDescent="0.35"/>
    <row r="2037" spans="1:10" customFormat="1" ht="44.4" thickTop="1" thickBot="1" x14ac:dyDescent="0.35">
      <c r="A2037" s="61" t="s">
        <v>2</v>
      </c>
      <c r="B2037" s="62" t="s">
        <v>3</v>
      </c>
      <c r="C2037" s="63" t="s">
        <v>4</v>
      </c>
      <c r="D2037" s="64" t="s">
        <v>5</v>
      </c>
      <c r="E2037" s="230"/>
      <c r="F2037" s="20"/>
      <c r="G2037" s="20"/>
      <c r="H2037" s="54"/>
    </row>
    <row r="2038" spans="1:10" customFormat="1" ht="244.2" customHeight="1" thickTop="1" thickBot="1" x14ac:dyDescent="0.35">
      <c r="A2038" s="85" t="s">
        <v>3047</v>
      </c>
      <c r="B2038" s="318" t="s">
        <v>3011</v>
      </c>
      <c r="C2038" s="50" t="s">
        <v>130</v>
      </c>
      <c r="D2038" s="50">
        <v>1</v>
      </c>
      <c r="E2038" s="20"/>
      <c r="F2038" s="20"/>
      <c r="G2038" s="20"/>
      <c r="H2038" s="1"/>
    </row>
    <row r="2039" spans="1:10" customFormat="1" ht="30" thickTop="1" thickBot="1" x14ac:dyDescent="0.35">
      <c r="A2039" s="61" t="s">
        <v>9</v>
      </c>
      <c r="B2039" s="62" t="s">
        <v>10</v>
      </c>
      <c r="C2039" s="62" t="s">
        <v>4</v>
      </c>
      <c r="D2039" s="62" t="s">
        <v>11</v>
      </c>
      <c r="E2039" s="62" t="s">
        <v>12</v>
      </c>
      <c r="F2039" s="62" t="s">
        <v>13</v>
      </c>
      <c r="G2039" s="64" t="s">
        <v>14</v>
      </c>
      <c r="H2039" s="1"/>
    </row>
    <row r="2040" spans="1:10" customFormat="1" ht="15" thickTop="1" x14ac:dyDescent="0.3">
      <c r="A2040" s="20"/>
      <c r="B2040" s="67" t="s">
        <v>15</v>
      </c>
      <c r="C2040" s="68"/>
      <c r="D2040" s="68"/>
      <c r="E2040" s="68"/>
      <c r="F2040" s="68"/>
      <c r="G2040" s="7"/>
      <c r="H2040" s="1"/>
    </row>
    <row r="2041" spans="1:10" customFormat="1" x14ac:dyDescent="0.3">
      <c r="A2041" s="319" t="s">
        <v>16</v>
      </c>
      <c r="B2041" s="4" t="s">
        <v>2947</v>
      </c>
      <c r="C2041" s="4" t="s">
        <v>2948</v>
      </c>
      <c r="D2041" s="320">
        <v>0.5</v>
      </c>
      <c r="E2041" s="321">
        <v>25.18</v>
      </c>
      <c r="F2041" s="6">
        <f>D2041*E2041</f>
        <v>12.59</v>
      </c>
      <c r="G2041" s="321"/>
    </row>
    <row r="2042" spans="1:10" customFormat="1" x14ac:dyDescent="0.3">
      <c r="A2042" s="319" t="s">
        <v>19</v>
      </c>
      <c r="B2042" s="4" t="s">
        <v>2949</v>
      </c>
      <c r="C2042" s="4" t="s">
        <v>2948</v>
      </c>
      <c r="D2042" s="320">
        <v>0.5</v>
      </c>
      <c r="E2042" s="321">
        <v>28.09</v>
      </c>
      <c r="F2042" s="6">
        <f t="shared" ref="F2042:F2043" si="40">D2042*E2042</f>
        <v>14.045</v>
      </c>
      <c r="G2042" s="321"/>
    </row>
    <row r="2043" spans="1:10" customFormat="1" ht="15" thickBot="1" x14ac:dyDescent="0.35">
      <c r="A2043" s="319" t="s">
        <v>131</v>
      </c>
      <c r="B2043" s="4" t="s">
        <v>2950</v>
      </c>
      <c r="C2043" s="4" t="s">
        <v>2948</v>
      </c>
      <c r="D2043" s="320">
        <v>0.45</v>
      </c>
      <c r="E2043" s="321">
        <v>30.28</v>
      </c>
      <c r="F2043" s="6">
        <f t="shared" si="40"/>
        <v>13.626000000000001</v>
      </c>
      <c r="G2043" s="321"/>
    </row>
    <row r="2044" spans="1:10" customFormat="1" ht="15.6" thickTop="1" thickBot="1" x14ac:dyDescent="0.35">
      <c r="A2044" s="71">
        <v>1</v>
      </c>
      <c r="B2044" s="244" t="s">
        <v>21</v>
      </c>
      <c r="C2044" s="245"/>
      <c r="D2044" s="245"/>
      <c r="E2044" s="246"/>
      <c r="F2044" s="72">
        <f>SUM(F2041:F2043)</f>
        <v>40.260999999999996</v>
      </c>
      <c r="G2044" s="73">
        <f>SUM(F2044/F2055)</f>
        <v>0.32609171494508998</v>
      </c>
      <c r="H2044" s="1"/>
    </row>
    <row r="2045" spans="1:10" customFormat="1" ht="15" thickTop="1" x14ac:dyDescent="0.3">
      <c r="A2045" s="20"/>
      <c r="B2045" s="74" t="s">
        <v>188</v>
      </c>
      <c r="C2045" s="4"/>
      <c r="D2045" s="4"/>
      <c r="E2045" s="4"/>
      <c r="F2045" s="41"/>
      <c r="G2045" s="75"/>
      <c r="H2045" s="1"/>
    </row>
    <row r="2046" spans="1:10" customFormat="1" ht="34.200000000000003" customHeight="1" thickBot="1" x14ac:dyDescent="0.35">
      <c r="A2046" s="36" t="s">
        <v>23</v>
      </c>
      <c r="B2046" s="4" t="s">
        <v>3012</v>
      </c>
      <c r="C2046" s="39" t="s">
        <v>130</v>
      </c>
      <c r="D2046" s="40">
        <v>1</v>
      </c>
      <c r="E2046" s="6">
        <v>53.14</v>
      </c>
      <c r="F2046" s="41">
        <f t="shared" ref="F2046" si="41">D2046*E2046</f>
        <v>53.14</v>
      </c>
      <c r="G2046" s="7"/>
      <c r="H2046" s="1"/>
    </row>
    <row r="2047" spans="1:10" customFormat="1" ht="15.6" thickTop="1" thickBot="1" x14ac:dyDescent="0.35">
      <c r="A2047" s="71">
        <v>2</v>
      </c>
      <c r="B2047" s="244" t="s">
        <v>134</v>
      </c>
      <c r="C2047" s="245"/>
      <c r="D2047" s="245"/>
      <c r="E2047" s="246"/>
      <c r="F2047" s="72">
        <f>SUM(F2046:F2046)</f>
        <v>53.14</v>
      </c>
      <c r="G2047" s="73">
        <f>SUM(F2047/F2055)</f>
        <v>0.43040445424063195</v>
      </c>
      <c r="H2047" s="1"/>
    </row>
    <row r="2048" spans="1:10" customFormat="1" ht="15" thickTop="1" x14ac:dyDescent="0.3">
      <c r="A2048" s="7"/>
      <c r="B2048" s="74" t="s">
        <v>22</v>
      </c>
      <c r="C2048" s="4"/>
      <c r="D2048" s="4"/>
      <c r="E2048" s="4"/>
      <c r="F2048" s="41"/>
      <c r="G2048" s="75"/>
      <c r="H2048" s="1"/>
    </row>
    <row r="2049" spans="1:8" customFormat="1" ht="15" thickBot="1" x14ac:dyDescent="0.35">
      <c r="A2049" s="36" t="s">
        <v>50</v>
      </c>
      <c r="B2049" s="4" t="s">
        <v>2953</v>
      </c>
      <c r="C2049" s="4" t="s">
        <v>2954</v>
      </c>
      <c r="D2049" s="4">
        <v>1</v>
      </c>
      <c r="E2049" s="76">
        <v>4.2</v>
      </c>
      <c r="F2049" s="23">
        <f>PRODUCT(D2049:E2049)</f>
        <v>4.2</v>
      </c>
      <c r="G2049" s="7"/>
      <c r="H2049" s="1"/>
    </row>
    <row r="2050" spans="1:8" customFormat="1" ht="15.6" thickTop="1" thickBot="1" x14ac:dyDescent="0.35">
      <c r="A2050" s="71">
        <v>3</v>
      </c>
      <c r="B2050" s="244" t="s">
        <v>25</v>
      </c>
      <c r="C2050" s="245"/>
      <c r="D2050" s="245"/>
      <c r="E2050" s="246"/>
      <c r="F2050" s="72">
        <f>SUM(F2049)</f>
        <v>4.2</v>
      </c>
      <c r="G2050" s="73">
        <f>SUM(F2050/F2055)</f>
        <v>3.4017664806372867E-2</v>
      </c>
      <c r="H2050" s="1"/>
    </row>
    <row r="2051" spans="1:8" customFormat="1" ht="15.6" thickTop="1" thickBot="1" x14ac:dyDescent="0.35">
      <c r="A2051" s="78" t="s">
        <v>26</v>
      </c>
      <c r="B2051" s="244" t="s">
        <v>27</v>
      </c>
      <c r="C2051" s="245"/>
      <c r="D2051" s="245"/>
      <c r="E2051" s="246"/>
      <c r="F2051" s="79">
        <f>SUM(F2044,F2047+F2050)</f>
        <v>97.600999999999999</v>
      </c>
      <c r="G2051" s="3"/>
      <c r="H2051" s="1"/>
    </row>
    <row r="2052" spans="1:8" customFormat="1" ht="15.6" thickTop="1" thickBot="1" x14ac:dyDescent="0.35">
      <c r="A2052" s="80">
        <v>3</v>
      </c>
      <c r="B2052" s="264" t="s">
        <v>28</v>
      </c>
      <c r="C2052" s="265"/>
      <c r="D2052" s="265"/>
      <c r="E2052" s="266"/>
      <c r="F2052" s="79">
        <f>SUM(F2051)*15%</f>
        <v>14.640149999999998</v>
      </c>
      <c r="G2052" s="73">
        <f>SUM(F2052/F2055)</f>
        <v>0.11857707509881421</v>
      </c>
      <c r="H2052" s="1"/>
    </row>
    <row r="2053" spans="1:8" customFormat="1" ht="15.6" thickTop="1" thickBot="1" x14ac:dyDescent="0.35">
      <c r="A2053" s="78" t="s">
        <v>29</v>
      </c>
      <c r="B2053" s="244" t="s">
        <v>30</v>
      </c>
      <c r="C2053" s="245"/>
      <c r="D2053" s="245"/>
      <c r="E2053" s="246"/>
      <c r="F2053" s="81">
        <f>SUM(F2051:F2052)</f>
        <v>112.24115</v>
      </c>
      <c r="G2053" s="17"/>
      <c r="H2053" s="1"/>
    </row>
    <row r="2054" spans="1:8" customFormat="1" ht="15.6" thickTop="1" thickBot="1" x14ac:dyDescent="0.35">
      <c r="A2054" s="80">
        <v>4</v>
      </c>
      <c r="B2054" s="264" t="s">
        <v>31</v>
      </c>
      <c r="C2054" s="265"/>
      <c r="D2054" s="265"/>
      <c r="E2054" s="266"/>
      <c r="F2054" s="79">
        <f>SUM(F2053)*10%</f>
        <v>11.224115000000001</v>
      </c>
      <c r="G2054" s="73">
        <f>SUM(F2054/F2055)</f>
        <v>9.0909090909090912E-2</v>
      </c>
      <c r="H2054" s="1"/>
    </row>
    <row r="2055" spans="1:8" customFormat="1" ht="15.6" thickTop="1" thickBot="1" x14ac:dyDescent="0.35">
      <c r="A2055" s="78" t="s">
        <v>32</v>
      </c>
      <c r="B2055" s="244" t="s">
        <v>33</v>
      </c>
      <c r="C2055" s="245"/>
      <c r="D2055" s="245"/>
      <c r="E2055" s="246"/>
      <c r="F2055" s="81">
        <f>SUM(F2053:F2054)</f>
        <v>123.465265</v>
      </c>
      <c r="G2055" s="82">
        <f>SUM(G2044,G2047,G2052,G2054)</f>
        <v>0.96598233519362708</v>
      </c>
      <c r="H2055" s="1"/>
    </row>
    <row r="2056" spans="1:8" customFormat="1" ht="15.6" thickTop="1" thickBot="1" x14ac:dyDescent="0.35">
      <c r="A2056" s="17"/>
      <c r="B2056" s="17"/>
      <c r="C2056" s="17"/>
      <c r="D2056" s="17"/>
      <c r="E2056" s="17"/>
      <c r="F2056" s="17"/>
      <c r="G2056" s="17"/>
      <c r="H2056" s="1"/>
    </row>
    <row r="2057" spans="1:8" customFormat="1" ht="44.4" thickTop="1" thickBot="1" x14ac:dyDescent="0.35">
      <c r="A2057" s="61" t="s">
        <v>2</v>
      </c>
      <c r="B2057" s="62" t="s">
        <v>3</v>
      </c>
      <c r="C2057" s="63" t="s">
        <v>4</v>
      </c>
      <c r="D2057" s="64" t="s">
        <v>5</v>
      </c>
      <c r="E2057" s="230"/>
      <c r="F2057" s="20"/>
      <c r="G2057" s="20"/>
      <c r="H2057" s="54"/>
    </row>
    <row r="2058" spans="1:8" customFormat="1" ht="236.4" customHeight="1" thickTop="1" thickBot="1" x14ac:dyDescent="0.35">
      <c r="A2058" s="85" t="s">
        <v>3048</v>
      </c>
      <c r="B2058" s="318" t="s">
        <v>3013</v>
      </c>
      <c r="C2058" s="50" t="s">
        <v>130</v>
      </c>
      <c r="D2058" s="50">
        <v>1</v>
      </c>
      <c r="E2058" s="20"/>
      <c r="F2058" s="20"/>
      <c r="G2058" s="20"/>
      <c r="H2058" s="1"/>
    </row>
    <row r="2059" spans="1:8" customFormat="1" ht="30" thickTop="1" thickBot="1" x14ac:dyDescent="0.35">
      <c r="A2059" s="61" t="s">
        <v>9</v>
      </c>
      <c r="B2059" s="62" t="s">
        <v>10</v>
      </c>
      <c r="C2059" s="62" t="s">
        <v>4</v>
      </c>
      <c r="D2059" s="62" t="s">
        <v>11</v>
      </c>
      <c r="E2059" s="62" t="s">
        <v>12</v>
      </c>
      <c r="F2059" s="62" t="s">
        <v>13</v>
      </c>
      <c r="G2059" s="64" t="s">
        <v>14</v>
      </c>
      <c r="H2059" s="1"/>
    </row>
    <row r="2060" spans="1:8" customFormat="1" ht="15" thickTop="1" x14ac:dyDescent="0.3">
      <c r="A2060" s="20"/>
      <c r="B2060" s="67" t="s">
        <v>15</v>
      </c>
      <c r="C2060" s="68"/>
      <c r="D2060" s="68"/>
      <c r="E2060" s="68"/>
      <c r="F2060" s="68"/>
      <c r="G2060" s="7"/>
      <c r="H2060" s="1"/>
    </row>
    <row r="2061" spans="1:8" customFormat="1" x14ac:dyDescent="0.3">
      <c r="A2061" s="319" t="s">
        <v>16</v>
      </c>
      <c r="B2061" s="4" t="s">
        <v>2947</v>
      </c>
      <c r="C2061" s="4" t="s">
        <v>2948</v>
      </c>
      <c r="D2061" s="320">
        <v>0.5</v>
      </c>
      <c r="E2061" s="321">
        <v>25.18</v>
      </c>
      <c r="F2061" s="6">
        <f>D2061*E2061</f>
        <v>12.59</v>
      </c>
      <c r="G2061" s="321"/>
    </row>
    <row r="2062" spans="1:8" customFormat="1" x14ac:dyDescent="0.3">
      <c r="A2062" s="319" t="s">
        <v>19</v>
      </c>
      <c r="B2062" s="4" t="s">
        <v>2949</v>
      </c>
      <c r="C2062" s="4" t="s">
        <v>2948</v>
      </c>
      <c r="D2062" s="320">
        <v>0.5</v>
      </c>
      <c r="E2062" s="321">
        <v>28.09</v>
      </c>
      <c r="F2062" s="6">
        <f t="shared" ref="F2062:F2063" si="42">D2062*E2062</f>
        <v>14.045</v>
      </c>
      <c r="G2062" s="321"/>
    </row>
    <row r="2063" spans="1:8" customFormat="1" ht="15" thickBot="1" x14ac:dyDescent="0.35">
      <c r="A2063" s="319" t="s">
        <v>131</v>
      </c>
      <c r="B2063" s="4" t="s">
        <v>2950</v>
      </c>
      <c r="C2063" s="4" t="s">
        <v>2948</v>
      </c>
      <c r="D2063" s="320">
        <v>0.5</v>
      </c>
      <c r="E2063" s="321">
        <v>30.28</v>
      </c>
      <c r="F2063" s="6">
        <f t="shared" si="42"/>
        <v>15.14</v>
      </c>
      <c r="G2063" s="321"/>
    </row>
    <row r="2064" spans="1:8" customFormat="1" ht="15.6" thickTop="1" thickBot="1" x14ac:dyDescent="0.35">
      <c r="A2064" s="71">
        <v>1</v>
      </c>
      <c r="B2064" s="244" t="s">
        <v>21</v>
      </c>
      <c r="C2064" s="245"/>
      <c r="D2064" s="245"/>
      <c r="E2064" s="246"/>
      <c r="F2064" s="72">
        <f>SUM(F2061:F2063)</f>
        <v>41.774999999999999</v>
      </c>
      <c r="G2064" s="73">
        <f>SUM(F2064/F2075)</f>
        <v>0.44491364654792542</v>
      </c>
      <c r="H2064" s="1"/>
    </row>
    <row r="2065" spans="1:8" customFormat="1" ht="15" thickTop="1" x14ac:dyDescent="0.3">
      <c r="A2065" s="20"/>
      <c r="B2065" s="74" t="s">
        <v>188</v>
      </c>
      <c r="C2065" s="4"/>
      <c r="D2065" s="4"/>
      <c r="E2065" s="4"/>
      <c r="F2065" s="41"/>
      <c r="G2065" s="75"/>
      <c r="H2065" s="1"/>
    </row>
    <row r="2066" spans="1:8" customFormat="1" ht="29.4" thickBot="1" x14ac:dyDescent="0.35">
      <c r="A2066" s="36" t="s">
        <v>23</v>
      </c>
      <c r="B2066" s="4" t="s">
        <v>3014</v>
      </c>
      <c r="C2066" s="39" t="s">
        <v>130</v>
      </c>
      <c r="D2066" s="40">
        <v>1</v>
      </c>
      <c r="E2066" s="6">
        <v>28.25</v>
      </c>
      <c r="F2066" s="41">
        <f t="shared" ref="F2066" si="43">D2066*E2066</f>
        <v>28.25</v>
      </c>
      <c r="G2066" s="7"/>
      <c r="H2066" s="1"/>
    </row>
    <row r="2067" spans="1:8" customFormat="1" ht="15.6" thickTop="1" thickBot="1" x14ac:dyDescent="0.35">
      <c r="A2067" s="71">
        <v>2</v>
      </c>
      <c r="B2067" s="244" t="s">
        <v>134</v>
      </c>
      <c r="C2067" s="245"/>
      <c r="D2067" s="245"/>
      <c r="E2067" s="246"/>
      <c r="F2067" s="72">
        <f>SUM(F2066:F2066)</f>
        <v>28.25</v>
      </c>
      <c r="G2067" s="73">
        <f>SUM(F2067/F2075)</f>
        <v>0.30086919245909977</v>
      </c>
      <c r="H2067" s="1"/>
    </row>
    <row r="2068" spans="1:8" customFormat="1" ht="15" thickTop="1" x14ac:dyDescent="0.3">
      <c r="A2068" s="7"/>
      <c r="B2068" s="74" t="s">
        <v>22</v>
      </c>
      <c r="C2068" s="4"/>
      <c r="D2068" s="4"/>
      <c r="E2068" s="4"/>
      <c r="F2068" s="41"/>
      <c r="G2068" s="75"/>
      <c r="H2068" s="1"/>
    </row>
    <row r="2069" spans="1:8" customFormat="1" ht="15" thickBot="1" x14ac:dyDescent="0.35">
      <c r="A2069" s="36" t="s">
        <v>50</v>
      </c>
      <c r="B2069" s="4" t="s">
        <v>2953</v>
      </c>
      <c r="C2069" s="4" t="s">
        <v>2954</v>
      </c>
      <c r="D2069" s="4">
        <v>1</v>
      </c>
      <c r="E2069" s="76">
        <v>4.2</v>
      </c>
      <c r="F2069" s="23">
        <f>PRODUCT(D2069:E2069)</f>
        <v>4.2</v>
      </c>
      <c r="G2069" s="7"/>
      <c r="H2069" s="1"/>
    </row>
    <row r="2070" spans="1:8" customFormat="1" ht="15.6" thickTop="1" thickBot="1" x14ac:dyDescent="0.35">
      <c r="A2070" s="71">
        <v>3</v>
      </c>
      <c r="B2070" s="244" t="s">
        <v>25</v>
      </c>
      <c r="C2070" s="245"/>
      <c r="D2070" s="245"/>
      <c r="E2070" s="246"/>
      <c r="F2070" s="72">
        <f>SUM(F2069)</f>
        <v>4.2</v>
      </c>
      <c r="G2070" s="73">
        <f>SUM(F2070/F2075)</f>
        <v>4.4730994985069703E-2</v>
      </c>
      <c r="H2070" s="1"/>
    </row>
    <row r="2071" spans="1:8" customFormat="1" ht="15.6" thickTop="1" thickBot="1" x14ac:dyDescent="0.35">
      <c r="A2071" s="78" t="s">
        <v>26</v>
      </c>
      <c r="B2071" s="244" t="s">
        <v>27</v>
      </c>
      <c r="C2071" s="245"/>
      <c r="D2071" s="245"/>
      <c r="E2071" s="246"/>
      <c r="F2071" s="79">
        <f>SUM(F2064,F2067+F2070)</f>
        <v>74.224999999999994</v>
      </c>
      <c r="G2071" s="3"/>
      <c r="H2071" s="1"/>
    </row>
    <row r="2072" spans="1:8" customFormat="1" ht="15.6" thickTop="1" thickBot="1" x14ac:dyDescent="0.35">
      <c r="A2072" s="80">
        <v>3</v>
      </c>
      <c r="B2072" s="264" t="s">
        <v>28</v>
      </c>
      <c r="C2072" s="265"/>
      <c r="D2072" s="265"/>
      <c r="E2072" s="266"/>
      <c r="F2072" s="79">
        <f>SUM(F2071)*15%</f>
        <v>11.133749999999999</v>
      </c>
      <c r="G2072" s="73">
        <f>SUM(F2072/F2075)</f>
        <v>0.11857707509881424</v>
      </c>
      <c r="H2072" s="1"/>
    </row>
    <row r="2073" spans="1:8" customFormat="1" ht="15.6" thickTop="1" thickBot="1" x14ac:dyDescent="0.35">
      <c r="A2073" s="78" t="s">
        <v>29</v>
      </c>
      <c r="B2073" s="244" t="s">
        <v>30</v>
      </c>
      <c r="C2073" s="245"/>
      <c r="D2073" s="245"/>
      <c r="E2073" s="246"/>
      <c r="F2073" s="81">
        <f>SUM(F2071:F2072)</f>
        <v>85.358749999999986</v>
      </c>
      <c r="G2073" s="17"/>
      <c r="H2073" s="1"/>
    </row>
    <row r="2074" spans="1:8" customFormat="1" ht="15.6" thickTop="1" thickBot="1" x14ac:dyDescent="0.35">
      <c r="A2074" s="80">
        <v>4</v>
      </c>
      <c r="B2074" s="264" t="s">
        <v>31</v>
      </c>
      <c r="C2074" s="265"/>
      <c r="D2074" s="265"/>
      <c r="E2074" s="266"/>
      <c r="F2074" s="79">
        <f>SUM(F2073)*10%</f>
        <v>8.535874999999999</v>
      </c>
      <c r="G2074" s="73">
        <f>SUM(F2074/F2075)</f>
        <v>9.0909090909090912E-2</v>
      </c>
      <c r="H2074" s="1"/>
    </row>
    <row r="2075" spans="1:8" customFormat="1" ht="15.6" thickTop="1" thickBot="1" x14ac:dyDescent="0.35">
      <c r="A2075" s="78" t="s">
        <v>32</v>
      </c>
      <c r="B2075" s="244" t="s">
        <v>33</v>
      </c>
      <c r="C2075" s="245"/>
      <c r="D2075" s="245"/>
      <c r="E2075" s="246"/>
      <c r="F2075" s="81">
        <f>SUM(F2073:F2074)</f>
        <v>93.894624999999991</v>
      </c>
      <c r="G2075" s="82">
        <f>SUM(G2064,G2067,G2072,G2074)</f>
        <v>0.95526900501493028</v>
      </c>
      <c r="H2075" s="1"/>
    </row>
    <row r="2076" spans="1:8" customFormat="1" ht="15.6" thickTop="1" thickBot="1" x14ac:dyDescent="0.35"/>
    <row r="2077" spans="1:8" customFormat="1" ht="44.4" thickTop="1" thickBot="1" x14ac:dyDescent="0.35">
      <c r="A2077" s="61" t="s">
        <v>2</v>
      </c>
      <c r="B2077" s="62" t="s">
        <v>3</v>
      </c>
      <c r="C2077" s="63" t="s">
        <v>4</v>
      </c>
      <c r="D2077" s="64" t="s">
        <v>5</v>
      </c>
      <c r="E2077" s="230"/>
      <c r="F2077" s="20"/>
      <c r="G2077" s="20"/>
      <c r="H2077" s="54"/>
    </row>
    <row r="2078" spans="1:8" customFormat="1" ht="321.60000000000002" customHeight="1" thickTop="1" thickBot="1" x14ac:dyDescent="0.35">
      <c r="A2078" s="85" t="s">
        <v>3049</v>
      </c>
      <c r="B2078" s="318" t="s">
        <v>3015</v>
      </c>
      <c r="C2078" s="50" t="s">
        <v>130</v>
      </c>
      <c r="D2078" s="50">
        <v>1</v>
      </c>
      <c r="E2078" s="20"/>
      <c r="F2078" s="20"/>
      <c r="G2078" s="20"/>
      <c r="H2078" s="1"/>
    </row>
    <row r="2079" spans="1:8" customFormat="1" ht="30" thickTop="1" thickBot="1" x14ac:dyDescent="0.35">
      <c r="A2079" s="61" t="s">
        <v>9</v>
      </c>
      <c r="B2079" s="62" t="s">
        <v>10</v>
      </c>
      <c r="C2079" s="62" t="s">
        <v>4</v>
      </c>
      <c r="D2079" s="62" t="s">
        <v>11</v>
      </c>
      <c r="E2079" s="62" t="s">
        <v>12</v>
      </c>
      <c r="F2079" s="62" t="s">
        <v>13</v>
      </c>
      <c r="G2079" s="64" t="s">
        <v>14</v>
      </c>
      <c r="H2079" s="1"/>
    </row>
    <row r="2080" spans="1:8" customFormat="1" ht="15" thickTop="1" x14ac:dyDescent="0.3">
      <c r="A2080" s="20"/>
      <c r="B2080" s="67" t="s">
        <v>15</v>
      </c>
      <c r="C2080" s="68"/>
      <c r="D2080" s="68"/>
      <c r="E2080" s="68"/>
      <c r="F2080" s="68"/>
      <c r="G2080" s="7"/>
      <c r="H2080" s="1"/>
    </row>
    <row r="2081" spans="1:8" customFormat="1" x14ac:dyDescent="0.3">
      <c r="A2081" s="319" t="s">
        <v>16</v>
      </c>
      <c r="B2081" s="4" t="s">
        <v>2947</v>
      </c>
      <c r="C2081" s="4" t="s">
        <v>2948</v>
      </c>
      <c r="D2081" s="320">
        <v>0.6</v>
      </c>
      <c r="E2081" s="321">
        <v>25.18</v>
      </c>
      <c r="F2081" s="6">
        <f>D2081*E2081</f>
        <v>15.107999999999999</v>
      </c>
      <c r="G2081" s="321"/>
    </row>
    <row r="2082" spans="1:8" customFormat="1" x14ac:dyDescent="0.3">
      <c r="A2082" s="319" t="s">
        <v>19</v>
      </c>
      <c r="B2082" s="4" t="s">
        <v>2949</v>
      </c>
      <c r="C2082" s="4" t="s">
        <v>2948</v>
      </c>
      <c r="D2082" s="320">
        <v>0.6</v>
      </c>
      <c r="E2082" s="321">
        <v>28.09</v>
      </c>
      <c r="F2082" s="6">
        <f t="shared" ref="F2082:F2083" si="44">D2082*E2082</f>
        <v>16.853999999999999</v>
      </c>
      <c r="G2082" s="321"/>
    </row>
    <row r="2083" spans="1:8" customFormat="1" ht="15" thickBot="1" x14ac:dyDescent="0.35">
      <c r="A2083" s="319" t="s">
        <v>131</v>
      </c>
      <c r="B2083" s="4" t="s">
        <v>2950</v>
      </c>
      <c r="C2083" s="4" t="s">
        <v>2948</v>
      </c>
      <c r="D2083" s="320">
        <v>0.5</v>
      </c>
      <c r="E2083" s="321">
        <v>30.28</v>
      </c>
      <c r="F2083" s="6">
        <f t="shared" si="44"/>
        <v>15.14</v>
      </c>
      <c r="G2083" s="321"/>
    </row>
    <row r="2084" spans="1:8" customFormat="1" ht="15.6" thickTop="1" thickBot="1" x14ac:dyDescent="0.35">
      <c r="A2084" s="71">
        <v>1</v>
      </c>
      <c r="B2084" s="244" t="s">
        <v>21</v>
      </c>
      <c r="C2084" s="245"/>
      <c r="D2084" s="245"/>
      <c r="E2084" s="246"/>
      <c r="F2084" s="72">
        <f>SUM(F2081:F2083)</f>
        <v>47.101999999999997</v>
      </c>
      <c r="G2084" s="73">
        <f>SUM(F2084/F2095)</f>
        <v>0.3741361971091382</v>
      </c>
      <c r="H2084" s="1"/>
    </row>
    <row r="2085" spans="1:8" customFormat="1" ht="15" thickTop="1" x14ac:dyDescent="0.3">
      <c r="A2085" s="20"/>
      <c r="B2085" s="74" t="s">
        <v>188</v>
      </c>
      <c r="C2085" s="4"/>
      <c r="D2085" s="4"/>
      <c r="E2085" s="4"/>
      <c r="F2085" s="41"/>
      <c r="G2085" s="75"/>
      <c r="H2085" s="1"/>
    </row>
    <row r="2086" spans="1:8" customFormat="1" ht="29.4" thickBot="1" x14ac:dyDescent="0.35">
      <c r="A2086" s="36" t="s">
        <v>23</v>
      </c>
      <c r="B2086" s="4" t="s">
        <v>3016</v>
      </c>
      <c r="C2086" s="39" t="s">
        <v>130</v>
      </c>
      <c r="D2086" s="40">
        <v>1</v>
      </c>
      <c r="E2086" s="6">
        <v>48.22</v>
      </c>
      <c r="F2086" s="41">
        <f t="shared" ref="F2086" si="45">D2086*E2086</f>
        <v>48.22</v>
      </c>
      <c r="G2086" s="7"/>
      <c r="H2086" s="1"/>
    </row>
    <row r="2087" spans="1:8" customFormat="1" ht="15.6" thickTop="1" thickBot="1" x14ac:dyDescent="0.35">
      <c r="A2087" s="71">
        <v>2</v>
      </c>
      <c r="B2087" s="244" t="s">
        <v>134</v>
      </c>
      <c r="C2087" s="245"/>
      <c r="D2087" s="245"/>
      <c r="E2087" s="246"/>
      <c r="F2087" s="72">
        <f>SUM(F2086:F2086)</f>
        <v>48.22</v>
      </c>
      <c r="G2087" s="73">
        <f>SUM(F2087/F2095)</f>
        <v>0.38301659005143401</v>
      </c>
      <c r="H2087" s="1"/>
    </row>
    <row r="2088" spans="1:8" customFormat="1" ht="15" thickTop="1" x14ac:dyDescent="0.3">
      <c r="A2088" s="7"/>
      <c r="B2088" s="74" t="s">
        <v>22</v>
      </c>
      <c r="C2088" s="4"/>
      <c r="D2088" s="4"/>
      <c r="E2088" s="4"/>
      <c r="F2088" s="41"/>
      <c r="G2088" s="75"/>
      <c r="H2088" s="1"/>
    </row>
    <row r="2089" spans="1:8" customFormat="1" ht="15" thickBot="1" x14ac:dyDescent="0.35">
      <c r="A2089" s="36" t="s">
        <v>50</v>
      </c>
      <c r="B2089" s="4" t="s">
        <v>2953</v>
      </c>
      <c r="C2089" s="4" t="s">
        <v>2954</v>
      </c>
      <c r="D2089" s="4">
        <v>1</v>
      </c>
      <c r="E2089" s="76">
        <v>4.2</v>
      </c>
      <c r="F2089" s="23">
        <f>PRODUCT(D2089:E2089)</f>
        <v>4.2</v>
      </c>
      <c r="G2089" s="7"/>
      <c r="H2089" s="1"/>
    </row>
    <row r="2090" spans="1:8" customFormat="1" ht="15.6" thickTop="1" thickBot="1" x14ac:dyDescent="0.35">
      <c r="A2090" s="71">
        <v>3</v>
      </c>
      <c r="B2090" s="244" t="s">
        <v>25</v>
      </c>
      <c r="C2090" s="245"/>
      <c r="D2090" s="245"/>
      <c r="E2090" s="246"/>
      <c r="F2090" s="72">
        <f>SUM(F2089)</f>
        <v>4.2</v>
      </c>
      <c r="G2090" s="73">
        <f>SUM(F2090/F2095)</f>
        <v>3.3361046831522669E-2</v>
      </c>
      <c r="H2090" s="1"/>
    </row>
    <row r="2091" spans="1:8" customFormat="1" ht="15.6" thickTop="1" thickBot="1" x14ac:dyDescent="0.35">
      <c r="A2091" s="78" t="s">
        <v>26</v>
      </c>
      <c r="B2091" s="244" t="s">
        <v>27</v>
      </c>
      <c r="C2091" s="245"/>
      <c r="D2091" s="245"/>
      <c r="E2091" s="246"/>
      <c r="F2091" s="79">
        <f>SUM(F2084,F2087+F2090)</f>
        <v>99.521999999999991</v>
      </c>
      <c r="G2091" s="3"/>
      <c r="H2091" s="1"/>
    </row>
    <row r="2092" spans="1:8" customFormat="1" ht="15.6" thickTop="1" thickBot="1" x14ac:dyDescent="0.35">
      <c r="A2092" s="80">
        <v>3</v>
      </c>
      <c r="B2092" s="264" t="s">
        <v>28</v>
      </c>
      <c r="C2092" s="265"/>
      <c r="D2092" s="265"/>
      <c r="E2092" s="266"/>
      <c r="F2092" s="79">
        <f>SUM(F2091)*15%</f>
        <v>14.928299999999998</v>
      </c>
      <c r="G2092" s="73">
        <f>SUM(F2092/F2095)</f>
        <v>0.11857707509881422</v>
      </c>
      <c r="H2092" s="1"/>
    </row>
    <row r="2093" spans="1:8" customFormat="1" ht="15.6" thickTop="1" thickBot="1" x14ac:dyDescent="0.35">
      <c r="A2093" s="78" t="s">
        <v>29</v>
      </c>
      <c r="B2093" s="244" t="s">
        <v>30</v>
      </c>
      <c r="C2093" s="245"/>
      <c r="D2093" s="245"/>
      <c r="E2093" s="246"/>
      <c r="F2093" s="81">
        <f>SUM(F2091:F2092)</f>
        <v>114.45029999999998</v>
      </c>
      <c r="G2093" s="17"/>
      <c r="H2093" s="1"/>
    </row>
    <row r="2094" spans="1:8" customFormat="1" ht="15.6" thickTop="1" thickBot="1" x14ac:dyDescent="0.35">
      <c r="A2094" s="80">
        <v>4</v>
      </c>
      <c r="B2094" s="264" t="s">
        <v>31</v>
      </c>
      <c r="C2094" s="265"/>
      <c r="D2094" s="265"/>
      <c r="E2094" s="266"/>
      <c r="F2094" s="79">
        <f>SUM(F2093)*10%</f>
        <v>11.445029999999999</v>
      </c>
      <c r="G2094" s="73">
        <f>SUM(F2094/F2095)</f>
        <v>9.0909090909090912E-2</v>
      </c>
      <c r="H2094" s="1"/>
    </row>
    <row r="2095" spans="1:8" customFormat="1" ht="15.6" thickTop="1" thickBot="1" x14ac:dyDescent="0.35">
      <c r="A2095" s="78" t="s">
        <v>32</v>
      </c>
      <c r="B2095" s="244" t="s">
        <v>33</v>
      </c>
      <c r="C2095" s="245"/>
      <c r="D2095" s="245"/>
      <c r="E2095" s="246"/>
      <c r="F2095" s="81">
        <f>SUM(F2093:F2094)</f>
        <v>125.89532999999999</v>
      </c>
      <c r="G2095" s="82">
        <f>SUM(G2084,G2087,G2092,G2094)</f>
        <v>0.96663895316847737</v>
      </c>
      <c r="H2095" s="1"/>
    </row>
    <row r="2096" spans="1:8" customFormat="1" ht="15.6" thickTop="1" thickBot="1" x14ac:dyDescent="0.35"/>
    <row r="2097" spans="1:8" customFormat="1" ht="44.4" thickTop="1" thickBot="1" x14ac:dyDescent="0.35">
      <c r="A2097" s="61" t="s">
        <v>2</v>
      </c>
      <c r="B2097" s="62" t="s">
        <v>3</v>
      </c>
      <c r="C2097" s="63" t="s">
        <v>4</v>
      </c>
      <c r="D2097" s="64" t="s">
        <v>5</v>
      </c>
      <c r="E2097" s="230"/>
      <c r="F2097" s="20"/>
      <c r="G2097" s="20"/>
      <c r="H2097" s="54"/>
    </row>
    <row r="2098" spans="1:8" customFormat="1" ht="297" customHeight="1" thickTop="1" thickBot="1" x14ac:dyDescent="0.35">
      <c r="A2098" s="85" t="s">
        <v>3050</v>
      </c>
      <c r="B2098" s="318" t="s">
        <v>3017</v>
      </c>
      <c r="C2098" s="50" t="s">
        <v>130</v>
      </c>
      <c r="D2098" s="50">
        <v>1</v>
      </c>
      <c r="E2098" s="20"/>
      <c r="F2098" s="20"/>
      <c r="G2098" s="20"/>
      <c r="H2098" s="1"/>
    </row>
    <row r="2099" spans="1:8" customFormat="1" ht="30" thickTop="1" thickBot="1" x14ac:dyDescent="0.35">
      <c r="A2099" s="61" t="s">
        <v>9</v>
      </c>
      <c r="B2099" s="62" t="s">
        <v>10</v>
      </c>
      <c r="C2099" s="62" t="s">
        <v>4</v>
      </c>
      <c r="D2099" s="62" t="s">
        <v>11</v>
      </c>
      <c r="E2099" s="62" t="s">
        <v>12</v>
      </c>
      <c r="F2099" s="62" t="s">
        <v>13</v>
      </c>
      <c r="G2099" s="64" t="s">
        <v>14</v>
      </c>
      <c r="H2099" s="1"/>
    </row>
    <row r="2100" spans="1:8" customFormat="1" ht="15" thickTop="1" x14ac:dyDescent="0.3">
      <c r="A2100" s="20"/>
      <c r="B2100" s="67" t="s">
        <v>15</v>
      </c>
      <c r="C2100" s="68"/>
      <c r="D2100" s="68"/>
      <c r="E2100" s="68"/>
      <c r="F2100" s="68"/>
      <c r="G2100" s="7"/>
      <c r="H2100" s="1"/>
    </row>
    <row r="2101" spans="1:8" customFormat="1" x14ac:dyDescent="0.3">
      <c r="A2101" s="319" t="s">
        <v>16</v>
      </c>
      <c r="B2101" s="4" t="s">
        <v>2947</v>
      </c>
      <c r="C2101" s="4" t="s">
        <v>2948</v>
      </c>
      <c r="D2101" s="320">
        <v>0.6</v>
      </c>
      <c r="E2101" s="321">
        <v>25.18</v>
      </c>
      <c r="F2101" s="6">
        <f>D2101*E2101</f>
        <v>15.107999999999999</v>
      </c>
      <c r="G2101" s="321"/>
    </row>
    <row r="2102" spans="1:8" customFormat="1" x14ac:dyDescent="0.3">
      <c r="A2102" s="319" t="s">
        <v>19</v>
      </c>
      <c r="B2102" s="4" t="s">
        <v>2949</v>
      </c>
      <c r="C2102" s="4" t="s">
        <v>2948</v>
      </c>
      <c r="D2102" s="320">
        <v>0.6</v>
      </c>
      <c r="E2102" s="321">
        <v>28.09</v>
      </c>
      <c r="F2102" s="6">
        <f t="shared" ref="F2102:F2103" si="46">D2102*E2102</f>
        <v>16.853999999999999</v>
      </c>
      <c r="G2102" s="321"/>
    </row>
    <row r="2103" spans="1:8" customFormat="1" ht="15" thickBot="1" x14ac:dyDescent="0.35">
      <c r="A2103" s="319" t="s">
        <v>131</v>
      </c>
      <c r="B2103" s="4" t="s">
        <v>2950</v>
      </c>
      <c r="C2103" s="4" t="s">
        <v>2948</v>
      </c>
      <c r="D2103" s="320">
        <v>0.5</v>
      </c>
      <c r="E2103" s="321">
        <v>30.28</v>
      </c>
      <c r="F2103" s="6">
        <f t="shared" si="46"/>
        <v>15.14</v>
      </c>
      <c r="G2103" s="321"/>
    </row>
    <row r="2104" spans="1:8" customFormat="1" ht="15.6" thickTop="1" thickBot="1" x14ac:dyDescent="0.35">
      <c r="A2104" s="71">
        <v>1</v>
      </c>
      <c r="B2104" s="244" t="s">
        <v>21</v>
      </c>
      <c r="C2104" s="245"/>
      <c r="D2104" s="245"/>
      <c r="E2104" s="246"/>
      <c r="F2104" s="72">
        <f>SUM(F2101:F2103)</f>
        <v>47.101999999999997</v>
      </c>
      <c r="G2104" s="73">
        <f>SUM(F2104/F2115)</f>
        <v>0.38259368497046559</v>
      </c>
      <c r="H2104" s="1"/>
    </row>
    <row r="2105" spans="1:8" customFormat="1" ht="15" thickTop="1" x14ac:dyDescent="0.3">
      <c r="A2105" s="20"/>
      <c r="B2105" s="74" t="s">
        <v>188</v>
      </c>
      <c r="C2105" s="4"/>
      <c r="D2105" s="4"/>
      <c r="E2105" s="4"/>
      <c r="F2105" s="41"/>
      <c r="G2105" s="75"/>
      <c r="H2105" s="1"/>
    </row>
    <row r="2106" spans="1:8" customFormat="1" ht="29.4" thickBot="1" x14ac:dyDescent="0.35">
      <c r="A2106" s="36" t="s">
        <v>23</v>
      </c>
      <c r="B2106" s="4" t="s">
        <v>3018</v>
      </c>
      <c r="C2106" s="39" t="s">
        <v>130</v>
      </c>
      <c r="D2106" s="40">
        <v>1</v>
      </c>
      <c r="E2106" s="6">
        <v>46.02</v>
      </c>
      <c r="F2106" s="41">
        <f t="shared" ref="F2106" si="47">D2106*E2106</f>
        <v>46.02</v>
      </c>
      <c r="G2106" s="7"/>
      <c r="H2106" s="1"/>
    </row>
    <row r="2107" spans="1:8" customFormat="1" ht="15.6" thickTop="1" thickBot="1" x14ac:dyDescent="0.35">
      <c r="A2107" s="71">
        <v>2</v>
      </c>
      <c r="B2107" s="244" t="s">
        <v>134</v>
      </c>
      <c r="C2107" s="245"/>
      <c r="D2107" s="245"/>
      <c r="E2107" s="246"/>
      <c r="F2107" s="72">
        <f>SUM(F2106:F2106)</f>
        <v>46.02</v>
      </c>
      <c r="G2107" s="73">
        <f>SUM(F2107/F2115)</f>
        <v>0.37380496332089569</v>
      </c>
      <c r="H2107" s="1"/>
    </row>
    <row r="2108" spans="1:8" customFormat="1" ht="15" thickTop="1" x14ac:dyDescent="0.3">
      <c r="A2108" s="7"/>
      <c r="B2108" s="74" t="s">
        <v>22</v>
      </c>
      <c r="C2108" s="4"/>
      <c r="D2108" s="4"/>
      <c r="E2108" s="4"/>
      <c r="F2108" s="41"/>
      <c r="G2108" s="75"/>
      <c r="H2108" s="1"/>
    </row>
    <row r="2109" spans="1:8" customFormat="1" ht="15" thickBot="1" x14ac:dyDescent="0.35">
      <c r="A2109" s="36" t="s">
        <v>50</v>
      </c>
      <c r="B2109" s="4" t="s">
        <v>2953</v>
      </c>
      <c r="C2109" s="4" t="s">
        <v>2954</v>
      </c>
      <c r="D2109" s="4">
        <v>1</v>
      </c>
      <c r="E2109" s="76">
        <v>4.2</v>
      </c>
      <c r="F2109" s="23">
        <f>PRODUCT(D2109:E2109)</f>
        <v>4.2</v>
      </c>
      <c r="G2109" s="7"/>
      <c r="H2109" s="1"/>
    </row>
    <row r="2110" spans="1:8" customFormat="1" ht="15.6" thickTop="1" thickBot="1" x14ac:dyDescent="0.35">
      <c r="A2110" s="71">
        <v>3</v>
      </c>
      <c r="B2110" s="244" t="s">
        <v>25</v>
      </c>
      <c r="C2110" s="245"/>
      <c r="D2110" s="245"/>
      <c r="E2110" s="246"/>
      <c r="F2110" s="72">
        <f>SUM(F2109)</f>
        <v>4.2</v>
      </c>
      <c r="G2110" s="73">
        <f>SUM(F2110/F2115)</f>
        <v>3.411518570073363E-2</v>
      </c>
      <c r="H2110" s="1"/>
    </row>
    <row r="2111" spans="1:8" customFormat="1" ht="15.6" thickTop="1" thickBot="1" x14ac:dyDescent="0.35">
      <c r="A2111" s="78" t="s">
        <v>26</v>
      </c>
      <c r="B2111" s="244" t="s">
        <v>27</v>
      </c>
      <c r="C2111" s="245"/>
      <c r="D2111" s="245"/>
      <c r="E2111" s="246"/>
      <c r="F2111" s="79">
        <f>SUM(F2104,F2107+F2110)</f>
        <v>97.322000000000003</v>
      </c>
      <c r="G2111" s="3"/>
      <c r="H2111" s="1"/>
    </row>
    <row r="2112" spans="1:8" customFormat="1" ht="15.6" thickTop="1" thickBot="1" x14ac:dyDescent="0.35">
      <c r="A2112" s="80">
        <v>3</v>
      </c>
      <c r="B2112" s="264" t="s">
        <v>28</v>
      </c>
      <c r="C2112" s="265"/>
      <c r="D2112" s="265"/>
      <c r="E2112" s="266"/>
      <c r="F2112" s="79">
        <f>SUM(F2111)*15%</f>
        <v>14.5983</v>
      </c>
      <c r="G2112" s="73">
        <f>SUM(F2112/F2115)</f>
        <v>0.11857707509881422</v>
      </c>
      <c r="H2112" s="1"/>
    </row>
    <row r="2113" spans="1:8" customFormat="1" ht="15.6" thickTop="1" thickBot="1" x14ac:dyDescent="0.35">
      <c r="A2113" s="78" t="s">
        <v>29</v>
      </c>
      <c r="B2113" s="244" t="s">
        <v>30</v>
      </c>
      <c r="C2113" s="245"/>
      <c r="D2113" s="245"/>
      <c r="E2113" s="246"/>
      <c r="F2113" s="81">
        <f>SUM(F2111:F2112)</f>
        <v>111.9203</v>
      </c>
      <c r="G2113" s="17"/>
      <c r="H2113" s="1"/>
    </row>
    <row r="2114" spans="1:8" customFormat="1" ht="15.6" thickTop="1" thickBot="1" x14ac:dyDescent="0.35">
      <c r="A2114" s="80">
        <v>4</v>
      </c>
      <c r="B2114" s="264" t="s">
        <v>31</v>
      </c>
      <c r="C2114" s="265"/>
      <c r="D2114" s="265"/>
      <c r="E2114" s="266"/>
      <c r="F2114" s="79">
        <f>SUM(F2113)*10%</f>
        <v>11.192030000000001</v>
      </c>
      <c r="G2114" s="73">
        <f>SUM(F2114/F2115)</f>
        <v>9.0909090909090912E-2</v>
      </c>
      <c r="H2114" s="1"/>
    </row>
    <row r="2115" spans="1:8" customFormat="1" ht="15.6" thickTop="1" thickBot="1" x14ac:dyDescent="0.35">
      <c r="A2115" s="78" t="s">
        <v>32</v>
      </c>
      <c r="B2115" s="244" t="s">
        <v>33</v>
      </c>
      <c r="C2115" s="245"/>
      <c r="D2115" s="245"/>
      <c r="E2115" s="246"/>
      <c r="F2115" s="81">
        <f>SUM(F2113:F2114)</f>
        <v>123.11233</v>
      </c>
      <c r="G2115" s="82">
        <f>SUM(G2104,G2107,G2112,G2114)</f>
        <v>0.96588481429926643</v>
      </c>
      <c r="H2115" s="1"/>
    </row>
    <row r="2116" spans="1:8" customFormat="1" ht="15.6" thickTop="1" thickBot="1" x14ac:dyDescent="0.35"/>
    <row r="2117" spans="1:8" customFormat="1" ht="44.4" thickTop="1" thickBot="1" x14ac:dyDescent="0.35">
      <c r="A2117" s="61" t="s">
        <v>2</v>
      </c>
      <c r="B2117" s="62" t="s">
        <v>3</v>
      </c>
      <c r="C2117" s="63" t="s">
        <v>4</v>
      </c>
      <c r="D2117" s="64" t="s">
        <v>5</v>
      </c>
      <c r="E2117" s="230"/>
      <c r="F2117" s="20"/>
      <c r="G2117" s="20"/>
      <c r="H2117" s="54"/>
    </row>
    <row r="2118" spans="1:8" customFormat="1" ht="334.2" customHeight="1" thickTop="1" thickBot="1" x14ac:dyDescent="0.35">
      <c r="A2118" s="85" t="s">
        <v>3051</v>
      </c>
      <c r="B2118" s="318" t="s">
        <v>3019</v>
      </c>
      <c r="C2118" s="50" t="s">
        <v>130</v>
      </c>
      <c r="D2118" s="50">
        <v>1</v>
      </c>
      <c r="E2118" s="20"/>
      <c r="F2118" s="20"/>
      <c r="G2118" s="20"/>
      <c r="H2118" s="1"/>
    </row>
    <row r="2119" spans="1:8" customFormat="1" ht="30" thickTop="1" thickBot="1" x14ac:dyDescent="0.35">
      <c r="A2119" s="61" t="s">
        <v>9</v>
      </c>
      <c r="B2119" s="62" t="s">
        <v>10</v>
      </c>
      <c r="C2119" s="62" t="s">
        <v>4</v>
      </c>
      <c r="D2119" s="62" t="s">
        <v>11</v>
      </c>
      <c r="E2119" s="62" t="s">
        <v>12</v>
      </c>
      <c r="F2119" s="62" t="s">
        <v>13</v>
      </c>
      <c r="G2119" s="64" t="s">
        <v>14</v>
      </c>
      <c r="H2119" s="1"/>
    </row>
    <row r="2120" spans="1:8" customFormat="1" ht="15" thickTop="1" x14ac:dyDescent="0.3">
      <c r="A2120" s="20"/>
      <c r="B2120" s="67" t="s">
        <v>15</v>
      </c>
      <c r="C2120" s="68"/>
      <c r="D2120" s="68"/>
      <c r="E2120" s="68"/>
      <c r="F2120" s="68"/>
      <c r="G2120" s="7"/>
      <c r="H2120" s="1"/>
    </row>
    <row r="2121" spans="1:8" customFormat="1" x14ac:dyDescent="0.3">
      <c r="A2121" s="319" t="s">
        <v>16</v>
      </c>
      <c r="B2121" s="4" t="s">
        <v>2947</v>
      </c>
      <c r="C2121" s="4" t="s">
        <v>2948</v>
      </c>
      <c r="D2121" s="320">
        <v>0.6</v>
      </c>
      <c r="E2121" s="321">
        <v>25.18</v>
      </c>
      <c r="F2121" s="6">
        <f>D2121*E2121</f>
        <v>15.107999999999999</v>
      </c>
      <c r="G2121" s="321"/>
    </row>
    <row r="2122" spans="1:8" customFormat="1" x14ac:dyDescent="0.3">
      <c r="A2122" s="319" t="s">
        <v>19</v>
      </c>
      <c r="B2122" s="4" t="s">
        <v>2949</v>
      </c>
      <c r="C2122" s="4" t="s">
        <v>2948</v>
      </c>
      <c r="D2122" s="320">
        <v>0.6</v>
      </c>
      <c r="E2122" s="321">
        <v>28.09</v>
      </c>
      <c r="F2122" s="6">
        <f t="shared" ref="F2122:F2123" si="48">D2122*E2122</f>
        <v>16.853999999999999</v>
      </c>
      <c r="G2122" s="321"/>
    </row>
    <row r="2123" spans="1:8" customFormat="1" ht="15" thickBot="1" x14ac:dyDescent="0.35">
      <c r="A2123" s="319" t="s">
        <v>131</v>
      </c>
      <c r="B2123" s="4" t="s">
        <v>2950</v>
      </c>
      <c r="C2123" s="4" t="s">
        <v>2948</v>
      </c>
      <c r="D2123" s="320">
        <v>0.5</v>
      </c>
      <c r="E2123" s="321">
        <v>30.28</v>
      </c>
      <c r="F2123" s="6">
        <f t="shared" si="48"/>
        <v>15.14</v>
      </c>
      <c r="G2123" s="321"/>
    </row>
    <row r="2124" spans="1:8" customFormat="1" ht="15.6" thickTop="1" thickBot="1" x14ac:dyDescent="0.35">
      <c r="A2124" s="71">
        <v>1</v>
      </c>
      <c r="B2124" s="244" t="s">
        <v>21</v>
      </c>
      <c r="C2124" s="245"/>
      <c r="D2124" s="245"/>
      <c r="E2124" s="246"/>
      <c r="F2124" s="72">
        <f>SUM(F2121:F2123)</f>
        <v>47.101999999999997</v>
      </c>
      <c r="G2124" s="73">
        <f>SUM(F2124/F2135)</f>
        <v>0.31772461096914162</v>
      </c>
      <c r="H2124" s="1"/>
    </row>
    <row r="2125" spans="1:8" customFormat="1" ht="15" thickTop="1" x14ac:dyDescent="0.3">
      <c r="A2125" s="20"/>
      <c r="B2125" s="74" t="s">
        <v>188</v>
      </c>
      <c r="C2125" s="4"/>
      <c r="D2125" s="4"/>
      <c r="E2125" s="4"/>
      <c r="F2125" s="41"/>
      <c r="G2125" s="75"/>
      <c r="H2125" s="1"/>
    </row>
    <row r="2126" spans="1:8" customFormat="1" ht="29.4" thickBot="1" x14ac:dyDescent="0.35">
      <c r="A2126" s="36" t="s">
        <v>23</v>
      </c>
      <c r="B2126" s="4" t="s">
        <v>3020</v>
      </c>
      <c r="C2126" s="39" t="s">
        <v>130</v>
      </c>
      <c r="D2126" s="40">
        <v>1</v>
      </c>
      <c r="E2126" s="6">
        <v>65.89</v>
      </c>
      <c r="F2126" s="41">
        <f t="shared" ref="F2126" si="49">D2126*E2126</f>
        <v>65.89</v>
      </c>
      <c r="G2126" s="7"/>
      <c r="H2126" s="1"/>
    </row>
    <row r="2127" spans="1:8" customFormat="1" ht="15.6" thickTop="1" thickBot="1" x14ac:dyDescent="0.35">
      <c r="A2127" s="71">
        <v>2</v>
      </c>
      <c r="B2127" s="244" t="s">
        <v>134</v>
      </c>
      <c r="C2127" s="245"/>
      <c r="D2127" s="245"/>
      <c r="E2127" s="246"/>
      <c r="F2127" s="72">
        <f>SUM(F2126:F2126)</f>
        <v>65.89</v>
      </c>
      <c r="G2127" s="73">
        <f>SUM(F2127/F2135)</f>
        <v>0.44445829512030793</v>
      </c>
      <c r="H2127" s="1"/>
    </row>
    <row r="2128" spans="1:8" customFormat="1" ht="15" thickTop="1" x14ac:dyDescent="0.3">
      <c r="A2128" s="7"/>
      <c r="B2128" s="74" t="s">
        <v>22</v>
      </c>
      <c r="C2128" s="4"/>
      <c r="D2128" s="4"/>
      <c r="E2128" s="4"/>
      <c r="F2128" s="41"/>
      <c r="G2128" s="75"/>
      <c r="H2128" s="1"/>
    </row>
    <row r="2129" spans="1:8" customFormat="1" ht="15" thickBot="1" x14ac:dyDescent="0.35">
      <c r="A2129" s="36" t="s">
        <v>50</v>
      </c>
      <c r="B2129" s="4" t="s">
        <v>2953</v>
      </c>
      <c r="C2129" s="4" t="s">
        <v>2954</v>
      </c>
      <c r="D2129" s="4">
        <v>1</v>
      </c>
      <c r="E2129" s="76">
        <v>4.2</v>
      </c>
      <c r="F2129" s="23">
        <f>PRODUCT(D2129:E2129)</f>
        <v>4.2</v>
      </c>
      <c r="G2129" s="7"/>
      <c r="H2129" s="1"/>
    </row>
    <row r="2130" spans="1:8" customFormat="1" ht="15.6" thickTop="1" thickBot="1" x14ac:dyDescent="0.35">
      <c r="A2130" s="71">
        <v>3</v>
      </c>
      <c r="B2130" s="244" t="s">
        <v>25</v>
      </c>
      <c r="C2130" s="245"/>
      <c r="D2130" s="245"/>
      <c r="E2130" s="246"/>
      <c r="F2130" s="72">
        <f>SUM(F2129)</f>
        <v>4.2</v>
      </c>
      <c r="G2130" s="73">
        <f>SUM(F2130/F2135)</f>
        <v>2.8330927902645218E-2</v>
      </c>
      <c r="H2130" s="1"/>
    </row>
    <row r="2131" spans="1:8" customFormat="1" ht="15.6" thickTop="1" thickBot="1" x14ac:dyDescent="0.35">
      <c r="A2131" s="78" t="s">
        <v>26</v>
      </c>
      <c r="B2131" s="244" t="s">
        <v>27</v>
      </c>
      <c r="C2131" s="245"/>
      <c r="D2131" s="245"/>
      <c r="E2131" s="246"/>
      <c r="F2131" s="79">
        <f>SUM(F2124,F2127+F2130)</f>
        <v>117.19200000000001</v>
      </c>
      <c r="G2131" s="3"/>
      <c r="H2131" s="1"/>
    </row>
    <row r="2132" spans="1:8" customFormat="1" ht="15.6" thickTop="1" thickBot="1" x14ac:dyDescent="0.35">
      <c r="A2132" s="80">
        <v>3</v>
      </c>
      <c r="B2132" s="264" t="s">
        <v>28</v>
      </c>
      <c r="C2132" s="265"/>
      <c r="D2132" s="265"/>
      <c r="E2132" s="266"/>
      <c r="F2132" s="79">
        <f>SUM(F2131)*15%</f>
        <v>17.578800000000001</v>
      </c>
      <c r="G2132" s="73">
        <f>SUM(F2132/F2135)</f>
        <v>0.11857707509881422</v>
      </c>
      <c r="H2132" s="1"/>
    </row>
    <row r="2133" spans="1:8" customFormat="1" ht="15.6" thickTop="1" thickBot="1" x14ac:dyDescent="0.35">
      <c r="A2133" s="78" t="s">
        <v>29</v>
      </c>
      <c r="B2133" s="244" t="s">
        <v>30</v>
      </c>
      <c r="C2133" s="245"/>
      <c r="D2133" s="245"/>
      <c r="E2133" s="246"/>
      <c r="F2133" s="81">
        <f>SUM(F2131:F2132)</f>
        <v>134.77080000000001</v>
      </c>
      <c r="G2133" s="17"/>
      <c r="H2133" s="1"/>
    </row>
    <row r="2134" spans="1:8" customFormat="1" ht="15.6" thickTop="1" thickBot="1" x14ac:dyDescent="0.35">
      <c r="A2134" s="80">
        <v>4</v>
      </c>
      <c r="B2134" s="264" t="s">
        <v>31</v>
      </c>
      <c r="C2134" s="265"/>
      <c r="D2134" s="265"/>
      <c r="E2134" s="266"/>
      <c r="F2134" s="79">
        <f>SUM(F2133)*10%</f>
        <v>13.477080000000001</v>
      </c>
      <c r="G2134" s="73">
        <f>SUM(F2134/F2135)</f>
        <v>9.0909090909090912E-2</v>
      </c>
      <c r="H2134" s="1"/>
    </row>
    <row r="2135" spans="1:8" customFormat="1" ht="15.6" thickTop="1" thickBot="1" x14ac:dyDescent="0.35">
      <c r="A2135" s="78" t="s">
        <v>32</v>
      </c>
      <c r="B2135" s="244" t="s">
        <v>33</v>
      </c>
      <c r="C2135" s="245"/>
      <c r="D2135" s="245"/>
      <c r="E2135" s="246"/>
      <c r="F2135" s="81">
        <f>SUM(F2133:F2134)</f>
        <v>148.24788000000001</v>
      </c>
      <c r="G2135" s="82">
        <f>SUM(G2124,G2127,G2132,G2134)</f>
        <v>0.97166907209735476</v>
      </c>
      <c r="H2135" s="1"/>
    </row>
    <row r="2136" spans="1:8" customFormat="1" ht="15.6" thickTop="1" thickBot="1" x14ac:dyDescent="0.35"/>
    <row r="2137" spans="1:8" customFormat="1" ht="44.4" thickTop="1" thickBot="1" x14ac:dyDescent="0.35">
      <c r="A2137" s="61" t="s">
        <v>2</v>
      </c>
      <c r="B2137" s="62" t="s">
        <v>3</v>
      </c>
      <c r="C2137" s="63" t="s">
        <v>4</v>
      </c>
      <c r="D2137" s="64" t="s">
        <v>5</v>
      </c>
      <c r="E2137" s="230"/>
      <c r="F2137" s="20"/>
      <c r="G2137" s="20"/>
      <c r="H2137" s="54"/>
    </row>
    <row r="2138" spans="1:8" customFormat="1" ht="221.4" customHeight="1" thickTop="1" thickBot="1" x14ac:dyDescent="0.35">
      <c r="A2138" s="85" t="s">
        <v>3052</v>
      </c>
      <c r="B2138" s="318" t="s">
        <v>3021</v>
      </c>
      <c r="C2138" s="50" t="s">
        <v>130</v>
      </c>
      <c r="D2138" s="50">
        <v>1</v>
      </c>
      <c r="E2138" s="20"/>
      <c r="F2138" s="20"/>
      <c r="G2138" s="20"/>
      <c r="H2138" s="1"/>
    </row>
    <row r="2139" spans="1:8" customFormat="1" ht="30" thickTop="1" thickBot="1" x14ac:dyDescent="0.35">
      <c r="A2139" s="61" t="s">
        <v>9</v>
      </c>
      <c r="B2139" s="62" t="s">
        <v>10</v>
      </c>
      <c r="C2139" s="62" t="s">
        <v>4</v>
      </c>
      <c r="D2139" s="62" t="s">
        <v>11</v>
      </c>
      <c r="E2139" s="62" t="s">
        <v>12</v>
      </c>
      <c r="F2139" s="62" t="s">
        <v>13</v>
      </c>
      <c r="G2139" s="64" t="s">
        <v>14</v>
      </c>
      <c r="H2139" s="1"/>
    </row>
    <row r="2140" spans="1:8" customFormat="1" ht="15" thickTop="1" x14ac:dyDescent="0.3">
      <c r="A2140" s="20"/>
      <c r="B2140" s="67" t="s">
        <v>15</v>
      </c>
      <c r="C2140" s="68"/>
      <c r="D2140" s="68"/>
      <c r="E2140" s="68"/>
      <c r="F2140" s="68"/>
      <c r="G2140" s="7"/>
      <c r="H2140" s="1"/>
    </row>
    <row r="2141" spans="1:8" customFormat="1" x14ac:dyDescent="0.3">
      <c r="A2141" s="319" t="s">
        <v>16</v>
      </c>
      <c r="B2141" s="4" t="s">
        <v>2947</v>
      </c>
      <c r="C2141" s="4" t="s">
        <v>2948</v>
      </c>
      <c r="D2141" s="320">
        <v>0.5</v>
      </c>
      <c r="E2141" s="321">
        <v>25.18</v>
      </c>
      <c r="F2141" s="6">
        <f>D2141*E2141</f>
        <v>12.59</v>
      </c>
      <c r="G2141" s="321"/>
    </row>
    <row r="2142" spans="1:8" customFormat="1" x14ac:dyDescent="0.3">
      <c r="A2142" s="319" t="s">
        <v>19</v>
      </c>
      <c r="B2142" s="4" t="s">
        <v>2949</v>
      </c>
      <c r="C2142" s="4" t="s">
        <v>2948</v>
      </c>
      <c r="D2142" s="320">
        <v>0.5</v>
      </c>
      <c r="E2142" s="321">
        <v>28.09</v>
      </c>
      <c r="F2142" s="6">
        <f t="shared" ref="F2142:F2143" si="50">D2142*E2142</f>
        <v>14.045</v>
      </c>
      <c r="G2142" s="321"/>
    </row>
    <row r="2143" spans="1:8" customFormat="1" ht="15" thickBot="1" x14ac:dyDescent="0.35">
      <c r="A2143" s="319" t="s">
        <v>131</v>
      </c>
      <c r="B2143" s="4" t="s">
        <v>2950</v>
      </c>
      <c r="C2143" s="4" t="s">
        <v>2948</v>
      </c>
      <c r="D2143" s="320">
        <v>0.5</v>
      </c>
      <c r="E2143" s="321">
        <v>30.28</v>
      </c>
      <c r="F2143" s="6">
        <f t="shared" si="50"/>
        <v>15.14</v>
      </c>
      <c r="G2143" s="321"/>
    </row>
    <row r="2144" spans="1:8" customFormat="1" ht="15.6" thickTop="1" thickBot="1" x14ac:dyDescent="0.35">
      <c r="A2144" s="71">
        <v>1</v>
      </c>
      <c r="B2144" s="244" t="s">
        <v>21</v>
      </c>
      <c r="C2144" s="245"/>
      <c r="D2144" s="245"/>
      <c r="E2144" s="246"/>
      <c r="F2144" s="72">
        <f>SUM(F2141:F2143)</f>
        <v>41.774999999999999</v>
      </c>
      <c r="G2144" s="73">
        <f>SUM(F2144/F2155)</f>
        <v>0.35936357163088045</v>
      </c>
      <c r="H2144" s="1"/>
    </row>
    <row r="2145" spans="1:8" customFormat="1" ht="15" thickTop="1" x14ac:dyDescent="0.3">
      <c r="A2145" s="20"/>
      <c r="B2145" s="74" t="s">
        <v>188</v>
      </c>
      <c r="C2145" s="4"/>
      <c r="D2145" s="4"/>
      <c r="E2145" s="4"/>
      <c r="F2145" s="41"/>
      <c r="G2145" s="75"/>
      <c r="H2145" s="1"/>
    </row>
    <row r="2146" spans="1:8" customFormat="1" ht="29.4" thickBot="1" x14ac:dyDescent="0.35">
      <c r="A2146" s="36" t="s">
        <v>23</v>
      </c>
      <c r="B2146" s="4" t="s">
        <v>3022</v>
      </c>
      <c r="C2146" s="39" t="s">
        <v>130</v>
      </c>
      <c r="D2146" s="40">
        <v>1</v>
      </c>
      <c r="E2146" s="6">
        <v>45.92</v>
      </c>
      <c r="F2146" s="41">
        <f t="shared" ref="F2146" si="51">D2146*E2146</f>
        <v>45.92</v>
      </c>
      <c r="G2146" s="7"/>
      <c r="H2146" s="1"/>
    </row>
    <row r="2147" spans="1:8" customFormat="1" ht="15.6" thickTop="1" thickBot="1" x14ac:dyDescent="0.35">
      <c r="A2147" s="71">
        <v>2</v>
      </c>
      <c r="B2147" s="244" t="s">
        <v>134</v>
      </c>
      <c r="C2147" s="245"/>
      <c r="D2147" s="245"/>
      <c r="E2147" s="246"/>
      <c r="F2147" s="72">
        <f>SUM(F2146:F2146)</f>
        <v>45.92</v>
      </c>
      <c r="G2147" s="73">
        <f>SUM(F2147/F2155)</f>
        <v>0.39502035210748127</v>
      </c>
      <c r="H2147" s="1"/>
    </row>
    <row r="2148" spans="1:8" customFormat="1" ht="15" thickTop="1" x14ac:dyDescent="0.3">
      <c r="A2148" s="7"/>
      <c r="B2148" s="74" t="s">
        <v>22</v>
      </c>
      <c r="C2148" s="4"/>
      <c r="D2148" s="4"/>
      <c r="E2148" s="4"/>
      <c r="F2148" s="41"/>
      <c r="G2148" s="75"/>
      <c r="H2148" s="1"/>
    </row>
    <row r="2149" spans="1:8" customFormat="1" ht="15" thickBot="1" x14ac:dyDescent="0.35">
      <c r="A2149" s="36" t="s">
        <v>50</v>
      </c>
      <c r="B2149" s="4" t="s">
        <v>2953</v>
      </c>
      <c r="C2149" s="4" t="s">
        <v>2954</v>
      </c>
      <c r="D2149" s="4">
        <v>1</v>
      </c>
      <c r="E2149" s="76">
        <v>4.2</v>
      </c>
      <c r="F2149" s="23">
        <f>PRODUCT(D2149:E2149)</f>
        <v>4.2</v>
      </c>
      <c r="G2149" s="7"/>
      <c r="H2149" s="1"/>
    </row>
    <row r="2150" spans="1:8" customFormat="1" ht="15.6" thickTop="1" thickBot="1" x14ac:dyDescent="0.35">
      <c r="A2150" s="71">
        <v>3</v>
      </c>
      <c r="B2150" s="244" t="s">
        <v>25</v>
      </c>
      <c r="C2150" s="245"/>
      <c r="D2150" s="245"/>
      <c r="E2150" s="246"/>
      <c r="F2150" s="72">
        <f>SUM(F2149)</f>
        <v>4.2</v>
      </c>
      <c r="G2150" s="73">
        <f>SUM(F2150/F2155)</f>
        <v>3.6129910253733043E-2</v>
      </c>
      <c r="H2150" s="1"/>
    </row>
    <row r="2151" spans="1:8" customFormat="1" ht="15.6" thickTop="1" thickBot="1" x14ac:dyDescent="0.35">
      <c r="A2151" s="78" t="s">
        <v>26</v>
      </c>
      <c r="B2151" s="244" t="s">
        <v>27</v>
      </c>
      <c r="C2151" s="245"/>
      <c r="D2151" s="245"/>
      <c r="E2151" s="246"/>
      <c r="F2151" s="79">
        <f>SUM(F2144,F2147+F2150)</f>
        <v>91.89500000000001</v>
      </c>
      <c r="G2151" s="3"/>
      <c r="H2151" s="1"/>
    </row>
    <row r="2152" spans="1:8" customFormat="1" ht="15.6" thickTop="1" thickBot="1" x14ac:dyDescent="0.35">
      <c r="A2152" s="80">
        <v>3</v>
      </c>
      <c r="B2152" s="264" t="s">
        <v>28</v>
      </c>
      <c r="C2152" s="265"/>
      <c r="D2152" s="265"/>
      <c r="E2152" s="266"/>
      <c r="F2152" s="79">
        <f>SUM(F2151)*15%</f>
        <v>13.784250000000002</v>
      </c>
      <c r="G2152" s="73">
        <f>SUM(F2152/F2155)</f>
        <v>0.11857707509881424</v>
      </c>
      <c r="H2152" s="1"/>
    </row>
    <row r="2153" spans="1:8" customFormat="1" ht="15.6" thickTop="1" thickBot="1" x14ac:dyDescent="0.35">
      <c r="A2153" s="78" t="s">
        <v>29</v>
      </c>
      <c r="B2153" s="244" t="s">
        <v>30</v>
      </c>
      <c r="C2153" s="245"/>
      <c r="D2153" s="245"/>
      <c r="E2153" s="246"/>
      <c r="F2153" s="81">
        <f>SUM(F2151:F2152)</f>
        <v>105.67925000000001</v>
      </c>
      <c r="G2153" s="17"/>
      <c r="H2153" s="1"/>
    </row>
    <row r="2154" spans="1:8" customFormat="1" ht="15.6" thickTop="1" thickBot="1" x14ac:dyDescent="0.35">
      <c r="A2154" s="80">
        <v>4</v>
      </c>
      <c r="B2154" s="264" t="s">
        <v>31</v>
      </c>
      <c r="C2154" s="265"/>
      <c r="D2154" s="265"/>
      <c r="E2154" s="266"/>
      <c r="F2154" s="79">
        <f>SUM(F2153)*10%</f>
        <v>10.567925000000002</v>
      </c>
      <c r="G2154" s="73">
        <f>SUM(F2154/F2155)</f>
        <v>9.0909090909090925E-2</v>
      </c>
      <c r="H2154" s="1"/>
    </row>
    <row r="2155" spans="1:8" customFormat="1" ht="15.6" thickTop="1" thickBot="1" x14ac:dyDescent="0.35">
      <c r="A2155" s="78" t="s">
        <v>32</v>
      </c>
      <c r="B2155" s="244" t="s">
        <v>33</v>
      </c>
      <c r="C2155" s="245"/>
      <c r="D2155" s="245"/>
      <c r="E2155" s="246"/>
      <c r="F2155" s="81">
        <f>SUM(F2153:F2154)</f>
        <v>116.24717500000001</v>
      </c>
      <c r="G2155" s="82">
        <f>SUM(G2144,G2147,G2152,G2154)</f>
        <v>0.96387008974626687</v>
      </c>
      <c r="H2155" s="1"/>
    </row>
    <row r="2156" spans="1:8" customFormat="1" ht="15.6" thickTop="1" thickBot="1" x14ac:dyDescent="0.35"/>
    <row r="2157" spans="1:8" customFormat="1" ht="44.4" thickTop="1" thickBot="1" x14ac:dyDescent="0.35">
      <c r="A2157" s="61" t="s">
        <v>2</v>
      </c>
      <c r="B2157" s="62" t="s">
        <v>3</v>
      </c>
      <c r="C2157" s="63" t="s">
        <v>4</v>
      </c>
      <c r="D2157" s="64" t="s">
        <v>5</v>
      </c>
      <c r="E2157" s="230"/>
      <c r="F2157" s="20"/>
      <c r="G2157" s="20"/>
      <c r="H2157" s="54"/>
    </row>
    <row r="2158" spans="1:8" customFormat="1" ht="222" customHeight="1" thickTop="1" thickBot="1" x14ac:dyDescent="0.35">
      <c r="A2158" s="85" t="s">
        <v>3053</v>
      </c>
      <c r="B2158" s="318" t="s">
        <v>3023</v>
      </c>
      <c r="C2158" s="50" t="s">
        <v>130</v>
      </c>
      <c r="D2158" s="50">
        <v>1</v>
      </c>
      <c r="E2158" s="20"/>
      <c r="F2158" s="20"/>
      <c r="G2158" s="20"/>
      <c r="H2158" s="1"/>
    </row>
    <row r="2159" spans="1:8" customFormat="1" ht="30" thickTop="1" thickBot="1" x14ac:dyDescent="0.35">
      <c r="A2159" s="61" t="s">
        <v>9</v>
      </c>
      <c r="B2159" s="62" t="s">
        <v>10</v>
      </c>
      <c r="C2159" s="62" t="s">
        <v>4</v>
      </c>
      <c r="D2159" s="62" t="s">
        <v>11</v>
      </c>
      <c r="E2159" s="62" t="s">
        <v>12</v>
      </c>
      <c r="F2159" s="62" t="s">
        <v>13</v>
      </c>
      <c r="G2159" s="64" t="s">
        <v>14</v>
      </c>
      <c r="H2159" s="1"/>
    </row>
    <row r="2160" spans="1:8" customFormat="1" ht="15" thickTop="1" x14ac:dyDescent="0.3">
      <c r="A2160" s="20"/>
      <c r="B2160" s="67" t="s">
        <v>15</v>
      </c>
      <c r="C2160" s="68"/>
      <c r="D2160" s="68"/>
      <c r="E2160" s="68"/>
      <c r="F2160" s="68"/>
      <c r="G2160" s="7"/>
      <c r="H2160" s="1"/>
    </row>
    <row r="2161" spans="1:8" customFormat="1" x14ac:dyDescent="0.3">
      <c r="A2161" s="319" t="s">
        <v>16</v>
      </c>
      <c r="B2161" s="4" t="s">
        <v>2947</v>
      </c>
      <c r="C2161" s="4" t="s">
        <v>2948</v>
      </c>
      <c r="D2161" s="320">
        <v>0.5</v>
      </c>
      <c r="E2161" s="321">
        <v>25.18</v>
      </c>
      <c r="F2161" s="6">
        <f>D2161*E2161</f>
        <v>12.59</v>
      </c>
      <c r="G2161" s="321"/>
    </row>
    <row r="2162" spans="1:8" customFormat="1" x14ac:dyDescent="0.3">
      <c r="A2162" s="319" t="s">
        <v>19</v>
      </c>
      <c r="B2162" s="4" t="s">
        <v>2949</v>
      </c>
      <c r="C2162" s="4" t="s">
        <v>2948</v>
      </c>
      <c r="D2162" s="320">
        <v>0.5</v>
      </c>
      <c r="E2162" s="321">
        <v>28.09</v>
      </c>
      <c r="F2162" s="6">
        <f t="shared" ref="F2162:F2163" si="52">D2162*E2162</f>
        <v>14.045</v>
      </c>
      <c r="G2162" s="321"/>
    </row>
    <row r="2163" spans="1:8" customFormat="1" ht="15" thickBot="1" x14ac:dyDescent="0.35">
      <c r="A2163" s="319" t="s">
        <v>131</v>
      </c>
      <c r="B2163" s="4" t="s">
        <v>2950</v>
      </c>
      <c r="C2163" s="4" t="s">
        <v>2948</v>
      </c>
      <c r="D2163" s="320">
        <v>0.5</v>
      </c>
      <c r="E2163" s="321">
        <v>30.28</v>
      </c>
      <c r="F2163" s="6">
        <f t="shared" si="52"/>
        <v>15.14</v>
      </c>
      <c r="G2163" s="321"/>
    </row>
    <row r="2164" spans="1:8" customFormat="1" ht="15.6" thickTop="1" thickBot="1" x14ac:dyDescent="0.35">
      <c r="A2164" s="71">
        <v>1</v>
      </c>
      <c r="B2164" s="244" t="s">
        <v>21</v>
      </c>
      <c r="C2164" s="245"/>
      <c r="D2164" s="245"/>
      <c r="E2164" s="246"/>
      <c r="F2164" s="72">
        <f>SUM(F2161:F2163)</f>
        <v>41.774999999999999</v>
      </c>
      <c r="G2164" s="73">
        <f>SUM(F2164/F2175)</f>
        <v>0.44365843239094194</v>
      </c>
      <c r="H2164" s="1"/>
    </row>
    <row r="2165" spans="1:8" customFormat="1" ht="15" thickTop="1" x14ac:dyDescent="0.3">
      <c r="A2165" s="20"/>
      <c r="B2165" s="74" t="s">
        <v>188</v>
      </c>
      <c r="C2165" s="4"/>
      <c r="D2165" s="4"/>
      <c r="E2165" s="4"/>
      <c r="F2165" s="41"/>
      <c r="G2165" s="75"/>
      <c r="H2165" s="1"/>
    </row>
    <row r="2166" spans="1:8" customFormat="1" ht="29.4" thickBot="1" x14ac:dyDescent="0.35">
      <c r="A2166" s="36" t="s">
        <v>23</v>
      </c>
      <c r="B2166" s="4" t="s">
        <v>3024</v>
      </c>
      <c r="C2166" s="39" t="s">
        <v>130</v>
      </c>
      <c r="D2166" s="40">
        <v>1</v>
      </c>
      <c r="E2166" s="6">
        <v>28.46</v>
      </c>
      <c r="F2166" s="41">
        <f t="shared" ref="F2166" si="53">D2166*E2166</f>
        <v>28.46</v>
      </c>
      <c r="G2166" s="7"/>
      <c r="H2166" s="1"/>
    </row>
    <row r="2167" spans="1:8" customFormat="1" ht="15.6" thickTop="1" thickBot="1" x14ac:dyDescent="0.35">
      <c r="A2167" s="71">
        <v>2</v>
      </c>
      <c r="B2167" s="244" t="s">
        <v>134</v>
      </c>
      <c r="C2167" s="245"/>
      <c r="D2167" s="245"/>
      <c r="E2167" s="246"/>
      <c r="F2167" s="72">
        <f>SUM(F2166:F2166)</f>
        <v>28.46</v>
      </c>
      <c r="G2167" s="73">
        <f>SUM(F2167/F2175)</f>
        <v>0.30225060408967586</v>
      </c>
      <c r="H2167" s="1"/>
    </row>
    <row r="2168" spans="1:8" customFormat="1" ht="15" thickTop="1" x14ac:dyDescent="0.3">
      <c r="A2168" s="7"/>
      <c r="B2168" s="74" t="s">
        <v>22</v>
      </c>
      <c r="C2168" s="4"/>
      <c r="D2168" s="4"/>
      <c r="E2168" s="4"/>
      <c r="F2168" s="41"/>
      <c r="G2168" s="75"/>
      <c r="H2168" s="1"/>
    </row>
    <row r="2169" spans="1:8" customFormat="1" ht="15" thickBot="1" x14ac:dyDescent="0.35">
      <c r="A2169" s="36" t="s">
        <v>50</v>
      </c>
      <c r="B2169" s="4" t="s">
        <v>2953</v>
      </c>
      <c r="C2169" s="4" t="s">
        <v>2954</v>
      </c>
      <c r="D2169" s="4">
        <v>1</v>
      </c>
      <c r="E2169" s="76">
        <v>4.2</v>
      </c>
      <c r="F2169" s="23">
        <f>PRODUCT(D2169:E2169)</f>
        <v>4.2</v>
      </c>
      <c r="G2169" s="7"/>
      <c r="H2169" s="1"/>
    </row>
    <row r="2170" spans="1:8" customFormat="1" ht="15.6" thickTop="1" thickBot="1" x14ac:dyDescent="0.35">
      <c r="A2170" s="71">
        <v>3</v>
      </c>
      <c r="B2170" s="244" t="s">
        <v>25</v>
      </c>
      <c r="C2170" s="245"/>
      <c r="D2170" s="245"/>
      <c r="E2170" s="246"/>
      <c r="F2170" s="72">
        <f>SUM(F2169)</f>
        <v>4.2</v>
      </c>
      <c r="G2170" s="73">
        <f>SUM(F2170/F2175)</f>
        <v>4.4604797511477112E-2</v>
      </c>
      <c r="H2170" s="1"/>
    </row>
    <row r="2171" spans="1:8" customFormat="1" ht="15.6" thickTop="1" thickBot="1" x14ac:dyDescent="0.35">
      <c r="A2171" s="78" t="s">
        <v>26</v>
      </c>
      <c r="B2171" s="244" t="s">
        <v>27</v>
      </c>
      <c r="C2171" s="245"/>
      <c r="D2171" s="245"/>
      <c r="E2171" s="246"/>
      <c r="F2171" s="79">
        <f>SUM(F2164,F2167+F2170)</f>
        <v>74.435000000000002</v>
      </c>
      <c r="G2171" s="3"/>
      <c r="H2171" s="1"/>
    </row>
    <row r="2172" spans="1:8" customFormat="1" ht="15.6" thickTop="1" thickBot="1" x14ac:dyDescent="0.35">
      <c r="A2172" s="80">
        <v>3</v>
      </c>
      <c r="B2172" s="264" t="s">
        <v>28</v>
      </c>
      <c r="C2172" s="265"/>
      <c r="D2172" s="265"/>
      <c r="E2172" s="266"/>
      <c r="F2172" s="79">
        <f>SUM(F2171)*15%</f>
        <v>11.16525</v>
      </c>
      <c r="G2172" s="73">
        <f>SUM(F2172/F2175)</f>
        <v>0.11857707509881424</v>
      </c>
      <c r="H2172" s="1"/>
    </row>
    <row r="2173" spans="1:8" customFormat="1" ht="15.6" thickTop="1" thickBot="1" x14ac:dyDescent="0.35">
      <c r="A2173" s="78" t="s">
        <v>29</v>
      </c>
      <c r="B2173" s="244" t="s">
        <v>30</v>
      </c>
      <c r="C2173" s="245"/>
      <c r="D2173" s="245"/>
      <c r="E2173" s="246"/>
      <c r="F2173" s="81">
        <f>SUM(F2171:F2172)</f>
        <v>85.600250000000003</v>
      </c>
      <c r="G2173" s="17"/>
      <c r="H2173" s="1"/>
    </row>
    <row r="2174" spans="1:8" customFormat="1" ht="15.6" thickTop="1" thickBot="1" x14ac:dyDescent="0.35">
      <c r="A2174" s="80">
        <v>4</v>
      </c>
      <c r="B2174" s="264" t="s">
        <v>31</v>
      </c>
      <c r="C2174" s="265"/>
      <c r="D2174" s="265"/>
      <c r="E2174" s="266"/>
      <c r="F2174" s="79">
        <f>SUM(F2173)*10%</f>
        <v>8.5600250000000013</v>
      </c>
      <c r="G2174" s="73">
        <f>SUM(F2174/F2175)</f>
        <v>9.0909090909090925E-2</v>
      </c>
      <c r="H2174" s="1"/>
    </row>
    <row r="2175" spans="1:8" customFormat="1" ht="15.6" thickTop="1" thickBot="1" x14ac:dyDescent="0.35">
      <c r="A2175" s="78" t="s">
        <v>32</v>
      </c>
      <c r="B2175" s="244" t="s">
        <v>33</v>
      </c>
      <c r="C2175" s="245"/>
      <c r="D2175" s="245"/>
      <c r="E2175" s="246"/>
      <c r="F2175" s="81">
        <f>SUM(F2173:F2174)</f>
        <v>94.160274999999999</v>
      </c>
      <c r="G2175" s="82">
        <f>SUM(G2164,G2167,G2172,G2174)</f>
        <v>0.95539520248852294</v>
      </c>
      <c r="H2175" s="1"/>
    </row>
    <row r="2176" spans="1:8" customFormat="1" ht="15.6" thickTop="1" thickBot="1" x14ac:dyDescent="0.35"/>
    <row r="2177" spans="1:8" customFormat="1" ht="44.4" thickTop="1" thickBot="1" x14ac:dyDescent="0.35">
      <c r="A2177" s="61" t="s">
        <v>2</v>
      </c>
      <c r="B2177" s="62" t="s">
        <v>3</v>
      </c>
      <c r="C2177" s="63" t="s">
        <v>4</v>
      </c>
      <c r="D2177" s="64" t="s">
        <v>5</v>
      </c>
      <c r="E2177" s="230"/>
      <c r="F2177" s="20"/>
      <c r="G2177" s="20"/>
      <c r="H2177" s="54"/>
    </row>
    <row r="2178" spans="1:8" customFormat="1" ht="221.4" customHeight="1" thickTop="1" thickBot="1" x14ac:dyDescent="0.35">
      <c r="A2178" s="85" t="s">
        <v>3054</v>
      </c>
      <c r="B2178" s="318" t="s">
        <v>3025</v>
      </c>
      <c r="C2178" s="50" t="s">
        <v>130</v>
      </c>
      <c r="D2178" s="50">
        <v>1</v>
      </c>
      <c r="E2178" s="20"/>
      <c r="F2178" s="20"/>
      <c r="G2178" s="20"/>
      <c r="H2178" s="1"/>
    </row>
    <row r="2179" spans="1:8" customFormat="1" ht="30" thickTop="1" thickBot="1" x14ac:dyDescent="0.35">
      <c r="A2179" s="61" t="s">
        <v>9</v>
      </c>
      <c r="B2179" s="62" t="s">
        <v>10</v>
      </c>
      <c r="C2179" s="62" t="s">
        <v>4</v>
      </c>
      <c r="D2179" s="62" t="s">
        <v>11</v>
      </c>
      <c r="E2179" s="62" t="s">
        <v>12</v>
      </c>
      <c r="F2179" s="62" t="s">
        <v>13</v>
      </c>
      <c r="G2179" s="64" t="s">
        <v>14</v>
      </c>
      <c r="H2179" s="1"/>
    </row>
    <row r="2180" spans="1:8" customFormat="1" ht="15" thickTop="1" x14ac:dyDescent="0.3">
      <c r="A2180" s="20"/>
      <c r="B2180" s="67" t="s">
        <v>15</v>
      </c>
      <c r="C2180" s="68"/>
      <c r="D2180" s="68"/>
      <c r="E2180" s="68"/>
      <c r="F2180" s="68"/>
      <c r="G2180" s="7"/>
      <c r="H2180" s="1"/>
    </row>
    <row r="2181" spans="1:8" customFormat="1" x14ac:dyDescent="0.3">
      <c r="A2181" s="319" t="s">
        <v>16</v>
      </c>
      <c r="B2181" s="4" t="s">
        <v>2947</v>
      </c>
      <c r="C2181" s="4" t="s">
        <v>2948</v>
      </c>
      <c r="D2181" s="320">
        <v>0.5</v>
      </c>
      <c r="E2181" s="321">
        <v>25.18</v>
      </c>
      <c r="F2181" s="6">
        <f>D2181*E2181</f>
        <v>12.59</v>
      </c>
      <c r="G2181" s="321"/>
    </row>
    <row r="2182" spans="1:8" customFormat="1" x14ac:dyDescent="0.3">
      <c r="A2182" s="319" t="s">
        <v>19</v>
      </c>
      <c r="B2182" s="4" t="s">
        <v>2949</v>
      </c>
      <c r="C2182" s="4" t="s">
        <v>2948</v>
      </c>
      <c r="D2182" s="320">
        <v>0.5</v>
      </c>
      <c r="E2182" s="321">
        <v>28.09</v>
      </c>
      <c r="F2182" s="6">
        <f t="shared" ref="F2182:F2183" si="54">D2182*E2182</f>
        <v>14.045</v>
      </c>
      <c r="G2182" s="321"/>
    </row>
    <row r="2183" spans="1:8" customFormat="1" ht="15" thickBot="1" x14ac:dyDescent="0.35">
      <c r="A2183" s="319" t="s">
        <v>131</v>
      </c>
      <c r="B2183" s="4" t="s">
        <v>2950</v>
      </c>
      <c r="C2183" s="4" t="s">
        <v>2948</v>
      </c>
      <c r="D2183" s="320">
        <v>0.5</v>
      </c>
      <c r="E2183" s="321">
        <v>30.28</v>
      </c>
      <c r="F2183" s="6">
        <f t="shared" si="54"/>
        <v>15.14</v>
      </c>
      <c r="G2183" s="321"/>
    </row>
    <row r="2184" spans="1:8" customFormat="1" ht="15.6" thickTop="1" thickBot="1" x14ac:dyDescent="0.35">
      <c r="A2184" s="71">
        <v>1</v>
      </c>
      <c r="B2184" s="244" t="s">
        <v>21</v>
      </c>
      <c r="C2184" s="245"/>
      <c r="D2184" s="245"/>
      <c r="E2184" s="246"/>
      <c r="F2184" s="72">
        <f>SUM(F2181:F2183)</f>
        <v>41.774999999999999</v>
      </c>
      <c r="G2184" s="73">
        <f>SUM(F2184/F2195)</f>
        <v>0.4585035114893406</v>
      </c>
      <c r="H2184" s="1"/>
    </row>
    <row r="2185" spans="1:8" customFormat="1" ht="15" thickTop="1" x14ac:dyDescent="0.3">
      <c r="A2185" s="20"/>
      <c r="B2185" s="74" t="s">
        <v>188</v>
      </c>
      <c r="C2185" s="4"/>
      <c r="D2185" s="4"/>
      <c r="E2185" s="4"/>
      <c r="F2185" s="41"/>
      <c r="G2185" s="75"/>
      <c r="H2185" s="1"/>
    </row>
    <row r="2186" spans="1:8" customFormat="1" ht="29.4" thickBot="1" x14ac:dyDescent="0.35">
      <c r="A2186" s="36" t="s">
        <v>23</v>
      </c>
      <c r="B2186" s="4" t="s">
        <v>3026</v>
      </c>
      <c r="C2186" s="39" t="s">
        <v>130</v>
      </c>
      <c r="D2186" s="40">
        <v>1</v>
      </c>
      <c r="E2186" s="6">
        <v>26.05</v>
      </c>
      <c r="F2186" s="41">
        <f t="shared" ref="F2186" si="55">D2186*E2186</f>
        <v>26.05</v>
      </c>
      <c r="G2186" s="7"/>
      <c r="H2186" s="1"/>
    </row>
    <row r="2187" spans="1:8" customFormat="1" ht="15.6" thickTop="1" thickBot="1" x14ac:dyDescent="0.35">
      <c r="A2187" s="71">
        <v>2</v>
      </c>
      <c r="B2187" s="244" t="s">
        <v>134</v>
      </c>
      <c r="C2187" s="245"/>
      <c r="D2187" s="245"/>
      <c r="E2187" s="246"/>
      <c r="F2187" s="72">
        <f>SUM(F2186:F2186)</f>
        <v>26.05</v>
      </c>
      <c r="G2187" s="73">
        <f>SUM(F2187/F2195)</f>
        <v>0.28591302152716513</v>
      </c>
      <c r="H2187" s="1"/>
    </row>
    <row r="2188" spans="1:8" customFormat="1" ht="15" thickTop="1" x14ac:dyDescent="0.3">
      <c r="A2188" s="7"/>
      <c r="B2188" s="74" t="s">
        <v>22</v>
      </c>
      <c r="C2188" s="4"/>
      <c r="D2188" s="4"/>
      <c r="E2188" s="4"/>
      <c r="F2188" s="41"/>
      <c r="G2188" s="75"/>
      <c r="H2188" s="1"/>
    </row>
    <row r="2189" spans="1:8" customFormat="1" ht="15" thickBot="1" x14ac:dyDescent="0.35">
      <c r="A2189" s="36" t="s">
        <v>50</v>
      </c>
      <c r="B2189" s="4" t="s">
        <v>2953</v>
      </c>
      <c r="C2189" s="4" t="s">
        <v>2954</v>
      </c>
      <c r="D2189" s="4">
        <v>1</v>
      </c>
      <c r="E2189" s="76">
        <v>4.2</v>
      </c>
      <c r="F2189" s="23">
        <f>PRODUCT(D2189:E2189)</f>
        <v>4.2</v>
      </c>
      <c r="G2189" s="7"/>
      <c r="H2189" s="1"/>
    </row>
    <row r="2190" spans="1:8" customFormat="1" ht="15.6" thickTop="1" thickBot="1" x14ac:dyDescent="0.35">
      <c r="A2190" s="71">
        <v>3</v>
      </c>
      <c r="B2190" s="244" t="s">
        <v>25</v>
      </c>
      <c r="C2190" s="245"/>
      <c r="D2190" s="245"/>
      <c r="E2190" s="246"/>
      <c r="F2190" s="72">
        <f>SUM(F2189)</f>
        <v>4.2</v>
      </c>
      <c r="G2190" s="73">
        <f>SUM(F2190/F2195)</f>
        <v>4.6097300975588999E-2</v>
      </c>
      <c r="H2190" s="1"/>
    </row>
    <row r="2191" spans="1:8" customFormat="1" ht="15.6" thickTop="1" thickBot="1" x14ac:dyDescent="0.35">
      <c r="A2191" s="78" t="s">
        <v>26</v>
      </c>
      <c r="B2191" s="244" t="s">
        <v>27</v>
      </c>
      <c r="C2191" s="245"/>
      <c r="D2191" s="245"/>
      <c r="E2191" s="246"/>
      <c r="F2191" s="79">
        <f>SUM(F2184,F2187+F2190)</f>
        <v>72.025000000000006</v>
      </c>
      <c r="G2191" s="3"/>
      <c r="H2191" s="1"/>
    </row>
    <row r="2192" spans="1:8" customFormat="1" ht="15.6" thickTop="1" thickBot="1" x14ac:dyDescent="0.35">
      <c r="A2192" s="80">
        <v>3</v>
      </c>
      <c r="B2192" s="264" t="s">
        <v>28</v>
      </c>
      <c r="C2192" s="265"/>
      <c r="D2192" s="265"/>
      <c r="E2192" s="266"/>
      <c r="F2192" s="79">
        <f>SUM(F2191)*15%</f>
        <v>10.803750000000001</v>
      </c>
      <c r="G2192" s="73">
        <f>SUM(F2192/F2195)</f>
        <v>0.11857707509881421</v>
      </c>
      <c r="H2192" s="1"/>
    </row>
    <row r="2193" spans="1:8" customFormat="1" ht="15.6" thickTop="1" thickBot="1" x14ac:dyDescent="0.35">
      <c r="A2193" s="78" t="s">
        <v>29</v>
      </c>
      <c r="B2193" s="244" t="s">
        <v>30</v>
      </c>
      <c r="C2193" s="245"/>
      <c r="D2193" s="245"/>
      <c r="E2193" s="246"/>
      <c r="F2193" s="81">
        <f>SUM(F2191:F2192)</f>
        <v>82.828750000000014</v>
      </c>
      <c r="G2193" s="17"/>
      <c r="H2193" s="1"/>
    </row>
    <row r="2194" spans="1:8" customFormat="1" ht="15.6" thickTop="1" thickBot="1" x14ac:dyDescent="0.35">
      <c r="A2194" s="80">
        <v>4</v>
      </c>
      <c r="B2194" s="264" t="s">
        <v>31</v>
      </c>
      <c r="C2194" s="265"/>
      <c r="D2194" s="265"/>
      <c r="E2194" s="266"/>
      <c r="F2194" s="79">
        <f>SUM(F2193)*10%</f>
        <v>8.2828750000000024</v>
      </c>
      <c r="G2194" s="73">
        <f>SUM(F2194/F2195)</f>
        <v>9.0909090909090912E-2</v>
      </c>
      <c r="H2194" s="1"/>
    </row>
    <row r="2195" spans="1:8" customFormat="1" ht="15.6" thickTop="1" thickBot="1" x14ac:dyDescent="0.35">
      <c r="A2195" s="78" t="s">
        <v>32</v>
      </c>
      <c r="B2195" s="244" t="s">
        <v>33</v>
      </c>
      <c r="C2195" s="245"/>
      <c r="D2195" s="245"/>
      <c r="E2195" s="246"/>
      <c r="F2195" s="81">
        <f>SUM(F2193:F2194)</f>
        <v>91.111625000000018</v>
      </c>
      <c r="G2195" s="82">
        <f>SUM(G2184,G2187,G2192,G2194)</f>
        <v>0.95390269902441094</v>
      </c>
      <c r="H2195" s="1"/>
    </row>
    <row r="2196" spans="1:8" customFormat="1" ht="15.6" thickTop="1" thickBot="1" x14ac:dyDescent="0.35"/>
    <row r="2197" spans="1:8" customFormat="1" ht="44.4" thickTop="1" thickBot="1" x14ac:dyDescent="0.35">
      <c r="A2197" s="61" t="s">
        <v>2</v>
      </c>
      <c r="B2197" s="62" t="s">
        <v>3</v>
      </c>
      <c r="C2197" s="63" t="s">
        <v>4</v>
      </c>
      <c r="D2197" s="64" t="s">
        <v>5</v>
      </c>
      <c r="E2197" s="230"/>
      <c r="F2197" s="20"/>
      <c r="G2197" s="20"/>
      <c r="H2197" s="54"/>
    </row>
    <row r="2198" spans="1:8" customFormat="1" ht="229.8" customHeight="1" thickTop="1" thickBot="1" x14ac:dyDescent="0.35">
      <c r="A2198" s="85" t="s">
        <v>3055</v>
      </c>
      <c r="B2198" s="318" t="s">
        <v>3027</v>
      </c>
      <c r="C2198" s="50" t="s">
        <v>130</v>
      </c>
      <c r="D2198" s="50">
        <v>1</v>
      </c>
      <c r="E2198" s="20"/>
      <c r="F2198" s="20"/>
      <c r="G2198" s="20"/>
      <c r="H2198" s="1"/>
    </row>
    <row r="2199" spans="1:8" customFormat="1" ht="30" thickTop="1" thickBot="1" x14ac:dyDescent="0.35">
      <c r="A2199" s="61" t="s">
        <v>9</v>
      </c>
      <c r="B2199" s="62" t="s">
        <v>10</v>
      </c>
      <c r="C2199" s="62" t="s">
        <v>4</v>
      </c>
      <c r="D2199" s="62" t="s">
        <v>11</v>
      </c>
      <c r="E2199" s="62" t="s">
        <v>12</v>
      </c>
      <c r="F2199" s="62" t="s">
        <v>13</v>
      </c>
      <c r="G2199" s="64" t="s">
        <v>14</v>
      </c>
      <c r="H2199" s="1"/>
    </row>
    <row r="2200" spans="1:8" customFormat="1" ht="15" thickTop="1" x14ac:dyDescent="0.3">
      <c r="A2200" s="20"/>
      <c r="B2200" s="67" t="s">
        <v>15</v>
      </c>
      <c r="C2200" s="68"/>
      <c r="D2200" s="68"/>
      <c r="E2200" s="68"/>
      <c r="F2200" s="68"/>
      <c r="G2200" s="7"/>
      <c r="H2200" s="1"/>
    </row>
    <row r="2201" spans="1:8" customFormat="1" x14ac:dyDescent="0.3">
      <c r="A2201" s="319" t="s">
        <v>16</v>
      </c>
      <c r="B2201" s="4" t="s">
        <v>2947</v>
      </c>
      <c r="C2201" s="4" t="s">
        <v>2948</v>
      </c>
      <c r="D2201" s="320">
        <v>0.5</v>
      </c>
      <c r="E2201" s="321">
        <v>25.18</v>
      </c>
      <c r="F2201" s="6">
        <f>D2201*E2201</f>
        <v>12.59</v>
      </c>
      <c r="G2201" s="321"/>
    </row>
    <row r="2202" spans="1:8" customFormat="1" x14ac:dyDescent="0.3">
      <c r="A2202" s="319" t="s">
        <v>19</v>
      </c>
      <c r="B2202" s="4" t="s">
        <v>2949</v>
      </c>
      <c r="C2202" s="4" t="s">
        <v>2948</v>
      </c>
      <c r="D2202" s="320">
        <v>0.5</v>
      </c>
      <c r="E2202" s="321">
        <v>28.09</v>
      </c>
      <c r="F2202" s="6">
        <f t="shared" ref="F2202:F2203" si="56">D2202*E2202</f>
        <v>14.045</v>
      </c>
      <c r="G2202" s="321"/>
    </row>
    <row r="2203" spans="1:8" customFormat="1" ht="15" thickBot="1" x14ac:dyDescent="0.35">
      <c r="A2203" s="319" t="s">
        <v>131</v>
      </c>
      <c r="B2203" s="4" t="s">
        <v>2950</v>
      </c>
      <c r="C2203" s="4" t="s">
        <v>2948</v>
      </c>
      <c r="D2203" s="320">
        <v>0.5</v>
      </c>
      <c r="E2203" s="321">
        <v>30.28</v>
      </c>
      <c r="F2203" s="6">
        <f t="shared" si="56"/>
        <v>15.14</v>
      </c>
      <c r="G2203" s="321"/>
    </row>
    <row r="2204" spans="1:8" customFormat="1" ht="15.6" thickTop="1" thickBot="1" x14ac:dyDescent="0.35">
      <c r="A2204" s="71">
        <v>1</v>
      </c>
      <c r="B2204" s="244" t="s">
        <v>21</v>
      </c>
      <c r="C2204" s="245"/>
      <c r="D2204" s="245"/>
      <c r="E2204" s="246"/>
      <c r="F2204" s="72">
        <f>SUM(F2201:F2203)</f>
        <v>41.774999999999999</v>
      </c>
      <c r="G2204" s="73">
        <f>SUM(F2204/F2215)</f>
        <v>0.42940921155997347</v>
      </c>
      <c r="H2204" s="1"/>
    </row>
    <row r="2205" spans="1:8" customFormat="1" ht="15" thickTop="1" x14ac:dyDescent="0.3">
      <c r="A2205" s="20"/>
      <c r="B2205" s="74" t="s">
        <v>188</v>
      </c>
      <c r="C2205" s="4"/>
      <c r="D2205" s="4"/>
      <c r="E2205" s="4"/>
      <c r="F2205" s="41"/>
      <c r="G2205" s="75"/>
      <c r="H2205" s="1"/>
    </row>
    <row r="2206" spans="1:8" customFormat="1" ht="29.4" thickBot="1" x14ac:dyDescent="0.35">
      <c r="A2206" s="36" t="s">
        <v>23</v>
      </c>
      <c r="B2206" s="4" t="s">
        <v>3024</v>
      </c>
      <c r="C2206" s="39" t="s">
        <v>130</v>
      </c>
      <c r="D2206" s="40">
        <v>1</v>
      </c>
      <c r="E2206" s="6">
        <v>30.93</v>
      </c>
      <c r="F2206" s="41">
        <f t="shared" ref="F2206" si="57">D2206*E2206</f>
        <v>30.93</v>
      </c>
      <c r="G2206" s="7"/>
      <c r="H2206" s="1"/>
    </row>
    <row r="2207" spans="1:8" customFormat="1" ht="15.6" thickTop="1" thickBot="1" x14ac:dyDescent="0.35">
      <c r="A2207" s="71">
        <v>2</v>
      </c>
      <c r="B2207" s="244" t="s">
        <v>134</v>
      </c>
      <c r="C2207" s="245"/>
      <c r="D2207" s="245"/>
      <c r="E2207" s="246"/>
      <c r="F2207" s="72">
        <f>SUM(F2206:F2206)</f>
        <v>30.93</v>
      </c>
      <c r="G2207" s="73">
        <f>SUM(F2207/F2215)</f>
        <v>0.31793242162896418</v>
      </c>
      <c r="H2207" s="1"/>
    </row>
    <row r="2208" spans="1:8" customFormat="1" ht="15" thickTop="1" x14ac:dyDescent="0.3">
      <c r="A2208" s="7"/>
      <c r="B2208" s="74" t="s">
        <v>22</v>
      </c>
      <c r="C2208" s="4"/>
      <c r="D2208" s="4"/>
      <c r="E2208" s="4"/>
      <c r="F2208" s="41"/>
      <c r="G2208" s="75"/>
      <c r="H2208" s="1"/>
    </row>
    <row r="2209" spans="1:8" customFormat="1" ht="15" thickBot="1" x14ac:dyDescent="0.35">
      <c r="A2209" s="36" t="s">
        <v>50</v>
      </c>
      <c r="B2209" s="4" t="s">
        <v>2953</v>
      </c>
      <c r="C2209" s="4" t="s">
        <v>2954</v>
      </c>
      <c r="D2209" s="4">
        <v>1</v>
      </c>
      <c r="E2209" s="76">
        <v>4.2</v>
      </c>
      <c r="F2209" s="23">
        <f>PRODUCT(D2209:E2209)</f>
        <v>4.2</v>
      </c>
      <c r="G2209" s="7"/>
      <c r="H2209" s="1"/>
    </row>
    <row r="2210" spans="1:8" customFormat="1" ht="15.6" thickTop="1" thickBot="1" x14ac:dyDescent="0.35">
      <c r="A2210" s="71">
        <v>3</v>
      </c>
      <c r="B2210" s="244" t="s">
        <v>25</v>
      </c>
      <c r="C2210" s="245"/>
      <c r="D2210" s="245"/>
      <c r="E2210" s="246"/>
      <c r="F2210" s="72">
        <f>SUM(F2209)</f>
        <v>4.2</v>
      </c>
      <c r="G2210" s="73">
        <f>SUM(F2210/F2215)</f>
        <v>4.3172200803157118E-2</v>
      </c>
      <c r="H2210" s="1"/>
    </row>
    <row r="2211" spans="1:8" customFormat="1" ht="15.6" thickTop="1" thickBot="1" x14ac:dyDescent="0.35">
      <c r="A2211" s="78" t="s">
        <v>26</v>
      </c>
      <c r="B2211" s="244" t="s">
        <v>27</v>
      </c>
      <c r="C2211" s="245"/>
      <c r="D2211" s="245"/>
      <c r="E2211" s="246"/>
      <c r="F2211" s="79">
        <f>SUM(F2204,F2207+F2210)</f>
        <v>76.905000000000001</v>
      </c>
      <c r="G2211" s="3"/>
      <c r="H2211" s="1"/>
    </row>
    <row r="2212" spans="1:8" customFormat="1" ht="15.6" thickTop="1" thickBot="1" x14ac:dyDescent="0.35">
      <c r="A2212" s="80">
        <v>3</v>
      </c>
      <c r="B2212" s="264" t="s">
        <v>28</v>
      </c>
      <c r="C2212" s="265"/>
      <c r="D2212" s="265"/>
      <c r="E2212" s="266"/>
      <c r="F2212" s="79">
        <f>SUM(F2211)*15%</f>
        <v>11.53575</v>
      </c>
      <c r="G2212" s="73">
        <f>SUM(F2212/F2215)</f>
        <v>0.11857707509881421</v>
      </c>
      <c r="H2212" s="1"/>
    </row>
    <row r="2213" spans="1:8" customFormat="1" ht="15.6" thickTop="1" thickBot="1" x14ac:dyDescent="0.35">
      <c r="A2213" s="78" t="s">
        <v>29</v>
      </c>
      <c r="B2213" s="244" t="s">
        <v>30</v>
      </c>
      <c r="C2213" s="245"/>
      <c r="D2213" s="245"/>
      <c r="E2213" s="246"/>
      <c r="F2213" s="81">
        <f>SUM(F2211:F2212)</f>
        <v>88.440750000000008</v>
      </c>
      <c r="G2213" s="17"/>
      <c r="H2213" s="1"/>
    </row>
    <row r="2214" spans="1:8" customFormat="1" ht="15.6" thickTop="1" thickBot="1" x14ac:dyDescent="0.35">
      <c r="A2214" s="80">
        <v>4</v>
      </c>
      <c r="B2214" s="264" t="s">
        <v>31</v>
      </c>
      <c r="C2214" s="265"/>
      <c r="D2214" s="265"/>
      <c r="E2214" s="266"/>
      <c r="F2214" s="79">
        <f>SUM(F2213)*10%</f>
        <v>8.8440750000000019</v>
      </c>
      <c r="G2214" s="73">
        <f>SUM(F2214/F2215)</f>
        <v>9.0909090909090912E-2</v>
      </c>
      <c r="H2214" s="1"/>
    </row>
    <row r="2215" spans="1:8" customFormat="1" ht="15.6" thickTop="1" thickBot="1" x14ac:dyDescent="0.35">
      <c r="A2215" s="78" t="s">
        <v>32</v>
      </c>
      <c r="B2215" s="244" t="s">
        <v>33</v>
      </c>
      <c r="C2215" s="245"/>
      <c r="D2215" s="245"/>
      <c r="E2215" s="246"/>
      <c r="F2215" s="81">
        <f>SUM(F2213:F2214)</f>
        <v>97.284825000000012</v>
      </c>
      <c r="G2215" s="82">
        <f>SUM(G2204,G2207,G2212,G2214)</f>
        <v>0.9568277991968428</v>
      </c>
      <c r="H2215" s="1"/>
    </row>
    <row r="2216" spans="1:8" ht="15" thickTop="1" x14ac:dyDescent="0.3"/>
  </sheetData>
  <mergeCells count="857">
    <mergeCell ref="B2215:E2215"/>
    <mergeCell ref="B2194:E2194"/>
    <mergeCell ref="B2195:E2195"/>
    <mergeCell ref="B2204:E2204"/>
    <mergeCell ref="B2207:E2207"/>
    <mergeCell ref="B2210:E2210"/>
    <mergeCell ref="B2211:E2211"/>
    <mergeCell ref="B2212:E2212"/>
    <mergeCell ref="B2213:E2213"/>
    <mergeCell ref="B2214:E2214"/>
    <mergeCell ref="B2173:E2173"/>
    <mergeCell ref="B2174:E2174"/>
    <mergeCell ref="B2175:E2175"/>
    <mergeCell ref="B2184:E2184"/>
    <mergeCell ref="B2187:E2187"/>
    <mergeCell ref="B2190:E2190"/>
    <mergeCell ref="B2191:E2191"/>
    <mergeCell ref="B2192:E2192"/>
    <mergeCell ref="B2193:E2193"/>
    <mergeCell ref="B2152:E2152"/>
    <mergeCell ref="B2153:E2153"/>
    <mergeCell ref="B2154:E2154"/>
    <mergeCell ref="B2155:E2155"/>
    <mergeCell ref="B2164:E2164"/>
    <mergeCell ref="B2167:E2167"/>
    <mergeCell ref="B2170:E2170"/>
    <mergeCell ref="B2171:E2171"/>
    <mergeCell ref="B2172:E2172"/>
    <mergeCell ref="B2131:E2131"/>
    <mergeCell ref="B2132:E2132"/>
    <mergeCell ref="B2133:E2133"/>
    <mergeCell ref="B2134:E2134"/>
    <mergeCell ref="B2135:E2135"/>
    <mergeCell ref="B2144:E2144"/>
    <mergeCell ref="B2147:E2147"/>
    <mergeCell ref="B2150:E2150"/>
    <mergeCell ref="B2151:E2151"/>
    <mergeCell ref="B2110:E2110"/>
    <mergeCell ref="B2111:E2111"/>
    <mergeCell ref="B2112:E2112"/>
    <mergeCell ref="B2113:E2113"/>
    <mergeCell ref="B2114:E2114"/>
    <mergeCell ref="B2115:E2115"/>
    <mergeCell ref="B2124:E2124"/>
    <mergeCell ref="B2127:E2127"/>
    <mergeCell ref="B2130:E2130"/>
    <mergeCell ref="B2087:E2087"/>
    <mergeCell ref="B2090:E2090"/>
    <mergeCell ref="B2091:E2091"/>
    <mergeCell ref="B2092:E2092"/>
    <mergeCell ref="B2093:E2093"/>
    <mergeCell ref="B2094:E2094"/>
    <mergeCell ref="B2095:E2095"/>
    <mergeCell ref="B2104:E2104"/>
    <mergeCell ref="B2107:E2107"/>
    <mergeCell ref="B2064:E2064"/>
    <mergeCell ref="B2067:E2067"/>
    <mergeCell ref="B2070:E2070"/>
    <mergeCell ref="B2071:E2071"/>
    <mergeCell ref="B2072:E2072"/>
    <mergeCell ref="B2073:E2073"/>
    <mergeCell ref="B2074:E2074"/>
    <mergeCell ref="B2075:E2075"/>
    <mergeCell ref="B2084:E2084"/>
    <mergeCell ref="B1711:E1711"/>
    <mergeCell ref="B2044:E2044"/>
    <mergeCell ref="B2047:E2047"/>
    <mergeCell ref="B2050:E2050"/>
    <mergeCell ref="B2051:E2051"/>
    <mergeCell ref="B2052:E2052"/>
    <mergeCell ref="B2053:E2053"/>
    <mergeCell ref="B2054:E2054"/>
    <mergeCell ref="B2055:E2055"/>
    <mergeCell ref="B1689:E1689"/>
    <mergeCell ref="B1690:E1690"/>
    <mergeCell ref="B1699:E1699"/>
    <mergeCell ref="B1703:E1703"/>
    <mergeCell ref="B1706:E1706"/>
    <mergeCell ref="B1707:E1707"/>
    <mergeCell ref="B1708:E1708"/>
    <mergeCell ref="B1709:E1709"/>
    <mergeCell ref="B1710:E1710"/>
    <mergeCell ref="B1667:E1667"/>
    <mergeCell ref="B1668:E1668"/>
    <mergeCell ref="B1669:E1669"/>
    <mergeCell ref="B1678:E1678"/>
    <mergeCell ref="B1682:E1682"/>
    <mergeCell ref="B1685:E1685"/>
    <mergeCell ref="B1686:E1686"/>
    <mergeCell ref="B1687:E1687"/>
    <mergeCell ref="B1688:E1688"/>
    <mergeCell ref="B1645:E1645"/>
    <mergeCell ref="B1646:E1646"/>
    <mergeCell ref="B1647:E1647"/>
    <mergeCell ref="B1648:E1648"/>
    <mergeCell ref="B1657:E1657"/>
    <mergeCell ref="B1661:E1661"/>
    <mergeCell ref="B1664:E1664"/>
    <mergeCell ref="B1665:E1665"/>
    <mergeCell ref="B1666:E1666"/>
    <mergeCell ref="B1623:E1623"/>
    <mergeCell ref="B1624:E1624"/>
    <mergeCell ref="B1625:E1625"/>
    <mergeCell ref="B1626:E1626"/>
    <mergeCell ref="B1627:E1627"/>
    <mergeCell ref="B1636:E1636"/>
    <mergeCell ref="B1640:E1640"/>
    <mergeCell ref="B1643:E1643"/>
    <mergeCell ref="B1644:E1644"/>
    <mergeCell ref="B1601:E1601"/>
    <mergeCell ref="B1602:E1602"/>
    <mergeCell ref="B1603:E1603"/>
    <mergeCell ref="B1604:E1604"/>
    <mergeCell ref="B1605:E1605"/>
    <mergeCell ref="B1606:E1606"/>
    <mergeCell ref="B1615:E1615"/>
    <mergeCell ref="B1619:E1619"/>
    <mergeCell ref="B1622:E1622"/>
    <mergeCell ref="B1579:E1579"/>
    <mergeCell ref="B1580:E1580"/>
    <mergeCell ref="B1581:E1581"/>
    <mergeCell ref="B1582:E1582"/>
    <mergeCell ref="B1583:E1583"/>
    <mergeCell ref="B1592:E1592"/>
    <mergeCell ref="B1596:E1596"/>
    <mergeCell ref="B1599:E1599"/>
    <mergeCell ref="B1600:E1600"/>
    <mergeCell ref="B1557:E1557"/>
    <mergeCell ref="B1558:E1558"/>
    <mergeCell ref="B1559:E1559"/>
    <mergeCell ref="B1560:E1560"/>
    <mergeCell ref="B1561:E1561"/>
    <mergeCell ref="B1562:E1562"/>
    <mergeCell ref="B1571:E1571"/>
    <mergeCell ref="B1575:E1575"/>
    <mergeCell ref="B1578:E1578"/>
    <mergeCell ref="B1533:E1533"/>
    <mergeCell ref="B1536:E1536"/>
    <mergeCell ref="B1537:E1537"/>
    <mergeCell ref="B1538:E1538"/>
    <mergeCell ref="B1539:E1539"/>
    <mergeCell ref="B1540:E1540"/>
    <mergeCell ref="B1541:E1541"/>
    <mergeCell ref="B1550:E1550"/>
    <mergeCell ref="B1554:E1554"/>
    <mergeCell ref="B1508:E1508"/>
    <mergeCell ref="B1512:E1512"/>
    <mergeCell ref="B1515:E1515"/>
    <mergeCell ref="B1516:E1516"/>
    <mergeCell ref="B1517:E1517"/>
    <mergeCell ref="B1518:E1518"/>
    <mergeCell ref="B1519:E1519"/>
    <mergeCell ref="B1520:E1520"/>
    <mergeCell ref="B1529:E1529"/>
    <mergeCell ref="B1499:E1499"/>
    <mergeCell ref="B1491:E1491"/>
    <mergeCell ref="B1494:E1494"/>
    <mergeCell ref="B1495:E1495"/>
    <mergeCell ref="B1496:E1496"/>
    <mergeCell ref="B1497:E1497"/>
    <mergeCell ref="B1498:E1498"/>
    <mergeCell ref="B1473:E1473"/>
    <mergeCell ref="B1474:E1474"/>
    <mergeCell ref="B1475:E1475"/>
    <mergeCell ref="B1476:E1476"/>
    <mergeCell ref="B1477:E1477"/>
    <mergeCell ref="B1486:E1486"/>
    <mergeCell ref="B1453:E1453"/>
    <mergeCell ref="B1454:E1454"/>
    <mergeCell ref="B1455:E1455"/>
    <mergeCell ref="B1464:E1464"/>
    <mergeCell ref="B1469:E1469"/>
    <mergeCell ref="B1472:E1472"/>
    <mergeCell ref="B1433:E1433"/>
    <mergeCell ref="B1442:E1442"/>
    <mergeCell ref="B1447:E1447"/>
    <mergeCell ref="B1450:E1450"/>
    <mergeCell ref="B1451:E1451"/>
    <mergeCell ref="B1452:E1452"/>
    <mergeCell ref="B1425:E1425"/>
    <mergeCell ref="B1428:E1428"/>
    <mergeCell ref="B1429:E1429"/>
    <mergeCell ref="B1430:E1430"/>
    <mergeCell ref="B1431:E1431"/>
    <mergeCell ref="B1432:E1432"/>
    <mergeCell ref="B1406:E1406"/>
    <mergeCell ref="B1407:E1407"/>
    <mergeCell ref="B1408:E1408"/>
    <mergeCell ref="B1409:E1409"/>
    <mergeCell ref="A1411:G1411"/>
    <mergeCell ref="B1420:E1420"/>
    <mergeCell ref="B1387:E1387"/>
    <mergeCell ref="B1388:E1388"/>
    <mergeCell ref="B1397:E1397"/>
    <mergeCell ref="B1401:E1401"/>
    <mergeCell ref="B1404:E1404"/>
    <mergeCell ref="B1405:E1405"/>
    <mergeCell ref="B1376:E1376"/>
    <mergeCell ref="B1380:E1380"/>
    <mergeCell ref="B1383:E1383"/>
    <mergeCell ref="B1384:E1384"/>
    <mergeCell ref="B1385:E1385"/>
    <mergeCell ref="B1386:E1386"/>
    <mergeCell ref="B1362:E1362"/>
    <mergeCell ref="B1363:E1363"/>
    <mergeCell ref="B1364:E1364"/>
    <mergeCell ref="B1365:E1365"/>
    <mergeCell ref="B1366:E1366"/>
    <mergeCell ref="B1367:E1367"/>
    <mergeCell ref="B1343:E1343"/>
    <mergeCell ref="B1344:E1344"/>
    <mergeCell ref="B1345:E1345"/>
    <mergeCell ref="B1346:E1346"/>
    <mergeCell ref="B1355:E1355"/>
    <mergeCell ref="B1359:E1359"/>
    <mergeCell ref="B1324:E1324"/>
    <mergeCell ref="B1325:E1325"/>
    <mergeCell ref="B1334:E1334"/>
    <mergeCell ref="B1338:E1338"/>
    <mergeCell ref="B1341:E1341"/>
    <mergeCell ref="B1342:E1342"/>
    <mergeCell ref="B1312:E1312"/>
    <mergeCell ref="B1317:E1317"/>
    <mergeCell ref="B1320:E1320"/>
    <mergeCell ref="B1321:E1321"/>
    <mergeCell ref="B1322:E1322"/>
    <mergeCell ref="B1323:E1323"/>
    <mergeCell ref="B1298:E1298"/>
    <mergeCell ref="B1299:E1299"/>
    <mergeCell ref="B1300:E1300"/>
    <mergeCell ref="B1301:E1301"/>
    <mergeCell ref="B1302:E1302"/>
    <mergeCell ref="B1303:E1303"/>
    <mergeCell ref="B1278:E1278"/>
    <mergeCell ref="B1279:E1279"/>
    <mergeCell ref="B1280:E1280"/>
    <mergeCell ref="B1281:E1281"/>
    <mergeCell ref="B1290:E1290"/>
    <mergeCell ref="B1295:E1295"/>
    <mergeCell ref="B1258:E1258"/>
    <mergeCell ref="B1259:E1259"/>
    <mergeCell ref="B1268:E1268"/>
    <mergeCell ref="B1273:E1273"/>
    <mergeCell ref="B1276:E1276"/>
    <mergeCell ref="B1277:E1277"/>
    <mergeCell ref="B1246:E1246"/>
    <mergeCell ref="B1251:E1251"/>
    <mergeCell ref="B1254:E1254"/>
    <mergeCell ref="B1255:E1255"/>
    <mergeCell ref="B1256:E1256"/>
    <mergeCell ref="B1257:E1257"/>
    <mergeCell ref="B1232:E1232"/>
    <mergeCell ref="B1233:E1233"/>
    <mergeCell ref="B1234:E1234"/>
    <mergeCell ref="B1235:E1235"/>
    <mergeCell ref="B1236:E1236"/>
    <mergeCell ref="B1237:E1237"/>
    <mergeCell ref="B1209:E1209"/>
    <mergeCell ref="B1210:E1210"/>
    <mergeCell ref="B1211:E1211"/>
    <mergeCell ref="B1212:E1212"/>
    <mergeCell ref="B1222:E1222"/>
    <mergeCell ref="B1229:E1229"/>
    <mergeCell ref="B1215:B1216"/>
    <mergeCell ref="D1215:D1216"/>
    <mergeCell ref="C1215:C1216"/>
    <mergeCell ref="B1187:E1187"/>
    <mergeCell ref="B1188:E1188"/>
    <mergeCell ref="B1189:E1189"/>
    <mergeCell ref="B1199:E1199"/>
    <mergeCell ref="B1207:E1207"/>
    <mergeCell ref="B1208:E1208"/>
    <mergeCell ref="B1166:E1166"/>
    <mergeCell ref="B1176:E1176"/>
    <mergeCell ref="B1181:E1181"/>
    <mergeCell ref="B1184:E1184"/>
    <mergeCell ref="B1185:E1185"/>
    <mergeCell ref="B1186:E1186"/>
    <mergeCell ref="B1158:E1158"/>
    <mergeCell ref="B1161:E1161"/>
    <mergeCell ref="B1162:E1162"/>
    <mergeCell ref="B1163:E1163"/>
    <mergeCell ref="B1164:E1164"/>
    <mergeCell ref="B1165:E1165"/>
    <mergeCell ref="B1139:E1139"/>
    <mergeCell ref="B1140:E1140"/>
    <mergeCell ref="B1141:E1141"/>
    <mergeCell ref="B1142:E1142"/>
    <mergeCell ref="B1143:E1143"/>
    <mergeCell ref="B1153:E1153"/>
    <mergeCell ref="B1118:E1118"/>
    <mergeCell ref="B1119:E1119"/>
    <mergeCell ref="B1120:E1120"/>
    <mergeCell ref="B1130:E1130"/>
    <mergeCell ref="B1135:E1135"/>
    <mergeCell ref="B1138:E1138"/>
    <mergeCell ref="B1097:E1097"/>
    <mergeCell ref="B1107:E1107"/>
    <mergeCell ref="B1112:E1112"/>
    <mergeCell ref="B1115:E1115"/>
    <mergeCell ref="B1116:E1116"/>
    <mergeCell ref="B1117:E1117"/>
    <mergeCell ref="B1089:E1089"/>
    <mergeCell ref="B1092:E1092"/>
    <mergeCell ref="B1093:E1093"/>
    <mergeCell ref="B1094:E1094"/>
    <mergeCell ref="B1095:E1095"/>
    <mergeCell ref="B1096:E1096"/>
    <mergeCell ref="B1070:E1070"/>
    <mergeCell ref="B1071:E1071"/>
    <mergeCell ref="B1072:E1072"/>
    <mergeCell ref="B1073:E1073"/>
    <mergeCell ref="B1074:E1074"/>
    <mergeCell ref="B1084:E1084"/>
    <mergeCell ref="B1048:E1048"/>
    <mergeCell ref="B1049:E1049"/>
    <mergeCell ref="B1050:E1050"/>
    <mergeCell ref="B1061:E1061"/>
    <mergeCell ref="B1066:E1066"/>
    <mergeCell ref="B1069:E1069"/>
    <mergeCell ref="B1026:E1026"/>
    <mergeCell ref="B1037:E1037"/>
    <mergeCell ref="B1042:E1042"/>
    <mergeCell ref="B1045:E1045"/>
    <mergeCell ref="B1046:E1046"/>
    <mergeCell ref="B1047:E1047"/>
    <mergeCell ref="D1029:D1030"/>
    <mergeCell ref="C1029:C1030"/>
    <mergeCell ref="B1029:B1030"/>
    <mergeCell ref="B1022:E1022"/>
    <mergeCell ref="B1023:E1023"/>
    <mergeCell ref="B1024:E1024"/>
    <mergeCell ref="B1025:E1025"/>
    <mergeCell ref="B998:E998"/>
    <mergeCell ref="B999:E999"/>
    <mergeCell ref="B1000:E1000"/>
    <mergeCell ref="B1001:E1001"/>
    <mergeCell ref="B1002:E1002"/>
    <mergeCell ref="B1013:E1013"/>
    <mergeCell ref="B954:E954"/>
    <mergeCell ref="B965:E965"/>
    <mergeCell ref="B970:E970"/>
    <mergeCell ref="B973:E973"/>
    <mergeCell ref="B974:E974"/>
    <mergeCell ref="B975:E975"/>
    <mergeCell ref="B957:B958"/>
    <mergeCell ref="D957:D958"/>
    <mergeCell ref="C957:C958"/>
    <mergeCell ref="B951:E951"/>
    <mergeCell ref="B952:E952"/>
    <mergeCell ref="B953:E953"/>
    <mergeCell ref="B926:E926"/>
    <mergeCell ref="B927:E927"/>
    <mergeCell ref="B928:E928"/>
    <mergeCell ref="B929:E929"/>
    <mergeCell ref="B930:E930"/>
    <mergeCell ref="B941:E941"/>
    <mergeCell ref="B882:E882"/>
    <mergeCell ref="B893:E893"/>
    <mergeCell ref="B898:E898"/>
    <mergeCell ref="B901:E901"/>
    <mergeCell ref="B902:E902"/>
    <mergeCell ref="B903:E903"/>
    <mergeCell ref="B946:E946"/>
    <mergeCell ref="B949:E949"/>
    <mergeCell ref="B950:E950"/>
    <mergeCell ref="B874:E874"/>
    <mergeCell ref="B877:E877"/>
    <mergeCell ref="B878:E878"/>
    <mergeCell ref="B879:E879"/>
    <mergeCell ref="B880:E880"/>
    <mergeCell ref="B881:E881"/>
    <mergeCell ref="B854:E854"/>
    <mergeCell ref="B855:E855"/>
    <mergeCell ref="B856:E856"/>
    <mergeCell ref="B857:E857"/>
    <mergeCell ref="B858:E858"/>
    <mergeCell ref="B869:E869"/>
    <mergeCell ref="B820:E820"/>
    <mergeCell ref="B821:E821"/>
    <mergeCell ref="B822:E822"/>
    <mergeCell ref="B832:E832"/>
    <mergeCell ref="B835:E835"/>
    <mergeCell ref="B836:E836"/>
    <mergeCell ref="B825:B826"/>
    <mergeCell ref="D825:D826"/>
    <mergeCell ref="C825:C826"/>
    <mergeCell ref="B803:E803"/>
    <mergeCell ref="B804:E804"/>
    <mergeCell ref="B814:E814"/>
    <mergeCell ref="B817:E817"/>
    <mergeCell ref="B818:E818"/>
    <mergeCell ref="B819:E819"/>
    <mergeCell ref="B781:E781"/>
    <mergeCell ref="B792:E792"/>
    <mergeCell ref="B799:E799"/>
    <mergeCell ref="B800:E800"/>
    <mergeCell ref="B801:E801"/>
    <mergeCell ref="B802:E802"/>
    <mergeCell ref="B773:E773"/>
    <mergeCell ref="B776:E776"/>
    <mergeCell ref="B777:E777"/>
    <mergeCell ref="B778:E778"/>
    <mergeCell ref="B779:E779"/>
    <mergeCell ref="B780:E780"/>
    <mergeCell ref="B759:E759"/>
    <mergeCell ref="B760:E760"/>
    <mergeCell ref="B761:E761"/>
    <mergeCell ref="B762:E762"/>
    <mergeCell ref="B763:E763"/>
    <mergeCell ref="B764:E764"/>
    <mergeCell ref="B746:E746"/>
    <mergeCell ref="B747:E747"/>
    <mergeCell ref="B748:E748"/>
    <mergeCell ref="B749:E749"/>
    <mergeCell ref="B750:E750"/>
    <mergeCell ref="B751:E751"/>
    <mergeCell ref="B730:E730"/>
    <mergeCell ref="B731:E731"/>
    <mergeCell ref="B732:E732"/>
    <mergeCell ref="B733:E733"/>
    <mergeCell ref="B734:E734"/>
    <mergeCell ref="B743:E743"/>
    <mergeCell ref="B714:E714"/>
    <mergeCell ref="B715:E715"/>
    <mergeCell ref="B716:E716"/>
    <mergeCell ref="B717:E717"/>
    <mergeCell ref="B726:E726"/>
    <mergeCell ref="B729:E729"/>
    <mergeCell ref="B698:E698"/>
    <mergeCell ref="B699:E699"/>
    <mergeCell ref="B700:E700"/>
    <mergeCell ref="B709:E709"/>
    <mergeCell ref="B712:E712"/>
    <mergeCell ref="B713:E713"/>
    <mergeCell ref="B685:E685"/>
    <mergeCell ref="B686:E686"/>
    <mergeCell ref="B687:E687"/>
    <mergeCell ref="B695:E695"/>
    <mergeCell ref="B696:E696"/>
    <mergeCell ref="B697:E697"/>
    <mergeCell ref="B670:E670"/>
    <mergeCell ref="B671:E671"/>
    <mergeCell ref="B679:E679"/>
    <mergeCell ref="B682:E682"/>
    <mergeCell ref="B683:E683"/>
    <mergeCell ref="B684:E684"/>
    <mergeCell ref="B631:E631"/>
    <mergeCell ref="B632:E632"/>
    <mergeCell ref="B633:E633"/>
    <mergeCell ref="B634:E634"/>
    <mergeCell ref="B635:E635"/>
    <mergeCell ref="B636:E636"/>
    <mergeCell ref="B615:E615"/>
    <mergeCell ref="B616:E616"/>
    <mergeCell ref="B617:E617"/>
    <mergeCell ref="B618:E618"/>
    <mergeCell ref="A620:G620"/>
    <mergeCell ref="B628:E628"/>
    <mergeCell ref="B597:E597"/>
    <mergeCell ref="B598:E598"/>
    <mergeCell ref="A600:G600"/>
    <mergeCell ref="B609:E609"/>
    <mergeCell ref="B613:E613"/>
    <mergeCell ref="B614:E614"/>
    <mergeCell ref="B581:E581"/>
    <mergeCell ref="B588:E588"/>
    <mergeCell ref="B593:E593"/>
    <mergeCell ref="B594:E594"/>
    <mergeCell ref="B595:E595"/>
    <mergeCell ref="B596:E596"/>
    <mergeCell ref="B577:E577"/>
    <mergeCell ref="B578:E578"/>
    <mergeCell ref="B579:E579"/>
    <mergeCell ref="B580:E580"/>
    <mergeCell ref="B559:E559"/>
    <mergeCell ref="B560:E560"/>
    <mergeCell ref="B561:E561"/>
    <mergeCell ref="B562:E562"/>
    <mergeCell ref="B563:E563"/>
    <mergeCell ref="B564:E564"/>
    <mergeCell ref="B555:E555"/>
    <mergeCell ref="B521:E521"/>
    <mergeCell ref="B522:E522"/>
    <mergeCell ref="B523:E523"/>
    <mergeCell ref="B524:E524"/>
    <mergeCell ref="B535:E535"/>
    <mergeCell ref="B539:E539"/>
    <mergeCell ref="B573:E573"/>
    <mergeCell ref="B576:E576"/>
    <mergeCell ref="B462:E462"/>
    <mergeCell ref="B463:E463"/>
    <mergeCell ref="B464:E464"/>
    <mergeCell ref="B465:E465"/>
    <mergeCell ref="B502:E502"/>
    <mergeCell ref="B503:E503"/>
    <mergeCell ref="B504:E504"/>
    <mergeCell ref="B515:E515"/>
    <mergeCell ref="B519:E519"/>
    <mergeCell ref="B485:E485"/>
    <mergeCell ref="B486:E486"/>
    <mergeCell ref="B495:E495"/>
    <mergeCell ref="B499:E499"/>
    <mergeCell ref="B500:E500"/>
    <mergeCell ref="B501:E501"/>
    <mergeCell ref="B507:B508"/>
    <mergeCell ref="B416:E416"/>
    <mergeCell ref="B421:E421"/>
    <mergeCell ref="B384:E384"/>
    <mergeCell ref="B385:E385"/>
    <mergeCell ref="B386:E386"/>
    <mergeCell ref="B397:E397"/>
    <mergeCell ref="B402:E402"/>
    <mergeCell ref="B403:E403"/>
    <mergeCell ref="B441:E441"/>
    <mergeCell ref="B422:E422"/>
    <mergeCell ref="B423:E423"/>
    <mergeCell ref="B424:E424"/>
    <mergeCell ref="B425:E425"/>
    <mergeCell ref="B426:E426"/>
    <mergeCell ref="B436:E436"/>
    <mergeCell ref="D429:D430"/>
    <mergeCell ref="C429:C430"/>
    <mergeCell ref="B363:E363"/>
    <mergeCell ref="B364:E364"/>
    <mergeCell ref="B375:E375"/>
    <mergeCell ref="B381:E381"/>
    <mergeCell ref="B382:E382"/>
    <mergeCell ref="B383:E383"/>
    <mergeCell ref="B343:E343"/>
    <mergeCell ref="B354:E354"/>
    <mergeCell ref="B359:E359"/>
    <mergeCell ref="B360:E360"/>
    <mergeCell ref="B361:E361"/>
    <mergeCell ref="B362:E362"/>
    <mergeCell ref="D367:D368"/>
    <mergeCell ref="C367:C368"/>
    <mergeCell ref="B297:E297"/>
    <mergeCell ref="B298:E298"/>
    <mergeCell ref="B299:E299"/>
    <mergeCell ref="B300:E300"/>
    <mergeCell ref="B311:E311"/>
    <mergeCell ref="B275:E275"/>
    <mergeCell ref="B276:E276"/>
    <mergeCell ref="B277:E277"/>
    <mergeCell ref="B278:E278"/>
    <mergeCell ref="B289:E289"/>
    <mergeCell ref="B295:E295"/>
    <mergeCell ref="D303:D304"/>
    <mergeCell ref="C303:C304"/>
    <mergeCell ref="B303:B304"/>
    <mergeCell ref="B234:E234"/>
    <mergeCell ref="B235:E235"/>
    <mergeCell ref="B246:E246"/>
    <mergeCell ref="B252:E252"/>
    <mergeCell ref="B253:E253"/>
    <mergeCell ref="B254:E254"/>
    <mergeCell ref="D238:D239"/>
    <mergeCell ref="C238:C239"/>
    <mergeCell ref="B296:E296"/>
    <mergeCell ref="B217:E217"/>
    <mergeCell ref="B226:E226"/>
    <mergeCell ref="B230:E230"/>
    <mergeCell ref="B231:E231"/>
    <mergeCell ref="B232:E232"/>
    <mergeCell ref="B233:E233"/>
    <mergeCell ref="B207:E207"/>
    <mergeCell ref="B212:E212"/>
    <mergeCell ref="B213:E213"/>
    <mergeCell ref="B214:E214"/>
    <mergeCell ref="B215:E215"/>
    <mergeCell ref="B216:E216"/>
    <mergeCell ref="B156:E156"/>
    <mergeCell ref="B157:E157"/>
    <mergeCell ref="B158:E158"/>
    <mergeCell ref="B168:E168"/>
    <mergeCell ref="B173:E173"/>
    <mergeCell ref="B137:E137"/>
    <mergeCell ref="B138:E138"/>
    <mergeCell ref="B139:E139"/>
    <mergeCell ref="B149:E149"/>
    <mergeCell ref="B153:E153"/>
    <mergeCell ref="B154:E154"/>
    <mergeCell ref="D161:D162"/>
    <mergeCell ref="C161:C162"/>
    <mergeCell ref="B100:E100"/>
    <mergeCell ref="B110:E110"/>
    <mergeCell ref="B114:E114"/>
    <mergeCell ref="B115:E115"/>
    <mergeCell ref="B116:E116"/>
    <mergeCell ref="B117:E117"/>
    <mergeCell ref="D103:D104"/>
    <mergeCell ref="C103:C104"/>
    <mergeCell ref="B155:E155"/>
    <mergeCell ref="B95:E95"/>
    <mergeCell ref="B96:E96"/>
    <mergeCell ref="B97:E97"/>
    <mergeCell ref="B98:E98"/>
    <mergeCell ref="B99:E99"/>
    <mergeCell ref="B75:E75"/>
    <mergeCell ref="B76:E76"/>
    <mergeCell ref="B77:E77"/>
    <mergeCell ref="B78:E78"/>
    <mergeCell ref="B79:E79"/>
    <mergeCell ref="B80:E80"/>
    <mergeCell ref="B38:E38"/>
    <mergeCell ref="B39:E39"/>
    <mergeCell ref="B40:E40"/>
    <mergeCell ref="B41:E41"/>
    <mergeCell ref="B51:E51"/>
    <mergeCell ref="B56:E56"/>
    <mergeCell ref="D44:D45"/>
    <mergeCell ref="C44:C45"/>
    <mergeCell ref="B90:E90"/>
    <mergeCell ref="B21:E21"/>
    <mergeCell ref="B22:E22"/>
    <mergeCell ref="B23:E23"/>
    <mergeCell ref="B32:E32"/>
    <mergeCell ref="B36:E36"/>
    <mergeCell ref="B37:E37"/>
    <mergeCell ref="A1:G1"/>
    <mergeCell ref="A3:G3"/>
    <mergeCell ref="B13:E13"/>
    <mergeCell ref="B18:E18"/>
    <mergeCell ref="B19:E19"/>
    <mergeCell ref="B20:E20"/>
    <mergeCell ref="D6:D7"/>
    <mergeCell ref="C6:C7"/>
    <mergeCell ref="A6:A7"/>
    <mergeCell ref="B6:B7"/>
    <mergeCell ref="A44:A45"/>
    <mergeCell ref="B44:B45"/>
    <mergeCell ref="D64:D65"/>
    <mergeCell ref="C64:C65"/>
    <mergeCell ref="A64:A65"/>
    <mergeCell ref="B64:B65"/>
    <mergeCell ref="D83:D84"/>
    <mergeCell ref="C83:C84"/>
    <mergeCell ref="A83:A84"/>
    <mergeCell ref="B83:B84"/>
    <mergeCell ref="B57:E57"/>
    <mergeCell ref="B58:E58"/>
    <mergeCell ref="B59:E59"/>
    <mergeCell ref="B60:E60"/>
    <mergeCell ref="B61:E61"/>
    <mergeCell ref="B71:E71"/>
    <mergeCell ref="A103:A104"/>
    <mergeCell ref="B103:B104"/>
    <mergeCell ref="D122:D123"/>
    <mergeCell ref="C122:C123"/>
    <mergeCell ref="A122:A123"/>
    <mergeCell ref="B122:B123"/>
    <mergeCell ref="D142:D143"/>
    <mergeCell ref="C142:C143"/>
    <mergeCell ref="A142:A143"/>
    <mergeCell ref="B142:B143"/>
    <mergeCell ref="B118:E118"/>
    <mergeCell ref="B119:E119"/>
    <mergeCell ref="B129:E129"/>
    <mergeCell ref="B134:E134"/>
    <mergeCell ref="B135:E135"/>
    <mergeCell ref="B136:E136"/>
    <mergeCell ref="A161:A162"/>
    <mergeCell ref="B161:B162"/>
    <mergeCell ref="B181:B182"/>
    <mergeCell ref="D181:D182"/>
    <mergeCell ref="C181:C182"/>
    <mergeCell ref="A181:A182"/>
    <mergeCell ref="D200:D201"/>
    <mergeCell ref="C200:C201"/>
    <mergeCell ref="B200:B201"/>
    <mergeCell ref="A200:A201"/>
    <mergeCell ref="B192:E192"/>
    <mergeCell ref="B193:E193"/>
    <mergeCell ref="B194:E194"/>
    <mergeCell ref="B195:E195"/>
    <mergeCell ref="B196:E196"/>
    <mergeCell ref="B197:E197"/>
    <mergeCell ref="B174:E174"/>
    <mergeCell ref="B175:E175"/>
    <mergeCell ref="B176:E176"/>
    <mergeCell ref="B177:E177"/>
    <mergeCell ref="B178:E178"/>
    <mergeCell ref="B188:E188"/>
    <mergeCell ref="A238:A239"/>
    <mergeCell ref="B238:B239"/>
    <mergeCell ref="B260:B261"/>
    <mergeCell ref="C260:C261"/>
    <mergeCell ref="D260:D261"/>
    <mergeCell ref="A260:A261"/>
    <mergeCell ref="D281:D282"/>
    <mergeCell ref="C281:C282"/>
    <mergeCell ref="A281:A282"/>
    <mergeCell ref="B281:B282"/>
    <mergeCell ref="B255:E255"/>
    <mergeCell ref="B256:E256"/>
    <mergeCell ref="B257:E257"/>
    <mergeCell ref="B268:E268"/>
    <mergeCell ref="B273:E273"/>
    <mergeCell ref="B274:E274"/>
    <mergeCell ref="A303:A304"/>
    <mergeCell ref="D324:D325"/>
    <mergeCell ref="C324:C325"/>
    <mergeCell ref="B324:B325"/>
    <mergeCell ref="A324:A325"/>
    <mergeCell ref="D346:D347"/>
    <mergeCell ref="C346:C347"/>
    <mergeCell ref="B346:B347"/>
    <mergeCell ref="A346:A347"/>
    <mergeCell ref="B332:E332"/>
    <mergeCell ref="B338:E338"/>
    <mergeCell ref="B339:E339"/>
    <mergeCell ref="B340:E340"/>
    <mergeCell ref="B341:E341"/>
    <mergeCell ref="B342:E342"/>
    <mergeCell ref="B316:E316"/>
    <mergeCell ref="B317:E317"/>
    <mergeCell ref="B318:E318"/>
    <mergeCell ref="B319:E319"/>
    <mergeCell ref="B320:E320"/>
    <mergeCell ref="B321:E321"/>
    <mergeCell ref="A367:A368"/>
    <mergeCell ref="B367:B368"/>
    <mergeCell ref="D389:D390"/>
    <mergeCell ref="C389:C390"/>
    <mergeCell ref="B389:B390"/>
    <mergeCell ref="A389:A390"/>
    <mergeCell ref="B410:B411"/>
    <mergeCell ref="D410:D411"/>
    <mergeCell ref="C410:C411"/>
    <mergeCell ref="A410:A411"/>
    <mergeCell ref="B404:E404"/>
    <mergeCell ref="B405:E405"/>
    <mergeCell ref="B406:E406"/>
    <mergeCell ref="B407:E407"/>
    <mergeCell ref="A429:A430"/>
    <mergeCell ref="B429:B430"/>
    <mergeCell ref="B449:B450"/>
    <mergeCell ref="C449:C450"/>
    <mergeCell ref="A449:A450"/>
    <mergeCell ref="D449:D450"/>
    <mergeCell ref="B469:B470"/>
    <mergeCell ref="A469:A470"/>
    <mergeCell ref="D489:D490"/>
    <mergeCell ref="B489:B490"/>
    <mergeCell ref="A489:A490"/>
    <mergeCell ref="B442:E442"/>
    <mergeCell ref="B443:E443"/>
    <mergeCell ref="B444:E444"/>
    <mergeCell ref="B445:E445"/>
    <mergeCell ref="B446:E446"/>
    <mergeCell ref="B466:E466"/>
    <mergeCell ref="B476:E476"/>
    <mergeCell ref="B481:E481"/>
    <mergeCell ref="B482:E482"/>
    <mergeCell ref="B483:E483"/>
    <mergeCell ref="B484:E484"/>
    <mergeCell ref="B456:E456"/>
    <mergeCell ref="B461:E461"/>
    <mergeCell ref="A507:A508"/>
    <mergeCell ref="C507:C508"/>
    <mergeCell ref="D507:D508"/>
    <mergeCell ref="B527:B528"/>
    <mergeCell ref="A527:A528"/>
    <mergeCell ref="C527:C528"/>
    <mergeCell ref="D527:D528"/>
    <mergeCell ref="B547:B548"/>
    <mergeCell ref="D547:D548"/>
    <mergeCell ref="C547:C548"/>
    <mergeCell ref="A547:A548"/>
    <mergeCell ref="B520:E520"/>
    <mergeCell ref="B540:E540"/>
    <mergeCell ref="B541:E541"/>
    <mergeCell ref="B542:E542"/>
    <mergeCell ref="B543:E543"/>
    <mergeCell ref="B544:E544"/>
    <mergeCell ref="B639:B640"/>
    <mergeCell ref="D639:D640"/>
    <mergeCell ref="A639:A640"/>
    <mergeCell ref="C639:C640"/>
    <mergeCell ref="B784:B786"/>
    <mergeCell ref="A784:A786"/>
    <mergeCell ref="C784:C786"/>
    <mergeCell ref="D784:D786"/>
    <mergeCell ref="D807:D808"/>
    <mergeCell ref="C807:C808"/>
    <mergeCell ref="A807:A808"/>
    <mergeCell ref="B807:B808"/>
    <mergeCell ref="B655:E655"/>
    <mergeCell ref="B663:E663"/>
    <mergeCell ref="B666:E666"/>
    <mergeCell ref="B667:E667"/>
    <mergeCell ref="B668:E668"/>
    <mergeCell ref="B669:E669"/>
    <mergeCell ref="B645:E645"/>
    <mergeCell ref="B650:E650"/>
    <mergeCell ref="B651:E651"/>
    <mergeCell ref="B652:E652"/>
    <mergeCell ref="B653:E653"/>
    <mergeCell ref="B654:E654"/>
    <mergeCell ref="A825:A826"/>
    <mergeCell ref="B843:B844"/>
    <mergeCell ref="D843:D844"/>
    <mergeCell ref="C843:C844"/>
    <mergeCell ref="A843:A844"/>
    <mergeCell ref="D861:D862"/>
    <mergeCell ref="C861:C862"/>
    <mergeCell ref="A861:A862"/>
    <mergeCell ref="B861:B862"/>
    <mergeCell ref="B837:E837"/>
    <mergeCell ref="B838:E838"/>
    <mergeCell ref="B839:E839"/>
    <mergeCell ref="B840:E840"/>
    <mergeCell ref="B850:E850"/>
    <mergeCell ref="B853:E853"/>
    <mergeCell ref="A885:A886"/>
    <mergeCell ref="B885:B886"/>
    <mergeCell ref="D885:D886"/>
    <mergeCell ref="C885:C886"/>
    <mergeCell ref="C909:C910"/>
    <mergeCell ref="A909:A910"/>
    <mergeCell ref="B909:B910"/>
    <mergeCell ref="D909:D910"/>
    <mergeCell ref="B933:B934"/>
    <mergeCell ref="D933:D934"/>
    <mergeCell ref="C933:C934"/>
    <mergeCell ref="A933:A934"/>
    <mergeCell ref="B904:E904"/>
    <mergeCell ref="B905:E905"/>
    <mergeCell ref="B906:E906"/>
    <mergeCell ref="B917:E917"/>
    <mergeCell ref="B922:E922"/>
    <mergeCell ref="B925:E925"/>
    <mergeCell ref="A1215:A1216"/>
    <mergeCell ref="A1029:A1030"/>
    <mergeCell ref="B1053:B1054"/>
    <mergeCell ref="B1192:B1193"/>
    <mergeCell ref="D1192:D1193"/>
    <mergeCell ref="C1192:C1193"/>
    <mergeCell ref="A1192:A1193"/>
    <mergeCell ref="A957:A958"/>
    <mergeCell ref="D981:D982"/>
    <mergeCell ref="C981:C982"/>
    <mergeCell ref="A981:A982"/>
    <mergeCell ref="B981:B982"/>
    <mergeCell ref="C1005:C1006"/>
    <mergeCell ref="D1005:D1006"/>
    <mergeCell ref="A1005:A1006"/>
    <mergeCell ref="B1005:B1006"/>
    <mergeCell ref="B976:E976"/>
    <mergeCell ref="B977:E977"/>
    <mergeCell ref="B978:E978"/>
    <mergeCell ref="B989:E989"/>
    <mergeCell ref="B994:E994"/>
    <mergeCell ref="B997:E997"/>
    <mergeCell ref="B1018:E1018"/>
    <mergeCell ref="B1021:E1021"/>
  </mergeCells>
  <printOptions horizontalCentered="1"/>
  <pageMargins left="0.70866141732283472" right="0.70866141732283472" top="0.39370078740157483" bottom="0.39370078740157483" header="0.31496062992125984" footer="0.31496062992125984"/>
  <pageSetup paperSize="9" scale="67" fitToHeight="0" orientation="portrait" horizontalDpi="4294967293" r:id="rId1"/>
  <rowBreaks count="67" manualBreakCount="67">
    <brk id="23" max="16383" man="1"/>
    <brk id="41" max="16383" man="1"/>
    <brk id="61" max="16383" man="1"/>
    <brk id="80" max="16383" man="1"/>
    <brk id="100" max="16383" man="1"/>
    <brk id="119" max="16383" man="1"/>
    <brk id="139" max="16383" man="1"/>
    <brk id="158" max="16383" man="1"/>
    <brk id="178" max="16383" man="1"/>
    <brk id="197" max="16383" man="1"/>
    <brk id="217" max="16383" man="1"/>
    <brk id="235" max="6" man="1"/>
    <brk id="257" max="6" man="1"/>
    <brk id="278" max="6" man="1"/>
    <brk id="300" max="6" man="1"/>
    <brk id="321" max="6" man="1"/>
    <brk id="343" max="6" man="1"/>
    <brk id="364" max="6" man="1"/>
    <brk id="386" max="6" man="1"/>
    <brk id="407" max="6" man="1"/>
    <brk id="426" max="6" man="1"/>
    <brk id="446" max="16383" man="1"/>
    <brk id="466" max="6" man="1"/>
    <brk id="486" max="6" man="1"/>
    <brk id="504" max="16383" man="1"/>
    <brk id="524" max="16383" man="1"/>
    <brk id="544" max="6" man="1"/>
    <brk id="564" max="6" man="1"/>
    <brk id="581" max="6" man="1"/>
    <brk id="598" max="6" man="1"/>
    <brk id="618" max="6" man="1"/>
    <brk id="655" max="16383" man="1"/>
    <brk id="687" max="16383" man="1"/>
    <brk id="717" max="6" man="1"/>
    <brk id="751" max="6" man="1"/>
    <brk id="781" max="6" man="1"/>
    <brk id="805" max="6" man="1"/>
    <brk id="822" max="6" man="1"/>
    <brk id="840" max="16383" man="1"/>
    <brk id="858" max="16383" man="1"/>
    <brk id="882" max="16383" man="1"/>
    <brk id="906" max="16383" man="1"/>
    <brk id="930" max="16383" man="1"/>
    <brk id="954" max="6" man="1"/>
    <brk id="978" max="16383" man="1"/>
    <brk id="1002" max="16383" man="1"/>
    <brk id="1026" max="16383" man="1"/>
    <brk id="1050" max="16383" man="1"/>
    <brk id="1074" max="16383" man="1"/>
    <brk id="1097" max="16383" man="1"/>
    <brk id="1120" max="16383" man="1"/>
    <brk id="1143" max="16383" man="1"/>
    <brk id="1166" max="16383" man="1"/>
    <brk id="1189" max="16383" man="1"/>
    <brk id="1212" max="16383" man="1"/>
    <brk id="1237" max="16383" man="1"/>
    <brk id="1259" max="16383" man="1"/>
    <brk id="1281" max="16383" man="1"/>
    <brk id="1303" max="16383" man="1"/>
    <brk id="1325" max="16383" man="1"/>
    <brk id="1346" max="6" man="1"/>
    <brk id="1367" max="16383" man="1"/>
    <brk id="1388" max="16383" man="1"/>
    <brk id="1409" max="16383" man="1"/>
    <brk id="1433" max="16383" man="1"/>
    <brk id="1455" max="16383" man="1"/>
    <brk id="1477" max="16383" man="1"/>
  </rowBreaks>
  <ignoredErrors>
    <ignoredError sqref="F22 F40 F60 F79 F99 F118 F138 F157 F177 F196 F216 F234 F256 F277 F299 F320 F342 F363 F385 F406 F425 F445 F465 F485 F523 F543 F563 F580 F597 F617 F670 F686 F699 F716 F733 F750 F763 F780 F803 F821 F839 F857 F881 F905 F929 F953 F977 F1001 F1025 F1049 F1073 F1096 F1119 F1142 F1165 F1188 F1211 F1236 F1258 F1280 F1302 F1324 F1345 F1366 F1387 F1408 F1432 F1454 F1476 F1498"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689"/>
  <sheetViews>
    <sheetView view="pageBreakPreview" topLeftCell="A1609" zoomScale="80" zoomScaleNormal="100" zoomScaleSheetLayoutView="80" workbookViewId="0">
      <selection activeCell="B1435" sqref="B1435"/>
    </sheetView>
  </sheetViews>
  <sheetFormatPr defaultColWidth="9" defaultRowHeight="14.4" x14ac:dyDescent="0.3"/>
  <cols>
    <col min="1" max="1" width="11.6640625" style="17" customWidth="1"/>
    <col min="2" max="2" width="55.77734375" style="17" customWidth="1"/>
    <col min="3" max="3" width="9" style="17"/>
    <col min="4" max="4" width="11.109375" style="17" customWidth="1"/>
    <col min="5" max="5" width="11" style="17" customWidth="1"/>
    <col min="6" max="6" width="9.6640625" style="17" customWidth="1"/>
    <col min="7" max="7" width="9.33203125" style="17" customWidth="1"/>
    <col min="8" max="8" width="9" style="1"/>
    <col min="9" max="9" width="11.6640625" style="1" bestFit="1" customWidth="1"/>
    <col min="10" max="11" width="9" style="1"/>
    <col min="12" max="12" width="9.6640625" style="1" bestFit="1" customWidth="1"/>
    <col min="13" max="16384" width="9" style="1"/>
  </cols>
  <sheetData>
    <row r="1" spans="1:12" x14ac:dyDescent="0.3">
      <c r="A1" s="231" t="s">
        <v>1580</v>
      </c>
      <c r="B1" s="231"/>
      <c r="C1" s="231"/>
      <c r="D1" s="231"/>
      <c r="E1" s="231"/>
      <c r="F1" s="231"/>
      <c r="G1" s="231"/>
    </row>
    <row r="2" spans="1:12" ht="15" thickBot="1" x14ac:dyDescent="0.35">
      <c r="A2" s="60"/>
      <c r="B2" s="60"/>
      <c r="C2" s="60"/>
      <c r="D2" s="60"/>
      <c r="E2" s="60"/>
      <c r="F2" s="60"/>
      <c r="G2" s="60"/>
    </row>
    <row r="3" spans="1:12" ht="44.4" thickTop="1" thickBot="1" x14ac:dyDescent="0.35">
      <c r="A3" s="61" t="s">
        <v>2</v>
      </c>
      <c r="B3" s="62" t="s">
        <v>3</v>
      </c>
      <c r="C3" s="63" t="s">
        <v>4</v>
      </c>
      <c r="D3" s="64" t="s">
        <v>5</v>
      </c>
      <c r="E3" s="27"/>
      <c r="F3" s="20"/>
      <c r="G3" s="20"/>
      <c r="I3" s="24"/>
      <c r="J3" s="24"/>
      <c r="K3" s="24"/>
    </row>
    <row r="4" spans="1:12" ht="52.2" customHeight="1" thickTop="1" thickBot="1" x14ac:dyDescent="0.35">
      <c r="A4" s="65" t="s">
        <v>1581</v>
      </c>
      <c r="B4" s="222" t="s">
        <v>1582</v>
      </c>
      <c r="C4" s="50" t="s">
        <v>130</v>
      </c>
      <c r="D4" s="50">
        <v>1</v>
      </c>
      <c r="E4" s="20"/>
      <c r="F4" s="20"/>
      <c r="G4" s="20"/>
      <c r="I4" s="24"/>
      <c r="J4" s="24"/>
      <c r="K4" s="24"/>
    </row>
    <row r="5" spans="1:12" ht="30" thickTop="1" thickBot="1" x14ac:dyDescent="0.35">
      <c r="A5" s="61" t="s">
        <v>9</v>
      </c>
      <c r="B5" s="62" t="s">
        <v>10</v>
      </c>
      <c r="C5" s="62" t="s">
        <v>4</v>
      </c>
      <c r="D5" s="62" t="s">
        <v>11</v>
      </c>
      <c r="E5" s="62" t="s">
        <v>12</v>
      </c>
      <c r="F5" s="62" t="s">
        <v>13</v>
      </c>
      <c r="G5" s="64" t="s">
        <v>14</v>
      </c>
    </row>
    <row r="6" spans="1:12" ht="15" thickTop="1" x14ac:dyDescent="0.3">
      <c r="A6" s="20"/>
      <c r="B6" s="67" t="s">
        <v>15</v>
      </c>
      <c r="C6" s="68"/>
      <c r="D6" s="68"/>
      <c r="E6" s="68"/>
      <c r="F6" s="68"/>
      <c r="G6" s="7"/>
    </row>
    <row r="7" spans="1:12" x14ac:dyDescent="0.3">
      <c r="A7" s="36" t="s">
        <v>16</v>
      </c>
      <c r="B7" s="4" t="s">
        <v>70</v>
      </c>
      <c r="C7" s="4" t="s">
        <v>18</v>
      </c>
      <c r="D7" s="4">
        <v>0.32</v>
      </c>
      <c r="E7" s="70">
        <v>30.27</v>
      </c>
      <c r="F7" s="6">
        <f>PRODUCT(D7:E7)</f>
        <v>9.6864000000000008</v>
      </c>
      <c r="G7" s="7"/>
    </row>
    <row r="8" spans="1:12" ht="15" thickBot="1" x14ac:dyDescent="0.35">
      <c r="A8" s="36" t="s">
        <v>19</v>
      </c>
      <c r="B8" s="4" t="s">
        <v>20</v>
      </c>
      <c r="C8" s="4" t="s">
        <v>18</v>
      </c>
      <c r="D8" s="4">
        <v>0.32</v>
      </c>
      <c r="E8" s="70">
        <v>25.18</v>
      </c>
      <c r="F8" s="6">
        <f>PRODUCT(D8:E8)</f>
        <v>8.0576000000000008</v>
      </c>
      <c r="G8" s="7"/>
    </row>
    <row r="9" spans="1:12" ht="15.6" thickTop="1" thickBot="1" x14ac:dyDescent="0.35">
      <c r="A9" s="71">
        <v>1</v>
      </c>
      <c r="B9" s="244" t="s">
        <v>21</v>
      </c>
      <c r="C9" s="245"/>
      <c r="D9" s="245"/>
      <c r="E9" s="246"/>
      <c r="F9" s="72">
        <f>SUM(F7:F8)</f>
        <v>17.744</v>
      </c>
      <c r="G9" s="73">
        <f>SUM(F9/F23)</f>
        <v>0.24491684366454344</v>
      </c>
    </row>
    <row r="10" spans="1:12" ht="19.8" customHeight="1" thickTop="1" x14ac:dyDescent="0.3">
      <c r="A10" s="20"/>
      <c r="B10" s="74" t="s">
        <v>45</v>
      </c>
      <c r="C10" s="4"/>
      <c r="D10" s="4"/>
      <c r="E10" s="4"/>
      <c r="F10" s="41"/>
      <c r="G10" s="75"/>
    </row>
    <row r="11" spans="1:12" ht="18.600000000000001" customHeight="1" x14ac:dyDescent="0.3">
      <c r="A11" s="36" t="s">
        <v>23</v>
      </c>
      <c r="B11" s="4" t="s">
        <v>1583</v>
      </c>
      <c r="C11" s="4" t="s">
        <v>130</v>
      </c>
      <c r="D11" s="22">
        <v>0.5</v>
      </c>
      <c r="E11" s="76">
        <v>55</v>
      </c>
      <c r="F11" s="6">
        <f>PRODUCT(D11:E11)</f>
        <v>27.5</v>
      </c>
      <c r="G11" s="7"/>
    </row>
    <row r="12" spans="1:12" ht="28.8" x14ac:dyDescent="0.3">
      <c r="A12" s="36" t="s">
        <v>47</v>
      </c>
      <c r="B12" s="4" t="s">
        <v>1584</v>
      </c>
      <c r="C12" s="4" t="s">
        <v>8</v>
      </c>
      <c r="D12" s="4">
        <v>2E-3</v>
      </c>
      <c r="E12" s="76">
        <v>610</v>
      </c>
      <c r="F12" s="23">
        <f>PRODUCT(D12:E12)</f>
        <v>1.22</v>
      </c>
      <c r="G12" s="7"/>
    </row>
    <row r="13" spans="1:12" ht="28.8" x14ac:dyDescent="0.3">
      <c r="A13" s="36" t="s">
        <v>78</v>
      </c>
      <c r="B13" s="4" t="s">
        <v>1585</v>
      </c>
      <c r="C13" s="4" t="s">
        <v>110</v>
      </c>
      <c r="D13" s="4">
        <v>0.08</v>
      </c>
      <c r="E13" s="76">
        <v>2.35</v>
      </c>
      <c r="F13" s="23">
        <f>PRODUCT(D13:E13)</f>
        <v>0.188</v>
      </c>
      <c r="G13" s="7"/>
      <c r="J13" s="30"/>
      <c r="L13" s="104"/>
    </row>
    <row r="14" spans="1:12" ht="31.2" customHeight="1" thickBot="1" x14ac:dyDescent="0.35">
      <c r="A14" s="36" t="s">
        <v>1051</v>
      </c>
      <c r="B14" s="4" t="s">
        <v>1586</v>
      </c>
      <c r="C14" s="4" t="s">
        <v>110</v>
      </c>
      <c r="D14" s="22">
        <v>1</v>
      </c>
      <c r="E14" s="6">
        <v>10.3</v>
      </c>
      <c r="F14" s="23">
        <f>PRODUCT(D14:E14)</f>
        <v>10.3</v>
      </c>
      <c r="G14" s="93"/>
    </row>
    <row r="15" spans="1:12" ht="15.6" thickTop="1" thickBot="1" x14ac:dyDescent="0.35">
      <c r="A15" s="71">
        <v>2</v>
      </c>
      <c r="B15" s="244" t="s">
        <v>49</v>
      </c>
      <c r="C15" s="245"/>
      <c r="D15" s="245"/>
      <c r="E15" s="246"/>
      <c r="F15" s="72">
        <f>SUM(F11:F14)</f>
        <v>39.207999999999998</v>
      </c>
      <c r="G15" s="73">
        <f>SUM(F15/F23)</f>
        <v>0.54118009504054432</v>
      </c>
    </row>
    <row r="16" spans="1:12" ht="18" customHeight="1" thickTop="1" x14ac:dyDescent="0.3">
      <c r="A16" s="20"/>
      <c r="B16" s="74" t="s">
        <v>22</v>
      </c>
      <c r="C16" s="4"/>
      <c r="D16" s="4"/>
      <c r="E16" s="4"/>
      <c r="F16" s="41"/>
      <c r="G16" s="75"/>
    </row>
    <row r="17" spans="1:7" ht="31.2" customHeight="1" thickBot="1" x14ac:dyDescent="0.35">
      <c r="A17" s="36" t="s">
        <v>50</v>
      </c>
      <c r="B17" s="4" t="s">
        <v>699</v>
      </c>
      <c r="C17" s="4" t="s">
        <v>18</v>
      </c>
      <c r="D17" s="4">
        <v>2.5000000000000001E-2</v>
      </c>
      <c r="E17" s="76">
        <v>12.8</v>
      </c>
      <c r="F17" s="23">
        <f>PRODUCT(D17:E17)</f>
        <v>0.32000000000000006</v>
      </c>
      <c r="G17" s="7"/>
    </row>
    <row r="18" spans="1:7" ht="15.6" thickTop="1" thickBot="1" x14ac:dyDescent="0.35">
      <c r="A18" s="71">
        <v>3</v>
      </c>
      <c r="B18" s="244" t="s">
        <v>25</v>
      </c>
      <c r="C18" s="245"/>
      <c r="D18" s="245"/>
      <c r="E18" s="246"/>
      <c r="F18" s="72">
        <f>SUM(F17)</f>
        <v>0.32000000000000006</v>
      </c>
      <c r="G18" s="73">
        <f>SUM(F18/F23)</f>
        <v>4.4168952870070966E-3</v>
      </c>
    </row>
    <row r="19" spans="1:7" ht="15.6" thickTop="1" thickBot="1" x14ac:dyDescent="0.35">
      <c r="A19" s="78" t="s">
        <v>26</v>
      </c>
      <c r="B19" s="244" t="s">
        <v>54</v>
      </c>
      <c r="C19" s="245"/>
      <c r="D19" s="245"/>
      <c r="E19" s="246"/>
      <c r="F19" s="79">
        <f>SUM(F9,F15,F18)</f>
        <v>57.271999999999998</v>
      </c>
      <c r="G19" s="3"/>
    </row>
    <row r="20" spans="1:7" ht="15.6" thickTop="1" thickBot="1" x14ac:dyDescent="0.35">
      <c r="A20" s="80">
        <v>4</v>
      </c>
      <c r="B20" s="264" t="s">
        <v>28</v>
      </c>
      <c r="C20" s="265"/>
      <c r="D20" s="265"/>
      <c r="E20" s="266"/>
      <c r="F20" s="79">
        <f>SUM(F19)*15%</f>
        <v>8.5907999999999998</v>
      </c>
      <c r="G20" s="73">
        <f>SUM(F20/F23)</f>
        <v>0.11857707509881424</v>
      </c>
    </row>
    <row r="21" spans="1:7" ht="15.6" thickTop="1" thickBot="1" x14ac:dyDescent="0.35">
      <c r="A21" s="78" t="s">
        <v>29</v>
      </c>
      <c r="B21" s="244" t="s">
        <v>55</v>
      </c>
      <c r="C21" s="245"/>
      <c r="D21" s="245"/>
      <c r="E21" s="246"/>
      <c r="F21" s="81">
        <f>SUM(F19:F20)</f>
        <v>65.862799999999993</v>
      </c>
    </row>
    <row r="22" spans="1:7" ht="15.6" thickTop="1" thickBot="1" x14ac:dyDescent="0.35">
      <c r="A22" s="80">
        <v>5</v>
      </c>
      <c r="B22" s="264" t="s">
        <v>31</v>
      </c>
      <c r="C22" s="265"/>
      <c r="D22" s="265"/>
      <c r="E22" s="266"/>
      <c r="F22" s="79">
        <f>SUM(F21)*10%</f>
        <v>6.5862799999999995</v>
      </c>
      <c r="G22" s="73">
        <f>SUM(F22/F23)</f>
        <v>9.0909090909090912E-2</v>
      </c>
    </row>
    <row r="23" spans="1:7" ht="15.6" thickTop="1" thickBot="1" x14ac:dyDescent="0.35">
      <c r="A23" s="78" t="s">
        <v>32</v>
      </c>
      <c r="B23" s="244" t="s">
        <v>33</v>
      </c>
      <c r="C23" s="245"/>
      <c r="D23" s="245"/>
      <c r="E23" s="246"/>
      <c r="F23" s="81">
        <f>SUM(F21:F22)</f>
        <v>72.449079999999995</v>
      </c>
      <c r="G23" s="82">
        <f>SUM(G9,G15,G18,G20,G22)</f>
        <v>1</v>
      </c>
    </row>
    <row r="24" spans="1:7" ht="15.6" thickTop="1" thickBot="1" x14ac:dyDescent="0.35">
      <c r="A24" s="60"/>
      <c r="B24" s="60"/>
      <c r="C24" s="60"/>
      <c r="D24" s="60"/>
      <c r="E24" s="60"/>
      <c r="F24" s="60"/>
      <c r="G24" s="60"/>
    </row>
    <row r="25" spans="1:7" ht="44.4" thickTop="1" thickBot="1" x14ac:dyDescent="0.35">
      <c r="A25" s="61" t="s">
        <v>2</v>
      </c>
      <c r="B25" s="62" t="s">
        <v>3</v>
      </c>
      <c r="C25" s="63" t="s">
        <v>4</v>
      </c>
      <c r="D25" s="64" t="s">
        <v>5</v>
      </c>
      <c r="E25" s="27"/>
      <c r="F25" s="20"/>
      <c r="G25" s="20"/>
    </row>
    <row r="26" spans="1:7" ht="114.6" customHeight="1" thickTop="1" thickBot="1" x14ac:dyDescent="0.35">
      <c r="A26" s="65" t="s">
        <v>1587</v>
      </c>
      <c r="B26" s="222" t="s">
        <v>1588</v>
      </c>
      <c r="C26" s="50" t="s">
        <v>130</v>
      </c>
      <c r="D26" s="50">
        <v>1</v>
      </c>
      <c r="E26" s="20"/>
      <c r="F26" s="20"/>
      <c r="G26" s="20"/>
    </row>
    <row r="27" spans="1:7" ht="30" thickTop="1" thickBot="1" x14ac:dyDescent="0.35">
      <c r="A27" s="61" t="s">
        <v>9</v>
      </c>
      <c r="B27" s="62" t="s">
        <v>10</v>
      </c>
      <c r="C27" s="62" t="s">
        <v>4</v>
      </c>
      <c r="D27" s="62" t="s">
        <v>11</v>
      </c>
      <c r="E27" s="62" t="s">
        <v>12</v>
      </c>
      <c r="F27" s="62" t="s">
        <v>13</v>
      </c>
      <c r="G27" s="64" t="s">
        <v>14</v>
      </c>
    </row>
    <row r="28" spans="1:7" ht="15" thickTop="1" x14ac:dyDescent="0.3">
      <c r="A28" s="20"/>
      <c r="B28" s="67" t="s">
        <v>15</v>
      </c>
      <c r="C28" s="68"/>
      <c r="D28" s="68"/>
      <c r="E28" s="68"/>
      <c r="F28" s="68"/>
      <c r="G28" s="7"/>
    </row>
    <row r="29" spans="1:7" x14ac:dyDescent="0.3">
      <c r="A29" s="36" t="s">
        <v>16</v>
      </c>
      <c r="B29" s="4" t="s">
        <v>70</v>
      </c>
      <c r="C29" s="4" t="s">
        <v>18</v>
      </c>
      <c r="D29" s="4">
        <v>0.16</v>
      </c>
      <c r="E29" s="70">
        <v>30.27</v>
      </c>
      <c r="F29" s="6">
        <f>PRODUCT(D29:E29)</f>
        <v>4.8432000000000004</v>
      </c>
      <c r="G29" s="7"/>
    </row>
    <row r="30" spans="1:7" ht="15" thickBot="1" x14ac:dyDescent="0.35">
      <c r="A30" s="36" t="s">
        <v>19</v>
      </c>
      <c r="B30" s="4" t="s">
        <v>20</v>
      </c>
      <c r="C30" s="4" t="s">
        <v>18</v>
      </c>
      <c r="D30" s="4">
        <v>0.16</v>
      </c>
      <c r="E30" s="70">
        <v>25.18</v>
      </c>
      <c r="F30" s="6">
        <f>PRODUCT(D30:E30)</f>
        <v>4.0288000000000004</v>
      </c>
      <c r="G30" s="7"/>
    </row>
    <row r="31" spans="1:7" ht="15.6" thickTop="1" thickBot="1" x14ac:dyDescent="0.35">
      <c r="A31" s="71">
        <v>1</v>
      </c>
      <c r="B31" s="244" t="s">
        <v>21</v>
      </c>
      <c r="C31" s="245"/>
      <c r="D31" s="245"/>
      <c r="E31" s="246"/>
      <c r="F31" s="72">
        <f>SUM(F29:F30)</f>
        <v>8.8719999999999999</v>
      </c>
      <c r="G31" s="73">
        <f>SUM(F31/F45)</f>
        <v>0.27901968233521107</v>
      </c>
    </row>
    <row r="32" spans="1:7" ht="15" thickTop="1" x14ac:dyDescent="0.3">
      <c r="A32" s="20"/>
      <c r="B32" s="74" t="s">
        <v>45</v>
      </c>
      <c r="C32" s="4"/>
      <c r="D32" s="4"/>
      <c r="E32" s="4"/>
      <c r="F32" s="41"/>
      <c r="G32" s="75"/>
    </row>
    <row r="33" spans="1:7" ht="16.2" customHeight="1" x14ac:dyDescent="0.3">
      <c r="A33" s="36" t="s">
        <v>23</v>
      </c>
      <c r="B33" s="4" t="s">
        <v>1589</v>
      </c>
      <c r="C33" s="4" t="s">
        <v>130</v>
      </c>
      <c r="D33" s="22">
        <v>0.2</v>
      </c>
      <c r="E33" s="76">
        <v>21.5</v>
      </c>
      <c r="F33" s="6">
        <f>PRODUCT(D33:E33)</f>
        <v>4.3</v>
      </c>
      <c r="G33" s="7"/>
    </row>
    <row r="34" spans="1:7" ht="33" customHeight="1" x14ac:dyDescent="0.3">
      <c r="A34" s="36" t="s">
        <v>47</v>
      </c>
      <c r="B34" s="4" t="s">
        <v>1590</v>
      </c>
      <c r="C34" s="4" t="s">
        <v>8</v>
      </c>
      <c r="D34" s="4">
        <v>2E-3</v>
      </c>
      <c r="E34" s="76">
        <v>610</v>
      </c>
      <c r="F34" s="23">
        <f>PRODUCT(D34:E34)</f>
        <v>1.22</v>
      </c>
      <c r="G34" s="7"/>
    </row>
    <row r="35" spans="1:7" ht="33" customHeight="1" x14ac:dyDescent="0.3">
      <c r="A35" s="36" t="s">
        <v>78</v>
      </c>
      <c r="B35" s="4" t="s">
        <v>1591</v>
      </c>
      <c r="C35" s="4" t="s">
        <v>110</v>
      </c>
      <c r="D35" s="4">
        <v>0.08</v>
      </c>
      <c r="E35" s="76">
        <v>2.35</v>
      </c>
      <c r="F35" s="23">
        <f>PRODUCT(D35:E35)</f>
        <v>0.188</v>
      </c>
      <c r="G35" s="7"/>
    </row>
    <row r="36" spans="1:7" ht="31.2" customHeight="1" thickBot="1" x14ac:dyDescent="0.35">
      <c r="A36" s="36" t="s">
        <v>1051</v>
      </c>
      <c r="B36" s="4" t="s">
        <v>1592</v>
      </c>
      <c r="C36" s="4" t="s">
        <v>110</v>
      </c>
      <c r="D36" s="22">
        <v>1</v>
      </c>
      <c r="E36" s="6">
        <v>10.3</v>
      </c>
      <c r="F36" s="23">
        <f>PRODUCT(D36:E36)</f>
        <v>10.3</v>
      </c>
      <c r="G36" s="93"/>
    </row>
    <row r="37" spans="1:7" ht="15.6" thickTop="1" thickBot="1" x14ac:dyDescent="0.35">
      <c r="A37" s="71">
        <v>2</v>
      </c>
      <c r="B37" s="244" t="s">
        <v>49</v>
      </c>
      <c r="C37" s="245"/>
      <c r="D37" s="245"/>
      <c r="E37" s="246"/>
      <c r="F37" s="72">
        <f>SUM(F33:F36)</f>
        <v>16.007999999999999</v>
      </c>
      <c r="G37" s="73">
        <f>SUM(F37/F45)</f>
        <v>0.50344308778427171</v>
      </c>
    </row>
    <row r="38" spans="1:7" ht="16.2" customHeight="1" thickTop="1" x14ac:dyDescent="0.3">
      <c r="A38" s="20"/>
      <c r="B38" s="74" t="s">
        <v>22</v>
      </c>
      <c r="C38" s="4"/>
      <c r="D38" s="4"/>
      <c r="E38" s="4"/>
      <c r="F38" s="41"/>
      <c r="G38" s="75"/>
    </row>
    <row r="39" spans="1:7" ht="31.2" customHeight="1" thickBot="1" x14ac:dyDescent="0.35">
      <c r="A39" s="36" t="s">
        <v>50</v>
      </c>
      <c r="B39" s="4" t="s">
        <v>699</v>
      </c>
      <c r="C39" s="4" t="s">
        <v>18</v>
      </c>
      <c r="D39" s="4">
        <v>0.02</v>
      </c>
      <c r="E39" s="76">
        <v>12.8</v>
      </c>
      <c r="F39" s="23">
        <f>PRODUCT(D39:E39)</f>
        <v>0.25600000000000001</v>
      </c>
      <c r="G39" s="7"/>
    </row>
    <row r="40" spans="1:7" ht="15.6" thickTop="1" thickBot="1" x14ac:dyDescent="0.35">
      <c r="A40" s="71">
        <v>3</v>
      </c>
      <c r="B40" s="244" t="s">
        <v>25</v>
      </c>
      <c r="C40" s="245"/>
      <c r="D40" s="245"/>
      <c r="E40" s="246"/>
      <c r="F40" s="72">
        <f>SUM(F39)</f>
        <v>0.25600000000000001</v>
      </c>
      <c r="G40" s="73">
        <f>SUM(F40/F45)</f>
        <v>8.0510638726120423E-3</v>
      </c>
    </row>
    <row r="41" spans="1:7" ht="15.6" thickTop="1" thickBot="1" x14ac:dyDescent="0.35">
      <c r="A41" s="78" t="s">
        <v>26</v>
      </c>
      <c r="B41" s="244" t="s">
        <v>54</v>
      </c>
      <c r="C41" s="245"/>
      <c r="D41" s="245"/>
      <c r="E41" s="246"/>
      <c r="F41" s="79">
        <f>SUM(F31,F37,F40)</f>
        <v>25.135999999999999</v>
      </c>
      <c r="G41" s="3"/>
    </row>
    <row r="42" spans="1:7" ht="15.6" thickTop="1" thickBot="1" x14ac:dyDescent="0.35">
      <c r="A42" s="80">
        <v>4</v>
      </c>
      <c r="B42" s="264" t="s">
        <v>28</v>
      </c>
      <c r="C42" s="265"/>
      <c r="D42" s="265"/>
      <c r="E42" s="266"/>
      <c r="F42" s="79">
        <f>SUM(F41)*15%</f>
        <v>3.7703999999999995</v>
      </c>
      <c r="G42" s="73">
        <f>SUM(F42/F45)</f>
        <v>0.11857707509881422</v>
      </c>
    </row>
    <row r="43" spans="1:7" ht="15.6" thickTop="1" thickBot="1" x14ac:dyDescent="0.35">
      <c r="A43" s="78" t="s">
        <v>29</v>
      </c>
      <c r="B43" s="244" t="s">
        <v>55</v>
      </c>
      <c r="C43" s="245"/>
      <c r="D43" s="245"/>
      <c r="E43" s="246"/>
      <c r="F43" s="81">
        <f>SUM(F41:F42)</f>
        <v>28.906399999999998</v>
      </c>
    </row>
    <row r="44" spans="1:7" ht="15.6" thickTop="1" thickBot="1" x14ac:dyDescent="0.35">
      <c r="A44" s="80">
        <v>5</v>
      </c>
      <c r="B44" s="264" t="s">
        <v>31</v>
      </c>
      <c r="C44" s="265"/>
      <c r="D44" s="265"/>
      <c r="E44" s="266"/>
      <c r="F44" s="79">
        <f>SUM(F43)*10%</f>
        <v>2.8906399999999999</v>
      </c>
      <c r="G44" s="73">
        <f>SUM(F44/F45)</f>
        <v>9.0909090909090912E-2</v>
      </c>
    </row>
    <row r="45" spans="1:7" ht="15.6" thickTop="1" thickBot="1" x14ac:dyDescent="0.35">
      <c r="A45" s="78" t="s">
        <v>32</v>
      </c>
      <c r="B45" s="244" t="s">
        <v>33</v>
      </c>
      <c r="C45" s="245"/>
      <c r="D45" s="245"/>
      <c r="E45" s="246"/>
      <c r="F45" s="81">
        <f>SUM(F43:F44)</f>
        <v>31.797039999999999</v>
      </c>
      <c r="G45" s="82">
        <f>SUM(G31,G37,G40,G42,G44)</f>
        <v>1</v>
      </c>
    </row>
    <row r="46" spans="1:7" ht="15.6" thickTop="1" thickBot="1" x14ac:dyDescent="0.35"/>
    <row r="47" spans="1:7" ht="44.4" thickTop="1" thickBot="1" x14ac:dyDescent="0.35">
      <c r="A47" s="61" t="s">
        <v>2</v>
      </c>
      <c r="B47" s="62" t="s">
        <v>3</v>
      </c>
      <c r="C47" s="63" t="s">
        <v>4</v>
      </c>
      <c r="D47" s="64" t="s">
        <v>5</v>
      </c>
      <c r="E47" s="27"/>
      <c r="F47" s="20"/>
      <c r="G47" s="20"/>
    </row>
    <row r="48" spans="1:7" ht="114.6" customHeight="1" thickTop="1" thickBot="1" x14ac:dyDescent="0.35">
      <c r="A48" s="65" t="s">
        <v>1593</v>
      </c>
      <c r="B48" s="222" t="s">
        <v>1594</v>
      </c>
      <c r="C48" s="50" t="s">
        <v>130</v>
      </c>
      <c r="D48" s="50">
        <v>1</v>
      </c>
      <c r="E48" s="20"/>
      <c r="F48" s="20"/>
      <c r="G48" s="20"/>
    </row>
    <row r="49" spans="1:7" ht="30" thickTop="1" thickBot="1" x14ac:dyDescent="0.35">
      <c r="A49" s="61" t="s">
        <v>9</v>
      </c>
      <c r="B49" s="62" t="s">
        <v>10</v>
      </c>
      <c r="C49" s="62" t="s">
        <v>4</v>
      </c>
      <c r="D49" s="62" t="s">
        <v>11</v>
      </c>
      <c r="E49" s="62" t="s">
        <v>12</v>
      </c>
      <c r="F49" s="62" t="s">
        <v>13</v>
      </c>
      <c r="G49" s="64" t="s">
        <v>14</v>
      </c>
    </row>
    <row r="50" spans="1:7" ht="18" customHeight="1" thickTop="1" x14ac:dyDescent="0.3">
      <c r="A50" s="20"/>
      <c r="B50" s="67" t="s">
        <v>15</v>
      </c>
      <c r="C50" s="68"/>
      <c r="D50" s="68"/>
      <c r="E50" s="68"/>
      <c r="F50" s="68"/>
      <c r="G50" s="7"/>
    </row>
    <row r="51" spans="1:7" ht="18.600000000000001" customHeight="1" x14ac:dyDescent="0.3">
      <c r="A51" s="36" t="s">
        <v>16</v>
      </c>
      <c r="B51" s="4" t="s">
        <v>70</v>
      </c>
      <c r="C51" s="4" t="s">
        <v>18</v>
      </c>
      <c r="D51" s="22">
        <v>0.2</v>
      </c>
      <c r="E51" s="70">
        <v>30.27</v>
      </c>
      <c r="F51" s="6">
        <f>PRODUCT(D51:E51)</f>
        <v>6.0540000000000003</v>
      </c>
      <c r="G51" s="7"/>
    </row>
    <row r="52" spans="1:7" ht="19.8" customHeight="1" thickBot="1" x14ac:dyDescent="0.35">
      <c r="A52" s="36" t="s">
        <v>19</v>
      </c>
      <c r="B52" s="4" t="s">
        <v>20</v>
      </c>
      <c r="C52" s="4" t="s">
        <v>18</v>
      </c>
      <c r="D52" s="22">
        <v>0.2</v>
      </c>
      <c r="E52" s="70">
        <v>25.18</v>
      </c>
      <c r="F52" s="6">
        <f>PRODUCT(D52:E52)</f>
        <v>5.0360000000000005</v>
      </c>
      <c r="G52" s="7"/>
    </row>
    <row r="53" spans="1:7" ht="15.6" thickTop="1" thickBot="1" x14ac:dyDescent="0.35">
      <c r="A53" s="71">
        <v>1</v>
      </c>
      <c r="B53" s="244" t="s">
        <v>21</v>
      </c>
      <c r="C53" s="245"/>
      <c r="D53" s="245"/>
      <c r="E53" s="246"/>
      <c r="F53" s="72">
        <f>SUM(F51:F52)</f>
        <v>11.09</v>
      </c>
      <c r="G53" s="73">
        <f>SUM(F53/F67)</f>
        <v>0.27695704868175686</v>
      </c>
    </row>
    <row r="54" spans="1:7" ht="16.8" customHeight="1" thickTop="1" x14ac:dyDescent="0.3">
      <c r="A54" s="20"/>
      <c r="B54" s="74" t="s">
        <v>45</v>
      </c>
      <c r="C54" s="4"/>
      <c r="D54" s="4"/>
      <c r="E54" s="4"/>
      <c r="F54" s="41"/>
      <c r="G54" s="75"/>
    </row>
    <row r="55" spans="1:7" ht="16.2" customHeight="1" x14ac:dyDescent="0.3">
      <c r="A55" s="36" t="s">
        <v>23</v>
      </c>
      <c r="B55" s="4" t="s">
        <v>1589</v>
      </c>
      <c r="C55" s="4" t="s">
        <v>130</v>
      </c>
      <c r="D55" s="22">
        <v>0.4</v>
      </c>
      <c r="E55" s="76">
        <v>21.5</v>
      </c>
      <c r="F55" s="6">
        <f>PRODUCT(D55:E55)</f>
        <v>8.6</v>
      </c>
      <c r="G55" s="7"/>
    </row>
    <row r="56" spans="1:7" ht="30.6" customHeight="1" x14ac:dyDescent="0.3">
      <c r="A56" s="36" t="s">
        <v>47</v>
      </c>
      <c r="B56" s="4" t="s">
        <v>1584</v>
      </c>
      <c r="C56" s="4" t="s">
        <v>8</v>
      </c>
      <c r="D56" s="4">
        <v>2E-3</v>
      </c>
      <c r="E56" s="76">
        <v>610</v>
      </c>
      <c r="F56" s="23">
        <f>PRODUCT(D56:E56)</f>
        <v>1.22</v>
      </c>
      <c r="G56" s="7"/>
    </row>
    <row r="57" spans="1:7" ht="31.8" customHeight="1" x14ac:dyDescent="0.3">
      <c r="A57" s="36" t="s">
        <v>78</v>
      </c>
      <c r="B57" s="4" t="s">
        <v>1585</v>
      </c>
      <c r="C57" s="4" t="s">
        <v>110</v>
      </c>
      <c r="D57" s="4">
        <v>0.08</v>
      </c>
      <c r="E57" s="76">
        <v>2.35</v>
      </c>
      <c r="F57" s="23">
        <f>PRODUCT(D57:E57)</f>
        <v>0.188</v>
      </c>
      <c r="G57" s="7"/>
    </row>
    <row r="58" spans="1:7" ht="32.4" customHeight="1" thickBot="1" x14ac:dyDescent="0.35">
      <c r="A58" s="36" t="s">
        <v>1051</v>
      </c>
      <c r="B58" s="4" t="s">
        <v>1595</v>
      </c>
      <c r="C58" s="4" t="s">
        <v>110</v>
      </c>
      <c r="D58" s="22">
        <v>1</v>
      </c>
      <c r="E58" s="6">
        <v>10.3</v>
      </c>
      <c r="F58" s="23">
        <f>PRODUCT(D58:E58)</f>
        <v>10.3</v>
      </c>
      <c r="G58" s="93"/>
    </row>
    <row r="59" spans="1:7" ht="15.6" thickTop="1" thickBot="1" x14ac:dyDescent="0.35">
      <c r="A59" s="71">
        <v>2</v>
      </c>
      <c r="B59" s="244" t="s">
        <v>49</v>
      </c>
      <c r="C59" s="245"/>
      <c r="D59" s="245"/>
      <c r="E59" s="246"/>
      <c r="F59" s="72">
        <f>SUM(F55:F58)</f>
        <v>20.308</v>
      </c>
      <c r="G59" s="73">
        <f>SUM(F59/F67)</f>
        <v>0.50716354775735961</v>
      </c>
    </row>
    <row r="60" spans="1:7" ht="15" thickTop="1" x14ac:dyDescent="0.3">
      <c r="A60" s="20"/>
      <c r="B60" s="74" t="s">
        <v>22</v>
      </c>
      <c r="C60" s="4"/>
      <c r="D60" s="4"/>
      <c r="E60" s="4"/>
      <c r="F60" s="41"/>
      <c r="G60" s="75"/>
    </row>
    <row r="61" spans="1:7" ht="30.6" customHeight="1" thickBot="1" x14ac:dyDescent="0.35">
      <c r="A61" s="36" t="s">
        <v>50</v>
      </c>
      <c r="B61" s="4" t="s">
        <v>699</v>
      </c>
      <c r="C61" s="4" t="s">
        <v>18</v>
      </c>
      <c r="D61" s="4">
        <v>0.02</v>
      </c>
      <c r="E61" s="76">
        <v>12.8</v>
      </c>
      <c r="F61" s="23">
        <f>PRODUCT(D61:E61)</f>
        <v>0.25600000000000001</v>
      </c>
      <c r="G61" s="7"/>
    </row>
    <row r="62" spans="1:7" ht="15.6" thickTop="1" thickBot="1" x14ac:dyDescent="0.35">
      <c r="A62" s="71">
        <v>3</v>
      </c>
      <c r="B62" s="244" t="s">
        <v>25</v>
      </c>
      <c r="C62" s="245"/>
      <c r="D62" s="245"/>
      <c r="E62" s="246"/>
      <c r="F62" s="72">
        <f>SUM(F61)</f>
        <v>0.25600000000000001</v>
      </c>
      <c r="G62" s="73">
        <f>SUM(F62/F67)</f>
        <v>6.3932375529783371E-3</v>
      </c>
    </row>
    <row r="63" spans="1:7" ht="15.6" thickTop="1" thickBot="1" x14ac:dyDescent="0.35">
      <c r="A63" s="78" t="s">
        <v>26</v>
      </c>
      <c r="B63" s="244" t="s">
        <v>54</v>
      </c>
      <c r="C63" s="245"/>
      <c r="D63" s="245"/>
      <c r="E63" s="246"/>
      <c r="F63" s="79">
        <f>SUM(F53,F59,F62)</f>
        <v>31.654</v>
      </c>
      <c r="G63" s="3"/>
    </row>
    <row r="64" spans="1:7" ht="15.6" thickTop="1" thickBot="1" x14ac:dyDescent="0.35">
      <c r="A64" s="80">
        <v>4</v>
      </c>
      <c r="B64" s="264" t="s">
        <v>28</v>
      </c>
      <c r="C64" s="265"/>
      <c r="D64" s="265"/>
      <c r="E64" s="266"/>
      <c r="F64" s="79">
        <f>SUM(F63)*15%</f>
        <v>4.7481</v>
      </c>
      <c r="G64" s="73">
        <f>SUM(F64/F67)</f>
        <v>0.11857707509881422</v>
      </c>
    </row>
    <row r="65" spans="1:7" ht="15.6" thickTop="1" thickBot="1" x14ac:dyDescent="0.35">
      <c r="A65" s="78" t="s">
        <v>29</v>
      </c>
      <c r="B65" s="244" t="s">
        <v>55</v>
      </c>
      <c r="C65" s="245"/>
      <c r="D65" s="245"/>
      <c r="E65" s="246"/>
      <c r="F65" s="81">
        <f>SUM(F63:F64)</f>
        <v>36.402099999999997</v>
      </c>
    </row>
    <row r="66" spans="1:7" ht="15.6" thickTop="1" thickBot="1" x14ac:dyDescent="0.35">
      <c r="A66" s="80">
        <v>5</v>
      </c>
      <c r="B66" s="264" t="s">
        <v>31</v>
      </c>
      <c r="C66" s="265"/>
      <c r="D66" s="265"/>
      <c r="E66" s="266"/>
      <c r="F66" s="79">
        <f>SUM(F65)*10%</f>
        <v>3.6402099999999997</v>
      </c>
      <c r="G66" s="73">
        <f>SUM(F66/F67)</f>
        <v>9.0909090909090898E-2</v>
      </c>
    </row>
    <row r="67" spans="1:7" ht="15.6" thickTop="1" thickBot="1" x14ac:dyDescent="0.35">
      <c r="A67" s="78" t="s">
        <v>32</v>
      </c>
      <c r="B67" s="244" t="s">
        <v>33</v>
      </c>
      <c r="C67" s="245"/>
      <c r="D67" s="245"/>
      <c r="E67" s="246"/>
      <c r="F67" s="81">
        <f>SUM(F65:F66)</f>
        <v>40.042310000000001</v>
      </c>
      <c r="G67" s="82">
        <f>SUM(G53,G59,G62,G64,G66)</f>
        <v>1</v>
      </c>
    </row>
    <row r="68" spans="1:7" ht="15.6" thickTop="1" thickBot="1" x14ac:dyDescent="0.35"/>
    <row r="69" spans="1:7" ht="44.4" thickTop="1" thickBot="1" x14ac:dyDescent="0.35">
      <c r="A69" s="61" t="s">
        <v>2</v>
      </c>
      <c r="B69" s="62" t="s">
        <v>3</v>
      </c>
      <c r="C69" s="63" t="s">
        <v>4</v>
      </c>
      <c r="D69" s="64" t="s">
        <v>5</v>
      </c>
      <c r="E69" s="27"/>
      <c r="F69" s="20"/>
      <c r="G69" s="20"/>
    </row>
    <row r="70" spans="1:7" ht="113.4" customHeight="1" thickTop="1" thickBot="1" x14ac:dyDescent="0.35">
      <c r="A70" s="65" t="s">
        <v>1596</v>
      </c>
      <c r="B70" s="222" t="s">
        <v>1597</v>
      </c>
      <c r="C70" s="50" t="s">
        <v>130</v>
      </c>
      <c r="D70" s="50">
        <v>1</v>
      </c>
      <c r="E70" s="20"/>
      <c r="F70" s="20"/>
      <c r="G70" s="20"/>
    </row>
    <row r="71" spans="1:7" ht="30" thickTop="1" thickBot="1" x14ac:dyDescent="0.35">
      <c r="A71" s="61" t="s">
        <v>9</v>
      </c>
      <c r="B71" s="62" t="s">
        <v>10</v>
      </c>
      <c r="C71" s="62" t="s">
        <v>4</v>
      </c>
      <c r="D71" s="62" t="s">
        <v>11</v>
      </c>
      <c r="E71" s="62" t="s">
        <v>12</v>
      </c>
      <c r="F71" s="62" t="s">
        <v>13</v>
      </c>
      <c r="G71" s="64" t="s">
        <v>14</v>
      </c>
    </row>
    <row r="72" spans="1:7" ht="15" thickTop="1" x14ac:dyDescent="0.3">
      <c r="A72" s="20"/>
      <c r="B72" s="67" t="s">
        <v>15</v>
      </c>
      <c r="C72" s="68"/>
      <c r="D72" s="68"/>
      <c r="E72" s="68"/>
      <c r="F72" s="68"/>
      <c r="G72" s="7"/>
    </row>
    <row r="73" spans="1:7" x14ac:dyDescent="0.3">
      <c r="A73" s="36" t="s">
        <v>16</v>
      </c>
      <c r="B73" s="4" t="s">
        <v>70</v>
      </c>
      <c r="C73" s="4" t="s">
        <v>18</v>
      </c>
      <c r="D73" s="4">
        <v>0.28000000000000003</v>
      </c>
      <c r="E73" s="70">
        <v>30.27</v>
      </c>
      <c r="F73" s="6">
        <f>PRODUCT(D73:E73)</f>
        <v>8.4756</v>
      </c>
      <c r="G73" s="7"/>
    </row>
    <row r="74" spans="1:7" ht="15" thickBot="1" x14ac:dyDescent="0.35">
      <c r="A74" s="36" t="s">
        <v>19</v>
      </c>
      <c r="B74" s="4" t="s">
        <v>20</v>
      </c>
      <c r="C74" s="4" t="s">
        <v>18</v>
      </c>
      <c r="D74" s="4">
        <v>0.28000000000000003</v>
      </c>
      <c r="E74" s="70">
        <v>25.18</v>
      </c>
      <c r="F74" s="6">
        <f>PRODUCT(D74:E74)</f>
        <v>7.0504000000000007</v>
      </c>
      <c r="G74" s="7"/>
    </row>
    <row r="75" spans="1:7" ht="15.6" thickTop="1" thickBot="1" x14ac:dyDescent="0.35">
      <c r="A75" s="71">
        <v>1</v>
      </c>
      <c r="B75" s="244" t="s">
        <v>21</v>
      </c>
      <c r="C75" s="245"/>
      <c r="D75" s="245"/>
      <c r="E75" s="246"/>
      <c r="F75" s="72">
        <f>SUM(F73:F74)</f>
        <v>15.526</v>
      </c>
      <c r="G75" s="73">
        <f>SUM(F75/F89)</f>
        <v>0.30291519291577235</v>
      </c>
    </row>
    <row r="76" spans="1:7" ht="15" thickTop="1" x14ac:dyDescent="0.3">
      <c r="A76" s="20"/>
      <c r="B76" s="74" t="s">
        <v>45</v>
      </c>
      <c r="C76" s="4"/>
      <c r="D76" s="4"/>
      <c r="E76" s="4"/>
      <c r="F76" s="41"/>
      <c r="G76" s="75"/>
    </row>
    <row r="77" spans="1:7" ht="24.6" customHeight="1" x14ac:dyDescent="0.3">
      <c r="A77" s="36" t="s">
        <v>23</v>
      </c>
      <c r="B77" s="4" t="s">
        <v>1589</v>
      </c>
      <c r="C77" s="4" t="s">
        <v>130</v>
      </c>
      <c r="D77" s="22">
        <v>0.6</v>
      </c>
      <c r="E77" s="76">
        <v>21.5</v>
      </c>
      <c r="F77" s="6">
        <f>PRODUCT(D77:E77)</f>
        <v>12.9</v>
      </c>
      <c r="G77" s="7"/>
    </row>
    <row r="78" spans="1:7" ht="28.8" x14ac:dyDescent="0.3">
      <c r="A78" s="36" t="s">
        <v>47</v>
      </c>
      <c r="B78" s="4" t="s">
        <v>1584</v>
      </c>
      <c r="C78" s="4" t="s">
        <v>8</v>
      </c>
      <c r="D78" s="4">
        <v>2E-3</v>
      </c>
      <c r="E78" s="76">
        <v>610</v>
      </c>
      <c r="F78" s="23">
        <f>PRODUCT(D78:E78)</f>
        <v>1.22</v>
      </c>
      <c r="G78" s="7"/>
    </row>
    <row r="79" spans="1:7" ht="33" customHeight="1" x14ac:dyDescent="0.3">
      <c r="A79" s="36" t="s">
        <v>78</v>
      </c>
      <c r="B79" s="4" t="s">
        <v>1598</v>
      </c>
      <c r="C79" s="4" t="s">
        <v>110</v>
      </c>
      <c r="D79" s="4">
        <v>0.08</v>
      </c>
      <c r="E79" s="76">
        <v>2.35</v>
      </c>
      <c r="F79" s="23">
        <f>PRODUCT(D79:E79)</f>
        <v>0.188</v>
      </c>
      <c r="G79" s="7"/>
    </row>
    <row r="80" spans="1:7" ht="29.4" thickBot="1" x14ac:dyDescent="0.35">
      <c r="A80" s="36" t="s">
        <v>1051</v>
      </c>
      <c r="B80" s="4" t="s">
        <v>1599</v>
      </c>
      <c r="C80" s="4" t="s">
        <v>110</v>
      </c>
      <c r="D80" s="22">
        <v>1</v>
      </c>
      <c r="E80" s="6">
        <v>10.3</v>
      </c>
      <c r="F80" s="23">
        <f>PRODUCT(D80:E80)</f>
        <v>10.3</v>
      </c>
      <c r="G80" s="93"/>
    </row>
    <row r="81" spans="1:7" ht="15.6" thickTop="1" thickBot="1" x14ac:dyDescent="0.35">
      <c r="A81" s="71">
        <v>2</v>
      </c>
      <c r="B81" s="244" t="s">
        <v>49</v>
      </c>
      <c r="C81" s="245"/>
      <c r="D81" s="245"/>
      <c r="E81" s="246"/>
      <c r="F81" s="72">
        <f>SUM(F77:F80)</f>
        <v>24.608000000000004</v>
      </c>
      <c r="G81" s="73">
        <f>SUM(F81/F89)</f>
        <v>0.48010672853737779</v>
      </c>
    </row>
    <row r="82" spans="1:7" ht="15" thickTop="1" x14ac:dyDescent="0.3">
      <c r="A82" s="20"/>
      <c r="B82" s="74" t="s">
        <v>22</v>
      </c>
      <c r="C82" s="4"/>
      <c r="D82" s="4"/>
      <c r="E82" s="4"/>
      <c r="F82" s="41"/>
      <c r="G82" s="75"/>
    </row>
    <row r="83" spans="1:7" ht="29.4" thickBot="1" x14ac:dyDescent="0.35">
      <c r="A83" s="36" t="s">
        <v>50</v>
      </c>
      <c r="B83" s="4" t="s">
        <v>699</v>
      </c>
      <c r="C83" s="4" t="s">
        <v>18</v>
      </c>
      <c r="D83" s="4">
        <v>0.03</v>
      </c>
      <c r="E83" s="76">
        <v>12.8</v>
      </c>
      <c r="F83" s="23">
        <f>PRODUCT(D83:E83)</f>
        <v>0.38400000000000001</v>
      </c>
      <c r="G83" s="7"/>
    </row>
    <row r="84" spans="1:7" ht="15.6" thickTop="1" thickBot="1" x14ac:dyDescent="0.35">
      <c r="A84" s="71">
        <v>3</v>
      </c>
      <c r="B84" s="244" t="s">
        <v>25</v>
      </c>
      <c r="C84" s="245"/>
      <c r="D84" s="245"/>
      <c r="E84" s="246"/>
      <c r="F84" s="72">
        <f>SUM(F83)</f>
        <v>0.38400000000000001</v>
      </c>
      <c r="G84" s="73">
        <f>SUM(F84/F89)</f>
        <v>7.4919125389447758E-3</v>
      </c>
    </row>
    <row r="85" spans="1:7" ht="15.6" thickTop="1" thickBot="1" x14ac:dyDescent="0.35">
      <c r="A85" s="78" t="s">
        <v>26</v>
      </c>
      <c r="B85" s="244" t="s">
        <v>54</v>
      </c>
      <c r="C85" s="245"/>
      <c r="D85" s="245"/>
      <c r="E85" s="246"/>
      <c r="F85" s="79">
        <f>SUM(F75,F81,F84)</f>
        <v>40.518000000000001</v>
      </c>
      <c r="G85" s="3"/>
    </row>
    <row r="86" spans="1:7" ht="15.6" thickTop="1" thickBot="1" x14ac:dyDescent="0.35">
      <c r="A86" s="80">
        <v>4</v>
      </c>
      <c r="B86" s="264" t="s">
        <v>28</v>
      </c>
      <c r="C86" s="265"/>
      <c r="D86" s="265"/>
      <c r="E86" s="266"/>
      <c r="F86" s="79">
        <f>SUM(F85)*15%</f>
        <v>6.0777000000000001</v>
      </c>
      <c r="G86" s="73">
        <f>SUM(F86/F89)</f>
        <v>0.11857707509881422</v>
      </c>
    </row>
    <row r="87" spans="1:7" ht="15.6" thickTop="1" thickBot="1" x14ac:dyDescent="0.35">
      <c r="A87" s="78" t="s">
        <v>29</v>
      </c>
      <c r="B87" s="244" t="s">
        <v>55</v>
      </c>
      <c r="C87" s="245"/>
      <c r="D87" s="245"/>
      <c r="E87" s="246"/>
      <c r="F87" s="81">
        <f>SUM(F85:F86)</f>
        <v>46.595700000000001</v>
      </c>
    </row>
    <row r="88" spans="1:7" ht="15.6" thickTop="1" thickBot="1" x14ac:dyDescent="0.35">
      <c r="A88" s="80">
        <v>5</v>
      </c>
      <c r="B88" s="264" t="s">
        <v>31</v>
      </c>
      <c r="C88" s="265"/>
      <c r="D88" s="265"/>
      <c r="E88" s="266"/>
      <c r="F88" s="79">
        <f>SUM(F87)*10%</f>
        <v>4.6595700000000004</v>
      </c>
      <c r="G88" s="73">
        <f>SUM(F88/F89)</f>
        <v>9.0909090909090912E-2</v>
      </c>
    </row>
    <row r="89" spans="1:7" ht="15.6" thickTop="1" thickBot="1" x14ac:dyDescent="0.35">
      <c r="A89" s="78" t="s">
        <v>32</v>
      </c>
      <c r="B89" s="244" t="s">
        <v>33</v>
      </c>
      <c r="C89" s="245"/>
      <c r="D89" s="245"/>
      <c r="E89" s="246"/>
      <c r="F89" s="81">
        <f>SUM(F87:F88)</f>
        <v>51.255270000000003</v>
      </c>
      <c r="G89" s="82">
        <f>SUM(G75,G81,G84,G86,G88)</f>
        <v>1</v>
      </c>
    </row>
    <row r="90" spans="1:7" ht="15.6" thickTop="1" thickBot="1" x14ac:dyDescent="0.35"/>
    <row r="91" spans="1:7" ht="44.4" thickTop="1" thickBot="1" x14ac:dyDescent="0.35">
      <c r="A91" s="61" t="s">
        <v>2</v>
      </c>
      <c r="B91" s="62" t="s">
        <v>3</v>
      </c>
      <c r="C91" s="63" t="s">
        <v>4</v>
      </c>
      <c r="D91" s="64" t="s">
        <v>5</v>
      </c>
      <c r="E91" s="27"/>
      <c r="F91" s="20"/>
      <c r="G91" s="20"/>
    </row>
    <row r="92" spans="1:7" ht="126" customHeight="1" thickTop="1" thickBot="1" x14ac:dyDescent="0.35">
      <c r="A92" s="65" t="s">
        <v>1600</v>
      </c>
      <c r="B92" s="222" t="s">
        <v>1601</v>
      </c>
      <c r="C92" s="50" t="s">
        <v>130</v>
      </c>
      <c r="D92" s="50">
        <v>1</v>
      </c>
      <c r="E92" s="20"/>
      <c r="F92" s="20"/>
      <c r="G92" s="20"/>
    </row>
    <row r="93" spans="1:7" ht="30" thickTop="1" thickBot="1" x14ac:dyDescent="0.35">
      <c r="A93" s="61" t="s">
        <v>9</v>
      </c>
      <c r="B93" s="62" t="s">
        <v>10</v>
      </c>
      <c r="C93" s="62" t="s">
        <v>4</v>
      </c>
      <c r="D93" s="62" t="s">
        <v>11</v>
      </c>
      <c r="E93" s="62" t="s">
        <v>12</v>
      </c>
      <c r="F93" s="62" t="s">
        <v>13</v>
      </c>
      <c r="G93" s="64" t="s">
        <v>14</v>
      </c>
    </row>
    <row r="94" spans="1:7" ht="15" thickTop="1" x14ac:dyDescent="0.3">
      <c r="A94" s="20"/>
      <c r="B94" s="67" t="s">
        <v>15</v>
      </c>
      <c r="C94" s="68"/>
      <c r="D94" s="68"/>
      <c r="E94" s="68"/>
      <c r="F94" s="68"/>
      <c r="G94" s="7"/>
    </row>
    <row r="95" spans="1:7" x14ac:dyDescent="0.3">
      <c r="A95" s="36" t="s">
        <v>16</v>
      </c>
      <c r="B95" s="4" t="s">
        <v>70</v>
      </c>
      <c r="C95" s="4" t="s">
        <v>18</v>
      </c>
      <c r="D95" s="22">
        <v>0.16500000000000001</v>
      </c>
      <c r="E95" s="70">
        <v>30.27</v>
      </c>
      <c r="F95" s="6">
        <f>PRODUCT(D95:E95)</f>
        <v>4.9945500000000003</v>
      </c>
      <c r="G95" s="7"/>
    </row>
    <row r="96" spans="1:7" ht="15" thickBot="1" x14ac:dyDescent="0.35">
      <c r="A96" s="36" t="s">
        <v>19</v>
      </c>
      <c r="B96" s="4" t="s">
        <v>20</v>
      </c>
      <c r="C96" s="4" t="s">
        <v>18</v>
      </c>
      <c r="D96" s="22">
        <v>0.16500000000000001</v>
      </c>
      <c r="E96" s="70">
        <v>25.18</v>
      </c>
      <c r="F96" s="6">
        <f>PRODUCT(D96:E96)</f>
        <v>4.1547000000000001</v>
      </c>
      <c r="G96" s="7"/>
    </row>
    <row r="97" spans="1:7" ht="15.6" thickTop="1" thickBot="1" x14ac:dyDescent="0.35">
      <c r="A97" s="71">
        <v>1</v>
      </c>
      <c r="B97" s="244" t="s">
        <v>21</v>
      </c>
      <c r="C97" s="245"/>
      <c r="D97" s="245"/>
      <c r="E97" s="246"/>
      <c r="F97" s="72">
        <f>SUM(F95:F96)</f>
        <v>9.1492500000000003</v>
      </c>
      <c r="G97" s="73">
        <f>SUM(F97/F111)</f>
        <v>0.3143894848198639</v>
      </c>
    </row>
    <row r="98" spans="1:7" ht="15" thickTop="1" x14ac:dyDescent="0.3">
      <c r="A98" s="20"/>
      <c r="B98" s="74" t="s">
        <v>45</v>
      </c>
      <c r="C98" s="4"/>
      <c r="D98" s="4"/>
      <c r="E98" s="4"/>
      <c r="F98" s="41"/>
      <c r="G98" s="75"/>
    </row>
    <row r="99" spans="1:7" ht="27.6" customHeight="1" x14ac:dyDescent="0.3">
      <c r="A99" s="36" t="s">
        <v>23</v>
      </c>
      <c r="B99" s="4" t="s">
        <v>1602</v>
      </c>
      <c r="C99" s="4" t="s">
        <v>130</v>
      </c>
      <c r="D99" s="22">
        <v>0.2</v>
      </c>
      <c r="E99" s="76">
        <v>9.5</v>
      </c>
      <c r="F99" s="6">
        <f>PRODUCT(D99:E99)</f>
        <v>1.9000000000000001</v>
      </c>
      <c r="G99" s="7"/>
    </row>
    <row r="100" spans="1:7" ht="33" customHeight="1" x14ac:dyDescent="0.3">
      <c r="A100" s="36" t="s">
        <v>47</v>
      </c>
      <c r="B100" s="4" t="s">
        <v>1603</v>
      </c>
      <c r="C100" s="4" t="s">
        <v>8</v>
      </c>
      <c r="D100" s="4">
        <v>2E-3</v>
      </c>
      <c r="E100" s="76">
        <v>610</v>
      </c>
      <c r="F100" s="23">
        <f>PRODUCT(D100:E100)</f>
        <v>1.22</v>
      </c>
      <c r="G100" s="7"/>
    </row>
    <row r="101" spans="1:7" ht="36" customHeight="1" x14ac:dyDescent="0.3">
      <c r="A101" s="36" t="s">
        <v>78</v>
      </c>
      <c r="B101" s="4" t="s">
        <v>1604</v>
      </c>
      <c r="C101" s="4" t="s">
        <v>110</v>
      </c>
      <c r="D101" s="4">
        <v>0.08</v>
      </c>
      <c r="E101" s="76">
        <v>2.25</v>
      </c>
      <c r="F101" s="23">
        <f>PRODUCT(D101:E101)</f>
        <v>0.18</v>
      </c>
      <c r="G101" s="7"/>
    </row>
    <row r="102" spans="1:7" ht="32.4" customHeight="1" thickBot="1" x14ac:dyDescent="0.35">
      <c r="A102" s="36" t="s">
        <v>1051</v>
      </c>
      <c r="B102" s="4" t="s">
        <v>1605</v>
      </c>
      <c r="C102" s="4" t="s">
        <v>110</v>
      </c>
      <c r="D102" s="22">
        <v>1</v>
      </c>
      <c r="E102" s="6">
        <v>10.3</v>
      </c>
      <c r="F102" s="23">
        <f>PRODUCT(D102:E102)</f>
        <v>10.3</v>
      </c>
      <c r="G102" s="93"/>
    </row>
    <row r="103" spans="1:7" ht="15.6" thickTop="1" thickBot="1" x14ac:dyDescent="0.35">
      <c r="A103" s="71">
        <v>2</v>
      </c>
      <c r="B103" s="244" t="s">
        <v>49</v>
      </c>
      <c r="C103" s="245"/>
      <c r="D103" s="245"/>
      <c r="E103" s="246"/>
      <c r="F103" s="72">
        <f>SUM(F99:F102)</f>
        <v>13.600000000000001</v>
      </c>
      <c r="G103" s="73">
        <f>SUM(F103/F111)</f>
        <v>0.4673275944531135</v>
      </c>
    </row>
    <row r="104" spans="1:7" ht="15" thickTop="1" x14ac:dyDescent="0.3">
      <c r="A104" s="20"/>
      <c r="B104" s="74" t="s">
        <v>22</v>
      </c>
      <c r="C104" s="4"/>
      <c r="D104" s="4"/>
      <c r="E104" s="4"/>
      <c r="F104" s="41"/>
      <c r="G104" s="75"/>
    </row>
    <row r="105" spans="1:7" ht="32.4" customHeight="1" thickBot="1" x14ac:dyDescent="0.35">
      <c r="A105" s="36" t="s">
        <v>50</v>
      </c>
      <c r="B105" s="4" t="s">
        <v>699</v>
      </c>
      <c r="C105" s="4" t="s">
        <v>18</v>
      </c>
      <c r="D105" s="4">
        <v>0.02</v>
      </c>
      <c r="E105" s="76">
        <v>12.8</v>
      </c>
      <c r="F105" s="23">
        <f>PRODUCT(D105:E105)</f>
        <v>0.25600000000000001</v>
      </c>
      <c r="G105" s="7"/>
    </row>
    <row r="106" spans="1:7" ht="15.6" thickTop="1" thickBot="1" x14ac:dyDescent="0.35">
      <c r="A106" s="71">
        <v>3</v>
      </c>
      <c r="B106" s="244" t="s">
        <v>25</v>
      </c>
      <c r="C106" s="245"/>
      <c r="D106" s="245"/>
      <c r="E106" s="246"/>
      <c r="F106" s="72">
        <f>SUM(F105)</f>
        <v>0.25600000000000001</v>
      </c>
      <c r="G106" s="73">
        <f>SUM(F106/F111)</f>
        <v>8.7967547191174309E-3</v>
      </c>
    </row>
    <row r="107" spans="1:7" ht="15.6" thickTop="1" thickBot="1" x14ac:dyDescent="0.35">
      <c r="A107" s="78" t="s">
        <v>26</v>
      </c>
      <c r="B107" s="244" t="s">
        <v>54</v>
      </c>
      <c r="C107" s="245"/>
      <c r="D107" s="245"/>
      <c r="E107" s="246"/>
      <c r="F107" s="79">
        <f>SUM(F97,F103,F106)</f>
        <v>23.005250000000004</v>
      </c>
      <c r="G107" s="3"/>
    </row>
    <row r="108" spans="1:7" ht="15.6" thickTop="1" thickBot="1" x14ac:dyDescent="0.35">
      <c r="A108" s="80">
        <v>4</v>
      </c>
      <c r="B108" s="264" t="s">
        <v>28</v>
      </c>
      <c r="C108" s="265"/>
      <c r="D108" s="265"/>
      <c r="E108" s="266"/>
      <c r="F108" s="79">
        <f>SUM(F107)*15%</f>
        <v>3.4507875000000006</v>
      </c>
      <c r="G108" s="73">
        <f>SUM(F108/F111)</f>
        <v>0.11857707509881424</v>
      </c>
    </row>
    <row r="109" spans="1:7" ht="15.6" thickTop="1" thickBot="1" x14ac:dyDescent="0.35">
      <c r="A109" s="78" t="s">
        <v>29</v>
      </c>
      <c r="B109" s="244" t="s">
        <v>55</v>
      </c>
      <c r="C109" s="245"/>
      <c r="D109" s="245"/>
      <c r="E109" s="246"/>
      <c r="F109" s="81">
        <f>SUM(F107:F108)</f>
        <v>26.456037500000004</v>
      </c>
    </row>
    <row r="110" spans="1:7" ht="15.6" thickTop="1" thickBot="1" x14ac:dyDescent="0.35">
      <c r="A110" s="80">
        <v>5</v>
      </c>
      <c r="B110" s="264" t="s">
        <v>31</v>
      </c>
      <c r="C110" s="265"/>
      <c r="D110" s="265"/>
      <c r="E110" s="266"/>
      <c r="F110" s="79">
        <f>SUM(F109)*10%</f>
        <v>2.6456037500000007</v>
      </c>
      <c r="G110" s="73">
        <f>SUM(F110/F111)</f>
        <v>9.0909090909090925E-2</v>
      </c>
    </row>
    <row r="111" spans="1:7" ht="15.6" thickTop="1" thickBot="1" x14ac:dyDescent="0.35">
      <c r="A111" s="78" t="s">
        <v>32</v>
      </c>
      <c r="B111" s="244" t="s">
        <v>33</v>
      </c>
      <c r="C111" s="245"/>
      <c r="D111" s="245"/>
      <c r="E111" s="246"/>
      <c r="F111" s="81">
        <f>SUM(F109:F110)</f>
        <v>29.101641250000004</v>
      </c>
      <c r="G111" s="82">
        <f>SUM(G97,G103,G106,G108,G110)</f>
        <v>1</v>
      </c>
    </row>
    <row r="112" spans="1:7" ht="15.6" thickTop="1" thickBot="1" x14ac:dyDescent="0.35"/>
    <row r="113" spans="1:7" ht="44.4" thickTop="1" thickBot="1" x14ac:dyDescent="0.35">
      <c r="A113" s="61" t="s">
        <v>2</v>
      </c>
      <c r="B113" s="62" t="s">
        <v>3</v>
      </c>
      <c r="C113" s="63" t="s">
        <v>4</v>
      </c>
      <c r="D113" s="64" t="s">
        <v>5</v>
      </c>
      <c r="E113" s="27"/>
      <c r="F113" s="20"/>
      <c r="G113" s="20"/>
    </row>
    <row r="114" spans="1:7" ht="127.8" customHeight="1" thickTop="1" thickBot="1" x14ac:dyDescent="0.35">
      <c r="A114" s="65" t="s">
        <v>1606</v>
      </c>
      <c r="B114" s="222" t="s">
        <v>1607</v>
      </c>
      <c r="C114" s="50" t="s">
        <v>130</v>
      </c>
      <c r="D114" s="50">
        <v>1</v>
      </c>
      <c r="E114" s="20"/>
      <c r="F114" s="20"/>
      <c r="G114" s="20"/>
    </row>
    <row r="115" spans="1:7" ht="30" thickTop="1" thickBot="1" x14ac:dyDescent="0.35">
      <c r="A115" s="61" t="s">
        <v>9</v>
      </c>
      <c r="B115" s="62" t="s">
        <v>10</v>
      </c>
      <c r="C115" s="62" t="s">
        <v>4</v>
      </c>
      <c r="D115" s="62" t="s">
        <v>11</v>
      </c>
      <c r="E115" s="62" t="s">
        <v>12</v>
      </c>
      <c r="F115" s="62" t="s">
        <v>13</v>
      </c>
      <c r="G115" s="64" t="s">
        <v>14</v>
      </c>
    </row>
    <row r="116" spans="1:7" ht="15" thickTop="1" x14ac:dyDescent="0.3">
      <c r="A116" s="20"/>
      <c r="B116" s="67" t="s">
        <v>15</v>
      </c>
      <c r="C116" s="68"/>
      <c r="D116" s="68"/>
      <c r="E116" s="68"/>
      <c r="F116" s="68"/>
      <c r="G116" s="7"/>
    </row>
    <row r="117" spans="1:7" x14ac:dyDescent="0.3">
      <c r="A117" s="36" t="s">
        <v>16</v>
      </c>
      <c r="B117" s="4" t="s">
        <v>70</v>
      </c>
      <c r="C117" s="4" t="s">
        <v>18</v>
      </c>
      <c r="D117" s="22">
        <v>0.17499999999999999</v>
      </c>
      <c r="E117" s="70">
        <v>30.27</v>
      </c>
      <c r="F117" s="6">
        <f>PRODUCT(D117:E117)</f>
        <v>5.29725</v>
      </c>
      <c r="G117" s="7"/>
    </row>
    <row r="118" spans="1:7" ht="15" thickBot="1" x14ac:dyDescent="0.35">
      <c r="A118" s="36" t="s">
        <v>19</v>
      </c>
      <c r="B118" s="4" t="s">
        <v>20</v>
      </c>
      <c r="C118" s="4" t="s">
        <v>18</v>
      </c>
      <c r="D118" s="22">
        <v>0.17499999999999999</v>
      </c>
      <c r="E118" s="70">
        <v>25.18</v>
      </c>
      <c r="F118" s="6">
        <f>PRODUCT(D118:E118)</f>
        <v>4.4064999999999994</v>
      </c>
      <c r="G118" s="7"/>
    </row>
    <row r="119" spans="1:7" ht="15.6" thickTop="1" thickBot="1" x14ac:dyDescent="0.35">
      <c r="A119" s="71">
        <v>1</v>
      </c>
      <c r="B119" s="244" t="s">
        <v>21</v>
      </c>
      <c r="C119" s="245"/>
      <c r="D119" s="245"/>
      <c r="E119" s="246"/>
      <c r="F119" s="72">
        <f>SUM(F117:F118)</f>
        <v>9.7037499999999994</v>
      </c>
      <c r="G119" s="73">
        <f>SUM(F119/F133)</f>
        <v>0.3006923935251643</v>
      </c>
    </row>
    <row r="120" spans="1:7" ht="15" thickTop="1" x14ac:dyDescent="0.3">
      <c r="A120" s="20"/>
      <c r="B120" s="74" t="s">
        <v>45</v>
      </c>
      <c r="C120" s="4"/>
      <c r="D120" s="4"/>
      <c r="E120" s="4"/>
      <c r="F120" s="41"/>
      <c r="G120" s="75"/>
    </row>
    <row r="121" spans="1:7" ht="21.6" customHeight="1" x14ac:dyDescent="0.3">
      <c r="A121" s="36" t="s">
        <v>23</v>
      </c>
      <c r="B121" s="4" t="s">
        <v>1602</v>
      </c>
      <c r="C121" s="4" t="s">
        <v>130</v>
      </c>
      <c r="D121" s="22">
        <v>0.4</v>
      </c>
      <c r="E121" s="76">
        <v>9.5</v>
      </c>
      <c r="F121" s="6">
        <f>PRODUCT(D121:E121)</f>
        <v>3.8000000000000003</v>
      </c>
      <c r="G121" s="7"/>
    </row>
    <row r="122" spans="1:7" ht="33.6" customHeight="1" x14ac:dyDescent="0.3">
      <c r="A122" s="36" t="s">
        <v>47</v>
      </c>
      <c r="B122" s="4" t="s">
        <v>1590</v>
      </c>
      <c r="C122" s="4" t="s">
        <v>8</v>
      </c>
      <c r="D122" s="4">
        <v>2E-3</v>
      </c>
      <c r="E122" s="76">
        <v>610</v>
      </c>
      <c r="F122" s="23">
        <f>PRODUCT(D122:E122)</f>
        <v>1.22</v>
      </c>
      <c r="G122" s="7"/>
    </row>
    <row r="123" spans="1:7" ht="31.8" customHeight="1" x14ac:dyDescent="0.3">
      <c r="A123" s="36" t="s">
        <v>78</v>
      </c>
      <c r="B123" s="4" t="s">
        <v>1585</v>
      </c>
      <c r="C123" s="4" t="s">
        <v>110</v>
      </c>
      <c r="D123" s="4">
        <v>0.08</v>
      </c>
      <c r="E123" s="76">
        <v>2.25</v>
      </c>
      <c r="F123" s="23">
        <f>PRODUCT(D123:E123)</f>
        <v>0.18</v>
      </c>
      <c r="G123" s="7"/>
    </row>
    <row r="124" spans="1:7" ht="33.6" customHeight="1" thickBot="1" x14ac:dyDescent="0.35">
      <c r="A124" s="36" t="s">
        <v>1051</v>
      </c>
      <c r="B124" s="4" t="s">
        <v>1605</v>
      </c>
      <c r="C124" s="4" t="s">
        <v>110</v>
      </c>
      <c r="D124" s="22">
        <v>1</v>
      </c>
      <c r="E124" s="6">
        <v>10.3</v>
      </c>
      <c r="F124" s="23">
        <f>PRODUCT(D124:E124)</f>
        <v>10.3</v>
      </c>
      <c r="G124" s="93"/>
    </row>
    <row r="125" spans="1:7" ht="15.6" thickTop="1" thickBot="1" x14ac:dyDescent="0.35">
      <c r="A125" s="71">
        <v>2</v>
      </c>
      <c r="B125" s="244" t="s">
        <v>49</v>
      </c>
      <c r="C125" s="245"/>
      <c r="D125" s="245"/>
      <c r="E125" s="246"/>
      <c r="F125" s="72">
        <f>SUM(F121:F124)</f>
        <v>15.5</v>
      </c>
      <c r="G125" s="73">
        <f>SUM(F125/F133)</f>
        <v>0.48030216149839461</v>
      </c>
    </row>
    <row r="126" spans="1:7" ht="15" thickTop="1" x14ac:dyDescent="0.3">
      <c r="A126" s="20"/>
      <c r="B126" s="74" t="s">
        <v>22</v>
      </c>
      <c r="C126" s="4"/>
      <c r="D126" s="4"/>
      <c r="E126" s="4"/>
      <c r="F126" s="41"/>
      <c r="G126" s="75"/>
    </row>
    <row r="127" spans="1:7" ht="29.4" thickBot="1" x14ac:dyDescent="0.35">
      <c r="A127" s="36" t="s">
        <v>50</v>
      </c>
      <c r="B127" s="4" t="s">
        <v>699</v>
      </c>
      <c r="C127" s="4" t="s">
        <v>18</v>
      </c>
      <c r="D127" s="4">
        <v>2.4E-2</v>
      </c>
      <c r="E127" s="76">
        <v>12.8</v>
      </c>
      <c r="F127" s="23">
        <f>PRODUCT(D127:E127)</f>
        <v>0.30720000000000003</v>
      </c>
      <c r="G127" s="7"/>
    </row>
    <row r="128" spans="1:7" ht="15.6" thickTop="1" thickBot="1" x14ac:dyDescent="0.35">
      <c r="A128" s="71">
        <v>3</v>
      </c>
      <c r="B128" s="244" t="s">
        <v>25</v>
      </c>
      <c r="C128" s="245"/>
      <c r="D128" s="245"/>
      <c r="E128" s="246"/>
      <c r="F128" s="72">
        <f>SUM(F127)</f>
        <v>0.30720000000000003</v>
      </c>
      <c r="G128" s="73">
        <f>SUM(F128/F133)</f>
        <v>9.5192789685359259E-3</v>
      </c>
    </row>
    <row r="129" spans="1:7" ht="15.6" thickTop="1" thickBot="1" x14ac:dyDescent="0.35">
      <c r="A129" s="78" t="s">
        <v>26</v>
      </c>
      <c r="B129" s="244" t="s">
        <v>54</v>
      </c>
      <c r="C129" s="245"/>
      <c r="D129" s="245"/>
      <c r="E129" s="246"/>
      <c r="F129" s="79">
        <f>SUM(F119,F125,F128)</f>
        <v>25.510950000000001</v>
      </c>
      <c r="G129" s="3"/>
    </row>
    <row r="130" spans="1:7" ht="15.6" thickTop="1" thickBot="1" x14ac:dyDescent="0.35">
      <c r="A130" s="80">
        <v>4</v>
      </c>
      <c r="B130" s="264" t="s">
        <v>28</v>
      </c>
      <c r="C130" s="265"/>
      <c r="D130" s="265"/>
      <c r="E130" s="266"/>
      <c r="F130" s="79">
        <f>SUM(F129)*15%</f>
        <v>3.8266425000000002</v>
      </c>
      <c r="G130" s="73">
        <f>SUM(F130/F133)</f>
        <v>0.11857707509881422</v>
      </c>
    </row>
    <row r="131" spans="1:7" ht="15.6" thickTop="1" thickBot="1" x14ac:dyDescent="0.35">
      <c r="A131" s="78" t="s">
        <v>29</v>
      </c>
      <c r="B131" s="244" t="s">
        <v>55</v>
      </c>
      <c r="C131" s="245"/>
      <c r="D131" s="245"/>
      <c r="E131" s="246"/>
      <c r="F131" s="81">
        <f>SUM(F129:F130)</f>
        <v>29.3375925</v>
      </c>
    </row>
    <row r="132" spans="1:7" ht="15.6" thickTop="1" thickBot="1" x14ac:dyDescent="0.35">
      <c r="A132" s="80">
        <v>5</v>
      </c>
      <c r="B132" s="264" t="s">
        <v>31</v>
      </c>
      <c r="C132" s="265"/>
      <c r="D132" s="265"/>
      <c r="E132" s="266"/>
      <c r="F132" s="79">
        <f>SUM(F131)*10%</f>
        <v>2.93375925</v>
      </c>
      <c r="G132" s="73">
        <f>SUM(F132/F133)</f>
        <v>9.0909090909090912E-2</v>
      </c>
    </row>
    <row r="133" spans="1:7" ht="15.6" thickTop="1" thickBot="1" x14ac:dyDescent="0.35">
      <c r="A133" s="78" t="s">
        <v>32</v>
      </c>
      <c r="B133" s="244" t="s">
        <v>33</v>
      </c>
      <c r="C133" s="245"/>
      <c r="D133" s="245"/>
      <c r="E133" s="246"/>
      <c r="F133" s="81">
        <f>SUM(F131:F132)</f>
        <v>32.271351750000001</v>
      </c>
      <c r="G133" s="82">
        <f>SUM(G119,G125,G128,G130,G132)</f>
        <v>0.99999999999999989</v>
      </c>
    </row>
    <row r="134" spans="1:7" ht="15.6" thickTop="1" thickBot="1" x14ac:dyDescent="0.35"/>
    <row r="135" spans="1:7" ht="44.4" thickTop="1" thickBot="1" x14ac:dyDescent="0.35">
      <c r="A135" s="61" t="s">
        <v>2</v>
      </c>
      <c r="B135" s="62" t="s">
        <v>3</v>
      </c>
      <c r="C135" s="63" t="s">
        <v>4</v>
      </c>
      <c r="D135" s="64" t="s">
        <v>5</v>
      </c>
      <c r="E135" s="27"/>
      <c r="F135" s="20"/>
      <c r="G135" s="20"/>
    </row>
    <row r="136" spans="1:7" ht="129.6" customHeight="1" thickTop="1" thickBot="1" x14ac:dyDescent="0.35">
      <c r="A136" s="65" t="s">
        <v>1608</v>
      </c>
      <c r="B136" s="222" t="s">
        <v>1609</v>
      </c>
      <c r="C136" s="50" t="s">
        <v>130</v>
      </c>
      <c r="D136" s="50">
        <v>1</v>
      </c>
      <c r="E136" s="20"/>
      <c r="F136" s="20"/>
      <c r="G136" s="20"/>
    </row>
    <row r="137" spans="1:7" ht="30" thickTop="1" thickBot="1" x14ac:dyDescent="0.35">
      <c r="A137" s="61" t="s">
        <v>9</v>
      </c>
      <c r="B137" s="62" t="s">
        <v>10</v>
      </c>
      <c r="C137" s="62" t="s">
        <v>4</v>
      </c>
      <c r="D137" s="62" t="s">
        <v>11</v>
      </c>
      <c r="E137" s="62" t="s">
        <v>12</v>
      </c>
      <c r="F137" s="62" t="s">
        <v>13</v>
      </c>
      <c r="G137" s="64" t="s">
        <v>14</v>
      </c>
    </row>
    <row r="138" spans="1:7" ht="15" thickTop="1" x14ac:dyDescent="0.3">
      <c r="A138" s="20"/>
      <c r="B138" s="67" t="s">
        <v>15</v>
      </c>
      <c r="C138" s="68"/>
      <c r="D138" s="68"/>
      <c r="E138" s="68"/>
      <c r="F138" s="68"/>
      <c r="G138" s="7"/>
    </row>
    <row r="139" spans="1:7" x14ac:dyDescent="0.3">
      <c r="A139" s="36" t="s">
        <v>16</v>
      </c>
      <c r="B139" s="4" t="s">
        <v>70</v>
      </c>
      <c r="C139" s="4" t="s">
        <v>18</v>
      </c>
      <c r="D139" s="4">
        <v>0.18</v>
      </c>
      <c r="E139" s="70">
        <v>30.27</v>
      </c>
      <c r="F139" s="6">
        <f>PRODUCT(D139:E139)</f>
        <v>5.4485999999999999</v>
      </c>
      <c r="G139" s="7"/>
    </row>
    <row r="140" spans="1:7" ht="15" thickBot="1" x14ac:dyDescent="0.35">
      <c r="A140" s="36" t="s">
        <v>19</v>
      </c>
      <c r="B140" s="4" t="s">
        <v>20</v>
      </c>
      <c r="C140" s="4" t="s">
        <v>18</v>
      </c>
      <c r="D140" s="4">
        <v>0.18</v>
      </c>
      <c r="E140" s="70">
        <v>25.18</v>
      </c>
      <c r="F140" s="6">
        <f>PRODUCT(D140:E140)</f>
        <v>4.5324</v>
      </c>
      <c r="G140" s="7"/>
    </row>
    <row r="141" spans="1:7" ht="15.6" thickTop="1" thickBot="1" x14ac:dyDescent="0.35">
      <c r="A141" s="71">
        <v>1</v>
      </c>
      <c r="B141" s="244" t="s">
        <v>21</v>
      </c>
      <c r="C141" s="245"/>
      <c r="D141" s="245"/>
      <c r="E141" s="246"/>
      <c r="F141" s="72">
        <f>SUM(F139:F140)</f>
        <v>9.9809999999999999</v>
      </c>
      <c r="G141" s="73">
        <f>SUM(F141/F155)</f>
        <v>0.2839132144349204</v>
      </c>
    </row>
    <row r="142" spans="1:7" ht="15" thickTop="1" x14ac:dyDescent="0.3">
      <c r="A142" s="20"/>
      <c r="B142" s="74" t="s">
        <v>45</v>
      </c>
      <c r="C142" s="4"/>
      <c r="D142" s="4"/>
      <c r="E142" s="4"/>
      <c r="F142" s="41"/>
      <c r="G142" s="75"/>
    </row>
    <row r="143" spans="1:7" ht="21.6" customHeight="1" x14ac:dyDescent="0.3">
      <c r="A143" s="36" t="s">
        <v>23</v>
      </c>
      <c r="B143" s="4" t="s">
        <v>1602</v>
      </c>
      <c r="C143" s="4" t="s">
        <v>130</v>
      </c>
      <c r="D143" s="22">
        <v>0.6</v>
      </c>
      <c r="E143" s="76">
        <v>9.5</v>
      </c>
      <c r="F143" s="6">
        <f>PRODUCT(D143:E143)</f>
        <v>5.7</v>
      </c>
      <c r="G143" s="7"/>
    </row>
    <row r="144" spans="1:7" ht="36" customHeight="1" x14ac:dyDescent="0.3">
      <c r="A144" s="36" t="s">
        <v>47</v>
      </c>
      <c r="B144" s="4" t="s">
        <v>1584</v>
      </c>
      <c r="C144" s="4" t="s">
        <v>8</v>
      </c>
      <c r="D144" s="4">
        <v>2E-3</v>
      </c>
      <c r="E144" s="76">
        <v>610</v>
      </c>
      <c r="F144" s="23">
        <f>PRODUCT(D144:E144)</f>
        <v>1.22</v>
      </c>
      <c r="G144" s="7"/>
    </row>
    <row r="145" spans="1:7" ht="30" customHeight="1" x14ac:dyDescent="0.3">
      <c r="A145" s="36" t="s">
        <v>78</v>
      </c>
      <c r="B145" s="4" t="s">
        <v>1610</v>
      </c>
      <c r="C145" s="4" t="s">
        <v>110</v>
      </c>
      <c r="D145" s="4">
        <v>0.08</v>
      </c>
      <c r="E145" s="76">
        <v>2.25</v>
      </c>
      <c r="F145" s="23">
        <f>PRODUCT(D145:E145)</f>
        <v>0.18</v>
      </c>
      <c r="G145" s="7"/>
    </row>
    <row r="146" spans="1:7" ht="29.4" thickBot="1" x14ac:dyDescent="0.35">
      <c r="A146" s="36" t="s">
        <v>1051</v>
      </c>
      <c r="B146" s="4" t="s">
        <v>1592</v>
      </c>
      <c r="C146" s="4" t="s">
        <v>110</v>
      </c>
      <c r="D146" s="22">
        <v>1</v>
      </c>
      <c r="E146" s="6">
        <v>10.3</v>
      </c>
      <c r="F146" s="23">
        <f>PRODUCT(D146:E146)</f>
        <v>10.3</v>
      </c>
      <c r="G146" s="93"/>
    </row>
    <row r="147" spans="1:7" ht="15.6" thickTop="1" thickBot="1" x14ac:dyDescent="0.35">
      <c r="A147" s="71">
        <v>2</v>
      </c>
      <c r="B147" s="244" t="s">
        <v>49</v>
      </c>
      <c r="C147" s="245"/>
      <c r="D147" s="245"/>
      <c r="E147" s="246"/>
      <c r="F147" s="72">
        <f>SUM(F143:F146)</f>
        <v>17.399999999999999</v>
      </c>
      <c r="G147" s="73">
        <f>SUM(F147/F155)</f>
        <v>0.49494939697100643</v>
      </c>
    </row>
    <row r="148" spans="1:7" ht="15" thickTop="1" x14ac:dyDescent="0.3">
      <c r="A148" s="20"/>
      <c r="B148" s="74" t="s">
        <v>22</v>
      </c>
      <c r="C148" s="4"/>
      <c r="D148" s="4"/>
      <c r="E148" s="4"/>
      <c r="F148" s="41"/>
      <c r="G148" s="75"/>
    </row>
    <row r="149" spans="1:7" ht="29.4" thickBot="1" x14ac:dyDescent="0.35">
      <c r="A149" s="36" t="s">
        <v>50</v>
      </c>
      <c r="B149" s="4" t="s">
        <v>699</v>
      </c>
      <c r="C149" s="4" t="s">
        <v>18</v>
      </c>
      <c r="D149" s="4">
        <v>3.2000000000000001E-2</v>
      </c>
      <c r="E149" s="76">
        <v>12.8</v>
      </c>
      <c r="F149" s="23">
        <f>PRODUCT(D149:E149)</f>
        <v>0.40960000000000002</v>
      </c>
      <c r="G149" s="7"/>
    </row>
    <row r="150" spans="1:7" ht="15.6" thickTop="1" thickBot="1" x14ac:dyDescent="0.35">
      <c r="A150" s="71">
        <v>3</v>
      </c>
      <c r="B150" s="244" t="s">
        <v>25</v>
      </c>
      <c r="C150" s="245"/>
      <c r="D150" s="245"/>
      <c r="E150" s="246"/>
      <c r="F150" s="72">
        <f>SUM(F149)</f>
        <v>0.40960000000000002</v>
      </c>
      <c r="G150" s="73">
        <f>SUM(F150/F155)</f>
        <v>1.1651222586168061E-2</v>
      </c>
    </row>
    <row r="151" spans="1:7" ht="15.6" thickTop="1" thickBot="1" x14ac:dyDescent="0.35">
      <c r="A151" s="78" t="s">
        <v>26</v>
      </c>
      <c r="B151" s="244" t="s">
        <v>54</v>
      </c>
      <c r="C151" s="245"/>
      <c r="D151" s="245"/>
      <c r="E151" s="246"/>
      <c r="F151" s="79">
        <f>SUM(F141,F147,F150)</f>
        <v>27.790600000000001</v>
      </c>
      <c r="G151" s="3"/>
    </row>
    <row r="152" spans="1:7" ht="15.6" thickTop="1" thickBot="1" x14ac:dyDescent="0.35">
      <c r="A152" s="80">
        <v>4</v>
      </c>
      <c r="B152" s="264" t="s">
        <v>28</v>
      </c>
      <c r="C152" s="265"/>
      <c r="D152" s="265"/>
      <c r="E152" s="266"/>
      <c r="F152" s="79">
        <f>SUM(F151)*15%</f>
        <v>4.16859</v>
      </c>
      <c r="G152" s="73">
        <f>SUM(F152/F155)</f>
        <v>0.11857707509881424</v>
      </c>
    </row>
    <row r="153" spans="1:7" ht="15.6" thickTop="1" thickBot="1" x14ac:dyDescent="0.35">
      <c r="A153" s="78" t="s">
        <v>29</v>
      </c>
      <c r="B153" s="244" t="s">
        <v>55</v>
      </c>
      <c r="C153" s="245"/>
      <c r="D153" s="245"/>
      <c r="E153" s="246"/>
      <c r="F153" s="81">
        <f>SUM(F151:F152)</f>
        <v>31.95919</v>
      </c>
    </row>
    <row r="154" spans="1:7" ht="15.6" thickTop="1" thickBot="1" x14ac:dyDescent="0.35">
      <c r="A154" s="80">
        <v>5</v>
      </c>
      <c r="B154" s="264" t="s">
        <v>31</v>
      </c>
      <c r="C154" s="265"/>
      <c r="D154" s="265"/>
      <c r="E154" s="266"/>
      <c r="F154" s="79">
        <f>SUM(F153)*10%</f>
        <v>3.195919</v>
      </c>
      <c r="G154" s="73">
        <f>SUM(F154/F155)</f>
        <v>9.0909090909090912E-2</v>
      </c>
    </row>
    <row r="155" spans="1:7" ht="15.6" thickTop="1" thickBot="1" x14ac:dyDescent="0.35">
      <c r="A155" s="78" t="s">
        <v>32</v>
      </c>
      <c r="B155" s="244" t="s">
        <v>33</v>
      </c>
      <c r="C155" s="245"/>
      <c r="D155" s="245"/>
      <c r="E155" s="246"/>
      <c r="F155" s="81">
        <f>SUM(F153:F154)</f>
        <v>35.155108999999996</v>
      </c>
      <c r="G155" s="82">
        <f>SUM(G141,G147,G150,G152,G154)</f>
        <v>1</v>
      </c>
    </row>
    <row r="156" spans="1:7" ht="15.6" thickTop="1" thickBot="1" x14ac:dyDescent="0.35"/>
    <row r="157" spans="1:7" ht="44.4" thickTop="1" thickBot="1" x14ac:dyDescent="0.35">
      <c r="A157" s="61" t="s">
        <v>2</v>
      </c>
      <c r="B157" s="62" t="s">
        <v>3</v>
      </c>
      <c r="C157" s="63" t="s">
        <v>4</v>
      </c>
      <c r="D157" s="64" t="s">
        <v>5</v>
      </c>
      <c r="E157" s="27"/>
      <c r="F157" s="20"/>
      <c r="G157" s="20"/>
    </row>
    <row r="158" spans="1:7" ht="126.6" customHeight="1" thickTop="1" thickBot="1" x14ac:dyDescent="0.35">
      <c r="A158" s="65" t="s">
        <v>1611</v>
      </c>
      <c r="B158" s="222" t="s">
        <v>1612</v>
      </c>
      <c r="C158" s="50" t="s">
        <v>130</v>
      </c>
      <c r="D158" s="50">
        <v>1</v>
      </c>
      <c r="E158" s="20"/>
      <c r="F158" s="20"/>
      <c r="G158" s="20"/>
    </row>
    <row r="159" spans="1:7" ht="30" thickTop="1" thickBot="1" x14ac:dyDescent="0.35">
      <c r="A159" s="61" t="s">
        <v>9</v>
      </c>
      <c r="B159" s="62" t="s">
        <v>10</v>
      </c>
      <c r="C159" s="62" t="s">
        <v>4</v>
      </c>
      <c r="D159" s="62" t="s">
        <v>11</v>
      </c>
      <c r="E159" s="62" t="s">
        <v>12</v>
      </c>
      <c r="F159" s="62" t="s">
        <v>13</v>
      </c>
      <c r="G159" s="64" t="s">
        <v>14</v>
      </c>
    </row>
    <row r="160" spans="1:7" ht="15" thickTop="1" x14ac:dyDescent="0.3">
      <c r="A160" s="20"/>
      <c r="B160" s="67" t="s">
        <v>15</v>
      </c>
      <c r="C160" s="68"/>
      <c r="D160" s="68"/>
      <c r="E160" s="68"/>
      <c r="F160" s="68"/>
      <c r="G160" s="7"/>
    </row>
    <row r="161" spans="1:7" x14ac:dyDescent="0.3">
      <c r="A161" s="36" t="s">
        <v>16</v>
      </c>
      <c r="B161" s="4" t="s">
        <v>70</v>
      </c>
      <c r="C161" s="4" t="s">
        <v>18</v>
      </c>
      <c r="D161" s="22">
        <v>0.2</v>
      </c>
      <c r="E161" s="70">
        <v>30.27</v>
      </c>
      <c r="F161" s="6">
        <f>PRODUCT(D161:E161)</f>
        <v>6.0540000000000003</v>
      </c>
      <c r="G161" s="7"/>
    </row>
    <row r="162" spans="1:7" ht="15" thickBot="1" x14ac:dyDescent="0.35">
      <c r="A162" s="36" t="s">
        <v>19</v>
      </c>
      <c r="B162" s="4" t="s">
        <v>20</v>
      </c>
      <c r="C162" s="4" t="s">
        <v>18</v>
      </c>
      <c r="D162" s="22">
        <v>0.2</v>
      </c>
      <c r="E162" s="70">
        <v>25.18</v>
      </c>
      <c r="F162" s="6">
        <f>PRODUCT(D162:E162)</f>
        <v>5.0360000000000005</v>
      </c>
      <c r="G162" s="7"/>
    </row>
    <row r="163" spans="1:7" ht="15.6" thickTop="1" thickBot="1" x14ac:dyDescent="0.35">
      <c r="A163" s="71">
        <v>1</v>
      </c>
      <c r="B163" s="244" t="s">
        <v>21</v>
      </c>
      <c r="C163" s="245"/>
      <c r="D163" s="245"/>
      <c r="E163" s="246"/>
      <c r="F163" s="72">
        <f>SUM(F161:F162)</f>
        <v>11.09</v>
      </c>
      <c r="G163" s="73">
        <f>SUM(F163/F177)</f>
        <v>0.32851479639529751</v>
      </c>
    </row>
    <row r="164" spans="1:7" ht="15" thickTop="1" x14ac:dyDescent="0.3">
      <c r="A164" s="20"/>
      <c r="B164" s="74" t="s">
        <v>45</v>
      </c>
      <c r="C164" s="4"/>
      <c r="D164" s="4"/>
      <c r="E164" s="4"/>
      <c r="F164" s="41"/>
      <c r="G164" s="75"/>
    </row>
    <row r="165" spans="1:7" ht="21.6" customHeight="1" x14ac:dyDescent="0.3">
      <c r="A165" s="36" t="s">
        <v>23</v>
      </c>
      <c r="B165" s="4" t="s">
        <v>1613</v>
      </c>
      <c r="C165" s="4" t="s">
        <v>130</v>
      </c>
      <c r="D165" s="22">
        <v>0.2</v>
      </c>
      <c r="E165" s="76">
        <v>18.2</v>
      </c>
      <c r="F165" s="6">
        <f>PRODUCT(D165:E165)</f>
        <v>3.64</v>
      </c>
      <c r="G165" s="7"/>
    </row>
    <row r="166" spans="1:7" ht="28.8" x14ac:dyDescent="0.3">
      <c r="A166" s="36" t="s">
        <v>47</v>
      </c>
      <c r="B166" s="4" t="s">
        <v>1584</v>
      </c>
      <c r="C166" s="4" t="s">
        <v>8</v>
      </c>
      <c r="D166" s="4">
        <v>2E-3</v>
      </c>
      <c r="E166" s="76">
        <v>610</v>
      </c>
      <c r="F166" s="23">
        <f>PRODUCT(D166:E166)</f>
        <v>1.22</v>
      </c>
      <c r="G166" s="7"/>
    </row>
    <row r="167" spans="1:7" ht="33" customHeight="1" x14ac:dyDescent="0.3">
      <c r="A167" s="36" t="s">
        <v>78</v>
      </c>
      <c r="B167" s="4" t="s">
        <v>1614</v>
      </c>
      <c r="C167" s="4" t="s">
        <v>110</v>
      </c>
      <c r="D167" s="4">
        <v>0.08</v>
      </c>
      <c r="E167" s="76">
        <v>2.2519999999999998</v>
      </c>
      <c r="F167" s="23">
        <f>PRODUCT(D167:E167)</f>
        <v>0.18015999999999999</v>
      </c>
      <c r="G167" s="7"/>
    </row>
    <row r="168" spans="1:7" ht="29.4" thickBot="1" x14ac:dyDescent="0.35">
      <c r="A168" s="36" t="s">
        <v>1051</v>
      </c>
      <c r="B168" s="4" t="s">
        <v>1615</v>
      </c>
      <c r="C168" s="4" t="s">
        <v>110</v>
      </c>
      <c r="D168" s="22">
        <v>1</v>
      </c>
      <c r="E168" s="6">
        <v>10.3</v>
      </c>
      <c r="F168" s="23">
        <f>PRODUCT(D168:E168)</f>
        <v>10.3</v>
      </c>
      <c r="G168" s="93"/>
    </row>
    <row r="169" spans="1:7" ht="15.6" thickTop="1" thickBot="1" x14ac:dyDescent="0.35">
      <c r="A169" s="71">
        <v>2</v>
      </c>
      <c r="B169" s="244" t="s">
        <v>49</v>
      </c>
      <c r="C169" s="245"/>
      <c r="D169" s="245"/>
      <c r="E169" s="246"/>
      <c r="F169" s="72">
        <f>SUM(F165:F168)</f>
        <v>15.340160000000001</v>
      </c>
      <c r="G169" s="73">
        <f>SUM(F169/F177)</f>
        <v>0.45441564824808722</v>
      </c>
    </row>
    <row r="170" spans="1:7" ht="15" thickTop="1" x14ac:dyDescent="0.3">
      <c r="A170" s="20"/>
      <c r="B170" s="74" t="s">
        <v>22</v>
      </c>
      <c r="C170" s="4"/>
      <c r="D170" s="4"/>
      <c r="E170" s="4"/>
      <c r="F170" s="41"/>
      <c r="G170" s="75"/>
    </row>
    <row r="171" spans="1:7" ht="29.4" thickBot="1" x14ac:dyDescent="0.35">
      <c r="A171" s="36" t="s">
        <v>50</v>
      </c>
      <c r="B171" s="4" t="s">
        <v>699</v>
      </c>
      <c r="C171" s="4" t="s">
        <v>18</v>
      </c>
      <c r="D171" s="4">
        <v>0.02</v>
      </c>
      <c r="E171" s="76">
        <v>12.8</v>
      </c>
      <c r="F171" s="23">
        <f>PRODUCT(D171:E171)</f>
        <v>0.25600000000000001</v>
      </c>
      <c r="G171" s="7"/>
    </row>
    <row r="172" spans="1:7" ht="15.6" thickTop="1" thickBot="1" x14ac:dyDescent="0.35">
      <c r="A172" s="71">
        <v>3</v>
      </c>
      <c r="B172" s="244" t="s">
        <v>25</v>
      </c>
      <c r="C172" s="245"/>
      <c r="D172" s="245"/>
      <c r="E172" s="246"/>
      <c r="F172" s="72">
        <f>SUM(F171)</f>
        <v>0.25600000000000001</v>
      </c>
      <c r="G172" s="73">
        <f>SUM(F172/F177)</f>
        <v>7.5833893487102042E-3</v>
      </c>
    </row>
    <row r="173" spans="1:7" ht="15.6" thickTop="1" thickBot="1" x14ac:dyDescent="0.35">
      <c r="A173" s="78" t="s">
        <v>26</v>
      </c>
      <c r="B173" s="244" t="s">
        <v>54</v>
      </c>
      <c r="C173" s="245"/>
      <c r="D173" s="245"/>
      <c r="E173" s="246"/>
      <c r="F173" s="79">
        <f>SUM(F163,F169,F172)</f>
        <v>26.686160000000001</v>
      </c>
      <c r="G173" s="3"/>
    </row>
    <row r="174" spans="1:7" ht="15.6" thickTop="1" thickBot="1" x14ac:dyDescent="0.35">
      <c r="A174" s="80">
        <v>4</v>
      </c>
      <c r="B174" s="264" t="s">
        <v>28</v>
      </c>
      <c r="C174" s="265"/>
      <c r="D174" s="265"/>
      <c r="E174" s="266"/>
      <c r="F174" s="79">
        <f>SUM(F173)*15%</f>
        <v>4.0029240000000001</v>
      </c>
      <c r="G174" s="73">
        <f>SUM(F174/F177)</f>
        <v>0.11857707509881424</v>
      </c>
    </row>
    <row r="175" spans="1:7" ht="15.6" thickTop="1" thickBot="1" x14ac:dyDescent="0.35">
      <c r="A175" s="78" t="s">
        <v>29</v>
      </c>
      <c r="B175" s="244" t="s">
        <v>55</v>
      </c>
      <c r="C175" s="245"/>
      <c r="D175" s="245"/>
      <c r="E175" s="246"/>
      <c r="F175" s="81">
        <f>SUM(F173:F174)</f>
        <v>30.689084000000001</v>
      </c>
    </row>
    <row r="176" spans="1:7" ht="15.6" thickTop="1" thickBot="1" x14ac:dyDescent="0.35">
      <c r="A176" s="80">
        <v>5</v>
      </c>
      <c r="B176" s="264" t="s">
        <v>31</v>
      </c>
      <c r="C176" s="265"/>
      <c r="D176" s="265"/>
      <c r="E176" s="266"/>
      <c r="F176" s="79">
        <f>SUM(F175)*10%</f>
        <v>3.0689084000000002</v>
      </c>
      <c r="G176" s="73">
        <f>SUM(F176/F177)</f>
        <v>9.0909090909090912E-2</v>
      </c>
    </row>
    <row r="177" spans="1:7" ht="15.6" thickTop="1" thickBot="1" x14ac:dyDescent="0.35">
      <c r="A177" s="78" t="s">
        <v>32</v>
      </c>
      <c r="B177" s="244" t="s">
        <v>33</v>
      </c>
      <c r="C177" s="245"/>
      <c r="D177" s="245"/>
      <c r="E177" s="246"/>
      <c r="F177" s="81">
        <f>SUM(F175:F176)</f>
        <v>33.757992399999999</v>
      </c>
      <c r="G177" s="82">
        <f>SUM(G163,G169,G172,G174,G176)</f>
        <v>1</v>
      </c>
    </row>
    <row r="178" spans="1:7" ht="15.6" thickTop="1" thickBot="1" x14ac:dyDescent="0.35"/>
    <row r="179" spans="1:7" ht="44.4" thickTop="1" thickBot="1" x14ac:dyDescent="0.35">
      <c r="A179" s="61" t="s">
        <v>2</v>
      </c>
      <c r="B179" s="62" t="s">
        <v>3</v>
      </c>
      <c r="C179" s="63" t="s">
        <v>4</v>
      </c>
      <c r="D179" s="64" t="s">
        <v>5</v>
      </c>
      <c r="E179" s="27"/>
      <c r="F179" s="20"/>
      <c r="G179" s="20"/>
    </row>
    <row r="180" spans="1:7" ht="127.8" customHeight="1" thickTop="1" thickBot="1" x14ac:dyDescent="0.35">
      <c r="A180" s="65" t="s">
        <v>1616</v>
      </c>
      <c r="B180" s="222" t="s">
        <v>1617</v>
      </c>
      <c r="C180" s="50" t="s">
        <v>130</v>
      </c>
      <c r="D180" s="50">
        <v>1</v>
      </c>
      <c r="E180" s="20"/>
      <c r="F180" s="20"/>
      <c r="G180" s="20"/>
    </row>
    <row r="181" spans="1:7" ht="27.6" customHeight="1" thickTop="1" thickBot="1" x14ac:dyDescent="0.35">
      <c r="A181" s="61" t="s">
        <v>9</v>
      </c>
      <c r="B181" s="62" t="s">
        <v>10</v>
      </c>
      <c r="C181" s="62" t="s">
        <v>4</v>
      </c>
      <c r="D181" s="62" t="s">
        <v>11</v>
      </c>
      <c r="E181" s="62" t="s">
        <v>12</v>
      </c>
      <c r="F181" s="62" t="s">
        <v>13</v>
      </c>
      <c r="G181" s="64" t="s">
        <v>14</v>
      </c>
    </row>
    <row r="182" spans="1:7" ht="15" thickTop="1" x14ac:dyDescent="0.3">
      <c r="A182" s="20"/>
      <c r="B182" s="67" t="s">
        <v>15</v>
      </c>
      <c r="C182" s="68"/>
      <c r="D182" s="68"/>
      <c r="E182" s="68"/>
      <c r="F182" s="68"/>
      <c r="G182" s="7"/>
    </row>
    <row r="183" spans="1:7" x14ac:dyDescent="0.3">
      <c r="A183" s="36" t="s">
        <v>16</v>
      </c>
      <c r="B183" s="4" t="s">
        <v>70</v>
      </c>
      <c r="C183" s="4" t="s">
        <v>18</v>
      </c>
      <c r="D183" s="4">
        <v>0.24</v>
      </c>
      <c r="E183" s="70">
        <v>30.27</v>
      </c>
      <c r="F183" s="6">
        <f>PRODUCT(D183:E183)</f>
        <v>7.2647999999999993</v>
      </c>
      <c r="G183" s="7"/>
    </row>
    <row r="184" spans="1:7" ht="15" thickBot="1" x14ac:dyDescent="0.35">
      <c r="A184" s="36" t="s">
        <v>19</v>
      </c>
      <c r="B184" s="4" t="s">
        <v>20</v>
      </c>
      <c r="C184" s="4" t="s">
        <v>18</v>
      </c>
      <c r="D184" s="4">
        <v>0.24</v>
      </c>
      <c r="E184" s="70">
        <v>25.18</v>
      </c>
      <c r="F184" s="6">
        <f>PRODUCT(D184:E184)</f>
        <v>6.0431999999999997</v>
      </c>
      <c r="G184" s="7"/>
    </row>
    <row r="185" spans="1:7" ht="15.6" thickTop="1" thickBot="1" x14ac:dyDescent="0.35">
      <c r="A185" s="71">
        <v>1</v>
      </c>
      <c r="B185" s="244" t="s">
        <v>21</v>
      </c>
      <c r="C185" s="245"/>
      <c r="D185" s="245"/>
      <c r="E185" s="246"/>
      <c r="F185" s="72">
        <f>SUM(F183:F184)</f>
        <v>13.308</v>
      </c>
      <c r="G185" s="73">
        <f>SUM(F185/F199)</f>
        <v>0.32325952872316865</v>
      </c>
    </row>
    <row r="186" spans="1:7" ht="15" thickTop="1" x14ac:dyDescent="0.3">
      <c r="A186" s="20"/>
      <c r="B186" s="74" t="s">
        <v>45</v>
      </c>
      <c r="C186" s="4"/>
      <c r="D186" s="4"/>
      <c r="E186" s="4"/>
      <c r="F186" s="41"/>
      <c r="G186" s="75"/>
    </row>
    <row r="187" spans="1:7" ht="23.4" customHeight="1" x14ac:dyDescent="0.3">
      <c r="A187" s="36" t="s">
        <v>23</v>
      </c>
      <c r="B187" s="4" t="s">
        <v>1613</v>
      </c>
      <c r="C187" s="4" t="s">
        <v>130</v>
      </c>
      <c r="D187" s="22">
        <v>0.4</v>
      </c>
      <c r="E187" s="76">
        <v>18.2</v>
      </c>
      <c r="F187" s="6">
        <f>PRODUCT(D187:E187)</f>
        <v>7.28</v>
      </c>
      <c r="G187" s="7"/>
    </row>
    <row r="188" spans="1:7" ht="33.6" customHeight="1" x14ac:dyDescent="0.3">
      <c r="A188" s="36" t="s">
        <v>47</v>
      </c>
      <c r="B188" s="4" t="s">
        <v>1590</v>
      </c>
      <c r="C188" s="4" t="s">
        <v>8</v>
      </c>
      <c r="D188" s="4">
        <v>2E-3</v>
      </c>
      <c r="E188" s="76">
        <v>610</v>
      </c>
      <c r="F188" s="23">
        <f>PRODUCT(D188:E188)</f>
        <v>1.22</v>
      </c>
      <c r="G188" s="7"/>
    </row>
    <row r="189" spans="1:7" ht="33" customHeight="1" x14ac:dyDescent="0.3">
      <c r="A189" s="36" t="s">
        <v>78</v>
      </c>
      <c r="B189" s="4" t="s">
        <v>1585</v>
      </c>
      <c r="C189" s="4" t="s">
        <v>110</v>
      </c>
      <c r="D189" s="4">
        <v>0.08</v>
      </c>
      <c r="E189" s="76">
        <v>2.25</v>
      </c>
      <c r="F189" s="23">
        <f>PRODUCT(D189:E189)</f>
        <v>0.18</v>
      </c>
      <c r="G189" s="7"/>
    </row>
    <row r="190" spans="1:7" ht="29.4" thickBot="1" x14ac:dyDescent="0.35">
      <c r="A190" s="36" t="s">
        <v>1051</v>
      </c>
      <c r="B190" s="4" t="s">
        <v>1592</v>
      </c>
      <c r="C190" s="4" t="s">
        <v>110</v>
      </c>
      <c r="D190" s="22">
        <v>1</v>
      </c>
      <c r="E190" s="6">
        <v>10.3</v>
      </c>
      <c r="F190" s="23">
        <f>PRODUCT(D190:E190)</f>
        <v>10.3</v>
      </c>
      <c r="G190" s="93"/>
    </row>
    <row r="191" spans="1:7" ht="15.6" thickTop="1" thickBot="1" x14ac:dyDescent="0.35">
      <c r="A191" s="71">
        <v>2</v>
      </c>
      <c r="B191" s="244" t="s">
        <v>49</v>
      </c>
      <c r="C191" s="245"/>
      <c r="D191" s="245"/>
      <c r="E191" s="246"/>
      <c r="F191" s="72">
        <f>SUM(F187:F190)</f>
        <v>18.98</v>
      </c>
      <c r="G191" s="73">
        <f>SUM(F191/F199)</f>
        <v>0.46103590736141725</v>
      </c>
    </row>
    <row r="192" spans="1:7" ht="15" thickTop="1" x14ac:dyDescent="0.3">
      <c r="A192" s="20"/>
      <c r="B192" s="74" t="s">
        <v>22</v>
      </c>
      <c r="C192" s="4"/>
      <c r="D192" s="4"/>
      <c r="E192" s="4"/>
      <c r="F192" s="41"/>
      <c r="G192" s="75"/>
    </row>
    <row r="193" spans="1:7" ht="29.4" thickBot="1" x14ac:dyDescent="0.35">
      <c r="A193" s="36" t="s">
        <v>50</v>
      </c>
      <c r="B193" s="4" t="s">
        <v>699</v>
      </c>
      <c r="C193" s="4" t="s">
        <v>18</v>
      </c>
      <c r="D193" s="4">
        <v>0.02</v>
      </c>
      <c r="E193" s="76">
        <v>12.8</v>
      </c>
      <c r="F193" s="23">
        <f>PRODUCT(D193:E193)</f>
        <v>0.25600000000000001</v>
      </c>
      <c r="G193" s="7"/>
    </row>
    <row r="194" spans="1:7" ht="15.6" thickTop="1" thickBot="1" x14ac:dyDescent="0.35">
      <c r="A194" s="71">
        <v>3</v>
      </c>
      <c r="B194" s="244" t="s">
        <v>25</v>
      </c>
      <c r="C194" s="245"/>
      <c r="D194" s="245"/>
      <c r="E194" s="246"/>
      <c r="F194" s="72">
        <f>SUM(F193)</f>
        <v>0.25600000000000001</v>
      </c>
      <c r="G194" s="73">
        <f>SUM(F194/F199)</f>
        <v>6.2183979075091057E-3</v>
      </c>
    </row>
    <row r="195" spans="1:7" ht="15.6" thickTop="1" thickBot="1" x14ac:dyDescent="0.35">
      <c r="A195" s="78" t="s">
        <v>26</v>
      </c>
      <c r="B195" s="244" t="s">
        <v>54</v>
      </c>
      <c r="C195" s="245"/>
      <c r="D195" s="245"/>
      <c r="E195" s="246"/>
      <c r="F195" s="79">
        <f>SUM(F185,F191,F194)</f>
        <v>32.543999999999997</v>
      </c>
      <c r="G195" s="3"/>
    </row>
    <row r="196" spans="1:7" ht="15.6" thickTop="1" thickBot="1" x14ac:dyDescent="0.35">
      <c r="A196" s="80">
        <v>4</v>
      </c>
      <c r="B196" s="264" t="s">
        <v>28</v>
      </c>
      <c r="C196" s="265"/>
      <c r="D196" s="265"/>
      <c r="E196" s="266"/>
      <c r="F196" s="79">
        <f>SUM(F195)*15%</f>
        <v>4.8815999999999997</v>
      </c>
      <c r="G196" s="73">
        <f>SUM(F196/F199)</f>
        <v>0.11857707509881424</v>
      </c>
    </row>
    <row r="197" spans="1:7" ht="15.6" thickTop="1" thickBot="1" x14ac:dyDescent="0.35">
      <c r="A197" s="78" t="s">
        <v>29</v>
      </c>
      <c r="B197" s="244" t="s">
        <v>55</v>
      </c>
      <c r="C197" s="245"/>
      <c r="D197" s="245"/>
      <c r="E197" s="246"/>
      <c r="F197" s="81">
        <f>SUM(F195:F196)</f>
        <v>37.425599999999996</v>
      </c>
    </row>
    <row r="198" spans="1:7" ht="15.6" thickTop="1" thickBot="1" x14ac:dyDescent="0.35">
      <c r="A198" s="80">
        <v>5</v>
      </c>
      <c r="B198" s="264" t="s">
        <v>31</v>
      </c>
      <c r="C198" s="265"/>
      <c r="D198" s="265"/>
      <c r="E198" s="266"/>
      <c r="F198" s="79">
        <f>SUM(F197)*10%</f>
        <v>3.7425599999999997</v>
      </c>
      <c r="G198" s="73">
        <f>SUM(F198/F199)</f>
        <v>9.0909090909090912E-2</v>
      </c>
    </row>
    <row r="199" spans="1:7" ht="15.6" thickTop="1" thickBot="1" x14ac:dyDescent="0.35">
      <c r="A199" s="78" t="s">
        <v>32</v>
      </c>
      <c r="B199" s="244" t="s">
        <v>33</v>
      </c>
      <c r="C199" s="245"/>
      <c r="D199" s="245"/>
      <c r="E199" s="246"/>
      <c r="F199" s="81">
        <f>SUM(F197:F198)</f>
        <v>41.168159999999993</v>
      </c>
      <c r="G199" s="82">
        <f>SUM(G185,G191,G194,G196,G198)</f>
        <v>1.0000000000000002</v>
      </c>
    </row>
    <row r="200" spans="1:7" ht="15.6" thickTop="1" thickBot="1" x14ac:dyDescent="0.35"/>
    <row r="201" spans="1:7" ht="42" customHeight="1" thickTop="1" thickBot="1" x14ac:dyDescent="0.35">
      <c r="A201" s="61" t="s">
        <v>2</v>
      </c>
      <c r="B201" s="62" t="s">
        <v>3</v>
      </c>
      <c r="C201" s="63" t="s">
        <v>4</v>
      </c>
      <c r="D201" s="64" t="s">
        <v>5</v>
      </c>
      <c r="E201" s="27"/>
      <c r="F201" s="20"/>
      <c r="G201" s="20"/>
    </row>
    <row r="202" spans="1:7" ht="130.19999999999999" customHeight="1" thickTop="1" thickBot="1" x14ac:dyDescent="0.35">
      <c r="A202" s="65" t="s">
        <v>1618</v>
      </c>
      <c r="B202" s="222" t="s">
        <v>1619</v>
      </c>
      <c r="C202" s="50" t="s">
        <v>130</v>
      </c>
      <c r="D202" s="50">
        <v>1</v>
      </c>
      <c r="E202" s="20"/>
      <c r="F202" s="20"/>
      <c r="G202" s="20"/>
    </row>
    <row r="203" spans="1:7" ht="28.2" customHeight="1" thickTop="1" thickBot="1" x14ac:dyDescent="0.35">
      <c r="A203" s="61" t="s">
        <v>9</v>
      </c>
      <c r="B203" s="62" t="s">
        <v>10</v>
      </c>
      <c r="C203" s="62" t="s">
        <v>4</v>
      </c>
      <c r="D203" s="62" t="s">
        <v>11</v>
      </c>
      <c r="E203" s="62" t="s">
        <v>12</v>
      </c>
      <c r="F203" s="62" t="s">
        <v>13</v>
      </c>
      <c r="G203" s="64" t="s">
        <v>14</v>
      </c>
    </row>
    <row r="204" spans="1:7" ht="15" thickTop="1" x14ac:dyDescent="0.3">
      <c r="A204" s="20"/>
      <c r="B204" s="67" t="s">
        <v>15</v>
      </c>
      <c r="C204" s="68"/>
      <c r="D204" s="68"/>
      <c r="E204" s="68"/>
      <c r="F204" s="68"/>
      <c r="G204" s="7"/>
    </row>
    <row r="205" spans="1:7" x14ac:dyDescent="0.3">
      <c r="A205" s="36" t="s">
        <v>16</v>
      </c>
      <c r="B205" s="4" t="s">
        <v>70</v>
      </c>
      <c r="C205" s="4" t="s">
        <v>18</v>
      </c>
      <c r="D205" s="4">
        <v>0.32</v>
      </c>
      <c r="E205" s="70">
        <v>30.27</v>
      </c>
      <c r="F205" s="6">
        <f>PRODUCT(D205:E205)</f>
        <v>9.6864000000000008</v>
      </c>
      <c r="G205" s="7"/>
    </row>
    <row r="206" spans="1:7" ht="15" thickBot="1" x14ac:dyDescent="0.35">
      <c r="A206" s="36" t="s">
        <v>19</v>
      </c>
      <c r="B206" s="4" t="s">
        <v>20</v>
      </c>
      <c r="C206" s="4" t="s">
        <v>18</v>
      </c>
      <c r="D206" s="4">
        <v>0.32</v>
      </c>
      <c r="E206" s="70">
        <v>25.18</v>
      </c>
      <c r="F206" s="6">
        <f>PRODUCT(D206:E206)</f>
        <v>8.0576000000000008</v>
      </c>
      <c r="G206" s="7"/>
    </row>
    <row r="207" spans="1:7" ht="15.6" thickTop="1" thickBot="1" x14ac:dyDescent="0.35">
      <c r="A207" s="71">
        <v>1</v>
      </c>
      <c r="B207" s="244" t="s">
        <v>21</v>
      </c>
      <c r="C207" s="245"/>
      <c r="D207" s="245"/>
      <c r="E207" s="246"/>
      <c r="F207" s="72">
        <f>SUM(F205:F206)</f>
        <v>17.744</v>
      </c>
      <c r="G207" s="73">
        <f>SUM(F207/F221)</f>
        <v>0.34423474699017692</v>
      </c>
    </row>
    <row r="208" spans="1:7" ht="15" thickTop="1" x14ac:dyDescent="0.3">
      <c r="A208" s="20"/>
      <c r="B208" s="74" t="s">
        <v>45</v>
      </c>
      <c r="C208" s="4"/>
      <c r="D208" s="4"/>
      <c r="E208" s="4"/>
      <c r="F208" s="41"/>
      <c r="G208" s="75"/>
    </row>
    <row r="209" spans="1:7" x14ac:dyDescent="0.3">
      <c r="A209" s="36" t="s">
        <v>23</v>
      </c>
      <c r="B209" s="4" t="s">
        <v>1613</v>
      </c>
      <c r="C209" s="4" t="s">
        <v>130</v>
      </c>
      <c r="D209" s="22">
        <v>0.6</v>
      </c>
      <c r="E209" s="76">
        <v>18.2</v>
      </c>
      <c r="F209" s="6">
        <f>PRODUCT(D209:E209)</f>
        <v>10.92</v>
      </c>
      <c r="G209" s="7"/>
    </row>
    <row r="210" spans="1:7" ht="28.8" x14ac:dyDescent="0.3">
      <c r="A210" s="36" t="s">
        <v>47</v>
      </c>
      <c r="B210" s="4" t="s">
        <v>1620</v>
      </c>
      <c r="C210" s="4" t="s">
        <v>8</v>
      </c>
      <c r="D210" s="4">
        <v>2E-3</v>
      </c>
      <c r="E210" s="76">
        <v>610</v>
      </c>
      <c r="F210" s="23">
        <f>PRODUCT(D210:E210)</f>
        <v>1.22</v>
      </c>
      <c r="G210" s="7"/>
    </row>
    <row r="211" spans="1:7" ht="28.8" x14ac:dyDescent="0.3">
      <c r="A211" s="36" t="s">
        <v>78</v>
      </c>
      <c r="B211" s="4" t="s">
        <v>1621</v>
      </c>
      <c r="C211" s="4" t="s">
        <v>110</v>
      </c>
      <c r="D211" s="4">
        <v>0.08</v>
      </c>
      <c r="E211" s="76">
        <v>2.25</v>
      </c>
      <c r="F211" s="23">
        <f>PRODUCT(D211:E211)</f>
        <v>0.18</v>
      </c>
      <c r="G211" s="7"/>
    </row>
    <row r="212" spans="1:7" ht="29.4" thickBot="1" x14ac:dyDescent="0.35">
      <c r="A212" s="36" t="s">
        <v>1051</v>
      </c>
      <c r="B212" s="4" t="s">
        <v>1622</v>
      </c>
      <c r="C212" s="4" t="s">
        <v>110</v>
      </c>
      <c r="D212" s="22">
        <v>1</v>
      </c>
      <c r="E212" s="6">
        <v>10.3</v>
      </c>
      <c r="F212" s="23">
        <f>PRODUCT(D212:E212)</f>
        <v>10.3</v>
      </c>
      <c r="G212" s="93"/>
    </row>
    <row r="213" spans="1:7" ht="15.6" thickTop="1" thickBot="1" x14ac:dyDescent="0.35">
      <c r="A213" s="71">
        <v>2</v>
      </c>
      <c r="B213" s="244" t="s">
        <v>49</v>
      </c>
      <c r="C213" s="245"/>
      <c r="D213" s="245"/>
      <c r="E213" s="246"/>
      <c r="F213" s="72">
        <f>SUM(F209:F212)</f>
        <v>22.62</v>
      </c>
      <c r="G213" s="73">
        <f>SUM(F213/F221)</f>
        <v>0.43882946217976798</v>
      </c>
    </row>
    <row r="214" spans="1:7" ht="15" thickTop="1" x14ac:dyDescent="0.3">
      <c r="A214" s="20"/>
      <c r="B214" s="74" t="s">
        <v>22</v>
      </c>
      <c r="C214" s="4"/>
      <c r="D214" s="4"/>
      <c r="E214" s="4"/>
      <c r="F214" s="41"/>
      <c r="G214" s="75"/>
    </row>
    <row r="215" spans="1:7" ht="29.4" thickBot="1" x14ac:dyDescent="0.35">
      <c r="A215" s="36" t="s">
        <v>50</v>
      </c>
      <c r="B215" s="4" t="s">
        <v>699</v>
      </c>
      <c r="C215" s="4" t="s">
        <v>18</v>
      </c>
      <c r="D215" s="4">
        <v>0.03</v>
      </c>
      <c r="E215" s="76">
        <v>12.8</v>
      </c>
      <c r="F215" s="23">
        <f>PRODUCT(D215:E215)</f>
        <v>0.38400000000000001</v>
      </c>
      <c r="G215" s="7"/>
    </row>
    <row r="216" spans="1:7" ht="15.6" thickTop="1" thickBot="1" x14ac:dyDescent="0.35">
      <c r="A216" s="71">
        <v>3</v>
      </c>
      <c r="B216" s="244" t="s">
        <v>25</v>
      </c>
      <c r="C216" s="245"/>
      <c r="D216" s="245"/>
      <c r="E216" s="246"/>
      <c r="F216" s="72">
        <f>SUM(F215)</f>
        <v>0.38400000000000001</v>
      </c>
      <c r="G216" s="73">
        <f>SUM(F216/F221)</f>
        <v>7.4496248221499065E-3</v>
      </c>
    </row>
    <row r="217" spans="1:7" ht="15.6" thickTop="1" thickBot="1" x14ac:dyDescent="0.35">
      <c r="A217" s="78" t="s">
        <v>26</v>
      </c>
      <c r="B217" s="244" t="s">
        <v>54</v>
      </c>
      <c r="C217" s="245"/>
      <c r="D217" s="245"/>
      <c r="E217" s="246"/>
      <c r="F217" s="79">
        <f>SUM(F207,F213,F216)</f>
        <v>40.748000000000005</v>
      </c>
      <c r="G217" s="3"/>
    </row>
    <row r="218" spans="1:7" ht="15.6" thickTop="1" thickBot="1" x14ac:dyDescent="0.35">
      <c r="A218" s="80">
        <v>4</v>
      </c>
      <c r="B218" s="264" t="s">
        <v>28</v>
      </c>
      <c r="C218" s="265"/>
      <c r="D218" s="265"/>
      <c r="E218" s="266"/>
      <c r="F218" s="79">
        <f>SUM(F217)*15%</f>
        <v>6.1122000000000005</v>
      </c>
      <c r="G218" s="73">
        <f>SUM(F218/F221)</f>
        <v>0.11857707509881422</v>
      </c>
    </row>
    <row r="219" spans="1:7" ht="15.6" thickTop="1" thickBot="1" x14ac:dyDescent="0.35">
      <c r="A219" s="78" t="s">
        <v>29</v>
      </c>
      <c r="B219" s="244" t="s">
        <v>55</v>
      </c>
      <c r="C219" s="245"/>
      <c r="D219" s="245"/>
      <c r="E219" s="246"/>
      <c r="F219" s="81">
        <f>SUM(F217:F218)</f>
        <v>46.860200000000006</v>
      </c>
    </row>
    <row r="220" spans="1:7" ht="15.6" thickTop="1" thickBot="1" x14ac:dyDescent="0.35">
      <c r="A220" s="80">
        <v>5</v>
      </c>
      <c r="B220" s="264" t="s">
        <v>31</v>
      </c>
      <c r="C220" s="265"/>
      <c r="D220" s="265"/>
      <c r="E220" s="266"/>
      <c r="F220" s="79">
        <f>SUM(F219)*10%</f>
        <v>4.686020000000001</v>
      </c>
      <c r="G220" s="73">
        <f>SUM(F220/F221)</f>
        <v>9.0909090909090912E-2</v>
      </c>
    </row>
    <row r="221" spans="1:7" ht="15.6" thickTop="1" thickBot="1" x14ac:dyDescent="0.35">
      <c r="A221" s="78" t="s">
        <v>32</v>
      </c>
      <c r="B221" s="244" t="s">
        <v>33</v>
      </c>
      <c r="C221" s="245"/>
      <c r="D221" s="245"/>
      <c r="E221" s="246"/>
      <c r="F221" s="81">
        <f>SUM(F219:F220)</f>
        <v>51.546220000000005</v>
      </c>
      <c r="G221" s="82">
        <f>SUM(G207,G213,G216,G218,G220)</f>
        <v>1</v>
      </c>
    </row>
    <row r="222" spans="1:7" ht="15.6" thickTop="1" thickBot="1" x14ac:dyDescent="0.35">
      <c r="A222" s="9"/>
      <c r="B222" s="9"/>
      <c r="C222" s="9"/>
      <c r="D222" s="9"/>
      <c r="E222" s="9"/>
    </row>
    <row r="223" spans="1:7" ht="44.4" thickTop="1" thickBot="1" x14ac:dyDescent="0.35">
      <c r="A223" s="61" t="s">
        <v>2</v>
      </c>
      <c r="B223" s="62" t="s">
        <v>3</v>
      </c>
      <c r="C223" s="63" t="s">
        <v>4</v>
      </c>
      <c r="D223" s="64" t="s">
        <v>5</v>
      </c>
      <c r="E223" s="27"/>
      <c r="F223" s="20"/>
      <c r="G223" s="20"/>
    </row>
    <row r="224" spans="1:7" ht="124.2" customHeight="1" thickTop="1" thickBot="1" x14ac:dyDescent="0.35">
      <c r="A224" s="65" t="s">
        <v>1623</v>
      </c>
      <c r="B224" s="222" t="s">
        <v>1624</v>
      </c>
      <c r="C224" s="50" t="s">
        <v>130</v>
      </c>
      <c r="D224" s="50">
        <v>1</v>
      </c>
      <c r="E224" s="20"/>
      <c r="F224" s="20"/>
      <c r="G224" s="20"/>
    </row>
    <row r="225" spans="1:7" ht="30" thickTop="1" thickBot="1" x14ac:dyDescent="0.35">
      <c r="A225" s="61" t="s">
        <v>9</v>
      </c>
      <c r="B225" s="62" t="s">
        <v>10</v>
      </c>
      <c r="C225" s="62" t="s">
        <v>4</v>
      </c>
      <c r="D225" s="62" t="s">
        <v>11</v>
      </c>
      <c r="E225" s="62" t="s">
        <v>12</v>
      </c>
      <c r="F225" s="62" t="s">
        <v>13</v>
      </c>
      <c r="G225" s="64" t="s">
        <v>14</v>
      </c>
    </row>
    <row r="226" spans="1:7" ht="15" thickTop="1" x14ac:dyDescent="0.3">
      <c r="A226" s="20"/>
      <c r="B226" s="67" t="s">
        <v>15</v>
      </c>
      <c r="C226" s="68"/>
      <c r="D226" s="68"/>
      <c r="E226" s="68"/>
      <c r="F226" s="68"/>
      <c r="G226" s="7"/>
    </row>
    <row r="227" spans="1:7" x14ac:dyDescent="0.3">
      <c r="A227" s="36" t="s">
        <v>16</v>
      </c>
      <c r="B227" s="4" t="s">
        <v>70</v>
      </c>
      <c r="C227" s="4" t="s">
        <v>18</v>
      </c>
      <c r="D227" s="4">
        <v>0.16</v>
      </c>
      <c r="E227" s="70">
        <v>30.27</v>
      </c>
      <c r="F227" s="6">
        <f>PRODUCT(D227:E227)</f>
        <v>4.8432000000000004</v>
      </c>
      <c r="G227" s="7"/>
    </row>
    <row r="228" spans="1:7" ht="15" thickBot="1" x14ac:dyDescent="0.35">
      <c r="A228" s="36" t="s">
        <v>19</v>
      </c>
      <c r="B228" s="4" t="s">
        <v>20</v>
      </c>
      <c r="C228" s="4" t="s">
        <v>18</v>
      </c>
      <c r="D228" s="4">
        <v>0.16</v>
      </c>
      <c r="E228" s="70">
        <v>25.18</v>
      </c>
      <c r="F228" s="6">
        <f>PRODUCT(D228:E228)</f>
        <v>4.0288000000000004</v>
      </c>
      <c r="G228" s="7"/>
    </row>
    <row r="229" spans="1:7" ht="15.6" thickTop="1" thickBot="1" x14ac:dyDescent="0.35">
      <c r="A229" s="71">
        <v>1</v>
      </c>
      <c r="B229" s="244" t="s">
        <v>21</v>
      </c>
      <c r="C229" s="245"/>
      <c r="D229" s="245"/>
      <c r="E229" s="246"/>
      <c r="F229" s="72">
        <f>SUM(F227:F228)</f>
        <v>8.8719999999999999</v>
      </c>
      <c r="G229" s="73">
        <f>SUM(F229/F243)</f>
        <v>0.27302393083065496</v>
      </c>
    </row>
    <row r="230" spans="1:7" ht="18" customHeight="1" thickTop="1" x14ac:dyDescent="0.3">
      <c r="A230" s="20"/>
      <c r="B230" s="74" t="s">
        <v>45</v>
      </c>
      <c r="C230" s="4"/>
      <c r="D230" s="4"/>
      <c r="E230" s="4"/>
      <c r="F230" s="41"/>
      <c r="G230" s="75"/>
    </row>
    <row r="231" spans="1:7" ht="30" customHeight="1" x14ac:dyDescent="0.3">
      <c r="A231" s="36" t="s">
        <v>23</v>
      </c>
      <c r="B231" s="4" t="s">
        <v>1625</v>
      </c>
      <c r="C231" s="4" t="s">
        <v>130</v>
      </c>
      <c r="D231" s="22">
        <v>0.2</v>
      </c>
      <c r="E231" s="76">
        <v>24.3</v>
      </c>
      <c r="F231" s="6">
        <f>PRODUCT(D231:E231)</f>
        <v>4.8600000000000003</v>
      </c>
      <c r="G231" s="7"/>
    </row>
    <row r="232" spans="1:7" ht="33" customHeight="1" x14ac:dyDescent="0.3">
      <c r="A232" s="36" t="s">
        <v>47</v>
      </c>
      <c r="B232" s="4" t="s">
        <v>1584</v>
      </c>
      <c r="C232" s="4" t="s">
        <v>8</v>
      </c>
      <c r="D232" s="4">
        <v>2E-3</v>
      </c>
      <c r="E232" s="76">
        <v>610</v>
      </c>
      <c r="F232" s="23">
        <f>PRODUCT(D232:E232)</f>
        <v>1.22</v>
      </c>
      <c r="G232" s="7"/>
    </row>
    <row r="233" spans="1:7" ht="30" customHeight="1" x14ac:dyDescent="0.3">
      <c r="A233" s="36" t="s">
        <v>78</v>
      </c>
      <c r="B233" s="4" t="s">
        <v>1626</v>
      </c>
      <c r="C233" s="4" t="s">
        <v>110</v>
      </c>
      <c r="D233" s="4">
        <v>0.08</v>
      </c>
      <c r="E233" s="76">
        <v>2.25</v>
      </c>
      <c r="F233" s="23">
        <f>PRODUCT(D233:E233)</f>
        <v>0.18</v>
      </c>
      <c r="G233" s="7"/>
    </row>
    <row r="234" spans="1:7" ht="32.4" customHeight="1" thickBot="1" x14ac:dyDescent="0.35">
      <c r="A234" s="36" t="s">
        <v>1051</v>
      </c>
      <c r="B234" s="4" t="s">
        <v>1622</v>
      </c>
      <c r="C234" s="4" t="s">
        <v>110</v>
      </c>
      <c r="D234" s="22">
        <v>1</v>
      </c>
      <c r="E234" s="6">
        <v>10.3</v>
      </c>
      <c r="F234" s="23">
        <f>PRODUCT(D234:E234)</f>
        <v>10.3</v>
      </c>
      <c r="G234" s="93"/>
    </row>
    <row r="235" spans="1:7" ht="15.6" thickTop="1" thickBot="1" x14ac:dyDescent="0.35">
      <c r="A235" s="71">
        <v>2</v>
      </c>
      <c r="B235" s="244" t="s">
        <v>49</v>
      </c>
      <c r="C235" s="245"/>
      <c r="D235" s="245"/>
      <c r="E235" s="246"/>
      <c r="F235" s="72">
        <f>SUM(F231:F234)</f>
        <v>16.560000000000002</v>
      </c>
      <c r="G235" s="73">
        <f>SUM(F235/F243)</f>
        <v>0.50961184564423423</v>
      </c>
    </row>
    <row r="236" spans="1:7" ht="15" thickTop="1" x14ac:dyDescent="0.3">
      <c r="A236" s="20"/>
      <c r="B236" s="74" t="s">
        <v>22</v>
      </c>
      <c r="C236" s="4"/>
      <c r="D236" s="4"/>
      <c r="E236" s="4"/>
      <c r="F236" s="41"/>
      <c r="G236" s="75"/>
    </row>
    <row r="237" spans="1:7" ht="29.4" thickBot="1" x14ac:dyDescent="0.35">
      <c r="A237" s="36" t="s">
        <v>50</v>
      </c>
      <c r="B237" s="4" t="s">
        <v>699</v>
      </c>
      <c r="C237" s="4" t="s">
        <v>18</v>
      </c>
      <c r="D237" s="4">
        <v>0.02</v>
      </c>
      <c r="E237" s="76">
        <v>12.8</v>
      </c>
      <c r="F237" s="23">
        <f>PRODUCT(D237:E237)</f>
        <v>0.25600000000000001</v>
      </c>
      <c r="G237" s="7"/>
    </row>
    <row r="238" spans="1:7" ht="15.6" thickTop="1" thickBot="1" x14ac:dyDescent="0.35">
      <c r="A238" s="71">
        <v>3</v>
      </c>
      <c r="B238" s="244" t="s">
        <v>25</v>
      </c>
      <c r="C238" s="245"/>
      <c r="D238" s="245"/>
      <c r="E238" s="246"/>
      <c r="F238" s="72">
        <f>SUM(F237)</f>
        <v>0.25600000000000001</v>
      </c>
      <c r="G238" s="73">
        <f>SUM(F238/F243)</f>
        <v>7.8780575172055535E-3</v>
      </c>
    </row>
    <row r="239" spans="1:7" ht="15.6" thickTop="1" thickBot="1" x14ac:dyDescent="0.35">
      <c r="A239" s="78" t="s">
        <v>26</v>
      </c>
      <c r="B239" s="244" t="s">
        <v>54</v>
      </c>
      <c r="C239" s="245"/>
      <c r="D239" s="245"/>
      <c r="E239" s="246"/>
      <c r="F239" s="79">
        <f>SUM(F229,F235,F238)</f>
        <v>25.688000000000002</v>
      </c>
      <c r="G239" s="3"/>
    </row>
    <row r="240" spans="1:7" ht="15.6" thickTop="1" thickBot="1" x14ac:dyDescent="0.35">
      <c r="A240" s="80">
        <v>4</v>
      </c>
      <c r="B240" s="264" t="s">
        <v>28</v>
      </c>
      <c r="C240" s="265"/>
      <c r="D240" s="265"/>
      <c r="E240" s="266"/>
      <c r="F240" s="79">
        <f>SUM(F239)*15%</f>
        <v>3.8532000000000002</v>
      </c>
      <c r="G240" s="73">
        <f>SUM(F240/F243)</f>
        <v>0.11857707509881421</v>
      </c>
    </row>
    <row r="241" spans="1:8" ht="15.6" thickTop="1" thickBot="1" x14ac:dyDescent="0.35">
      <c r="A241" s="78" t="s">
        <v>29</v>
      </c>
      <c r="B241" s="244" t="s">
        <v>55</v>
      </c>
      <c r="C241" s="245"/>
      <c r="D241" s="245"/>
      <c r="E241" s="246"/>
      <c r="F241" s="81">
        <f>SUM(F239:F240)</f>
        <v>29.541200000000003</v>
      </c>
    </row>
    <row r="242" spans="1:8" ht="15.6" thickTop="1" thickBot="1" x14ac:dyDescent="0.35">
      <c r="A242" s="80">
        <v>5</v>
      </c>
      <c r="B242" s="264" t="s">
        <v>31</v>
      </c>
      <c r="C242" s="265"/>
      <c r="D242" s="265"/>
      <c r="E242" s="266"/>
      <c r="F242" s="79">
        <f>SUM(F241)*10%</f>
        <v>2.9541200000000005</v>
      </c>
      <c r="G242" s="73">
        <f>SUM(F242/F243)</f>
        <v>9.0909090909090912E-2</v>
      </c>
    </row>
    <row r="243" spans="1:8" ht="15.6" thickTop="1" thickBot="1" x14ac:dyDescent="0.35">
      <c r="A243" s="78" t="s">
        <v>32</v>
      </c>
      <c r="B243" s="244" t="s">
        <v>33</v>
      </c>
      <c r="C243" s="245"/>
      <c r="D243" s="245"/>
      <c r="E243" s="246"/>
      <c r="F243" s="81">
        <f>SUM(F241:F242)</f>
        <v>32.495320000000007</v>
      </c>
      <c r="G243" s="82">
        <f>SUM(G229,G235,G238,G240,G242)</f>
        <v>1</v>
      </c>
    </row>
    <row r="244" spans="1:8" ht="15.6" thickTop="1" thickBot="1" x14ac:dyDescent="0.35">
      <c r="A244" s="9"/>
      <c r="B244" s="9"/>
      <c r="C244" s="9"/>
      <c r="D244" s="9"/>
      <c r="E244" s="9"/>
    </row>
    <row r="245" spans="1:8" ht="44.4" thickTop="1" thickBot="1" x14ac:dyDescent="0.35">
      <c r="A245" s="61" t="s">
        <v>2</v>
      </c>
      <c r="B245" s="62" t="s">
        <v>3</v>
      </c>
      <c r="C245" s="63" t="s">
        <v>4</v>
      </c>
      <c r="D245" s="64" t="s">
        <v>5</v>
      </c>
      <c r="E245" s="27"/>
      <c r="F245" s="20"/>
      <c r="G245" s="20"/>
      <c r="H245" s="2"/>
    </row>
    <row r="246" spans="1:8" ht="133.19999999999999" customHeight="1" thickTop="1" thickBot="1" x14ac:dyDescent="0.35">
      <c r="A246" s="65" t="s">
        <v>1627</v>
      </c>
      <c r="B246" s="222" t="s">
        <v>1628</v>
      </c>
      <c r="C246" s="50" t="s">
        <v>130</v>
      </c>
      <c r="D246" s="50">
        <v>1</v>
      </c>
      <c r="E246" s="20"/>
      <c r="F246" s="20"/>
      <c r="G246" s="20"/>
    </row>
    <row r="247" spans="1:8" ht="30" thickTop="1" thickBot="1" x14ac:dyDescent="0.35">
      <c r="A247" s="61" t="s">
        <v>9</v>
      </c>
      <c r="B247" s="62" t="s">
        <v>10</v>
      </c>
      <c r="C247" s="62" t="s">
        <v>4</v>
      </c>
      <c r="D247" s="62" t="s">
        <v>11</v>
      </c>
      <c r="E247" s="62" t="s">
        <v>12</v>
      </c>
      <c r="F247" s="62" t="s">
        <v>13</v>
      </c>
      <c r="G247" s="64" t="s">
        <v>14</v>
      </c>
    </row>
    <row r="248" spans="1:8" ht="15" thickTop="1" x14ac:dyDescent="0.3">
      <c r="A248" s="20"/>
      <c r="B248" s="67" t="s">
        <v>15</v>
      </c>
      <c r="C248" s="68"/>
      <c r="D248" s="68"/>
      <c r="E248" s="68"/>
      <c r="F248" s="68"/>
      <c r="G248" s="7"/>
    </row>
    <row r="249" spans="1:8" x14ac:dyDescent="0.3">
      <c r="A249" s="36" t="s">
        <v>16</v>
      </c>
      <c r="B249" s="4" t="s">
        <v>70</v>
      </c>
      <c r="C249" s="4" t="s">
        <v>18</v>
      </c>
      <c r="D249" s="22">
        <v>0.2</v>
      </c>
      <c r="E249" s="70">
        <v>30.27</v>
      </c>
      <c r="F249" s="6">
        <f>PRODUCT(D249:E249)</f>
        <v>6.0540000000000003</v>
      </c>
      <c r="G249" s="7"/>
    </row>
    <row r="250" spans="1:8" ht="15" thickBot="1" x14ac:dyDescent="0.35">
      <c r="A250" s="36" t="s">
        <v>19</v>
      </c>
      <c r="B250" s="4" t="s">
        <v>20</v>
      </c>
      <c r="C250" s="4" t="s">
        <v>18</v>
      </c>
      <c r="D250" s="22">
        <v>0.2</v>
      </c>
      <c r="E250" s="70">
        <v>25.18</v>
      </c>
      <c r="F250" s="6">
        <f>PRODUCT(D250:E250)</f>
        <v>5.0360000000000005</v>
      </c>
      <c r="G250" s="7"/>
    </row>
    <row r="251" spans="1:8" ht="15.6" thickTop="1" thickBot="1" x14ac:dyDescent="0.35">
      <c r="A251" s="71">
        <v>1</v>
      </c>
      <c r="B251" s="244" t="s">
        <v>21</v>
      </c>
      <c r="C251" s="245"/>
      <c r="D251" s="245"/>
      <c r="E251" s="246"/>
      <c r="F251" s="72">
        <f>SUM(F249:F250)</f>
        <v>11.09</v>
      </c>
      <c r="G251" s="73">
        <f>SUM(F251/F265)</f>
        <v>0.26755778608839437</v>
      </c>
    </row>
    <row r="252" spans="1:8" ht="15" thickTop="1" x14ac:dyDescent="0.3">
      <c r="A252" s="20"/>
      <c r="B252" s="74" t="s">
        <v>45</v>
      </c>
      <c r="C252" s="4"/>
      <c r="D252" s="4"/>
      <c r="E252" s="4"/>
      <c r="F252" s="41"/>
      <c r="G252" s="75"/>
    </row>
    <row r="253" spans="1:8" ht="28.8" x14ac:dyDescent="0.3">
      <c r="A253" s="36" t="s">
        <v>23</v>
      </c>
      <c r="B253" s="4" t="s">
        <v>1625</v>
      </c>
      <c r="C253" s="4" t="s">
        <v>130</v>
      </c>
      <c r="D253" s="22">
        <v>0.4</v>
      </c>
      <c r="E253" s="76">
        <v>24.3</v>
      </c>
      <c r="F253" s="6">
        <f>PRODUCT(D253:E253)</f>
        <v>9.7200000000000006</v>
      </c>
      <c r="G253" s="7"/>
    </row>
    <row r="254" spans="1:8" ht="28.8" x14ac:dyDescent="0.3">
      <c r="A254" s="36" t="s">
        <v>47</v>
      </c>
      <c r="B254" s="4" t="s">
        <v>1590</v>
      </c>
      <c r="C254" s="4" t="s">
        <v>8</v>
      </c>
      <c r="D254" s="4">
        <v>2E-3</v>
      </c>
      <c r="E254" s="76">
        <v>610</v>
      </c>
      <c r="F254" s="23">
        <f>PRODUCT(D254:E254)</f>
        <v>1.22</v>
      </c>
      <c r="G254" s="7"/>
    </row>
    <row r="255" spans="1:8" ht="28.8" x14ac:dyDescent="0.3">
      <c r="A255" s="36" t="s">
        <v>78</v>
      </c>
      <c r="B255" s="4" t="s">
        <v>1621</v>
      </c>
      <c r="C255" s="4" t="s">
        <v>110</v>
      </c>
      <c r="D255" s="4">
        <v>0.08</v>
      </c>
      <c r="E255" s="76">
        <v>2.25</v>
      </c>
      <c r="F255" s="23">
        <f>PRODUCT(D255:E255)</f>
        <v>0.18</v>
      </c>
      <c r="G255" s="7"/>
    </row>
    <row r="256" spans="1:8" ht="29.4" thickBot="1" x14ac:dyDescent="0.35">
      <c r="A256" s="36" t="s">
        <v>1051</v>
      </c>
      <c r="B256" s="4" t="s">
        <v>1592</v>
      </c>
      <c r="C256" s="4" t="s">
        <v>110</v>
      </c>
      <c r="D256" s="22">
        <v>1</v>
      </c>
      <c r="E256" s="6">
        <v>10.3</v>
      </c>
      <c r="F256" s="23">
        <f>PRODUCT(D256:E256)</f>
        <v>10.3</v>
      </c>
      <c r="G256" s="93"/>
    </row>
    <row r="257" spans="1:8" ht="15.6" thickTop="1" thickBot="1" x14ac:dyDescent="0.35">
      <c r="A257" s="71">
        <v>2</v>
      </c>
      <c r="B257" s="244" t="s">
        <v>49</v>
      </c>
      <c r="C257" s="245"/>
      <c r="D257" s="245"/>
      <c r="E257" s="246"/>
      <c r="F257" s="72">
        <f>SUM(F253:F256)</f>
        <v>21.42</v>
      </c>
      <c r="G257" s="73">
        <f>SUM(F257/F265)</f>
        <v>0.51677978160625859</v>
      </c>
    </row>
    <row r="258" spans="1:8" ht="15" thickTop="1" x14ac:dyDescent="0.3">
      <c r="A258" s="20"/>
      <c r="B258" s="74" t="s">
        <v>22</v>
      </c>
      <c r="C258" s="4"/>
      <c r="D258" s="4"/>
      <c r="E258" s="4"/>
      <c r="F258" s="41"/>
      <c r="G258" s="75"/>
    </row>
    <row r="259" spans="1:8" ht="29.4" thickBot="1" x14ac:dyDescent="0.35">
      <c r="A259" s="36" t="s">
        <v>50</v>
      </c>
      <c r="B259" s="4" t="s">
        <v>699</v>
      </c>
      <c r="C259" s="4" t="s">
        <v>18</v>
      </c>
      <c r="D259" s="4">
        <v>0.02</v>
      </c>
      <c r="E259" s="76">
        <v>12.8</v>
      </c>
      <c r="F259" s="23">
        <f>PRODUCT(D259:E259)</f>
        <v>0.25600000000000001</v>
      </c>
      <c r="G259" s="7"/>
    </row>
    <row r="260" spans="1:8" ht="15.6" thickTop="1" thickBot="1" x14ac:dyDescent="0.35">
      <c r="A260" s="71">
        <v>3</v>
      </c>
      <c r="B260" s="244" t="s">
        <v>25</v>
      </c>
      <c r="C260" s="245"/>
      <c r="D260" s="245"/>
      <c r="E260" s="246"/>
      <c r="F260" s="72">
        <f>SUM(F259)</f>
        <v>0.25600000000000001</v>
      </c>
      <c r="G260" s="73">
        <f>SUM(F260/F265)</f>
        <v>6.1762662974417454E-3</v>
      </c>
    </row>
    <row r="261" spans="1:8" ht="15.6" thickTop="1" thickBot="1" x14ac:dyDescent="0.35">
      <c r="A261" s="78" t="s">
        <v>26</v>
      </c>
      <c r="B261" s="244" t="s">
        <v>54</v>
      </c>
      <c r="C261" s="245"/>
      <c r="D261" s="245"/>
      <c r="E261" s="246"/>
      <c r="F261" s="79">
        <f>SUM(F251,F257,F260)</f>
        <v>32.766000000000005</v>
      </c>
      <c r="G261" s="3"/>
    </row>
    <row r="262" spans="1:8" ht="15.6" thickTop="1" thickBot="1" x14ac:dyDescent="0.35">
      <c r="A262" s="80">
        <v>4</v>
      </c>
      <c r="B262" s="264" t="s">
        <v>28</v>
      </c>
      <c r="C262" s="265"/>
      <c r="D262" s="265"/>
      <c r="E262" s="266"/>
      <c r="F262" s="79">
        <f>SUM(F261)*15%</f>
        <v>4.9149000000000003</v>
      </c>
      <c r="G262" s="73">
        <f>SUM(F262/F265)</f>
        <v>0.11857707509881421</v>
      </c>
    </row>
    <row r="263" spans="1:8" ht="15.6" thickTop="1" thickBot="1" x14ac:dyDescent="0.35">
      <c r="A263" s="78" t="s">
        <v>29</v>
      </c>
      <c r="B263" s="244" t="s">
        <v>55</v>
      </c>
      <c r="C263" s="245"/>
      <c r="D263" s="245"/>
      <c r="E263" s="246"/>
      <c r="F263" s="81">
        <f>SUM(F261:F262)</f>
        <v>37.680900000000008</v>
      </c>
    </row>
    <row r="264" spans="1:8" ht="15.6" thickTop="1" thickBot="1" x14ac:dyDescent="0.35">
      <c r="A264" s="80">
        <v>5</v>
      </c>
      <c r="B264" s="264" t="s">
        <v>31</v>
      </c>
      <c r="C264" s="265"/>
      <c r="D264" s="265"/>
      <c r="E264" s="266"/>
      <c r="F264" s="79">
        <f>SUM(F263)*10%</f>
        <v>3.7680900000000008</v>
      </c>
      <c r="G264" s="73">
        <f>SUM(F264/F265)</f>
        <v>9.0909090909090912E-2</v>
      </c>
    </row>
    <row r="265" spans="1:8" ht="15.6" thickTop="1" thickBot="1" x14ac:dyDescent="0.35">
      <c r="A265" s="78" t="s">
        <v>32</v>
      </c>
      <c r="B265" s="244" t="s">
        <v>33</v>
      </c>
      <c r="C265" s="245"/>
      <c r="D265" s="245"/>
      <c r="E265" s="246"/>
      <c r="F265" s="81">
        <f>SUM(F263:F264)</f>
        <v>41.448990000000009</v>
      </c>
      <c r="G265" s="82">
        <f>SUM(G251,G257,G260,G262,G264)</f>
        <v>0.99999999999999978</v>
      </c>
    </row>
    <row r="266" spans="1:8" ht="15.6" thickTop="1" thickBot="1" x14ac:dyDescent="0.35">
      <c r="A266" s="9"/>
      <c r="B266" s="9"/>
      <c r="C266" s="9"/>
      <c r="D266" s="9"/>
      <c r="E266" s="9"/>
    </row>
    <row r="267" spans="1:8" ht="44.4" thickTop="1" thickBot="1" x14ac:dyDescent="0.35">
      <c r="A267" s="61" t="s">
        <v>2</v>
      </c>
      <c r="B267" s="62" t="s">
        <v>3</v>
      </c>
      <c r="C267" s="63" t="s">
        <v>4</v>
      </c>
      <c r="D267" s="64" t="s">
        <v>5</v>
      </c>
      <c r="E267" s="27"/>
      <c r="F267" s="20"/>
      <c r="G267" s="20"/>
      <c r="H267" s="2"/>
    </row>
    <row r="268" spans="1:8" ht="125.4" customHeight="1" thickTop="1" thickBot="1" x14ac:dyDescent="0.35">
      <c r="A268" s="65" t="s">
        <v>1629</v>
      </c>
      <c r="B268" s="222" t="s">
        <v>1630</v>
      </c>
      <c r="C268" s="50" t="s">
        <v>130</v>
      </c>
      <c r="D268" s="50">
        <v>1</v>
      </c>
      <c r="E268" s="20"/>
      <c r="F268" s="20"/>
      <c r="G268" s="20"/>
    </row>
    <row r="269" spans="1:8" ht="30" thickTop="1" thickBot="1" x14ac:dyDescent="0.35">
      <c r="A269" s="61" t="s">
        <v>9</v>
      </c>
      <c r="B269" s="62" t="s">
        <v>10</v>
      </c>
      <c r="C269" s="62" t="s">
        <v>4</v>
      </c>
      <c r="D269" s="62" t="s">
        <v>11</v>
      </c>
      <c r="E269" s="62" t="s">
        <v>12</v>
      </c>
      <c r="F269" s="62" t="s">
        <v>13</v>
      </c>
      <c r="G269" s="64" t="s">
        <v>14</v>
      </c>
    </row>
    <row r="270" spans="1:8" ht="15" thickTop="1" x14ac:dyDescent="0.3">
      <c r="A270" s="20"/>
      <c r="B270" s="67" t="s">
        <v>15</v>
      </c>
      <c r="C270" s="68"/>
      <c r="D270" s="68"/>
      <c r="E270" s="68"/>
      <c r="F270" s="68"/>
      <c r="G270" s="7"/>
    </row>
    <row r="271" spans="1:8" x14ac:dyDescent="0.3">
      <c r="A271" s="36" t="s">
        <v>16</v>
      </c>
      <c r="B271" s="4" t="s">
        <v>70</v>
      </c>
      <c r="C271" s="4" t="s">
        <v>18</v>
      </c>
      <c r="D271" s="4">
        <v>0.28000000000000003</v>
      </c>
      <c r="E271" s="70">
        <v>30.27</v>
      </c>
      <c r="F271" s="6">
        <f>PRODUCT(D271:E271)</f>
        <v>8.4756</v>
      </c>
      <c r="G271" s="7"/>
    </row>
    <row r="272" spans="1:8" ht="15" thickBot="1" x14ac:dyDescent="0.35">
      <c r="A272" s="36" t="s">
        <v>19</v>
      </c>
      <c r="B272" s="4" t="s">
        <v>20</v>
      </c>
      <c r="C272" s="4" t="s">
        <v>18</v>
      </c>
      <c r="D272" s="4">
        <v>0.28000000000000003</v>
      </c>
      <c r="E272" s="70">
        <v>25.18</v>
      </c>
      <c r="F272" s="6">
        <f>PRODUCT(D272:E272)</f>
        <v>7.0504000000000007</v>
      </c>
      <c r="G272" s="7"/>
    </row>
    <row r="273" spans="1:7" ht="15.6" thickTop="1" thickBot="1" x14ac:dyDescent="0.35">
      <c r="A273" s="71">
        <v>1</v>
      </c>
      <c r="B273" s="244" t="s">
        <v>21</v>
      </c>
      <c r="C273" s="245"/>
      <c r="D273" s="245"/>
      <c r="E273" s="246"/>
      <c r="F273" s="72">
        <f>SUM(F271:F272)</f>
        <v>15.526</v>
      </c>
      <c r="G273" s="73">
        <f>SUM(F273/F287)</f>
        <v>0.29091058986871926</v>
      </c>
    </row>
    <row r="274" spans="1:7" ht="15" thickTop="1" x14ac:dyDescent="0.3">
      <c r="A274" s="20"/>
      <c r="B274" s="74" t="s">
        <v>45</v>
      </c>
      <c r="C274" s="4"/>
      <c r="D274" s="4"/>
      <c r="E274" s="4"/>
      <c r="F274" s="41"/>
      <c r="G274" s="75"/>
    </row>
    <row r="275" spans="1:7" ht="28.8" x14ac:dyDescent="0.3">
      <c r="A275" s="36" t="s">
        <v>23</v>
      </c>
      <c r="B275" s="4" t="s">
        <v>1625</v>
      </c>
      <c r="C275" s="4" t="s">
        <v>130</v>
      </c>
      <c r="D275" s="22">
        <v>0.6</v>
      </c>
      <c r="E275" s="76">
        <v>24.3</v>
      </c>
      <c r="F275" s="6">
        <f>PRODUCT(D275:E275)</f>
        <v>14.58</v>
      </c>
      <c r="G275" s="7"/>
    </row>
    <row r="276" spans="1:7" ht="28.8" x14ac:dyDescent="0.3">
      <c r="A276" s="36" t="s">
        <v>47</v>
      </c>
      <c r="B276" s="4" t="s">
        <v>1631</v>
      </c>
      <c r="C276" s="4" t="s">
        <v>8</v>
      </c>
      <c r="D276" s="4">
        <v>2E-3</v>
      </c>
      <c r="E276" s="76">
        <v>610</v>
      </c>
      <c r="F276" s="23">
        <f>PRODUCT(D276:E276)</f>
        <v>1.22</v>
      </c>
      <c r="G276" s="7"/>
    </row>
    <row r="277" spans="1:7" ht="28.8" x14ac:dyDescent="0.3">
      <c r="A277" s="36" t="s">
        <v>78</v>
      </c>
      <c r="B277" s="4" t="s">
        <v>1598</v>
      </c>
      <c r="C277" s="4" t="s">
        <v>110</v>
      </c>
      <c r="D277" s="4">
        <v>0.08</v>
      </c>
      <c r="E277" s="76">
        <v>2.25</v>
      </c>
      <c r="F277" s="23">
        <f>PRODUCT(D277:E277)</f>
        <v>0.18</v>
      </c>
      <c r="G277" s="7"/>
    </row>
    <row r="278" spans="1:7" ht="29.4" thickBot="1" x14ac:dyDescent="0.35">
      <c r="A278" s="36" t="s">
        <v>1051</v>
      </c>
      <c r="B278" s="4" t="s">
        <v>1592</v>
      </c>
      <c r="C278" s="4" t="s">
        <v>110</v>
      </c>
      <c r="D278" s="22">
        <v>1</v>
      </c>
      <c r="E278" s="6">
        <v>10.3</v>
      </c>
      <c r="F278" s="23">
        <f>PRODUCT(D278:E278)</f>
        <v>10.3</v>
      </c>
      <c r="G278" s="93"/>
    </row>
    <row r="279" spans="1:7" ht="15.6" thickTop="1" thickBot="1" x14ac:dyDescent="0.35">
      <c r="A279" s="71">
        <v>2</v>
      </c>
      <c r="B279" s="244" t="s">
        <v>49</v>
      </c>
      <c r="C279" s="245"/>
      <c r="D279" s="245"/>
      <c r="E279" s="246"/>
      <c r="F279" s="72">
        <f>SUM(F275:F278)</f>
        <v>26.28</v>
      </c>
      <c r="G279" s="73">
        <f>SUM(F279/F287)</f>
        <v>0.49240823790737748</v>
      </c>
    </row>
    <row r="280" spans="1:7" ht="15" thickTop="1" x14ac:dyDescent="0.3">
      <c r="A280" s="20"/>
      <c r="B280" s="74" t="s">
        <v>22</v>
      </c>
      <c r="C280" s="4"/>
      <c r="D280" s="4"/>
      <c r="E280" s="4"/>
      <c r="F280" s="41"/>
      <c r="G280" s="75"/>
    </row>
    <row r="281" spans="1:7" ht="29.4" thickBot="1" x14ac:dyDescent="0.35">
      <c r="A281" s="36" t="s">
        <v>50</v>
      </c>
      <c r="B281" s="4" t="s">
        <v>699</v>
      </c>
      <c r="C281" s="4" t="s">
        <v>18</v>
      </c>
      <c r="D281" s="4">
        <v>0.03</v>
      </c>
      <c r="E281" s="76">
        <v>12.8</v>
      </c>
      <c r="F281" s="23">
        <f>PRODUCT(D281:E281)</f>
        <v>0.38400000000000001</v>
      </c>
      <c r="G281" s="7"/>
    </row>
    <row r="282" spans="1:7" ht="15.6" thickTop="1" thickBot="1" x14ac:dyDescent="0.35">
      <c r="A282" s="71">
        <v>3</v>
      </c>
      <c r="B282" s="244" t="s">
        <v>25</v>
      </c>
      <c r="C282" s="245"/>
      <c r="D282" s="245"/>
      <c r="E282" s="246"/>
      <c r="F282" s="72">
        <f>SUM(F281)</f>
        <v>0.38400000000000001</v>
      </c>
      <c r="G282" s="73">
        <f>SUM(F282/F287)</f>
        <v>7.1950062159982092E-3</v>
      </c>
    </row>
    <row r="283" spans="1:7" ht="15.6" thickTop="1" thickBot="1" x14ac:dyDescent="0.35">
      <c r="A283" s="78" t="s">
        <v>26</v>
      </c>
      <c r="B283" s="244" t="s">
        <v>54</v>
      </c>
      <c r="C283" s="245"/>
      <c r="D283" s="245"/>
      <c r="E283" s="246"/>
      <c r="F283" s="79">
        <f>SUM(F273,F279,F282)</f>
        <v>42.19</v>
      </c>
      <c r="G283" s="3"/>
    </row>
    <row r="284" spans="1:7" ht="15.6" thickTop="1" thickBot="1" x14ac:dyDescent="0.35">
      <c r="A284" s="80">
        <v>4</v>
      </c>
      <c r="B284" s="264" t="s">
        <v>28</v>
      </c>
      <c r="C284" s="265"/>
      <c r="D284" s="265"/>
      <c r="E284" s="266"/>
      <c r="F284" s="79">
        <f>SUM(F283)*15%</f>
        <v>6.3284999999999991</v>
      </c>
      <c r="G284" s="73">
        <f>SUM(F284/F287)</f>
        <v>0.11857707509881422</v>
      </c>
    </row>
    <row r="285" spans="1:7" ht="15.6" thickTop="1" thickBot="1" x14ac:dyDescent="0.35">
      <c r="A285" s="78" t="s">
        <v>29</v>
      </c>
      <c r="B285" s="244" t="s">
        <v>55</v>
      </c>
      <c r="C285" s="245"/>
      <c r="D285" s="245"/>
      <c r="E285" s="246"/>
      <c r="F285" s="81">
        <f>SUM(F283:F284)</f>
        <v>48.518499999999996</v>
      </c>
    </row>
    <row r="286" spans="1:7" ht="15.6" thickTop="1" thickBot="1" x14ac:dyDescent="0.35">
      <c r="A286" s="80">
        <v>5</v>
      </c>
      <c r="B286" s="264" t="s">
        <v>31</v>
      </c>
      <c r="C286" s="265"/>
      <c r="D286" s="265"/>
      <c r="E286" s="266"/>
      <c r="F286" s="79">
        <f>SUM(F285)*10%</f>
        <v>4.8518499999999998</v>
      </c>
      <c r="G286" s="73">
        <f>SUM(F286/F287)</f>
        <v>9.0909090909090912E-2</v>
      </c>
    </row>
    <row r="287" spans="1:7" ht="15.6" thickTop="1" thickBot="1" x14ac:dyDescent="0.35">
      <c r="A287" s="78" t="s">
        <v>32</v>
      </c>
      <c r="B287" s="244" t="s">
        <v>33</v>
      </c>
      <c r="C287" s="245"/>
      <c r="D287" s="245"/>
      <c r="E287" s="246"/>
      <c r="F287" s="81">
        <f>SUM(F285:F286)</f>
        <v>53.370349999999995</v>
      </c>
      <c r="G287" s="82">
        <f>SUM(G273,G279,G282,G284,G286)</f>
        <v>1</v>
      </c>
    </row>
    <row r="288" spans="1:7" ht="15.6" thickTop="1" thickBot="1" x14ac:dyDescent="0.35">
      <c r="A288" s="9"/>
      <c r="B288" s="9"/>
      <c r="C288" s="9"/>
      <c r="D288" s="9"/>
      <c r="E288" s="9"/>
    </row>
    <row r="289" spans="1:12" ht="44.4" thickTop="1" thickBot="1" x14ac:dyDescent="0.35">
      <c r="A289" s="61" t="s">
        <v>2</v>
      </c>
      <c r="B289" s="62" t="s">
        <v>3</v>
      </c>
      <c r="C289" s="63" t="s">
        <v>4</v>
      </c>
      <c r="D289" s="64" t="s">
        <v>5</v>
      </c>
      <c r="E289" s="27"/>
      <c r="F289" s="20"/>
      <c r="G289" s="20"/>
      <c r="H289" s="2"/>
    </row>
    <row r="290" spans="1:12" ht="364.8" customHeight="1" thickTop="1" x14ac:dyDescent="0.3">
      <c r="A290" s="234" t="s">
        <v>1632</v>
      </c>
      <c r="B290" s="278" t="s">
        <v>1633</v>
      </c>
      <c r="C290" s="274"/>
      <c r="D290" s="274"/>
      <c r="E290" s="27"/>
      <c r="F290" s="20"/>
      <c r="G290" s="20"/>
      <c r="H290" s="2"/>
    </row>
    <row r="291" spans="1:12" ht="112.8" customHeight="1" x14ac:dyDescent="0.3">
      <c r="A291" s="237"/>
      <c r="B291" s="280"/>
      <c r="C291" s="275"/>
      <c r="D291" s="275"/>
      <c r="E291" s="20"/>
      <c r="F291" s="20"/>
      <c r="G291" s="20"/>
    </row>
    <row r="292" spans="1:12" ht="15" thickBot="1" x14ac:dyDescent="0.35">
      <c r="A292" s="155" t="s">
        <v>1634</v>
      </c>
      <c r="B292" s="145" t="s">
        <v>1635</v>
      </c>
      <c r="C292" s="16" t="s">
        <v>130</v>
      </c>
      <c r="D292" s="16">
        <v>1</v>
      </c>
      <c r="E292" s="20"/>
      <c r="F292" s="20"/>
      <c r="G292" s="20"/>
    </row>
    <row r="293" spans="1:12" ht="30" thickTop="1" thickBot="1" x14ac:dyDescent="0.35">
      <c r="A293" s="61" t="s">
        <v>9</v>
      </c>
      <c r="B293" s="62" t="s">
        <v>10</v>
      </c>
      <c r="C293" s="62" t="s">
        <v>4</v>
      </c>
      <c r="D293" s="62" t="s">
        <v>11</v>
      </c>
      <c r="E293" s="62" t="s">
        <v>12</v>
      </c>
      <c r="F293" s="62" t="s">
        <v>13</v>
      </c>
      <c r="G293" s="64" t="s">
        <v>14</v>
      </c>
    </row>
    <row r="294" spans="1:12" ht="15" thickTop="1" x14ac:dyDescent="0.3">
      <c r="A294" s="20"/>
      <c r="B294" s="67" t="s">
        <v>15</v>
      </c>
      <c r="C294" s="68"/>
      <c r="D294" s="68"/>
      <c r="E294" s="68"/>
      <c r="F294" s="68"/>
      <c r="G294" s="7"/>
    </row>
    <row r="295" spans="1:12" x14ac:dyDescent="0.3">
      <c r="A295" s="36" t="s">
        <v>16</v>
      </c>
      <c r="B295" s="4" t="s">
        <v>17</v>
      </c>
      <c r="C295" s="4" t="s">
        <v>18</v>
      </c>
      <c r="D295" s="22">
        <v>0.16700000000000001</v>
      </c>
      <c r="E295" s="70">
        <v>28.09</v>
      </c>
      <c r="F295" s="6">
        <f>PRODUCT(D295:E295)</f>
        <v>4.6910300000000005</v>
      </c>
      <c r="G295" s="7"/>
    </row>
    <row r="296" spans="1:12" ht="15" thickBot="1" x14ac:dyDescent="0.35">
      <c r="A296" s="36" t="s">
        <v>19</v>
      </c>
      <c r="B296" s="4" t="s">
        <v>20</v>
      </c>
      <c r="C296" s="4" t="s">
        <v>18</v>
      </c>
      <c r="D296" s="22">
        <v>0.16700000000000001</v>
      </c>
      <c r="E296" s="70">
        <v>25.18</v>
      </c>
      <c r="F296" s="6">
        <f>PRODUCT(D296:E296)</f>
        <v>4.2050600000000005</v>
      </c>
      <c r="G296" s="7"/>
    </row>
    <row r="297" spans="1:12" ht="15.6" thickTop="1" thickBot="1" x14ac:dyDescent="0.35">
      <c r="A297" s="71">
        <v>1</v>
      </c>
      <c r="B297" s="244" t="s">
        <v>21</v>
      </c>
      <c r="C297" s="245"/>
      <c r="D297" s="245"/>
      <c r="E297" s="246"/>
      <c r="F297" s="72">
        <f>SUM(F295:F296)</f>
        <v>8.8960900000000009</v>
      </c>
      <c r="G297" s="73">
        <f>SUM(F297/F313)</f>
        <v>0.2177664495274072</v>
      </c>
    </row>
    <row r="298" spans="1:12" ht="15" thickTop="1" x14ac:dyDescent="0.3">
      <c r="A298" s="20"/>
      <c r="B298" s="74" t="s">
        <v>45</v>
      </c>
      <c r="C298" s="4"/>
      <c r="D298" s="4"/>
      <c r="E298" s="4"/>
      <c r="F298" s="41"/>
      <c r="G298" s="75"/>
    </row>
    <row r="299" spans="1:12" ht="28.8" x14ac:dyDescent="0.3">
      <c r="A299" s="36" t="s">
        <v>23</v>
      </c>
      <c r="B299" s="4" t="s">
        <v>1636</v>
      </c>
      <c r="C299" s="4" t="s">
        <v>1637</v>
      </c>
      <c r="D299" s="22">
        <v>15</v>
      </c>
      <c r="E299" s="76">
        <v>0.69</v>
      </c>
      <c r="F299" s="6">
        <f t="shared" ref="F299:F304" si="0">PRODUCT(D299:E299)</f>
        <v>10.35</v>
      </c>
      <c r="G299" s="7"/>
      <c r="I299" s="98"/>
      <c r="J299" s="118"/>
      <c r="K299" s="156"/>
      <c r="L299" s="156"/>
    </row>
    <row r="300" spans="1:12" x14ac:dyDescent="0.3">
      <c r="A300" s="36" t="s">
        <v>47</v>
      </c>
      <c r="B300" s="4" t="s">
        <v>1638</v>
      </c>
      <c r="C300" s="4" t="s">
        <v>130</v>
      </c>
      <c r="D300" s="22">
        <v>1</v>
      </c>
      <c r="E300" s="76">
        <v>4.3499999999999996</v>
      </c>
      <c r="F300" s="23">
        <f t="shared" si="0"/>
        <v>4.3499999999999996</v>
      </c>
      <c r="G300" s="7"/>
      <c r="I300" s="98"/>
      <c r="J300" s="118"/>
      <c r="K300" s="156"/>
      <c r="L300" s="156"/>
    </row>
    <row r="301" spans="1:12" x14ac:dyDescent="0.3">
      <c r="A301" s="36" t="s">
        <v>78</v>
      </c>
      <c r="B301" s="4" t="s">
        <v>1639</v>
      </c>
      <c r="C301" s="4" t="s">
        <v>130</v>
      </c>
      <c r="D301" s="22">
        <v>1</v>
      </c>
      <c r="E301" s="76">
        <v>0.46</v>
      </c>
      <c r="F301" s="23">
        <f t="shared" si="0"/>
        <v>0.46</v>
      </c>
      <c r="G301" s="7"/>
      <c r="I301" s="98"/>
      <c r="J301" s="118"/>
      <c r="K301" s="156"/>
      <c r="L301" s="156"/>
    </row>
    <row r="302" spans="1:12" x14ac:dyDescent="0.3">
      <c r="A302" s="36" t="s">
        <v>1051</v>
      </c>
      <c r="B302" s="4" t="s">
        <v>1640</v>
      </c>
      <c r="C302" s="4" t="s">
        <v>130</v>
      </c>
      <c r="D302" s="22">
        <v>1</v>
      </c>
      <c r="E302" s="76">
        <v>0.3</v>
      </c>
      <c r="F302" s="23">
        <f t="shared" si="0"/>
        <v>0.3</v>
      </c>
      <c r="G302" s="7"/>
      <c r="I302" s="98"/>
      <c r="J302" s="118"/>
      <c r="K302" s="156"/>
      <c r="L302" s="156"/>
    </row>
    <row r="303" spans="1:12" x14ac:dyDescent="0.3">
      <c r="A303" s="36" t="s">
        <v>1053</v>
      </c>
      <c r="B303" s="4" t="s">
        <v>1641</v>
      </c>
      <c r="C303" s="4" t="s">
        <v>130</v>
      </c>
      <c r="D303" s="22">
        <v>15</v>
      </c>
      <c r="E303" s="76">
        <v>0.25</v>
      </c>
      <c r="F303" s="23">
        <f t="shared" si="0"/>
        <v>3.75</v>
      </c>
      <c r="G303" s="7"/>
      <c r="I303" s="98"/>
      <c r="J303" s="118"/>
      <c r="K303" s="156"/>
      <c r="L303" s="156"/>
    </row>
    <row r="304" spans="1:12" ht="55.2" customHeight="1" thickBot="1" x14ac:dyDescent="0.35">
      <c r="A304" s="36" t="s">
        <v>1055</v>
      </c>
      <c r="B304" s="4" t="s">
        <v>1642</v>
      </c>
      <c r="C304" s="4" t="s">
        <v>130</v>
      </c>
      <c r="D304" s="22">
        <v>1</v>
      </c>
      <c r="E304" s="6">
        <v>4.13</v>
      </c>
      <c r="F304" s="23">
        <f t="shared" si="0"/>
        <v>4.13</v>
      </c>
      <c r="G304" s="93"/>
      <c r="I304" s="153"/>
      <c r="J304" s="118"/>
      <c r="K304" s="157"/>
      <c r="L304" s="157"/>
    </row>
    <row r="305" spans="1:8" ht="15.6" thickTop="1" thickBot="1" x14ac:dyDescent="0.35">
      <c r="A305" s="71">
        <v>2</v>
      </c>
      <c r="B305" s="244" t="s">
        <v>49</v>
      </c>
      <c r="C305" s="245"/>
      <c r="D305" s="245"/>
      <c r="E305" s="246"/>
      <c r="F305" s="72">
        <f>SUM(F299:F304)</f>
        <v>23.34</v>
      </c>
      <c r="G305" s="73">
        <f>SUM(F305/F313)</f>
        <v>0.57133740013530476</v>
      </c>
    </row>
    <row r="306" spans="1:8" ht="15" thickTop="1" x14ac:dyDescent="0.3">
      <c r="A306" s="20"/>
      <c r="B306" s="74" t="s">
        <v>22</v>
      </c>
      <c r="C306" s="4"/>
      <c r="D306" s="4"/>
      <c r="E306" s="4"/>
      <c r="F306" s="41"/>
      <c r="G306" s="75"/>
    </row>
    <row r="307" spans="1:8" ht="29.4" thickBot="1" x14ac:dyDescent="0.35">
      <c r="A307" s="36" t="s">
        <v>50</v>
      </c>
      <c r="B307" s="4" t="s">
        <v>699</v>
      </c>
      <c r="C307" s="4" t="s">
        <v>18</v>
      </c>
      <c r="D307" s="4">
        <v>4.4999999999999997E-3</v>
      </c>
      <c r="E307" s="76">
        <v>12.8</v>
      </c>
      <c r="F307" s="23">
        <f>PRODUCT(D307:E307)</f>
        <v>5.7599999999999998E-2</v>
      </c>
      <c r="G307" s="7"/>
    </row>
    <row r="308" spans="1:8" ht="15.6" thickTop="1" thickBot="1" x14ac:dyDescent="0.35">
      <c r="A308" s="71">
        <v>3</v>
      </c>
      <c r="B308" s="244" t="s">
        <v>25</v>
      </c>
      <c r="C308" s="245"/>
      <c r="D308" s="245"/>
      <c r="E308" s="246"/>
      <c r="F308" s="72">
        <f>SUM(F307)</f>
        <v>5.7599999999999998E-2</v>
      </c>
      <c r="G308" s="73">
        <f>SUM(F308/F313)</f>
        <v>1.4099843293827572E-3</v>
      </c>
    </row>
    <row r="309" spans="1:8" ht="15.6" thickTop="1" thickBot="1" x14ac:dyDescent="0.35">
      <c r="A309" s="78" t="s">
        <v>26</v>
      </c>
      <c r="B309" s="244" t="s">
        <v>54</v>
      </c>
      <c r="C309" s="245"/>
      <c r="D309" s="245"/>
      <c r="E309" s="246"/>
      <c r="F309" s="79">
        <f>SUM(F297,F305,F308)</f>
        <v>32.293690000000005</v>
      </c>
      <c r="G309" s="3"/>
    </row>
    <row r="310" spans="1:8" ht="15.6" thickTop="1" thickBot="1" x14ac:dyDescent="0.35">
      <c r="A310" s="80">
        <v>4</v>
      </c>
      <c r="B310" s="264" t="s">
        <v>28</v>
      </c>
      <c r="C310" s="265"/>
      <c r="D310" s="265"/>
      <c r="E310" s="266"/>
      <c r="F310" s="79">
        <f>SUM(F309)*15%</f>
        <v>4.8440535000000002</v>
      </c>
      <c r="G310" s="73">
        <f>SUM(F310/F313)</f>
        <v>0.11857707509881421</v>
      </c>
    </row>
    <row r="311" spans="1:8" ht="15.6" thickTop="1" thickBot="1" x14ac:dyDescent="0.35">
      <c r="A311" s="78" t="s">
        <v>29</v>
      </c>
      <c r="B311" s="244" t="s">
        <v>55</v>
      </c>
      <c r="C311" s="245"/>
      <c r="D311" s="245"/>
      <c r="E311" s="246"/>
      <c r="F311" s="81">
        <f>SUM(F309:F310)</f>
        <v>37.137743500000006</v>
      </c>
    </row>
    <row r="312" spans="1:8" ht="15.6" thickTop="1" thickBot="1" x14ac:dyDescent="0.35">
      <c r="A312" s="80">
        <v>5</v>
      </c>
      <c r="B312" s="264" t="s">
        <v>31</v>
      </c>
      <c r="C312" s="265"/>
      <c r="D312" s="265"/>
      <c r="E312" s="266"/>
      <c r="F312" s="79">
        <f>SUM(F311)*10%</f>
        <v>3.7137743500000009</v>
      </c>
      <c r="G312" s="73">
        <f>SUM(F312/F313)</f>
        <v>9.0909090909090912E-2</v>
      </c>
    </row>
    <row r="313" spans="1:8" ht="15.6" thickTop="1" thickBot="1" x14ac:dyDescent="0.35">
      <c r="A313" s="78" t="s">
        <v>32</v>
      </c>
      <c r="B313" s="244" t="s">
        <v>33</v>
      </c>
      <c r="C313" s="245"/>
      <c r="D313" s="245"/>
      <c r="E313" s="246"/>
      <c r="F313" s="81">
        <f>SUM(F311:F312)</f>
        <v>40.851517850000008</v>
      </c>
      <c r="G313" s="82">
        <f>SUM(G297,G305,G308,G310,G312)</f>
        <v>0.99999999999999989</v>
      </c>
    </row>
    <row r="314" spans="1:8" ht="11.4" customHeight="1" thickTop="1" thickBot="1" x14ac:dyDescent="0.35">
      <c r="A314" s="60"/>
      <c r="B314" s="60"/>
      <c r="C314" s="60"/>
      <c r="D314" s="60"/>
      <c r="E314" s="60"/>
      <c r="F314" s="60"/>
      <c r="G314" s="60"/>
    </row>
    <row r="315" spans="1:8" ht="46.2" customHeight="1" thickTop="1" thickBot="1" x14ac:dyDescent="0.35">
      <c r="A315" s="61" t="s">
        <v>2</v>
      </c>
      <c r="B315" s="62" t="s">
        <v>3</v>
      </c>
      <c r="C315" s="63" t="s">
        <v>4</v>
      </c>
      <c r="D315" s="64" t="s">
        <v>5</v>
      </c>
      <c r="E315" s="27"/>
      <c r="F315" s="20"/>
      <c r="G315" s="20"/>
      <c r="H315" s="2"/>
    </row>
    <row r="316" spans="1:8" ht="409.2" customHeight="1" thickTop="1" x14ac:dyDescent="0.3">
      <c r="A316" s="101" t="s">
        <v>1632</v>
      </c>
      <c r="B316" s="301" t="s">
        <v>1633</v>
      </c>
      <c r="C316" s="154"/>
      <c r="D316" s="154"/>
      <c r="E316" s="20"/>
      <c r="F316" s="20"/>
      <c r="G316" s="20"/>
    </row>
    <row r="317" spans="1:8" ht="69" customHeight="1" x14ac:dyDescent="0.3">
      <c r="A317" s="211"/>
      <c r="B317" s="302"/>
      <c r="C317" s="146"/>
      <c r="D317" s="146"/>
      <c r="E317" s="20"/>
      <c r="F317" s="20"/>
      <c r="G317" s="20"/>
    </row>
    <row r="318" spans="1:8" ht="39.6" customHeight="1" thickBot="1" x14ac:dyDescent="0.35">
      <c r="A318" s="155" t="s">
        <v>1643</v>
      </c>
      <c r="B318" s="145" t="s">
        <v>1644</v>
      </c>
      <c r="C318" s="16" t="s">
        <v>130</v>
      </c>
      <c r="D318" s="16">
        <v>1</v>
      </c>
      <c r="E318" s="20"/>
      <c r="F318" s="20"/>
      <c r="G318" s="20"/>
    </row>
    <row r="319" spans="1:8" ht="34.799999999999997" customHeight="1" thickTop="1" thickBot="1" x14ac:dyDescent="0.35">
      <c r="A319" s="61" t="s">
        <v>9</v>
      </c>
      <c r="B319" s="62" t="s">
        <v>10</v>
      </c>
      <c r="C319" s="62" t="s">
        <v>4</v>
      </c>
      <c r="D319" s="62" t="s">
        <v>11</v>
      </c>
      <c r="E319" s="62" t="s">
        <v>12</v>
      </c>
      <c r="F319" s="62" t="s">
        <v>13</v>
      </c>
      <c r="G319" s="64" t="s">
        <v>14</v>
      </c>
    </row>
    <row r="320" spans="1:8" ht="15" thickTop="1" x14ac:dyDescent="0.3">
      <c r="A320" s="20"/>
      <c r="B320" s="67" t="s">
        <v>15</v>
      </c>
      <c r="C320" s="68"/>
      <c r="D320" s="68"/>
      <c r="E320" s="68"/>
      <c r="F320" s="68"/>
      <c r="G320" s="7"/>
    </row>
    <row r="321" spans="1:12" x14ac:dyDescent="0.3">
      <c r="A321" s="36" t="s">
        <v>16</v>
      </c>
      <c r="B321" s="4" t="s">
        <v>17</v>
      </c>
      <c r="C321" s="4" t="s">
        <v>18</v>
      </c>
      <c r="D321" s="4">
        <v>0.05</v>
      </c>
      <c r="E321" s="70">
        <v>28.09</v>
      </c>
      <c r="F321" s="6">
        <f>PRODUCT(D321:E321)</f>
        <v>1.4045000000000001</v>
      </c>
      <c r="G321" s="7"/>
    </row>
    <row r="322" spans="1:12" ht="15" thickBot="1" x14ac:dyDescent="0.35">
      <c r="A322" s="36" t="s">
        <v>19</v>
      </c>
      <c r="B322" s="4" t="s">
        <v>20</v>
      </c>
      <c r="C322" s="4" t="s">
        <v>18</v>
      </c>
      <c r="D322" s="4">
        <v>0.05</v>
      </c>
      <c r="E322" s="70">
        <v>25.18</v>
      </c>
      <c r="F322" s="6">
        <f>PRODUCT(D322:E322)</f>
        <v>1.2590000000000001</v>
      </c>
      <c r="G322" s="7"/>
    </row>
    <row r="323" spans="1:12" ht="15.6" thickTop="1" thickBot="1" x14ac:dyDescent="0.35">
      <c r="A323" s="71">
        <v>1</v>
      </c>
      <c r="B323" s="244" t="s">
        <v>21</v>
      </c>
      <c r="C323" s="245"/>
      <c r="D323" s="245"/>
      <c r="E323" s="246"/>
      <c r="F323" s="72">
        <f>SUM(F321:F322)</f>
        <v>2.6635</v>
      </c>
      <c r="G323" s="73">
        <f>SUM(F323/F339)</f>
        <v>9.3511527064302088E-2</v>
      </c>
    </row>
    <row r="324" spans="1:12" ht="15" thickTop="1" x14ac:dyDescent="0.3">
      <c r="A324" s="20"/>
      <c r="B324" s="74" t="s">
        <v>45</v>
      </c>
      <c r="C324" s="4"/>
      <c r="D324" s="4"/>
      <c r="E324" s="4"/>
      <c r="F324" s="41"/>
      <c r="G324" s="75"/>
    </row>
    <row r="325" spans="1:12" ht="28.8" x14ac:dyDescent="0.3">
      <c r="A325" s="36" t="s">
        <v>23</v>
      </c>
      <c r="B325" s="4" t="s">
        <v>1636</v>
      </c>
      <c r="C325" s="4" t="s">
        <v>1637</v>
      </c>
      <c r="D325" s="22">
        <v>15</v>
      </c>
      <c r="E325" s="76">
        <v>0.69</v>
      </c>
      <c r="F325" s="6">
        <f t="shared" ref="F325:F330" si="1">PRODUCT(D325:E325)</f>
        <v>10.35</v>
      </c>
      <c r="G325" s="7"/>
      <c r="I325" s="98"/>
      <c r="J325" s="118"/>
      <c r="K325" s="156"/>
      <c r="L325" s="156"/>
    </row>
    <row r="326" spans="1:12" x14ac:dyDescent="0.3">
      <c r="A326" s="36" t="s">
        <v>47</v>
      </c>
      <c r="B326" s="4" t="s">
        <v>1638</v>
      </c>
      <c r="C326" s="4" t="s">
        <v>130</v>
      </c>
      <c r="D326" s="22">
        <v>1</v>
      </c>
      <c r="E326" s="76">
        <v>4.3499999999999996</v>
      </c>
      <c r="F326" s="23">
        <f t="shared" si="1"/>
        <v>4.3499999999999996</v>
      </c>
      <c r="G326" s="7"/>
      <c r="I326" s="98"/>
      <c r="J326" s="118"/>
      <c r="K326" s="156"/>
      <c r="L326" s="156"/>
    </row>
    <row r="327" spans="1:12" x14ac:dyDescent="0.3">
      <c r="A327" s="36" t="s">
        <v>78</v>
      </c>
      <c r="B327" s="4" t="s">
        <v>1639</v>
      </c>
      <c r="C327" s="4" t="s">
        <v>130</v>
      </c>
      <c r="D327" s="22">
        <v>1</v>
      </c>
      <c r="E327" s="76">
        <v>0.46</v>
      </c>
      <c r="F327" s="23">
        <f t="shared" si="1"/>
        <v>0.46</v>
      </c>
      <c r="G327" s="7"/>
      <c r="I327" s="98"/>
      <c r="J327" s="118"/>
      <c r="K327" s="156"/>
      <c r="L327" s="156"/>
    </row>
    <row r="328" spans="1:12" x14ac:dyDescent="0.3">
      <c r="A328" s="36" t="s">
        <v>1051</v>
      </c>
      <c r="B328" s="4" t="s">
        <v>1640</v>
      </c>
      <c r="C328" s="4" t="s">
        <v>130</v>
      </c>
      <c r="D328" s="22">
        <v>1</v>
      </c>
      <c r="E328" s="76">
        <v>0.3</v>
      </c>
      <c r="F328" s="23">
        <f t="shared" si="1"/>
        <v>0.3</v>
      </c>
      <c r="G328" s="7"/>
      <c r="I328" s="98"/>
      <c r="J328" s="118"/>
      <c r="K328" s="156"/>
      <c r="L328" s="156"/>
    </row>
    <row r="329" spans="1:12" x14ac:dyDescent="0.3">
      <c r="A329" s="36" t="s">
        <v>1053</v>
      </c>
      <c r="B329" s="4" t="s">
        <v>1641</v>
      </c>
      <c r="C329" s="4" t="s">
        <v>130</v>
      </c>
      <c r="D329" s="22">
        <v>1</v>
      </c>
      <c r="E329" s="76">
        <v>0.25</v>
      </c>
      <c r="F329" s="23">
        <f t="shared" si="1"/>
        <v>0.25</v>
      </c>
      <c r="G329" s="7"/>
      <c r="I329" s="98"/>
      <c r="J329" s="118"/>
      <c r="K329" s="156"/>
      <c r="L329" s="156"/>
    </row>
    <row r="330" spans="1:12" ht="59.4" customHeight="1" thickBot="1" x14ac:dyDescent="0.35">
      <c r="A330" s="36" t="s">
        <v>1055</v>
      </c>
      <c r="B330" s="4" t="s">
        <v>1642</v>
      </c>
      <c r="C330" s="4" t="s">
        <v>130</v>
      </c>
      <c r="D330" s="22">
        <v>1</v>
      </c>
      <c r="E330" s="6">
        <v>4.13</v>
      </c>
      <c r="F330" s="23">
        <f t="shared" si="1"/>
        <v>4.13</v>
      </c>
      <c r="G330" s="93"/>
      <c r="I330" s="153"/>
      <c r="J330" s="118"/>
      <c r="K330" s="157"/>
      <c r="L330" s="157"/>
    </row>
    <row r="331" spans="1:12" ht="15.6" thickTop="1" thickBot="1" x14ac:dyDescent="0.35">
      <c r="A331" s="71">
        <v>2</v>
      </c>
      <c r="B331" s="244" t="s">
        <v>49</v>
      </c>
      <c r="C331" s="245"/>
      <c r="D331" s="245"/>
      <c r="E331" s="246"/>
      <c r="F331" s="72">
        <f>SUM(F325:F330)</f>
        <v>19.84</v>
      </c>
      <c r="G331" s="73">
        <f>SUM(F331/F339)</f>
        <v>0.6965529179484713</v>
      </c>
    </row>
    <row r="332" spans="1:12" ht="15" thickTop="1" x14ac:dyDescent="0.3">
      <c r="A332" s="20"/>
      <c r="B332" s="74" t="s">
        <v>22</v>
      </c>
      <c r="C332" s="4"/>
      <c r="D332" s="4"/>
      <c r="E332" s="4"/>
      <c r="F332" s="41"/>
      <c r="G332" s="75"/>
    </row>
    <row r="333" spans="1:12" ht="29.4" thickBot="1" x14ac:dyDescent="0.35">
      <c r="A333" s="36" t="s">
        <v>50</v>
      </c>
      <c r="B333" s="4" t="s">
        <v>699</v>
      </c>
      <c r="C333" s="4" t="s">
        <v>18</v>
      </c>
      <c r="D333" s="4">
        <v>1E-3</v>
      </c>
      <c r="E333" s="76">
        <v>12.8</v>
      </c>
      <c r="F333" s="23">
        <f>PRODUCT(D333:E333)</f>
        <v>1.2800000000000001E-2</v>
      </c>
      <c r="G333" s="7"/>
    </row>
    <row r="334" spans="1:12" ht="15.6" thickTop="1" thickBot="1" x14ac:dyDescent="0.35">
      <c r="A334" s="71">
        <v>3</v>
      </c>
      <c r="B334" s="244" t="s">
        <v>25</v>
      </c>
      <c r="C334" s="245"/>
      <c r="D334" s="245"/>
      <c r="E334" s="246"/>
      <c r="F334" s="72">
        <f>SUM(F333)</f>
        <v>1.2800000000000001E-2</v>
      </c>
      <c r="G334" s="73">
        <f>SUM(F334/F339)</f>
        <v>4.4938897932159447E-4</v>
      </c>
    </row>
    <row r="335" spans="1:12" ht="15.6" thickTop="1" thickBot="1" x14ac:dyDescent="0.35">
      <c r="A335" s="78" t="s">
        <v>26</v>
      </c>
      <c r="B335" s="244" t="s">
        <v>54</v>
      </c>
      <c r="C335" s="245"/>
      <c r="D335" s="245"/>
      <c r="E335" s="246"/>
      <c r="F335" s="79">
        <f>SUM(F323,F331,F334)</f>
        <v>22.516299999999998</v>
      </c>
      <c r="G335" s="3"/>
    </row>
    <row r="336" spans="1:12" ht="15.6" thickTop="1" thickBot="1" x14ac:dyDescent="0.35">
      <c r="A336" s="80">
        <v>4</v>
      </c>
      <c r="B336" s="264" t="s">
        <v>28</v>
      </c>
      <c r="C336" s="265"/>
      <c r="D336" s="265"/>
      <c r="E336" s="266"/>
      <c r="F336" s="79">
        <f>SUM(F335)*15%</f>
        <v>3.3774449999999994</v>
      </c>
      <c r="G336" s="73">
        <f>SUM(F336/F339)</f>
        <v>0.11857707509881424</v>
      </c>
    </row>
    <row r="337" spans="1:12" ht="15.6" thickTop="1" thickBot="1" x14ac:dyDescent="0.35">
      <c r="A337" s="78" t="s">
        <v>29</v>
      </c>
      <c r="B337" s="244" t="s">
        <v>55</v>
      </c>
      <c r="C337" s="245"/>
      <c r="D337" s="245"/>
      <c r="E337" s="246"/>
      <c r="F337" s="81">
        <f>SUM(F335:F336)</f>
        <v>25.893744999999996</v>
      </c>
    </row>
    <row r="338" spans="1:12" ht="15.6" thickTop="1" thickBot="1" x14ac:dyDescent="0.35">
      <c r="A338" s="80">
        <v>5</v>
      </c>
      <c r="B338" s="264" t="s">
        <v>31</v>
      </c>
      <c r="C338" s="265"/>
      <c r="D338" s="265"/>
      <c r="E338" s="266"/>
      <c r="F338" s="79">
        <f>SUM(F337)*10%</f>
        <v>2.5893744999999999</v>
      </c>
      <c r="G338" s="73">
        <f>SUM(F338/F339)</f>
        <v>9.0909090909090925E-2</v>
      </c>
    </row>
    <row r="339" spans="1:12" ht="15.6" thickTop="1" thickBot="1" x14ac:dyDescent="0.35">
      <c r="A339" s="78" t="s">
        <v>32</v>
      </c>
      <c r="B339" s="244" t="s">
        <v>33</v>
      </c>
      <c r="C339" s="245"/>
      <c r="D339" s="245"/>
      <c r="E339" s="246"/>
      <c r="F339" s="81">
        <f>SUM(F337:F338)</f>
        <v>28.483119499999994</v>
      </c>
      <c r="G339" s="82">
        <f>SUM(G323,G331,G334,G336,G338)</f>
        <v>1</v>
      </c>
    </row>
    <row r="340" spans="1:12" ht="15.6" thickTop="1" thickBot="1" x14ac:dyDescent="0.35"/>
    <row r="341" spans="1:12" ht="44.4" thickTop="1" thickBot="1" x14ac:dyDescent="0.35">
      <c r="A341" s="61" t="s">
        <v>2</v>
      </c>
      <c r="B341" s="62" t="s">
        <v>3</v>
      </c>
      <c r="C341" s="63" t="s">
        <v>4</v>
      </c>
      <c r="D341" s="64" t="s">
        <v>5</v>
      </c>
      <c r="E341" s="27"/>
      <c r="F341" s="20"/>
      <c r="G341" s="20"/>
      <c r="H341" s="2"/>
    </row>
    <row r="342" spans="1:12" ht="171" customHeight="1" thickTop="1" x14ac:dyDescent="0.3">
      <c r="A342" s="101" t="s">
        <v>1632</v>
      </c>
      <c r="B342" s="301" t="s">
        <v>1633</v>
      </c>
      <c r="C342" s="154"/>
      <c r="D342" s="154"/>
      <c r="E342" s="20"/>
      <c r="F342" s="20"/>
      <c r="G342" s="20"/>
    </row>
    <row r="343" spans="1:12" ht="315" customHeight="1" x14ac:dyDescent="0.3">
      <c r="A343" s="211"/>
      <c r="B343" s="302"/>
      <c r="C343" s="146"/>
      <c r="D343" s="146"/>
      <c r="E343" s="20"/>
      <c r="F343" s="20"/>
      <c r="G343" s="20"/>
    </row>
    <row r="344" spans="1:12" ht="15" thickBot="1" x14ac:dyDescent="0.35">
      <c r="A344" s="155" t="s">
        <v>1645</v>
      </c>
      <c r="B344" s="145" t="s">
        <v>1646</v>
      </c>
      <c r="C344" s="16" t="s">
        <v>130</v>
      </c>
      <c r="D344" s="16">
        <v>1</v>
      </c>
      <c r="E344" s="20"/>
      <c r="F344" s="20"/>
      <c r="G344" s="20"/>
    </row>
    <row r="345" spans="1:12" ht="30" thickTop="1" thickBot="1" x14ac:dyDescent="0.35">
      <c r="A345" s="61" t="s">
        <v>9</v>
      </c>
      <c r="B345" s="62" t="s">
        <v>10</v>
      </c>
      <c r="C345" s="62" t="s">
        <v>4</v>
      </c>
      <c r="D345" s="62" t="s">
        <v>11</v>
      </c>
      <c r="E345" s="62" t="s">
        <v>12</v>
      </c>
      <c r="F345" s="62" t="s">
        <v>13</v>
      </c>
      <c r="G345" s="64" t="s">
        <v>14</v>
      </c>
    </row>
    <row r="346" spans="1:12" ht="15" thickTop="1" x14ac:dyDescent="0.3">
      <c r="A346" s="20"/>
      <c r="B346" s="67" t="s">
        <v>15</v>
      </c>
      <c r="C346" s="68"/>
      <c r="D346" s="68"/>
      <c r="E346" s="68"/>
      <c r="F346" s="68"/>
      <c r="G346" s="7"/>
    </row>
    <row r="347" spans="1:12" x14ac:dyDescent="0.3">
      <c r="A347" s="36" t="s">
        <v>16</v>
      </c>
      <c r="B347" s="4" t="s">
        <v>17</v>
      </c>
      <c r="C347" s="4" t="s">
        <v>18</v>
      </c>
      <c r="D347" s="22">
        <v>0.16700000000000001</v>
      </c>
      <c r="E347" s="70">
        <v>28.09</v>
      </c>
      <c r="F347" s="6">
        <f>PRODUCT(D347:E347)</f>
        <v>4.6910300000000005</v>
      </c>
      <c r="G347" s="7"/>
    </row>
    <row r="348" spans="1:12" ht="15" thickBot="1" x14ac:dyDescent="0.35">
      <c r="A348" s="36" t="s">
        <v>19</v>
      </c>
      <c r="B348" s="4" t="s">
        <v>20</v>
      </c>
      <c r="C348" s="4" t="s">
        <v>18</v>
      </c>
      <c r="D348" s="22">
        <v>0.16700000000000001</v>
      </c>
      <c r="E348" s="70">
        <v>25.18</v>
      </c>
      <c r="F348" s="6">
        <f>PRODUCT(D348:E348)</f>
        <v>4.2050600000000005</v>
      </c>
      <c r="G348" s="7"/>
    </row>
    <row r="349" spans="1:12" ht="15.6" thickTop="1" thickBot="1" x14ac:dyDescent="0.35">
      <c r="A349" s="71">
        <v>1</v>
      </c>
      <c r="B349" s="244" t="s">
        <v>21</v>
      </c>
      <c r="C349" s="245"/>
      <c r="D349" s="245"/>
      <c r="E349" s="246"/>
      <c r="F349" s="72">
        <f>SUM(F347:F348)</f>
        <v>8.8960900000000009</v>
      </c>
      <c r="G349" s="73">
        <f>SUM(F349/F366)</f>
        <v>0.23763451646072983</v>
      </c>
    </row>
    <row r="350" spans="1:12" ht="15" thickTop="1" x14ac:dyDescent="0.3">
      <c r="A350" s="20"/>
      <c r="B350" s="74" t="s">
        <v>45</v>
      </c>
      <c r="C350" s="4"/>
      <c r="D350" s="4"/>
      <c r="E350" s="4"/>
      <c r="F350" s="41"/>
      <c r="G350" s="75"/>
    </row>
    <row r="351" spans="1:12" ht="28.8" x14ac:dyDescent="0.3">
      <c r="A351" s="36" t="s">
        <v>23</v>
      </c>
      <c r="B351" s="4" t="s">
        <v>1636</v>
      </c>
      <c r="C351" s="4" t="s">
        <v>1637</v>
      </c>
      <c r="D351" s="22">
        <v>15</v>
      </c>
      <c r="E351" s="76">
        <v>0.69</v>
      </c>
      <c r="F351" s="6">
        <f t="shared" ref="F351:F357" si="2">PRODUCT(D351:E351)</f>
        <v>10.35</v>
      </c>
      <c r="G351" s="7"/>
      <c r="I351" s="98"/>
      <c r="J351" s="118"/>
      <c r="K351" s="158"/>
      <c r="L351" s="158"/>
    </row>
    <row r="352" spans="1:12" x14ac:dyDescent="0.3">
      <c r="A352" s="36" t="s">
        <v>47</v>
      </c>
      <c r="B352" s="4" t="s">
        <v>1638</v>
      </c>
      <c r="C352" s="4" t="s">
        <v>130</v>
      </c>
      <c r="D352" s="22">
        <v>1</v>
      </c>
      <c r="E352" s="76">
        <v>4.3499999999999996</v>
      </c>
      <c r="F352" s="23">
        <f t="shared" si="2"/>
        <v>4.3499999999999996</v>
      </c>
      <c r="G352" s="7"/>
      <c r="I352" s="98"/>
      <c r="J352" s="118"/>
      <c r="K352" s="158"/>
      <c r="L352" s="158"/>
    </row>
    <row r="353" spans="1:12" x14ac:dyDescent="0.3">
      <c r="A353" s="36" t="s">
        <v>78</v>
      </c>
      <c r="B353" s="4" t="s">
        <v>1639</v>
      </c>
      <c r="C353" s="4" t="s">
        <v>130</v>
      </c>
      <c r="D353" s="22">
        <v>1</v>
      </c>
      <c r="E353" s="76">
        <v>0.46</v>
      </c>
      <c r="F353" s="23">
        <f t="shared" si="2"/>
        <v>0.46</v>
      </c>
      <c r="G353" s="7"/>
      <c r="I353" s="98"/>
      <c r="J353" s="118"/>
      <c r="K353" s="158"/>
      <c r="L353" s="158"/>
    </row>
    <row r="354" spans="1:12" x14ac:dyDescent="0.3">
      <c r="A354" s="36" t="s">
        <v>1051</v>
      </c>
      <c r="B354" s="4" t="s">
        <v>1640</v>
      </c>
      <c r="C354" s="4" t="s">
        <v>130</v>
      </c>
      <c r="D354" s="22">
        <v>1</v>
      </c>
      <c r="E354" s="76">
        <v>0.3</v>
      </c>
      <c r="F354" s="23">
        <f t="shared" si="2"/>
        <v>0.3</v>
      </c>
      <c r="G354" s="7"/>
      <c r="I354" s="98"/>
      <c r="J354" s="118"/>
      <c r="K354" s="158"/>
      <c r="L354" s="158"/>
    </row>
    <row r="355" spans="1:12" x14ac:dyDescent="0.3">
      <c r="A355" s="36" t="s">
        <v>1053</v>
      </c>
      <c r="B355" s="4" t="s">
        <v>1641</v>
      </c>
      <c r="C355" s="4" t="s">
        <v>130</v>
      </c>
      <c r="D355" s="22">
        <v>1</v>
      </c>
      <c r="E355" s="76">
        <v>0.25</v>
      </c>
      <c r="F355" s="23">
        <f t="shared" si="2"/>
        <v>0.25</v>
      </c>
      <c r="G355" s="7"/>
      <c r="I355" s="98"/>
      <c r="J355" s="118"/>
      <c r="K355" s="158"/>
      <c r="L355" s="158"/>
    </row>
    <row r="356" spans="1:12" x14ac:dyDescent="0.3">
      <c r="A356" s="36" t="s">
        <v>1055</v>
      </c>
      <c r="B356" s="4" t="s">
        <v>1647</v>
      </c>
      <c r="C356" s="4" t="s">
        <v>130</v>
      </c>
      <c r="D356" s="22">
        <v>1</v>
      </c>
      <c r="E356" s="76">
        <v>0.8</v>
      </c>
      <c r="F356" s="23">
        <f t="shared" si="2"/>
        <v>0.8</v>
      </c>
      <c r="G356" s="7"/>
      <c r="I356" s="98"/>
      <c r="J356" s="118"/>
      <c r="K356" s="158"/>
      <c r="L356" s="158"/>
    </row>
    <row r="357" spans="1:12" ht="47.4" customHeight="1" thickBot="1" x14ac:dyDescent="0.35">
      <c r="A357" s="36" t="s">
        <v>1108</v>
      </c>
      <c r="B357" s="4" t="s">
        <v>1648</v>
      </c>
      <c r="C357" s="4" t="s">
        <v>130</v>
      </c>
      <c r="D357" s="22">
        <v>1</v>
      </c>
      <c r="E357" s="6">
        <v>4.13</v>
      </c>
      <c r="F357" s="23">
        <f t="shared" si="2"/>
        <v>4.13</v>
      </c>
      <c r="G357" s="93"/>
      <c r="I357" s="153"/>
      <c r="J357" s="118"/>
      <c r="K357" s="159"/>
      <c r="L357" s="159"/>
    </row>
    <row r="358" spans="1:12" ht="15.6" thickTop="1" thickBot="1" x14ac:dyDescent="0.35">
      <c r="A358" s="71">
        <v>2</v>
      </c>
      <c r="B358" s="244" t="s">
        <v>49</v>
      </c>
      <c r="C358" s="245"/>
      <c r="D358" s="245"/>
      <c r="E358" s="246"/>
      <c r="F358" s="72">
        <f>SUM(F351:F357)</f>
        <v>20.64</v>
      </c>
      <c r="G358" s="73">
        <f>SUM(F358/F366)</f>
        <v>0.55134069234342997</v>
      </c>
    </row>
    <row r="359" spans="1:12" ht="15" thickTop="1" x14ac:dyDescent="0.3">
      <c r="A359" s="20"/>
      <c r="B359" s="74" t="s">
        <v>22</v>
      </c>
      <c r="C359" s="4"/>
      <c r="D359" s="4"/>
      <c r="E359" s="4"/>
      <c r="F359" s="41"/>
      <c r="G359" s="75"/>
    </row>
    <row r="360" spans="1:12" ht="45.6" customHeight="1" thickBot="1" x14ac:dyDescent="0.35">
      <c r="A360" s="36" t="s">
        <v>50</v>
      </c>
      <c r="B360" s="4" t="s">
        <v>699</v>
      </c>
      <c r="C360" s="4" t="s">
        <v>18</v>
      </c>
      <c r="D360" s="4">
        <v>4.4999999999999997E-3</v>
      </c>
      <c r="E360" s="76">
        <v>12.8</v>
      </c>
      <c r="F360" s="23">
        <f>PRODUCT(D360:E360)</f>
        <v>5.7599999999999998E-2</v>
      </c>
      <c r="G360" s="7"/>
    </row>
    <row r="361" spans="1:12" ht="15.6" thickTop="1" thickBot="1" x14ac:dyDescent="0.35">
      <c r="A361" s="71">
        <v>3</v>
      </c>
      <c r="B361" s="244" t="s">
        <v>25</v>
      </c>
      <c r="C361" s="245"/>
      <c r="D361" s="245"/>
      <c r="E361" s="246"/>
      <c r="F361" s="72">
        <f>SUM(F360)</f>
        <v>5.7599999999999998E-2</v>
      </c>
      <c r="G361" s="73">
        <f>SUM(F361/F366)</f>
        <v>1.5386251879351532E-3</v>
      </c>
    </row>
    <row r="362" spans="1:12" ht="15.6" thickTop="1" thickBot="1" x14ac:dyDescent="0.35">
      <c r="A362" s="78" t="s">
        <v>26</v>
      </c>
      <c r="B362" s="244" t="s">
        <v>54</v>
      </c>
      <c r="C362" s="245"/>
      <c r="D362" s="245"/>
      <c r="E362" s="246"/>
      <c r="F362" s="79">
        <f>SUM(F349,F358,F361)</f>
        <v>29.593690000000002</v>
      </c>
      <c r="G362" s="3"/>
    </row>
    <row r="363" spans="1:12" ht="15.6" thickTop="1" thickBot="1" x14ac:dyDescent="0.35">
      <c r="A363" s="80">
        <v>4</v>
      </c>
      <c r="B363" s="264" t="s">
        <v>28</v>
      </c>
      <c r="C363" s="265"/>
      <c r="D363" s="265"/>
      <c r="E363" s="266"/>
      <c r="F363" s="79">
        <f>SUM(F362)*15%</f>
        <v>4.4390535</v>
      </c>
      <c r="G363" s="73">
        <f>SUM(F363/F366)</f>
        <v>0.11857707509881424</v>
      </c>
    </row>
    <row r="364" spans="1:12" ht="15.6" thickTop="1" thickBot="1" x14ac:dyDescent="0.35">
      <c r="A364" s="78" t="s">
        <v>29</v>
      </c>
      <c r="B364" s="244" t="s">
        <v>55</v>
      </c>
      <c r="C364" s="245"/>
      <c r="D364" s="245"/>
      <c r="E364" s="246"/>
      <c r="F364" s="81">
        <f>SUM(F362:F363)</f>
        <v>34.032743500000002</v>
      </c>
    </row>
    <row r="365" spans="1:12" ht="15.6" thickTop="1" thickBot="1" x14ac:dyDescent="0.35">
      <c r="A365" s="80">
        <v>5</v>
      </c>
      <c r="B365" s="264" t="s">
        <v>31</v>
      </c>
      <c r="C365" s="265"/>
      <c r="D365" s="265"/>
      <c r="E365" s="266"/>
      <c r="F365" s="79">
        <f>SUM(F364)*10%</f>
        <v>3.4032743500000002</v>
      </c>
      <c r="G365" s="73">
        <f>SUM(F365/F366)</f>
        <v>9.0909090909090912E-2</v>
      </c>
    </row>
    <row r="366" spans="1:12" ht="15.6" thickTop="1" thickBot="1" x14ac:dyDescent="0.35">
      <c r="A366" s="78" t="s">
        <v>32</v>
      </c>
      <c r="B366" s="244" t="s">
        <v>33</v>
      </c>
      <c r="C366" s="245"/>
      <c r="D366" s="245"/>
      <c r="E366" s="246"/>
      <c r="F366" s="81">
        <f>SUM(F364:F365)</f>
        <v>37.436017849999999</v>
      </c>
      <c r="G366" s="82">
        <f>SUM(G349,G358,G361,G363,G365)</f>
        <v>1</v>
      </c>
    </row>
    <row r="367" spans="1:12" ht="15.6" thickTop="1" thickBot="1" x14ac:dyDescent="0.35"/>
    <row r="368" spans="1:12" ht="44.4" thickTop="1" thickBot="1" x14ac:dyDescent="0.35">
      <c r="A368" s="61" t="s">
        <v>2</v>
      </c>
      <c r="B368" s="62" t="s">
        <v>3</v>
      </c>
      <c r="C368" s="63" t="s">
        <v>4</v>
      </c>
      <c r="D368" s="64" t="s">
        <v>5</v>
      </c>
      <c r="E368" s="27"/>
      <c r="F368" s="20"/>
      <c r="G368" s="20"/>
      <c r="H368" s="2"/>
    </row>
    <row r="369" spans="1:12" ht="330" customHeight="1" thickTop="1" x14ac:dyDescent="0.3">
      <c r="A369" s="234" t="s">
        <v>1649</v>
      </c>
      <c r="B369" s="278" t="s">
        <v>1650</v>
      </c>
      <c r="C369" s="274"/>
      <c r="D369" s="272"/>
      <c r="E369" s="27"/>
      <c r="F369" s="20"/>
      <c r="G369" s="20"/>
      <c r="H369" s="2"/>
    </row>
    <row r="370" spans="1:12" ht="193.2" customHeight="1" x14ac:dyDescent="0.3">
      <c r="A370" s="237"/>
      <c r="B370" s="280"/>
      <c r="C370" s="275"/>
      <c r="D370" s="273"/>
      <c r="E370" s="20"/>
      <c r="F370" s="20"/>
      <c r="G370" s="20"/>
    </row>
    <row r="371" spans="1:12" ht="15" thickBot="1" x14ac:dyDescent="0.35">
      <c r="A371" s="155" t="s">
        <v>1651</v>
      </c>
      <c r="B371" s="145" t="s">
        <v>1635</v>
      </c>
      <c r="C371" s="16" t="s">
        <v>130</v>
      </c>
      <c r="D371" s="16">
        <v>1</v>
      </c>
      <c r="E371" s="20"/>
      <c r="F371" s="20"/>
      <c r="G371" s="20"/>
    </row>
    <row r="372" spans="1:12" ht="30" thickTop="1" thickBot="1" x14ac:dyDescent="0.35">
      <c r="A372" s="61" t="s">
        <v>9</v>
      </c>
      <c r="B372" s="62" t="s">
        <v>10</v>
      </c>
      <c r="C372" s="62" t="s">
        <v>4</v>
      </c>
      <c r="D372" s="62" t="s">
        <v>11</v>
      </c>
      <c r="E372" s="62" t="s">
        <v>12</v>
      </c>
      <c r="F372" s="62" t="s">
        <v>13</v>
      </c>
      <c r="G372" s="64" t="s">
        <v>14</v>
      </c>
    </row>
    <row r="373" spans="1:12" ht="15" thickTop="1" x14ac:dyDescent="0.3">
      <c r="A373" s="20"/>
      <c r="B373" s="67" t="s">
        <v>15</v>
      </c>
      <c r="C373" s="68"/>
      <c r="D373" s="68"/>
      <c r="E373" s="68"/>
      <c r="F373" s="68"/>
      <c r="G373" s="7"/>
    </row>
    <row r="374" spans="1:12" x14ac:dyDescent="0.3">
      <c r="A374" s="36" t="s">
        <v>16</v>
      </c>
      <c r="B374" s="4" t="s">
        <v>17</v>
      </c>
      <c r="C374" s="4" t="s">
        <v>18</v>
      </c>
      <c r="D374" s="22">
        <v>0.16700000000000001</v>
      </c>
      <c r="E374" s="70">
        <v>28.09</v>
      </c>
      <c r="F374" s="6">
        <f>PRODUCT(D374:E374)</f>
        <v>4.6910300000000005</v>
      </c>
      <c r="G374" s="7"/>
    </row>
    <row r="375" spans="1:12" ht="15" thickBot="1" x14ac:dyDescent="0.35">
      <c r="A375" s="36" t="s">
        <v>19</v>
      </c>
      <c r="B375" s="4" t="s">
        <v>20</v>
      </c>
      <c r="C375" s="4" t="s">
        <v>18</v>
      </c>
      <c r="D375" s="22">
        <v>0.16700000000000001</v>
      </c>
      <c r="E375" s="70">
        <v>25.18</v>
      </c>
      <c r="F375" s="6">
        <f>PRODUCT(D375:E375)</f>
        <v>4.2050600000000005</v>
      </c>
      <c r="G375" s="7"/>
    </row>
    <row r="376" spans="1:12" ht="15.6" thickTop="1" thickBot="1" x14ac:dyDescent="0.35">
      <c r="A376" s="71">
        <v>1</v>
      </c>
      <c r="B376" s="244" t="s">
        <v>21</v>
      </c>
      <c r="C376" s="245"/>
      <c r="D376" s="245"/>
      <c r="E376" s="246"/>
      <c r="F376" s="72">
        <f>SUM(F374:F375)</f>
        <v>8.8960900000000009</v>
      </c>
      <c r="G376" s="73">
        <f>SUM(F376/F393)</f>
        <v>0.235092434715969</v>
      </c>
    </row>
    <row r="377" spans="1:12" ht="15" thickTop="1" x14ac:dyDescent="0.3">
      <c r="A377" s="20"/>
      <c r="B377" s="74" t="s">
        <v>45</v>
      </c>
      <c r="C377" s="4"/>
      <c r="D377" s="4"/>
      <c r="E377" s="4"/>
      <c r="F377" s="41"/>
      <c r="G377" s="75"/>
    </row>
    <row r="378" spans="1:12" ht="31.8" customHeight="1" x14ac:dyDescent="0.3">
      <c r="A378" s="36" t="s">
        <v>23</v>
      </c>
      <c r="B378" s="4" t="s">
        <v>1636</v>
      </c>
      <c r="C378" s="4" t="s">
        <v>1637</v>
      </c>
      <c r="D378" s="22">
        <v>15</v>
      </c>
      <c r="E378" s="76">
        <v>0.69</v>
      </c>
      <c r="F378" s="6">
        <f t="shared" ref="F378:F384" si="3">PRODUCT(D378:E378)</f>
        <v>10.35</v>
      </c>
      <c r="G378" s="7"/>
      <c r="I378" s="98"/>
      <c r="J378" s="118"/>
      <c r="K378" s="158"/>
      <c r="L378" s="158"/>
    </row>
    <row r="379" spans="1:12" x14ac:dyDescent="0.3">
      <c r="A379" s="36" t="s">
        <v>47</v>
      </c>
      <c r="B379" s="4" t="s">
        <v>1638</v>
      </c>
      <c r="C379" s="4" t="s">
        <v>130</v>
      </c>
      <c r="D379" s="22">
        <v>1</v>
      </c>
      <c r="E379" s="76">
        <v>4.3499999999999996</v>
      </c>
      <c r="F379" s="23">
        <f t="shared" si="3"/>
        <v>4.3499999999999996</v>
      </c>
      <c r="G379" s="7"/>
      <c r="I379" s="98"/>
      <c r="J379" s="118"/>
      <c r="K379" s="158"/>
      <c r="L379" s="158"/>
    </row>
    <row r="380" spans="1:12" x14ac:dyDescent="0.3">
      <c r="A380" s="36" t="s">
        <v>78</v>
      </c>
      <c r="B380" s="4" t="s">
        <v>1639</v>
      </c>
      <c r="C380" s="4" t="s">
        <v>130</v>
      </c>
      <c r="D380" s="22">
        <v>1</v>
      </c>
      <c r="E380" s="76">
        <v>0.46</v>
      </c>
      <c r="F380" s="23">
        <f t="shared" si="3"/>
        <v>0.46</v>
      </c>
      <c r="G380" s="7"/>
      <c r="I380" s="98"/>
      <c r="J380" s="118"/>
      <c r="K380" s="158"/>
      <c r="L380" s="158"/>
    </row>
    <row r="381" spans="1:12" x14ac:dyDescent="0.3">
      <c r="A381" s="36" t="s">
        <v>1051</v>
      </c>
      <c r="B381" s="4" t="s">
        <v>1652</v>
      </c>
      <c r="C381" s="4" t="s">
        <v>130</v>
      </c>
      <c r="D381" s="22">
        <v>1</v>
      </c>
      <c r="E381" s="76">
        <v>0.3</v>
      </c>
      <c r="F381" s="23">
        <f t="shared" si="3"/>
        <v>0.3</v>
      </c>
      <c r="G381" s="7"/>
      <c r="I381" s="98"/>
      <c r="J381" s="118"/>
      <c r="K381" s="158"/>
      <c r="L381" s="158"/>
    </row>
    <row r="382" spans="1:12" x14ac:dyDescent="0.3">
      <c r="A382" s="36" t="s">
        <v>1053</v>
      </c>
      <c r="B382" s="4" t="s">
        <v>1641</v>
      </c>
      <c r="C382" s="4" t="s">
        <v>130</v>
      </c>
      <c r="D382" s="22">
        <v>1</v>
      </c>
      <c r="E382" s="76">
        <v>0.25</v>
      </c>
      <c r="F382" s="23">
        <f t="shared" si="3"/>
        <v>0.25</v>
      </c>
      <c r="G382" s="7"/>
      <c r="I382" s="98"/>
      <c r="J382" s="118"/>
      <c r="K382" s="158"/>
      <c r="L382" s="158"/>
    </row>
    <row r="383" spans="1:12" ht="48.6" customHeight="1" x14ac:dyDescent="0.3">
      <c r="A383" s="36" t="s">
        <v>1055</v>
      </c>
      <c r="B383" s="4" t="s">
        <v>1642</v>
      </c>
      <c r="C383" s="4" t="s">
        <v>130</v>
      </c>
      <c r="D383" s="22">
        <v>1</v>
      </c>
      <c r="E383" s="76">
        <v>4.13</v>
      </c>
      <c r="F383" s="23">
        <f t="shared" si="3"/>
        <v>4.13</v>
      </c>
      <c r="G383" s="7"/>
      <c r="I383" s="98"/>
      <c r="J383" s="118"/>
      <c r="K383" s="158"/>
      <c r="L383" s="158"/>
    </row>
    <row r="384" spans="1:12" ht="31.8" customHeight="1" thickBot="1" x14ac:dyDescent="0.35">
      <c r="A384" s="36" t="s">
        <v>1108</v>
      </c>
      <c r="B384" s="4" t="s">
        <v>1653</v>
      </c>
      <c r="C384" s="4" t="s">
        <v>130</v>
      </c>
      <c r="D384" s="22">
        <v>1</v>
      </c>
      <c r="E384" s="6">
        <v>1.1200000000000001</v>
      </c>
      <c r="F384" s="23">
        <f t="shared" si="3"/>
        <v>1.1200000000000001</v>
      </c>
      <c r="G384" s="93"/>
      <c r="I384" s="153"/>
      <c r="J384" s="118"/>
      <c r="K384" s="159"/>
      <c r="L384" s="159"/>
    </row>
    <row r="385" spans="1:8" ht="15.6" thickTop="1" thickBot="1" x14ac:dyDescent="0.35">
      <c r="A385" s="71">
        <v>2</v>
      </c>
      <c r="B385" s="244" t="s">
        <v>49</v>
      </c>
      <c r="C385" s="245"/>
      <c r="D385" s="245"/>
      <c r="E385" s="246"/>
      <c r="F385" s="72">
        <f>SUM(F378:F384)</f>
        <v>20.96</v>
      </c>
      <c r="G385" s="73">
        <f>SUM(F385/F393)</f>
        <v>0.55389923344376124</v>
      </c>
    </row>
    <row r="386" spans="1:8" ht="15" thickTop="1" x14ac:dyDescent="0.3">
      <c r="A386" s="20"/>
      <c r="B386" s="74" t="s">
        <v>22</v>
      </c>
      <c r="C386" s="4"/>
      <c r="D386" s="4"/>
      <c r="E386" s="4"/>
      <c r="F386" s="41"/>
      <c r="G386" s="75"/>
    </row>
    <row r="387" spans="1:8" ht="35.4" customHeight="1" thickBot="1" x14ac:dyDescent="0.35">
      <c r="A387" s="36" t="s">
        <v>50</v>
      </c>
      <c r="B387" s="4" t="s">
        <v>699</v>
      </c>
      <c r="C387" s="4" t="s">
        <v>18</v>
      </c>
      <c r="D387" s="4">
        <v>4.4999999999999997E-3</v>
      </c>
      <c r="E387" s="76">
        <v>12.8</v>
      </c>
      <c r="F387" s="23">
        <f>PRODUCT(D387:E387)</f>
        <v>5.7599999999999998E-2</v>
      </c>
      <c r="G387" s="7"/>
    </row>
    <row r="388" spans="1:8" ht="15.6" thickTop="1" thickBot="1" x14ac:dyDescent="0.35">
      <c r="A388" s="71">
        <v>3</v>
      </c>
      <c r="B388" s="244" t="s">
        <v>25</v>
      </c>
      <c r="C388" s="245"/>
      <c r="D388" s="245"/>
      <c r="E388" s="246"/>
      <c r="F388" s="72">
        <f>SUM(F387)</f>
        <v>5.7599999999999998E-2</v>
      </c>
      <c r="G388" s="73">
        <f>SUM(F388/F393)</f>
        <v>1.5221658323645345E-3</v>
      </c>
    </row>
    <row r="389" spans="1:8" ht="15.6" thickTop="1" thickBot="1" x14ac:dyDescent="0.35">
      <c r="A389" s="78" t="s">
        <v>26</v>
      </c>
      <c r="B389" s="244" t="s">
        <v>54</v>
      </c>
      <c r="C389" s="245"/>
      <c r="D389" s="245"/>
      <c r="E389" s="246"/>
      <c r="F389" s="79">
        <f>SUM(F376,F385,F388)</f>
        <v>29.913690000000003</v>
      </c>
      <c r="G389" s="3"/>
    </row>
    <row r="390" spans="1:8" ht="15.6" thickTop="1" thickBot="1" x14ac:dyDescent="0.35">
      <c r="A390" s="80">
        <v>4</v>
      </c>
      <c r="B390" s="264" t="s">
        <v>28</v>
      </c>
      <c r="C390" s="265"/>
      <c r="D390" s="265"/>
      <c r="E390" s="266"/>
      <c r="F390" s="79">
        <f>SUM(F389)*15%</f>
        <v>4.4870535</v>
      </c>
      <c r="G390" s="73">
        <f>SUM(F390/F393)</f>
        <v>0.11857707509881421</v>
      </c>
    </row>
    <row r="391" spans="1:8" ht="15.6" thickTop="1" thickBot="1" x14ac:dyDescent="0.35">
      <c r="A391" s="78" t="s">
        <v>29</v>
      </c>
      <c r="B391" s="244" t="s">
        <v>55</v>
      </c>
      <c r="C391" s="245"/>
      <c r="D391" s="245"/>
      <c r="E391" s="246"/>
      <c r="F391" s="81">
        <f>SUM(F389:F390)</f>
        <v>34.400743500000004</v>
      </c>
    </row>
    <row r="392" spans="1:8" ht="15.6" thickTop="1" thickBot="1" x14ac:dyDescent="0.35">
      <c r="A392" s="80">
        <v>5</v>
      </c>
      <c r="B392" s="264" t="s">
        <v>31</v>
      </c>
      <c r="C392" s="265"/>
      <c r="D392" s="265"/>
      <c r="E392" s="266"/>
      <c r="F392" s="79">
        <f>SUM(F391)*10%</f>
        <v>3.4400743500000006</v>
      </c>
      <c r="G392" s="73">
        <f>SUM(F392/F393)</f>
        <v>9.0909090909090912E-2</v>
      </c>
    </row>
    <row r="393" spans="1:8" ht="15.6" thickTop="1" thickBot="1" x14ac:dyDescent="0.35">
      <c r="A393" s="78" t="s">
        <v>32</v>
      </c>
      <c r="B393" s="244" t="s">
        <v>33</v>
      </c>
      <c r="C393" s="245"/>
      <c r="D393" s="245"/>
      <c r="E393" s="246"/>
      <c r="F393" s="81">
        <f>SUM(F391:F392)</f>
        <v>37.840817850000008</v>
      </c>
      <c r="G393" s="82">
        <f>SUM(G376,G385,G388,G390,G392)</f>
        <v>0.99999999999999989</v>
      </c>
    </row>
    <row r="394" spans="1:8" ht="15.6" thickTop="1" thickBot="1" x14ac:dyDescent="0.35"/>
    <row r="395" spans="1:8" ht="44.4" thickTop="1" thickBot="1" x14ac:dyDescent="0.35">
      <c r="A395" s="61" t="s">
        <v>2</v>
      </c>
      <c r="B395" s="62" t="s">
        <v>3</v>
      </c>
      <c r="C395" s="63" t="s">
        <v>4</v>
      </c>
      <c r="D395" s="64" t="s">
        <v>5</v>
      </c>
      <c r="E395" s="27"/>
      <c r="F395" s="20"/>
      <c r="G395" s="20"/>
      <c r="H395" s="2"/>
    </row>
    <row r="396" spans="1:8" ht="258.60000000000002" customHeight="1" thickTop="1" x14ac:dyDescent="0.3">
      <c r="A396" s="234" t="s">
        <v>1649</v>
      </c>
      <c r="B396" s="278" t="s">
        <v>1654</v>
      </c>
      <c r="C396" s="274"/>
      <c r="D396" s="272"/>
      <c r="E396" s="27"/>
      <c r="F396" s="20"/>
      <c r="G396" s="20"/>
      <c r="H396" s="2"/>
    </row>
    <row r="397" spans="1:8" ht="270" customHeight="1" x14ac:dyDescent="0.3">
      <c r="A397" s="237"/>
      <c r="B397" s="280"/>
      <c r="C397" s="275"/>
      <c r="D397" s="273"/>
      <c r="E397" s="20"/>
      <c r="F397" s="20"/>
      <c r="G397" s="20"/>
    </row>
    <row r="398" spans="1:8" ht="15" thickBot="1" x14ac:dyDescent="0.35">
      <c r="A398" s="155" t="s">
        <v>1655</v>
      </c>
      <c r="B398" s="145" t="s">
        <v>1644</v>
      </c>
      <c r="C398" s="16" t="s">
        <v>130</v>
      </c>
      <c r="D398" s="16">
        <v>1</v>
      </c>
      <c r="E398" s="20"/>
      <c r="F398" s="20"/>
      <c r="G398" s="20"/>
    </row>
    <row r="399" spans="1:8" ht="30" thickTop="1" thickBot="1" x14ac:dyDescent="0.35">
      <c r="A399" s="61" t="s">
        <v>9</v>
      </c>
      <c r="B399" s="62" t="s">
        <v>10</v>
      </c>
      <c r="C399" s="62" t="s">
        <v>4</v>
      </c>
      <c r="D399" s="62" t="s">
        <v>11</v>
      </c>
      <c r="E399" s="62" t="s">
        <v>12</v>
      </c>
      <c r="F399" s="62" t="s">
        <v>13</v>
      </c>
      <c r="G399" s="64" t="s">
        <v>14</v>
      </c>
    </row>
    <row r="400" spans="1:8" ht="15" thickTop="1" x14ac:dyDescent="0.3">
      <c r="A400" s="20"/>
      <c r="B400" s="67" t="s">
        <v>15</v>
      </c>
      <c r="C400" s="68"/>
      <c r="D400" s="68"/>
      <c r="E400" s="68"/>
      <c r="F400" s="68"/>
      <c r="G400" s="7"/>
    </row>
    <row r="401" spans="1:12" x14ac:dyDescent="0.3">
      <c r="A401" s="36" t="s">
        <v>16</v>
      </c>
      <c r="B401" s="4" t="s">
        <v>17</v>
      </c>
      <c r="C401" s="4" t="s">
        <v>18</v>
      </c>
      <c r="D401" s="4">
        <v>0.05</v>
      </c>
      <c r="E401" s="70">
        <v>28.09</v>
      </c>
      <c r="F401" s="6">
        <f>PRODUCT(D401:E401)</f>
        <v>1.4045000000000001</v>
      </c>
      <c r="G401" s="7"/>
    </row>
    <row r="402" spans="1:12" ht="15" thickBot="1" x14ac:dyDescent="0.35">
      <c r="A402" s="36" t="s">
        <v>19</v>
      </c>
      <c r="B402" s="4" t="s">
        <v>20</v>
      </c>
      <c r="C402" s="4" t="s">
        <v>18</v>
      </c>
      <c r="D402" s="4">
        <v>0.05</v>
      </c>
      <c r="E402" s="70">
        <v>25.18</v>
      </c>
      <c r="F402" s="6">
        <f>PRODUCT(D402:E402)</f>
        <v>1.2590000000000001</v>
      </c>
      <c r="G402" s="7"/>
    </row>
    <row r="403" spans="1:12" ht="15.6" thickTop="1" thickBot="1" x14ac:dyDescent="0.35">
      <c r="A403" s="71">
        <v>1</v>
      </c>
      <c r="B403" s="244" t="s">
        <v>21</v>
      </c>
      <c r="C403" s="245"/>
      <c r="D403" s="245"/>
      <c r="E403" s="246"/>
      <c r="F403" s="72">
        <f>SUM(F401:F402)</f>
        <v>2.6635</v>
      </c>
      <c r="G403" s="73">
        <f>SUM(F403/F420)</f>
        <v>8.8742601958077955E-2</v>
      </c>
    </row>
    <row r="404" spans="1:12" ht="15" thickTop="1" x14ac:dyDescent="0.3">
      <c r="A404" s="20"/>
      <c r="B404" s="74" t="s">
        <v>45</v>
      </c>
      <c r="C404" s="4"/>
      <c r="D404" s="4"/>
      <c r="E404" s="4"/>
      <c r="F404" s="41"/>
      <c r="G404" s="75"/>
    </row>
    <row r="405" spans="1:12" ht="28.8" x14ac:dyDescent="0.3">
      <c r="A405" s="36" t="s">
        <v>23</v>
      </c>
      <c r="B405" s="4" t="s">
        <v>1636</v>
      </c>
      <c r="C405" s="4" t="s">
        <v>1637</v>
      </c>
      <c r="D405" s="22">
        <v>15</v>
      </c>
      <c r="E405" s="76">
        <v>0.69</v>
      </c>
      <c r="F405" s="6">
        <f t="shared" ref="F405:F411" si="4">PRODUCT(D405:E405)</f>
        <v>10.35</v>
      </c>
      <c r="G405" s="7"/>
      <c r="I405" s="98"/>
      <c r="J405" s="118"/>
      <c r="K405" s="158"/>
      <c r="L405" s="158"/>
    </row>
    <row r="406" spans="1:12" x14ac:dyDescent="0.3">
      <c r="A406" s="36" t="s">
        <v>47</v>
      </c>
      <c r="B406" s="4" t="s">
        <v>1638</v>
      </c>
      <c r="C406" s="4" t="s">
        <v>130</v>
      </c>
      <c r="D406" s="22">
        <v>1</v>
      </c>
      <c r="E406" s="76">
        <v>4.3499999999999996</v>
      </c>
      <c r="F406" s="23">
        <f t="shared" si="4"/>
        <v>4.3499999999999996</v>
      </c>
      <c r="G406" s="7"/>
      <c r="I406" s="98"/>
      <c r="J406" s="118"/>
      <c r="K406" s="158"/>
      <c r="L406" s="158"/>
    </row>
    <row r="407" spans="1:12" x14ac:dyDescent="0.3">
      <c r="A407" s="36" t="s">
        <v>78</v>
      </c>
      <c r="B407" s="4" t="s">
        <v>1639</v>
      </c>
      <c r="C407" s="4" t="s">
        <v>130</v>
      </c>
      <c r="D407" s="22">
        <v>1</v>
      </c>
      <c r="E407" s="76">
        <v>0.46</v>
      </c>
      <c r="F407" s="23">
        <f t="shared" si="4"/>
        <v>0.46</v>
      </c>
      <c r="G407" s="7"/>
      <c r="I407" s="98"/>
      <c r="J407" s="118"/>
      <c r="K407" s="158"/>
      <c r="L407" s="158"/>
    </row>
    <row r="408" spans="1:12" x14ac:dyDescent="0.3">
      <c r="A408" s="36" t="s">
        <v>1051</v>
      </c>
      <c r="B408" s="4" t="s">
        <v>1652</v>
      </c>
      <c r="C408" s="4" t="s">
        <v>130</v>
      </c>
      <c r="D408" s="22">
        <v>1</v>
      </c>
      <c r="E408" s="76">
        <v>0.3</v>
      </c>
      <c r="F408" s="23">
        <f t="shared" si="4"/>
        <v>0.3</v>
      </c>
      <c r="G408" s="7"/>
      <c r="I408" s="98"/>
      <c r="J408" s="118"/>
      <c r="K408" s="158"/>
      <c r="L408" s="158"/>
    </row>
    <row r="409" spans="1:12" x14ac:dyDescent="0.3">
      <c r="A409" s="36" t="s">
        <v>1053</v>
      </c>
      <c r="B409" s="4" t="s">
        <v>1641</v>
      </c>
      <c r="C409" s="4" t="s">
        <v>130</v>
      </c>
      <c r="D409" s="22">
        <v>1</v>
      </c>
      <c r="E409" s="76">
        <v>0.25</v>
      </c>
      <c r="F409" s="23">
        <f t="shared" si="4"/>
        <v>0.25</v>
      </c>
      <c r="G409" s="7"/>
      <c r="I409" s="98"/>
      <c r="J409" s="118"/>
      <c r="K409" s="158"/>
      <c r="L409" s="158"/>
    </row>
    <row r="410" spans="1:12" ht="48" customHeight="1" x14ac:dyDescent="0.3">
      <c r="A410" s="36" t="s">
        <v>1055</v>
      </c>
      <c r="B410" s="4" t="s">
        <v>1642</v>
      </c>
      <c r="C410" s="4" t="s">
        <v>130</v>
      </c>
      <c r="D410" s="22">
        <v>1</v>
      </c>
      <c r="E410" s="76">
        <v>4.13</v>
      </c>
      <c r="F410" s="23">
        <f t="shared" si="4"/>
        <v>4.13</v>
      </c>
      <c r="G410" s="7"/>
      <c r="I410" s="98"/>
      <c r="J410" s="118"/>
      <c r="K410" s="158"/>
      <c r="L410" s="158"/>
    </row>
    <row r="411" spans="1:12" ht="39" customHeight="1" thickBot="1" x14ac:dyDescent="0.35">
      <c r="A411" s="36" t="s">
        <v>1108</v>
      </c>
      <c r="B411" s="4" t="s">
        <v>1653</v>
      </c>
      <c r="C411" s="4" t="s">
        <v>130</v>
      </c>
      <c r="D411" s="22">
        <v>1</v>
      </c>
      <c r="E411" s="6">
        <v>1.21</v>
      </c>
      <c r="F411" s="23">
        <f t="shared" si="4"/>
        <v>1.21</v>
      </c>
      <c r="G411" s="93"/>
      <c r="I411" s="153"/>
      <c r="J411" s="118"/>
      <c r="K411" s="159"/>
      <c r="L411" s="159"/>
    </row>
    <row r="412" spans="1:12" ht="15.6" thickTop="1" thickBot="1" x14ac:dyDescent="0.35">
      <c r="A412" s="71">
        <v>2</v>
      </c>
      <c r="B412" s="244" t="s">
        <v>49</v>
      </c>
      <c r="C412" s="245"/>
      <c r="D412" s="245"/>
      <c r="E412" s="246"/>
      <c r="F412" s="72">
        <f>SUM(F405:F411)</f>
        <v>21.05</v>
      </c>
      <c r="G412" s="73">
        <f>SUM(F412/F420)</f>
        <v>0.70134476111039645</v>
      </c>
    </row>
    <row r="413" spans="1:12" ht="15" thickTop="1" x14ac:dyDescent="0.3">
      <c r="A413" s="20"/>
      <c r="B413" s="74" t="s">
        <v>22</v>
      </c>
      <c r="C413" s="4"/>
      <c r="D413" s="4"/>
      <c r="E413" s="4"/>
      <c r="F413" s="41"/>
      <c r="G413" s="75"/>
    </row>
    <row r="414" spans="1:12" ht="39.6" customHeight="1" thickBot="1" x14ac:dyDescent="0.35">
      <c r="A414" s="36" t="s">
        <v>50</v>
      </c>
      <c r="B414" s="4" t="s">
        <v>699</v>
      </c>
      <c r="C414" s="4" t="s">
        <v>18</v>
      </c>
      <c r="D414" s="4">
        <v>1E-3</v>
      </c>
      <c r="E414" s="76">
        <v>12.8</v>
      </c>
      <c r="F414" s="23">
        <f>PRODUCT(D414:E414)</f>
        <v>1.2800000000000001E-2</v>
      </c>
      <c r="G414" s="7"/>
    </row>
    <row r="415" spans="1:12" ht="15.6" thickTop="1" thickBot="1" x14ac:dyDescent="0.35">
      <c r="A415" s="71">
        <v>3</v>
      </c>
      <c r="B415" s="244" t="s">
        <v>25</v>
      </c>
      <c r="C415" s="245"/>
      <c r="D415" s="245"/>
      <c r="E415" s="246"/>
      <c r="F415" s="72">
        <f>SUM(F414)</f>
        <v>1.2800000000000001E-2</v>
      </c>
      <c r="G415" s="73">
        <f>SUM(F415/F420)</f>
        <v>4.2647092362057366E-4</v>
      </c>
    </row>
    <row r="416" spans="1:12" ht="15.6" thickTop="1" thickBot="1" x14ac:dyDescent="0.35">
      <c r="A416" s="78" t="s">
        <v>26</v>
      </c>
      <c r="B416" s="244" t="s">
        <v>54</v>
      </c>
      <c r="C416" s="245"/>
      <c r="D416" s="245"/>
      <c r="E416" s="246"/>
      <c r="F416" s="79">
        <f>SUM(F403,F412,F415)</f>
        <v>23.726299999999998</v>
      </c>
      <c r="G416" s="3"/>
    </row>
    <row r="417" spans="1:12" ht="15.6" thickTop="1" thickBot="1" x14ac:dyDescent="0.35">
      <c r="A417" s="80">
        <v>4</v>
      </c>
      <c r="B417" s="264" t="s">
        <v>28</v>
      </c>
      <c r="C417" s="265"/>
      <c r="D417" s="265"/>
      <c r="E417" s="266"/>
      <c r="F417" s="79">
        <f>SUM(F416)*15%</f>
        <v>3.5589449999999996</v>
      </c>
      <c r="G417" s="73">
        <f>SUM(F417/F420)</f>
        <v>0.11857707509881424</v>
      </c>
    </row>
    <row r="418" spans="1:12" ht="15.6" thickTop="1" thickBot="1" x14ac:dyDescent="0.35">
      <c r="A418" s="78" t="s">
        <v>29</v>
      </c>
      <c r="B418" s="244" t="s">
        <v>55</v>
      </c>
      <c r="C418" s="245"/>
      <c r="D418" s="245"/>
      <c r="E418" s="246"/>
      <c r="F418" s="81">
        <f>SUM(F416:F417)</f>
        <v>27.285244999999996</v>
      </c>
    </row>
    <row r="419" spans="1:12" ht="15.6" thickTop="1" thickBot="1" x14ac:dyDescent="0.35">
      <c r="A419" s="80">
        <v>5</v>
      </c>
      <c r="B419" s="264" t="s">
        <v>31</v>
      </c>
      <c r="C419" s="265"/>
      <c r="D419" s="265"/>
      <c r="E419" s="266"/>
      <c r="F419" s="79">
        <f>SUM(F418)*10%</f>
        <v>2.7285244999999998</v>
      </c>
      <c r="G419" s="73">
        <f>SUM(F419/F420)</f>
        <v>9.0909090909090912E-2</v>
      </c>
    </row>
    <row r="420" spans="1:12" ht="15.6" thickTop="1" thickBot="1" x14ac:dyDescent="0.35">
      <c r="A420" s="78" t="s">
        <v>32</v>
      </c>
      <c r="B420" s="244" t="s">
        <v>33</v>
      </c>
      <c r="C420" s="245"/>
      <c r="D420" s="245"/>
      <c r="E420" s="246"/>
      <c r="F420" s="81">
        <f>SUM(F418:F419)</f>
        <v>30.013769499999995</v>
      </c>
      <c r="G420" s="82">
        <f>SUM(G403,G412,G415,G417,G419)</f>
        <v>1</v>
      </c>
    </row>
    <row r="421" spans="1:12" ht="15.6" thickTop="1" thickBot="1" x14ac:dyDescent="0.35"/>
    <row r="422" spans="1:12" ht="50.4" customHeight="1" thickTop="1" thickBot="1" x14ac:dyDescent="0.35">
      <c r="A422" s="61" t="s">
        <v>2</v>
      </c>
      <c r="B422" s="62" t="s">
        <v>3</v>
      </c>
      <c r="C422" s="63" t="s">
        <v>4</v>
      </c>
      <c r="D422" s="64" t="s">
        <v>5</v>
      </c>
      <c r="E422" s="27"/>
      <c r="F422" s="20"/>
      <c r="G422" s="20"/>
      <c r="H422" s="2"/>
    </row>
    <row r="423" spans="1:12" ht="324" customHeight="1" thickTop="1" x14ac:dyDescent="0.3">
      <c r="A423" s="234" t="s">
        <v>1649</v>
      </c>
      <c r="B423" s="301" t="s">
        <v>1656</v>
      </c>
      <c r="C423" s="274"/>
      <c r="D423" s="272"/>
      <c r="E423" s="27"/>
      <c r="F423" s="20"/>
      <c r="G423" s="20"/>
      <c r="H423" s="2"/>
    </row>
    <row r="424" spans="1:12" ht="201" customHeight="1" x14ac:dyDescent="0.3">
      <c r="A424" s="237"/>
      <c r="B424" s="302"/>
      <c r="C424" s="275"/>
      <c r="D424" s="273"/>
      <c r="E424" s="20"/>
      <c r="F424" s="20"/>
      <c r="G424" s="20"/>
    </row>
    <row r="425" spans="1:12" ht="15" thickBot="1" x14ac:dyDescent="0.35">
      <c r="A425" s="155" t="s">
        <v>1657</v>
      </c>
      <c r="B425" s="145" t="s">
        <v>1646</v>
      </c>
      <c r="C425" s="16" t="s">
        <v>130</v>
      </c>
      <c r="D425" s="16">
        <v>1</v>
      </c>
      <c r="E425" s="20"/>
      <c r="F425" s="20"/>
      <c r="G425" s="20"/>
    </row>
    <row r="426" spans="1:12" ht="30" thickTop="1" thickBot="1" x14ac:dyDescent="0.35">
      <c r="A426" s="61" t="s">
        <v>9</v>
      </c>
      <c r="B426" s="62" t="s">
        <v>10</v>
      </c>
      <c r="C426" s="62" t="s">
        <v>4</v>
      </c>
      <c r="D426" s="62" t="s">
        <v>11</v>
      </c>
      <c r="E426" s="62" t="s">
        <v>12</v>
      </c>
      <c r="F426" s="62" t="s">
        <v>13</v>
      </c>
      <c r="G426" s="64" t="s">
        <v>14</v>
      </c>
    </row>
    <row r="427" spans="1:12" ht="15" thickTop="1" x14ac:dyDescent="0.3">
      <c r="A427" s="20"/>
      <c r="B427" s="67" t="s">
        <v>15</v>
      </c>
      <c r="C427" s="68"/>
      <c r="D427" s="68"/>
      <c r="E427" s="68"/>
      <c r="F427" s="68"/>
      <c r="G427" s="7"/>
    </row>
    <row r="428" spans="1:12" x14ac:dyDescent="0.3">
      <c r="A428" s="36" t="s">
        <v>16</v>
      </c>
      <c r="B428" s="4" t="s">
        <v>17</v>
      </c>
      <c r="C428" s="4" t="s">
        <v>18</v>
      </c>
      <c r="D428" s="22">
        <v>0.16700000000000001</v>
      </c>
      <c r="E428" s="70">
        <v>28.09</v>
      </c>
      <c r="F428" s="6">
        <f>PRODUCT(D428:E428)</f>
        <v>4.6910300000000005</v>
      </c>
      <c r="G428" s="7"/>
    </row>
    <row r="429" spans="1:12" ht="15" thickBot="1" x14ac:dyDescent="0.35">
      <c r="A429" s="36" t="s">
        <v>19</v>
      </c>
      <c r="B429" s="4" t="s">
        <v>20</v>
      </c>
      <c r="C429" s="4" t="s">
        <v>18</v>
      </c>
      <c r="D429" s="22">
        <v>0.16700000000000001</v>
      </c>
      <c r="E429" s="70">
        <v>25.18</v>
      </c>
      <c r="F429" s="6">
        <f>PRODUCT(D429:E429)</f>
        <v>4.2050600000000005</v>
      </c>
      <c r="G429" s="7"/>
    </row>
    <row r="430" spans="1:12" ht="15.6" thickTop="1" thickBot="1" x14ac:dyDescent="0.35">
      <c r="A430" s="71">
        <v>1</v>
      </c>
      <c r="B430" s="244" t="s">
        <v>21</v>
      </c>
      <c r="C430" s="245"/>
      <c r="D430" s="245"/>
      <c r="E430" s="246"/>
      <c r="F430" s="72">
        <f>SUM(F428:F429)</f>
        <v>8.8960900000000009</v>
      </c>
      <c r="G430" s="73">
        <f>SUM(F430/F448)</f>
        <v>0.22829999306702334</v>
      </c>
    </row>
    <row r="431" spans="1:12" ht="15" thickTop="1" x14ac:dyDescent="0.3">
      <c r="A431" s="20"/>
      <c r="B431" s="74" t="s">
        <v>45</v>
      </c>
      <c r="C431" s="4"/>
      <c r="D431" s="4"/>
      <c r="E431" s="4"/>
      <c r="F431" s="41"/>
      <c r="G431" s="75"/>
    </row>
    <row r="432" spans="1:12" ht="28.8" x14ac:dyDescent="0.3">
      <c r="A432" s="36" t="s">
        <v>23</v>
      </c>
      <c r="B432" s="4" t="s">
        <v>1636</v>
      </c>
      <c r="C432" s="4" t="s">
        <v>1637</v>
      </c>
      <c r="D432" s="22">
        <v>15</v>
      </c>
      <c r="E432" s="76">
        <v>0.69</v>
      </c>
      <c r="F432" s="6">
        <f t="shared" ref="F432:F439" si="5">PRODUCT(D432:E432)</f>
        <v>10.35</v>
      </c>
      <c r="G432" s="7"/>
      <c r="I432" s="98"/>
      <c r="J432" s="118"/>
      <c r="K432" s="158"/>
      <c r="L432" s="158"/>
    </row>
    <row r="433" spans="1:12" x14ac:dyDescent="0.3">
      <c r="A433" s="36" t="s">
        <v>47</v>
      </c>
      <c r="B433" s="4" t="s">
        <v>1638</v>
      </c>
      <c r="C433" s="4" t="s">
        <v>130</v>
      </c>
      <c r="D433" s="22">
        <v>1</v>
      </c>
      <c r="E433" s="76">
        <v>4.3499999999999996</v>
      </c>
      <c r="F433" s="23">
        <f t="shared" si="5"/>
        <v>4.3499999999999996</v>
      </c>
      <c r="G433" s="7"/>
      <c r="I433" s="98"/>
      <c r="J433" s="118"/>
      <c r="K433" s="158"/>
      <c r="L433" s="158"/>
    </row>
    <row r="434" spans="1:12" x14ac:dyDescent="0.3">
      <c r="A434" s="36" t="s">
        <v>78</v>
      </c>
      <c r="B434" s="4" t="s">
        <v>1639</v>
      </c>
      <c r="C434" s="4" t="s">
        <v>130</v>
      </c>
      <c r="D434" s="22">
        <v>1</v>
      </c>
      <c r="E434" s="76">
        <v>0.46</v>
      </c>
      <c r="F434" s="23">
        <f t="shared" si="5"/>
        <v>0.46</v>
      </c>
      <c r="G434" s="7"/>
      <c r="I434" s="98"/>
      <c r="J434" s="118"/>
      <c r="K434" s="158"/>
      <c r="L434" s="158"/>
    </row>
    <row r="435" spans="1:12" x14ac:dyDescent="0.3">
      <c r="A435" s="36" t="s">
        <v>1051</v>
      </c>
      <c r="B435" s="4" t="s">
        <v>1652</v>
      </c>
      <c r="C435" s="4" t="s">
        <v>130</v>
      </c>
      <c r="D435" s="22">
        <v>1</v>
      </c>
      <c r="E435" s="76">
        <v>0.3</v>
      </c>
      <c r="F435" s="23">
        <f t="shared" si="5"/>
        <v>0.3</v>
      </c>
      <c r="G435" s="7"/>
      <c r="I435" s="98"/>
      <c r="J435" s="118"/>
      <c r="K435" s="158"/>
      <c r="L435" s="158"/>
    </row>
    <row r="436" spans="1:12" x14ac:dyDescent="0.3">
      <c r="A436" s="36" t="s">
        <v>1053</v>
      </c>
      <c r="B436" s="4" t="s">
        <v>1641</v>
      </c>
      <c r="C436" s="4" t="s">
        <v>130</v>
      </c>
      <c r="D436" s="22">
        <v>1</v>
      </c>
      <c r="E436" s="76">
        <v>0.25</v>
      </c>
      <c r="F436" s="23">
        <f t="shared" si="5"/>
        <v>0.25</v>
      </c>
      <c r="G436" s="7"/>
      <c r="I436" s="98"/>
      <c r="J436" s="118"/>
      <c r="K436" s="158"/>
      <c r="L436" s="158"/>
    </row>
    <row r="437" spans="1:12" ht="55.8" customHeight="1" x14ac:dyDescent="0.3">
      <c r="A437" s="36" t="s">
        <v>1055</v>
      </c>
      <c r="B437" s="4" t="s">
        <v>1642</v>
      </c>
      <c r="C437" s="4" t="s">
        <v>130</v>
      </c>
      <c r="D437" s="22">
        <v>1</v>
      </c>
      <c r="E437" s="76">
        <v>4.13</v>
      </c>
      <c r="F437" s="23">
        <f t="shared" si="5"/>
        <v>4.13</v>
      </c>
      <c r="G437" s="7"/>
      <c r="I437" s="98"/>
      <c r="J437" s="118"/>
      <c r="K437" s="158"/>
      <c r="L437" s="158"/>
    </row>
    <row r="438" spans="1:12" ht="26.4" customHeight="1" x14ac:dyDescent="0.3">
      <c r="A438" s="36" t="s">
        <v>1108</v>
      </c>
      <c r="B438" s="4" t="s">
        <v>1658</v>
      </c>
      <c r="C438" s="4" t="s">
        <v>130</v>
      </c>
      <c r="D438" s="22">
        <v>1</v>
      </c>
      <c r="E438" s="76">
        <v>0.8</v>
      </c>
      <c r="F438" s="23">
        <f t="shared" si="5"/>
        <v>0.8</v>
      </c>
      <c r="G438" s="7"/>
      <c r="I438" s="98"/>
      <c r="J438" s="118"/>
      <c r="K438" s="158"/>
      <c r="L438" s="158"/>
    </row>
    <row r="439" spans="1:12" ht="37.799999999999997" customHeight="1" thickBot="1" x14ac:dyDescent="0.35">
      <c r="A439" s="36" t="s">
        <v>1659</v>
      </c>
      <c r="B439" s="4" t="s">
        <v>1660</v>
      </c>
      <c r="C439" s="4" t="s">
        <v>130</v>
      </c>
      <c r="D439" s="22">
        <v>1</v>
      </c>
      <c r="E439" s="6">
        <v>1.21</v>
      </c>
      <c r="F439" s="23">
        <f t="shared" si="5"/>
        <v>1.21</v>
      </c>
      <c r="G439" s="93"/>
      <c r="I439" s="153"/>
      <c r="J439" s="118"/>
      <c r="K439" s="159"/>
      <c r="L439" s="159"/>
    </row>
    <row r="440" spans="1:12" ht="15.6" thickTop="1" thickBot="1" x14ac:dyDescent="0.35">
      <c r="A440" s="71">
        <v>2</v>
      </c>
      <c r="B440" s="244" t="s">
        <v>49</v>
      </c>
      <c r="C440" s="245"/>
      <c r="D440" s="245"/>
      <c r="E440" s="246"/>
      <c r="F440" s="72">
        <f>SUM(F432:F439)</f>
        <v>21.85</v>
      </c>
      <c r="G440" s="73">
        <f>SUM(F440/F448)</f>
        <v>0.56073565448578644</v>
      </c>
    </row>
    <row r="441" spans="1:12" ht="15" thickTop="1" x14ac:dyDescent="0.3">
      <c r="A441" s="20"/>
      <c r="B441" s="74" t="s">
        <v>22</v>
      </c>
      <c r="C441" s="4"/>
      <c r="D441" s="4"/>
      <c r="E441" s="4"/>
      <c r="F441" s="41"/>
      <c r="G441" s="75"/>
    </row>
    <row r="442" spans="1:12" ht="38.4" customHeight="1" thickBot="1" x14ac:dyDescent="0.35">
      <c r="A442" s="36" t="s">
        <v>50</v>
      </c>
      <c r="B442" s="4" t="s">
        <v>699</v>
      </c>
      <c r="C442" s="4" t="s">
        <v>18</v>
      </c>
      <c r="D442" s="4">
        <v>4.4999999999999997E-3</v>
      </c>
      <c r="E442" s="76">
        <v>12.8</v>
      </c>
      <c r="F442" s="23">
        <f>PRODUCT(D442:E442)</f>
        <v>5.7599999999999998E-2</v>
      </c>
      <c r="G442" s="7"/>
    </row>
    <row r="443" spans="1:12" ht="15.6" thickTop="1" thickBot="1" x14ac:dyDescent="0.35">
      <c r="A443" s="71">
        <v>3</v>
      </c>
      <c r="B443" s="244" t="s">
        <v>25</v>
      </c>
      <c r="C443" s="245"/>
      <c r="D443" s="245"/>
      <c r="E443" s="246"/>
      <c r="F443" s="72">
        <f>SUM(F442)</f>
        <v>5.7599999999999998E-2</v>
      </c>
      <c r="G443" s="73">
        <f>SUM(F443/F448)</f>
        <v>1.4781864392851851E-3</v>
      </c>
    </row>
    <row r="444" spans="1:12" ht="15.6" thickTop="1" thickBot="1" x14ac:dyDescent="0.35">
      <c r="A444" s="78" t="s">
        <v>26</v>
      </c>
      <c r="B444" s="244" t="s">
        <v>54</v>
      </c>
      <c r="C444" s="245"/>
      <c r="D444" s="245"/>
      <c r="E444" s="246"/>
      <c r="F444" s="79">
        <f>SUM(F430,F440,F443)</f>
        <v>30.803690000000003</v>
      </c>
      <c r="G444" s="3"/>
    </row>
    <row r="445" spans="1:12" ht="15.6" thickTop="1" thickBot="1" x14ac:dyDescent="0.35">
      <c r="A445" s="80">
        <v>4</v>
      </c>
      <c r="B445" s="264" t="s">
        <v>28</v>
      </c>
      <c r="C445" s="265"/>
      <c r="D445" s="265"/>
      <c r="E445" s="266"/>
      <c r="F445" s="79">
        <f>SUM(F444)*15%</f>
        <v>4.6205535000000006</v>
      </c>
      <c r="G445" s="73">
        <f>SUM(F445/F448)</f>
        <v>0.11857707509881424</v>
      </c>
    </row>
    <row r="446" spans="1:12" ht="15.6" thickTop="1" thickBot="1" x14ac:dyDescent="0.35">
      <c r="A446" s="78" t="s">
        <v>29</v>
      </c>
      <c r="B446" s="244" t="s">
        <v>55</v>
      </c>
      <c r="C446" s="245"/>
      <c r="D446" s="245"/>
      <c r="E446" s="246"/>
      <c r="F446" s="81">
        <f>SUM(F444:F445)</f>
        <v>35.424243500000003</v>
      </c>
    </row>
    <row r="447" spans="1:12" ht="15.6" thickTop="1" thickBot="1" x14ac:dyDescent="0.35">
      <c r="A447" s="80">
        <v>5</v>
      </c>
      <c r="B447" s="264" t="s">
        <v>31</v>
      </c>
      <c r="C447" s="265"/>
      <c r="D447" s="265"/>
      <c r="E447" s="266"/>
      <c r="F447" s="79">
        <f>SUM(F446)*10%</f>
        <v>3.5424243500000006</v>
      </c>
      <c r="G447" s="73">
        <f>SUM(F447/F448)</f>
        <v>9.0909090909090925E-2</v>
      </c>
    </row>
    <row r="448" spans="1:12" ht="15.6" thickTop="1" thickBot="1" x14ac:dyDescent="0.35">
      <c r="A448" s="78" t="s">
        <v>32</v>
      </c>
      <c r="B448" s="244" t="s">
        <v>33</v>
      </c>
      <c r="C448" s="245"/>
      <c r="D448" s="245"/>
      <c r="E448" s="246"/>
      <c r="F448" s="81">
        <f>SUM(F446:F447)</f>
        <v>38.96666785</v>
      </c>
      <c r="G448" s="82">
        <f>SUM(G430,G440,G443,G445,G447)</f>
        <v>1</v>
      </c>
    </row>
    <row r="449" spans="1:12" ht="15.6" thickTop="1" thickBot="1" x14ac:dyDescent="0.35"/>
    <row r="450" spans="1:12" ht="44.4" thickTop="1" thickBot="1" x14ac:dyDescent="0.35">
      <c r="A450" s="61" t="s">
        <v>2</v>
      </c>
      <c r="B450" s="62" t="s">
        <v>3</v>
      </c>
      <c r="C450" s="63" t="s">
        <v>4</v>
      </c>
      <c r="D450" s="64" t="s">
        <v>5</v>
      </c>
      <c r="E450" s="27"/>
      <c r="F450" s="20"/>
      <c r="G450" s="20"/>
      <c r="H450" s="2"/>
    </row>
    <row r="451" spans="1:12" ht="343.8" customHeight="1" thickTop="1" x14ac:dyDescent="0.3">
      <c r="A451" s="234" t="s">
        <v>1661</v>
      </c>
      <c r="B451" s="301" t="s">
        <v>1662</v>
      </c>
      <c r="C451" s="274"/>
      <c r="D451" s="272"/>
      <c r="E451" s="27"/>
      <c r="F451" s="20"/>
      <c r="G451" s="20"/>
      <c r="H451" s="2"/>
    </row>
    <row r="452" spans="1:12" ht="206.4" customHeight="1" x14ac:dyDescent="0.3">
      <c r="A452" s="237"/>
      <c r="B452" s="302"/>
      <c r="C452" s="275"/>
      <c r="D452" s="273"/>
      <c r="E452" s="20"/>
      <c r="F452" s="20"/>
      <c r="G452" s="20"/>
    </row>
    <row r="453" spans="1:12" ht="22.8" customHeight="1" thickBot="1" x14ac:dyDescent="0.35">
      <c r="A453" s="155" t="s">
        <v>1663</v>
      </c>
      <c r="B453" s="145" t="s">
        <v>1635</v>
      </c>
      <c r="C453" s="16" t="s">
        <v>130</v>
      </c>
      <c r="D453" s="16">
        <v>1</v>
      </c>
      <c r="E453" s="20"/>
      <c r="F453" s="20"/>
      <c r="G453" s="20"/>
    </row>
    <row r="454" spans="1:12" ht="30" thickTop="1" thickBot="1" x14ac:dyDescent="0.35">
      <c r="A454" s="61" t="s">
        <v>9</v>
      </c>
      <c r="B454" s="62" t="s">
        <v>10</v>
      </c>
      <c r="C454" s="62" t="s">
        <v>4</v>
      </c>
      <c r="D454" s="62" t="s">
        <v>11</v>
      </c>
      <c r="E454" s="62" t="s">
        <v>12</v>
      </c>
      <c r="F454" s="62" t="s">
        <v>13</v>
      </c>
      <c r="G454" s="64" t="s">
        <v>14</v>
      </c>
    </row>
    <row r="455" spans="1:12" ht="15" thickTop="1" x14ac:dyDescent="0.3">
      <c r="A455" s="20"/>
      <c r="B455" s="67" t="s">
        <v>15</v>
      </c>
      <c r="C455" s="68"/>
      <c r="D455" s="68"/>
      <c r="E455" s="68"/>
      <c r="F455" s="68"/>
      <c r="G455" s="7"/>
    </row>
    <row r="456" spans="1:12" x14ac:dyDescent="0.3">
      <c r="A456" s="36" t="s">
        <v>16</v>
      </c>
      <c r="B456" s="4" t="s">
        <v>17</v>
      </c>
      <c r="C456" s="4" t="s">
        <v>18</v>
      </c>
      <c r="D456" s="22">
        <v>0.16700000000000001</v>
      </c>
      <c r="E456" s="70">
        <v>28.09</v>
      </c>
      <c r="F456" s="6">
        <f>PRODUCT(D456:E456)</f>
        <v>4.6910300000000005</v>
      </c>
      <c r="G456" s="7"/>
    </row>
    <row r="457" spans="1:12" ht="15" thickBot="1" x14ac:dyDescent="0.35">
      <c r="A457" s="36" t="s">
        <v>19</v>
      </c>
      <c r="B457" s="4" t="s">
        <v>20</v>
      </c>
      <c r="C457" s="4" t="s">
        <v>18</v>
      </c>
      <c r="D457" s="22">
        <v>0.16700000000000001</v>
      </c>
      <c r="E457" s="70">
        <v>25.18</v>
      </c>
      <c r="F457" s="6">
        <f>PRODUCT(D457:E457)</f>
        <v>4.2050600000000005</v>
      </c>
      <c r="G457" s="7"/>
    </row>
    <row r="458" spans="1:12" ht="15.6" thickTop="1" thickBot="1" x14ac:dyDescent="0.35">
      <c r="A458" s="71">
        <v>1</v>
      </c>
      <c r="B458" s="244" t="s">
        <v>21</v>
      </c>
      <c r="C458" s="245"/>
      <c r="D458" s="245"/>
      <c r="E458" s="246"/>
      <c r="F458" s="72">
        <f>SUM(F456:F457)</f>
        <v>8.8960900000000009</v>
      </c>
      <c r="G458" s="73">
        <f>SUM(F458/F476)</f>
        <v>0.19280972705088892</v>
      </c>
    </row>
    <row r="459" spans="1:12" ht="15" thickTop="1" x14ac:dyDescent="0.3">
      <c r="A459" s="20"/>
      <c r="B459" s="74" t="s">
        <v>45</v>
      </c>
      <c r="C459" s="4"/>
      <c r="D459" s="4"/>
      <c r="E459" s="4"/>
      <c r="F459" s="41"/>
      <c r="G459" s="75"/>
    </row>
    <row r="460" spans="1:12" ht="28.8" x14ac:dyDescent="0.3">
      <c r="A460" s="36" t="s">
        <v>23</v>
      </c>
      <c r="B460" s="4" t="s">
        <v>1636</v>
      </c>
      <c r="C460" s="4" t="s">
        <v>1637</v>
      </c>
      <c r="D460" s="22">
        <v>15</v>
      </c>
      <c r="E460" s="76">
        <v>0.69</v>
      </c>
      <c r="F460" s="6">
        <f t="shared" ref="F460:F467" si="6">PRODUCT(D460:E460)</f>
        <v>10.35</v>
      </c>
      <c r="G460" s="7"/>
      <c r="I460" s="98"/>
      <c r="J460" s="118"/>
      <c r="K460" s="158"/>
      <c r="L460" s="158"/>
    </row>
    <row r="461" spans="1:12" x14ac:dyDescent="0.3">
      <c r="A461" s="36" t="s">
        <v>47</v>
      </c>
      <c r="B461" s="4" t="s">
        <v>1638</v>
      </c>
      <c r="C461" s="4" t="s">
        <v>130</v>
      </c>
      <c r="D461" s="22">
        <v>1</v>
      </c>
      <c r="E461" s="76">
        <v>5.01</v>
      </c>
      <c r="F461" s="23">
        <f t="shared" si="6"/>
        <v>5.01</v>
      </c>
      <c r="G461" s="7"/>
      <c r="I461" s="98"/>
      <c r="J461" s="118"/>
      <c r="K461" s="158"/>
      <c r="L461" s="158"/>
    </row>
    <row r="462" spans="1:12" x14ac:dyDescent="0.3">
      <c r="A462" s="36" t="s">
        <v>78</v>
      </c>
      <c r="B462" s="4" t="s">
        <v>1639</v>
      </c>
      <c r="C462" s="4" t="s">
        <v>130</v>
      </c>
      <c r="D462" s="22">
        <v>1</v>
      </c>
      <c r="E462" s="76">
        <v>0.53</v>
      </c>
      <c r="F462" s="23">
        <f t="shared" si="6"/>
        <v>0.53</v>
      </c>
      <c r="G462" s="7"/>
      <c r="I462" s="98"/>
      <c r="J462" s="118"/>
      <c r="K462" s="158"/>
      <c r="L462" s="158"/>
    </row>
    <row r="463" spans="1:12" x14ac:dyDescent="0.3">
      <c r="A463" s="36" t="s">
        <v>1051</v>
      </c>
      <c r="B463" s="4" t="s">
        <v>1652</v>
      </c>
      <c r="C463" s="4" t="s">
        <v>130</v>
      </c>
      <c r="D463" s="22">
        <v>1</v>
      </c>
      <c r="E463" s="76">
        <v>0.35</v>
      </c>
      <c r="F463" s="23">
        <f t="shared" si="6"/>
        <v>0.35</v>
      </c>
      <c r="G463" s="7"/>
      <c r="I463" s="98"/>
      <c r="J463" s="118"/>
      <c r="K463" s="158"/>
      <c r="L463" s="158"/>
    </row>
    <row r="464" spans="1:12" x14ac:dyDescent="0.3">
      <c r="A464" s="36" t="s">
        <v>1053</v>
      </c>
      <c r="B464" s="4" t="s">
        <v>1641</v>
      </c>
      <c r="C464" s="4" t="s">
        <v>130</v>
      </c>
      <c r="D464" s="22">
        <v>15</v>
      </c>
      <c r="E464" s="76">
        <v>0.25</v>
      </c>
      <c r="F464" s="23">
        <f t="shared" si="6"/>
        <v>3.75</v>
      </c>
      <c r="G464" s="7"/>
      <c r="I464" s="98"/>
      <c r="J464" s="118"/>
      <c r="K464" s="158"/>
      <c r="L464" s="158"/>
    </row>
    <row r="465" spans="1:12" ht="52.8" customHeight="1" x14ac:dyDescent="0.3">
      <c r="A465" s="36" t="s">
        <v>1055</v>
      </c>
      <c r="B465" s="4" t="s">
        <v>1642</v>
      </c>
      <c r="C465" s="4" t="s">
        <v>130</v>
      </c>
      <c r="D465" s="22">
        <v>1</v>
      </c>
      <c r="E465" s="76">
        <v>5.5</v>
      </c>
      <c r="F465" s="23">
        <f t="shared" si="6"/>
        <v>5.5</v>
      </c>
      <c r="G465" s="7"/>
      <c r="I465" s="98"/>
      <c r="J465" s="118"/>
      <c r="K465" s="158"/>
      <c r="L465" s="158"/>
    </row>
    <row r="466" spans="1:12" x14ac:dyDescent="0.3">
      <c r="A466" s="36" t="s">
        <v>1108</v>
      </c>
      <c r="B466" s="4" t="s">
        <v>1664</v>
      </c>
      <c r="C466" s="4" t="s">
        <v>130</v>
      </c>
      <c r="D466" s="22">
        <v>1</v>
      </c>
      <c r="E466" s="76">
        <v>1.73</v>
      </c>
      <c r="F466" s="23">
        <f t="shared" si="6"/>
        <v>1.73</v>
      </c>
      <c r="G466" s="7"/>
      <c r="I466" s="98"/>
      <c r="J466" s="118"/>
      <c r="K466" s="158"/>
      <c r="L466" s="158"/>
    </row>
    <row r="467" spans="1:12" ht="15" thickBot="1" x14ac:dyDescent="0.35">
      <c r="A467" s="36" t="s">
        <v>1659</v>
      </c>
      <c r="B467" s="4" t="s">
        <v>1665</v>
      </c>
      <c r="C467" s="4" t="s">
        <v>130</v>
      </c>
      <c r="D467" s="22">
        <v>1</v>
      </c>
      <c r="E467" s="6">
        <v>0.3</v>
      </c>
      <c r="F467" s="23">
        <f t="shared" si="6"/>
        <v>0.3</v>
      </c>
      <c r="G467" s="93"/>
      <c r="I467" s="153"/>
      <c r="J467" s="118"/>
      <c r="K467" s="159"/>
      <c r="L467" s="159"/>
    </row>
    <row r="468" spans="1:12" ht="15.6" thickTop="1" thickBot="1" x14ac:dyDescent="0.35">
      <c r="A468" s="71">
        <v>2</v>
      </c>
      <c r="B468" s="244" t="s">
        <v>49</v>
      </c>
      <c r="C468" s="245"/>
      <c r="D468" s="245"/>
      <c r="E468" s="246"/>
      <c r="F468" s="72">
        <f>SUM(F460:F467)</f>
        <v>27.52</v>
      </c>
      <c r="G468" s="73">
        <f>SUM(F468/F476)</f>
        <v>0.59645571126646224</v>
      </c>
    </row>
    <row r="469" spans="1:12" ht="15" thickTop="1" x14ac:dyDescent="0.3">
      <c r="A469" s="20"/>
      <c r="B469" s="74" t="s">
        <v>22</v>
      </c>
      <c r="C469" s="4"/>
      <c r="D469" s="4"/>
      <c r="E469" s="4"/>
      <c r="F469" s="41"/>
      <c r="G469" s="75"/>
    </row>
    <row r="470" spans="1:12" ht="33.6" customHeight="1" thickBot="1" x14ac:dyDescent="0.35">
      <c r="A470" s="36" t="s">
        <v>50</v>
      </c>
      <c r="B470" s="4" t="s">
        <v>699</v>
      </c>
      <c r="C470" s="4" t="s">
        <v>18</v>
      </c>
      <c r="D470" s="4">
        <v>4.4999999999999997E-3</v>
      </c>
      <c r="E470" s="76">
        <v>12.8</v>
      </c>
      <c r="F470" s="23">
        <f>PRODUCT(D470:E470)</f>
        <v>5.7599999999999998E-2</v>
      </c>
      <c r="G470" s="7"/>
    </row>
    <row r="471" spans="1:12" ht="15.6" thickTop="1" thickBot="1" x14ac:dyDescent="0.35">
      <c r="A471" s="71">
        <v>3</v>
      </c>
      <c r="B471" s="244" t="s">
        <v>25</v>
      </c>
      <c r="C471" s="245"/>
      <c r="D471" s="245"/>
      <c r="E471" s="246"/>
      <c r="F471" s="72">
        <f>SUM(F470)</f>
        <v>5.7599999999999998E-2</v>
      </c>
      <c r="G471" s="73">
        <f>SUM(F471/F476)</f>
        <v>1.2483956747437583E-3</v>
      </c>
    </row>
    <row r="472" spans="1:12" ht="15.6" thickTop="1" thickBot="1" x14ac:dyDescent="0.35">
      <c r="A472" s="78" t="s">
        <v>26</v>
      </c>
      <c r="B472" s="244" t="s">
        <v>54</v>
      </c>
      <c r="C472" s="245"/>
      <c r="D472" s="245"/>
      <c r="E472" s="246"/>
      <c r="F472" s="79">
        <f>SUM(F458,F468,F471)</f>
        <v>36.473689999999998</v>
      </c>
      <c r="G472" s="3"/>
    </row>
    <row r="473" spans="1:12" ht="15.6" thickTop="1" thickBot="1" x14ac:dyDescent="0.35">
      <c r="A473" s="80">
        <v>4</v>
      </c>
      <c r="B473" s="264" t="s">
        <v>28</v>
      </c>
      <c r="C473" s="265"/>
      <c r="D473" s="265"/>
      <c r="E473" s="266"/>
      <c r="F473" s="79">
        <f>SUM(F472)*15%</f>
        <v>5.4710534999999991</v>
      </c>
      <c r="G473" s="73">
        <f>SUM(F473/F476)</f>
        <v>0.11857707509881422</v>
      </c>
    </row>
    <row r="474" spans="1:12" ht="15.6" thickTop="1" thickBot="1" x14ac:dyDescent="0.35">
      <c r="A474" s="78" t="s">
        <v>29</v>
      </c>
      <c r="B474" s="244" t="s">
        <v>55</v>
      </c>
      <c r="C474" s="245"/>
      <c r="D474" s="245"/>
      <c r="E474" s="246"/>
      <c r="F474" s="81">
        <f>SUM(F472:F473)</f>
        <v>41.944743499999994</v>
      </c>
    </row>
    <row r="475" spans="1:12" ht="15.6" thickTop="1" thickBot="1" x14ac:dyDescent="0.35">
      <c r="A475" s="80">
        <v>5</v>
      </c>
      <c r="B475" s="264" t="s">
        <v>31</v>
      </c>
      <c r="C475" s="265"/>
      <c r="D475" s="265"/>
      <c r="E475" s="266"/>
      <c r="F475" s="79">
        <f>SUM(F474)*10%</f>
        <v>4.1944743499999992</v>
      </c>
      <c r="G475" s="73">
        <f>SUM(F475/F476)</f>
        <v>9.0909090909090898E-2</v>
      </c>
    </row>
    <row r="476" spans="1:12" ht="15.6" thickTop="1" thickBot="1" x14ac:dyDescent="0.35">
      <c r="A476" s="78" t="s">
        <v>32</v>
      </c>
      <c r="B476" s="244" t="s">
        <v>33</v>
      </c>
      <c r="C476" s="245"/>
      <c r="D476" s="245"/>
      <c r="E476" s="246"/>
      <c r="F476" s="81">
        <f>SUM(F474:F475)</f>
        <v>46.139217849999994</v>
      </c>
      <c r="G476" s="82">
        <f>SUM(G458,G468,G471,G473,G475)</f>
        <v>1</v>
      </c>
    </row>
    <row r="477" spans="1:12" ht="15.6" thickTop="1" thickBot="1" x14ac:dyDescent="0.35"/>
    <row r="478" spans="1:12" ht="44.4" thickTop="1" thickBot="1" x14ac:dyDescent="0.35">
      <c r="A478" s="61" t="s">
        <v>2</v>
      </c>
      <c r="B478" s="62" t="s">
        <v>3</v>
      </c>
      <c r="C478" s="63" t="s">
        <v>4</v>
      </c>
      <c r="D478" s="64" t="s">
        <v>5</v>
      </c>
      <c r="E478" s="27"/>
      <c r="F478" s="20"/>
      <c r="G478" s="20"/>
      <c r="H478" s="2"/>
    </row>
    <row r="479" spans="1:12" ht="318" customHeight="1" thickTop="1" x14ac:dyDescent="0.3">
      <c r="A479" s="234" t="s">
        <v>1661</v>
      </c>
      <c r="B479" s="301" t="s">
        <v>1662</v>
      </c>
      <c r="C479" s="274"/>
      <c r="D479" s="272"/>
      <c r="E479" s="27"/>
      <c r="F479" s="20"/>
      <c r="G479" s="20"/>
      <c r="H479" s="2"/>
    </row>
    <row r="480" spans="1:12" ht="234.6" customHeight="1" x14ac:dyDescent="0.3">
      <c r="A480" s="237"/>
      <c r="B480" s="302"/>
      <c r="C480" s="275"/>
      <c r="D480" s="273"/>
      <c r="E480" s="20"/>
      <c r="F480" s="20"/>
      <c r="G480" s="20"/>
    </row>
    <row r="481" spans="1:12" ht="22.2" customHeight="1" thickBot="1" x14ac:dyDescent="0.35">
      <c r="A481" s="155" t="s">
        <v>1666</v>
      </c>
      <c r="B481" s="145" t="s">
        <v>1644</v>
      </c>
      <c r="C481" s="16" t="s">
        <v>130</v>
      </c>
      <c r="D481" s="16">
        <v>1</v>
      </c>
      <c r="E481" s="20"/>
      <c r="F481" s="20"/>
      <c r="G481" s="20"/>
    </row>
    <row r="482" spans="1:12" ht="30" thickTop="1" thickBot="1" x14ac:dyDescent="0.35">
      <c r="A482" s="61" t="s">
        <v>9</v>
      </c>
      <c r="B482" s="62" t="s">
        <v>10</v>
      </c>
      <c r="C482" s="62" t="s">
        <v>4</v>
      </c>
      <c r="D482" s="62" t="s">
        <v>11</v>
      </c>
      <c r="E482" s="62" t="s">
        <v>12</v>
      </c>
      <c r="F482" s="62" t="s">
        <v>13</v>
      </c>
      <c r="G482" s="64" t="s">
        <v>14</v>
      </c>
    </row>
    <row r="483" spans="1:12" ht="15" thickTop="1" x14ac:dyDescent="0.3">
      <c r="A483" s="20"/>
      <c r="B483" s="67" t="s">
        <v>15</v>
      </c>
      <c r="C483" s="68"/>
      <c r="D483" s="68"/>
      <c r="E483" s="68"/>
      <c r="F483" s="68"/>
      <c r="G483" s="7"/>
    </row>
    <row r="484" spans="1:12" x14ac:dyDescent="0.3">
      <c r="A484" s="36" t="s">
        <v>16</v>
      </c>
      <c r="B484" s="4" t="s">
        <v>17</v>
      </c>
      <c r="C484" s="4" t="s">
        <v>18</v>
      </c>
      <c r="D484" s="4">
        <v>0.05</v>
      </c>
      <c r="E484" s="70">
        <v>28.09</v>
      </c>
      <c r="F484" s="6">
        <f>PRODUCT(D484:E484)</f>
        <v>1.4045000000000001</v>
      </c>
      <c r="G484" s="7"/>
    </row>
    <row r="485" spans="1:12" ht="15" thickBot="1" x14ac:dyDescent="0.35">
      <c r="A485" s="36" t="s">
        <v>19</v>
      </c>
      <c r="B485" s="4" t="s">
        <v>20</v>
      </c>
      <c r="C485" s="4" t="s">
        <v>18</v>
      </c>
      <c r="D485" s="4">
        <v>0.05</v>
      </c>
      <c r="E485" s="70">
        <v>25.18</v>
      </c>
      <c r="F485" s="6">
        <f>PRODUCT(D485:E485)</f>
        <v>1.2590000000000001</v>
      </c>
      <c r="G485" s="7"/>
    </row>
    <row r="486" spans="1:12" ht="15.6" thickTop="1" thickBot="1" x14ac:dyDescent="0.35">
      <c r="A486" s="71">
        <v>1</v>
      </c>
      <c r="B486" s="244" t="s">
        <v>21</v>
      </c>
      <c r="C486" s="245"/>
      <c r="D486" s="245"/>
      <c r="E486" s="246"/>
      <c r="F486" s="72">
        <f>SUM(F484:F485)</f>
        <v>2.6635</v>
      </c>
      <c r="G486" s="73">
        <f>SUM(F486/F504)</f>
        <v>7.8869865743115899E-2</v>
      </c>
    </row>
    <row r="487" spans="1:12" ht="15" thickTop="1" x14ac:dyDescent="0.3">
      <c r="A487" s="20"/>
      <c r="B487" s="74" t="s">
        <v>45</v>
      </c>
      <c r="C487" s="4"/>
      <c r="D487" s="4"/>
      <c r="E487" s="4"/>
      <c r="F487" s="41"/>
      <c r="G487" s="75"/>
    </row>
    <row r="488" spans="1:12" ht="36" customHeight="1" x14ac:dyDescent="0.3">
      <c r="A488" s="36" t="s">
        <v>23</v>
      </c>
      <c r="B488" s="4" t="s">
        <v>1636</v>
      </c>
      <c r="C488" s="4" t="s">
        <v>1637</v>
      </c>
      <c r="D488" s="22">
        <v>15</v>
      </c>
      <c r="E488" s="76">
        <v>0.69</v>
      </c>
      <c r="F488" s="6">
        <f t="shared" ref="F488:F495" si="7">PRODUCT(D488:E488)</f>
        <v>10.35</v>
      </c>
      <c r="G488" s="7"/>
      <c r="I488" s="98"/>
      <c r="J488" s="118"/>
      <c r="K488" s="158"/>
      <c r="L488" s="158"/>
    </row>
    <row r="489" spans="1:12" ht="34.200000000000003" customHeight="1" x14ac:dyDescent="0.3">
      <c r="A489" s="36" t="s">
        <v>47</v>
      </c>
      <c r="B489" s="4" t="s">
        <v>1638</v>
      </c>
      <c r="C489" s="4" t="s">
        <v>130</v>
      </c>
      <c r="D489" s="22">
        <v>1</v>
      </c>
      <c r="E489" s="76">
        <v>5.01</v>
      </c>
      <c r="F489" s="23">
        <f t="shared" si="7"/>
        <v>5.01</v>
      </c>
      <c r="G489" s="7"/>
      <c r="I489" s="98"/>
      <c r="J489" s="118"/>
      <c r="K489" s="158"/>
      <c r="L489" s="158"/>
    </row>
    <row r="490" spans="1:12" ht="20.399999999999999" customHeight="1" x14ac:dyDescent="0.3">
      <c r="A490" s="36" t="s">
        <v>78</v>
      </c>
      <c r="B490" s="4" t="s">
        <v>1639</v>
      </c>
      <c r="C490" s="4" t="s">
        <v>130</v>
      </c>
      <c r="D490" s="22">
        <v>1</v>
      </c>
      <c r="E490" s="76">
        <v>0.53</v>
      </c>
      <c r="F490" s="23">
        <f t="shared" si="7"/>
        <v>0.53</v>
      </c>
      <c r="G490" s="7"/>
      <c r="I490" s="98"/>
      <c r="J490" s="118"/>
      <c r="K490" s="158"/>
      <c r="L490" s="158"/>
    </row>
    <row r="491" spans="1:12" x14ac:dyDescent="0.3">
      <c r="A491" s="36" t="s">
        <v>1051</v>
      </c>
      <c r="B491" s="4" t="s">
        <v>1652</v>
      </c>
      <c r="C491" s="4" t="s">
        <v>130</v>
      </c>
      <c r="D491" s="22">
        <v>1</v>
      </c>
      <c r="E491" s="76">
        <v>0.35</v>
      </c>
      <c r="F491" s="23">
        <f t="shared" si="7"/>
        <v>0.35</v>
      </c>
      <c r="G491" s="7"/>
      <c r="I491" s="98"/>
      <c r="J491" s="118"/>
      <c r="K491" s="158"/>
      <c r="L491" s="158"/>
    </row>
    <row r="492" spans="1:12" ht="20.399999999999999" customHeight="1" x14ac:dyDescent="0.3">
      <c r="A492" s="36" t="s">
        <v>1053</v>
      </c>
      <c r="B492" s="4" t="s">
        <v>1641</v>
      </c>
      <c r="C492" s="4" t="s">
        <v>130</v>
      </c>
      <c r="D492" s="22">
        <v>1</v>
      </c>
      <c r="E492" s="76">
        <v>0.25</v>
      </c>
      <c r="F492" s="23">
        <f t="shared" si="7"/>
        <v>0.25</v>
      </c>
      <c r="G492" s="7"/>
      <c r="I492" s="98"/>
      <c r="J492" s="118"/>
      <c r="K492" s="158"/>
      <c r="L492" s="158"/>
    </row>
    <row r="493" spans="1:12" ht="54" customHeight="1" x14ac:dyDescent="0.3">
      <c r="A493" s="36" t="s">
        <v>1055</v>
      </c>
      <c r="B493" s="4" t="s">
        <v>1642</v>
      </c>
      <c r="C493" s="4" t="s">
        <v>130</v>
      </c>
      <c r="D493" s="22">
        <v>1</v>
      </c>
      <c r="E493" s="76">
        <v>5.5</v>
      </c>
      <c r="F493" s="23">
        <f t="shared" si="7"/>
        <v>5.5</v>
      </c>
      <c r="G493" s="7"/>
      <c r="I493" s="98"/>
      <c r="J493" s="118"/>
      <c r="K493" s="158"/>
      <c r="L493" s="158"/>
    </row>
    <row r="494" spans="1:12" ht="21.6" customHeight="1" x14ac:dyDescent="0.3">
      <c r="A494" s="36" t="s">
        <v>1108</v>
      </c>
      <c r="B494" s="4" t="s">
        <v>1664</v>
      </c>
      <c r="C494" s="4" t="s">
        <v>130</v>
      </c>
      <c r="D494" s="22">
        <v>1</v>
      </c>
      <c r="E494" s="76">
        <v>1.73</v>
      </c>
      <c r="F494" s="23">
        <f t="shared" si="7"/>
        <v>1.73</v>
      </c>
      <c r="G494" s="7"/>
      <c r="I494" s="98"/>
      <c r="J494" s="118"/>
      <c r="K494" s="158"/>
      <c r="L494" s="158"/>
    </row>
    <row r="495" spans="1:12" ht="15" thickBot="1" x14ac:dyDescent="0.35">
      <c r="A495" s="36" t="s">
        <v>1659</v>
      </c>
      <c r="B495" s="4" t="s">
        <v>1665</v>
      </c>
      <c r="C495" s="4" t="s">
        <v>130</v>
      </c>
      <c r="D495" s="22">
        <v>1</v>
      </c>
      <c r="E495" s="6">
        <v>0.3</v>
      </c>
      <c r="F495" s="23">
        <f t="shared" si="7"/>
        <v>0.3</v>
      </c>
      <c r="G495" s="93"/>
      <c r="I495" s="153"/>
      <c r="J495" s="118"/>
      <c r="K495" s="159"/>
      <c r="L495" s="159"/>
    </row>
    <row r="496" spans="1:12" ht="15.6" thickTop="1" thickBot="1" x14ac:dyDescent="0.35">
      <c r="A496" s="71">
        <v>2</v>
      </c>
      <c r="B496" s="244" t="s">
        <v>49</v>
      </c>
      <c r="C496" s="245"/>
      <c r="D496" s="245"/>
      <c r="E496" s="246"/>
      <c r="F496" s="72">
        <f>SUM(F488:F495)</f>
        <v>24.02</v>
      </c>
      <c r="G496" s="73">
        <f>SUM(F496/F504)</f>
        <v>0.7112649428006923</v>
      </c>
    </row>
    <row r="497" spans="1:8" ht="15" thickTop="1" x14ac:dyDescent="0.3">
      <c r="A497" s="20"/>
      <c r="B497" s="74" t="s">
        <v>22</v>
      </c>
      <c r="C497" s="4"/>
      <c r="D497" s="4"/>
      <c r="E497" s="4"/>
      <c r="F497" s="41"/>
      <c r="G497" s="75"/>
    </row>
    <row r="498" spans="1:8" ht="34.200000000000003" customHeight="1" thickBot="1" x14ac:dyDescent="0.35">
      <c r="A498" s="36" t="s">
        <v>50</v>
      </c>
      <c r="B498" s="4" t="s">
        <v>699</v>
      </c>
      <c r="C498" s="4" t="s">
        <v>18</v>
      </c>
      <c r="D498" s="4">
        <v>1E-3</v>
      </c>
      <c r="E498" s="76">
        <v>12.8</v>
      </c>
      <c r="F498" s="23">
        <f>PRODUCT(D498:E498)</f>
        <v>1.2800000000000001E-2</v>
      </c>
      <c r="G498" s="7"/>
    </row>
    <row r="499" spans="1:8" ht="15.6" thickTop="1" thickBot="1" x14ac:dyDescent="0.35">
      <c r="A499" s="71">
        <v>3</v>
      </c>
      <c r="B499" s="244" t="s">
        <v>25</v>
      </c>
      <c r="C499" s="245"/>
      <c r="D499" s="245"/>
      <c r="E499" s="246"/>
      <c r="F499" s="72">
        <f>SUM(F498)</f>
        <v>1.2800000000000001E-2</v>
      </c>
      <c r="G499" s="73">
        <f>SUM(F499/F504)</f>
        <v>3.7902544828679691E-4</v>
      </c>
    </row>
    <row r="500" spans="1:8" ht="15.6" thickTop="1" thickBot="1" x14ac:dyDescent="0.35">
      <c r="A500" s="78" t="s">
        <v>26</v>
      </c>
      <c r="B500" s="244" t="s">
        <v>54</v>
      </c>
      <c r="C500" s="245"/>
      <c r="D500" s="245"/>
      <c r="E500" s="246"/>
      <c r="F500" s="79">
        <f>SUM(F486,F496,F499)</f>
        <v>26.696299999999997</v>
      </c>
      <c r="G500" s="3"/>
    </row>
    <row r="501" spans="1:8" ht="15.6" thickTop="1" thickBot="1" x14ac:dyDescent="0.35">
      <c r="A501" s="80">
        <v>4</v>
      </c>
      <c r="B501" s="264" t="s">
        <v>28</v>
      </c>
      <c r="C501" s="265"/>
      <c r="D501" s="265"/>
      <c r="E501" s="266"/>
      <c r="F501" s="79">
        <f>SUM(F500)*15%</f>
        <v>4.0044449999999996</v>
      </c>
      <c r="G501" s="73">
        <f>SUM(F501/F504)</f>
        <v>0.11857707509881424</v>
      </c>
    </row>
    <row r="502" spans="1:8" ht="15.6" thickTop="1" thickBot="1" x14ac:dyDescent="0.35">
      <c r="A502" s="78" t="s">
        <v>29</v>
      </c>
      <c r="B502" s="244" t="s">
        <v>55</v>
      </c>
      <c r="C502" s="245"/>
      <c r="D502" s="245"/>
      <c r="E502" s="246"/>
      <c r="F502" s="81">
        <f>SUM(F500:F501)</f>
        <v>30.700744999999998</v>
      </c>
    </row>
    <row r="503" spans="1:8" ht="15.6" thickTop="1" thickBot="1" x14ac:dyDescent="0.35">
      <c r="A503" s="80">
        <v>5</v>
      </c>
      <c r="B503" s="264" t="s">
        <v>31</v>
      </c>
      <c r="C503" s="265"/>
      <c r="D503" s="265"/>
      <c r="E503" s="266"/>
      <c r="F503" s="79">
        <f>SUM(F502)*10%</f>
        <v>3.0700745</v>
      </c>
      <c r="G503" s="73">
        <f>SUM(F503/F504)</f>
        <v>9.0909090909090925E-2</v>
      </c>
    </row>
    <row r="504" spans="1:8" ht="15.6" thickTop="1" thickBot="1" x14ac:dyDescent="0.35">
      <c r="A504" s="78" t="s">
        <v>32</v>
      </c>
      <c r="B504" s="244" t="s">
        <v>33</v>
      </c>
      <c r="C504" s="245"/>
      <c r="D504" s="245"/>
      <c r="E504" s="246"/>
      <c r="F504" s="81">
        <f>SUM(F502:F503)</f>
        <v>33.770819499999995</v>
      </c>
      <c r="G504" s="82">
        <f>SUM(G486,G496,G499,G501,G503)</f>
        <v>1.0000000000000002</v>
      </c>
    </row>
    <row r="505" spans="1:8" ht="15.6" thickTop="1" thickBot="1" x14ac:dyDescent="0.35"/>
    <row r="506" spans="1:8" ht="44.4" thickTop="1" thickBot="1" x14ac:dyDescent="0.35">
      <c r="A506" s="61" t="s">
        <v>2</v>
      </c>
      <c r="B506" s="62" t="s">
        <v>3</v>
      </c>
      <c r="C506" s="63" t="s">
        <v>4</v>
      </c>
      <c r="D506" s="64" t="s">
        <v>5</v>
      </c>
      <c r="E506" s="27"/>
      <c r="F506" s="20"/>
      <c r="G506" s="20"/>
      <c r="H506" s="2"/>
    </row>
    <row r="507" spans="1:8" ht="344.4" customHeight="1" thickTop="1" x14ac:dyDescent="0.3">
      <c r="A507" s="234" t="s">
        <v>1661</v>
      </c>
      <c r="B507" s="278" t="s">
        <v>1662</v>
      </c>
      <c r="C507" s="274"/>
      <c r="D507" s="272"/>
      <c r="E507" s="27"/>
      <c r="F507" s="20"/>
      <c r="G507" s="20"/>
      <c r="H507" s="2"/>
    </row>
    <row r="508" spans="1:8" ht="204.6" customHeight="1" x14ac:dyDescent="0.3">
      <c r="A508" s="237"/>
      <c r="B508" s="280"/>
      <c r="C508" s="275"/>
      <c r="D508" s="273"/>
      <c r="E508" s="20"/>
      <c r="F508" s="20"/>
      <c r="G508" s="20"/>
    </row>
    <row r="509" spans="1:8" ht="15" thickBot="1" x14ac:dyDescent="0.35">
      <c r="A509" s="155" t="s">
        <v>1667</v>
      </c>
      <c r="B509" s="145" t="s">
        <v>1646</v>
      </c>
      <c r="C509" s="16" t="s">
        <v>130</v>
      </c>
      <c r="D509" s="16">
        <v>1</v>
      </c>
      <c r="E509" s="20"/>
      <c r="F509" s="20"/>
      <c r="G509" s="20"/>
    </row>
    <row r="510" spans="1:8" ht="30" thickTop="1" thickBot="1" x14ac:dyDescent="0.35">
      <c r="A510" s="61" t="s">
        <v>9</v>
      </c>
      <c r="B510" s="62" t="s">
        <v>10</v>
      </c>
      <c r="C510" s="62" t="s">
        <v>4</v>
      </c>
      <c r="D510" s="62" t="s">
        <v>11</v>
      </c>
      <c r="E510" s="62" t="s">
        <v>12</v>
      </c>
      <c r="F510" s="62" t="s">
        <v>13</v>
      </c>
      <c r="G510" s="64" t="s">
        <v>14</v>
      </c>
    </row>
    <row r="511" spans="1:8" ht="15" thickTop="1" x14ac:dyDescent="0.3">
      <c r="A511" s="20"/>
      <c r="B511" s="67" t="s">
        <v>15</v>
      </c>
      <c r="C511" s="68"/>
      <c r="D511" s="68"/>
      <c r="E511" s="68"/>
      <c r="F511" s="68"/>
      <c r="G511" s="7"/>
    </row>
    <row r="512" spans="1:8" x14ac:dyDescent="0.3">
      <c r="A512" s="36" t="s">
        <v>16</v>
      </c>
      <c r="B512" s="4" t="s">
        <v>17</v>
      </c>
      <c r="C512" s="4" t="s">
        <v>18</v>
      </c>
      <c r="D512" s="22">
        <v>0.16700000000000001</v>
      </c>
      <c r="E512" s="70">
        <v>28.09</v>
      </c>
      <c r="F512" s="6">
        <f>PRODUCT(D512:E512)</f>
        <v>4.6910300000000005</v>
      </c>
      <c r="G512" s="7"/>
    </row>
    <row r="513" spans="1:12" ht="15" thickBot="1" x14ac:dyDescent="0.35">
      <c r="A513" s="36" t="s">
        <v>19</v>
      </c>
      <c r="B513" s="4" t="s">
        <v>20</v>
      </c>
      <c r="C513" s="4" t="s">
        <v>18</v>
      </c>
      <c r="D513" s="22">
        <v>0.16700000000000001</v>
      </c>
      <c r="E513" s="70">
        <v>25.18</v>
      </c>
      <c r="F513" s="6">
        <f>PRODUCT(D513:E513)</f>
        <v>4.2050600000000005</v>
      </c>
      <c r="G513" s="7"/>
    </row>
    <row r="514" spans="1:12" ht="15.6" thickTop="1" thickBot="1" x14ac:dyDescent="0.35">
      <c r="A514" s="71">
        <v>1</v>
      </c>
      <c r="B514" s="244" t="s">
        <v>21</v>
      </c>
      <c r="C514" s="245"/>
      <c r="D514" s="245"/>
      <c r="E514" s="246"/>
      <c r="F514" s="72">
        <f>SUM(F512:F513)</f>
        <v>8.8960900000000009</v>
      </c>
      <c r="G514" s="73">
        <f>SUM(F514/F533)</f>
        <v>0.11628994713963606</v>
      </c>
    </row>
    <row r="515" spans="1:12" ht="15" thickTop="1" x14ac:dyDescent="0.3">
      <c r="A515" s="36"/>
      <c r="B515" s="74" t="s">
        <v>45</v>
      </c>
      <c r="C515" s="4"/>
      <c r="D515" s="4"/>
      <c r="E515" s="4"/>
      <c r="F515" s="41"/>
      <c r="G515" s="75"/>
    </row>
    <row r="516" spans="1:12" ht="28.8" x14ac:dyDescent="0.3">
      <c r="A516" s="36" t="s">
        <v>23</v>
      </c>
      <c r="B516" s="4" t="s">
        <v>1636</v>
      </c>
      <c r="C516" s="4" t="s">
        <v>1637</v>
      </c>
      <c r="D516" s="22">
        <v>15</v>
      </c>
      <c r="E516" s="76">
        <v>0.69</v>
      </c>
      <c r="F516" s="6">
        <f t="shared" ref="F516:F524" si="8">PRODUCT(D516:E516)</f>
        <v>10.35</v>
      </c>
      <c r="G516" s="7"/>
      <c r="I516" s="98"/>
      <c r="J516" s="118"/>
      <c r="K516" s="158"/>
      <c r="L516" s="158"/>
    </row>
    <row r="517" spans="1:12" x14ac:dyDescent="0.3">
      <c r="A517" s="36" t="s">
        <v>47</v>
      </c>
      <c r="B517" s="4" t="s">
        <v>1638</v>
      </c>
      <c r="C517" s="4" t="s">
        <v>130</v>
      </c>
      <c r="D517" s="22">
        <v>1</v>
      </c>
      <c r="E517" s="76">
        <v>5.01</v>
      </c>
      <c r="F517" s="23">
        <f t="shared" si="8"/>
        <v>5.01</v>
      </c>
      <c r="G517" s="7"/>
      <c r="I517" s="98"/>
      <c r="J517" s="118"/>
      <c r="K517" s="158"/>
      <c r="L517" s="158"/>
    </row>
    <row r="518" spans="1:12" x14ac:dyDescent="0.3">
      <c r="A518" s="36" t="s">
        <v>78</v>
      </c>
      <c r="B518" s="4" t="s">
        <v>1639</v>
      </c>
      <c r="C518" s="4" t="s">
        <v>130</v>
      </c>
      <c r="D518" s="22">
        <v>1</v>
      </c>
      <c r="E518" s="76">
        <v>0.53</v>
      </c>
      <c r="F518" s="23">
        <f t="shared" si="8"/>
        <v>0.53</v>
      </c>
      <c r="G518" s="7"/>
      <c r="I518" s="98"/>
      <c r="J518" s="118"/>
      <c r="K518" s="158"/>
      <c r="L518" s="158"/>
    </row>
    <row r="519" spans="1:12" x14ac:dyDescent="0.3">
      <c r="A519" s="36" t="s">
        <v>1051</v>
      </c>
      <c r="B519" s="4" t="s">
        <v>1652</v>
      </c>
      <c r="C519" s="4" t="s">
        <v>130</v>
      </c>
      <c r="D519" s="22">
        <v>1</v>
      </c>
      <c r="E519" s="76">
        <v>0.35</v>
      </c>
      <c r="F519" s="23">
        <f t="shared" si="8"/>
        <v>0.35</v>
      </c>
      <c r="G519" s="7"/>
      <c r="I519" s="98"/>
      <c r="J519" s="118"/>
      <c r="K519" s="158"/>
      <c r="L519" s="158"/>
    </row>
    <row r="520" spans="1:12" x14ac:dyDescent="0.3">
      <c r="A520" s="36" t="s">
        <v>1053</v>
      </c>
      <c r="B520" s="4" t="s">
        <v>1641</v>
      </c>
      <c r="C520" s="4" t="s">
        <v>130</v>
      </c>
      <c r="D520" s="22">
        <v>15</v>
      </c>
      <c r="E520" s="76">
        <v>0.25</v>
      </c>
      <c r="F520" s="23">
        <f t="shared" si="8"/>
        <v>3.75</v>
      </c>
      <c r="G520" s="7"/>
      <c r="I520" s="98"/>
      <c r="J520" s="118"/>
      <c r="K520" s="158"/>
      <c r="L520" s="158"/>
    </row>
    <row r="521" spans="1:12" ht="20.399999999999999" customHeight="1" x14ac:dyDescent="0.3">
      <c r="A521" s="36" t="s">
        <v>1055</v>
      </c>
      <c r="B521" s="4" t="s">
        <v>1668</v>
      </c>
      <c r="C521" s="4" t="s">
        <v>130</v>
      </c>
      <c r="D521" s="22">
        <v>30</v>
      </c>
      <c r="E521" s="76">
        <v>0.8</v>
      </c>
      <c r="F521" s="23">
        <f t="shared" si="8"/>
        <v>24</v>
      </c>
      <c r="G521" s="7"/>
      <c r="I521" s="98"/>
      <c r="J521" s="118"/>
      <c r="K521" s="158"/>
      <c r="L521" s="158"/>
    </row>
    <row r="522" spans="1:12" ht="49.2" customHeight="1" x14ac:dyDescent="0.3">
      <c r="A522" s="36" t="s">
        <v>1108</v>
      </c>
      <c r="B522" s="4" t="s">
        <v>1648</v>
      </c>
      <c r="C522" s="4" t="s">
        <v>130</v>
      </c>
      <c r="D522" s="22">
        <v>1</v>
      </c>
      <c r="E522" s="76">
        <v>5.5</v>
      </c>
      <c r="F522" s="23">
        <f t="shared" si="8"/>
        <v>5.5</v>
      </c>
      <c r="G522" s="7"/>
      <c r="I522" s="98"/>
      <c r="J522" s="118"/>
      <c r="K522" s="158"/>
      <c r="L522" s="158"/>
    </row>
    <row r="523" spans="1:12" ht="18.600000000000001" customHeight="1" x14ac:dyDescent="0.3">
      <c r="A523" s="36" t="s">
        <v>1659</v>
      </c>
      <c r="B523" s="4" t="s">
        <v>1669</v>
      </c>
      <c r="C523" s="4" t="s">
        <v>130</v>
      </c>
      <c r="D523" s="22">
        <v>1</v>
      </c>
      <c r="E523" s="76">
        <v>1.73</v>
      </c>
      <c r="F523" s="23">
        <f t="shared" si="8"/>
        <v>1.73</v>
      </c>
      <c r="G523" s="7"/>
      <c r="I523" s="153"/>
      <c r="J523" s="118"/>
      <c r="K523" s="159"/>
      <c r="L523" s="159"/>
    </row>
    <row r="524" spans="1:12" ht="19.8" customHeight="1" thickBot="1" x14ac:dyDescent="0.35">
      <c r="A524" s="36" t="s">
        <v>1670</v>
      </c>
      <c r="B524" s="4" t="s">
        <v>1671</v>
      </c>
      <c r="C524" s="4" t="s">
        <v>130</v>
      </c>
      <c r="D524" s="22">
        <v>1</v>
      </c>
      <c r="E524" s="6">
        <v>0.3</v>
      </c>
      <c r="F524" s="23">
        <f t="shared" si="8"/>
        <v>0.3</v>
      </c>
      <c r="G524" s="93"/>
      <c r="I524" s="153"/>
      <c r="J524" s="118"/>
      <c r="K524" s="159"/>
      <c r="L524" s="159"/>
    </row>
    <row r="525" spans="1:12" ht="15.6" thickTop="1" thickBot="1" x14ac:dyDescent="0.35">
      <c r="A525" s="71">
        <v>2</v>
      </c>
      <c r="B525" s="244" t="s">
        <v>49</v>
      </c>
      <c r="C525" s="245"/>
      <c r="D525" s="245"/>
      <c r="E525" s="246"/>
      <c r="F525" s="72">
        <f>SUM(F516:F524)</f>
        <v>51.519999999999989</v>
      </c>
      <c r="G525" s="73">
        <f>SUM(F525/F533)</f>
        <v>0.67347093797770119</v>
      </c>
    </row>
    <row r="526" spans="1:12" ht="15" thickTop="1" x14ac:dyDescent="0.3">
      <c r="A526" s="20"/>
      <c r="B526" s="74" t="s">
        <v>22</v>
      </c>
      <c r="C526" s="4"/>
      <c r="D526" s="4"/>
      <c r="E526" s="4"/>
      <c r="F526" s="41"/>
      <c r="G526" s="75"/>
    </row>
    <row r="527" spans="1:12" ht="32.4" customHeight="1" thickBot="1" x14ac:dyDescent="0.35">
      <c r="A527" s="36" t="s">
        <v>50</v>
      </c>
      <c r="B527" s="4" t="s">
        <v>699</v>
      </c>
      <c r="C527" s="4" t="s">
        <v>18</v>
      </c>
      <c r="D527" s="4">
        <v>4.4999999999999997E-3</v>
      </c>
      <c r="E527" s="76">
        <v>12.8</v>
      </c>
      <c r="F527" s="23">
        <f>PRODUCT(D527:E527)</f>
        <v>5.7599999999999998E-2</v>
      </c>
      <c r="G527" s="7"/>
    </row>
    <row r="528" spans="1:12" ht="15.6" thickTop="1" thickBot="1" x14ac:dyDescent="0.35">
      <c r="A528" s="71">
        <v>3</v>
      </c>
      <c r="B528" s="244" t="s">
        <v>25</v>
      </c>
      <c r="C528" s="245"/>
      <c r="D528" s="245"/>
      <c r="E528" s="246"/>
      <c r="F528" s="72">
        <f>SUM(F527)</f>
        <v>5.7599999999999998E-2</v>
      </c>
      <c r="G528" s="73">
        <f>SUM(F528/F533)</f>
        <v>7.5294887475767854E-4</v>
      </c>
    </row>
    <row r="529" spans="1:8" ht="15.6" thickTop="1" thickBot="1" x14ac:dyDescent="0.35">
      <c r="A529" s="78" t="s">
        <v>26</v>
      </c>
      <c r="B529" s="244" t="s">
        <v>54</v>
      </c>
      <c r="C529" s="245"/>
      <c r="D529" s="245"/>
      <c r="E529" s="246"/>
      <c r="F529" s="79">
        <f>SUM(F514,F525,F528)</f>
        <v>60.473689999999991</v>
      </c>
      <c r="G529" s="3"/>
    </row>
    <row r="530" spans="1:8" ht="15.6" thickTop="1" thickBot="1" x14ac:dyDescent="0.35">
      <c r="A530" s="80">
        <v>4</v>
      </c>
      <c r="B530" s="264" t="s">
        <v>28</v>
      </c>
      <c r="C530" s="265"/>
      <c r="D530" s="265"/>
      <c r="E530" s="266"/>
      <c r="F530" s="79">
        <f>SUM(F529)*15%</f>
        <v>9.0710534999999979</v>
      </c>
      <c r="G530" s="73">
        <f>SUM(F530/F533)</f>
        <v>0.11857707509881424</v>
      </c>
    </row>
    <row r="531" spans="1:8" ht="15.6" thickTop="1" thickBot="1" x14ac:dyDescent="0.35">
      <c r="A531" s="78" t="s">
        <v>29</v>
      </c>
      <c r="B531" s="244" t="s">
        <v>55</v>
      </c>
      <c r="C531" s="245"/>
      <c r="D531" s="245"/>
      <c r="E531" s="246"/>
      <c r="F531" s="81">
        <f>SUM(F529:F530)</f>
        <v>69.544743499999981</v>
      </c>
    </row>
    <row r="532" spans="1:8" ht="15.6" thickTop="1" thickBot="1" x14ac:dyDescent="0.35">
      <c r="A532" s="80">
        <v>5</v>
      </c>
      <c r="B532" s="264" t="s">
        <v>31</v>
      </c>
      <c r="C532" s="265"/>
      <c r="D532" s="265"/>
      <c r="E532" s="266"/>
      <c r="F532" s="79">
        <f>SUM(F531)*10%</f>
        <v>6.9544743499999981</v>
      </c>
      <c r="G532" s="73">
        <f>SUM(F532/F533)</f>
        <v>9.0909090909090912E-2</v>
      </c>
    </row>
    <row r="533" spans="1:8" ht="15.6" thickTop="1" thickBot="1" x14ac:dyDescent="0.35">
      <c r="A533" s="78" t="s">
        <v>32</v>
      </c>
      <c r="B533" s="244" t="s">
        <v>33</v>
      </c>
      <c r="C533" s="245"/>
      <c r="D533" s="245"/>
      <c r="E533" s="246"/>
      <c r="F533" s="81">
        <f>SUM(F531:F532)</f>
        <v>76.49921784999998</v>
      </c>
      <c r="G533" s="82">
        <f>SUM(G514,G525,G528,G530,G532)</f>
        <v>1</v>
      </c>
    </row>
    <row r="534" spans="1:8" ht="15.6" thickTop="1" thickBot="1" x14ac:dyDescent="0.35"/>
    <row r="535" spans="1:8" ht="44.4" thickTop="1" thickBot="1" x14ac:dyDescent="0.35">
      <c r="A535" s="61" t="s">
        <v>2</v>
      </c>
      <c r="B535" s="62" t="s">
        <v>3</v>
      </c>
      <c r="C535" s="63" t="s">
        <v>4</v>
      </c>
      <c r="D535" s="64" t="s">
        <v>5</v>
      </c>
      <c r="E535" s="27"/>
      <c r="F535" s="20"/>
      <c r="G535" s="20"/>
      <c r="H535" s="2"/>
    </row>
    <row r="536" spans="1:8" ht="385.8" customHeight="1" thickTop="1" x14ac:dyDescent="0.3">
      <c r="A536" s="234" t="s">
        <v>1672</v>
      </c>
      <c r="B536" s="301" t="s">
        <v>1673</v>
      </c>
      <c r="C536" s="274"/>
      <c r="D536" s="272"/>
      <c r="E536" s="27"/>
      <c r="F536" s="20"/>
      <c r="G536" s="20"/>
      <c r="H536" s="2"/>
    </row>
    <row r="537" spans="1:8" ht="174" customHeight="1" x14ac:dyDescent="0.3">
      <c r="A537" s="237"/>
      <c r="B537" s="302"/>
      <c r="C537" s="275"/>
      <c r="D537" s="273"/>
      <c r="E537" s="20"/>
      <c r="F537" s="20"/>
      <c r="G537" s="20"/>
    </row>
    <row r="538" spans="1:8" ht="15" thickBot="1" x14ac:dyDescent="0.35">
      <c r="A538" s="155" t="s">
        <v>1674</v>
      </c>
      <c r="B538" s="145" t="s">
        <v>1635</v>
      </c>
      <c r="C538" s="16" t="s">
        <v>130</v>
      </c>
      <c r="D538" s="16">
        <v>1</v>
      </c>
      <c r="E538" s="20"/>
      <c r="F538" s="20"/>
      <c r="G538" s="20"/>
    </row>
    <row r="539" spans="1:8" ht="28.2" customHeight="1" thickTop="1" thickBot="1" x14ac:dyDescent="0.35">
      <c r="A539" s="61" t="s">
        <v>9</v>
      </c>
      <c r="B539" s="62" t="s">
        <v>10</v>
      </c>
      <c r="C539" s="62" t="s">
        <v>4</v>
      </c>
      <c r="D539" s="62" t="s">
        <v>11</v>
      </c>
      <c r="E539" s="62" t="s">
        <v>12</v>
      </c>
      <c r="F539" s="62" t="s">
        <v>13</v>
      </c>
      <c r="G539" s="64" t="s">
        <v>14</v>
      </c>
    </row>
    <row r="540" spans="1:8" ht="15" thickTop="1" x14ac:dyDescent="0.3">
      <c r="A540" s="20"/>
      <c r="B540" s="67" t="s">
        <v>15</v>
      </c>
      <c r="C540" s="68"/>
      <c r="D540" s="68"/>
      <c r="E540" s="68"/>
      <c r="F540" s="68"/>
      <c r="G540" s="7"/>
    </row>
    <row r="541" spans="1:8" x14ac:dyDescent="0.3">
      <c r="A541" s="36" t="s">
        <v>16</v>
      </c>
      <c r="B541" s="4" t="s">
        <v>17</v>
      </c>
      <c r="C541" s="4" t="s">
        <v>18</v>
      </c>
      <c r="D541" s="22">
        <v>0.16700000000000001</v>
      </c>
      <c r="E541" s="70">
        <v>28.09</v>
      </c>
      <c r="F541" s="6">
        <f>PRODUCT(D541:E541)</f>
        <v>4.6910300000000005</v>
      </c>
      <c r="G541" s="7"/>
    </row>
    <row r="542" spans="1:8" ht="15" thickBot="1" x14ac:dyDescent="0.35">
      <c r="A542" s="36" t="s">
        <v>19</v>
      </c>
      <c r="B542" s="4" t="s">
        <v>20</v>
      </c>
      <c r="C542" s="4" t="s">
        <v>18</v>
      </c>
      <c r="D542" s="22">
        <v>0.16700000000000001</v>
      </c>
      <c r="E542" s="70">
        <v>25.18</v>
      </c>
      <c r="F542" s="6">
        <f>PRODUCT(D542:E542)</f>
        <v>4.2050600000000005</v>
      </c>
      <c r="G542" s="7"/>
    </row>
    <row r="543" spans="1:8" ht="15.6" thickTop="1" thickBot="1" x14ac:dyDescent="0.35">
      <c r="A543" s="71">
        <v>1</v>
      </c>
      <c r="B543" s="244" t="s">
        <v>21</v>
      </c>
      <c r="C543" s="245"/>
      <c r="D543" s="245"/>
      <c r="E543" s="246"/>
      <c r="F543" s="72">
        <f>SUM(F541:F542)</f>
        <v>8.8960900000000009</v>
      </c>
      <c r="G543" s="73">
        <f>SUM(F543/F562)</f>
        <v>0.2057262458628292</v>
      </c>
    </row>
    <row r="544" spans="1:8" ht="15" thickTop="1" x14ac:dyDescent="0.3">
      <c r="A544" s="36"/>
      <c r="B544" s="74" t="s">
        <v>45</v>
      </c>
      <c r="C544" s="4"/>
      <c r="D544" s="4"/>
      <c r="E544" s="4"/>
      <c r="F544" s="41"/>
      <c r="G544" s="75"/>
    </row>
    <row r="545" spans="1:12" ht="34.200000000000003" customHeight="1" x14ac:dyDescent="0.3">
      <c r="A545" s="36" t="s">
        <v>23</v>
      </c>
      <c r="B545" s="4" t="s">
        <v>1636</v>
      </c>
      <c r="C545" s="4" t="s">
        <v>1637</v>
      </c>
      <c r="D545" s="22">
        <v>15</v>
      </c>
      <c r="E545" s="76">
        <v>0.69</v>
      </c>
      <c r="F545" s="6">
        <f t="shared" ref="F545:F553" si="9">PRODUCT(D545:E545)</f>
        <v>10.35</v>
      </c>
      <c r="G545" s="7"/>
      <c r="I545" s="98"/>
      <c r="J545" s="118"/>
      <c r="K545" s="158"/>
      <c r="L545" s="158"/>
    </row>
    <row r="546" spans="1:12" ht="39" customHeight="1" x14ac:dyDescent="0.3">
      <c r="A546" s="36" t="s">
        <v>47</v>
      </c>
      <c r="B546" s="4" t="s">
        <v>1638</v>
      </c>
      <c r="C546" s="4" t="s">
        <v>130</v>
      </c>
      <c r="D546" s="22">
        <v>1</v>
      </c>
      <c r="E546" s="76">
        <v>5.01</v>
      </c>
      <c r="F546" s="23">
        <f t="shared" si="9"/>
        <v>5.01</v>
      </c>
      <c r="G546" s="7"/>
      <c r="I546" s="98"/>
      <c r="J546" s="118"/>
      <c r="K546" s="158"/>
      <c r="L546" s="158"/>
    </row>
    <row r="547" spans="1:12" ht="25.2" customHeight="1" x14ac:dyDescent="0.3">
      <c r="A547" s="36" t="s">
        <v>78</v>
      </c>
      <c r="B547" s="4" t="s">
        <v>1639</v>
      </c>
      <c r="C547" s="4" t="s">
        <v>130</v>
      </c>
      <c r="D547" s="22">
        <v>1</v>
      </c>
      <c r="E547" s="76">
        <v>0.53</v>
      </c>
      <c r="F547" s="23">
        <f t="shared" si="9"/>
        <v>0.53</v>
      </c>
      <c r="G547" s="7"/>
      <c r="I547" s="98"/>
      <c r="J547" s="118"/>
      <c r="K547" s="158"/>
      <c r="L547" s="158"/>
    </row>
    <row r="548" spans="1:12" x14ac:dyDescent="0.3">
      <c r="A548" s="36" t="s">
        <v>1051</v>
      </c>
      <c r="B548" s="4" t="s">
        <v>1652</v>
      </c>
      <c r="C548" s="4" t="s">
        <v>130</v>
      </c>
      <c r="D548" s="22">
        <v>1</v>
      </c>
      <c r="E548" s="76">
        <v>0.35</v>
      </c>
      <c r="F548" s="23">
        <f t="shared" si="9"/>
        <v>0.35</v>
      </c>
      <c r="G548" s="7"/>
      <c r="I548" s="98"/>
      <c r="J548" s="118"/>
      <c r="K548" s="158"/>
      <c r="L548" s="158"/>
    </row>
    <row r="549" spans="1:12" x14ac:dyDescent="0.3">
      <c r="A549" s="36" t="s">
        <v>1053</v>
      </c>
      <c r="B549" s="4" t="s">
        <v>1641</v>
      </c>
      <c r="C549" s="4" t="s">
        <v>130</v>
      </c>
      <c r="D549" s="22">
        <v>1</v>
      </c>
      <c r="E549" s="76">
        <v>0.25</v>
      </c>
      <c r="F549" s="23">
        <f t="shared" si="9"/>
        <v>0.25</v>
      </c>
      <c r="G549" s="7"/>
      <c r="I549" s="98"/>
      <c r="J549" s="118"/>
      <c r="K549" s="158"/>
      <c r="L549" s="158"/>
    </row>
    <row r="550" spans="1:12" ht="48" customHeight="1" x14ac:dyDescent="0.3">
      <c r="A550" s="36" t="s">
        <v>1055</v>
      </c>
      <c r="B550" s="4" t="s">
        <v>1642</v>
      </c>
      <c r="C550" s="4" t="s">
        <v>130</v>
      </c>
      <c r="D550" s="22">
        <v>1</v>
      </c>
      <c r="E550" s="76">
        <v>5.5</v>
      </c>
      <c r="F550" s="23">
        <f t="shared" si="9"/>
        <v>5.5</v>
      </c>
      <c r="G550" s="7"/>
      <c r="I550" s="98"/>
      <c r="J550" s="118"/>
      <c r="K550" s="158"/>
      <c r="L550" s="158"/>
    </row>
    <row r="551" spans="1:12" x14ac:dyDescent="0.3">
      <c r="A551" s="36" t="s">
        <v>1108</v>
      </c>
      <c r="B551" s="4" t="s">
        <v>1664</v>
      </c>
      <c r="C551" s="4" t="s">
        <v>130</v>
      </c>
      <c r="D551" s="22">
        <v>1</v>
      </c>
      <c r="E551" s="76">
        <v>1.73</v>
      </c>
      <c r="F551" s="23">
        <f t="shared" si="9"/>
        <v>1.73</v>
      </c>
      <c r="G551" s="7"/>
      <c r="I551" s="98"/>
      <c r="J551" s="118"/>
      <c r="K551" s="158"/>
      <c r="L551" s="158"/>
    </row>
    <row r="552" spans="1:12" x14ac:dyDescent="0.3">
      <c r="A552" s="36" t="s">
        <v>1659</v>
      </c>
      <c r="B552" s="4" t="s">
        <v>1660</v>
      </c>
      <c r="C552" s="4" t="s">
        <v>130</v>
      </c>
      <c r="D552" s="22">
        <v>1</v>
      </c>
      <c r="E552" s="76">
        <v>1.21</v>
      </c>
      <c r="F552" s="23">
        <f t="shared" si="9"/>
        <v>1.21</v>
      </c>
      <c r="G552" s="7"/>
      <c r="I552" s="153"/>
      <c r="J552" s="118"/>
      <c r="K552" s="159"/>
      <c r="L552" s="159"/>
    </row>
    <row r="553" spans="1:12" ht="15" thickBot="1" x14ac:dyDescent="0.35">
      <c r="A553" s="36" t="s">
        <v>1670</v>
      </c>
      <c r="B553" s="4" t="s">
        <v>1671</v>
      </c>
      <c r="C553" s="4" t="s">
        <v>130</v>
      </c>
      <c r="D553" s="22">
        <v>1</v>
      </c>
      <c r="E553" s="6">
        <v>0.3</v>
      </c>
      <c r="F553" s="23">
        <f t="shared" si="9"/>
        <v>0.3</v>
      </c>
      <c r="G553" s="93"/>
      <c r="I553" s="153"/>
      <c r="J553" s="118"/>
      <c r="K553" s="159"/>
      <c r="L553" s="159"/>
    </row>
    <row r="554" spans="1:12" ht="15.6" thickTop="1" thickBot="1" x14ac:dyDescent="0.35">
      <c r="A554" s="71">
        <v>2</v>
      </c>
      <c r="B554" s="244" t="s">
        <v>49</v>
      </c>
      <c r="C554" s="245"/>
      <c r="D554" s="245"/>
      <c r="E554" s="246"/>
      <c r="F554" s="72">
        <f>SUM(F545:F553)</f>
        <v>25.23</v>
      </c>
      <c r="G554" s="73">
        <f>SUM(F554/F562)</f>
        <v>0.58345556116441943</v>
      </c>
    </row>
    <row r="555" spans="1:12" ht="15" thickTop="1" x14ac:dyDescent="0.3">
      <c r="A555" s="20"/>
      <c r="B555" s="74" t="s">
        <v>22</v>
      </c>
      <c r="C555" s="4"/>
      <c r="D555" s="4"/>
      <c r="E555" s="4"/>
      <c r="F555" s="41"/>
      <c r="G555" s="75"/>
    </row>
    <row r="556" spans="1:12" ht="36" customHeight="1" thickBot="1" x14ac:dyDescent="0.35">
      <c r="A556" s="36" t="s">
        <v>50</v>
      </c>
      <c r="B556" s="4" t="s">
        <v>699</v>
      </c>
      <c r="C556" s="4" t="s">
        <v>18</v>
      </c>
      <c r="D556" s="4">
        <v>4.4999999999999997E-3</v>
      </c>
      <c r="E556" s="76">
        <v>12.8</v>
      </c>
      <c r="F556" s="23">
        <f>PRODUCT(D556:E556)</f>
        <v>5.7599999999999998E-2</v>
      </c>
      <c r="G556" s="7"/>
    </row>
    <row r="557" spans="1:12" ht="15.6" thickTop="1" thickBot="1" x14ac:dyDescent="0.35">
      <c r="A557" s="71">
        <v>3</v>
      </c>
      <c r="B557" s="244" t="s">
        <v>25</v>
      </c>
      <c r="C557" s="245"/>
      <c r="D557" s="245"/>
      <c r="E557" s="246"/>
      <c r="F557" s="72">
        <f>SUM(F556)</f>
        <v>5.7599999999999998E-2</v>
      </c>
      <c r="G557" s="73">
        <f>SUM(F557/F562)</f>
        <v>1.332026964846237E-3</v>
      </c>
    </row>
    <row r="558" spans="1:12" ht="15.6" thickTop="1" thickBot="1" x14ac:dyDescent="0.35">
      <c r="A558" s="78" t="s">
        <v>26</v>
      </c>
      <c r="B558" s="244" t="s">
        <v>54</v>
      </c>
      <c r="C558" s="245"/>
      <c r="D558" s="245"/>
      <c r="E558" s="246"/>
      <c r="F558" s="79">
        <f>SUM(F543,F554,F557)</f>
        <v>34.183690000000006</v>
      </c>
      <c r="G558" s="3"/>
    </row>
    <row r="559" spans="1:12" ht="15.6" thickTop="1" thickBot="1" x14ac:dyDescent="0.35">
      <c r="A559" s="80">
        <v>4</v>
      </c>
      <c r="B559" s="264" t="s">
        <v>28</v>
      </c>
      <c r="C559" s="265"/>
      <c r="D559" s="265"/>
      <c r="E559" s="266"/>
      <c r="F559" s="79">
        <f>SUM(F558)*15%</f>
        <v>5.1275535000000003</v>
      </c>
      <c r="G559" s="73">
        <f>SUM(F559/F562)</f>
        <v>0.11857707509881424</v>
      </c>
    </row>
    <row r="560" spans="1:12" ht="15.6" thickTop="1" thickBot="1" x14ac:dyDescent="0.35">
      <c r="A560" s="78" t="s">
        <v>29</v>
      </c>
      <c r="B560" s="244" t="s">
        <v>55</v>
      </c>
      <c r="C560" s="245"/>
      <c r="D560" s="245"/>
      <c r="E560" s="246"/>
      <c r="F560" s="81">
        <f>SUM(F558:F559)</f>
        <v>39.311243500000003</v>
      </c>
    </row>
    <row r="561" spans="1:12" ht="15.6" thickTop="1" thickBot="1" x14ac:dyDescent="0.35">
      <c r="A561" s="80">
        <v>5</v>
      </c>
      <c r="B561" s="264" t="s">
        <v>31</v>
      </c>
      <c r="C561" s="265"/>
      <c r="D561" s="265"/>
      <c r="E561" s="266"/>
      <c r="F561" s="79">
        <f>SUM(F560)*10%</f>
        <v>3.9311243500000006</v>
      </c>
      <c r="G561" s="73">
        <f>SUM(F561/F562)</f>
        <v>9.0909090909090925E-2</v>
      </c>
    </row>
    <row r="562" spans="1:12" ht="15.6" thickTop="1" thickBot="1" x14ac:dyDescent="0.35">
      <c r="A562" s="78" t="s">
        <v>32</v>
      </c>
      <c r="B562" s="244" t="s">
        <v>33</v>
      </c>
      <c r="C562" s="245"/>
      <c r="D562" s="245"/>
      <c r="E562" s="246"/>
      <c r="F562" s="81">
        <f>SUM(F560:F561)</f>
        <v>43.242367850000001</v>
      </c>
      <c r="G562" s="82">
        <f>SUM(G543,G554,G557,G559,G561)</f>
        <v>1</v>
      </c>
    </row>
    <row r="563" spans="1:12" ht="15.6" thickTop="1" thickBot="1" x14ac:dyDescent="0.35"/>
    <row r="564" spans="1:12" ht="44.4" thickTop="1" thickBot="1" x14ac:dyDescent="0.35">
      <c r="A564" s="61" t="s">
        <v>2</v>
      </c>
      <c r="B564" s="62" t="s">
        <v>3</v>
      </c>
      <c r="C564" s="63" t="s">
        <v>4</v>
      </c>
      <c r="D564" s="64" t="s">
        <v>5</v>
      </c>
      <c r="E564" s="27"/>
      <c r="F564" s="20"/>
      <c r="G564" s="20"/>
      <c r="H564" s="2"/>
    </row>
    <row r="565" spans="1:12" ht="375.6" customHeight="1" thickTop="1" x14ac:dyDescent="0.3">
      <c r="A565" s="234" t="s">
        <v>1672</v>
      </c>
      <c r="B565" s="301" t="s">
        <v>1673</v>
      </c>
      <c r="C565" s="274"/>
      <c r="D565" s="272"/>
      <c r="E565" s="27"/>
      <c r="F565" s="20"/>
      <c r="G565" s="20"/>
      <c r="H565" s="2"/>
    </row>
    <row r="566" spans="1:12" ht="181.8" customHeight="1" x14ac:dyDescent="0.3">
      <c r="A566" s="237"/>
      <c r="B566" s="302"/>
      <c r="C566" s="275"/>
      <c r="D566" s="273"/>
      <c r="E566" s="20"/>
      <c r="F566" s="20"/>
      <c r="G566" s="20"/>
    </row>
    <row r="567" spans="1:12" ht="21" customHeight="1" thickBot="1" x14ac:dyDescent="0.35">
      <c r="A567" s="155" t="s">
        <v>1675</v>
      </c>
      <c r="B567" s="145" t="s">
        <v>1644</v>
      </c>
      <c r="C567" s="16" t="s">
        <v>130</v>
      </c>
      <c r="D567" s="16">
        <v>1</v>
      </c>
      <c r="E567" s="20"/>
      <c r="F567" s="20"/>
      <c r="G567" s="20"/>
    </row>
    <row r="568" spans="1:12" ht="30" thickTop="1" thickBot="1" x14ac:dyDescent="0.35">
      <c r="A568" s="61" t="s">
        <v>9</v>
      </c>
      <c r="B568" s="62" t="s">
        <v>10</v>
      </c>
      <c r="C568" s="62" t="s">
        <v>4</v>
      </c>
      <c r="D568" s="62" t="s">
        <v>11</v>
      </c>
      <c r="E568" s="62" t="s">
        <v>12</v>
      </c>
      <c r="F568" s="62" t="s">
        <v>13</v>
      </c>
      <c r="G568" s="64" t="s">
        <v>14</v>
      </c>
    </row>
    <row r="569" spans="1:12" ht="15" thickTop="1" x14ac:dyDescent="0.3">
      <c r="A569" s="20"/>
      <c r="B569" s="67" t="s">
        <v>15</v>
      </c>
      <c r="C569" s="68"/>
      <c r="D569" s="68"/>
      <c r="E569" s="68"/>
      <c r="F569" s="68"/>
      <c r="G569" s="7"/>
    </row>
    <row r="570" spans="1:12" x14ac:dyDescent="0.3">
      <c r="A570" s="36" t="s">
        <v>16</v>
      </c>
      <c r="B570" s="4" t="s">
        <v>17</v>
      </c>
      <c r="C570" s="4" t="s">
        <v>18</v>
      </c>
      <c r="D570" s="4">
        <v>0.05</v>
      </c>
      <c r="E570" s="70">
        <v>28.09</v>
      </c>
      <c r="F570" s="6">
        <f>PRODUCT(D570:E570)</f>
        <v>1.4045000000000001</v>
      </c>
      <c r="G570" s="7"/>
    </row>
    <row r="571" spans="1:12" ht="15" thickBot="1" x14ac:dyDescent="0.35">
      <c r="A571" s="36" t="s">
        <v>19</v>
      </c>
      <c r="B571" s="4" t="s">
        <v>20</v>
      </c>
      <c r="C571" s="4" t="s">
        <v>18</v>
      </c>
      <c r="D571" s="4">
        <v>0.05</v>
      </c>
      <c r="E571" s="70">
        <v>25.18</v>
      </c>
      <c r="F571" s="6">
        <f>PRODUCT(D571:E571)</f>
        <v>1.2590000000000001</v>
      </c>
      <c r="G571" s="7"/>
    </row>
    <row r="572" spans="1:12" ht="15.6" thickTop="1" thickBot="1" x14ac:dyDescent="0.35">
      <c r="A572" s="71">
        <v>1</v>
      </c>
      <c r="B572" s="244" t="s">
        <v>21</v>
      </c>
      <c r="C572" s="245"/>
      <c r="D572" s="245"/>
      <c r="E572" s="246"/>
      <c r="F572" s="72">
        <f>SUM(F570:F571)</f>
        <v>2.6635</v>
      </c>
      <c r="G572" s="73">
        <f>SUM(F572/F591)</f>
        <v>7.5450116885360824E-2</v>
      </c>
    </row>
    <row r="573" spans="1:12" ht="15" thickTop="1" x14ac:dyDescent="0.3">
      <c r="A573" s="36"/>
      <c r="B573" s="74" t="s">
        <v>45</v>
      </c>
      <c r="C573" s="4"/>
      <c r="D573" s="4"/>
      <c r="E573" s="4"/>
      <c r="F573" s="41"/>
      <c r="G573" s="75"/>
    </row>
    <row r="574" spans="1:12" ht="35.4" customHeight="1" x14ac:dyDescent="0.3">
      <c r="A574" s="36" t="s">
        <v>23</v>
      </c>
      <c r="B574" s="4" t="s">
        <v>1636</v>
      </c>
      <c r="C574" s="4" t="s">
        <v>1637</v>
      </c>
      <c r="D574" s="22">
        <v>15</v>
      </c>
      <c r="E574" s="76">
        <v>0.69</v>
      </c>
      <c r="F574" s="6">
        <f t="shared" ref="F574:F582" si="10">PRODUCT(D574:E574)</f>
        <v>10.35</v>
      </c>
      <c r="G574" s="7"/>
      <c r="I574" s="98"/>
      <c r="J574" s="118"/>
      <c r="K574" s="158"/>
      <c r="L574" s="158"/>
    </row>
    <row r="575" spans="1:12" ht="42.6" customHeight="1" x14ac:dyDescent="0.3">
      <c r="A575" s="36" t="s">
        <v>47</v>
      </c>
      <c r="B575" s="4" t="s">
        <v>1638</v>
      </c>
      <c r="C575" s="4" t="s">
        <v>130</v>
      </c>
      <c r="D575" s="22">
        <v>1</v>
      </c>
      <c r="E575" s="76">
        <v>5.01</v>
      </c>
      <c r="F575" s="23">
        <f t="shared" si="10"/>
        <v>5.01</v>
      </c>
      <c r="G575" s="7"/>
      <c r="I575" s="98"/>
      <c r="J575" s="118"/>
      <c r="K575" s="158"/>
      <c r="L575" s="158"/>
    </row>
    <row r="576" spans="1:12" ht="20.399999999999999" customHeight="1" x14ac:dyDescent="0.3">
      <c r="A576" s="36" t="s">
        <v>78</v>
      </c>
      <c r="B576" s="4" t="s">
        <v>1639</v>
      </c>
      <c r="C576" s="4" t="s">
        <v>130</v>
      </c>
      <c r="D576" s="22">
        <v>1</v>
      </c>
      <c r="E576" s="76">
        <v>0.53</v>
      </c>
      <c r="F576" s="23">
        <f t="shared" si="10"/>
        <v>0.53</v>
      </c>
      <c r="G576" s="7"/>
      <c r="I576" s="98"/>
      <c r="J576" s="118"/>
      <c r="K576" s="158"/>
      <c r="L576" s="158"/>
    </row>
    <row r="577" spans="1:12" x14ac:dyDescent="0.3">
      <c r="A577" s="36" t="s">
        <v>1051</v>
      </c>
      <c r="B577" s="4" t="s">
        <v>1652</v>
      </c>
      <c r="C577" s="4" t="s">
        <v>130</v>
      </c>
      <c r="D577" s="22">
        <v>1</v>
      </c>
      <c r="E577" s="76">
        <v>0.35</v>
      </c>
      <c r="F577" s="23">
        <f t="shared" si="10"/>
        <v>0.35</v>
      </c>
      <c r="G577" s="7"/>
      <c r="I577" s="98"/>
      <c r="J577" s="118"/>
      <c r="K577" s="158"/>
      <c r="L577" s="158"/>
    </row>
    <row r="578" spans="1:12" ht="15.6" customHeight="1" x14ac:dyDescent="0.3">
      <c r="A578" s="36" t="s">
        <v>1053</v>
      </c>
      <c r="B578" s="4" t="s">
        <v>1641</v>
      </c>
      <c r="C578" s="4" t="s">
        <v>130</v>
      </c>
      <c r="D578" s="22">
        <v>1</v>
      </c>
      <c r="E578" s="76">
        <v>0.25</v>
      </c>
      <c r="F578" s="23">
        <f t="shared" si="10"/>
        <v>0.25</v>
      </c>
      <c r="G578" s="7"/>
      <c r="I578" s="98"/>
      <c r="J578" s="118"/>
      <c r="K578" s="158"/>
      <c r="L578" s="158"/>
    </row>
    <row r="579" spans="1:12" ht="46.2" customHeight="1" x14ac:dyDescent="0.3">
      <c r="A579" s="36" t="s">
        <v>1055</v>
      </c>
      <c r="B579" s="4" t="s">
        <v>1642</v>
      </c>
      <c r="C579" s="4" t="s">
        <v>130</v>
      </c>
      <c r="D579" s="22">
        <v>1</v>
      </c>
      <c r="E579" s="76">
        <v>5.5</v>
      </c>
      <c r="F579" s="23">
        <f t="shared" si="10"/>
        <v>5.5</v>
      </c>
      <c r="G579" s="7"/>
      <c r="I579" s="98"/>
      <c r="J579" s="118"/>
      <c r="K579" s="158"/>
      <c r="L579" s="158"/>
    </row>
    <row r="580" spans="1:12" x14ac:dyDescent="0.3">
      <c r="A580" s="36" t="s">
        <v>1108</v>
      </c>
      <c r="B580" s="4" t="s">
        <v>1664</v>
      </c>
      <c r="C580" s="4" t="s">
        <v>130</v>
      </c>
      <c r="D580" s="22">
        <v>1</v>
      </c>
      <c r="E580" s="76">
        <v>1.73</v>
      </c>
      <c r="F580" s="23">
        <f t="shared" si="10"/>
        <v>1.73</v>
      </c>
      <c r="G580" s="7"/>
      <c r="I580" s="98"/>
      <c r="J580" s="118"/>
      <c r="K580" s="158"/>
      <c r="L580" s="158"/>
    </row>
    <row r="581" spans="1:12" x14ac:dyDescent="0.3">
      <c r="A581" s="36" t="s">
        <v>1659</v>
      </c>
      <c r="B581" s="4" t="s">
        <v>1660</v>
      </c>
      <c r="C581" s="4" t="s">
        <v>130</v>
      </c>
      <c r="D581" s="22">
        <v>1</v>
      </c>
      <c r="E581" s="76">
        <v>1.21</v>
      </c>
      <c r="F581" s="23">
        <f t="shared" si="10"/>
        <v>1.21</v>
      </c>
      <c r="G581" s="7"/>
      <c r="I581" s="153"/>
      <c r="J581" s="118"/>
      <c r="K581" s="159"/>
      <c r="L581" s="159"/>
    </row>
    <row r="582" spans="1:12" ht="24.6" customHeight="1" thickBot="1" x14ac:dyDescent="0.35">
      <c r="A582" s="36" t="s">
        <v>1670</v>
      </c>
      <c r="B582" s="4" t="s">
        <v>1671</v>
      </c>
      <c r="C582" s="4" t="s">
        <v>130</v>
      </c>
      <c r="D582" s="22">
        <v>1</v>
      </c>
      <c r="E582" s="6">
        <v>0.3</v>
      </c>
      <c r="F582" s="23">
        <f t="shared" si="10"/>
        <v>0.3</v>
      </c>
      <c r="G582" s="93"/>
      <c r="I582" s="153"/>
      <c r="J582" s="118"/>
      <c r="K582" s="159"/>
      <c r="L582" s="159"/>
    </row>
    <row r="583" spans="1:12" ht="15.6" thickTop="1" thickBot="1" x14ac:dyDescent="0.35">
      <c r="A583" s="71">
        <v>2</v>
      </c>
      <c r="B583" s="244" t="s">
        <v>49</v>
      </c>
      <c r="C583" s="245"/>
      <c r="D583" s="245"/>
      <c r="E583" s="246"/>
      <c r="F583" s="72">
        <f>SUM(F574:F582)</f>
        <v>25.23</v>
      </c>
      <c r="G583" s="73">
        <f>SUM(F583/F591)</f>
        <v>0.71470112596870794</v>
      </c>
    </row>
    <row r="584" spans="1:12" ht="15" thickTop="1" x14ac:dyDescent="0.3">
      <c r="A584" s="20"/>
      <c r="B584" s="74" t="s">
        <v>22</v>
      </c>
      <c r="C584" s="4"/>
      <c r="D584" s="4"/>
      <c r="E584" s="4"/>
      <c r="F584" s="41"/>
      <c r="G584" s="75"/>
    </row>
    <row r="585" spans="1:12" ht="37.200000000000003" customHeight="1" thickBot="1" x14ac:dyDescent="0.35">
      <c r="A585" s="36" t="s">
        <v>50</v>
      </c>
      <c r="B585" s="4" t="s">
        <v>699</v>
      </c>
      <c r="C585" s="4" t="s">
        <v>18</v>
      </c>
      <c r="D585" s="4">
        <v>1E-3</v>
      </c>
      <c r="E585" s="76">
        <v>12.8</v>
      </c>
      <c r="F585" s="23">
        <f>PRODUCT(D585:E585)</f>
        <v>1.2800000000000001E-2</v>
      </c>
      <c r="G585" s="7"/>
    </row>
    <row r="586" spans="1:12" ht="15.6" thickTop="1" thickBot="1" x14ac:dyDescent="0.35">
      <c r="A586" s="71">
        <v>3</v>
      </c>
      <c r="B586" s="244" t="s">
        <v>25</v>
      </c>
      <c r="C586" s="245"/>
      <c r="D586" s="245"/>
      <c r="E586" s="246"/>
      <c r="F586" s="72">
        <f>SUM(F585)</f>
        <v>1.2800000000000001E-2</v>
      </c>
      <c r="G586" s="73">
        <f>SUM(F586/F591)</f>
        <v>3.6259113802613804E-4</v>
      </c>
    </row>
    <row r="587" spans="1:12" ht="15.6" thickTop="1" thickBot="1" x14ac:dyDescent="0.35">
      <c r="A587" s="78" t="s">
        <v>26</v>
      </c>
      <c r="B587" s="244" t="s">
        <v>54</v>
      </c>
      <c r="C587" s="245"/>
      <c r="D587" s="245"/>
      <c r="E587" s="246"/>
      <c r="F587" s="79">
        <f>SUM(F572,F583,F586)</f>
        <v>27.906299999999998</v>
      </c>
      <c r="G587" s="3"/>
    </row>
    <row r="588" spans="1:12" ht="15.6" thickTop="1" thickBot="1" x14ac:dyDescent="0.35">
      <c r="A588" s="80">
        <v>4</v>
      </c>
      <c r="B588" s="264" t="s">
        <v>28</v>
      </c>
      <c r="C588" s="265"/>
      <c r="D588" s="265"/>
      <c r="E588" s="266"/>
      <c r="F588" s="79">
        <f>SUM(F587)*15%</f>
        <v>4.1859449999999994</v>
      </c>
      <c r="G588" s="73">
        <f>SUM(F588/F591)</f>
        <v>0.11857707509881422</v>
      </c>
    </row>
    <row r="589" spans="1:12" ht="15.6" thickTop="1" thickBot="1" x14ac:dyDescent="0.35">
      <c r="A589" s="78" t="s">
        <v>29</v>
      </c>
      <c r="B589" s="244" t="s">
        <v>55</v>
      </c>
      <c r="C589" s="245"/>
      <c r="D589" s="245"/>
      <c r="E589" s="246"/>
      <c r="F589" s="81">
        <f>SUM(F587:F588)</f>
        <v>32.092244999999998</v>
      </c>
    </row>
    <row r="590" spans="1:12" ht="15.6" thickTop="1" thickBot="1" x14ac:dyDescent="0.35">
      <c r="A590" s="80">
        <v>5</v>
      </c>
      <c r="B590" s="264" t="s">
        <v>31</v>
      </c>
      <c r="C590" s="265"/>
      <c r="D590" s="265"/>
      <c r="E590" s="266"/>
      <c r="F590" s="79">
        <f>SUM(F589)*10%</f>
        <v>3.2092244999999999</v>
      </c>
      <c r="G590" s="73">
        <f>SUM(F590/F591)</f>
        <v>9.0909090909090912E-2</v>
      </c>
    </row>
    <row r="591" spans="1:12" ht="15.6" thickTop="1" thickBot="1" x14ac:dyDescent="0.35">
      <c r="A591" s="78" t="s">
        <v>32</v>
      </c>
      <c r="B591" s="244" t="s">
        <v>33</v>
      </c>
      <c r="C591" s="245"/>
      <c r="D591" s="245"/>
      <c r="E591" s="246"/>
      <c r="F591" s="81">
        <f>SUM(F589:F590)</f>
        <v>35.301469499999996</v>
      </c>
      <c r="G591" s="82">
        <f>SUM(G572,G583,G586,G588,G590)</f>
        <v>1</v>
      </c>
    </row>
    <row r="592" spans="1:12" ht="15.6" thickTop="1" thickBot="1" x14ac:dyDescent="0.35"/>
    <row r="593" spans="1:12" ht="44.4" thickTop="1" thickBot="1" x14ac:dyDescent="0.35">
      <c r="A593" s="61" t="s">
        <v>2</v>
      </c>
      <c r="B593" s="62" t="s">
        <v>3</v>
      </c>
      <c r="C593" s="63" t="s">
        <v>4</v>
      </c>
      <c r="D593" s="64" t="s">
        <v>5</v>
      </c>
      <c r="E593" s="27"/>
      <c r="F593" s="20"/>
      <c r="G593" s="20"/>
      <c r="H593" s="2"/>
    </row>
    <row r="594" spans="1:12" ht="255.6" customHeight="1" thickTop="1" x14ac:dyDescent="0.3">
      <c r="A594" s="234" t="s">
        <v>1672</v>
      </c>
      <c r="B594" s="301" t="s">
        <v>1673</v>
      </c>
      <c r="C594" s="274"/>
      <c r="D594" s="272"/>
      <c r="E594" s="27"/>
      <c r="F594" s="20"/>
      <c r="G594" s="20"/>
      <c r="H594" s="2"/>
    </row>
    <row r="595" spans="1:12" ht="301.8" customHeight="1" x14ac:dyDescent="0.3">
      <c r="A595" s="237"/>
      <c r="B595" s="302"/>
      <c r="C595" s="275"/>
      <c r="D595" s="273"/>
      <c r="E595" s="20"/>
      <c r="F595" s="20"/>
      <c r="G595" s="20"/>
    </row>
    <row r="596" spans="1:12" ht="15" thickBot="1" x14ac:dyDescent="0.35">
      <c r="A596" s="155" t="s">
        <v>1676</v>
      </c>
      <c r="B596" s="145" t="s">
        <v>1646</v>
      </c>
      <c r="C596" s="16" t="s">
        <v>130</v>
      </c>
      <c r="D596" s="16">
        <v>1</v>
      </c>
      <c r="E596" s="20"/>
      <c r="F596" s="20"/>
      <c r="G596" s="20"/>
    </row>
    <row r="597" spans="1:12" ht="30" thickTop="1" thickBot="1" x14ac:dyDescent="0.35">
      <c r="A597" s="61" t="s">
        <v>9</v>
      </c>
      <c r="B597" s="62" t="s">
        <v>10</v>
      </c>
      <c r="C597" s="62" t="s">
        <v>4</v>
      </c>
      <c r="D597" s="62" t="s">
        <v>11</v>
      </c>
      <c r="E597" s="62" t="s">
        <v>12</v>
      </c>
      <c r="F597" s="62" t="s">
        <v>13</v>
      </c>
      <c r="G597" s="64" t="s">
        <v>14</v>
      </c>
    </row>
    <row r="598" spans="1:12" ht="15" thickTop="1" x14ac:dyDescent="0.3">
      <c r="A598" s="20"/>
      <c r="B598" s="67" t="s">
        <v>15</v>
      </c>
      <c r="C598" s="68"/>
      <c r="D598" s="68"/>
      <c r="E598" s="68"/>
      <c r="F598" s="68"/>
      <c r="G598" s="7"/>
    </row>
    <row r="599" spans="1:12" x14ac:dyDescent="0.3">
      <c r="A599" s="36" t="s">
        <v>16</v>
      </c>
      <c r="B599" s="4" t="s">
        <v>17</v>
      </c>
      <c r="C599" s="4" t="s">
        <v>18</v>
      </c>
      <c r="D599" s="22">
        <v>0.16700000000000001</v>
      </c>
      <c r="E599" s="70">
        <v>28.09</v>
      </c>
      <c r="F599" s="6">
        <f>PRODUCT(D599:E599)</f>
        <v>4.6910300000000005</v>
      </c>
      <c r="G599" s="7"/>
    </row>
    <row r="600" spans="1:12" ht="15" thickBot="1" x14ac:dyDescent="0.35">
      <c r="A600" s="36" t="s">
        <v>19</v>
      </c>
      <c r="B600" s="4" t="s">
        <v>20</v>
      </c>
      <c r="C600" s="4" t="s">
        <v>18</v>
      </c>
      <c r="D600" s="22">
        <v>0.16700000000000001</v>
      </c>
      <c r="E600" s="70">
        <v>25.18</v>
      </c>
      <c r="F600" s="6">
        <f>PRODUCT(D600:E600)</f>
        <v>4.2050600000000005</v>
      </c>
      <c r="G600" s="7"/>
    </row>
    <row r="601" spans="1:12" ht="15.6" thickTop="1" thickBot="1" x14ac:dyDescent="0.35">
      <c r="A601" s="71">
        <v>1</v>
      </c>
      <c r="B601" s="244" t="s">
        <v>21</v>
      </c>
      <c r="C601" s="245"/>
      <c r="D601" s="245"/>
      <c r="E601" s="246"/>
      <c r="F601" s="72">
        <f>SUM(F599:F600)</f>
        <v>8.8960900000000009</v>
      </c>
      <c r="G601" s="73">
        <f>SUM(F601/F621)</f>
        <v>0.11400877952403199</v>
      </c>
    </row>
    <row r="602" spans="1:12" ht="15" thickTop="1" x14ac:dyDescent="0.3">
      <c r="A602" s="36"/>
      <c r="B602" s="74" t="s">
        <v>45</v>
      </c>
      <c r="C602" s="4"/>
      <c r="D602" s="4"/>
      <c r="E602" s="4"/>
      <c r="F602" s="41"/>
      <c r="G602" s="75"/>
    </row>
    <row r="603" spans="1:12" ht="33" customHeight="1" x14ac:dyDescent="0.3">
      <c r="A603" s="36" t="s">
        <v>23</v>
      </c>
      <c r="B603" s="4" t="s">
        <v>1636</v>
      </c>
      <c r="C603" s="4" t="s">
        <v>1637</v>
      </c>
      <c r="D603" s="22">
        <v>15</v>
      </c>
      <c r="E603" s="76">
        <v>0.69</v>
      </c>
      <c r="F603" s="6">
        <f t="shared" ref="F603:F612" si="11">PRODUCT(D603:E603)</f>
        <v>10.35</v>
      </c>
      <c r="G603" s="7"/>
      <c r="I603" s="98"/>
      <c r="J603" s="118"/>
      <c r="K603" s="158"/>
      <c r="L603" s="158"/>
    </row>
    <row r="604" spans="1:12" ht="35.4" customHeight="1" x14ac:dyDescent="0.3">
      <c r="A604" s="36" t="s">
        <v>47</v>
      </c>
      <c r="B604" s="4" t="s">
        <v>1638</v>
      </c>
      <c r="C604" s="4" t="s">
        <v>130</v>
      </c>
      <c r="D604" s="22">
        <v>1</v>
      </c>
      <c r="E604" s="76">
        <v>5.01</v>
      </c>
      <c r="F604" s="23">
        <f t="shared" si="11"/>
        <v>5.01</v>
      </c>
      <c r="G604" s="7"/>
      <c r="I604" s="98"/>
      <c r="J604" s="118"/>
      <c r="K604" s="158"/>
      <c r="L604" s="158"/>
    </row>
    <row r="605" spans="1:12" ht="22.2" customHeight="1" x14ac:dyDescent="0.3">
      <c r="A605" s="36" t="s">
        <v>78</v>
      </c>
      <c r="B605" s="4" t="s">
        <v>1639</v>
      </c>
      <c r="C605" s="4" t="s">
        <v>130</v>
      </c>
      <c r="D605" s="22">
        <v>1</v>
      </c>
      <c r="E605" s="76">
        <v>0.53</v>
      </c>
      <c r="F605" s="23">
        <f t="shared" si="11"/>
        <v>0.53</v>
      </c>
      <c r="G605" s="7"/>
      <c r="I605" s="98"/>
      <c r="J605" s="118"/>
      <c r="K605" s="158"/>
      <c r="L605" s="158"/>
    </row>
    <row r="606" spans="1:12" x14ac:dyDescent="0.3">
      <c r="A606" s="36" t="s">
        <v>1051</v>
      </c>
      <c r="B606" s="4" t="s">
        <v>1652</v>
      </c>
      <c r="C606" s="4" t="s">
        <v>130</v>
      </c>
      <c r="D606" s="22">
        <v>1</v>
      </c>
      <c r="E606" s="76">
        <v>0.35</v>
      </c>
      <c r="F606" s="23">
        <f t="shared" si="11"/>
        <v>0.35</v>
      </c>
      <c r="G606" s="7"/>
      <c r="I606" s="98"/>
      <c r="J606" s="118"/>
      <c r="K606" s="158"/>
      <c r="L606" s="158"/>
    </row>
    <row r="607" spans="1:12" ht="22.8" customHeight="1" x14ac:dyDescent="0.3">
      <c r="A607" s="36" t="s">
        <v>1053</v>
      </c>
      <c r="B607" s="4" t="s">
        <v>1641</v>
      </c>
      <c r="C607" s="4" t="s">
        <v>1637</v>
      </c>
      <c r="D607" s="22">
        <v>15</v>
      </c>
      <c r="E607" s="76">
        <v>0.25</v>
      </c>
      <c r="F607" s="23">
        <f t="shared" si="11"/>
        <v>3.75</v>
      </c>
      <c r="G607" s="7"/>
      <c r="I607" s="98"/>
      <c r="J607" s="118"/>
      <c r="K607" s="158"/>
      <c r="L607" s="158"/>
    </row>
    <row r="608" spans="1:12" x14ac:dyDescent="0.3">
      <c r="A608" s="36" t="s">
        <v>1055</v>
      </c>
      <c r="B608" s="4" t="s">
        <v>1647</v>
      </c>
      <c r="C608" s="4" t="s">
        <v>1637</v>
      </c>
      <c r="D608" s="22">
        <v>30</v>
      </c>
      <c r="E608" s="76">
        <v>0.8</v>
      </c>
      <c r="F608" s="23">
        <f t="shared" si="11"/>
        <v>24</v>
      </c>
      <c r="G608" s="7"/>
      <c r="I608" s="98"/>
      <c r="J608" s="118"/>
      <c r="K608" s="158"/>
      <c r="L608" s="158"/>
    </row>
    <row r="609" spans="1:12" ht="48.6" customHeight="1" x14ac:dyDescent="0.3">
      <c r="A609" s="36" t="s">
        <v>1108</v>
      </c>
      <c r="B609" s="4" t="s">
        <v>1648</v>
      </c>
      <c r="C609" s="4" t="s">
        <v>130</v>
      </c>
      <c r="D609" s="22">
        <v>1</v>
      </c>
      <c r="E609" s="76">
        <v>5.5</v>
      </c>
      <c r="F609" s="23">
        <f t="shared" si="11"/>
        <v>5.5</v>
      </c>
      <c r="G609" s="7"/>
      <c r="I609" s="98"/>
      <c r="J609" s="118"/>
      <c r="K609" s="158"/>
      <c r="L609" s="158"/>
    </row>
    <row r="610" spans="1:12" ht="24" customHeight="1" x14ac:dyDescent="0.3">
      <c r="A610" s="36" t="s">
        <v>1659</v>
      </c>
      <c r="B610" s="4" t="s">
        <v>1669</v>
      </c>
      <c r="C610" s="4" t="s">
        <v>130</v>
      </c>
      <c r="D610" s="22">
        <v>1</v>
      </c>
      <c r="E610" s="76">
        <v>1.73</v>
      </c>
      <c r="F610" s="23">
        <f t="shared" si="11"/>
        <v>1.73</v>
      </c>
      <c r="G610" s="7"/>
      <c r="I610" s="153"/>
      <c r="J610" s="118"/>
      <c r="K610" s="159"/>
      <c r="L610" s="159"/>
    </row>
    <row r="611" spans="1:12" ht="31.8" customHeight="1" x14ac:dyDescent="0.3">
      <c r="A611" s="36" t="s">
        <v>1670</v>
      </c>
      <c r="B611" s="4" t="s">
        <v>1677</v>
      </c>
      <c r="C611" s="4" t="s">
        <v>130</v>
      </c>
      <c r="D611" s="22">
        <v>1</v>
      </c>
      <c r="E611" s="76">
        <v>1.21</v>
      </c>
      <c r="F611" s="23">
        <f t="shared" si="11"/>
        <v>1.21</v>
      </c>
      <c r="G611" s="7"/>
      <c r="I611" s="153"/>
      <c r="J611" s="118"/>
      <c r="K611" s="159"/>
      <c r="L611" s="159"/>
    </row>
    <row r="612" spans="1:12" ht="21.6" customHeight="1" thickBot="1" x14ac:dyDescent="0.35">
      <c r="A612" s="36" t="s">
        <v>1678</v>
      </c>
      <c r="B612" s="4" t="s">
        <v>1679</v>
      </c>
      <c r="C612" s="4" t="s">
        <v>130</v>
      </c>
      <c r="D612" s="22">
        <v>1</v>
      </c>
      <c r="E612" s="6">
        <v>0.3</v>
      </c>
      <c r="F612" s="23">
        <f t="shared" si="11"/>
        <v>0.3</v>
      </c>
      <c r="G612" s="93"/>
      <c r="I612" s="153"/>
      <c r="J612" s="118"/>
      <c r="K612" s="159"/>
      <c r="L612" s="159"/>
    </row>
    <row r="613" spans="1:12" ht="15.6" thickTop="1" thickBot="1" x14ac:dyDescent="0.35">
      <c r="A613" s="71">
        <v>2</v>
      </c>
      <c r="B613" s="244" t="s">
        <v>49</v>
      </c>
      <c r="C613" s="245"/>
      <c r="D613" s="245"/>
      <c r="E613" s="246"/>
      <c r="F613" s="72">
        <f>SUM(F603:F612)</f>
        <v>52.72999999999999</v>
      </c>
      <c r="G613" s="73">
        <f>SUM(F613/F621)</f>
        <v>0.67576687559390758</v>
      </c>
    </row>
    <row r="614" spans="1:12" ht="15" thickTop="1" x14ac:dyDescent="0.3">
      <c r="A614" s="20"/>
      <c r="B614" s="74" t="s">
        <v>22</v>
      </c>
      <c r="C614" s="4"/>
      <c r="D614" s="4"/>
      <c r="E614" s="4"/>
      <c r="F614" s="41"/>
      <c r="G614" s="75"/>
    </row>
    <row r="615" spans="1:12" ht="38.4" customHeight="1" thickBot="1" x14ac:dyDescent="0.35">
      <c r="A615" s="36" t="s">
        <v>50</v>
      </c>
      <c r="B615" s="4" t="s">
        <v>699</v>
      </c>
      <c r="C615" s="4" t="s">
        <v>18</v>
      </c>
      <c r="D615" s="4">
        <v>4.4999999999999997E-3</v>
      </c>
      <c r="E615" s="76">
        <v>12.8</v>
      </c>
      <c r="F615" s="23">
        <f>PRODUCT(D615:E615)</f>
        <v>5.7599999999999998E-2</v>
      </c>
      <c r="G615" s="7"/>
    </row>
    <row r="616" spans="1:12" ht="15.6" thickTop="1" thickBot="1" x14ac:dyDescent="0.35">
      <c r="A616" s="71">
        <v>3</v>
      </c>
      <c r="B616" s="244" t="s">
        <v>25</v>
      </c>
      <c r="C616" s="245"/>
      <c r="D616" s="245"/>
      <c r="E616" s="246"/>
      <c r="F616" s="72">
        <f>SUM(F615)</f>
        <v>5.7599999999999998E-2</v>
      </c>
      <c r="G616" s="73">
        <f>SUM(F616/F621)</f>
        <v>7.3817887415530211E-4</v>
      </c>
    </row>
    <row r="617" spans="1:12" ht="15.6" thickTop="1" thickBot="1" x14ac:dyDescent="0.35">
      <c r="A617" s="78" t="s">
        <v>26</v>
      </c>
      <c r="B617" s="244" t="s">
        <v>54</v>
      </c>
      <c r="C617" s="245"/>
      <c r="D617" s="245"/>
      <c r="E617" s="246"/>
      <c r="F617" s="79">
        <f>SUM(F601,F613,F616)</f>
        <v>61.683689999999991</v>
      </c>
      <c r="G617" s="3"/>
    </row>
    <row r="618" spans="1:12" ht="15.6" thickTop="1" thickBot="1" x14ac:dyDescent="0.35">
      <c r="A618" s="80">
        <v>4</v>
      </c>
      <c r="B618" s="264" t="s">
        <v>28</v>
      </c>
      <c r="C618" s="265"/>
      <c r="D618" s="265"/>
      <c r="E618" s="266"/>
      <c r="F618" s="79">
        <f>SUM(F617)*15%</f>
        <v>9.2525534999999977</v>
      </c>
      <c r="G618" s="73">
        <f>SUM(F618/F621)</f>
        <v>0.11857707509881421</v>
      </c>
    </row>
    <row r="619" spans="1:12" ht="15.6" thickTop="1" thickBot="1" x14ac:dyDescent="0.35">
      <c r="A619" s="78" t="s">
        <v>29</v>
      </c>
      <c r="B619" s="244" t="s">
        <v>55</v>
      </c>
      <c r="C619" s="245"/>
      <c r="D619" s="245"/>
      <c r="E619" s="246"/>
      <c r="F619" s="81">
        <f>SUM(F617:F618)</f>
        <v>70.936243499999989</v>
      </c>
    </row>
    <row r="620" spans="1:12" ht="15.6" thickTop="1" thickBot="1" x14ac:dyDescent="0.35">
      <c r="A620" s="80">
        <v>5</v>
      </c>
      <c r="B620" s="264" t="s">
        <v>31</v>
      </c>
      <c r="C620" s="265"/>
      <c r="D620" s="265"/>
      <c r="E620" s="266"/>
      <c r="F620" s="79">
        <f>SUM(F619)*10%</f>
        <v>7.0936243499999989</v>
      </c>
      <c r="G620" s="73">
        <f>SUM(F620/F621)</f>
        <v>9.0909090909090912E-2</v>
      </c>
    </row>
    <row r="621" spans="1:12" ht="15.6" thickTop="1" thickBot="1" x14ac:dyDescent="0.35">
      <c r="A621" s="78" t="s">
        <v>32</v>
      </c>
      <c r="B621" s="244" t="s">
        <v>33</v>
      </c>
      <c r="C621" s="245"/>
      <c r="D621" s="245"/>
      <c r="E621" s="246"/>
      <c r="F621" s="81">
        <f>SUM(F619:F620)</f>
        <v>78.029867849999988</v>
      </c>
      <c r="G621" s="82">
        <f>SUM(G601,G613,G616,G618,G620)</f>
        <v>1</v>
      </c>
    </row>
    <row r="622" spans="1:12" ht="15.6" thickTop="1" thickBot="1" x14ac:dyDescent="0.35"/>
    <row r="623" spans="1:12" ht="44.4" thickTop="1" thickBot="1" x14ac:dyDescent="0.35">
      <c r="A623" s="61" t="s">
        <v>2</v>
      </c>
      <c r="B623" s="62" t="s">
        <v>3</v>
      </c>
      <c r="C623" s="63" t="s">
        <v>4</v>
      </c>
      <c r="D623" s="64" t="s">
        <v>5</v>
      </c>
      <c r="E623" s="27"/>
      <c r="F623" s="20"/>
      <c r="G623" s="20"/>
      <c r="H623" s="2"/>
    </row>
    <row r="624" spans="1:12" ht="313.2" customHeight="1" thickTop="1" x14ac:dyDescent="0.3">
      <c r="A624" s="234" t="s">
        <v>1680</v>
      </c>
      <c r="B624" s="278" t="s">
        <v>1681</v>
      </c>
      <c r="C624" s="274"/>
      <c r="D624" s="272"/>
      <c r="E624" s="27"/>
      <c r="F624" s="20"/>
      <c r="G624" s="20"/>
      <c r="H624" s="2"/>
    </row>
    <row r="625" spans="1:12" ht="204.6" customHeight="1" x14ac:dyDescent="0.3">
      <c r="A625" s="237"/>
      <c r="B625" s="280"/>
      <c r="C625" s="275"/>
      <c r="D625" s="273"/>
      <c r="E625" s="20"/>
      <c r="F625" s="20"/>
      <c r="G625" s="20"/>
    </row>
    <row r="626" spans="1:12" ht="15" thickBot="1" x14ac:dyDescent="0.35">
      <c r="A626" s="155" t="s">
        <v>1682</v>
      </c>
      <c r="B626" s="145" t="s">
        <v>1635</v>
      </c>
      <c r="C626" s="16" t="s">
        <v>130</v>
      </c>
      <c r="D626" s="16">
        <v>1</v>
      </c>
      <c r="E626" s="20"/>
      <c r="F626" s="20"/>
      <c r="G626" s="20"/>
    </row>
    <row r="627" spans="1:12" ht="30" thickTop="1" thickBot="1" x14ac:dyDescent="0.35">
      <c r="A627" s="61" t="s">
        <v>9</v>
      </c>
      <c r="B627" s="62" t="s">
        <v>10</v>
      </c>
      <c r="C627" s="62" t="s">
        <v>4</v>
      </c>
      <c r="D627" s="62" t="s">
        <v>11</v>
      </c>
      <c r="E627" s="62" t="s">
        <v>12</v>
      </c>
      <c r="F627" s="62" t="s">
        <v>13</v>
      </c>
      <c r="G627" s="64" t="s">
        <v>14</v>
      </c>
    </row>
    <row r="628" spans="1:12" ht="15" thickTop="1" x14ac:dyDescent="0.3">
      <c r="A628" s="20"/>
      <c r="B628" s="67" t="s">
        <v>15</v>
      </c>
      <c r="C628" s="68"/>
      <c r="D628" s="68"/>
      <c r="E628" s="68"/>
      <c r="F628" s="68"/>
      <c r="G628" s="7"/>
    </row>
    <row r="629" spans="1:12" x14ac:dyDescent="0.3">
      <c r="A629" s="36" t="s">
        <v>16</v>
      </c>
      <c r="B629" s="4" t="s">
        <v>17</v>
      </c>
      <c r="C629" s="4" t="s">
        <v>18</v>
      </c>
      <c r="D629" s="22">
        <v>0.16700000000000001</v>
      </c>
      <c r="E629" s="70">
        <v>28.09</v>
      </c>
      <c r="F629" s="6">
        <f>PRODUCT(D629:E629)</f>
        <v>4.6910300000000005</v>
      </c>
      <c r="G629" s="7"/>
    </row>
    <row r="630" spans="1:12" ht="15" thickBot="1" x14ac:dyDescent="0.35">
      <c r="A630" s="36" t="s">
        <v>19</v>
      </c>
      <c r="B630" s="4" t="s">
        <v>20</v>
      </c>
      <c r="C630" s="4" t="s">
        <v>18</v>
      </c>
      <c r="D630" s="22">
        <v>0.16700000000000001</v>
      </c>
      <c r="E630" s="70">
        <v>25.18</v>
      </c>
      <c r="F630" s="6">
        <f>PRODUCT(D630:E630)</f>
        <v>4.2050600000000005</v>
      </c>
      <c r="G630" s="7"/>
    </row>
    <row r="631" spans="1:12" ht="15.6" thickTop="1" thickBot="1" x14ac:dyDescent="0.35">
      <c r="A631" s="71">
        <v>1</v>
      </c>
      <c r="B631" s="244" t="s">
        <v>21</v>
      </c>
      <c r="C631" s="245"/>
      <c r="D631" s="245"/>
      <c r="E631" s="246"/>
      <c r="F631" s="72">
        <f>SUM(F629:F630)</f>
        <v>8.8960900000000009</v>
      </c>
      <c r="G631" s="73">
        <f>SUM(F631/F648)</f>
        <v>0.19015090742537413</v>
      </c>
    </row>
    <row r="632" spans="1:12" ht="15" thickTop="1" x14ac:dyDescent="0.3">
      <c r="A632" s="36"/>
      <c r="B632" s="74" t="s">
        <v>45</v>
      </c>
      <c r="C632" s="4"/>
      <c r="D632" s="4"/>
      <c r="E632" s="4"/>
      <c r="F632" s="41"/>
      <c r="G632" s="75"/>
    </row>
    <row r="633" spans="1:12" ht="28.8" x14ac:dyDescent="0.3">
      <c r="A633" s="36" t="s">
        <v>23</v>
      </c>
      <c r="B633" s="4" t="s">
        <v>1683</v>
      </c>
      <c r="C633" s="4" t="s">
        <v>1637</v>
      </c>
      <c r="D633" s="22">
        <v>15</v>
      </c>
      <c r="E633" s="76">
        <v>0.69</v>
      </c>
      <c r="F633" s="6">
        <f t="shared" ref="F633:F639" si="12">PRODUCT(D633:E633)</f>
        <v>10.35</v>
      </c>
      <c r="G633" s="7"/>
      <c r="I633" s="98"/>
      <c r="J633" s="118"/>
      <c r="K633" s="158"/>
      <c r="L633" s="158"/>
    </row>
    <row r="634" spans="1:12" x14ac:dyDescent="0.3">
      <c r="A634" s="36" t="s">
        <v>47</v>
      </c>
      <c r="B634" s="4" t="s">
        <v>1638</v>
      </c>
      <c r="C634" s="4" t="s">
        <v>130</v>
      </c>
      <c r="D634" s="22">
        <v>1</v>
      </c>
      <c r="E634" s="76">
        <v>10.06</v>
      </c>
      <c r="F634" s="23">
        <f t="shared" si="12"/>
        <v>10.06</v>
      </c>
      <c r="G634" s="7"/>
      <c r="I634" s="98"/>
      <c r="J634" s="118"/>
      <c r="K634" s="158"/>
      <c r="L634" s="158"/>
    </row>
    <row r="635" spans="1:12" x14ac:dyDescent="0.3">
      <c r="A635" s="36" t="s">
        <v>78</v>
      </c>
      <c r="B635" s="4" t="s">
        <v>1639</v>
      </c>
      <c r="C635" s="4" t="s">
        <v>130</v>
      </c>
      <c r="D635" s="22">
        <v>1</v>
      </c>
      <c r="E635" s="76">
        <v>1.06</v>
      </c>
      <c r="F635" s="23">
        <f t="shared" si="12"/>
        <v>1.06</v>
      </c>
      <c r="G635" s="7"/>
      <c r="I635" s="98"/>
      <c r="J635" s="118"/>
      <c r="K635" s="158"/>
      <c r="L635" s="158"/>
    </row>
    <row r="636" spans="1:12" x14ac:dyDescent="0.3">
      <c r="A636" s="36" t="s">
        <v>1051</v>
      </c>
      <c r="B636" s="4" t="s">
        <v>1652</v>
      </c>
      <c r="C636" s="4" t="s">
        <v>130</v>
      </c>
      <c r="D636" s="22">
        <v>1</v>
      </c>
      <c r="E636" s="76">
        <v>0.7</v>
      </c>
      <c r="F636" s="23">
        <f t="shared" si="12"/>
        <v>0.7</v>
      </c>
      <c r="G636" s="7"/>
      <c r="I636" s="98"/>
      <c r="J636" s="118"/>
      <c r="K636" s="158"/>
      <c r="L636" s="158"/>
    </row>
    <row r="637" spans="1:12" x14ac:dyDescent="0.3">
      <c r="A637" s="36" t="s">
        <v>1053</v>
      </c>
      <c r="B637" s="4" t="s">
        <v>1641</v>
      </c>
      <c r="C637" s="4" t="s">
        <v>130</v>
      </c>
      <c r="D637" s="22">
        <v>1</v>
      </c>
      <c r="E637" s="76">
        <v>0.25</v>
      </c>
      <c r="F637" s="23">
        <f t="shared" si="12"/>
        <v>0.25</v>
      </c>
      <c r="G637" s="7"/>
      <c r="I637" s="98"/>
      <c r="J637" s="118"/>
      <c r="K637" s="158"/>
      <c r="L637" s="158"/>
    </row>
    <row r="638" spans="1:12" ht="45.6" customHeight="1" x14ac:dyDescent="0.3">
      <c r="A638" s="36" t="s">
        <v>1055</v>
      </c>
      <c r="B638" s="4" t="s">
        <v>1642</v>
      </c>
      <c r="C638" s="4" t="s">
        <v>130</v>
      </c>
      <c r="D638" s="22">
        <v>1</v>
      </c>
      <c r="E638" s="76">
        <v>1.92</v>
      </c>
      <c r="F638" s="23">
        <f t="shared" si="12"/>
        <v>1.92</v>
      </c>
      <c r="G638" s="7"/>
      <c r="I638" s="98"/>
      <c r="J638" s="118"/>
      <c r="K638" s="158"/>
      <c r="L638" s="158"/>
    </row>
    <row r="639" spans="1:12" ht="19.8" customHeight="1" thickBot="1" x14ac:dyDescent="0.35">
      <c r="A639" s="36" t="s">
        <v>1108</v>
      </c>
      <c r="B639" s="4" t="s">
        <v>1684</v>
      </c>
      <c r="C639" s="4" t="s">
        <v>130</v>
      </c>
      <c r="D639" s="22">
        <v>1</v>
      </c>
      <c r="E639" s="76">
        <v>3.69</v>
      </c>
      <c r="F639" s="23">
        <f t="shared" si="12"/>
        <v>3.69</v>
      </c>
      <c r="G639" s="7"/>
      <c r="I639" s="98"/>
      <c r="J639" s="118"/>
      <c r="K639" s="158"/>
      <c r="L639" s="158"/>
    </row>
    <row r="640" spans="1:12" ht="15.6" thickTop="1" thickBot="1" x14ac:dyDescent="0.35">
      <c r="A640" s="71">
        <v>2</v>
      </c>
      <c r="B640" s="244" t="s">
        <v>49</v>
      </c>
      <c r="C640" s="245"/>
      <c r="D640" s="245"/>
      <c r="E640" s="246"/>
      <c r="F640" s="72">
        <f>SUM(F633:F639)</f>
        <v>28.029999999999998</v>
      </c>
      <c r="G640" s="73">
        <f>SUM(F640/F648)</f>
        <v>0.59913174609668252</v>
      </c>
      <c r="I640" s="153"/>
      <c r="J640" s="118"/>
      <c r="K640" s="159"/>
      <c r="L640" s="159"/>
    </row>
    <row r="641" spans="1:12" ht="15" thickTop="1" x14ac:dyDescent="0.3">
      <c r="A641" s="20"/>
      <c r="B641" s="74" t="s">
        <v>22</v>
      </c>
      <c r="C641" s="4"/>
      <c r="D641" s="4"/>
      <c r="E641" s="4"/>
      <c r="F641" s="41"/>
      <c r="G641" s="75"/>
      <c r="I641" s="153"/>
      <c r="J641" s="118"/>
      <c r="K641" s="159"/>
      <c r="L641" s="159"/>
    </row>
    <row r="642" spans="1:12" ht="29.4" thickBot="1" x14ac:dyDescent="0.35">
      <c r="A642" s="36" t="s">
        <v>50</v>
      </c>
      <c r="B642" s="4" t="s">
        <v>699</v>
      </c>
      <c r="C642" s="4" t="s">
        <v>18</v>
      </c>
      <c r="D642" s="4">
        <v>4.4999999999999997E-3</v>
      </c>
      <c r="E642" s="76">
        <v>12.8</v>
      </c>
      <c r="F642" s="23">
        <f>PRODUCT(D642:E642)</f>
        <v>5.7599999999999998E-2</v>
      </c>
      <c r="G642" s="7"/>
      <c r="I642" s="153"/>
      <c r="J642" s="118"/>
      <c r="K642" s="159"/>
      <c r="L642" s="159"/>
    </row>
    <row r="643" spans="1:12" ht="15.6" thickTop="1" thickBot="1" x14ac:dyDescent="0.35">
      <c r="A643" s="71">
        <v>3</v>
      </c>
      <c r="B643" s="244" t="s">
        <v>25</v>
      </c>
      <c r="C643" s="245"/>
      <c r="D643" s="245"/>
      <c r="E643" s="246"/>
      <c r="F643" s="72">
        <f>SUM(F642)</f>
        <v>5.7599999999999998E-2</v>
      </c>
      <c r="G643" s="73">
        <f>SUM(F643/F648)</f>
        <v>1.2311804700381346E-3</v>
      </c>
    </row>
    <row r="644" spans="1:12" ht="15.6" thickTop="1" thickBot="1" x14ac:dyDescent="0.35">
      <c r="A644" s="78" t="s">
        <v>26</v>
      </c>
      <c r="B644" s="244" t="s">
        <v>54</v>
      </c>
      <c r="C644" s="245"/>
      <c r="D644" s="245"/>
      <c r="E644" s="246"/>
      <c r="F644" s="79">
        <f>SUM(F631,F640,F643)</f>
        <v>36.983690000000003</v>
      </c>
      <c r="G644" s="3"/>
    </row>
    <row r="645" spans="1:12" ht="15.6" thickTop="1" thickBot="1" x14ac:dyDescent="0.35">
      <c r="A645" s="80">
        <v>4</v>
      </c>
      <c r="B645" s="264" t="s">
        <v>28</v>
      </c>
      <c r="C645" s="265"/>
      <c r="D645" s="265"/>
      <c r="E645" s="266"/>
      <c r="F645" s="79">
        <f>SUM(F644)*15%</f>
        <v>5.5475535000000002</v>
      </c>
      <c r="G645" s="73">
        <f>SUM(F645/F648)</f>
        <v>0.11857707509881422</v>
      </c>
    </row>
    <row r="646" spans="1:12" ht="15.6" thickTop="1" thickBot="1" x14ac:dyDescent="0.35">
      <c r="A646" s="78" t="s">
        <v>29</v>
      </c>
      <c r="B646" s="244" t="s">
        <v>55</v>
      </c>
      <c r="C646" s="245"/>
      <c r="D646" s="245"/>
      <c r="E646" s="246"/>
      <c r="F646" s="81">
        <f>SUM(F644:F645)</f>
        <v>42.531243500000002</v>
      </c>
    </row>
    <row r="647" spans="1:12" ht="15.6" thickTop="1" thickBot="1" x14ac:dyDescent="0.35">
      <c r="A647" s="80">
        <v>5</v>
      </c>
      <c r="B647" s="264" t="s">
        <v>31</v>
      </c>
      <c r="C647" s="265"/>
      <c r="D647" s="265"/>
      <c r="E647" s="266"/>
      <c r="F647" s="79">
        <f>SUM(F646)*10%</f>
        <v>4.2531243500000002</v>
      </c>
      <c r="G647" s="73">
        <f>SUM(F647/F648)</f>
        <v>9.0909090909090912E-2</v>
      </c>
    </row>
    <row r="648" spans="1:12" ht="15.6" thickTop="1" thickBot="1" x14ac:dyDescent="0.35">
      <c r="A648" s="78" t="s">
        <v>32</v>
      </c>
      <c r="B648" s="244" t="s">
        <v>33</v>
      </c>
      <c r="C648" s="245"/>
      <c r="D648" s="245"/>
      <c r="E648" s="246"/>
      <c r="F648" s="81">
        <f>SUM(F646:F647)</f>
        <v>46.784367850000002</v>
      </c>
      <c r="G648" s="82">
        <f>SUM(G631,G640,G643,G645,G647)</f>
        <v>0.99999999999999989</v>
      </c>
    </row>
    <row r="649" spans="1:12" ht="15.6" thickTop="1" thickBot="1" x14ac:dyDescent="0.35"/>
    <row r="650" spans="1:12" ht="44.4" thickTop="1" thickBot="1" x14ac:dyDescent="0.35">
      <c r="A650" s="61" t="s">
        <v>2</v>
      </c>
      <c r="B650" s="62" t="s">
        <v>3</v>
      </c>
      <c r="C650" s="63" t="s">
        <v>4</v>
      </c>
      <c r="D650" s="64" t="s">
        <v>5</v>
      </c>
      <c r="E650" s="27"/>
      <c r="F650" s="20"/>
      <c r="G650" s="20"/>
      <c r="H650" s="2"/>
    </row>
    <row r="651" spans="1:12" ht="300.60000000000002" customHeight="1" thickTop="1" x14ac:dyDescent="0.3">
      <c r="A651" s="234" t="s">
        <v>1680</v>
      </c>
      <c r="B651" s="278" t="s">
        <v>1681</v>
      </c>
      <c r="C651" s="274"/>
      <c r="D651" s="272"/>
      <c r="E651" s="27"/>
      <c r="F651" s="20"/>
      <c r="G651" s="20"/>
      <c r="H651" s="2"/>
    </row>
    <row r="652" spans="1:12" ht="219" customHeight="1" x14ac:dyDescent="0.3">
      <c r="A652" s="237"/>
      <c r="B652" s="280"/>
      <c r="C652" s="275"/>
      <c r="D652" s="273"/>
      <c r="E652" s="20"/>
      <c r="F652" s="20"/>
      <c r="G652" s="20"/>
    </row>
    <row r="653" spans="1:12" ht="15" thickBot="1" x14ac:dyDescent="0.35">
      <c r="A653" s="155" t="s">
        <v>1685</v>
      </c>
      <c r="B653" s="145" t="s">
        <v>1644</v>
      </c>
      <c r="C653" s="16" t="s">
        <v>130</v>
      </c>
      <c r="D653" s="16">
        <v>1</v>
      </c>
      <c r="E653" s="20"/>
      <c r="F653" s="20"/>
      <c r="G653" s="20"/>
    </row>
    <row r="654" spans="1:12" ht="30" thickTop="1" thickBot="1" x14ac:dyDescent="0.35">
      <c r="A654" s="61" t="s">
        <v>9</v>
      </c>
      <c r="B654" s="62" t="s">
        <v>10</v>
      </c>
      <c r="C654" s="62" t="s">
        <v>4</v>
      </c>
      <c r="D654" s="62" t="s">
        <v>11</v>
      </c>
      <c r="E654" s="62" t="s">
        <v>12</v>
      </c>
      <c r="F654" s="62" t="s">
        <v>13</v>
      </c>
      <c r="G654" s="64" t="s">
        <v>14</v>
      </c>
    </row>
    <row r="655" spans="1:12" ht="15" thickTop="1" x14ac:dyDescent="0.3">
      <c r="A655" s="20"/>
      <c r="B655" s="67" t="s">
        <v>15</v>
      </c>
      <c r="C655" s="68"/>
      <c r="D655" s="68"/>
      <c r="E655" s="68"/>
      <c r="F655" s="68"/>
      <c r="G655" s="7"/>
    </row>
    <row r="656" spans="1:12" x14ac:dyDescent="0.3">
      <c r="A656" s="36" t="s">
        <v>16</v>
      </c>
      <c r="B656" s="4" t="s">
        <v>17</v>
      </c>
      <c r="C656" s="4" t="s">
        <v>18</v>
      </c>
      <c r="D656" s="4">
        <v>0.05</v>
      </c>
      <c r="E656" s="70">
        <v>28.09</v>
      </c>
      <c r="F656" s="6">
        <f>PRODUCT(D656:E656)</f>
        <v>1.4045000000000001</v>
      </c>
      <c r="G656" s="7"/>
    </row>
    <row r="657" spans="1:12" ht="15" thickBot="1" x14ac:dyDescent="0.35">
      <c r="A657" s="36" t="s">
        <v>19</v>
      </c>
      <c r="B657" s="4" t="s">
        <v>20</v>
      </c>
      <c r="C657" s="4" t="s">
        <v>18</v>
      </c>
      <c r="D657" s="4">
        <v>0.05</v>
      </c>
      <c r="E657" s="70">
        <v>25.18</v>
      </c>
      <c r="F657" s="6">
        <f>PRODUCT(D657:E657)</f>
        <v>1.2590000000000001</v>
      </c>
      <c r="G657" s="7"/>
    </row>
    <row r="658" spans="1:12" ht="15.6" thickTop="1" thickBot="1" x14ac:dyDescent="0.35">
      <c r="A658" s="71">
        <v>1</v>
      </c>
      <c r="B658" s="244" t="s">
        <v>21</v>
      </c>
      <c r="C658" s="245"/>
      <c r="D658" s="245"/>
      <c r="E658" s="246"/>
      <c r="F658" s="72">
        <f>SUM(F656:F657)</f>
        <v>2.6635</v>
      </c>
      <c r="G658" s="73">
        <f>SUM(F658/F675)</f>
        <v>6.8570084863299866E-2</v>
      </c>
    </row>
    <row r="659" spans="1:12" ht="15" thickTop="1" x14ac:dyDescent="0.3">
      <c r="A659" s="36"/>
      <c r="B659" s="74" t="s">
        <v>45</v>
      </c>
      <c r="C659" s="4"/>
      <c r="D659" s="4"/>
      <c r="E659" s="4"/>
      <c r="F659" s="41"/>
      <c r="G659" s="75"/>
    </row>
    <row r="660" spans="1:12" ht="28.8" x14ac:dyDescent="0.3">
      <c r="A660" s="36" t="s">
        <v>23</v>
      </c>
      <c r="B660" s="4" t="s">
        <v>1683</v>
      </c>
      <c r="C660" s="4" t="s">
        <v>1637</v>
      </c>
      <c r="D660" s="22">
        <v>15</v>
      </c>
      <c r="E660" s="76">
        <v>0.69</v>
      </c>
      <c r="F660" s="6">
        <f t="shared" ref="F660:F666" si="13">PRODUCT(D660:E660)</f>
        <v>10.35</v>
      </c>
      <c r="G660" s="7"/>
      <c r="I660" s="98"/>
      <c r="J660" s="118"/>
      <c r="K660" s="158"/>
      <c r="L660" s="158"/>
    </row>
    <row r="661" spans="1:12" x14ac:dyDescent="0.3">
      <c r="A661" s="36" t="s">
        <v>47</v>
      </c>
      <c r="B661" s="4" t="s">
        <v>1638</v>
      </c>
      <c r="C661" s="4" t="s">
        <v>130</v>
      </c>
      <c r="D661" s="22">
        <v>1</v>
      </c>
      <c r="E661" s="76">
        <v>10.06</v>
      </c>
      <c r="F661" s="23">
        <f t="shared" si="13"/>
        <v>10.06</v>
      </c>
      <c r="G661" s="7"/>
      <c r="I661" s="98"/>
      <c r="J661" s="118"/>
      <c r="K661" s="158"/>
      <c r="L661" s="158"/>
    </row>
    <row r="662" spans="1:12" x14ac:dyDescent="0.3">
      <c r="A662" s="36" t="s">
        <v>78</v>
      </c>
      <c r="B662" s="4" t="s">
        <v>1639</v>
      </c>
      <c r="C662" s="4" t="s">
        <v>130</v>
      </c>
      <c r="D662" s="22">
        <v>1</v>
      </c>
      <c r="E662" s="76">
        <v>1.06</v>
      </c>
      <c r="F662" s="23">
        <f t="shared" si="13"/>
        <v>1.06</v>
      </c>
      <c r="G662" s="7"/>
      <c r="I662" s="98"/>
      <c r="J662" s="118"/>
      <c r="K662" s="158"/>
      <c r="L662" s="158"/>
    </row>
    <row r="663" spans="1:12" x14ac:dyDescent="0.3">
      <c r="A663" s="36" t="s">
        <v>1051</v>
      </c>
      <c r="B663" s="4" t="s">
        <v>1652</v>
      </c>
      <c r="C663" s="4" t="s">
        <v>130</v>
      </c>
      <c r="D663" s="22">
        <v>1</v>
      </c>
      <c r="E663" s="76">
        <v>0.7</v>
      </c>
      <c r="F663" s="23">
        <f t="shared" si="13"/>
        <v>0.7</v>
      </c>
      <c r="G663" s="7"/>
      <c r="I663" s="98"/>
      <c r="J663" s="118"/>
      <c r="K663" s="158"/>
      <c r="L663" s="158"/>
    </row>
    <row r="664" spans="1:12" x14ac:dyDescent="0.3">
      <c r="A664" s="36" t="s">
        <v>1053</v>
      </c>
      <c r="B664" s="4" t="s">
        <v>1641</v>
      </c>
      <c r="C664" s="4" t="s">
        <v>130</v>
      </c>
      <c r="D664" s="22">
        <v>1</v>
      </c>
      <c r="E664" s="76">
        <v>0.25</v>
      </c>
      <c r="F664" s="23">
        <f t="shared" si="13"/>
        <v>0.25</v>
      </c>
      <c r="G664" s="7"/>
      <c r="I664" s="98"/>
      <c r="J664" s="118"/>
      <c r="K664" s="158"/>
      <c r="L664" s="158"/>
    </row>
    <row r="665" spans="1:12" ht="45.6" customHeight="1" x14ac:dyDescent="0.3">
      <c r="A665" s="36" t="s">
        <v>1055</v>
      </c>
      <c r="B665" s="4" t="s">
        <v>1642</v>
      </c>
      <c r="C665" s="4" t="s">
        <v>130</v>
      </c>
      <c r="D665" s="22">
        <v>1</v>
      </c>
      <c r="E665" s="76">
        <v>1.92</v>
      </c>
      <c r="F665" s="23">
        <f t="shared" si="13"/>
        <v>1.92</v>
      </c>
      <c r="G665" s="7"/>
      <c r="I665" s="98"/>
      <c r="J665" s="118"/>
      <c r="K665" s="158"/>
      <c r="L665" s="158"/>
    </row>
    <row r="666" spans="1:12" ht="21" customHeight="1" thickBot="1" x14ac:dyDescent="0.35">
      <c r="A666" s="36" t="s">
        <v>1108</v>
      </c>
      <c r="B666" s="4" t="s">
        <v>1684</v>
      </c>
      <c r="C666" s="4" t="s">
        <v>130</v>
      </c>
      <c r="D666" s="22">
        <v>1</v>
      </c>
      <c r="E666" s="76">
        <v>3.69</v>
      </c>
      <c r="F666" s="23">
        <f t="shared" si="13"/>
        <v>3.69</v>
      </c>
      <c r="G666" s="7"/>
      <c r="I666" s="98"/>
      <c r="J666" s="118"/>
      <c r="K666" s="158"/>
      <c r="L666" s="158"/>
    </row>
    <row r="667" spans="1:12" ht="15.6" thickTop="1" thickBot="1" x14ac:dyDescent="0.35">
      <c r="A667" s="71">
        <v>2</v>
      </c>
      <c r="B667" s="244" t="s">
        <v>49</v>
      </c>
      <c r="C667" s="245"/>
      <c r="D667" s="245"/>
      <c r="E667" s="246"/>
      <c r="F667" s="72">
        <f>SUM(F660:F666)</f>
        <v>28.029999999999998</v>
      </c>
      <c r="G667" s="73">
        <f>SUM(F667/F675)</f>
        <v>0.72161422140728182</v>
      </c>
    </row>
    <row r="668" spans="1:12" ht="15" thickTop="1" x14ac:dyDescent="0.3">
      <c r="A668" s="20"/>
      <c r="B668" s="74" t="s">
        <v>22</v>
      </c>
      <c r="C668" s="4"/>
      <c r="D668" s="4"/>
      <c r="E668" s="4"/>
      <c r="F668" s="41"/>
      <c r="G668" s="75"/>
    </row>
    <row r="669" spans="1:12" ht="29.4" thickBot="1" x14ac:dyDescent="0.35">
      <c r="A669" s="36" t="s">
        <v>50</v>
      </c>
      <c r="B669" s="4" t="s">
        <v>699</v>
      </c>
      <c r="C669" s="4" t="s">
        <v>18</v>
      </c>
      <c r="D669" s="4">
        <v>1E-3</v>
      </c>
      <c r="E669" s="76">
        <v>12.8</v>
      </c>
      <c r="F669" s="23">
        <f>PRODUCT(D669:E669)</f>
        <v>1.2800000000000001E-2</v>
      </c>
      <c r="G669" s="7"/>
    </row>
    <row r="670" spans="1:12" ht="15.6" thickTop="1" thickBot="1" x14ac:dyDescent="0.35">
      <c r="A670" s="71">
        <v>3</v>
      </c>
      <c r="B670" s="244" t="s">
        <v>25</v>
      </c>
      <c r="C670" s="245"/>
      <c r="D670" s="245"/>
      <c r="E670" s="246"/>
      <c r="F670" s="72">
        <f>SUM(F669)</f>
        <v>1.2800000000000001E-2</v>
      </c>
      <c r="G670" s="73">
        <f>SUM(F670/F675)</f>
        <v>3.2952772151313622E-4</v>
      </c>
    </row>
    <row r="671" spans="1:12" ht="15.6" thickTop="1" thickBot="1" x14ac:dyDescent="0.35">
      <c r="A671" s="78" t="s">
        <v>26</v>
      </c>
      <c r="B671" s="244" t="s">
        <v>54</v>
      </c>
      <c r="C671" s="245"/>
      <c r="D671" s="245"/>
      <c r="E671" s="246"/>
      <c r="F671" s="79">
        <f>SUM(F658,F667,F670)</f>
        <v>30.706299999999995</v>
      </c>
      <c r="G671" s="3"/>
    </row>
    <row r="672" spans="1:12" ht="15.6" thickTop="1" thickBot="1" x14ac:dyDescent="0.35">
      <c r="A672" s="80">
        <v>4</v>
      </c>
      <c r="B672" s="264" t="s">
        <v>28</v>
      </c>
      <c r="C672" s="265"/>
      <c r="D672" s="265"/>
      <c r="E672" s="266"/>
      <c r="F672" s="79">
        <f>SUM(F671)*15%</f>
        <v>4.6059449999999993</v>
      </c>
      <c r="G672" s="73">
        <f>SUM(F672/F675)</f>
        <v>0.11857707509881422</v>
      </c>
    </row>
    <row r="673" spans="1:12" ht="15.6" thickTop="1" thickBot="1" x14ac:dyDescent="0.35">
      <c r="A673" s="78" t="s">
        <v>29</v>
      </c>
      <c r="B673" s="244" t="s">
        <v>55</v>
      </c>
      <c r="C673" s="245"/>
      <c r="D673" s="245"/>
      <c r="E673" s="246"/>
      <c r="F673" s="81">
        <f>SUM(F671:F672)</f>
        <v>35.312244999999997</v>
      </c>
    </row>
    <row r="674" spans="1:12" ht="15.6" thickTop="1" thickBot="1" x14ac:dyDescent="0.35">
      <c r="A674" s="80">
        <v>5</v>
      </c>
      <c r="B674" s="264" t="s">
        <v>31</v>
      </c>
      <c r="C674" s="265"/>
      <c r="D674" s="265"/>
      <c r="E674" s="266"/>
      <c r="F674" s="79">
        <f>SUM(F673)*10%</f>
        <v>3.5312245</v>
      </c>
      <c r="G674" s="73">
        <f>SUM(F674/F675)</f>
        <v>9.0909090909090912E-2</v>
      </c>
    </row>
    <row r="675" spans="1:12" ht="15.6" thickTop="1" thickBot="1" x14ac:dyDescent="0.35">
      <c r="A675" s="78" t="s">
        <v>32</v>
      </c>
      <c r="B675" s="244" t="s">
        <v>33</v>
      </c>
      <c r="C675" s="245"/>
      <c r="D675" s="245"/>
      <c r="E675" s="246"/>
      <c r="F675" s="81">
        <f>SUM(F673:F674)</f>
        <v>38.843469499999998</v>
      </c>
      <c r="G675" s="82">
        <f>SUM(G658,G667,G670,G672,G674)</f>
        <v>1</v>
      </c>
    </row>
    <row r="676" spans="1:12" ht="15.6" thickTop="1" thickBot="1" x14ac:dyDescent="0.35"/>
    <row r="677" spans="1:12" ht="44.4" thickTop="1" thickBot="1" x14ac:dyDescent="0.35">
      <c r="A677" s="61" t="s">
        <v>2</v>
      </c>
      <c r="B677" s="62" t="s">
        <v>3</v>
      </c>
      <c r="C677" s="63" t="s">
        <v>4</v>
      </c>
      <c r="D677" s="64" t="s">
        <v>5</v>
      </c>
      <c r="E677" s="27"/>
      <c r="F677" s="20"/>
      <c r="G677" s="20"/>
      <c r="H677" s="2"/>
    </row>
    <row r="678" spans="1:12" ht="205.8" customHeight="1" thickTop="1" x14ac:dyDescent="0.3">
      <c r="A678" s="234" t="s">
        <v>1680</v>
      </c>
      <c r="B678" s="278" t="s">
        <v>1681</v>
      </c>
      <c r="C678" s="274"/>
      <c r="D678" s="272"/>
      <c r="E678" s="27"/>
      <c r="F678" s="20"/>
      <c r="G678" s="20"/>
      <c r="H678" s="2"/>
    </row>
    <row r="679" spans="1:12" ht="310.2" customHeight="1" x14ac:dyDescent="0.3">
      <c r="A679" s="237"/>
      <c r="B679" s="280"/>
      <c r="C679" s="275"/>
      <c r="D679" s="273"/>
      <c r="E679" s="20"/>
      <c r="F679" s="20"/>
      <c r="G679" s="20"/>
    </row>
    <row r="680" spans="1:12" ht="15" thickBot="1" x14ac:dyDescent="0.35">
      <c r="A680" s="155" t="s">
        <v>1686</v>
      </c>
      <c r="B680" s="145" t="s">
        <v>1646</v>
      </c>
      <c r="C680" s="16" t="s">
        <v>130</v>
      </c>
      <c r="D680" s="16">
        <v>1</v>
      </c>
      <c r="E680" s="20"/>
      <c r="F680" s="20"/>
      <c r="G680" s="20"/>
    </row>
    <row r="681" spans="1:12" ht="30" thickTop="1" thickBot="1" x14ac:dyDescent="0.35">
      <c r="A681" s="61" t="s">
        <v>9</v>
      </c>
      <c r="B681" s="62" t="s">
        <v>10</v>
      </c>
      <c r="C681" s="62" t="s">
        <v>4</v>
      </c>
      <c r="D681" s="62" t="s">
        <v>11</v>
      </c>
      <c r="E681" s="62" t="s">
        <v>12</v>
      </c>
      <c r="F681" s="62" t="s">
        <v>13</v>
      </c>
      <c r="G681" s="64" t="s">
        <v>14</v>
      </c>
    </row>
    <row r="682" spans="1:12" ht="15" thickTop="1" x14ac:dyDescent="0.3">
      <c r="A682" s="20"/>
      <c r="B682" s="67" t="s">
        <v>15</v>
      </c>
      <c r="C682" s="68"/>
      <c r="D682" s="68"/>
      <c r="E682" s="68"/>
      <c r="F682" s="68"/>
      <c r="G682" s="7"/>
    </row>
    <row r="683" spans="1:12" x14ac:dyDescent="0.3">
      <c r="A683" s="36" t="s">
        <v>16</v>
      </c>
      <c r="B683" s="4" t="s">
        <v>17</v>
      </c>
      <c r="C683" s="4" t="s">
        <v>18</v>
      </c>
      <c r="D683" s="22">
        <v>0.16700000000000001</v>
      </c>
      <c r="E683" s="70">
        <v>28.09</v>
      </c>
      <c r="F683" s="6">
        <f>PRODUCT(D683:E683)</f>
        <v>4.6910300000000005</v>
      </c>
      <c r="G683" s="7"/>
    </row>
    <row r="684" spans="1:12" ht="15" thickBot="1" x14ac:dyDescent="0.35">
      <c r="A684" s="36" t="s">
        <v>19</v>
      </c>
      <c r="B684" s="4" t="s">
        <v>20</v>
      </c>
      <c r="C684" s="4" t="s">
        <v>18</v>
      </c>
      <c r="D684" s="22">
        <v>0.16700000000000001</v>
      </c>
      <c r="E684" s="70">
        <v>25.18</v>
      </c>
      <c r="F684" s="6">
        <f>PRODUCT(D684:E684)</f>
        <v>4.2050600000000005</v>
      </c>
      <c r="G684" s="7"/>
    </row>
    <row r="685" spans="1:12" ht="15.6" thickTop="1" thickBot="1" x14ac:dyDescent="0.35">
      <c r="A685" s="71">
        <v>1</v>
      </c>
      <c r="B685" s="244" t="s">
        <v>21</v>
      </c>
      <c r="C685" s="245"/>
      <c r="D685" s="245"/>
      <c r="E685" s="246"/>
      <c r="F685" s="72">
        <f>SUM(F683:F684)</f>
        <v>8.8960900000000009</v>
      </c>
      <c r="G685" s="73">
        <f>SUM(F685/F703)</f>
        <v>0.18612481241082426</v>
      </c>
    </row>
    <row r="686" spans="1:12" ht="15" thickTop="1" x14ac:dyDescent="0.3">
      <c r="A686" s="36"/>
      <c r="B686" s="74" t="s">
        <v>45</v>
      </c>
      <c r="C686" s="4"/>
      <c r="D686" s="4"/>
      <c r="E686" s="4"/>
      <c r="F686" s="41"/>
      <c r="G686" s="75"/>
    </row>
    <row r="687" spans="1:12" ht="28.8" x14ac:dyDescent="0.3">
      <c r="A687" s="36" t="s">
        <v>23</v>
      </c>
      <c r="B687" s="4" t="s">
        <v>1683</v>
      </c>
      <c r="C687" s="4" t="s">
        <v>1637</v>
      </c>
      <c r="D687" s="22">
        <v>15</v>
      </c>
      <c r="E687" s="76">
        <v>0.69</v>
      </c>
      <c r="F687" s="6">
        <f t="shared" ref="F687:F694" si="14">PRODUCT(D687:E687)</f>
        <v>10.35</v>
      </c>
      <c r="G687" s="7"/>
      <c r="I687" s="98"/>
      <c r="J687" s="118"/>
      <c r="K687" s="158"/>
      <c r="L687" s="158"/>
    </row>
    <row r="688" spans="1:12" x14ac:dyDescent="0.3">
      <c r="A688" s="36" t="s">
        <v>47</v>
      </c>
      <c r="B688" s="4" t="s">
        <v>1638</v>
      </c>
      <c r="C688" s="4" t="s">
        <v>130</v>
      </c>
      <c r="D688" s="22">
        <v>1</v>
      </c>
      <c r="E688" s="76">
        <v>10.06</v>
      </c>
      <c r="F688" s="23">
        <f t="shared" si="14"/>
        <v>10.06</v>
      </c>
      <c r="G688" s="7"/>
      <c r="I688" s="98"/>
      <c r="J688" s="118"/>
      <c r="K688" s="158"/>
      <c r="L688" s="158"/>
    </row>
    <row r="689" spans="1:12" x14ac:dyDescent="0.3">
      <c r="A689" s="36" t="s">
        <v>78</v>
      </c>
      <c r="B689" s="4" t="s">
        <v>1639</v>
      </c>
      <c r="C689" s="4" t="s">
        <v>130</v>
      </c>
      <c r="D689" s="22">
        <v>1</v>
      </c>
      <c r="E689" s="76">
        <v>1.06</v>
      </c>
      <c r="F689" s="23">
        <f t="shared" si="14"/>
        <v>1.06</v>
      </c>
      <c r="G689" s="7"/>
      <c r="I689" s="98"/>
      <c r="J689" s="118"/>
      <c r="K689" s="158"/>
      <c r="L689" s="158"/>
    </row>
    <row r="690" spans="1:12" x14ac:dyDescent="0.3">
      <c r="A690" s="36" t="s">
        <v>1051</v>
      </c>
      <c r="B690" s="4" t="s">
        <v>1652</v>
      </c>
      <c r="C690" s="4" t="s">
        <v>130</v>
      </c>
      <c r="D690" s="22">
        <v>1</v>
      </c>
      <c r="E690" s="76">
        <v>0.7</v>
      </c>
      <c r="F690" s="23">
        <f t="shared" si="14"/>
        <v>0.7</v>
      </c>
      <c r="G690" s="7"/>
      <c r="I690" s="98"/>
      <c r="J690" s="118"/>
      <c r="K690" s="158"/>
      <c r="L690" s="158"/>
    </row>
    <row r="691" spans="1:12" x14ac:dyDescent="0.3">
      <c r="A691" s="36" t="s">
        <v>1053</v>
      </c>
      <c r="B691" s="4" t="s">
        <v>1641</v>
      </c>
      <c r="C691" s="4" t="s">
        <v>130</v>
      </c>
      <c r="D691" s="22">
        <v>1</v>
      </c>
      <c r="E691" s="76">
        <v>0.25</v>
      </c>
      <c r="F691" s="23">
        <f t="shared" si="14"/>
        <v>0.25</v>
      </c>
      <c r="G691" s="7"/>
      <c r="I691" s="98"/>
      <c r="J691" s="118"/>
      <c r="K691" s="158"/>
      <c r="L691" s="158"/>
    </row>
    <row r="692" spans="1:12" x14ac:dyDescent="0.3">
      <c r="A692" s="36" t="s">
        <v>1055</v>
      </c>
      <c r="B692" s="4" t="s">
        <v>1668</v>
      </c>
      <c r="C692" s="4" t="s">
        <v>130</v>
      </c>
      <c r="D692" s="22">
        <v>1</v>
      </c>
      <c r="E692" s="76">
        <v>0.8</v>
      </c>
      <c r="F692" s="23">
        <f t="shared" si="14"/>
        <v>0.8</v>
      </c>
      <c r="G692" s="7"/>
      <c r="I692" s="98"/>
      <c r="J692" s="118"/>
      <c r="K692" s="158"/>
      <c r="L692" s="158"/>
    </row>
    <row r="693" spans="1:12" ht="49.8" customHeight="1" x14ac:dyDescent="0.3">
      <c r="A693" s="36" t="s">
        <v>1108</v>
      </c>
      <c r="B693" s="4" t="s">
        <v>1648</v>
      </c>
      <c r="C693" s="4" t="s">
        <v>130</v>
      </c>
      <c r="D693" s="22">
        <v>1</v>
      </c>
      <c r="E693" s="76">
        <v>1.92</v>
      </c>
      <c r="F693" s="23">
        <f t="shared" si="14"/>
        <v>1.92</v>
      </c>
      <c r="G693" s="7"/>
      <c r="I693" s="98"/>
      <c r="J693" s="118"/>
      <c r="K693" s="158"/>
      <c r="L693" s="158"/>
    </row>
    <row r="694" spans="1:12" ht="30" customHeight="1" thickBot="1" x14ac:dyDescent="0.35">
      <c r="A694" s="36" t="s">
        <v>1659</v>
      </c>
      <c r="B694" s="4" t="s">
        <v>1687</v>
      </c>
      <c r="C694" s="4" t="s">
        <v>130</v>
      </c>
      <c r="D694" s="22">
        <v>1</v>
      </c>
      <c r="E694" s="76">
        <v>3.69</v>
      </c>
      <c r="F694" s="23">
        <f t="shared" si="14"/>
        <v>3.69</v>
      </c>
      <c r="G694" s="7"/>
      <c r="I694" s="98"/>
      <c r="J694" s="118"/>
      <c r="K694" s="158"/>
      <c r="L694" s="158"/>
    </row>
    <row r="695" spans="1:12" ht="15.6" thickTop="1" thickBot="1" x14ac:dyDescent="0.35">
      <c r="A695" s="71">
        <v>2</v>
      </c>
      <c r="B695" s="244" t="s">
        <v>49</v>
      </c>
      <c r="C695" s="245"/>
      <c r="D695" s="245"/>
      <c r="E695" s="246"/>
      <c r="F695" s="72">
        <f>SUM(F687:F694)</f>
        <v>28.830000000000002</v>
      </c>
      <c r="G695" s="73">
        <f>SUM(F695/F703)</f>
        <v>0.60318390908860675</v>
      </c>
    </row>
    <row r="696" spans="1:12" ht="15" thickTop="1" x14ac:dyDescent="0.3">
      <c r="A696" s="20"/>
      <c r="B696" s="74" t="s">
        <v>22</v>
      </c>
      <c r="C696" s="4"/>
      <c r="D696" s="4"/>
      <c r="E696" s="4"/>
      <c r="F696" s="41"/>
      <c r="G696" s="75"/>
    </row>
    <row r="697" spans="1:12" ht="36.6" customHeight="1" thickBot="1" x14ac:dyDescent="0.35">
      <c r="A697" s="36" t="s">
        <v>50</v>
      </c>
      <c r="B697" s="4" t="s">
        <v>699</v>
      </c>
      <c r="C697" s="4" t="s">
        <v>18</v>
      </c>
      <c r="D697" s="4">
        <v>4.4999999999999997E-3</v>
      </c>
      <c r="E697" s="76">
        <v>12.8</v>
      </c>
      <c r="F697" s="23">
        <f>PRODUCT(D697:E697)</f>
        <v>5.7599999999999998E-2</v>
      </c>
      <c r="G697" s="7"/>
    </row>
    <row r="698" spans="1:12" ht="15.6" thickTop="1" thickBot="1" x14ac:dyDescent="0.35">
      <c r="A698" s="71">
        <v>3</v>
      </c>
      <c r="B698" s="244" t="s">
        <v>25</v>
      </c>
      <c r="C698" s="245"/>
      <c r="D698" s="245"/>
      <c r="E698" s="246"/>
      <c r="F698" s="72">
        <f>SUM(F697)</f>
        <v>5.7599999999999998E-2</v>
      </c>
      <c r="G698" s="73">
        <f>SUM(F698/F703)</f>
        <v>1.2051124926640217E-3</v>
      </c>
    </row>
    <row r="699" spans="1:12" ht="15.6" thickTop="1" thickBot="1" x14ac:dyDescent="0.35">
      <c r="A699" s="78" t="s">
        <v>26</v>
      </c>
      <c r="B699" s="244" t="s">
        <v>54</v>
      </c>
      <c r="C699" s="245"/>
      <c r="D699" s="245"/>
      <c r="E699" s="246"/>
      <c r="F699" s="79">
        <f>SUM(F685,F695,F698)</f>
        <v>37.78369</v>
      </c>
      <c r="G699" s="3"/>
    </row>
    <row r="700" spans="1:12" ht="15.6" thickTop="1" thickBot="1" x14ac:dyDescent="0.35">
      <c r="A700" s="80">
        <v>4</v>
      </c>
      <c r="B700" s="264" t="s">
        <v>28</v>
      </c>
      <c r="C700" s="265"/>
      <c r="D700" s="265"/>
      <c r="E700" s="266"/>
      <c r="F700" s="79">
        <f>SUM(F699)*15%</f>
        <v>5.6675534999999995</v>
      </c>
      <c r="G700" s="73">
        <f>SUM(F700/F703)</f>
        <v>0.11857707509881422</v>
      </c>
    </row>
    <row r="701" spans="1:12" ht="15.6" thickTop="1" thickBot="1" x14ac:dyDescent="0.35">
      <c r="A701" s="78" t="s">
        <v>29</v>
      </c>
      <c r="B701" s="244" t="s">
        <v>55</v>
      </c>
      <c r="C701" s="245"/>
      <c r="D701" s="245"/>
      <c r="E701" s="246"/>
      <c r="F701" s="81">
        <f>SUM(F699:F700)</f>
        <v>43.451243499999997</v>
      </c>
    </row>
    <row r="702" spans="1:12" ht="15.6" thickTop="1" thickBot="1" x14ac:dyDescent="0.35">
      <c r="A702" s="80">
        <v>5</v>
      </c>
      <c r="B702" s="264" t="s">
        <v>31</v>
      </c>
      <c r="C702" s="265"/>
      <c r="D702" s="265"/>
      <c r="E702" s="266"/>
      <c r="F702" s="79">
        <f>SUM(F701)*10%</f>
        <v>4.3451243499999999</v>
      </c>
      <c r="G702" s="73">
        <f>SUM(F702/F703)</f>
        <v>9.0909090909090912E-2</v>
      </c>
    </row>
    <row r="703" spans="1:12" ht="15.6" thickTop="1" thickBot="1" x14ac:dyDescent="0.35">
      <c r="A703" s="78" t="s">
        <v>32</v>
      </c>
      <c r="B703" s="244" t="s">
        <v>33</v>
      </c>
      <c r="C703" s="245"/>
      <c r="D703" s="245"/>
      <c r="E703" s="246"/>
      <c r="F703" s="81">
        <f>SUM(F701:F702)</f>
        <v>47.796367849999996</v>
      </c>
      <c r="G703" s="82">
        <f>SUM(G685,G695,G698,G700,G702)</f>
        <v>1</v>
      </c>
    </row>
    <row r="704" spans="1:12" ht="15.6" thickTop="1" thickBot="1" x14ac:dyDescent="0.35"/>
    <row r="705" spans="1:12" ht="44.4" thickTop="1" thickBot="1" x14ac:dyDescent="0.35">
      <c r="A705" s="61" t="s">
        <v>2</v>
      </c>
      <c r="B705" s="62" t="s">
        <v>3</v>
      </c>
      <c r="C705" s="63" t="s">
        <v>4</v>
      </c>
      <c r="D705" s="64" t="s">
        <v>5</v>
      </c>
      <c r="E705" s="27"/>
      <c r="F705" s="20"/>
      <c r="G705" s="20"/>
      <c r="H705" s="2"/>
    </row>
    <row r="706" spans="1:12" ht="340.8" customHeight="1" thickTop="1" x14ac:dyDescent="0.3">
      <c r="A706" s="234" t="s">
        <v>1688</v>
      </c>
      <c r="B706" s="278" t="s">
        <v>1689</v>
      </c>
      <c r="C706" s="274"/>
      <c r="D706" s="272"/>
      <c r="E706" s="27"/>
      <c r="F706" s="20"/>
      <c r="G706" s="20"/>
      <c r="H706" s="2"/>
    </row>
    <row r="707" spans="1:12" ht="232.8" customHeight="1" x14ac:dyDescent="0.3">
      <c r="A707" s="237"/>
      <c r="B707" s="280"/>
      <c r="C707" s="275"/>
      <c r="D707" s="273"/>
      <c r="E707" s="20"/>
      <c r="F707" s="20"/>
      <c r="G707" s="20"/>
    </row>
    <row r="708" spans="1:12" ht="15" thickBot="1" x14ac:dyDescent="0.35">
      <c r="A708" s="155" t="s">
        <v>1690</v>
      </c>
      <c r="B708" s="145" t="s">
        <v>1635</v>
      </c>
      <c r="C708" s="16" t="s">
        <v>130</v>
      </c>
      <c r="D708" s="16">
        <v>1</v>
      </c>
      <c r="E708" s="20"/>
      <c r="F708" s="20"/>
      <c r="G708" s="20"/>
    </row>
    <row r="709" spans="1:12" ht="30" thickTop="1" thickBot="1" x14ac:dyDescent="0.35">
      <c r="A709" s="61" t="s">
        <v>9</v>
      </c>
      <c r="B709" s="62" t="s">
        <v>10</v>
      </c>
      <c r="C709" s="62" t="s">
        <v>4</v>
      </c>
      <c r="D709" s="62" t="s">
        <v>11</v>
      </c>
      <c r="E709" s="62" t="s">
        <v>12</v>
      </c>
      <c r="F709" s="62" t="s">
        <v>13</v>
      </c>
      <c r="G709" s="64" t="s">
        <v>14</v>
      </c>
    </row>
    <row r="710" spans="1:12" ht="15" thickTop="1" x14ac:dyDescent="0.3">
      <c r="A710" s="20"/>
      <c r="B710" s="67" t="s">
        <v>15</v>
      </c>
      <c r="C710" s="68"/>
      <c r="D710" s="68"/>
      <c r="E710" s="68"/>
      <c r="F710" s="68"/>
      <c r="G710" s="7"/>
    </row>
    <row r="711" spans="1:12" x14ac:dyDescent="0.3">
      <c r="A711" s="36" t="s">
        <v>16</v>
      </c>
      <c r="B711" s="4" t="s">
        <v>17</v>
      </c>
      <c r="C711" s="4" t="s">
        <v>18</v>
      </c>
      <c r="D711" s="22">
        <v>0.16700000000000001</v>
      </c>
      <c r="E711" s="70">
        <v>28.09</v>
      </c>
      <c r="F711" s="6">
        <f>PRODUCT(D711:E711)</f>
        <v>4.6910300000000005</v>
      </c>
      <c r="G711" s="7"/>
    </row>
    <row r="712" spans="1:12" ht="15" thickBot="1" x14ac:dyDescent="0.35">
      <c r="A712" s="36" t="s">
        <v>19</v>
      </c>
      <c r="B712" s="4" t="s">
        <v>20</v>
      </c>
      <c r="C712" s="4" t="s">
        <v>18</v>
      </c>
      <c r="D712" s="22">
        <v>0.16700000000000001</v>
      </c>
      <c r="E712" s="70">
        <v>25.18</v>
      </c>
      <c r="F712" s="6">
        <f>PRODUCT(D712:E712)</f>
        <v>4.2050600000000005</v>
      </c>
      <c r="G712" s="7"/>
    </row>
    <row r="713" spans="1:12" ht="15.6" thickTop="1" thickBot="1" x14ac:dyDescent="0.35">
      <c r="A713" s="71">
        <v>1</v>
      </c>
      <c r="B713" s="244" t="s">
        <v>21</v>
      </c>
      <c r="C713" s="245"/>
      <c r="D713" s="245"/>
      <c r="E713" s="246"/>
      <c r="F713" s="72">
        <f>SUM(F711:F712)</f>
        <v>8.8960900000000009</v>
      </c>
      <c r="G713" s="73">
        <f>SUM(F713/F731)</f>
        <v>0.18221844590239325</v>
      </c>
    </row>
    <row r="714" spans="1:12" ht="15" thickTop="1" x14ac:dyDescent="0.3">
      <c r="A714" s="36"/>
      <c r="B714" s="74" t="s">
        <v>45</v>
      </c>
      <c r="C714" s="4"/>
      <c r="D714" s="4"/>
      <c r="E714" s="4"/>
      <c r="F714" s="41"/>
      <c r="G714" s="75"/>
    </row>
    <row r="715" spans="1:12" ht="32.4" customHeight="1" x14ac:dyDescent="0.3">
      <c r="A715" s="36" t="s">
        <v>23</v>
      </c>
      <c r="B715" s="4" t="s">
        <v>1636</v>
      </c>
      <c r="C715" s="4" t="s">
        <v>1637</v>
      </c>
      <c r="D715" s="22">
        <v>15</v>
      </c>
      <c r="E715" s="76">
        <v>0.69</v>
      </c>
      <c r="F715" s="6">
        <f t="shared" ref="F715:F722" si="15">PRODUCT(D715:E715)</f>
        <v>10.35</v>
      </c>
      <c r="G715" s="7"/>
      <c r="I715" s="98"/>
      <c r="J715" s="118"/>
      <c r="K715" s="158"/>
      <c r="L715" s="158"/>
    </row>
    <row r="716" spans="1:12" x14ac:dyDescent="0.3">
      <c r="A716" s="36" t="s">
        <v>47</v>
      </c>
      <c r="B716" s="4" t="s">
        <v>1638</v>
      </c>
      <c r="C716" s="4" t="s">
        <v>130</v>
      </c>
      <c r="D716" s="22">
        <v>1</v>
      </c>
      <c r="E716" s="76">
        <v>10.06</v>
      </c>
      <c r="F716" s="23">
        <f t="shared" si="15"/>
        <v>10.06</v>
      </c>
      <c r="G716" s="7"/>
      <c r="I716" s="98"/>
      <c r="J716" s="118"/>
      <c r="K716" s="158"/>
      <c r="L716" s="158"/>
    </row>
    <row r="717" spans="1:12" x14ac:dyDescent="0.3">
      <c r="A717" s="36" t="s">
        <v>78</v>
      </c>
      <c r="B717" s="4" t="s">
        <v>1639</v>
      </c>
      <c r="C717" s="4" t="s">
        <v>130</v>
      </c>
      <c r="D717" s="22">
        <v>1</v>
      </c>
      <c r="E717" s="76">
        <v>1.06</v>
      </c>
      <c r="F717" s="23">
        <f t="shared" si="15"/>
        <v>1.06</v>
      </c>
      <c r="G717" s="7"/>
      <c r="I717" s="98"/>
      <c r="J717" s="118"/>
      <c r="K717" s="158"/>
      <c r="L717" s="158"/>
    </row>
    <row r="718" spans="1:12" x14ac:dyDescent="0.3">
      <c r="A718" s="36" t="s">
        <v>1051</v>
      </c>
      <c r="B718" s="4" t="s">
        <v>1652</v>
      </c>
      <c r="C718" s="4" t="s">
        <v>130</v>
      </c>
      <c r="D718" s="22">
        <v>1</v>
      </c>
      <c r="E718" s="76">
        <v>0.7</v>
      </c>
      <c r="F718" s="23">
        <f t="shared" si="15"/>
        <v>0.7</v>
      </c>
      <c r="G718" s="7"/>
      <c r="I718" s="98"/>
      <c r="J718" s="118"/>
      <c r="K718" s="158"/>
      <c r="L718" s="158"/>
    </row>
    <row r="719" spans="1:12" x14ac:dyDescent="0.3">
      <c r="A719" s="36" t="s">
        <v>1053</v>
      </c>
      <c r="B719" s="4" t="s">
        <v>1641</v>
      </c>
      <c r="C719" s="4" t="s">
        <v>130</v>
      </c>
      <c r="D719" s="22">
        <v>1</v>
      </c>
      <c r="E719" s="76">
        <v>0.25</v>
      </c>
      <c r="F719" s="23">
        <f t="shared" si="15"/>
        <v>0.25</v>
      </c>
      <c r="G719" s="7"/>
      <c r="I719" s="98"/>
      <c r="J719" s="118"/>
      <c r="K719" s="158"/>
      <c r="L719" s="158"/>
    </row>
    <row r="720" spans="1:12" ht="45.6" customHeight="1" x14ac:dyDescent="0.3">
      <c r="A720" s="36" t="s">
        <v>1055</v>
      </c>
      <c r="B720" s="4" t="s">
        <v>1642</v>
      </c>
      <c r="C720" s="4" t="s">
        <v>130</v>
      </c>
      <c r="D720" s="22">
        <v>1</v>
      </c>
      <c r="E720" s="76">
        <v>1.92</v>
      </c>
      <c r="F720" s="23">
        <f t="shared" si="15"/>
        <v>1.92</v>
      </c>
      <c r="G720" s="7"/>
      <c r="I720" s="98"/>
      <c r="J720" s="118"/>
      <c r="K720" s="158"/>
      <c r="L720" s="158"/>
    </row>
    <row r="721" spans="1:12" x14ac:dyDescent="0.3">
      <c r="A721" s="36" t="s">
        <v>1108</v>
      </c>
      <c r="B721" s="4" t="s">
        <v>1653</v>
      </c>
      <c r="C721" s="4" t="s">
        <v>130</v>
      </c>
      <c r="D721" s="22">
        <v>1</v>
      </c>
      <c r="E721" s="76">
        <v>1.61</v>
      </c>
      <c r="F721" s="23">
        <f t="shared" si="15"/>
        <v>1.61</v>
      </c>
      <c r="G721" s="7"/>
      <c r="I721" s="98"/>
      <c r="J721" s="118"/>
      <c r="K721" s="158"/>
      <c r="L721" s="158"/>
    </row>
    <row r="722" spans="1:12" ht="15" thickBot="1" x14ac:dyDescent="0.35">
      <c r="A722" s="36" t="s">
        <v>1659</v>
      </c>
      <c r="B722" s="4" t="s">
        <v>1687</v>
      </c>
      <c r="C722" s="4" t="s">
        <v>130</v>
      </c>
      <c r="D722" s="22">
        <v>1</v>
      </c>
      <c r="E722" s="76">
        <v>3.69</v>
      </c>
      <c r="F722" s="23">
        <f t="shared" si="15"/>
        <v>3.69</v>
      </c>
      <c r="G722" s="7"/>
      <c r="I722" s="98"/>
      <c r="J722" s="118"/>
      <c r="K722" s="158"/>
      <c r="L722" s="158"/>
    </row>
    <row r="723" spans="1:12" ht="15.6" thickTop="1" thickBot="1" x14ac:dyDescent="0.35">
      <c r="A723" s="71">
        <v>2</v>
      </c>
      <c r="B723" s="244" t="s">
        <v>49</v>
      </c>
      <c r="C723" s="245"/>
      <c r="D723" s="245"/>
      <c r="E723" s="246"/>
      <c r="F723" s="72">
        <f>SUM(F715:F722)</f>
        <v>29.639999999999997</v>
      </c>
      <c r="G723" s="73">
        <f>SUM(F723/F731)</f>
        <v>0.6071155683617111</v>
      </c>
    </row>
    <row r="724" spans="1:12" ht="15" thickTop="1" x14ac:dyDescent="0.3">
      <c r="A724" s="20"/>
      <c r="B724" s="74" t="s">
        <v>22</v>
      </c>
      <c r="C724" s="4"/>
      <c r="D724" s="4"/>
      <c r="E724" s="4"/>
      <c r="F724" s="41"/>
      <c r="G724" s="75"/>
    </row>
    <row r="725" spans="1:12" ht="34.799999999999997" customHeight="1" thickBot="1" x14ac:dyDescent="0.35">
      <c r="A725" s="36" t="s">
        <v>50</v>
      </c>
      <c r="B725" s="4" t="s">
        <v>699</v>
      </c>
      <c r="C725" s="4" t="s">
        <v>18</v>
      </c>
      <c r="D725" s="4">
        <v>4.4999999999999997E-3</v>
      </c>
      <c r="E725" s="76">
        <v>12.8</v>
      </c>
      <c r="F725" s="23">
        <f>PRODUCT(D725:E725)</f>
        <v>5.7599999999999998E-2</v>
      </c>
      <c r="G725" s="7"/>
    </row>
    <row r="726" spans="1:12" ht="15.6" thickTop="1" thickBot="1" x14ac:dyDescent="0.35">
      <c r="A726" s="71">
        <v>3</v>
      </c>
      <c r="B726" s="244" t="s">
        <v>25</v>
      </c>
      <c r="C726" s="245"/>
      <c r="D726" s="245"/>
      <c r="E726" s="246"/>
      <c r="F726" s="72">
        <f>SUM(F725)</f>
        <v>5.7599999999999998E-2</v>
      </c>
      <c r="G726" s="73">
        <f>SUM(F726/F731)</f>
        <v>1.1798197279903699E-3</v>
      </c>
    </row>
    <row r="727" spans="1:12" ht="15.6" thickTop="1" thickBot="1" x14ac:dyDescent="0.35">
      <c r="A727" s="78" t="s">
        <v>26</v>
      </c>
      <c r="B727" s="244" t="s">
        <v>54</v>
      </c>
      <c r="C727" s="245"/>
      <c r="D727" s="245"/>
      <c r="E727" s="246"/>
      <c r="F727" s="79">
        <f>SUM(F713,F723,F726)</f>
        <v>38.593690000000002</v>
      </c>
      <c r="G727" s="3"/>
    </row>
    <row r="728" spans="1:12" ht="15.6" thickTop="1" thickBot="1" x14ac:dyDescent="0.35">
      <c r="A728" s="80">
        <v>4</v>
      </c>
      <c r="B728" s="264" t="s">
        <v>28</v>
      </c>
      <c r="C728" s="265"/>
      <c r="D728" s="265"/>
      <c r="E728" s="266"/>
      <c r="F728" s="79">
        <f>SUM(F727)*15%</f>
        <v>5.7890535000000005</v>
      </c>
      <c r="G728" s="73">
        <f>SUM(F728/F731)</f>
        <v>0.11857707509881422</v>
      </c>
    </row>
    <row r="729" spans="1:12" ht="15.6" thickTop="1" thickBot="1" x14ac:dyDescent="0.35">
      <c r="A729" s="78" t="s">
        <v>29</v>
      </c>
      <c r="B729" s="244" t="s">
        <v>55</v>
      </c>
      <c r="C729" s="245"/>
      <c r="D729" s="245"/>
      <c r="E729" s="246"/>
      <c r="F729" s="81">
        <f>SUM(F727:F728)</f>
        <v>44.382743500000004</v>
      </c>
    </row>
    <row r="730" spans="1:12" ht="15.6" thickTop="1" thickBot="1" x14ac:dyDescent="0.35">
      <c r="A730" s="80">
        <v>5</v>
      </c>
      <c r="B730" s="264" t="s">
        <v>31</v>
      </c>
      <c r="C730" s="265"/>
      <c r="D730" s="265"/>
      <c r="E730" s="266"/>
      <c r="F730" s="79">
        <f>SUM(F729)*10%</f>
        <v>4.4382743500000004</v>
      </c>
      <c r="G730" s="73">
        <f>SUM(F730/F731)</f>
        <v>9.0909090909090912E-2</v>
      </c>
    </row>
    <row r="731" spans="1:12" ht="15.6" thickTop="1" thickBot="1" x14ac:dyDescent="0.35">
      <c r="A731" s="78" t="s">
        <v>32</v>
      </c>
      <c r="B731" s="244" t="s">
        <v>33</v>
      </c>
      <c r="C731" s="245"/>
      <c r="D731" s="245"/>
      <c r="E731" s="246"/>
      <c r="F731" s="81">
        <f>SUM(F729:F730)</f>
        <v>48.821017850000004</v>
      </c>
      <c r="G731" s="82">
        <f>SUM(G713,G723,G726,G728,G730)</f>
        <v>0.99999999999999989</v>
      </c>
    </row>
    <row r="732" spans="1:12" ht="15.6" thickTop="1" thickBot="1" x14ac:dyDescent="0.35"/>
    <row r="733" spans="1:12" ht="44.4" thickTop="1" thickBot="1" x14ac:dyDescent="0.35">
      <c r="A733" s="61" t="s">
        <v>2</v>
      </c>
      <c r="B733" s="62" t="s">
        <v>3</v>
      </c>
      <c r="C733" s="63" t="s">
        <v>4</v>
      </c>
      <c r="D733" s="64" t="s">
        <v>5</v>
      </c>
      <c r="E733" s="27"/>
      <c r="F733" s="20"/>
      <c r="G733" s="20"/>
      <c r="H733" s="2"/>
    </row>
    <row r="734" spans="1:12" ht="408.6" customHeight="1" thickTop="1" x14ac:dyDescent="0.3">
      <c r="A734" s="234" t="s">
        <v>1688</v>
      </c>
      <c r="B734" s="278" t="s">
        <v>1689</v>
      </c>
      <c r="C734" s="274"/>
      <c r="D734" s="272"/>
      <c r="E734" s="27"/>
      <c r="F734" s="20"/>
      <c r="G734" s="20"/>
      <c r="H734" s="2"/>
    </row>
    <row r="735" spans="1:12" ht="167.4" customHeight="1" x14ac:dyDescent="0.3">
      <c r="A735" s="237"/>
      <c r="B735" s="280"/>
      <c r="C735" s="275"/>
      <c r="D735" s="273"/>
      <c r="E735" s="20"/>
      <c r="F735" s="20"/>
      <c r="G735" s="20"/>
    </row>
    <row r="736" spans="1:12" ht="15" thickBot="1" x14ac:dyDescent="0.35">
      <c r="A736" s="155" t="s">
        <v>1691</v>
      </c>
      <c r="B736" s="145" t="s">
        <v>1644</v>
      </c>
      <c r="C736" s="16" t="s">
        <v>130</v>
      </c>
      <c r="D736" s="16">
        <v>1</v>
      </c>
      <c r="E736" s="20"/>
      <c r="F736" s="20"/>
      <c r="G736" s="20"/>
    </row>
    <row r="737" spans="1:12" ht="30" thickTop="1" thickBot="1" x14ac:dyDescent="0.35">
      <c r="A737" s="61" t="s">
        <v>9</v>
      </c>
      <c r="B737" s="62" t="s">
        <v>10</v>
      </c>
      <c r="C737" s="62" t="s">
        <v>4</v>
      </c>
      <c r="D737" s="62" t="s">
        <v>11</v>
      </c>
      <c r="E737" s="62" t="s">
        <v>12</v>
      </c>
      <c r="F737" s="62" t="s">
        <v>13</v>
      </c>
      <c r="G737" s="64" t="s">
        <v>14</v>
      </c>
    </row>
    <row r="738" spans="1:12" ht="15" thickTop="1" x14ac:dyDescent="0.3">
      <c r="A738" s="20"/>
      <c r="B738" s="67" t="s">
        <v>15</v>
      </c>
      <c r="C738" s="68"/>
      <c r="D738" s="68"/>
      <c r="E738" s="68"/>
      <c r="F738" s="68"/>
      <c r="G738" s="7"/>
    </row>
    <row r="739" spans="1:12" x14ac:dyDescent="0.3">
      <c r="A739" s="36" t="s">
        <v>16</v>
      </c>
      <c r="B739" s="4" t="s">
        <v>17</v>
      </c>
      <c r="C739" s="4" t="s">
        <v>18</v>
      </c>
      <c r="D739" s="4">
        <v>0.05</v>
      </c>
      <c r="E739" s="70">
        <v>28.09</v>
      </c>
      <c r="F739" s="6">
        <f>PRODUCT(D739:E739)</f>
        <v>1.4045000000000001</v>
      </c>
      <c r="G739" s="7"/>
    </row>
    <row r="740" spans="1:12" ht="15" thickBot="1" x14ac:dyDescent="0.35">
      <c r="A740" s="36" t="s">
        <v>19</v>
      </c>
      <c r="B740" s="4" t="s">
        <v>20</v>
      </c>
      <c r="C740" s="4" t="s">
        <v>18</v>
      </c>
      <c r="D740" s="4">
        <v>0.05</v>
      </c>
      <c r="E740" s="70">
        <v>25.18</v>
      </c>
      <c r="F740" s="6">
        <f>PRODUCT(D740:E740)</f>
        <v>1.2590000000000001</v>
      </c>
      <c r="G740" s="7"/>
    </row>
    <row r="741" spans="1:12" ht="15.6" thickTop="1" thickBot="1" x14ac:dyDescent="0.35">
      <c r="A741" s="71">
        <v>1</v>
      </c>
      <c r="B741" s="244" t="s">
        <v>21</v>
      </c>
      <c r="C741" s="245"/>
      <c r="D741" s="245"/>
      <c r="E741" s="246"/>
      <c r="F741" s="72">
        <f>SUM(F739:F740)</f>
        <v>2.6635</v>
      </c>
      <c r="G741" s="73">
        <f>SUM(F741/F759)</f>
        <v>6.5153919131767699E-2</v>
      </c>
    </row>
    <row r="742" spans="1:12" ht="15" thickTop="1" x14ac:dyDescent="0.3">
      <c r="A742" s="36"/>
      <c r="B742" s="74" t="s">
        <v>45</v>
      </c>
      <c r="C742" s="4"/>
      <c r="D742" s="4"/>
      <c r="E742" s="4"/>
      <c r="F742" s="41"/>
      <c r="G742" s="75"/>
    </row>
    <row r="743" spans="1:12" ht="36.6" customHeight="1" x14ac:dyDescent="0.3">
      <c r="A743" s="36" t="s">
        <v>23</v>
      </c>
      <c r="B743" s="4" t="s">
        <v>1636</v>
      </c>
      <c r="C743" s="4" t="s">
        <v>1637</v>
      </c>
      <c r="D743" s="22">
        <v>15</v>
      </c>
      <c r="E743" s="76">
        <v>0.69</v>
      </c>
      <c r="F743" s="6">
        <f t="shared" ref="F743:F750" si="16">PRODUCT(D743:E743)</f>
        <v>10.35</v>
      </c>
      <c r="G743" s="7"/>
      <c r="I743" s="98"/>
      <c r="J743" s="118"/>
      <c r="K743" s="158"/>
      <c r="L743" s="158"/>
    </row>
    <row r="744" spans="1:12" x14ac:dyDescent="0.3">
      <c r="A744" s="36" t="s">
        <v>47</v>
      </c>
      <c r="B744" s="4" t="s">
        <v>1638</v>
      </c>
      <c r="C744" s="4" t="s">
        <v>130</v>
      </c>
      <c r="D744" s="22">
        <v>1</v>
      </c>
      <c r="E744" s="76">
        <v>10.06</v>
      </c>
      <c r="F744" s="23">
        <f t="shared" si="16"/>
        <v>10.06</v>
      </c>
      <c r="G744" s="7"/>
      <c r="I744" s="98"/>
      <c r="J744" s="118"/>
      <c r="K744" s="158"/>
      <c r="L744" s="158"/>
    </row>
    <row r="745" spans="1:12" x14ac:dyDescent="0.3">
      <c r="A745" s="36" t="s">
        <v>78</v>
      </c>
      <c r="B745" s="4" t="s">
        <v>1639</v>
      </c>
      <c r="C745" s="4" t="s">
        <v>130</v>
      </c>
      <c r="D745" s="22">
        <v>1</v>
      </c>
      <c r="E745" s="76">
        <v>1.06</v>
      </c>
      <c r="F745" s="23">
        <f t="shared" si="16"/>
        <v>1.06</v>
      </c>
      <c r="G745" s="7"/>
      <c r="I745" s="98"/>
      <c r="J745" s="118"/>
      <c r="K745" s="158"/>
      <c r="L745" s="158"/>
    </row>
    <row r="746" spans="1:12" x14ac:dyDescent="0.3">
      <c r="A746" s="36" t="s">
        <v>1051</v>
      </c>
      <c r="B746" s="4" t="s">
        <v>1652</v>
      </c>
      <c r="C746" s="4" t="s">
        <v>130</v>
      </c>
      <c r="D746" s="22">
        <v>1</v>
      </c>
      <c r="E746" s="76">
        <v>0.7</v>
      </c>
      <c r="F746" s="23">
        <f t="shared" si="16"/>
        <v>0.7</v>
      </c>
      <c r="G746" s="7"/>
      <c r="I746" s="98"/>
      <c r="J746" s="118"/>
      <c r="K746" s="158"/>
      <c r="L746" s="158"/>
    </row>
    <row r="747" spans="1:12" x14ac:dyDescent="0.3">
      <c r="A747" s="36" t="s">
        <v>1053</v>
      </c>
      <c r="B747" s="4" t="s">
        <v>1641</v>
      </c>
      <c r="C747" s="4" t="s">
        <v>130</v>
      </c>
      <c r="D747" s="22">
        <v>1</v>
      </c>
      <c r="E747" s="76">
        <v>0.25</v>
      </c>
      <c r="F747" s="23">
        <f t="shared" si="16"/>
        <v>0.25</v>
      </c>
      <c r="G747" s="7"/>
      <c r="I747" s="98"/>
      <c r="J747" s="118"/>
      <c r="K747" s="158"/>
      <c r="L747" s="158"/>
    </row>
    <row r="748" spans="1:12" ht="58.2" customHeight="1" x14ac:dyDescent="0.3">
      <c r="A748" s="36" t="s">
        <v>1055</v>
      </c>
      <c r="B748" s="4" t="s">
        <v>1642</v>
      </c>
      <c r="C748" s="4" t="s">
        <v>130</v>
      </c>
      <c r="D748" s="22">
        <v>1</v>
      </c>
      <c r="E748" s="76">
        <v>1.92</v>
      </c>
      <c r="F748" s="23">
        <f t="shared" si="16"/>
        <v>1.92</v>
      </c>
      <c r="G748" s="7"/>
      <c r="I748" s="98"/>
      <c r="J748" s="118"/>
      <c r="K748" s="158"/>
      <c r="L748" s="158"/>
    </row>
    <row r="749" spans="1:12" x14ac:dyDescent="0.3">
      <c r="A749" s="36" t="s">
        <v>1108</v>
      </c>
      <c r="B749" s="4" t="s">
        <v>1653</v>
      </c>
      <c r="C749" s="4" t="s">
        <v>130</v>
      </c>
      <c r="D749" s="22">
        <v>1</v>
      </c>
      <c r="E749" s="76">
        <v>1.61</v>
      </c>
      <c r="F749" s="23">
        <f t="shared" si="16"/>
        <v>1.61</v>
      </c>
      <c r="G749" s="7"/>
      <c r="I749" s="98"/>
      <c r="J749" s="118"/>
      <c r="K749" s="158"/>
      <c r="L749" s="158"/>
    </row>
    <row r="750" spans="1:12" ht="15" thickBot="1" x14ac:dyDescent="0.35">
      <c r="A750" s="36" t="s">
        <v>1659</v>
      </c>
      <c r="B750" s="4" t="s">
        <v>1687</v>
      </c>
      <c r="C750" s="4" t="s">
        <v>130</v>
      </c>
      <c r="D750" s="22">
        <v>1</v>
      </c>
      <c r="E750" s="76">
        <v>3.69</v>
      </c>
      <c r="F750" s="23">
        <f t="shared" si="16"/>
        <v>3.69</v>
      </c>
      <c r="G750" s="7"/>
      <c r="I750" s="98"/>
      <c r="J750" s="118"/>
      <c r="K750" s="158"/>
      <c r="L750" s="158"/>
    </row>
    <row r="751" spans="1:12" ht="15.6" thickTop="1" thickBot="1" x14ac:dyDescent="0.35">
      <c r="A751" s="71">
        <v>2</v>
      </c>
      <c r="B751" s="244" t="s">
        <v>49</v>
      </c>
      <c r="C751" s="245"/>
      <c r="D751" s="245"/>
      <c r="E751" s="246"/>
      <c r="F751" s="72">
        <f>SUM(F743:F750)</f>
        <v>29.639999999999997</v>
      </c>
      <c r="G751" s="73">
        <f>SUM(F751/F759)</f>
        <v>0.72504680422962065</v>
      </c>
    </row>
    <row r="752" spans="1:12" ht="15" thickTop="1" x14ac:dyDescent="0.3">
      <c r="A752" s="20"/>
      <c r="B752" s="74" t="s">
        <v>22</v>
      </c>
      <c r="C752" s="4"/>
      <c r="D752" s="4"/>
      <c r="E752" s="4"/>
      <c r="F752" s="41"/>
      <c r="G752" s="75"/>
    </row>
    <row r="753" spans="1:8" ht="29.4" thickBot="1" x14ac:dyDescent="0.35">
      <c r="A753" s="36" t="s">
        <v>50</v>
      </c>
      <c r="B753" s="4" t="s">
        <v>699</v>
      </c>
      <c r="C753" s="4" t="s">
        <v>18</v>
      </c>
      <c r="D753" s="4">
        <v>1E-3</v>
      </c>
      <c r="E753" s="76">
        <v>12.8</v>
      </c>
      <c r="F753" s="23">
        <f>PRODUCT(D753:E753)</f>
        <v>1.2800000000000001E-2</v>
      </c>
      <c r="G753" s="7"/>
    </row>
    <row r="754" spans="1:8" ht="15.6" thickTop="1" thickBot="1" x14ac:dyDescent="0.35">
      <c r="A754" s="71">
        <v>3</v>
      </c>
      <c r="B754" s="244" t="s">
        <v>25</v>
      </c>
      <c r="C754" s="245"/>
      <c r="D754" s="245"/>
      <c r="E754" s="246"/>
      <c r="F754" s="72">
        <f>SUM(F753)</f>
        <v>1.2800000000000001E-2</v>
      </c>
      <c r="G754" s="73">
        <f>SUM(F754/F759)</f>
        <v>3.1311063070644889E-4</v>
      </c>
    </row>
    <row r="755" spans="1:8" ht="15.6" thickTop="1" thickBot="1" x14ac:dyDescent="0.35">
      <c r="A755" s="78" t="s">
        <v>26</v>
      </c>
      <c r="B755" s="244" t="s">
        <v>54</v>
      </c>
      <c r="C755" s="245"/>
      <c r="D755" s="245"/>
      <c r="E755" s="246"/>
      <c r="F755" s="79">
        <f>SUM(F741,F751,F754)</f>
        <v>32.316299999999998</v>
      </c>
      <c r="G755" s="3"/>
    </row>
    <row r="756" spans="1:8" ht="15.6" thickTop="1" thickBot="1" x14ac:dyDescent="0.35">
      <c r="A756" s="80">
        <v>4</v>
      </c>
      <c r="B756" s="264" t="s">
        <v>28</v>
      </c>
      <c r="C756" s="265"/>
      <c r="D756" s="265"/>
      <c r="E756" s="266"/>
      <c r="F756" s="79">
        <f>SUM(F755)*15%</f>
        <v>4.8474449999999996</v>
      </c>
      <c r="G756" s="73">
        <f>SUM(F756/F759)</f>
        <v>0.11857707509881422</v>
      </c>
    </row>
    <row r="757" spans="1:8" ht="15.6" thickTop="1" thickBot="1" x14ac:dyDescent="0.35">
      <c r="A757" s="78" t="s">
        <v>29</v>
      </c>
      <c r="B757" s="244" t="s">
        <v>55</v>
      </c>
      <c r="C757" s="245"/>
      <c r="D757" s="245"/>
      <c r="E757" s="246"/>
      <c r="F757" s="81">
        <f>SUM(F755:F756)</f>
        <v>37.163744999999999</v>
      </c>
    </row>
    <row r="758" spans="1:8" ht="15.6" thickTop="1" thickBot="1" x14ac:dyDescent="0.35">
      <c r="A758" s="80">
        <v>5</v>
      </c>
      <c r="B758" s="264" t="s">
        <v>31</v>
      </c>
      <c r="C758" s="265"/>
      <c r="D758" s="265"/>
      <c r="E758" s="266"/>
      <c r="F758" s="79">
        <f>SUM(F757)*10%</f>
        <v>3.7163745000000001</v>
      </c>
      <c r="G758" s="73">
        <f>SUM(F758/F759)</f>
        <v>9.0909090909090912E-2</v>
      </c>
    </row>
    <row r="759" spans="1:8" ht="15.6" thickTop="1" thickBot="1" x14ac:dyDescent="0.35">
      <c r="A759" s="78" t="s">
        <v>32</v>
      </c>
      <c r="B759" s="244" t="s">
        <v>33</v>
      </c>
      <c r="C759" s="245"/>
      <c r="D759" s="245"/>
      <c r="E759" s="246"/>
      <c r="F759" s="81">
        <f>SUM(F757:F758)</f>
        <v>40.880119499999999</v>
      </c>
      <c r="G759" s="82">
        <f>SUM(G741,G751,G754,G756,G758)</f>
        <v>1</v>
      </c>
    </row>
    <row r="760" spans="1:8" ht="15.6" thickTop="1" thickBot="1" x14ac:dyDescent="0.35"/>
    <row r="761" spans="1:8" ht="44.4" thickTop="1" thickBot="1" x14ac:dyDescent="0.35">
      <c r="A761" s="61" t="s">
        <v>2</v>
      </c>
      <c r="B761" s="62" t="s">
        <v>3</v>
      </c>
      <c r="C761" s="63" t="s">
        <v>4</v>
      </c>
      <c r="D761" s="64" t="s">
        <v>5</v>
      </c>
      <c r="E761" s="27"/>
      <c r="F761" s="20"/>
      <c r="G761" s="20"/>
      <c r="H761" s="2"/>
    </row>
    <row r="762" spans="1:8" ht="304.2" customHeight="1" thickTop="1" x14ac:dyDescent="0.3">
      <c r="A762" s="234" t="s">
        <v>1688</v>
      </c>
      <c r="B762" s="278" t="s">
        <v>1689</v>
      </c>
      <c r="C762" s="274"/>
      <c r="D762" s="272"/>
      <c r="E762" s="27"/>
      <c r="F762" s="20"/>
      <c r="G762" s="20"/>
      <c r="H762" s="2"/>
    </row>
    <row r="763" spans="1:8" ht="271.8" customHeight="1" x14ac:dyDescent="0.3">
      <c r="A763" s="237"/>
      <c r="B763" s="280"/>
      <c r="C763" s="275"/>
      <c r="D763" s="273"/>
      <c r="E763" s="20"/>
      <c r="F763" s="20"/>
      <c r="G763" s="20"/>
    </row>
    <row r="764" spans="1:8" ht="15" thickBot="1" x14ac:dyDescent="0.35">
      <c r="A764" s="155" t="s">
        <v>1692</v>
      </c>
      <c r="B764" s="145" t="s">
        <v>1646</v>
      </c>
      <c r="C764" s="16" t="s">
        <v>130</v>
      </c>
      <c r="D764" s="16">
        <v>1</v>
      </c>
      <c r="E764" s="20"/>
      <c r="F764" s="20"/>
      <c r="G764" s="20"/>
    </row>
    <row r="765" spans="1:8" ht="30" thickTop="1" thickBot="1" x14ac:dyDescent="0.35">
      <c r="A765" s="61" t="s">
        <v>9</v>
      </c>
      <c r="B765" s="62" t="s">
        <v>10</v>
      </c>
      <c r="C765" s="62" t="s">
        <v>4</v>
      </c>
      <c r="D765" s="62" t="s">
        <v>11</v>
      </c>
      <c r="E765" s="62" t="s">
        <v>12</v>
      </c>
      <c r="F765" s="62" t="s">
        <v>13</v>
      </c>
      <c r="G765" s="64" t="s">
        <v>14</v>
      </c>
    </row>
    <row r="766" spans="1:8" ht="15" thickTop="1" x14ac:dyDescent="0.3">
      <c r="A766" s="20"/>
      <c r="B766" s="67" t="s">
        <v>15</v>
      </c>
      <c r="C766" s="68"/>
      <c r="D766" s="68"/>
      <c r="E766" s="68"/>
      <c r="F766" s="68"/>
      <c r="G766" s="7"/>
    </row>
    <row r="767" spans="1:8" x14ac:dyDescent="0.3">
      <c r="A767" s="36" t="s">
        <v>16</v>
      </c>
      <c r="B767" s="4" t="s">
        <v>17</v>
      </c>
      <c r="C767" s="4" t="s">
        <v>18</v>
      </c>
      <c r="D767" s="22">
        <v>0.16700000000000001</v>
      </c>
      <c r="E767" s="70">
        <v>28.09</v>
      </c>
      <c r="F767" s="6">
        <f>PRODUCT(D767:E767)</f>
        <v>4.6910300000000005</v>
      </c>
      <c r="G767" s="7"/>
    </row>
    <row r="768" spans="1:8" ht="15" thickBot="1" x14ac:dyDescent="0.35">
      <c r="A768" s="36" t="s">
        <v>19</v>
      </c>
      <c r="B768" s="4" t="s">
        <v>20</v>
      </c>
      <c r="C768" s="4" t="s">
        <v>18</v>
      </c>
      <c r="D768" s="22">
        <v>0.16700000000000001</v>
      </c>
      <c r="E768" s="70">
        <v>25.18</v>
      </c>
      <c r="F768" s="6">
        <f>PRODUCT(D768:E768)</f>
        <v>4.2050600000000005</v>
      </c>
      <c r="G768" s="7"/>
    </row>
    <row r="769" spans="1:12" ht="15.6" thickTop="1" thickBot="1" x14ac:dyDescent="0.35">
      <c r="A769" s="71">
        <v>1</v>
      </c>
      <c r="B769" s="244" t="s">
        <v>21</v>
      </c>
      <c r="C769" s="245"/>
      <c r="D769" s="245"/>
      <c r="E769" s="246"/>
      <c r="F769" s="72">
        <f>SUM(F767:F768)</f>
        <v>8.8960900000000009</v>
      </c>
      <c r="G769" s="73">
        <f>SUM(F769/F788)</f>
        <v>0.17851798634346608</v>
      </c>
    </row>
    <row r="770" spans="1:12" ht="15" thickTop="1" x14ac:dyDescent="0.3">
      <c r="A770" s="36"/>
      <c r="B770" s="74" t="s">
        <v>45</v>
      </c>
      <c r="C770" s="4"/>
      <c r="D770" s="4"/>
      <c r="E770" s="4"/>
      <c r="F770" s="41"/>
      <c r="G770" s="75"/>
    </row>
    <row r="771" spans="1:12" ht="35.4" customHeight="1" x14ac:dyDescent="0.3">
      <c r="A771" s="36" t="s">
        <v>23</v>
      </c>
      <c r="B771" s="4" t="s">
        <v>1636</v>
      </c>
      <c r="C771" s="4" t="s">
        <v>1637</v>
      </c>
      <c r="D771" s="22">
        <v>15</v>
      </c>
      <c r="E771" s="76">
        <v>0.69</v>
      </c>
      <c r="F771" s="6">
        <f t="shared" ref="F771:F779" si="17">PRODUCT(D771:E771)</f>
        <v>10.35</v>
      </c>
      <c r="G771" s="7"/>
      <c r="I771" s="98"/>
      <c r="J771" s="118"/>
      <c r="K771" s="158"/>
      <c r="L771" s="158"/>
    </row>
    <row r="772" spans="1:12" x14ac:dyDescent="0.3">
      <c r="A772" s="36" t="s">
        <v>47</v>
      </c>
      <c r="B772" s="4" t="s">
        <v>1638</v>
      </c>
      <c r="C772" s="4" t="s">
        <v>130</v>
      </c>
      <c r="D772" s="22">
        <v>1</v>
      </c>
      <c r="E772" s="76">
        <v>10.06</v>
      </c>
      <c r="F772" s="23">
        <f t="shared" si="17"/>
        <v>10.06</v>
      </c>
      <c r="G772" s="7"/>
      <c r="I772" s="98"/>
      <c r="J772" s="118"/>
      <c r="K772" s="158"/>
      <c r="L772" s="158"/>
    </row>
    <row r="773" spans="1:12" x14ac:dyDescent="0.3">
      <c r="A773" s="36" t="s">
        <v>78</v>
      </c>
      <c r="B773" s="4" t="s">
        <v>1639</v>
      </c>
      <c r="C773" s="4" t="s">
        <v>130</v>
      </c>
      <c r="D773" s="22">
        <v>1</v>
      </c>
      <c r="E773" s="76">
        <v>1.06</v>
      </c>
      <c r="F773" s="23">
        <f t="shared" si="17"/>
        <v>1.06</v>
      </c>
      <c r="G773" s="7"/>
      <c r="I773" s="98"/>
      <c r="J773" s="118"/>
      <c r="K773" s="158"/>
      <c r="L773" s="158"/>
    </row>
    <row r="774" spans="1:12" x14ac:dyDescent="0.3">
      <c r="A774" s="36" t="s">
        <v>1051</v>
      </c>
      <c r="B774" s="4" t="s">
        <v>1652</v>
      </c>
      <c r="C774" s="4" t="s">
        <v>130</v>
      </c>
      <c r="D774" s="22">
        <v>1</v>
      </c>
      <c r="E774" s="76">
        <v>0.7</v>
      </c>
      <c r="F774" s="23">
        <f t="shared" si="17"/>
        <v>0.7</v>
      </c>
      <c r="G774" s="7"/>
      <c r="I774" s="98"/>
      <c r="J774" s="118"/>
      <c r="K774" s="158"/>
      <c r="L774" s="158"/>
    </row>
    <row r="775" spans="1:12" x14ac:dyDescent="0.3">
      <c r="A775" s="36" t="s">
        <v>1053</v>
      </c>
      <c r="B775" s="4" t="s">
        <v>1641</v>
      </c>
      <c r="C775" s="4" t="s">
        <v>130</v>
      </c>
      <c r="D775" s="22">
        <v>1</v>
      </c>
      <c r="E775" s="76">
        <v>0.25</v>
      </c>
      <c r="F775" s="23">
        <f t="shared" si="17"/>
        <v>0.25</v>
      </c>
      <c r="G775" s="7"/>
      <c r="I775" s="98"/>
      <c r="J775" s="118"/>
      <c r="K775" s="158"/>
      <c r="L775" s="158"/>
    </row>
    <row r="776" spans="1:12" x14ac:dyDescent="0.3">
      <c r="A776" s="36" t="s">
        <v>1055</v>
      </c>
      <c r="B776" s="4" t="s">
        <v>1668</v>
      </c>
      <c r="C776" s="4" t="s">
        <v>130</v>
      </c>
      <c r="D776" s="22">
        <v>1</v>
      </c>
      <c r="E776" s="76">
        <v>0.8</v>
      </c>
      <c r="F776" s="23">
        <f t="shared" si="17"/>
        <v>0.8</v>
      </c>
      <c r="G776" s="7"/>
      <c r="I776" s="98"/>
      <c r="J776" s="118"/>
      <c r="K776" s="158"/>
      <c r="L776" s="158"/>
    </row>
    <row r="777" spans="1:12" ht="49.8" customHeight="1" x14ac:dyDescent="0.3">
      <c r="A777" s="36" t="s">
        <v>1108</v>
      </c>
      <c r="B777" s="4" t="s">
        <v>1648</v>
      </c>
      <c r="C777" s="4" t="s">
        <v>130</v>
      </c>
      <c r="D777" s="22">
        <v>1</v>
      </c>
      <c r="E777" s="76">
        <v>1.92</v>
      </c>
      <c r="F777" s="23">
        <f t="shared" si="17"/>
        <v>1.92</v>
      </c>
      <c r="G777" s="7"/>
      <c r="I777" s="98"/>
      <c r="J777" s="118"/>
      <c r="K777" s="158"/>
      <c r="L777" s="158"/>
    </row>
    <row r="778" spans="1:12" ht="31.2" customHeight="1" x14ac:dyDescent="0.3">
      <c r="A778" s="36" t="s">
        <v>1659</v>
      </c>
      <c r="B778" s="4" t="s">
        <v>1660</v>
      </c>
      <c r="C778" s="4" t="s">
        <v>130</v>
      </c>
      <c r="D778" s="22">
        <v>1</v>
      </c>
      <c r="E778" s="76">
        <v>1.61</v>
      </c>
      <c r="F778" s="23">
        <f t="shared" si="17"/>
        <v>1.61</v>
      </c>
      <c r="G778" s="7"/>
      <c r="I778" s="98"/>
      <c r="J778" s="118"/>
      <c r="K778" s="158"/>
      <c r="L778" s="158"/>
    </row>
    <row r="779" spans="1:12" ht="18" customHeight="1" thickBot="1" x14ac:dyDescent="0.35">
      <c r="A779" s="36" t="s">
        <v>1670</v>
      </c>
      <c r="B779" s="4" t="s">
        <v>1693</v>
      </c>
      <c r="C779" s="4" t="s">
        <v>130</v>
      </c>
      <c r="D779" s="22">
        <v>1</v>
      </c>
      <c r="E779" s="76">
        <v>3.69</v>
      </c>
      <c r="F779" s="23">
        <f t="shared" si="17"/>
        <v>3.69</v>
      </c>
      <c r="G779" s="7"/>
      <c r="I779" s="98"/>
      <c r="J779" s="118"/>
      <c r="K779" s="158"/>
      <c r="L779" s="158"/>
    </row>
    <row r="780" spans="1:12" ht="15.6" thickTop="1" thickBot="1" x14ac:dyDescent="0.35">
      <c r="A780" s="71">
        <v>2</v>
      </c>
      <c r="B780" s="244" t="s">
        <v>49</v>
      </c>
      <c r="C780" s="245"/>
      <c r="D780" s="245"/>
      <c r="E780" s="246"/>
      <c r="F780" s="72">
        <f>SUM(F771:F779)</f>
        <v>30.44</v>
      </c>
      <c r="G780" s="73">
        <f>SUM(F780/F788)</f>
        <v>0.61083998748833557</v>
      </c>
    </row>
    <row r="781" spans="1:12" ht="15" thickTop="1" x14ac:dyDescent="0.3">
      <c r="A781" s="20"/>
      <c r="B781" s="74" t="s">
        <v>22</v>
      </c>
      <c r="C781" s="4"/>
      <c r="D781" s="4"/>
      <c r="E781" s="4"/>
      <c r="F781" s="41"/>
      <c r="G781" s="75"/>
    </row>
    <row r="782" spans="1:12" ht="28.2" customHeight="1" thickBot="1" x14ac:dyDescent="0.35">
      <c r="A782" s="36" t="s">
        <v>50</v>
      </c>
      <c r="B782" s="4" t="s">
        <v>699</v>
      </c>
      <c r="C782" s="4" t="s">
        <v>18</v>
      </c>
      <c r="D782" s="4">
        <v>4.4999999999999997E-3</v>
      </c>
      <c r="E782" s="76">
        <v>12.8</v>
      </c>
      <c r="F782" s="23">
        <f>PRODUCT(D782:E782)</f>
        <v>5.7599999999999998E-2</v>
      </c>
      <c r="G782" s="7"/>
    </row>
    <row r="783" spans="1:12" ht="15.6" thickTop="1" thickBot="1" x14ac:dyDescent="0.35">
      <c r="A783" s="71">
        <v>3</v>
      </c>
      <c r="B783" s="244" t="s">
        <v>25</v>
      </c>
      <c r="C783" s="245"/>
      <c r="D783" s="245"/>
      <c r="E783" s="246"/>
      <c r="F783" s="72">
        <f>SUM(F782)</f>
        <v>5.7599999999999998E-2</v>
      </c>
      <c r="G783" s="73">
        <f>SUM(F783/F788)</f>
        <v>1.1558601602933024E-3</v>
      </c>
    </row>
    <row r="784" spans="1:12" ht="15.6" thickTop="1" thickBot="1" x14ac:dyDescent="0.35">
      <c r="A784" s="78" t="s">
        <v>26</v>
      </c>
      <c r="B784" s="244" t="s">
        <v>54</v>
      </c>
      <c r="C784" s="245"/>
      <c r="D784" s="245"/>
      <c r="E784" s="246"/>
      <c r="F784" s="79">
        <f>SUM(F769,F780,F783)</f>
        <v>39.393689999999999</v>
      </c>
      <c r="G784" s="3"/>
    </row>
    <row r="785" spans="1:12" ht="15.6" thickTop="1" thickBot="1" x14ac:dyDescent="0.35">
      <c r="A785" s="80">
        <v>4</v>
      </c>
      <c r="B785" s="264" t="s">
        <v>28</v>
      </c>
      <c r="C785" s="265"/>
      <c r="D785" s="265"/>
      <c r="E785" s="266"/>
      <c r="F785" s="79">
        <f>SUM(F784)*15%</f>
        <v>5.9090534999999997</v>
      </c>
      <c r="G785" s="73">
        <f>SUM(F785/F788)</f>
        <v>0.11857707509881422</v>
      </c>
    </row>
    <row r="786" spans="1:12" ht="15.6" thickTop="1" thickBot="1" x14ac:dyDescent="0.35">
      <c r="A786" s="78" t="s">
        <v>29</v>
      </c>
      <c r="B786" s="244" t="s">
        <v>55</v>
      </c>
      <c r="C786" s="245"/>
      <c r="D786" s="245"/>
      <c r="E786" s="246"/>
      <c r="F786" s="81">
        <f>SUM(F784:F785)</f>
        <v>45.302743499999998</v>
      </c>
    </row>
    <row r="787" spans="1:12" ht="15.6" thickTop="1" thickBot="1" x14ac:dyDescent="0.35">
      <c r="A787" s="80">
        <v>5</v>
      </c>
      <c r="B787" s="264" t="s">
        <v>31</v>
      </c>
      <c r="C787" s="265"/>
      <c r="D787" s="265"/>
      <c r="E787" s="266"/>
      <c r="F787" s="79">
        <f>SUM(F786)*10%</f>
        <v>4.53027435</v>
      </c>
      <c r="G787" s="73">
        <f>SUM(F787/F788)</f>
        <v>9.0909090909090912E-2</v>
      </c>
    </row>
    <row r="788" spans="1:12" ht="15.6" thickTop="1" thickBot="1" x14ac:dyDescent="0.35">
      <c r="A788" s="78" t="s">
        <v>32</v>
      </c>
      <c r="B788" s="244" t="s">
        <v>33</v>
      </c>
      <c r="C788" s="245"/>
      <c r="D788" s="245"/>
      <c r="E788" s="246"/>
      <c r="F788" s="81">
        <f>SUM(F786:F787)</f>
        <v>49.833017849999997</v>
      </c>
      <c r="G788" s="82">
        <f>SUM(G769,G780,G783,G785,G787)</f>
        <v>1</v>
      </c>
    </row>
    <row r="789" spans="1:12" ht="15.6" thickTop="1" thickBot="1" x14ac:dyDescent="0.35"/>
    <row r="790" spans="1:12" ht="44.4" thickTop="1" thickBot="1" x14ac:dyDescent="0.35">
      <c r="A790" s="61" t="s">
        <v>2</v>
      </c>
      <c r="B790" s="62" t="s">
        <v>3</v>
      </c>
      <c r="C790" s="63" t="s">
        <v>4</v>
      </c>
      <c r="D790" s="64" t="s">
        <v>5</v>
      </c>
      <c r="E790" s="27"/>
      <c r="F790" s="20"/>
      <c r="G790" s="20"/>
      <c r="H790" s="2"/>
    </row>
    <row r="791" spans="1:12" ht="320.39999999999998" customHeight="1" thickTop="1" x14ac:dyDescent="0.3">
      <c r="A791" s="234" t="s">
        <v>1694</v>
      </c>
      <c r="B791" s="278" t="s">
        <v>1695</v>
      </c>
      <c r="C791" s="274"/>
      <c r="D791" s="272"/>
      <c r="E791" s="27"/>
      <c r="F791" s="20"/>
      <c r="G791" s="20"/>
      <c r="H791" s="2"/>
    </row>
    <row r="792" spans="1:12" ht="100.2" customHeight="1" x14ac:dyDescent="0.3">
      <c r="A792" s="237"/>
      <c r="B792" s="280"/>
      <c r="C792" s="275"/>
      <c r="D792" s="273"/>
      <c r="E792" s="20"/>
      <c r="F792" s="20"/>
      <c r="G792" s="20"/>
    </row>
    <row r="793" spans="1:12" ht="15" thickBot="1" x14ac:dyDescent="0.35">
      <c r="A793" s="155" t="s">
        <v>1696</v>
      </c>
      <c r="B793" s="145" t="s">
        <v>1635</v>
      </c>
      <c r="C793" s="16" t="s">
        <v>130</v>
      </c>
      <c r="D793" s="16">
        <v>1</v>
      </c>
      <c r="E793" s="20"/>
      <c r="F793" s="20"/>
      <c r="G793" s="20"/>
    </row>
    <row r="794" spans="1:12" ht="30" thickTop="1" thickBot="1" x14ac:dyDescent="0.35">
      <c r="A794" s="61" t="s">
        <v>9</v>
      </c>
      <c r="B794" s="62" t="s">
        <v>10</v>
      </c>
      <c r="C794" s="62" t="s">
        <v>4</v>
      </c>
      <c r="D794" s="62" t="s">
        <v>11</v>
      </c>
      <c r="E794" s="62" t="s">
        <v>12</v>
      </c>
      <c r="F794" s="62" t="s">
        <v>13</v>
      </c>
      <c r="G794" s="64" t="s">
        <v>14</v>
      </c>
    </row>
    <row r="795" spans="1:12" ht="15" thickTop="1" x14ac:dyDescent="0.3">
      <c r="A795" s="20"/>
      <c r="B795" s="67" t="s">
        <v>15</v>
      </c>
      <c r="C795" s="68"/>
      <c r="D795" s="68"/>
      <c r="E795" s="68"/>
      <c r="F795" s="68"/>
      <c r="G795" s="7"/>
    </row>
    <row r="796" spans="1:12" x14ac:dyDescent="0.3">
      <c r="A796" s="36" t="s">
        <v>16</v>
      </c>
      <c r="B796" s="4" t="s">
        <v>17</v>
      </c>
      <c r="C796" s="4" t="s">
        <v>18</v>
      </c>
      <c r="D796" s="22">
        <v>0.16700000000000001</v>
      </c>
      <c r="E796" s="70">
        <v>28.09</v>
      </c>
      <c r="F796" s="6">
        <f>PRODUCT(D796:E796)</f>
        <v>4.6910300000000005</v>
      </c>
      <c r="G796" s="7"/>
    </row>
    <row r="797" spans="1:12" ht="15" thickBot="1" x14ac:dyDescent="0.35">
      <c r="A797" s="36" t="s">
        <v>19</v>
      </c>
      <c r="B797" s="4" t="s">
        <v>20</v>
      </c>
      <c r="C797" s="4" t="s">
        <v>18</v>
      </c>
      <c r="D797" s="22">
        <v>0.16700000000000001</v>
      </c>
      <c r="E797" s="70">
        <v>25.12</v>
      </c>
      <c r="F797" s="6">
        <f>PRODUCT(D797:E797)</f>
        <v>4.1950400000000005</v>
      </c>
      <c r="G797" s="7"/>
    </row>
    <row r="798" spans="1:12" ht="15.6" thickTop="1" thickBot="1" x14ac:dyDescent="0.35">
      <c r="A798" s="71">
        <v>1</v>
      </c>
      <c r="B798" s="244" t="s">
        <v>21</v>
      </c>
      <c r="C798" s="245"/>
      <c r="D798" s="245"/>
      <c r="E798" s="246"/>
      <c r="F798" s="72">
        <f>SUM(F796:F797)</f>
        <v>8.8860700000000001</v>
      </c>
      <c r="G798" s="73">
        <f>SUM(F798/F814)</f>
        <v>0.21874053214167472</v>
      </c>
    </row>
    <row r="799" spans="1:12" ht="15" thickTop="1" x14ac:dyDescent="0.3">
      <c r="A799" s="36"/>
      <c r="B799" s="74" t="s">
        <v>45</v>
      </c>
      <c r="C799" s="4"/>
      <c r="D799" s="4"/>
      <c r="E799" s="4"/>
      <c r="F799" s="41"/>
      <c r="G799" s="75"/>
    </row>
    <row r="800" spans="1:12" ht="37.200000000000003" customHeight="1" x14ac:dyDescent="0.3">
      <c r="A800" s="36" t="s">
        <v>23</v>
      </c>
      <c r="B800" s="4" t="s">
        <v>1636</v>
      </c>
      <c r="C800" s="4" t="s">
        <v>1637</v>
      </c>
      <c r="D800" s="22">
        <v>15</v>
      </c>
      <c r="E800" s="76">
        <v>0.69</v>
      </c>
      <c r="F800" s="6">
        <f t="shared" ref="F800:F805" si="18">PRODUCT(D800:E800)</f>
        <v>10.35</v>
      </c>
      <c r="G800" s="7"/>
      <c r="I800" s="98"/>
      <c r="J800" s="118"/>
      <c r="K800" s="158"/>
      <c r="L800" s="158"/>
    </row>
    <row r="801" spans="1:12" x14ac:dyDescent="0.3">
      <c r="A801" s="36" t="s">
        <v>47</v>
      </c>
      <c r="B801" s="4" t="s">
        <v>1638</v>
      </c>
      <c r="C801" s="4" t="s">
        <v>130</v>
      </c>
      <c r="D801" s="22">
        <v>1</v>
      </c>
      <c r="E801" s="76">
        <v>7.72</v>
      </c>
      <c r="F801" s="23">
        <f t="shared" si="18"/>
        <v>7.72</v>
      </c>
      <c r="G801" s="7"/>
      <c r="I801" s="98"/>
      <c r="J801" s="118"/>
      <c r="K801" s="158"/>
      <c r="L801" s="158"/>
    </row>
    <row r="802" spans="1:12" x14ac:dyDescent="0.3">
      <c r="A802" s="36" t="s">
        <v>78</v>
      </c>
      <c r="B802" s="4" t="s">
        <v>1639</v>
      </c>
      <c r="C802" s="4" t="s">
        <v>130</v>
      </c>
      <c r="D802" s="22">
        <v>1</v>
      </c>
      <c r="E802" s="76">
        <v>0.81</v>
      </c>
      <c r="F802" s="23">
        <f t="shared" si="18"/>
        <v>0.81</v>
      </c>
      <c r="G802" s="7"/>
      <c r="I802" s="98"/>
      <c r="J802" s="118"/>
      <c r="K802" s="158"/>
      <c r="L802" s="158"/>
    </row>
    <row r="803" spans="1:12" x14ac:dyDescent="0.3">
      <c r="A803" s="36" t="s">
        <v>1051</v>
      </c>
      <c r="B803" s="4" t="s">
        <v>1697</v>
      </c>
      <c r="C803" s="4" t="s">
        <v>130</v>
      </c>
      <c r="D803" s="22">
        <v>1</v>
      </c>
      <c r="E803" s="76">
        <v>0.54</v>
      </c>
      <c r="F803" s="23">
        <f t="shared" si="18"/>
        <v>0.54</v>
      </c>
      <c r="G803" s="7"/>
      <c r="I803" s="98"/>
      <c r="J803" s="118"/>
      <c r="K803" s="158"/>
      <c r="L803" s="158"/>
    </row>
    <row r="804" spans="1:12" x14ac:dyDescent="0.3">
      <c r="A804" s="36" t="s">
        <v>1053</v>
      </c>
      <c r="B804" s="4" t="s">
        <v>1641</v>
      </c>
      <c r="C804" s="4" t="s">
        <v>130</v>
      </c>
      <c r="D804" s="22">
        <v>1</v>
      </c>
      <c r="E804" s="76">
        <v>0.25</v>
      </c>
      <c r="F804" s="23">
        <f t="shared" si="18"/>
        <v>0.25</v>
      </c>
      <c r="G804" s="7"/>
      <c r="I804" s="98"/>
      <c r="J804" s="118"/>
      <c r="K804" s="158"/>
      <c r="L804" s="158"/>
    </row>
    <row r="805" spans="1:12" ht="15" thickBot="1" x14ac:dyDescent="0.35">
      <c r="A805" s="36" t="s">
        <v>1055</v>
      </c>
      <c r="B805" s="4" t="s">
        <v>1698</v>
      </c>
      <c r="C805" s="4" t="s">
        <v>130</v>
      </c>
      <c r="D805" s="22">
        <v>1</v>
      </c>
      <c r="E805" s="76">
        <v>3.5</v>
      </c>
      <c r="F805" s="23">
        <f t="shared" si="18"/>
        <v>3.5</v>
      </c>
      <c r="G805" s="7"/>
      <c r="I805" s="98"/>
      <c r="J805" s="118"/>
      <c r="K805" s="158"/>
      <c r="L805" s="158"/>
    </row>
    <row r="806" spans="1:12" ht="15.6" thickTop="1" thickBot="1" x14ac:dyDescent="0.35">
      <c r="A806" s="71">
        <v>2</v>
      </c>
      <c r="B806" s="244" t="s">
        <v>49</v>
      </c>
      <c r="C806" s="245"/>
      <c r="D806" s="245"/>
      <c r="E806" s="246"/>
      <c r="F806" s="72">
        <f>SUM(F800:F805)</f>
        <v>23.169999999999998</v>
      </c>
      <c r="G806" s="73">
        <f>SUM(F806/F814)</f>
        <v>0.57035541355431618</v>
      </c>
      <c r="I806" s="98"/>
      <c r="J806" s="118"/>
      <c r="K806" s="158"/>
      <c r="L806" s="158"/>
    </row>
    <row r="807" spans="1:12" ht="15" thickTop="1" x14ac:dyDescent="0.3">
      <c r="A807" s="20"/>
      <c r="B807" s="74" t="s">
        <v>22</v>
      </c>
      <c r="C807" s="4"/>
      <c r="D807" s="4"/>
      <c r="E807" s="4"/>
      <c r="F807" s="41"/>
      <c r="G807" s="75"/>
      <c r="I807" s="98"/>
      <c r="J807" s="118"/>
      <c r="K807" s="158"/>
      <c r="L807" s="158"/>
    </row>
    <row r="808" spans="1:12" ht="34.200000000000003" customHeight="1" thickBot="1" x14ac:dyDescent="0.35">
      <c r="A808" s="36" t="s">
        <v>50</v>
      </c>
      <c r="B808" s="4" t="s">
        <v>699</v>
      </c>
      <c r="C808" s="4" t="s">
        <v>18</v>
      </c>
      <c r="D808" s="4">
        <v>4.4999999999999997E-3</v>
      </c>
      <c r="E808" s="76">
        <v>12.8</v>
      </c>
      <c r="F808" s="23">
        <f>PRODUCT(D808:E808)</f>
        <v>5.7599999999999998E-2</v>
      </c>
      <c r="G808" s="7"/>
      <c r="I808" s="98"/>
      <c r="J808" s="118"/>
      <c r="K808" s="158"/>
      <c r="L808" s="158"/>
    </row>
    <row r="809" spans="1:12" ht="15.6" thickTop="1" thickBot="1" x14ac:dyDescent="0.35">
      <c r="A809" s="71">
        <v>3</v>
      </c>
      <c r="B809" s="244" t="s">
        <v>25</v>
      </c>
      <c r="C809" s="245"/>
      <c r="D809" s="245"/>
      <c r="E809" s="246"/>
      <c r="F809" s="72">
        <f>SUM(F808)</f>
        <v>5.7599999999999998E-2</v>
      </c>
      <c r="G809" s="73">
        <f>SUM(F809/F814)</f>
        <v>1.417888296103954E-3</v>
      </c>
    </row>
    <row r="810" spans="1:12" ht="15.6" thickTop="1" thickBot="1" x14ac:dyDescent="0.35">
      <c r="A810" s="78" t="s">
        <v>26</v>
      </c>
      <c r="B810" s="244" t="s">
        <v>54</v>
      </c>
      <c r="C810" s="245"/>
      <c r="D810" s="245"/>
      <c r="E810" s="246"/>
      <c r="F810" s="79">
        <f>SUM(F798,F806,F809)</f>
        <v>32.113669999999999</v>
      </c>
      <c r="G810" s="3"/>
    </row>
    <row r="811" spans="1:12" ht="15.6" thickTop="1" thickBot="1" x14ac:dyDescent="0.35">
      <c r="A811" s="80">
        <v>4</v>
      </c>
      <c r="B811" s="264" t="s">
        <v>28</v>
      </c>
      <c r="C811" s="265"/>
      <c r="D811" s="265"/>
      <c r="E811" s="266"/>
      <c r="F811" s="79">
        <f>SUM(F810)*15%</f>
        <v>4.8170504999999997</v>
      </c>
      <c r="G811" s="73">
        <f>SUM(F811/F814)</f>
        <v>0.11857707509881422</v>
      </c>
    </row>
    <row r="812" spans="1:12" ht="15.6" thickTop="1" thickBot="1" x14ac:dyDescent="0.35">
      <c r="A812" s="78" t="s">
        <v>29</v>
      </c>
      <c r="B812" s="244" t="s">
        <v>55</v>
      </c>
      <c r="C812" s="245"/>
      <c r="D812" s="245"/>
      <c r="E812" s="246"/>
      <c r="F812" s="81">
        <f>SUM(F810:F811)</f>
        <v>36.9307205</v>
      </c>
    </row>
    <row r="813" spans="1:12" ht="15.6" thickTop="1" thickBot="1" x14ac:dyDescent="0.35">
      <c r="A813" s="80">
        <v>5</v>
      </c>
      <c r="B813" s="264" t="s">
        <v>31</v>
      </c>
      <c r="C813" s="265"/>
      <c r="D813" s="265"/>
      <c r="E813" s="266"/>
      <c r="F813" s="79">
        <f>SUM(F812)*10%</f>
        <v>3.6930720500000001</v>
      </c>
      <c r="G813" s="73">
        <f>SUM(F813/F814)</f>
        <v>9.0909090909090912E-2</v>
      </c>
    </row>
    <row r="814" spans="1:12" ht="15.6" thickTop="1" thickBot="1" x14ac:dyDescent="0.35">
      <c r="A814" s="78" t="s">
        <v>32</v>
      </c>
      <c r="B814" s="244" t="s">
        <v>33</v>
      </c>
      <c r="C814" s="245"/>
      <c r="D814" s="245"/>
      <c r="E814" s="246"/>
      <c r="F814" s="81">
        <f>SUM(F812:F813)</f>
        <v>40.623792549999997</v>
      </c>
      <c r="G814" s="82">
        <f>SUM(G798,G806,G809,G811,G813)</f>
        <v>1</v>
      </c>
    </row>
    <row r="815" spans="1:12" ht="15.6" thickTop="1" thickBot="1" x14ac:dyDescent="0.35"/>
    <row r="816" spans="1:12" ht="44.4" thickTop="1" thickBot="1" x14ac:dyDescent="0.35">
      <c r="A816" s="61" t="s">
        <v>2</v>
      </c>
      <c r="B816" s="62" t="s">
        <v>3</v>
      </c>
      <c r="C816" s="63" t="s">
        <v>4</v>
      </c>
      <c r="D816" s="64" t="s">
        <v>5</v>
      </c>
      <c r="E816" s="27"/>
      <c r="F816" s="20"/>
      <c r="G816" s="20"/>
      <c r="H816" s="2"/>
    </row>
    <row r="817" spans="1:12" ht="59.4" customHeight="1" thickTop="1" x14ac:dyDescent="0.3">
      <c r="A817" s="101" t="s">
        <v>1694</v>
      </c>
      <c r="B817" s="299" t="s">
        <v>1695</v>
      </c>
      <c r="C817" s="154"/>
      <c r="D817" s="154"/>
      <c r="E817" s="20"/>
      <c r="F817" s="20"/>
      <c r="G817" s="20"/>
    </row>
    <row r="818" spans="1:12" ht="361.2" customHeight="1" x14ac:dyDescent="0.3">
      <c r="A818" s="211"/>
      <c r="B818" s="303"/>
      <c r="C818" s="146"/>
      <c r="D818" s="146"/>
      <c r="E818" s="20"/>
      <c r="F818" s="20"/>
      <c r="G818" s="20"/>
    </row>
    <row r="819" spans="1:12" ht="15" thickBot="1" x14ac:dyDescent="0.35">
      <c r="A819" s="155" t="s">
        <v>1699</v>
      </c>
      <c r="B819" s="145" t="s">
        <v>1644</v>
      </c>
      <c r="C819" s="16" t="s">
        <v>130</v>
      </c>
      <c r="D819" s="16">
        <v>1</v>
      </c>
      <c r="E819" s="20"/>
      <c r="F819" s="20"/>
      <c r="G819" s="20"/>
    </row>
    <row r="820" spans="1:12" ht="30" thickTop="1" thickBot="1" x14ac:dyDescent="0.35">
      <c r="A820" s="61" t="s">
        <v>9</v>
      </c>
      <c r="B820" s="62" t="s">
        <v>10</v>
      </c>
      <c r="C820" s="62" t="s">
        <v>4</v>
      </c>
      <c r="D820" s="62" t="s">
        <v>11</v>
      </c>
      <c r="E820" s="62" t="s">
        <v>12</v>
      </c>
      <c r="F820" s="62" t="s">
        <v>13</v>
      </c>
      <c r="G820" s="64" t="s">
        <v>14</v>
      </c>
    </row>
    <row r="821" spans="1:12" ht="15" thickTop="1" x14ac:dyDescent="0.3">
      <c r="A821" s="20"/>
      <c r="B821" s="67" t="s">
        <v>15</v>
      </c>
      <c r="C821" s="68"/>
      <c r="D821" s="68"/>
      <c r="E821" s="68"/>
      <c r="F821" s="68"/>
      <c r="G821" s="7"/>
    </row>
    <row r="822" spans="1:12" x14ac:dyDescent="0.3">
      <c r="A822" s="36" t="s">
        <v>16</v>
      </c>
      <c r="B822" s="4" t="s">
        <v>17</v>
      </c>
      <c r="C822" s="4" t="s">
        <v>18</v>
      </c>
      <c r="D822" s="4">
        <v>0.05</v>
      </c>
      <c r="E822" s="70">
        <v>28.09</v>
      </c>
      <c r="F822" s="6">
        <f>PRODUCT(D822:E822)</f>
        <v>1.4045000000000001</v>
      </c>
      <c r="G822" s="7"/>
    </row>
    <row r="823" spans="1:12" ht="15" thickBot="1" x14ac:dyDescent="0.35">
      <c r="A823" s="36" t="s">
        <v>19</v>
      </c>
      <c r="B823" s="4" t="s">
        <v>20</v>
      </c>
      <c r="C823" s="4" t="s">
        <v>18</v>
      </c>
      <c r="D823" s="4">
        <v>0.05</v>
      </c>
      <c r="E823" s="70">
        <v>25.18</v>
      </c>
      <c r="F823" s="6">
        <f>PRODUCT(D823:E823)</f>
        <v>1.2590000000000001</v>
      </c>
      <c r="G823" s="7"/>
    </row>
    <row r="824" spans="1:12" ht="15.6" thickTop="1" thickBot="1" x14ac:dyDescent="0.35">
      <c r="A824" s="71">
        <v>1</v>
      </c>
      <c r="B824" s="244" t="s">
        <v>21</v>
      </c>
      <c r="C824" s="245"/>
      <c r="D824" s="245"/>
      <c r="E824" s="246"/>
      <c r="F824" s="72">
        <f>SUM(F822:F823)</f>
        <v>2.6635</v>
      </c>
      <c r="G824" s="73">
        <f>SUM(F824/F840)</f>
        <v>8.1463636839235978E-2</v>
      </c>
    </row>
    <row r="825" spans="1:12" ht="15" thickTop="1" x14ac:dyDescent="0.3">
      <c r="A825" s="36"/>
      <c r="B825" s="74" t="s">
        <v>45</v>
      </c>
      <c r="C825" s="4"/>
      <c r="D825" s="4"/>
      <c r="E825" s="4"/>
      <c r="F825" s="41"/>
      <c r="G825" s="75"/>
    </row>
    <row r="826" spans="1:12" ht="28.8" x14ac:dyDescent="0.3">
      <c r="A826" s="36" t="s">
        <v>23</v>
      </c>
      <c r="B826" s="4" t="s">
        <v>1636</v>
      </c>
      <c r="C826" s="4" t="s">
        <v>1637</v>
      </c>
      <c r="D826" s="22">
        <v>15</v>
      </c>
      <c r="E826" s="76">
        <v>0.69</v>
      </c>
      <c r="F826" s="6">
        <f t="shared" ref="F826:F831" si="19">PRODUCT(D826:E826)</f>
        <v>10.35</v>
      </c>
      <c r="G826" s="7"/>
      <c r="I826" s="98"/>
      <c r="J826" s="118"/>
      <c r="K826" s="158"/>
      <c r="L826" s="158"/>
    </row>
    <row r="827" spans="1:12" x14ac:dyDescent="0.3">
      <c r="A827" s="36" t="s">
        <v>47</v>
      </c>
      <c r="B827" s="4" t="s">
        <v>1638</v>
      </c>
      <c r="C827" s="4" t="s">
        <v>130</v>
      </c>
      <c r="D827" s="22">
        <v>1</v>
      </c>
      <c r="E827" s="76">
        <v>7.72</v>
      </c>
      <c r="F827" s="23">
        <f t="shared" si="19"/>
        <v>7.72</v>
      </c>
      <c r="G827" s="7"/>
      <c r="I827" s="98"/>
      <c r="J827" s="118"/>
      <c r="K827" s="158"/>
      <c r="L827" s="158"/>
    </row>
    <row r="828" spans="1:12" x14ac:dyDescent="0.3">
      <c r="A828" s="36" t="s">
        <v>78</v>
      </c>
      <c r="B828" s="4" t="s">
        <v>1639</v>
      </c>
      <c r="C828" s="4" t="s">
        <v>130</v>
      </c>
      <c r="D828" s="22">
        <v>1</v>
      </c>
      <c r="E828" s="76">
        <v>0.81</v>
      </c>
      <c r="F828" s="23">
        <f t="shared" si="19"/>
        <v>0.81</v>
      </c>
      <c r="G828" s="7"/>
      <c r="I828" s="98"/>
      <c r="J828" s="118"/>
      <c r="K828" s="158"/>
      <c r="L828" s="158"/>
    </row>
    <row r="829" spans="1:12" x14ac:dyDescent="0.3">
      <c r="A829" s="36" t="s">
        <v>1051</v>
      </c>
      <c r="B829" s="4" t="s">
        <v>1697</v>
      </c>
      <c r="C829" s="4" t="s">
        <v>130</v>
      </c>
      <c r="D829" s="22">
        <v>1</v>
      </c>
      <c r="E829" s="76">
        <v>0.54</v>
      </c>
      <c r="F829" s="23">
        <f t="shared" si="19"/>
        <v>0.54</v>
      </c>
      <c r="G829" s="7"/>
      <c r="I829" s="98"/>
      <c r="J829" s="118"/>
      <c r="K829" s="158"/>
      <c r="L829" s="158"/>
    </row>
    <row r="830" spans="1:12" x14ac:dyDescent="0.3">
      <c r="A830" s="36" t="s">
        <v>1053</v>
      </c>
      <c r="B830" s="4" t="s">
        <v>1641</v>
      </c>
      <c r="C830" s="4" t="s">
        <v>130</v>
      </c>
      <c r="D830" s="22">
        <v>1</v>
      </c>
      <c r="E830" s="76">
        <v>0.25</v>
      </c>
      <c r="F830" s="23">
        <f t="shared" si="19"/>
        <v>0.25</v>
      </c>
      <c r="G830" s="7"/>
      <c r="I830" s="98"/>
      <c r="J830" s="118"/>
      <c r="K830" s="158"/>
      <c r="L830" s="158"/>
    </row>
    <row r="831" spans="1:12" ht="15" thickBot="1" x14ac:dyDescent="0.35">
      <c r="A831" s="36" t="s">
        <v>1055</v>
      </c>
      <c r="B831" s="4" t="s">
        <v>1698</v>
      </c>
      <c r="C831" s="4" t="s">
        <v>130</v>
      </c>
      <c r="D831" s="22">
        <v>1</v>
      </c>
      <c r="E831" s="76">
        <v>3.5</v>
      </c>
      <c r="F831" s="23">
        <f t="shared" si="19"/>
        <v>3.5</v>
      </c>
      <c r="G831" s="7"/>
      <c r="I831" s="98"/>
      <c r="J831" s="118"/>
      <c r="K831" s="158"/>
      <c r="L831" s="158"/>
    </row>
    <row r="832" spans="1:12" ht="15.6" thickTop="1" thickBot="1" x14ac:dyDescent="0.35">
      <c r="A832" s="71">
        <v>2</v>
      </c>
      <c r="B832" s="244" t="s">
        <v>49</v>
      </c>
      <c r="C832" s="245"/>
      <c r="D832" s="245"/>
      <c r="E832" s="246"/>
      <c r="F832" s="72">
        <f>SUM(F826:F831)</f>
        <v>23.169999999999998</v>
      </c>
      <c r="G832" s="73">
        <f>SUM(F832/F840)</f>
        <v>0.70865870680123799</v>
      </c>
    </row>
    <row r="833" spans="1:8" ht="15" thickTop="1" x14ac:dyDescent="0.3">
      <c r="A833" s="20"/>
      <c r="B833" s="74" t="s">
        <v>22</v>
      </c>
      <c r="C833" s="4"/>
      <c r="D833" s="4"/>
      <c r="E833" s="4"/>
      <c r="F833" s="41"/>
      <c r="G833" s="75"/>
    </row>
    <row r="834" spans="1:8" ht="29.4" thickBot="1" x14ac:dyDescent="0.35">
      <c r="A834" s="36" t="s">
        <v>50</v>
      </c>
      <c r="B834" s="4" t="s">
        <v>699</v>
      </c>
      <c r="C834" s="4" t="s">
        <v>18</v>
      </c>
      <c r="D834" s="4">
        <v>1E-3</v>
      </c>
      <c r="E834" s="76">
        <v>12.8</v>
      </c>
      <c r="F834" s="23">
        <f>PRODUCT(D834:E834)</f>
        <v>1.2800000000000001E-2</v>
      </c>
      <c r="G834" s="7"/>
    </row>
    <row r="835" spans="1:8" ht="15.6" thickTop="1" thickBot="1" x14ac:dyDescent="0.35">
      <c r="A835" s="71">
        <v>3</v>
      </c>
      <c r="B835" s="244" t="s">
        <v>25</v>
      </c>
      <c r="C835" s="245"/>
      <c r="D835" s="245"/>
      <c r="E835" s="246"/>
      <c r="F835" s="72">
        <f>SUM(F834)</f>
        <v>1.2800000000000001E-2</v>
      </c>
      <c r="G835" s="73">
        <f>SUM(F835/F840)</f>
        <v>3.9149035162088251E-4</v>
      </c>
    </row>
    <row r="836" spans="1:8" ht="15.6" thickTop="1" thickBot="1" x14ac:dyDescent="0.35">
      <c r="A836" s="78" t="s">
        <v>26</v>
      </c>
      <c r="B836" s="244" t="s">
        <v>54</v>
      </c>
      <c r="C836" s="245"/>
      <c r="D836" s="245"/>
      <c r="E836" s="246"/>
      <c r="F836" s="79">
        <f>SUM(F824,F832,F835)</f>
        <v>25.846299999999996</v>
      </c>
      <c r="G836" s="3"/>
    </row>
    <row r="837" spans="1:8" ht="15.6" thickTop="1" thickBot="1" x14ac:dyDescent="0.35">
      <c r="A837" s="80">
        <v>4</v>
      </c>
      <c r="B837" s="264" t="s">
        <v>28</v>
      </c>
      <c r="C837" s="265"/>
      <c r="D837" s="265"/>
      <c r="E837" s="266"/>
      <c r="F837" s="79">
        <f>SUM(F836)*15%</f>
        <v>3.8769449999999992</v>
      </c>
      <c r="G837" s="73">
        <f>SUM(F837/F840)</f>
        <v>0.11857707509881421</v>
      </c>
    </row>
    <row r="838" spans="1:8" ht="15.6" thickTop="1" thickBot="1" x14ac:dyDescent="0.35">
      <c r="A838" s="78" t="s">
        <v>29</v>
      </c>
      <c r="B838" s="244" t="s">
        <v>55</v>
      </c>
      <c r="C838" s="245"/>
      <c r="D838" s="245"/>
      <c r="E838" s="246"/>
      <c r="F838" s="81">
        <f>SUM(F836:F837)</f>
        <v>29.723244999999995</v>
      </c>
    </row>
    <row r="839" spans="1:8" ht="15.6" thickTop="1" thickBot="1" x14ac:dyDescent="0.35">
      <c r="A839" s="80">
        <v>5</v>
      </c>
      <c r="B839" s="264" t="s">
        <v>31</v>
      </c>
      <c r="C839" s="265"/>
      <c r="D839" s="265"/>
      <c r="E839" s="266"/>
      <c r="F839" s="79">
        <f>SUM(F838)*10%</f>
        <v>2.9723244999999996</v>
      </c>
      <c r="G839" s="73">
        <f>SUM(F839/F840)</f>
        <v>9.0909090909090898E-2</v>
      </c>
    </row>
    <row r="840" spans="1:8" ht="15.6" thickTop="1" thickBot="1" x14ac:dyDescent="0.35">
      <c r="A840" s="78" t="s">
        <v>32</v>
      </c>
      <c r="B840" s="244" t="s">
        <v>33</v>
      </c>
      <c r="C840" s="245"/>
      <c r="D840" s="245"/>
      <c r="E840" s="246"/>
      <c r="F840" s="81">
        <f>SUM(F838:F839)</f>
        <v>32.695569499999998</v>
      </c>
      <c r="G840" s="82">
        <f>SUM(G824,G832,G835,G837,G839)</f>
        <v>1</v>
      </c>
    </row>
    <row r="841" spans="1:8" ht="15.6" thickTop="1" thickBot="1" x14ac:dyDescent="0.35"/>
    <row r="842" spans="1:8" ht="44.4" thickTop="1" thickBot="1" x14ac:dyDescent="0.35">
      <c r="A842" s="61" t="s">
        <v>2</v>
      </c>
      <c r="B842" s="62" t="s">
        <v>3</v>
      </c>
      <c r="C842" s="63" t="s">
        <v>4</v>
      </c>
      <c r="D842" s="64" t="s">
        <v>5</v>
      </c>
      <c r="E842" s="27"/>
      <c r="F842" s="20"/>
      <c r="G842" s="20"/>
      <c r="H842" s="2"/>
    </row>
    <row r="843" spans="1:8" ht="63.6" customHeight="1" thickTop="1" x14ac:dyDescent="0.3">
      <c r="A843" s="101" t="s">
        <v>1694</v>
      </c>
      <c r="B843" s="299" t="s">
        <v>1695</v>
      </c>
      <c r="C843" s="154"/>
      <c r="D843" s="154"/>
      <c r="E843" s="20"/>
      <c r="F843" s="20"/>
      <c r="G843" s="20"/>
    </row>
    <row r="844" spans="1:8" ht="358.2" customHeight="1" x14ac:dyDescent="0.3">
      <c r="A844" s="211"/>
      <c r="B844" s="303"/>
      <c r="C844" s="146"/>
      <c r="D844" s="146"/>
      <c r="E844" s="20"/>
      <c r="F844" s="20"/>
      <c r="G844" s="20"/>
    </row>
    <row r="845" spans="1:8" ht="25.8" customHeight="1" thickBot="1" x14ac:dyDescent="0.35">
      <c r="A845" s="155" t="s">
        <v>1700</v>
      </c>
      <c r="B845" s="145" t="s">
        <v>1646</v>
      </c>
      <c r="C845" s="16" t="s">
        <v>130</v>
      </c>
      <c r="D845" s="16">
        <v>1</v>
      </c>
      <c r="E845" s="20"/>
      <c r="F845" s="20"/>
      <c r="G845" s="20"/>
    </row>
    <row r="846" spans="1:8" ht="30" thickTop="1" thickBot="1" x14ac:dyDescent="0.35">
      <c r="A846" s="61" t="s">
        <v>9</v>
      </c>
      <c r="B846" s="62" t="s">
        <v>10</v>
      </c>
      <c r="C846" s="62" t="s">
        <v>4</v>
      </c>
      <c r="D846" s="62" t="s">
        <v>11</v>
      </c>
      <c r="E846" s="62" t="s">
        <v>12</v>
      </c>
      <c r="F846" s="62" t="s">
        <v>13</v>
      </c>
      <c r="G846" s="64" t="s">
        <v>14</v>
      </c>
    </row>
    <row r="847" spans="1:8" ht="15" thickTop="1" x14ac:dyDescent="0.3">
      <c r="A847" s="20"/>
      <c r="B847" s="67" t="s">
        <v>15</v>
      </c>
      <c r="C847" s="68"/>
      <c r="D847" s="68"/>
      <c r="E847" s="68"/>
      <c r="F847" s="68"/>
      <c r="G847" s="7"/>
    </row>
    <row r="848" spans="1:8" x14ac:dyDescent="0.3">
      <c r="A848" s="36" t="s">
        <v>16</v>
      </c>
      <c r="B848" s="4" t="s">
        <v>17</v>
      </c>
      <c r="C848" s="4" t="s">
        <v>18</v>
      </c>
      <c r="D848" s="22">
        <v>0.16700000000000001</v>
      </c>
      <c r="E848" s="70">
        <v>28.09</v>
      </c>
      <c r="F848" s="6">
        <f>PRODUCT(D848:E848)</f>
        <v>4.6910300000000005</v>
      </c>
      <c r="G848" s="7"/>
    </row>
    <row r="849" spans="1:12" ht="15" thickBot="1" x14ac:dyDescent="0.35">
      <c r="A849" s="36" t="s">
        <v>19</v>
      </c>
      <c r="B849" s="4" t="s">
        <v>20</v>
      </c>
      <c r="C849" s="4" t="s">
        <v>18</v>
      </c>
      <c r="D849" s="22">
        <v>0.16700000000000001</v>
      </c>
      <c r="E849" s="70">
        <v>25.18</v>
      </c>
      <c r="F849" s="6">
        <f>PRODUCT(D849:E849)</f>
        <v>4.2050600000000005</v>
      </c>
      <c r="G849" s="7"/>
    </row>
    <row r="850" spans="1:12" ht="15.6" thickTop="1" thickBot="1" x14ac:dyDescent="0.35">
      <c r="A850" s="71">
        <v>1</v>
      </c>
      <c r="B850" s="244" t="s">
        <v>21</v>
      </c>
      <c r="C850" s="245"/>
      <c r="D850" s="245"/>
      <c r="E850" s="246"/>
      <c r="F850" s="72">
        <f>SUM(F848:F849)</f>
        <v>8.8960900000000009</v>
      </c>
      <c r="G850" s="73">
        <f>SUM(F850/F867)</f>
        <v>0.21359945417535933</v>
      </c>
    </row>
    <row r="851" spans="1:12" ht="15" thickTop="1" x14ac:dyDescent="0.3">
      <c r="A851" s="36"/>
      <c r="B851" s="74" t="s">
        <v>45</v>
      </c>
      <c r="C851" s="4"/>
      <c r="D851" s="4"/>
      <c r="E851" s="4"/>
      <c r="F851" s="41"/>
      <c r="G851" s="75"/>
    </row>
    <row r="852" spans="1:12" ht="28.8" x14ac:dyDescent="0.3">
      <c r="A852" s="36" t="s">
        <v>23</v>
      </c>
      <c r="B852" s="4" t="s">
        <v>1636</v>
      </c>
      <c r="C852" s="4" t="s">
        <v>1637</v>
      </c>
      <c r="D852" s="22">
        <v>15</v>
      </c>
      <c r="E852" s="76">
        <v>0.69</v>
      </c>
      <c r="F852" s="6">
        <f t="shared" ref="F852:F858" si="20">PRODUCT(D852:E852)</f>
        <v>10.35</v>
      </c>
      <c r="G852" s="7"/>
      <c r="I852" s="98"/>
      <c r="J852" s="118"/>
      <c r="K852" s="158"/>
      <c r="L852" s="158"/>
    </row>
    <row r="853" spans="1:12" x14ac:dyDescent="0.3">
      <c r="A853" s="36" t="s">
        <v>47</v>
      </c>
      <c r="B853" s="4" t="s">
        <v>1638</v>
      </c>
      <c r="C853" s="4" t="s">
        <v>130</v>
      </c>
      <c r="D853" s="22">
        <v>1</v>
      </c>
      <c r="E853" s="76">
        <v>7.72</v>
      </c>
      <c r="F853" s="23">
        <f t="shared" si="20"/>
        <v>7.72</v>
      </c>
      <c r="G853" s="7"/>
      <c r="I853" s="98"/>
      <c r="J853" s="118"/>
      <c r="K853" s="158"/>
      <c r="L853" s="158"/>
    </row>
    <row r="854" spans="1:12" x14ac:dyDescent="0.3">
      <c r="A854" s="36" t="s">
        <v>78</v>
      </c>
      <c r="B854" s="4" t="s">
        <v>1701</v>
      </c>
      <c r="C854" s="4" t="s">
        <v>130</v>
      </c>
      <c r="D854" s="22">
        <v>1</v>
      </c>
      <c r="E854" s="76">
        <v>0.8</v>
      </c>
      <c r="F854" s="23">
        <f t="shared" si="20"/>
        <v>0.8</v>
      </c>
      <c r="G854" s="7"/>
      <c r="I854" s="98"/>
      <c r="J854" s="118"/>
      <c r="K854" s="158"/>
      <c r="L854" s="158"/>
    </row>
    <row r="855" spans="1:12" x14ac:dyDescent="0.3">
      <c r="A855" s="36" t="s">
        <v>1051</v>
      </c>
      <c r="B855" s="4" t="s">
        <v>1702</v>
      </c>
      <c r="C855" s="4" t="s">
        <v>130</v>
      </c>
      <c r="D855" s="22">
        <v>1</v>
      </c>
      <c r="E855" s="76">
        <v>0.81</v>
      </c>
      <c r="F855" s="23">
        <f t="shared" si="20"/>
        <v>0.81</v>
      </c>
      <c r="G855" s="7"/>
      <c r="I855" s="98"/>
      <c r="J855" s="118"/>
      <c r="K855" s="158"/>
      <c r="L855" s="158"/>
    </row>
    <row r="856" spans="1:12" x14ac:dyDescent="0.3">
      <c r="A856" s="36" t="s">
        <v>1053</v>
      </c>
      <c r="B856" s="4" t="s">
        <v>1703</v>
      </c>
      <c r="C856" s="4" t="s">
        <v>130</v>
      </c>
      <c r="D856" s="22">
        <v>1</v>
      </c>
      <c r="E856" s="76">
        <v>0.54</v>
      </c>
      <c r="F856" s="23">
        <f t="shared" si="20"/>
        <v>0.54</v>
      </c>
      <c r="G856" s="7"/>
      <c r="I856" s="98"/>
      <c r="J856" s="118"/>
      <c r="K856" s="158"/>
      <c r="L856" s="158"/>
    </row>
    <row r="857" spans="1:12" x14ac:dyDescent="0.3">
      <c r="A857" s="36" t="s">
        <v>1055</v>
      </c>
      <c r="B857" s="4" t="s">
        <v>1704</v>
      </c>
      <c r="C857" s="4" t="s">
        <v>130</v>
      </c>
      <c r="D857" s="22">
        <v>1</v>
      </c>
      <c r="E857" s="76">
        <v>0.25</v>
      </c>
      <c r="F857" s="23">
        <f t="shared" si="20"/>
        <v>0.25</v>
      </c>
      <c r="G857" s="7"/>
      <c r="I857" s="98"/>
      <c r="J857" s="118"/>
      <c r="K857" s="158"/>
      <c r="L857" s="158"/>
    </row>
    <row r="858" spans="1:12" ht="15" thickBot="1" x14ac:dyDescent="0.35">
      <c r="A858" s="36" t="s">
        <v>1108</v>
      </c>
      <c r="B858" s="4" t="s">
        <v>1684</v>
      </c>
      <c r="C858" s="4" t="s">
        <v>130</v>
      </c>
      <c r="D858" s="22">
        <v>1</v>
      </c>
      <c r="E858" s="76">
        <v>3.5</v>
      </c>
      <c r="F858" s="23">
        <f t="shared" si="20"/>
        <v>3.5</v>
      </c>
      <c r="G858" s="7"/>
      <c r="I858" s="98"/>
      <c r="J858" s="118"/>
      <c r="K858" s="158"/>
      <c r="L858" s="158"/>
    </row>
    <row r="859" spans="1:12" ht="15.6" thickTop="1" thickBot="1" x14ac:dyDescent="0.35">
      <c r="A859" s="71">
        <v>2</v>
      </c>
      <c r="B859" s="244" t="s">
        <v>49</v>
      </c>
      <c r="C859" s="245"/>
      <c r="D859" s="245"/>
      <c r="E859" s="246"/>
      <c r="F859" s="72">
        <f>SUM(F852:F858)</f>
        <v>23.97</v>
      </c>
      <c r="G859" s="73">
        <f>SUM(F859/F867)</f>
        <v>0.57553137575984081</v>
      </c>
    </row>
    <row r="860" spans="1:12" ht="15" thickTop="1" x14ac:dyDescent="0.3">
      <c r="A860" s="20"/>
      <c r="B860" s="74" t="s">
        <v>22</v>
      </c>
      <c r="C860" s="4"/>
      <c r="D860" s="4"/>
      <c r="E860" s="4"/>
      <c r="F860" s="41"/>
      <c r="G860" s="75"/>
    </row>
    <row r="861" spans="1:12" ht="38.4" customHeight="1" thickBot="1" x14ac:dyDescent="0.35">
      <c r="A861" s="36" t="s">
        <v>50</v>
      </c>
      <c r="B861" s="4" t="s">
        <v>699</v>
      </c>
      <c r="C861" s="4" t="s">
        <v>18</v>
      </c>
      <c r="D861" s="4">
        <v>4.4999999999999997E-3</v>
      </c>
      <c r="E861" s="76">
        <v>12.8</v>
      </c>
      <c r="F861" s="23">
        <f>PRODUCT(D861:E861)</f>
        <v>5.7599999999999998E-2</v>
      </c>
      <c r="G861" s="7"/>
    </row>
    <row r="862" spans="1:12" ht="15.6" thickTop="1" thickBot="1" x14ac:dyDescent="0.35">
      <c r="A862" s="71">
        <v>3</v>
      </c>
      <c r="B862" s="244" t="s">
        <v>25</v>
      </c>
      <c r="C862" s="245"/>
      <c r="D862" s="245"/>
      <c r="E862" s="246"/>
      <c r="F862" s="72">
        <f>SUM(F861)</f>
        <v>5.7599999999999998E-2</v>
      </c>
      <c r="G862" s="73">
        <f>SUM(F862/F867)</f>
        <v>1.3830040568947365E-3</v>
      </c>
    </row>
    <row r="863" spans="1:12" ht="15.6" thickTop="1" thickBot="1" x14ac:dyDescent="0.35">
      <c r="A863" s="78" t="s">
        <v>26</v>
      </c>
      <c r="B863" s="244" t="s">
        <v>54</v>
      </c>
      <c r="C863" s="245"/>
      <c r="D863" s="245"/>
      <c r="E863" s="246"/>
      <c r="F863" s="79">
        <f>SUM(F850,F859,F862)</f>
        <v>32.923690000000001</v>
      </c>
      <c r="G863" s="3"/>
    </row>
    <row r="864" spans="1:12" ht="15.6" thickTop="1" thickBot="1" x14ac:dyDescent="0.35">
      <c r="A864" s="80">
        <v>4</v>
      </c>
      <c r="B864" s="264" t="s">
        <v>28</v>
      </c>
      <c r="C864" s="265"/>
      <c r="D864" s="265"/>
      <c r="E864" s="266"/>
      <c r="F864" s="79">
        <f>SUM(F863)*15%</f>
        <v>4.9385535000000003</v>
      </c>
      <c r="G864" s="73">
        <f>SUM(F864/F867)</f>
        <v>0.11857707509881425</v>
      </c>
    </row>
    <row r="865" spans="1:12" ht="15.6" thickTop="1" thickBot="1" x14ac:dyDescent="0.35">
      <c r="A865" s="78" t="s">
        <v>29</v>
      </c>
      <c r="B865" s="244" t="s">
        <v>55</v>
      </c>
      <c r="C865" s="245"/>
      <c r="D865" s="245"/>
      <c r="E865" s="246"/>
      <c r="F865" s="81">
        <f>SUM(F863:F864)</f>
        <v>37.862243499999998</v>
      </c>
    </row>
    <row r="866" spans="1:12" ht="15.6" thickTop="1" thickBot="1" x14ac:dyDescent="0.35">
      <c r="A866" s="80">
        <v>5</v>
      </c>
      <c r="B866" s="264" t="s">
        <v>31</v>
      </c>
      <c r="C866" s="265"/>
      <c r="D866" s="265"/>
      <c r="E866" s="266"/>
      <c r="F866" s="79">
        <f>SUM(F865)*10%</f>
        <v>3.7862243499999999</v>
      </c>
      <c r="G866" s="73">
        <f>SUM(F866/F867)</f>
        <v>9.0909090909090912E-2</v>
      </c>
    </row>
    <row r="867" spans="1:12" ht="15.6" thickTop="1" thickBot="1" x14ac:dyDescent="0.35">
      <c r="A867" s="78" t="s">
        <v>32</v>
      </c>
      <c r="B867" s="244" t="s">
        <v>33</v>
      </c>
      <c r="C867" s="245"/>
      <c r="D867" s="245"/>
      <c r="E867" s="246"/>
      <c r="F867" s="81">
        <f>SUM(F865:F866)</f>
        <v>41.648467849999996</v>
      </c>
      <c r="G867" s="82">
        <f>SUM(G850,G859,G862,G864,G866)</f>
        <v>1</v>
      </c>
    </row>
    <row r="868" spans="1:12" ht="15.6" thickTop="1" thickBot="1" x14ac:dyDescent="0.35"/>
    <row r="869" spans="1:12" ht="44.4" thickTop="1" thickBot="1" x14ac:dyDescent="0.35">
      <c r="A869" s="61" t="s">
        <v>2</v>
      </c>
      <c r="B869" s="62" t="s">
        <v>3</v>
      </c>
      <c r="C869" s="63" t="s">
        <v>4</v>
      </c>
      <c r="D869" s="64" t="s">
        <v>5</v>
      </c>
      <c r="E869" s="27"/>
      <c r="F869" s="20"/>
      <c r="G869" s="20"/>
      <c r="H869" s="2"/>
    </row>
    <row r="870" spans="1:12" ht="84.6" customHeight="1" thickTop="1" x14ac:dyDescent="0.3">
      <c r="A870" s="234" t="s">
        <v>1705</v>
      </c>
      <c r="B870" s="299" t="s">
        <v>1706</v>
      </c>
      <c r="C870" s="274"/>
      <c r="D870" s="272"/>
      <c r="E870" s="27"/>
      <c r="F870" s="20"/>
      <c r="G870" s="20"/>
      <c r="H870" s="2"/>
    </row>
    <row r="871" spans="1:12" ht="351.6" customHeight="1" x14ac:dyDescent="0.3">
      <c r="A871" s="237"/>
      <c r="B871" s="303"/>
      <c r="C871" s="275"/>
      <c r="D871" s="273"/>
      <c r="E871" s="20"/>
      <c r="F871" s="20"/>
      <c r="G871" s="20"/>
    </row>
    <row r="872" spans="1:12" ht="15" thickBot="1" x14ac:dyDescent="0.35">
      <c r="A872" s="155" t="s">
        <v>1707</v>
      </c>
      <c r="B872" s="145" t="s">
        <v>1635</v>
      </c>
      <c r="C872" s="16" t="s">
        <v>130</v>
      </c>
      <c r="D872" s="16">
        <v>1</v>
      </c>
      <c r="E872" s="20"/>
      <c r="F872" s="20"/>
      <c r="G872" s="20"/>
    </row>
    <row r="873" spans="1:12" ht="30" thickTop="1" thickBot="1" x14ac:dyDescent="0.35">
      <c r="A873" s="61" t="s">
        <v>9</v>
      </c>
      <c r="B873" s="62" t="s">
        <v>10</v>
      </c>
      <c r="C873" s="62" t="s">
        <v>4</v>
      </c>
      <c r="D873" s="62" t="s">
        <v>11</v>
      </c>
      <c r="E873" s="62" t="s">
        <v>12</v>
      </c>
      <c r="F873" s="62" t="s">
        <v>13</v>
      </c>
      <c r="G873" s="64" t="s">
        <v>14</v>
      </c>
    </row>
    <row r="874" spans="1:12" ht="15" thickTop="1" x14ac:dyDescent="0.3">
      <c r="A874" s="20"/>
      <c r="B874" s="67" t="s">
        <v>15</v>
      </c>
      <c r="C874" s="68"/>
      <c r="D874" s="68"/>
      <c r="E874" s="68"/>
      <c r="F874" s="68"/>
      <c r="G874" s="7"/>
    </row>
    <row r="875" spans="1:12" x14ac:dyDescent="0.3">
      <c r="A875" s="36" t="s">
        <v>16</v>
      </c>
      <c r="B875" s="4" t="s">
        <v>17</v>
      </c>
      <c r="C875" s="4" t="s">
        <v>18</v>
      </c>
      <c r="D875" s="22">
        <v>0.16700000000000001</v>
      </c>
      <c r="E875" s="70">
        <v>28.09</v>
      </c>
      <c r="F875" s="6">
        <f>PRODUCT(D875:E875)</f>
        <v>4.6910300000000005</v>
      </c>
      <c r="G875" s="7"/>
    </row>
    <row r="876" spans="1:12" ht="15" thickBot="1" x14ac:dyDescent="0.35">
      <c r="A876" s="36" t="s">
        <v>19</v>
      </c>
      <c r="B876" s="4" t="s">
        <v>20</v>
      </c>
      <c r="C876" s="4" t="s">
        <v>18</v>
      </c>
      <c r="D876" s="22">
        <v>0.16700000000000001</v>
      </c>
      <c r="E876" s="70">
        <v>25.18</v>
      </c>
      <c r="F876" s="6">
        <f>PRODUCT(D876:E876)</f>
        <v>4.2050600000000005</v>
      </c>
      <c r="G876" s="7"/>
    </row>
    <row r="877" spans="1:12" ht="15.6" thickTop="1" thickBot="1" x14ac:dyDescent="0.35">
      <c r="A877" s="71">
        <v>1</v>
      </c>
      <c r="B877" s="244" t="s">
        <v>21</v>
      </c>
      <c r="C877" s="245"/>
      <c r="D877" s="245"/>
      <c r="E877" s="246"/>
      <c r="F877" s="72">
        <f>SUM(F875:F876)</f>
        <v>8.8960900000000009</v>
      </c>
      <c r="G877" s="73">
        <f>SUM(F877/F894)</f>
        <v>0.1916015041931407</v>
      </c>
    </row>
    <row r="878" spans="1:12" ht="15" thickTop="1" x14ac:dyDescent="0.3">
      <c r="A878" s="36"/>
      <c r="B878" s="74" t="s">
        <v>45</v>
      </c>
      <c r="C878" s="4"/>
      <c r="D878" s="4"/>
      <c r="E878" s="4"/>
      <c r="F878" s="41"/>
      <c r="G878" s="75"/>
    </row>
    <row r="879" spans="1:12" ht="28.8" x14ac:dyDescent="0.3">
      <c r="A879" s="36" t="s">
        <v>23</v>
      </c>
      <c r="B879" s="4" t="s">
        <v>1636</v>
      </c>
      <c r="C879" s="4" t="s">
        <v>1637</v>
      </c>
      <c r="D879" s="22">
        <v>15</v>
      </c>
      <c r="E879" s="76">
        <v>0.69</v>
      </c>
      <c r="F879" s="6">
        <f t="shared" ref="F879:F885" si="21">PRODUCT(D879:E879)</f>
        <v>10.35</v>
      </c>
      <c r="G879" s="7"/>
      <c r="I879" s="98"/>
      <c r="J879" s="118"/>
      <c r="K879" s="158"/>
      <c r="L879" s="158"/>
    </row>
    <row r="880" spans="1:12" x14ac:dyDescent="0.3">
      <c r="A880" s="36" t="s">
        <v>47</v>
      </c>
      <c r="B880" s="4" t="s">
        <v>1638</v>
      </c>
      <c r="C880" s="4" t="s">
        <v>130</v>
      </c>
      <c r="D880" s="22">
        <v>1</v>
      </c>
      <c r="E880" s="76">
        <v>7.72</v>
      </c>
      <c r="F880" s="23">
        <f t="shared" si="21"/>
        <v>7.72</v>
      </c>
      <c r="G880" s="7"/>
      <c r="I880" s="98"/>
      <c r="J880" s="118"/>
      <c r="K880" s="158"/>
      <c r="L880" s="158"/>
    </row>
    <row r="881" spans="1:12" x14ac:dyDescent="0.3">
      <c r="A881" s="36" t="s">
        <v>78</v>
      </c>
      <c r="B881" s="4" t="s">
        <v>1639</v>
      </c>
      <c r="C881" s="4" t="s">
        <v>130</v>
      </c>
      <c r="D881" s="22">
        <v>1</v>
      </c>
      <c r="E881" s="76">
        <v>0.81</v>
      </c>
      <c r="F881" s="23">
        <f t="shared" si="21"/>
        <v>0.81</v>
      </c>
      <c r="G881" s="7"/>
      <c r="I881" s="98"/>
      <c r="J881" s="118"/>
      <c r="K881" s="158"/>
      <c r="L881" s="158"/>
    </row>
    <row r="882" spans="1:12" x14ac:dyDescent="0.3">
      <c r="A882" s="36" t="s">
        <v>1051</v>
      </c>
      <c r="B882" s="4" t="s">
        <v>1652</v>
      </c>
      <c r="C882" s="4" t="s">
        <v>130</v>
      </c>
      <c r="D882" s="22">
        <v>1</v>
      </c>
      <c r="E882" s="76">
        <v>0.54</v>
      </c>
      <c r="F882" s="23">
        <f t="shared" si="21"/>
        <v>0.54</v>
      </c>
      <c r="G882" s="7"/>
      <c r="I882" s="98"/>
      <c r="J882" s="118"/>
      <c r="K882" s="158"/>
      <c r="L882" s="158"/>
    </row>
    <row r="883" spans="1:12" x14ac:dyDescent="0.3">
      <c r="A883" s="36" t="s">
        <v>1053</v>
      </c>
      <c r="B883" s="4" t="s">
        <v>1641</v>
      </c>
      <c r="C883" s="4" t="s">
        <v>1637</v>
      </c>
      <c r="D883" s="22">
        <v>15</v>
      </c>
      <c r="E883" s="76">
        <v>0.25</v>
      </c>
      <c r="F883" s="23">
        <f t="shared" si="21"/>
        <v>3.75</v>
      </c>
      <c r="G883" s="7"/>
      <c r="I883" s="98"/>
      <c r="J883" s="118"/>
      <c r="K883" s="158"/>
      <c r="L883" s="158"/>
    </row>
    <row r="884" spans="1:12" x14ac:dyDescent="0.3">
      <c r="A884" s="36" t="s">
        <v>1055</v>
      </c>
      <c r="B884" s="4" t="s">
        <v>1708</v>
      </c>
      <c r="C884" s="4" t="s">
        <v>130</v>
      </c>
      <c r="D884" s="22">
        <v>1</v>
      </c>
      <c r="E884" s="76">
        <v>1.08</v>
      </c>
      <c r="F884" s="23">
        <f t="shared" si="21"/>
        <v>1.08</v>
      </c>
      <c r="G884" s="7"/>
      <c r="I884" s="98"/>
      <c r="J884" s="118"/>
      <c r="K884" s="158"/>
      <c r="L884" s="158"/>
    </row>
    <row r="885" spans="1:12" ht="15" thickBot="1" x14ac:dyDescent="0.35">
      <c r="A885" s="36" t="s">
        <v>1108</v>
      </c>
      <c r="B885" s="4" t="s">
        <v>1684</v>
      </c>
      <c r="C885" s="4" t="s">
        <v>130</v>
      </c>
      <c r="D885" s="22">
        <v>1</v>
      </c>
      <c r="E885" s="76">
        <v>3.5</v>
      </c>
      <c r="F885" s="23">
        <f t="shared" si="21"/>
        <v>3.5</v>
      </c>
      <c r="G885" s="7"/>
      <c r="I885" s="98"/>
      <c r="J885" s="118"/>
      <c r="K885" s="158"/>
      <c r="L885" s="158"/>
    </row>
    <row r="886" spans="1:12" ht="15.6" thickTop="1" thickBot="1" x14ac:dyDescent="0.35">
      <c r="A886" s="71">
        <v>2</v>
      </c>
      <c r="B886" s="244" t="s">
        <v>49</v>
      </c>
      <c r="C886" s="245"/>
      <c r="D886" s="245"/>
      <c r="E886" s="246"/>
      <c r="F886" s="72">
        <f>SUM(F879:F885)</f>
        <v>27.75</v>
      </c>
      <c r="G886" s="73">
        <f>SUM(F886/F894)</f>
        <v>0.59767175707076414</v>
      </c>
    </row>
    <row r="887" spans="1:12" ht="15" thickTop="1" x14ac:dyDescent="0.3">
      <c r="A887" s="20"/>
      <c r="B887" s="74" t="s">
        <v>22</v>
      </c>
      <c r="C887" s="4"/>
      <c r="D887" s="4"/>
      <c r="E887" s="4"/>
      <c r="F887" s="41"/>
      <c r="G887" s="75"/>
    </row>
    <row r="888" spans="1:12" ht="29.4" thickBot="1" x14ac:dyDescent="0.35">
      <c r="A888" s="36" t="s">
        <v>50</v>
      </c>
      <c r="B888" s="4" t="s">
        <v>699</v>
      </c>
      <c r="C888" s="4" t="s">
        <v>18</v>
      </c>
      <c r="D888" s="4">
        <v>4.4999999999999997E-3</v>
      </c>
      <c r="E888" s="76">
        <v>12.8</v>
      </c>
      <c r="F888" s="23">
        <f>PRODUCT(D888:E888)</f>
        <v>5.7599999999999998E-2</v>
      </c>
      <c r="G888" s="7"/>
    </row>
    <row r="889" spans="1:12" ht="15.6" thickTop="1" thickBot="1" x14ac:dyDescent="0.35">
      <c r="A889" s="71">
        <v>3</v>
      </c>
      <c r="B889" s="244" t="s">
        <v>25</v>
      </c>
      <c r="C889" s="245"/>
      <c r="D889" s="245"/>
      <c r="E889" s="246"/>
      <c r="F889" s="72">
        <f>SUM(F888)</f>
        <v>5.7599999999999998E-2</v>
      </c>
      <c r="G889" s="73">
        <f>SUM(F889/F894)</f>
        <v>1.2405727281901266E-3</v>
      </c>
    </row>
    <row r="890" spans="1:12" ht="15.6" thickTop="1" thickBot="1" x14ac:dyDescent="0.35">
      <c r="A890" s="78" t="s">
        <v>26</v>
      </c>
      <c r="B890" s="244" t="s">
        <v>54</v>
      </c>
      <c r="C890" s="245"/>
      <c r="D890" s="245"/>
      <c r="E890" s="246"/>
      <c r="F890" s="79">
        <f>SUM(F877,F886,F889)</f>
        <v>36.703690000000002</v>
      </c>
      <c r="G890" s="3"/>
    </row>
    <row r="891" spans="1:12" ht="15.6" thickTop="1" thickBot="1" x14ac:dyDescent="0.35">
      <c r="A891" s="80">
        <v>4</v>
      </c>
      <c r="B891" s="264" t="s">
        <v>28</v>
      </c>
      <c r="C891" s="265"/>
      <c r="D891" s="265"/>
      <c r="E891" s="266"/>
      <c r="F891" s="79">
        <f>SUM(F890)*15%</f>
        <v>5.5055535000000004</v>
      </c>
      <c r="G891" s="73">
        <f>SUM(F891/F894)</f>
        <v>0.11857707509881425</v>
      </c>
    </row>
    <row r="892" spans="1:12" ht="15.6" thickTop="1" thickBot="1" x14ac:dyDescent="0.35">
      <c r="A892" s="78" t="s">
        <v>29</v>
      </c>
      <c r="B892" s="244" t="s">
        <v>55</v>
      </c>
      <c r="C892" s="245"/>
      <c r="D892" s="245"/>
      <c r="E892" s="246"/>
      <c r="F892" s="81">
        <f>SUM(F890:F891)</f>
        <v>42.209243499999999</v>
      </c>
    </row>
    <row r="893" spans="1:12" ht="15.6" thickTop="1" thickBot="1" x14ac:dyDescent="0.35">
      <c r="A893" s="80">
        <v>5</v>
      </c>
      <c r="B893" s="264" t="s">
        <v>31</v>
      </c>
      <c r="C893" s="265"/>
      <c r="D893" s="265"/>
      <c r="E893" s="266"/>
      <c r="F893" s="79">
        <f>SUM(F892)*10%</f>
        <v>4.2209243499999998</v>
      </c>
      <c r="G893" s="73">
        <f>SUM(F893/F894)</f>
        <v>9.0909090909090912E-2</v>
      </c>
    </row>
    <row r="894" spans="1:12" ht="15.6" thickTop="1" thickBot="1" x14ac:dyDescent="0.35">
      <c r="A894" s="78" t="s">
        <v>32</v>
      </c>
      <c r="B894" s="244" t="s">
        <v>33</v>
      </c>
      <c r="C894" s="245"/>
      <c r="D894" s="245"/>
      <c r="E894" s="246"/>
      <c r="F894" s="81">
        <f>SUM(F892:F893)</f>
        <v>46.430167849999997</v>
      </c>
      <c r="G894" s="82">
        <f>SUM(G877,G886,G889,G891,G893)</f>
        <v>1</v>
      </c>
    </row>
    <row r="895" spans="1:12" ht="15.6" thickTop="1" thickBot="1" x14ac:dyDescent="0.35"/>
    <row r="896" spans="1:12" ht="44.4" thickTop="1" thickBot="1" x14ac:dyDescent="0.35">
      <c r="A896" s="61" t="s">
        <v>2</v>
      </c>
      <c r="B896" s="62" t="s">
        <v>3</v>
      </c>
      <c r="C896" s="63" t="s">
        <v>4</v>
      </c>
      <c r="D896" s="64" t="s">
        <v>5</v>
      </c>
      <c r="E896" s="27"/>
      <c r="F896" s="20"/>
      <c r="G896" s="20"/>
      <c r="H896" s="2"/>
    </row>
    <row r="897" spans="1:12" ht="81" customHeight="1" thickTop="1" x14ac:dyDescent="0.3">
      <c r="A897" s="101" t="s">
        <v>1705</v>
      </c>
      <c r="B897" s="301" t="s">
        <v>1706</v>
      </c>
      <c r="C897" s="154"/>
      <c r="D897" s="154"/>
      <c r="E897" s="20"/>
      <c r="F897" s="20"/>
      <c r="G897" s="20"/>
    </row>
    <row r="898" spans="1:12" ht="356.4" customHeight="1" x14ac:dyDescent="0.3">
      <c r="A898" s="211"/>
      <c r="B898" s="302"/>
      <c r="C898" s="146"/>
      <c r="D898" s="146"/>
      <c r="E898" s="20"/>
      <c r="F898" s="20"/>
      <c r="G898" s="20"/>
    </row>
    <row r="899" spans="1:12" ht="15" thickBot="1" x14ac:dyDescent="0.35">
      <c r="A899" s="155" t="s">
        <v>1709</v>
      </c>
      <c r="B899" s="145" t="s">
        <v>1644</v>
      </c>
      <c r="C899" s="16" t="s">
        <v>130</v>
      </c>
      <c r="D899" s="16">
        <v>1</v>
      </c>
      <c r="E899" s="20"/>
      <c r="F899" s="20"/>
      <c r="G899" s="20"/>
    </row>
    <row r="900" spans="1:12" ht="30" thickTop="1" thickBot="1" x14ac:dyDescent="0.35">
      <c r="A900" s="61" t="s">
        <v>9</v>
      </c>
      <c r="B900" s="62" t="s">
        <v>10</v>
      </c>
      <c r="C900" s="62" t="s">
        <v>4</v>
      </c>
      <c r="D900" s="62" t="s">
        <v>11</v>
      </c>
      <c r="E900" s="62" t="s">
        <v>12</v>
      </c>
      <c r="F900" s="62" t="s">
        <v>13</v>
      </c>
      <c r="G900" s="64" t="s">
        <v>14</v>
      </c>
    </row>
    <row r="901" spans="1:12" ht="15" thickTop="1" x14ac:dyDescent="0.3">
      <c r="A901" s="20"/>
      <c r="B901" s="67" t="s">
        <v>15</v>
      </c>
      <c r="C901" s="68"/>
      <c r="D901" s="68"/>
      <c r="E901" s="68"/>
      <c r="F901" s="68"/>
      <c r="G901" s="7"/>
    </row>
    <row r="902" spans="1:12" x14ac:dyDescent="0.3">
      <c r="A902" s="36" t="s">
        <v>16</v>
      </c>
      <c r="B902" s="4" t="s">
        <v>17</v>
      </c>
      <c r="C902" s="4" t="s">
        <v>18</v>
      </c>
      <c r="D902" s="4">
        <v>0.05</v>
      </c>
      <c r="E902" s="70">
        <v>28.09</v>
      </c>
      <c r="F902" s="6">
        <f>PRODUCT(D902:E902)</f>
        <v>1.4045000000000001</v>
      </c>
      <c r="G902" s="7"/>
    </row>
    <row r="903" spans="1:12" ht="15" thickBot="1" x14ac:dyDescent="0.35">
      <c r="A903" s="36" t="s">
        <v>19</v>
      </c>
      <c r="B903" s="4" t="s">
        <v>20</v>
      </c>
      <c r="C903" s="4" t="s">
        <v>18</v>
      </c>
      <c r="D903" s="4">
        <v>0.05</v>
      </c>
      <c r="E903" s="70">
        <v>25.18</v>
      </c>
      <c r="F903" s="6">
        <f>PRODUCT(D903:E903)</f>
        <v>1.2590000000000001</v>
      </c>
      <c r="G903" s="7"/>
    </row>
    <row r="904" spans="1:12" ht="15.6" thickTop="1" thickBot="1" x14ac:dyDescent="0.35">
      <c r="A904" s="71">
        <v>1</v>
      </c>
      <c r="B904" s="244" t="s">
        <v>21</v>
      </c>
      <c r="C904" s="245"/>
      <c r="D904" s="245"/>
      <c r="E904" s="246"/>
      <c r="F904" s="72">
        <f>SUM(F902:F903)</f>
        <v>2.6635</v>
      </c>
      <c r="G904" s="73">
        <f>SUM(F904/F921)</f>
        <v>7.8196172397913738E-2</v>
      </c>
    </row>
    <row r="905" spans="1:12" ht="15" thickTop="1" x14ac:dyDescent="0.3">
      <c r="A905" s="36"/>
      <c r="B905" s="74" t="s">
        <v>45</v>
      </c>
      <c r="C905" s="4"/>
      <c r="D905" s="4"/>
      <c r="E905" s="4"/>
      <c r="F905" s="41"/>
      <c r="G905" s="75"/>
    </row>
    <row r="906" spans="1:12" ht="28.8" x14ac:dyDescent="0.3">
      <c r="A906" s="36" t="s">
        <v>23</v>
      </c>
      <c r="B906" s="4" t="s">
        <v>1636</v>
      </c>
      <c r="C906" s="4" t="s">
        <v>1637</v>
      </c>
      <c r="D906" s="22">
        <v>15</v>
      </c>
      <c r="E906" s="76">
        <v>0.69</v>
      </c>
      <c r="F906" s="6">
        <f t="shared" ref="F906:F912" si="22">PRODUCT(D906:E906)</f>
        <v>10.35</v>
      </c>
      <c r="G906" s="7"/>
      <c r="I906" s="98"/>
      <c r="J906" s="118"/>
      <c r="K906" s="158"/>
      <c r="L906" s="158"/>
    </row>
    <row r="907" spans="1:12" x14ac:dyDescent="0.3">
      <c r="A907" s="36" t="s">
        <v>47</v>
      </c>
      <c r="B907" s="4" t="s">
        <v>1638</v>
      </c>
      <c r="C907" s="4" t="s">
        <v>130</v>
      </c>
      <c r="D907" s="22">
        <v>1</v>
      </c>
      <c r="E907" s="76">
        <v>7.72</v>
      </c>
      <c r="F907" s="23">
        <f t="shared" si="22"/>
        <v>7.72</v>
      </c>
      <c r="G907" s="7"/>
      <c r="I907" s="98"/>
      <c r="J907" s="118"/>
      <c r="K907" s="158"/>
      <c r="L907" s="158"/>
    </row>
    <row r="908" spans="1:12" x14ac:dyDescent="0.3">
      <c r="A908" s="36" t="s">
        <v>78</v>
      </c>
      <c r="B908" s="4" t="s">
        <v>1639</v>
      </c>
      <c r="C908" s="4" t="s">
        <v>130</v>
      </c>
      <c r="D908" s="22">
        <v>1</v>
      </c>
      <c r="E908" s="76">
        <v>0.81</v>
      </c>
      <c r="F908" s="23">
        <f t="shared" si="22"/>
        <v>0.81</v>
      </c>
      <c r="G908" s="7"/>
      <c r="I908" s="98"/>
      <c r="J908" s="118"/>
      <c r="K908" s="158"/>
      <c r="L908" s="158"/>
    </row>
    <row r="909" spans="1:12" x14ac:dyDescent="0.3">
      <c r="A909" s="36" t="s">
        <v>1051</v>
      </c>
      <c r="B909" s="4" t="s">
        <v>1652</v>
      </c>
      <c r="C909" s="4" t="s">
        <v>130</v>
      </c>
      <c r="D909" s="22">
        <v>1</v>
      </c>
      <c r="E909" s="76">
        <v>0.54</v>
      </c>
      <c r="F909" s="23">
        <f t="shared" si="22"/>
        <v>0.54</v>
      </c>
      <c r="G909" s="7"/>
      <c r="I909" s="98"/>
      <c r="J909" s="118"/>
      <c r="K909" s="158"/>
      <c r="L909" s="158"/>
    </row>
    <row r="910" spans="1:12" x14ac:dyDescent="0.3">
      <c r="A910" s="36" t="s">
        <v>1053</v>
      </c>
      <c r="B910" s="4" t="s">
        <v>1641</v>
      </c>
      <c r="C910" s="4" t="s">
        <v>130</v>
      </c>
      <c r="D910" s="22">
        <v>1</v>
      </c>
      <c r="E910" s="76">
        <v>0.25</v>
      </c>
      <c r="F910" s="23">
        <f t="shared" si="22"/>
        <v>0.25</v>
      </c>
      <c r="G910" s="7"/>
      <c r="I910" s="98"/>
      <c r="J910" s="118"/>
      <c r="K910" s="158"/>
      <c r="L910" s="158"/>
    </row>
    <row r="911" spans="1:12" x14ac:dyDescent="0.3">
      <c r="A911" s="36" t="s">
        <v>1055</v>
      </c>
      <c r="B911" s="4" t="s">
        <v>1708</v>
      </c>
      <c r="C911" s="4" t="s">
        <v>130</v>
      </c>
      <c r="D911" s="22">
        <v>1</v>
      </c>
      <c r="E911" s="76">
        <v>1.08</v>
      </c>
      <c r="F911" s="23">
        <f t="shared" si="22"/>
        <v>1.08</v>
      </c>
      <c r="G911" s="7"/>
      <c r="I911" s="98"/>
      <c r="J911" s="118"/>
      <c r="K911" s="158"/>
      <c r="L911" s="158"/>
    </row>
    <row r="912" spans="1:12" ht="15" thickBot="1" x14ac:dyDescent="0.35">
      <c r="A912" s="36" t="s">
        <v>1108</v>
      </c>
      <c r="B912" s="4" t="s">
        <v>1684</v>
      </c>
      <c r="C912" s="4" t="s">
        <v>130</v>
      </c>
      <c r="D912" s="22">
        <v>1</v>
      </c>
      <c r="E912" s="76">
        <v>3.5</v>
      </c>
      <c r="F912" s="23">
        <f t="shared" si="22"/>
        <v>3.5</v>
      </c>
      <c r="G912" s="7"/>
      <c r="I912" s="98"/>
      <c r="J912" s="118"/>
      <c r="K912" s="158"/>
      <c r="L912" s="158"/>
    </row>
    <row r="913" spans="1:8" ht="15.6" thickTop="1" thickBot="1" x14ac:dyDescent="0.35">
      <c r="A913" s="71">
        <v>2</v>
      </c>
      <c r="B913" s="244" t="s">
        <v>49</v>
      </c>
      <c r="C913" s="245"/>
      <c r="D913" s="245"/>
      <c r="E913" s="246"/>
      <c r="F913" s="72">
        <f>SUM(F906:F912)</f>
        <v>24.25</v>
      </c>
      <c r="G913" s="73">
        <f>SUM(F913/F921)</f>
        <v>0.71194187371856887</v>
      </c>
    </row>
    <row r="914" spans="1:8" ht="15" thickTop="1" x14ac:dyDescent="0.3">
      <c r="A914" s="20"/>
      <c r="B914" s="74" t="s">
        <v>22</v>
      </c>
      <c r="C914" s="4"/>
      <c r="D914" s="4"/>
      <c r="E914" s="4"/>
      <c r="F914" s="41"/>
      <c r="G914" s="75"/>
    </row>
    <row r="915" spans="1:8" ht="33.6" customHeight="1" thickBot="1" x14ac:dyDescent="0.35">
      <c r="A915" s="36" t="s">
        <v>50</v>
      </c>
      <c r="B915" s="4" t="s">
        <v>699</v>
      </c>
      <c r="C915" s="4" t="s">
        <v>18</v>
      </c>
      <c r="D915" s="4">
        <v>1E-3</v>
      </c>
      <c r="E915" s="76">
        <v>12.8</v>
      </c>
      <c r="F915" s="23">
        <f>PRODUCT(D915:E915)</f>
        <v>1.2800000000000001E-2</v>
      </c>
      <c r="G915" s="7"/>
    </row>
    <row r="916" spans="1:8" ht="15.6" thickTop="1" thickBot="1" x14ac:dyDescent="0.35">
      <c r="A916" s="71">
        <v>3</v>
      </c>
      <c r="B916" s="244" t="s">
        <v>25</v>
      </c>
      <c r="C916" s="245"/>
      <c r="D916" s="245"/>
      <c r="E916" s="246"/>
      <c r="F916" s="72">
        <f>SUM(F915)</f>
        <v>1.2800000000000001E-2</v>
      </c>
      <c r="G916" s="73">
        <f>SUM(F916/F921)</f>
        <v>3.7578787561227554E-4</v>
      </c>
    </row>
    <row r="917" spans="1:8" ht="15.6" thickTop="1" thickBot="1" x14ac:dyDescent="0.35">
      <c r="A917" s="78" t="s">
        <v>26</v>
      </c>
      <c r="B917" s="244" t="s">
        <v>54</v>
      </c>
      <c r="C917" s="245"/>
      <c r="D917" s="245"/>
      <c r="E917" s="246"/>
      <c r="F917" s="79">
        <f>SUM(F904,F913,F916)</f>
        <v>26.926299999999998</v>
      </c>
      <c r="G917" s="3"/>
    </row>
    <row r="918" spans="1:8" ht="15.6" thickTop="1" thickBot="1" x14ac:dyDescent="0.35">
      <c r="A918" s="80">
        <v>4</v>
      </c>
      <c r="B918" s="264" t="s">
        <v>28</v>
      </c>
      <c r="C918" s="265"/>
      <c r="D918" s="265"/>
      <c r="E918" s="266"/>
      <c r="F918" s="79">
        <f>SUM(F917)*15%</f>
        <v>4.0389449999999991</v>
      </c>
      <c r="G918" s="73">
        <f>SUM(F918/F921)</f>
        <v>0.11857707509881421</v>
      </c>
    </row>
    <row r="919" spans="1:8" ht="15.6" thickTop="1" thickBot="1" x14ac:dyDescent="0.35">
      <c r="A919" s="78" t="s">
        <v>29</v>
      </c>
      <c r="B919" s="244" t="s">
        <v>55</v>
      </c>
      <c r="C919" s="245"/>
      <c r="D919" s="245"/>
      <c r="E919" s="246"/>
      <c r="F919" s="81">
        <f>SUM(F917:F918)</f>
        <v>30.965244999999996</v>
      </c>
    </row>
    <row r="920" spans="1:8" ht="15.6" thickTop="1" thickBot="1" x14ac:dyDescent="0.35">
      <c r="A920" s="80">
        <v>5</v>
      </c>
      <c r="B920" s="264" t="s">
        <v>31</v>
      </c>
      <c r="C920" s="265"/>
      <c r="D920" s="265"/>
      <c r="E920" s="266"/>
      <c r="F920" s="79">
        <f>SUM(F919)*10%</f>
        <v>3.0965244999999997</v>
      </c>
      <c r="G920" s="73">
        <f>SUM(F920/F921)</f>
        <v>9.0909090909090912E-2</v>
      </c>
    </row>
    <row r="921" spans="1:8" ht="15.6" thickTop="1" thickBot="1" x14ac:dyDescent="0.35">
      <c r="A921" s="78" t="s">
        <v>32</v>
      </c>
      <c r="B921" s="244" t="s">
        <v>33</v>
      </c>
      <c r="C921" s="245"/>
      <c r="D921" s="245"/>
      <c r="E921" s="246"/>
      <c r="F921" s="81">
        <f>SUM(F919:F920)</f>
        <v>34.061769499999997</v>
      </c>
      <c r="G921" s="82">
        <f>SUM(G904,G913,G916,G918,G920)</f>
        <v>1</v>
      </c>
    </row>
    <row r="922" spans="1:8" ht="15.6" thickTop="1" thickBot="1" x14ac:dyDescent="0.35"/>
    <row r="923" spans="1:8" ht="44.4" thickTop="1" thickBot="1" x14ac:dyDescent="0.35">
      <c r="A923" s="61" t="s">
        <v>2</v>
      </c>
      <c r="B923" s="62" t="s">
        <v>3</v>
      </c>
      <c r="C923" s="63" t="s">
        <v>4</v>
      </c>
      <c r="D923" s="64" t="s">
        <v>5</v>
      </c>
      <c r="E923" s="27"/>
      <c r="F923" s="20"/>
      <c r="G923" s="20"/>
      <c r="H923" s="2"/>
    </row>
    <row r="924" spans="1:8" ht="87" customHeight="1" thickTop="1" x14ac:dyDescent="0.3">
      <c r="A924" s="101" t="s">
        <v>1705</v>
      </c>
      <c r="B924" s="301" t="s">
        <v>1706</v>
      </c>
      <c r="C924" s="154"/>
      <c r="D924" s="154"/>
      <c r="E924" s="20"/>
      <c r="F924" s="20"/>
      <c r="G924" s="20"/>
    </row>
    <row r="925" spans="1:8" ht="347.4" customHeight="1" x14ac:dyDescent="0.3">
      <c r="A925" s="211"/>
      <c r="B925" s="302"/>
      <c r="C925" s="146"/>
      <c r="D925" s="146"/>
      <c r="E925" s="20"/>
      <c r="F925" s="20"/>
      <c r="G925" s="20"/>
    </row>
    <row r="926" spans="1:8" ht="15" thickBot="1" x14ac:dyDescent="0.35">
      <c r="A926" s="155" t="s">
        <v>1710</v>
      </c>
      <c r="B926" s="145" t="s">
        <v>1646</v>
      </c>
      <c r="C926" s="16" t="s">
        <v>130</v>
      </c>
      <c r="D926" s="16">
        <v>1</v>
      </c>
      <c r="E926" s="20"/>
      <c r="F926" s="20"/>
      <c r="G926" s="20"/>
    </row>
    <row r="927" spans="1:8" ht="30" thickTop="1" thickBot="1" x14ac:dyDescent="0.35">
      <c r="A927" s="61" t="s">
        <v>9</v>
      </c>
      <c r="B927" s="62" t="s">
        <v>10</v>
      </c>
      <c r="C927" s="62" t="s">
        <v>4</v>
      </c>
      <c r="D927" s="62" t="s">
        <v>11</v>
      </c>
      <c r="E927" s="62" t="s">
        <v>12</v>
      </c>
      <c r="F927" s="62" t="s">
        <v>13</v>
      </c>
      <c r="G927" s="64" t="s">
        <v>14</v>
      </c>
    </row>
    <row r="928" spans="1:8" ht="15" thickTop="1" x14ac:dyDescent="0.3">
      <c r="A928" s="20"/>
      <c r="B928" s="67" t="s">
        <v>15</v>
      </c>
      <c r="C928" s="68"/>
      <c r="D928" s="68"/>
      <c r="E928" s="68"/>
      <c r="F928" s="68"/>
      <c r="G928" s="7"/>
    </row>
    <row r="929" spans="1:12" x14ac:dyDescent="0.3">
      <c r="A929" s="36" t="s">
        <v>16</v>
      </c>
      <c r="B929" s="4" t="s">
        <v>17</v>
      </c>
      <c r="C929" s="4" t="s">
        <v>18</v>
      </c>
      <c r="D929" s="22">
        <v>0.16700000000000001</v>
      </c>
      <c r="E929" s="70">
        <v>28.09</v>
      </c>
      <c r="F929" s="6">
        <f>PRODUCT(D929:E929)</f>
        <v>4.6910300000000005</v>
      </c>
      <c r="G929" s="7"/>
    </row>
    <row r="930" spans="1:12" ht="15" thickBot="1" x14ac:dyDescent="0.35">
      <c r="A930" s="36" t="s">
        <v>19</v>
      </c>
      <c r="B930" s="4" t="s">
        <v>20</v>
      </c>
      <c r="C930" s="4" t="s">
        <v>18</v>
      </c>
      <c r="D930" s="22">
        <v>0.16700000000000001</v>
      </c>
      <c r="E930" s="70">
        <v>25.18</v>
      </c>
      <c r="F930" s="6">
        <f>PRODUCT(D930:E930)</f>
        <v>4.2050600000000005</v>
      </c>
      <c r="G930" s="7"/>
    </row>
    <row r="931" spans="1:12" ht="15.6" thickTop="1" thickBot="1" x14ac:dyDescent="0.35">
      <c r="A931" s="71">
        <v>1</v>
      </c>
      <c r="B931" s="244" t="s">
        <v>21</v>
      </c>
      <c r="C931" s="245"/>
      <c r="D931" s="245"/>
      <c r="E931" s="246"/>
      <c r="F931" s="72">
        <f>SUM(F929:F930)</f>
        <v>8.8960900000000009</v>
      </c>
      <c r="G931" s="73">
        <f>SUM(F931/F949)</f>
        <v>0.20681526662073255</v>
      </c>
    </row>
    <row r="932" spans="1:12" ht="15" thickTop="1" x14ac:dyDescent="0.3">
      <c r="A932" s="36"/>
      <c r="B932" s="74" t="s">
        <v>45</v>
      </c>
      <c r="C932" s="4"/>
      <c r="D932" s="4"/>
      <c r="E932" s="4"/>
      <c r="F932" s="41"/>
      <c r="G932" s="75"/>
    </row>
    <row r="933" spans="1:12" ht="39" customHeight="1" x14ac:dyDescent="0.3">
      <c r="A933" s="36" t="s">
        <v>23</v>
      </c>
      <c r="B933" s="4" t="s">
        <v>1636</v>
      </c>
      <c r="C933" s="4" t="s">
        <v>1637</v>
      </c>
      <c r="D933" s="22">
        <v>15</v>
      </c>
      <c r="E933" s="76">
        <v>0.69</v>
      </c>
      <c r="F933" s="6">
        <f t="shared" ref="F933:F934" si="23">PRODUCT(D933:E933)</f>
        <v>10.35</v>
      </c>
      <c r="G933" s="7"/>
      <c r="I933" s="98"/>
      <c r="J933" s="118"/>
      <c r="K933" s="158"/>
      <c r="L933" s="158"/>
    </row>
    <row r="934" spans="1:12" x14ac:dyDescent="0.3">
      <c r="A934" s="36" t="s">
        <v>47</v>
      </c>
      <c r="B934" s="4" t="s">
        <v>1638</v>
      </c>
      <c r="C934" s="4" t="s">
        <v>130</v>
      </c>
      <c r="D934" s="22">
        <v>1</v>
      </c>
      <c r="E934" s="76">
        <v>7.72</v>
      </c>
      <c r="F934" s="23">
        <f t="shared" si="23"/>
        <v>7.72</v>
      </c>
      <c r="G934" s="7"/>
      <c r="I934" s="98"/>
      <c r="J934" s="118"/>
      <c r="K934" s="158"/>
      <c r="L934" s="158"/>
    </row>
    <row r="935" spans="1:12" x14ac:dyDescent="0.3">
      <c r="A935" s="36" t="s">
        <v>78</v>
      </c>
      <c r="B935" s="4" t="s">
        <v>1711</v>
      </c>
      <c r="C935" s="4" t="s">
        <v>1637</v>
      </c>
      <c r="D935" s="22">
        <v>1</v>
      </c>
      <c r="E935" s="76">
        <v>0.8</v>
      </c>
      <c r="F935" s="23">
        <f>PRODUCT(D935:E935)</f>
        <v>0.8</v>
      </c>
      <c r="G935" s="7"/>
      <c r="I935" s="98"/>
      <c r="J935" s="118"/>
      <c r="K935" s="158"/>
      <c r="L935" s="158"/>
    </row>
    <row r="936" spans="1:12" x14ac:dyDescent="0.3">
      <c r="A936" s="36" t="s">
        <v>1051</v>
      </c>
      <c r="B936" s="4" t="s">
        <v>1639</v>
      </c>
      <c r="C936" s="4" t="s">
        <v>130</v>
      </c>
      <c r="D936" s="22">
        <v>1</v>
      </c>
      <c r="E936" s="76">
        <v>0.81</v>
      </c>
      <c r="F936" s="23">
        <f t="shared" ref="F936:F940" si="24">PRODUCT(D936:E936)</f>
        <v>0.81</v>
      </c>
      <c r="G936" s="7"/>
      <c r="I936" s="98"/>
      <c r="J936" s="118"/>
      <c r="K936" s="158"/>
      <c r="L936" s="158"/>
    </row>
    <row r="937" spans="1:12" x14ac:dyDescent="0.3">
      <c r="A937" s="36" t="s">
        <v>1053</v>
      </c>
      <c r="B937" s="4" t="s">
        <v>1652</v>
      </c>
      <c r="C937" s="4" t="s">
        <v>130</v>
      </c>
      <c r="D937" s="22">
        <v>1</v>
      </c>
      <c r="E937" s="76">
        <v>0.54</v>
      </c>
      <c r="F937" s="23">
        <f t="shared" si="24"/>
        <v>0.54</v>
      </c>
      <c r="G937" s="7"/>
      <c r="I937" s="98"/>
      <c r="J937" s="118"/>
      <c r="K937" s="158"/>
      <c r="L937" s="158"/>
    </row>
    <row r="938" spans="1:12" x14ac:dyDescent="0.3">
      <c r="A938" s="36" t="s">
        <v>1055</v>
      </c>
      <c r="B938" s="4" t="s">
        <v>1641</v>
      </c>
      <c r="C938" s="4" t="s">
        <v>130</v>
      </c>
      <c r="D938" s="22">
        <v>1</v>
      </c>
      <c r="E938" s="76">
        <v>0.25</v>
      </c>
      <c r="F938" s="23">
        <f t="shared" si="24"/>
        <v>0.25</v>
      </c>
      <c r="G938" s="7"/>
      <c r="I938" s="98"/>
      <c r="J938" s="118"/>
      <c r="K938" s="158"/>
      <c r="L938" s="158"/>
    </row>
    <row r="939" spans="1:12" x14ac:dyDescent="0.3">
      <c r="A939" s="36" t="s">
        <v>1108</v>
      </c>
      <c r="B939" s="4" t="s">
        <v>1708</v>
      </c>
      <c r="C939" s="4" t="s">
        <v>130</v>
      </c>
      <c r="D939" s="22">
        <v>1</v>
      </c>
      <c r="E939" s="76">
        <v>1.08</v>
      </c>
      <c r="F939" s="23">
        <f t="shared" si="24"/>
        <v>1.08</v>
      </c>
      <c r="G939" s="7"/>
      <c r="I939" s="98"/>
      <c r="J939" s="118"/>
      <c r="K939" s="158"/>
      <c r="L939" s="158"/>
    </row>
    <row r="940" spans="1:12" ht="15" thickBot="1" x14ac:dyDescent="0.35">
      <c r="A940" s="36" t="s">
        <v>1659</v>
      </c>
      <c r="B940" s="4" t="s">
        <v>1684</v>
      </c>
      <c r="C940" s="4" t="s">
        <v>130</v>
      </c>
      <c r="D940" s="22">
        <v>1</v>
      </c>
      <c r="E940" s="76">
        <v>3.5</v>
      </c>
      <c r="F940" s="23">
        <f t="shared" si="24"/>
        <v>3.5</v>
      </c>
      <c r="G940" s="7"/>
      <c r="I940" s="98"/>
      <c r="J940" s="118"/>
      <c r="K940" s="158"/>
      <c r="L940" s="158"/>
    </row>
    <row r="941" spans="1:12" ht="15.6" thickTop="1" thickBot="1" x14ac:dyDescent="0.35">
      <c r="A941" s="71">
        <v>2</v>
      </c>
      <c r="B941" s="244" t="s">
        <v>49</v>
      </c>
      <c r="C941" s="245"/>
      <c r="D941" s="245"/>
      <c r="E941" s="246"/>
      <c r="F941" s="72">
        <f>SUM(F933:F940)</f>
        <v>25.049999999999997</v>
      </c>
      <c r="G941" s="73">
        <f>SUM(F941/F949)</f>
        <v>0.58235948926431147</v>
      </c>
    </row>
    <row r="942" spans="1:12" ht="15" thickTop="1" x14ac:dyDescent="0.3">
      <c r="A942" s="20"/>
      <c r="B942" s="74" t="s">
        <v>22</v>
      </c>
      <c r="C942" s="4"/>
      <c r="D942" s="4"/>
      <c r="E942" s="4"/>
      <c r="F942" s="41"/>
      <c r="G942" s="75"/>
    </row>
    <row r="943" spans="1:12" ht="39.6" customHeight="1" thickBot="1" x14ac:dyDescent="0.35">
      <c r="A943" s="36" t="s">
        <v>50</v>
      </c>
      <c r="B943" s="4" t="s">
        <v>699</v>
      </c>
      <c r="C943" s="4" t="s">
        <v>18</v>
      </c>
      <c r="D943" s="4">
        <v>4.4999999999999997E-3</v>
      </c>
      <c r="E943" s="76">
        <v>12.8</v>
      </c>
      <c r="F943" s="23">
        <f>PRODUCT(D943:E943)</f>
        <v>5.7599999999999998E-2</v>
      </c>
      <c r="G943" s="7"/>
    </row>
    <row r="944" spans="1:12" ht="15.6" thickTop="1" thickBot="1" x14ac:dyDescent="0.35">
      <c r="A944" s="71">
        <v>3</v>
      </c>
      <c r="B944" s="244" t="s">
        <v>25</v>
      </c>
      <c r="C944" s="245"/>
      <c r="D944" s="245"/>
      <c r="E944" s="246"/>
      <c r="F944" s="72">
        <f>SUM(F943)</f>
        <v>5.7599999999999998E-2</v>
      </c>
      <c r="G944" s="73">
        <f>SUM(F944/F949)</f>
        <v>1.3390781070508721E-3</v>
      </c>
    </row>
    <row r="945" spans="1:8" ht="15.6" thickTop="1" thickBot="1" x14ac:dyDescent="0.35">
      <c r="A945" s="78" t="s">
        <v>26</v>
      </c>
      <c r="B945" s="244" t="s">
        <v>54</v>
      </c>
      <c r="C945" s="245"/>
      <c r="D945" s="245"/>
      <c r="E945" s="246"/>
      <c r="F945" s="79">
        <f>SUM(F931,F941,F944)</f>
        <v>34.003689999999999</v>
      </c>
      <c r="G945" s="3"/>
    </row>
    <row r="946" spans="1:8" ht="15.6" thickTop="1" thickBot="1" x14ac:dyDescent="0.35">
      <c r="A946" s="80">
        <v>4</v>
      </c>
      <c r="B946" s="264" t="s">
        <v>28</v>
      </c>
      <c r="C946" s="265"/>
      <c r="D946" s="265"/>
      <c r="E946" s="266"/>
      <c r="F946" s="79">
        <f>SUM(F945)*15%</f>
        <v>5.1005534999999993</v>
      </c>
      <c r="G946" s="73">
        <f>SUM(F946/F949)</f>
        <v>0.11857707509881422</v>
      </c>
    </row>
    <row r="947" spans="1:8" ht="15.6" thickTop="1" thickBot="1" x14ac:dyDescent="0.35">
      <c r="A947" s="78" t="s">
        <v>29</v>
      </c>
      <c r="B947" s="244" t="s">
        <v>55</v>
      </c>
      <c r="C947" s="245"/>
      <c r="D947" s="245"/>
      <c r="E947" s="246"/>
      <c r="F947" s="81">
        <f>SUM(F945:F946)</f>
        <v>39.104243499999995</v>
      </c>
    </row>
    <row r="948" spans="1:8" ht="15.6" thickTop="1" thickBot="1" x14ac:dyDescent="0.35">
      <c r="A948" s="80">
        <v>5</v>
      </c>
      <c r="B948" s="264" t="s">
        <v>31</v>
      </c>
      <c r="C948" s="265"/>
      <c r="D948" s="265"/>
      <c r="E948" s="266"/>
      <c r="F948" s="79">
        <f>SUM(F947)*10%</f>
        <v>3.9104243499999995</v>
      </c>
      <c r="G948" s="73">
        <f>SUM(F948/F949)</f>
        <v>9.0909090909090912E-2</v>
      </c>
    </row>
    <row r="949" spans="1:8" ht="15.6" thickTop="1" thickBot="1" x14ac:dyDescent="0.35">
      <c r="A949" s="78" t="s">
        <v>32</v>
      </c>
      <c r="B949" s="244" t="s">
        <v>33</v>
      </c>
      <c r="C949" s="245"/>
      <c r="D949" s="245"/>
      <c r="E949" s="246"/>
      <c r="F949" s="81">
        <f>SUM(F947:F948)</f>
        <v>43.014667849999995</v>
      </c>
      <c r="G949" s="82">
        <f>SUM(G931,G941,G944,G946,G948)</f>
        <v>1</v>
      </c>
    </row>
    <row r="950" spans="1:8" ht="15.6" thickTop="1" thickBot="1" x14ac:dyDescent="0.35"/>
    <row r="951" spans="1:8" ht="44.4" thickTop="1" thickBot="1" x14ac:dyDescent="0.35">
      <c r="A951" s="61" t="s">
        <v>2</v>
      </c>
      <c r="B951" s="62" t="s">
        <v>3</v>
      </c>
      <c r="C951" s="63" t="s">
        <v>4</v>
      </c>
      <c r="D951" s="64" t="s">
        <v>5</v>
      </c>
      <c r="E951" s="27"/>
      <c r="F951" s="20"/>
      <c r="G951" s="20"/>
      <c r="H951" s="2"/>
    </row>
    <row r="952" spans="1:8" ht="61.2" customHeight="1" thickTop="1" x14ac:dyDescent="0.3">
      <c r="A952" s="234" t="s">
        <v>1712</v>
      </c>
      <c r="B952" s="278" t="s">
        <v>1713</v>
      </c>
      <c r="C952" s="274"/>
      <c r="D952" s="272"/>
      <c r="E952" s="27"/>
      <c r="F952" s="20"/>
      <c r="G952" s="20"/>
      <c r="H952" s="2"/>
    </row>
    <row r="953" spans="1:8" ht="130.19999999999999" customHeight="1" x14ac:dyDescent="0.3">
      <c r="A953" s="236"/>
      <c r="B953" s="281"/>
      <c r="C953" s="291"/>
      <c r="D953" s="304"/>
      <c r="E953" s="27"/>
      <c r="F953" s="20"/>
      <c r="G953" s="20"/>
      <c r="H953" s="2"/>
    </row>
    <row r="954" spans="1:8" ht="398.4" customHeight="1" x14ac:dyDescent="0.3">
      <c r="A954" s="237"/>
      <c r="B954" s="280"/>
      <c r="C954" s="275"/>
      <c r="D954" s="273"/>
      <c r="E954" s="20"/>
      <c r="F954" s="20"/>
      <c r="G954" s="20"/>
    </row>
    <row r="955" spans="1:8" ht="15" thickBot="1" x14ac:dyDescent="0.35">
      <c r="A955" s="155" t="s">
        <v>1714</v>
      </c>
      <c r="B955" s="145" t="s">
        <v>1635</v>
      </c>
      <c r="C955" s="16" t="s">
        <v>130</v>
      </c>
      <c r="D955" s="16">
        <v>1</v>
      </c>
      <c r="E955" s="20"/>
      <c r="F955" s="20"/>
      <c r="G955" s="20"/>
    </row>
    <row r="956" spans="1:8" ht="30" thickTop="1" thickBot="1" x14ac:dyDescent="0.35">
      <c r="A956" s="61" t="s">
        <v>9</v>
      </c>
      <c r="B956" s="62" t="s">
        <v>10</v>
      </c>
      <c r="C956" s="62" t="s">
        <v>4</v>
      </c>
      <c r="D956" s="62" t="s">
        <v>11</v>
      </c>
      <c r="E956" s="62" t="s">
        <v>12</v>
      </c>
      <c r="F956" s="62" t="s">
        <v>13</v>
      </c>
      <c r="G956" s="64" t="s">
        <v>14</v>
      </c>
    </row>
    <row r="957" spans="1:8" ht="15" thickTop="1" x14ac:dyDescent="0.3">
      <c r="A957" s="20"/>
      <c r="B957" s="67" t="s">
        <v>15</v>
      </c>
      <c r="C957" s="68"/>
      <c r="D957" s="68"/>
      <c r="E957" s="68"/>
      <c r="F957" s="68"/>
      <c r="G957" s="7"/>
    </row>
    <row r="958" spans="1:8" x14ac:dyDescent="0.3">
      <c r="A958" s="36" t="s">
        <v>16</v>
      </c>
      <c r="B958" s="4" t="s">
        <v>17</v>
      </c>
      <c r="C958" s="4" t="s">
        <v>18</v>
      </c>
      <c r="D958" s="22">
        <v>0.16700000000000001</v>
      </c>
      <c r="E958" s="70">
        <v>28.09</v>
      </c>
      <c r="F958" s="6">
        <f>PRODUCT(D958:E958)</f>
        <v>4.6910300000000005</v>
      </c>
      <c r="G958" s="7"/>
    </row>
    <row r="959" spans="1:8" ht="15" thickBot="1" x14ac:dyDescent="0.35">
      <c r="A959" s="36" t="s">
        <v>19</v>
      </c>
      <c r="B959" s="4" t="s">
        <v>20</v>
      </c>
      <c r="C959" s="4" t="s">
        <v>18</v>
      </c>
      <c r="D959" s="22">
        <v>0.16700000000000001</v>
      </c>
      <c r="E959" s="70">
        <v>25.18</v>
      </c>
      <c r="F959" s="6">
        <f>PRODUCT(D959:E959)</f>
        <v>4.2050600000000005</v>
      </c>
      <c r="G959" s="7"/>
    </row>
    <row r="960" spans="1:8" ht="15.6" thickTop="1" thickBot="1" x14ac:dyDescent="0.35">
      <c r="A960" s="71">
        <v>1</v>
      </c>
      <c r="B960" s="244" t="s">
        <v>21</v>
      </c>
      <c r="C960" s="245"/>
      <c r="D960" s="245"/>
      <c r="E960" s="246"/>
      <c r="F960" s="72">
        <f>SUM(F958:F959)</f>
        <v>8.8960900000000009</v>
      </c>
      <c r="G960" s="73">
        <f>SUM(F960/F979)</f>
        <v>0.20663296320318886</v>
      </c>
    </row>
    <row r="961" spans="1:12" ht="15" thickTop="1" x14ac:dyDescent="0.3">
      <c r="A961" s="36"/>
      <c r="B961" s="74" t="s">
        <v>45</v>
      </c>
      <c r="C961" s="4"/>
      <c r="D961" s="4"/>
      <c r="E961" s="4"/>
      <c r="F961" s="41"/>
      <c r="G961" s="75"/>
    </row>
    <row r="962" spans="1:12" ht="33" customHeight="1" x14ac:dyDescent="0.3">
      <c r="A962" s="36" t="s">
        <v>23</v>
      </c>
      <c r="B962" s="4" t="s">
        <v>1636</v>
      </c>
      <c r="C962" s="4" t="s">
        <v>1637</v>
      </c>
      <c r="D962" s="22">
        <v>15</v>
      </c>
      <c r="E962" s="76">
        <v>0.69</v>
      </c>
      <c r="F962" s="6">
        <f t="shared" ref="F962:F963" si="25">PRODUCT(D962:E962)</f>
        <v>10.35</v>
      </c>
      <c r="G962" s="7"/>
      <c r="I962" s="98"/>
      <c r="J962" s="118"/>
      <c r="K962" s="158"/>
      <c r="L962" s="158"/>
    </row>
    <row r="963" spans="1:12" x14ac:dyDescent="0.3">
      <c r="A963" s="36" t="s">
        <v>47</v>
      </c>
      <c r="B963" s="4" t="s">
        <v>1638</v>
      </c>
      <c r="C963" s="4" t="s">
        <v>130</v>
      </c>
      <c r="D963" s="22">
        <v>1</v>
      </c>
      <c r="E963" s="76">
        <v>5.8</v>
      </c>
      <c r="F963" s="23">
        <f t="shared" si="25"/>
        <v>5.8</v>
      </c>
      <c r="G963" s="7"/>
      <c r="I963" s="98"/>
      <c r="J963" s="118"/>
      <c r="K963" s="158"/>
      <c r="L963" s="158"/>
    </row>
    <row r="964" spans="1:12" x14ac:dyDescent="0.3">
      <c r="A964" s="36" t="s">
        <v>78</v>
      </c>
      <c r="B964" s="4" t="s">
        <v>1639</v>
      </c>
      <c r="C964" s="4" t="s">
        <v>130</v>
      </c>
      <c r="D964" s="22">
        <v>1</v>
      </c>
      <c r="E964" s="76">
        <v>0.61</v>
      </c>
      <c r="F964" s="23">
        <f>PRODUCT(D964:E964)</f>
        <v>0.61</v>
      </c>
      <c r="G964" s="7"/>
      <c r="I964" s="98"/>
      <c r="J964" s="118"/>
      <c r="K964" s="158"/>
      <c r="L964" s="158"/>
    </row>
    <row r="965" spans="1:12" x14ac:dyDescent="0.3">
      <c r="A965" s="36" t="s">
        <v>1051</v>
      </c>
      <c r="B965" s="4" t="s">
        <v>1652</v>
      </c>
      <c r="C965" s="4" t="s">
        <v>130</v>
      </c>
      <c r="D965" s="22">
        <v>1</v>
      </c>
      <c r="E965" s="76">
        <v>0.4</v>
      </c>
      <c r="F965" s="23">
        <f t="shared" ref="F965:F970" si="26">PRODUCT(D965:E965)</f>
        <v>0.4</v>
      </c>
      <c r="G965" s="7"/>
      <c r="I965" s="98"/>
      <c r="J965" s="118"/>
      <c r="K965" s="158"/>
      <c r="L965" s="158"/>
    </row>
    <row r="966" spans="1:12" ht="18.600000000000001" customHeight="1" x14ac:dyDescent="0.3">
      <c r="A966" s="36" t="s">
        <v>1053</v>
      </c>
      <c r="B966" s="4" t="s">
        <v>1641</v>
      </c>
      <c r="C966" s="4" t="s">
        <v>130</v>
      </c>
      <c r="D966" s="22">
        <v>1</v>
      </c>
      <c r="E966" s="76">
        <v>0.25</v>
      </c>
      <c r="F966" s="23">
        <f t="shared" si="26"/>
        <v>0.25</v>
      </c>
      <c r="G966" s="7"/>
      <c r="I966" s="98"/>
      <c r="J966" s="118"/>
      <c r="K966" s="158"/>
      <c r="L966" s="158"/>
    </row>
    <row r="967" spans="1:12" ht="48" customHeight="1" x14ac:dyDescent="0.3">
      <c r="A967" s="36" t="s">
        <v>1055</v>
      </c>
      <c r="B967" s="4" t="s">
        <v>1642</v>
      </c>
      <c r="C967" s="4" t="s">
        <v>130</v>
      </c>
      <c r="D967" s="22">
        <v>1</v>
      </c>
      <c r="E967" s="76">
        <v>5.61</v>
      </c>
      <c r="F967" s="23">
        <f t="shared" si="26"/>
        <v>5.61</v>
      </c>
      <c r="G967" s="7"/>
      <c r="I967" s="98"/>
      <c r="J967" s="118"/>
      <c r="K967" s="158"/>
      <c r="L967" s="158"/>
    </row>
    <row r="968" spans="1:12" ht="22.2" customHeight="1" x14ac:dyDescent="0.3">
      <c r="A968" s="36" t="s">
        <v>1108</v>
      </c>
      <c r="B968" s="4" t="s">
        <v>1684</v>
      </c>
      <c r="C968" s="4" t="s">
        <v>130</v>
      </c>
      <c r="D968" s="22">
        <v>1</v>
      </c>
      <c r="E968" s="76">
        <v>0.46</v>
      </c>
      <c r="F968" s="23">
        <f t="shared" si="26"/>
        <v>0.46</v>
      </c>
      <c r="G968" s="7"/>
      <c r="I968" s="98"/>
      <c r="J968" s="118"/>
      <c r="K968" s="158"/>
      <c r="L968" s="158"/>
    </row>
    <row r="969" spans="1:12" x14ac:dyDescent="0.3">
      <c r="A969" s="36" t="s">
        <v>1659</v>
      </c>
      <c r="B969" s="4" t="s">
        <v>1669</v>
      </c>
      <c r="C969" s="4" t="s">
        <v>130</v>
      </c>
      <c r="D969" s="22">
        <v>1</v>
      </c>
      <c r="E969" s="76">
        <v>1.37</v>
      </c>
      <c r="F969" s="23">
        <f t="shared" si="26"/>
        <v>1.37</v>
      </c>
      <c r="G969" s="7"/>
      <c r="I969" s="98"/>
      <c r="J969" s="118"/>
      <c r="K969" s="158"/>
      <c r="L969" s="158"/>
    </row>
    <row r="970" spans="1:12" ht="15" thickBot="1" x14ac:dyDescent="0.35">
      <c r="A970" s="36" t="s">
        <v>1670</v>
      </c>
      <c r="B970" s="4" t="s">
        <v>1715</v>
      </c>
      <c r="C970" s="4" t="s">
        <v>130</v>
      </c>
      <c r="D970" s="22">
        <v>1</v>
      </c>
      <c r="E970" s="76">
        <v>0.23</v>
      </c>
      <c r="F970" s="23">
        <f t="shared" si="26"/>
        <v>0.23</v>
      </c>
      <c r="G970" s="7"/>
      <c r="I970" s="98"/>
      <c r="J970" s="118"/>
      <c r="K970" s="158"/>
      <c r="L970" s="158"/>
    </row>
    <row r="971" spans="1:12" ht="15.6" thickTop="1" thickBot="1" x14ac:dyDescent="0.35">
      <c r="A971" s="71">
        <v>2</v>
      </c>
      <c r="B971" s="244" t="s">
        <v>49</v>
      </c>
      <c r="C971" s="245"/>
      <c r="D971" s="245"/>
      <c r="E971" s="246"/>
      <c r="F971" s="72">
        <f>SUM(F962:F970)</f>
        <v>25.08</v>
      </c>
      <c r="G971" s="73">
        <f>SUM(F971/F979)</f>
        <v>0.58254297305175373</v>
      </c>
    </row>
    <row r="972" spans="1:12" ht="15" thickTop="1" x14ac:dyDescent="0.3">
      <c r="A972" s="20"/>
      <c r="B972" s="74" t="s">
        <v>22</v>
      </c>
      <c r="C972" s="4"/>
      <c r="D972" s="4"/>
      <c r="E972" s="4"/>
      <c r="F972" s="41"/>
      <c r="G972" s="75"/>
    </row>
    <row r="973" spans="1:12" ht="33.6" customHeight="1" thickBot="1" x14ac:dyDescent="0.35">
      <c r="A973" s="36" t="s">
        <v>50</v>
      </c>
      <c r="B973" s="4" t="s">
        <v>699</v>
      </c>
      <c r="C973" s="4" t="s">
        <v>18</v>
      </c>
      <c r="D973" s="4">
        <v>4.4999999999999997E-3</v>
      </c>
      <c r="E973" s="76">
        <v>12.8</v>
      </c>
      <c r="F973" s="23">
        <f>PRODUCT(D973:E973)</f>
        <v>5.7599999999999998E-2</v>
      </c>
      <c r="G973" s="7"/>
    </row>
    <row r="974" spans="1:12" ht="15.6" thickTop="1" thickBot="1" x14ac:dyDescent="0.35">
      <c r="A974" s="71">
        <v>3</v>
      </c>
      <c r="B974" s="244" t="s">
        <v>25</v>
      </c>
      <c r="C974" s="245"/>
      <c r="D974" s="245"/>
      <c r="E974" s="246"/>
      <c r="F974" s="72">
        <f>SUM(F973)</f>
        <v>5.7599999999999998E-2</v>
      </c>
      <c r="G974" s="73">
        <f>SUM(F974/F979)</f>
        <v>1.337897737152353E-3</v>
      </c>
    </row>
    <row r="975" spans="1:12" ht="15.6" thickTop="1" thickBot="1" x14ac:dyDescent="0.35">
      <c r="A975" s="78" t="s">
        <v>26</v>
      </c>
      <c r="B975" s="244" t="s">
        <v>54</v>
      </c>
      <c r="C975" s="245"/>
      <c r="D975" s="245"/>
      <c r="E975" s="246"/>
      <c r="F975" s="79">
        <f>SUM(F960,F971,F974)</f>
        <v>34.03369</v>
      </c>
      <c r="G975" s="3"/>
    </row>
    <row r="976" spans="1:12" ht="15.6" thickTop="1" thickBot="1" x14ac:dyDescent="0.35">
      <c r="A976" s="80">
        <v>4</v>
      </c>
      <c r="B976" s="264" t="s">
        <v>28</v>
      </c>
      <c r="C976" s="265"/>
      <c r="D976" s="265"/>
      <c r="E976" s="266"/>
      <c r="F976" s="79">
        <f>SUM(F975)*15%</f>
        <v>5.1050534999999995</v>
      </c>
      <c r="G976" s="73">
        <f>SUM(F976/F979)</f>
        <v>0.11857707509881422</v>
      </c>
    </row>
    <row r="977" spans="1:12" ht="15.6" thickTop="1" thickBot="1" x14ac:dyDescent="0.35">
      <c r="A977" s="78" t="s">
        <v>29</v>
      </c>
      <c r="B977" s="244" t="s">
        <v>55</v>
      </c>
      <c r="C977" s="245"/>
      <c r="D977" s="245"/>
      <c r="E977" s="246"/>
      <c r="F977" s="81">
        <f>SUM(F975:F976)</f>
        <v>39.138743499999997</v>
      </c>
    </row>
    <row r="978" spans="1:12" ht="15.6" thickTop="1" thickBot="1" x14ac:dyDescent="0.35">
      <c r="A978" s="80">
        <v>5</v>
      </c>
      <c r="B978" s="264" t="s">
        <v>31</v>
      </c>
      <c r="C978" s="265"/>
      <c r="D978" s="265"/>
      <c r="E978" s="266"/>
      <c r="F978" s="79">
        <f>SUM(F977)*10%</f>
        <v>3.9138743499999999</v>
      </c>
      <c r="G978" s="73">
        <f>SUM(F978/F979)</f>
        <v>9.0909090909090912E-2</v>
      </c>
    </row>
    <row r="979" spans="1:12" ht="15.6" thickTop="1" thickBot="1" x14ac:dyDescent="0.35">
      <c r="A979" s="78" t="s">
        <v>32</v>
      </c>
      <c r="B979" s="244" t="s">
        <v>33</v>
      </c>
      <c r="C979" s="245"/>
      <c r="D979" s="245"/>
      <c r="E979" s="246"/>
      <c r="F979" s="81">
        <f>SUM(F977:F978)</f>
        <v>43.052617849999997</v>
      </c>
      <c r="G979" s="82">
        <f>SUM(G960,G971,G974,G976,G978)</f>
        <v>1</v>
      </c>
    </row>
    <row r="980" spans="1:12" ht="15.6" thickTop="1" thickBot="1" x14ac:dyDescent="0.35"/>
    <row r="981" spans="1:12" ht="44.4" thickTop="1" thickBot="1" x14ac:dyDescent="0.35">
      <c r="A981" s="61" t="s">
        <v>2</v>
      </c>
      <c r="B981" s="62" t="s">
        <v>3</v>
      </c>
      <c r="C981" s="63" t="s">
        <v>4</v>
      </c>
      <c r="D981" s="64" t="s">
        <v>5</v>
      </c>
      <c r="E981" s="27"/>
      <c r="F981" s="20"/>
      <c r="G981" s="20"/>
      <c r="H981" s="2"/>
    </row>
    <row r="982" spans="1:12" ht="325.2" customHeight="1" thickTop="1" x14ac:dyDescent="0.3">
      <c r="A982" s="234" t="s">
        <v>1712</v>
      </c>
      <c r="B982" s="301" t="s">
        <v>1713</v>
      </c>
      <c r="C982" s="274"/>
      <c r="D982" s="272"/>
      <c r="E982" s="27"/>
      <c r="F982" s="20"/>
      <c r="G982" s="20"/>
      <c r="H982" s="2"/>
    </row>
    <row r="983" spans="1:12" ht="265.2" customHeight="1" x14ac:dyDescent="0.3">
      <c r="A983" s="237"/>
      <c r="B983" s="302"/>
      <c r="C983" s="275"/>
      <c r="D983" s="273"/>
      <c r="E983" s="20"/>
      <c r="F983" s="20"/>
      <c r="G983" s="20"/>
    </row>
    <row r="984" spans="1:12" ht="31.2" customHeight="1" thickBot="1" x14ac:dyDescent="0.35">
      <c r="A984" s="155" t="s">
        <v>1716</v>
      </c>
      <c r="B984" s="145" t="s">
        <v>1644</v>
      </c>
      <c r="C984" s="16" t="s">
        <v>130</v>
      </c>
      <c r="D984" s="16">
        <v>1</v>
      </c>
      <c r="E984" s="20"/>
      <c r="F984" s="20"/>
      <c r="G984" s="20"/>
    </row>
    <row r="985" spans="1:12" ht="30" thickTop="1" thickBot="1" x14ac:dyDescent="0.35">
      <c r="A985" s="61" t="s">
        <v>9</v>
      </c>
      <c r="B985" s="62" t="s">
        <v>10</v>
      </c>
      <c r="C985" s="62" t="s">
        <v>4</v>
      </c>
      <c r="D985" s="62" t="s">
        <v>11</v>
      </c>
      <c r="E985" s="62" t="s">
        <v>12</v>
      </c>
      <c r="F985" s="62" t="s">
        <v>13</v>
      </c>
      <c r="G985" s="64" t="s">
        <v>14</v>
      </c>
    </row>
    <row r="986" spans="1:12" ht="15" thickTop="1" x14ac:dyDescent="0.3">
      <c r="A986" s="20"/>
      <c r="B986" s="67" t="s">
        <v>15</v>
      </c>
      <c r="C986" s="68"/>
      <c r="D986" s="68"/>
      <c r="E986" s="68"/>
      <c r="F986" s="68"/>
      <c r="G986" s="7"/>
    </row>
    <row r="987" spans="1:12" x14ac:dyDescent="0.3">
      <c r="A987" s="36" t="s">
        <v>16</v>
      </c>
      <c r="B987" s="4" t="s">
        <v>17</v>
      </c>
      <c r="C987" s="4" t="s">
        <v>18</v>
      </c>
      <c r="D987" s="4">
        <v>0.05</v>
      </c>
      <c r="E987" s="70">
        <v>28.09</v>
      </c>
      <c r="F987" s="6">
        <f>PRODUCT(D987:E987)</f>
        <v>1.4045000000000001</v>
      </c>
      <c r="G987" s="7"/>
    </row>
    <row r="988" spans="1:12" ht="15" thickBot="1" x14ac:dyDescent="0.35">
      <c r="A988" s="36" t="s">
        <v>19</v>
      </c>
      <c r="B988" s="4" t="s">
        <v>20</v>
      </c>
      <c r="C988" s="4" t="s">
        <v>18</v>
      </c>
      <c r="D988" s="4">
        <v>0.05</v>
      </c>
      <c r="E988" s="70">
        <v>25.18</v>
      </c>
      <c r="F988" s="6">
        <f>PRODUCT(D988:E988)</f>
        <v>1.2590000000000001</v>
      </c>
      <c r="G988" s="7"/>
    </row>
    <row r="989" spans="1:12" ht="15.6" thickTop="1" thickBot="1" x14ac:dyDescent="0.35">
      <c r="A989" s="71">
        <v>1</v>
      </c>
      <c r="B989" s="244" t="s">
        <v>21</v>
      </c>
      <c r="C989" s="245"/>
      <c r="D989" s="245"/>
      <c r="E989" s="246"/>
      <c r="F989" s="72">
        <f>SUM(F987:F988)</f>
        <v>2.6635</v>
      </c>
      <c r="G989" s="73">
        <f>SUM(F989/F1008)</f>
        <v>7.5857862785671901E-2</v>
      </c>
    </row>
    <row r="990" spans="1:12" ht="15" thickTop="1" x14ac:dyDescent="0.3">
      <c r="A990" s="36"/>
      <c r="B990" s="74" t="s">
        <v>45</v>
      </c>
      <c r="C990" s="4"/>
      <c r="D990" s="4"/>
      <c r="E990" s="4"/>
      <c r="F990" s="41"/>
      <c r="G990" s="75"/>
    </row>
    <row r="991" spans="1:12" ht="41.4" customHeight="1" x14ac:dyDescent="0.3">
      <c r="A991" s="36" t="s">
        <v>23</v>
      </c>
      <c r="B991" s="4" t="s">
        <v>1636</v>
      </c>
      <c r="C991" s="4" t="s">
        <v>1637</v>
      </c>
      <c r="D991" s="22">
        <v>15</v>
      </c>
      <c r="E991" s="76">
        <v>0.69</v>
      </c>
      <c r="F991" s="6">
        <f t="shared" ref="F991:F992" si="27">PRODUCT(D991:E991)</f>
        <v>10.35</v>
      </c>
      <c r="G991" s="7"/>
      <c r="I991" s="98"/>
      <c r="J991" s="118"/>
      <c r="K991" s="158"/>
      <c r="L991" s="158"/>
    </row>
    <row r="992" spans="1:12" x14ac:dyDescent="0.3">
      <c r="A992" s="36" t="s">
        <v>47</v>
      </c>
      <c r="B992" s="4" t="s">
        <v>1638</v>
      </c>
      <c r="C992" s="4" t="s">
        <v>130</v>
      </c>
      <c r="D992" s="22">
        <v>1</v>
      </c>
      <c r="E992" s="76">
        <v>5.8</v>
      </c>
      <c r="F992" s="23">
        <f t="shared" si="27"/>
        <v>5.8</v>
      </c>
      <c r="G992" s="7"/>
      <c r="I992" s="98"/>
      <c r="J992" s="118"/>
      <c r="K992" s="158"/>
      <c r="L992" s="158"/>
    </row>
    <row r="993" spans="1:12" x14ac:dyDescent="0.3">
      <c r="A993" s="36" t="s">
        <v>78</v>
      </c>
      <c r="B993" s="4" t="s">
        <v>1639</v>
      </c>
      <c r="C993" s="4" t="s">
        <v>130</v>
      </c>
      <c r="D993" s="22">
        <v>1</v>
      </c>
      <c r="E993" s="76">
        <v>0.61</v>
      </c>
      <c r="F993" s="23">
        <f>PRODUCT(D993:E993)</f>
        <v>0.61</v>
      </c>
      <c r="G993" s="7"/>
      <c r="I993" s="98"/>
      <c r="J993" s="118"/>
      <c r="K993" s="158"/>
      <c r="L993" s="158"/>
    </row>
    <row r="994" spans="1:12" x14ac:dyDescent="0.3">
      <c r="A994" s="36" t="s">
        <v>1051</v>
      </c>
      <c r="B994" s="4" t="s">
        <v>1652</v>
      </c>
      <c r="C994" s="4" t="s">
        <v>130</v>
      </c>
      <c r="D994" s="22">
        <v>1</v>
      </c>
      <c r="E994" s="76">
        <v>0.4</v>
      </c>
      <c r="F994" s="23">
        <f t="shared" ref="F994:F999" si="28">PRODUCT(D994:E994)</f>
        <v>0.4</v>
      </c>
      <c r="G994" s="7"/>
      <c r="I994" s="98"/>
      <c r="J994" s="118"/>
      <c r="K994" s="158"/>
      <c r="L994" s="158"/>
    </row>
    <row r="995" spans="1:12" x14ac:dyDescent="0.3">
      <c r="A995" s="36" t="s">
        <v>1053</v>
      </c>
      <c r="B995" s="4" t="s">
        <v>1641</v>
      </c>
      <c r="C995" s="4" t="s">
        <v>130</v>
      </c>
      <c r="D995" s="22">
        <v>1</v>
      </c>
      <c r="E995" s="76">
        <v>0.25</v>
      </c>
      <c r="F995" s="23">
        <f t="shared" si="28"/>
        <v>0.25</v>
      </c>
      <c r="G995" s="7"/>
      <c r="I995" s="98"/>
      <c r="J995" s="118"/>
      <c r="K995" s="158"/>
      <c r="L995" s="158"/>
    </row>
    <row r="996" spans="1:12" ht="51" customHeight="1" x14ac:dyDescent="0.3">
      <c r="A996" s="36" t="s">
        <v>1055</v>
      </c>
      <c r="B996" s="4" t="s">
        <v>1642</v>
      </c>
      <c r="C996" s="4" t="s">
        <v>130</v>
      </c>
      <c r="D996" s="22">
        <v>1</v>
      </c>
      <c r="E996" s="76">
        <v>5.61</v>
      </c>
      <c r="F996" s="23">
        <f t="shared" si="28"/>
        <v>5.61</v>
      </c>
      <c r="G996" s="7"/>
      <c r="I996" s="98"/>
      <c r="J996" s="118"/>
      <c r="K996" s="158"/>
      <c r="L996" s="158"/>
    </row>
    <row r="997" spans="1:12" ht="24.6" customHeight="1" x14ac:dyDescent="0.3">
      <c r="A997" s="36" t="s">
        <v>1108</v>
      </c>
      <c r="B997" s="4" t="s">
        <v>1684</v>
      </c>
      <c r="C997" s="4" t="s">
        <v>130</v>
      </c>
      <c r="D997" s="22">
        <v>1</v>
      </c>
      <c r="E997" s="76">
        <v>0.46</v>
      </c>
      <c r="F997" s="23">
        <f t="shared" si="28"/>
        <v>0.46</v>
      </c>
      <c r="G997" s="7"/>
      <c r="I997" s="98"/>
      <c r="J997" s="118"/>
      <c r="K997" s="158"/>
      <c r="L997" s="158"/>
    </row>
    <row r="998" spans="1:12" x14ac:dyDescent="0.3">
      <c r="A998" s="36" t="s">
        <v>1659</v>
      </c>
      <c r="B998" s="4" t="s">
        <v>1669</v>
      </c>
      <c r="C998" s="4" t="s">
        <v>130</v>
      </c>
      <c r="D998" s="22">
        <v>1</v>
      </c>
      <c r="E998" s="76">
        <v>1.37</v>
      </c>
      <c r="F998" s="23">
        <f t="shared" si="28"/>
        <v>1.37</v>
      </c>
      <c r="G998" s="7"/>
      <c r="I998" s="98"/>
      <c r="J998" s="118"/>
      <c r="K998" s="158"/>
      <c r="L998" s="158"/>
    </row>
    <row r="999" spans="1:12" ht="15" thickBot="1" x14ac:dyDescent="0.35">
      <c r="A999" s="36" t="s">
        <v>1670</v>
      </c>
      <c r="B999" s="4" t="s">
        <v>1715</v>
      </c>
      <c r="C999" s="4" t="s">
        <v>130</v>
      </c>
      <c r="D999" s="22">
        <v>1</v>
      </c>
      <c r="E999" s="76">
        <v>0.23</v>
      </c>
      <c r="F999" s="23">
        <f t="shared" si="28"/>
        <v>0.23</v>
      </c>
      <c r="G999" s="7"/>
      <c r="I999" s="98"/>
      <c r="J999" s="118"/>
      <c r="K999" s="158"/>
      <c r="L999" s="158"/>
    </row>
    <row r="1000" spans="1:12" ht="15.6" thickTop="1" thickBot="1" x14ac:dyDescent="0.35">
      <c r="A1000" s="71">
        <v>2</v>
      </c>
      <c r="B1000" s="244" t="s">
        <v>49</v>
      </c>
      <c r="C1000" s="245"/>
      <c r="D1000" s="245"/>
      <c r="E1000" s="246"/>
      <c r="F1000" s="72">
        <f>SUM(F991:F999)</f>
        <v>25.08</v>
      </c>
      <c r="G1000" s="73">
        <f>SUM(F1000/F1008)</f>
        <v>0.71429142056116057</v>
      </c>
    </row>
    <row r="1001" spans="1:12" ht="15" thickTop="1" x14ac:dyDescent="0.3">
      <c r="A1001" s="20"/>
      <c r="B1001" s="74" t="s">
        <v>22</v>
      </c>
      <c r="C1001" s="4"/>
      <c r="D1001" s="4"/>
      <c r="E1001" s="4"/>
      <c r="F1001" s="41"/>
      <c r="G1001" s="75"/>
    </row>
    <row r="1002" spans="1:12" ht="35.4" customHeight="1" thickBot="1" x14ac:dyDescent="0.35">
      <c r="A1002" s="36" t="s">
        <v>50</v>
      </c>
      <c r="B1002" s="4" t="s">
        <v>699</v>
      </c>
      <c r="C1002" s="4" t="s">
        <v>18</v>
      </c>
      <c r="D1002" s="4">
        <v>1E-3</v>
      </c>
      <c r="E1002" s="76">
        <v>12.8</v>
      </c>
      <c r="F1002" s="23">
        <f>PRODUCT(D1002:E1002)</f>
        <v>1.2800000000000001E-2</v>
      </c>
      <c r="G1002" s="7"/>
    </row>
    <row r="1003" spans="1:12" ht="15.6" thickTop="1" thickBot="1" x14ac:dyDescent="0.35">
      <c r="A1003" s="71">
        <v>3</v>
      </c>
      <c r="B1003" s="244" t="s">
        <v>25</v>
      </c>
      <c r="C1003" s="245"/>
      <c r="D1003" s="245"/>
      <c r="E1003" s="246"/>
      <c r="F1003" s="72">
        <f>SUM(F1002)</f>
        <v>1.2800000000000001E-2</v>
      </c>
      <c r="G1003" s="73">
        <f>SUM(F1003/F1008)</f>
        <v>3.6455064526247436E-4</v>
      </c>
    </row>
    <row r="1004" spans="1:12" ht="15.6" thickTop="1" thickBot="1" x14ac:dyDescent="0.35">
      <c r="A1004" s="78" t="s">
        <v>26</v>
      </c>
      <c r="B1004" s="244" t="s">
        <v>54</v>
      </c>
      <c r="C1004" s="245"/>
      <c r="D1004" s="245"/>
      <c r="E1004" s="246"/>
      <c r="F1004" s="79">
        <f>SUM(F989,F1000,F1003)</f>
        <v>27.756299999999996</v>
      </c>
      <c r="G1004" s="3"/>
    </row>
    <row r="1005" spans="1:12" ht="15.6" thickTop="1" thickBot="1" x14ac:dyDescent="0.35">
      <c r="A1005" s="80">
        <v>4</v>
      </c>
      <c r="B1005" s="264" t="s">
        <v>28</v>
      </c>
      <c r="C1005" s="265"/>
      <c r="D1005" s="265"/>
      <c r="E1005" s="266"/>
      <c r="F1005" s="79">
        <f>SUM(F1004)*15%</f>
        <v>4.1634449999999994</v>
      </c>
      <c r="G1005" s="73">
        <f>SUM(F1005/F1008)</f>
        <v>0.11857707509881424</v>
      </c>
    </row>
    <row r="1006" spans="1:12" ht="15.6" thickTop="1" thickBot="1" x14ac:dyDescent="0.35">
      <c r="A1006" s="78" t="s">
        <v>29</v>
      </c>
      <c r="B1006" s="244" t="s">
        <v>55</v>
      </c>
      <c r="C1006" s="245"/>
      <c r="D1006" s="245"/>
      <c r="E1006" s="246"/>
      <c r="F1006" s="81">
        <f>SUM(F1004:F1005)</f>
        <v>31.919744999999995</v>
      </c>
    </row>
    <row r="1007" spans="1:12" ht="15.6" thickTop="1" thickBot="1" x14ac:dyDescent="0.35">
      <c r="A1007" s="80">
        <v>5</v>
      </c>
      <c r="B1007" s="264" t="s">
        <v>31</v>
      </c>
      <c r="C1007" s="265"/>
      <c r="D1007" s="265"/>
      <c r="E1007" s="266"/>
      <c r="F1007" s="79">
        <f>SUM(F1006)*10%</f>
        <v>3.1919744999999997</v>
      </c>
      <c r="G1007" s="73">
        <f>SUM(F1007/F1008)</f>
        <v>9.0909090909090925E-2</v>
      </c>
    </row>
    <row r="1008" spans="1:12" ht="15.6" thickTop="1" thickBot="1" x14ac:dyDescent="0.35">
      <c r="A1008" s="78" t="s">
        <v>32</v>
      </c>
      <c r="B1008" s="244" t="s">
        <v>33</v>
      </c>
      <c r="C1008" s="245"/>
      <c r="D1008" s="245"/>
      <c r="E1008" s="246"/>
      <c r="F1008" s="81">
        <f>SUM(F1006:F1007)</f>
        <v>35.111719499999992</v>
      </c>
      <c r="G1008" s="82">
        <f>SUM(G989,G1000,G1003,G1005,G1007)</f>
        <v>1</v>
      </c>
    </row>
    <row r="1009" spans="1:12" ht="15.6" thickTop="1" thickBot="1" x14ac:dyDescent="0.35"/>
    <row r="1010" spans="1:12" ht="44.4" thickTop="1" thickBot="1" x14ac:dyDescent="0.35">
      <c r="A1010" s="61" t="s">
        <v>2</v>
      </c>
      <c r="B1010" s="62" t="s">
        <v>3</v>
      </c>
      <c r="C1010" s="63" t="s">
        <v>4</v>
      </c>
      <c r="D1010" s="64" t="s">
        <v>5</v>
      </c>
      <c r="E1010" s="27"/>
      <c r="F1010" s="20"/>
      <c r="G1010" s="20"/>
      <c r="H1010" s="2"/>
    </row>
    <row r="1011" spans="1:12" ht="302.39999999999998" customHeight="1" thickTop="1" x14ac:dyDescent="0.3">
      <c r="A1011" s="234" t="s">
        <v>1712</v>
      </c>
      <c r="B1011" s="278" t="s">
        <v>1713</v>
      </c>
      <c r="C1011" s="274"/>
      <c r="D1011" s="272"/>
      <c r="E1011" s="27"/>
      <c r="F1011" s="20"/>
      <c r="G1011" s="20"/>
      <c r="H1011" s="2"/>
    </row>
    <row r="1012" spans="1:12" ht="275.39999999999998" customHeight="1" x14ac:dyDescent="0.3">
      <c r="A1012" s="237"/>
      <c r="B1012" s="280"/>
      <c r="C1012" s="275"/>
      <c r="D1012" s="273"/>
      <c r="E1012" s="20"/>
      <c r="F1012" s="20"/>
      <c r="G1012" s="20"/>
    </row>
    <row r="1013" spans="1:12" ht="15" thickBot="1" x14ac:dyDescent="0.35">
      <c r="A1013" s="155" t="s">
        <v>1717</v>
      </c>
      <c r="B1013" s="145" t="s">
        <v>1646</v>
      </c>
      <c r="C1013" s="16" t="s">
        <v>130</v>
      </c>
      <c r="D1013" s="16">
        <v>1</v>
      </c>
      <c r="E1013" s="20"/>
      <c r="F1013" s="20"/>
      <c r="G1013" s="20"/>
    </row>
    <row r="1014" spans="1:12" ht="30" thickTop="1" thickBot="1" x14ac:dyDescent="0.35">
      <c r="A1014" s="61" t="s">
        <v>9</v>
      </c>
      <c r="B1014" s="62" t="s">
        <v>10</v>
      </c>
      <c r="C1014" s="62" t="s">
        <v>4</v>
      </c>
      <c r="D1014" s="62" t="s">
        <v>11</v>
      </c>
      <c r="E1014" s="62" t="s">
        <v>12</v>
      </c>
      <c r="F1014" s="62" t="s">
        <v>13</v>
      </c>
      <c r="G1014" s="64" t="s">
        <v>14</v>
      </c>
    </row>
    <row r="1015" spans="1:12" ht="15" thickTop="1" x14ac:dyDescent="0.3">
      <c r="A1015" s="20"/>
      <c r="B1015" s="67" t="s">
        <v>15</v>
      </c>
      <c r="C1015" s="68"/>
      <c r="D1015" s="68"/>
      <c r="E1015" s="68"/>
      <c r="F1015" s="68"/>
      <c r="G1015" s="7"/>
    </row>
    <row r="1016" spans="1:12" x14ac:dyDescent="0.3">
      <c r="A1016" s="36" t="s">
        <v>16</v>
      </c>
      <c r="B1016" s="4" t="s">
        <v>17</v>
      </c>
      <c r="C1016" s="4" t="s">
        <v>18</v>
      </c>
      <c r="D1016" s="22">
        <v>0.16700000000000001</v>
      </c>
      <c r="E1016" s="70">
        <v>28.09</v>
      </c>
      <c r="F1016" s="6">
        <f>PRODUCT(D1016:E1016)</f>
        <v>4.6910300000000005</v>
      </c>
      <c r="G1016" s="7"/>
    </row>
    <row r="1017" spans="1:12" ht="15" thickBot="1" x14ac:dyDescent="0.35">
      <c r="A1017" s="36" t="s">
        <v>19</v>
      </c>
      <c r="B1017" s="4" t="s">
        <v>20</v>
      </c>
      <c r="C1017" s="4" t="s">
        <v>18</v>
      </c>
      <c r="D1017" s="22">
        <v>0.16700000000000001</v>
      </c>
      <c r="E1017" s="70">
        <v>25.18</v>
      </c>
      <c r="F1017" s="6">
        <f>PRODUCT(D1017:E1017)</f>
        <v>4.2050600000000005</v>
      </c>
      <c r="G1017" s="7"/>
    </row>
    <row r="1018" spans="1:12" ht="15.6" thickTop="1" thickBot="1" x14ac:dyDescent="0.35">
      <c r="A1018" s="71">
        <v>1</v>
      </c>
      <c r="B1018" s="244" t="s">
        <v>21</v>
      </c>
      <c r="C1018" s="245"/>
      <c r="D1018" s="245"/>
      <c r="E1018" s="246"/>
      <c r="F1018" s="72">
        <f>SUM(F1016:F1017)</f>
        <v>8.8960900000000009</v>
      </c>
      <c r="G1018" s="73">
        <f>SUM(F1018/F1038)</f>
        <v>0.20188737436196785</v>
      </c>
    </row>
    <row r="1019" spans="1:12" ht="15" thickTop="1" x14ac:dyDescent="0.3">
      <c r="A1019" s="36"/>
      <c r="B1019" s="74" t="s">
        <v>45</v>
      </c>
      <c r="C1019" s="4"/>
      <c r="D1019" s="4"/>
      <c r="E1019" s="4"/>
      <c r="F1019" s="41"/>
      <c r="G1019" s="75"/>
    </row>
    <row r="1020" spans="1:12" ht="33.6" customHeight="1" x14ac:dyDescent="0.3">
      <c r="A1020" s="36" t="s">
        <v>23</v>
      </c>
      <c r="B1020" s="4" t="s">
        <v>1636</v>
      </c>
      <c r="C1020" s="4" t="s">
        <v>1637</v>
      </c>
      <c r="D1020" s="22">
        <v>15</v>
      </c>
      <c r="E1020" s="76">
        <v>0.69</v>
      </c>
      <c r="F1020" s="6">
        <f t="shared" ref="F1020:F1021" si="29">PRODUCT(D1020:E1020)</f>
        <v>10.35</v>
      </c>
      <c r="G1020" s="7"/>
      <c r="I1020" s="98"/>
      <c r="J1020" s="118"/>
      <c r="K1020" s="158"/>
      <c r="L1020" s="158"/>
    </row>
    <row r="1021" spans="1:12" ht="34.200000000000003" customHeight="1" x14ac:dyDescent="0.3">
      <c r="A1021" s="36" t="s">
        <v>47</v>
      </c>
      <c r="B1021" s="4" t="s">
        <v>1638</v>
      </c>
      <c r="C1021" s="4" t="s">
        <v>130</v>
      </c>
      <c r="D1021" s="22">
        <v>1</v>
      </c>
      <c r="E1021" s="76">
        <v>5.8</v>
      </c>
      <c r="F1021" s="23">
        <f t="shared" si="29"/>
        <v>5.8</v>
      </c>
      <c r="G1021" s="7"/>
      <c r="I1021" s="98"/>
      <c r="J1021" s="118"/>
      <c r="K1021" s="158"/>
      <c r="L1021" s="158"/>
    </row>
    <row r="1022" spans="1:12" x14ac:dyDescent="0.3">
      <c r="A1022" s="36" t="s">
        <v>78</v>
      </c>
      <c r="B1022" s="4" t="s">
        <v>1701</v>
      </c>
      <c r="C1022" s="4" t="s">
        <v>130</v>
      </c>
      <c r="D1022" s="22">
        <v>1</v>
      </c>
      <c r="E1022" s="76">
        <v>0.8</v>
      </c>
      <c r="F1022" s="23">
        <f>PRODUCT(D1022:E1022)</f>
        <v>0.8</v>
      </c>
      <c r="G1022" s="7"/>
      <c r="I1022" s="98"/>
      <c r="J1022" s="118"/>
      <c r="K1022" s="158"/>
      <c r="L1022" s="158"/>
    </row>
    <row r="1023" spans="1:12" x14ac:dyDescent="0.3">
      <c r="A1023" s="36" t="s">
        <v>1051</v>
      </c>
      <c r="B1023" s="4" t="s">
        <v>1702</v>
      </c>
      <c r="C1023" s="4" t="s">
        <v>130</v>
      </c>
      <c r="D1023" s="22">
        <v>1</v>
      </c>
      <c r="E1023" s="76">
        <v>0.61</v>
      </c>
      <c r="F1023" s="23">
        <f>PRODUCT(D1023:E1023)</f>
        <v>0.61</v>
      </c>
      <c r="G1023" s="7"/>
      <c r="I1023" s="98"/>
      <c r="J1023" s="118"/>
      <c r="K1023" s="158"/>
      <c r="L1023" s="158"/>
    </row>
    <row r="1024" spans="1:12" x14ac:dyDescent="0.3">
      <c r="A1024" s="36" t="s">
        <v>1053</v>
      </c>
      <c r="B1024" s="4" t="s">
        <v>1718</v>
      </c>
      <c r="C1024" s="4" t="s">
        <v>130</v>
      </c>
      <c r="D1024" s="22">
        <v>1</v>
      </c>
      <c r="E1024" s="76">
        <v>0.4</v>
      </c>
      <c r="F1024" s="23">
        <f t="shared" ref="F1024:F1029" si="30">PRODUCT(D1024:E1024)</f>
        <v>0.4</v>
      </c>
      <c r="G1024" s="7"/>
      <c r="I1024" s="98"/>
      <c r="J1024" s="118"/>
      <c r="K1024" s="158"/>
      <c r="L1024" s="158"/>
    </row>
    <row r="1025" spans="1:12" ht="30" customHeight="1" x14ac:dyDescent="0.3">
      <c r="A1025" s="36" t="s">
        <v>1055</v>
      </c>
      <c r="B1025" s="4" t="s">
        <v>1704</v>
      </c>
      <c r="C1025" s="4" t="s">
        <v>130</v>
      </c>
      <c r="D1025" s="22">
        <v>1</v>
      </c>
      <c r="E1025" s="76">
        <v>0.25</v>
      </c>
      <c r="F1025" s="23">
        <f t="shared" si="30"/>
        <v>0.25</v>
      </c>
      <c r="G1025" s="7"/>
      <c r="I1025" s="98"/>
      <c r="J1025" s="118"/>
      <c r="K1025" s="158"/>
      <c r="L1025" s="158"/>
    </row>
    <row r="1026" spans="1:12" ht="49.2" customHeight="1" x14ac:dyDescent="0.3">
      <c r="A1026" s="36" t="s">
        <v>1108</v>
      </c>
      <c r="B1026" s="4" t="s">
        <v>1648</v>
      </c>
      <c r="C1026" s="4" t="s">
        <v>130</v>
      </c>
      <c r="D1026" s="22">
        <v>1</v>
      </c>
      <c r="E1026" s="76">
        <v>5.61</v>
      </c>
      <c r="F1026" s="23">
        <f t="shared" si="30"/>
        <v>5.61</v>
      </c>
      <c r="G1026" s="7"/>
      <c r="I1026" s="98"/>
      <c r="J1026" s="118"/>
      <c r="K1026" s="158"/>
      <c r="L1026" s="158"/>
    </row>
    <row r="1027" spans="1:12" ht="20.399999999999999" customHeight="1" x14ac:dyDescent="0.3">
      <c r="A1027" s="36" t="s">
        <v>1659</v>
      </c>
      <c r="B1027" s="4" t="s">
        <v>1687</v>
      </c>
      <c r="C1027" s="4" t="s">
        <v>130</v>
      </c>
      <c r="D1027" s="22">
        <v>1</v>
      </c>
      <c r="E1027" s="76">
        <v>0.46</v>
      </c>
      <c r="F1027" s="23">
        <f t="shared" si="30"/>
        <v>0.46</v>
      </c>
      <c r="G1027" s="7"/>
      <c r="I1027" s="98"/>
      <c r="J1027" s="118"/>
      <c r="K1027" s="158"/>
      <c r="L1027" s="158"/>
    </row>
    <row r="1028" spans="1:12" ht="21.6" customHeight="1" x14ac:dyDescent="0.3">
      <c r="A1028" s="36" t="s">
        <v>1670</v>
      </c>
      <c r="B1028" s="4" t="s">
        <v>1719</v>
      </c>
      <c r="C1028" s="4" t="s">
        <v>130</v>
      </c>
      <c r="D1028" s="22">
        <v>1</v>
      </c>
      <c r="E1028" s="76">
        <v>1.37</v>
      </c>
      <c r="F1028" s="23">
        <f t="shared" si="30"/>
        <v>1.37</v>
      </c>
      <c r="G1028" s="7"/>
      <c r="I1028" s="98"/>
      <c r="J1028" s="118"/>
      <c r="K1028" s="158"/>
      <c r="L1028" s="158"/>
    </row>
    <row r="1029" spans="1:12" ht="15" thickBot="1" x14ac:dyDescent="0.35">
      <c r="A1029" s="36" t="s">
        <v>1678</v>
      </c>
      <c r="B1029" s="4" t="s">
        <v>1720</v>
      </c>
      <c r="C1029" s="4" t="s">
        <v>130</v>
      </c>
      <c r="D1029" s="22">
        <v>1</v>
      </c>
      <c r="E1029" s="76">
        <v>0.23</v>
      </c>
      <c r="F1029" s="23">
        <f t="shared" si="30"/>
        <v>0.23</v>
      </c>
      <c r="G1029" s="7"/>
      <c r="I1029" s="98"/>
      <c r="J1029" s="118"/>
      <c r="K1029" s="158"/>
      <c r="L1029" s="158"/>
    </row>
    <row r="1030" spans="1:12" ht="15.6" thickTop="1" thickBot="1" x14ac:dyDescent="0.35">
      <c r="A1030" s="71">
        <v>2</v>
      </c>
      <c r="B1030" s="244" t="s">
        <v>49</v>
      </c>
      <c r="C1030" s="245"/>
      <c r="D1030" s="245"/>
      <c r="E1030" s="246"/>
      <c r="F1030" s="72">
        <f>SUM(F1020:F1029)</f>
        <v>25.88</v>
      </c>
      <c r="G1030" s="73">
        <f>SUM(F1030/F1038)</f>
        <v>0.58731928841634107</v>
      </c>
    </row>
    <row r="1031" spans="1:12" ht="15" thickTop="1" x14ac:dyDescent="0.3">
      <c r="A1031" s="20"/>
      <c r="B1031" s="74" t="s">
        <v>22</v>
      </c>
      <c r="C1031" s="4"/>
      <c r="D1031" s="4"/>
      <c r="E1031" s="4"/>
      <c r="F1031" s="41"/>
      <c r="G1031" s="75"/>
    </row>
    <row r="1032" spans="1:12" ht="30.6" customHeight="1" thickBot="1" x14ac:dyDescent="0.35">
      <c r="A1032" s="36" t="s">
        <v>50</v>
      </c>
      <c r="B1032" s="4" t="s">
        <v>699</v>
      </c>
      <c r="C1032" s="4" t="s">
        <v>18</v>
      </c>
      <c r="D1032" s="4">
        <v>4.4999999999999997E-3</v>
      </c>
      <c r="E1032" s="76">
        <v>12.8</v>
      </c>
      <c r="F1032" s="23">
        <f>PRODUCT(D1032:E1032)</f>
        <v>5.7599999999999998E-2</v>
      </c>
      <c r="G1032" s="7"/>
    </row>
    <row r="1033" spans="1:12" ht="15.6" thickTop="1" thickBot="1" x14ac:dyDescent="0.35">
      <c r="A1033" s="71">
        <v>3</v>
      </c>
      <c r="B1033" s="244" t="s">
        <v>25</v>
      </c>
      <c r="C1033" s="245"/>
      <c r="D1033" s="245"/>
      <c r="E1033" s="246"/>
      <c r="F1033" s="72">
        <f>SUM(F1032)</f>
        <v>5.7599999999999998E-2</v>
      </c>
      <c r="G1033" s="73">
        <f>SUM(F1033/F1038)</f>
        <v>1.3071712137859833E-3</v>
      </c>
    </row>
    <row r="1034" spans="1:12" ht="15.6" thickTop="1" thickBot="1" x14ac:dyDescent="0.35">
      <c r="A1034" s="78" t="s">
        <v>26</v>
      </c>
      <c r="B1034" s="244" t="s">
        <v>54</v>
      </c>
      <c r="C1034" s="245"/>
      <c r="D1034" s="245"/>
      <c r="E1034" s="246"/>
      <c r="F1034" s="79">
        <f>SUM(F1018,F1030,F1033)</f>
        <v>34.833689999999997</v>
      </c>
      <c r="G1034" s="3"/>
    </row>
    <row r="1035" spans="1:12" ht="15.6" thickTop="1" thickBot="1" x14ac:dyDescent="0.35">
      <c r="A1035" s="80">
        <v>4</v>
      </c>
      <c r="B1035" s="264" t="s">
        <v>28</v>
      </c>
      <c r="C1035" s="265"/>
      <c r="D1035" s="265"/>
      <c r="E1035" s="266"/>
      <c r="F1035" s="79">
        <f>SUM(F1034)*15%</f>
        <v>5.2250534999999996</v>
      </c>
      <c r="G1035" s="73">
        <f>SUM(F1035/F1038)</f>
        <v>0.11857707509881422</v>
      </c>
    </row>
    <row r="1036" spans="1:12" ht="15.6" thickTop="1" thickBot="1" x14ac:dyDescent="0.35">
      <c r="A1036" s="78" t="s">
        <v>29</v>
      </c>
      <c r="B1036" s="244" t="s">
        <v>55</v>
      </c>
      <c r="C1036" s="245"/>
      <c r="D1036" s="245"/>
      <c r="E1036" s="246"/>
      <c r="F1036" s="81">
        <f>SUM(F1034:F1035)</f>
        <v>40.058743499999999</v>
      </c>
    </row>
    <row r="1037" spans="1:12" ht="15.6" thickTop="1" thickBot="1" x14ac:dyDescent="0.35">
      <c r="A1037" s="80">
        <v>5</v>
      </c>
      <c r="B1037" s="264" t="s">
        <v>31</v>
      </c>
      <c r="C1037" s="265"/>
      <c r="D1037" s="265"/>
      <c r="E1037" s="266"/>
      <c r="F1037" s="79">
        <f>SUM(F1036)*10%</f>
        <v>4.00587435</v>
      </c>
      <c r="G1037" s="73">
        <f>SUM(F1037/F1038)</f>
        <v>9.0909090909090912E-2</v>
      </c>
    </row>
    <row r="1038" spans="1:12" ht="15.6" thickTop="1" thickBot="1" x14ac:dyDescent="0.35">
      <c r="A1038" s="78" t="s">
        <v>32</v>
      </c>
      <c r="B1038" s="244" t="s">
        <v>33</v>
      </c>
      <c r="C1038" s="245"/>
      <c r="D1038" s="245"/>
      <c r="E1038" s="246"/>
      <c r="F1038" s="81">
        <f>SUM(F1036:F1037)</f>
        <v>44.064617849999998</v>
      </c>
      <c r="G1038" s="82">
        <f>SUM(G1018,G1030,G1033,G1035,G1037)</f>
        <v>1</v>
      </c>
    </row>
    <row r="1039" spans="1:12" ht="15.6" thickTop="1" thickBot="1" x14ac:dyDescent="0.35"/>
    <row r="1040" spans="1:12" ht="44.4" thickTop="1" thickBot="1" x14ac:dyDescent="0.35">
      <c r="A1040" s="61" t="s">
        <v>2</v>
      </c>
      <c r="B1040" s="62" t="s">
        <v>3</v>
      </c>
      <c r="C1040" s="63" t="s">
        <v>4</v>
      </c>
      <c r="D1040" s="64" t="s">
        <v>5</v>
      </c>
      <c r="E1040" s="27"/>
      <c r="F1040" s="20"/>
      <c r="G1040" s="20"/>
      <c r="H1040" s="2"/>
    </row>
    <row r="1041" spans="1:12" ht="264.60000000000002" customHeight="1" thickTop="1" x14ac:dyDescent="0.3">
      <c r="A1041" s="234" t="s">
        <v>1721</v>
      </c>
      <c r="B1041" s="301" t="s">
        <v>1722</v>
      </c>
      <c r="C1041" s="274"/>
      <c r="D1041" s="272"/>
      <c r="E1041" s="27"/>
      <c r="F1041" s="20"/>
      <c r="G1041" s="20"/>
      <c r="H1041" s="2"/>
    </row>
    <row r="1042" spans="1:12" ht="339" customHeight="1" x14ac:dyDescent="0.3">
      <c r="A1042" s="237"/>
      <c r="B1042" s="302"/>
      <c r="C1042" s="275"/>
      <c r="D1042" s="273"/>
      <c r="E1042" s="20"/>
      <c r="F1042" s="20"/>
      <c r="G1042" s="20"/>
    </row>
    <row r="1043" spans="1:12" ht="15" thickBot="1" x14ac:dyDescent="0.35">
      <c r="A1043" s="155" t="s">
        <v>1723</v>
      </c>
      <c r="B1043" s="145" t="s">
        <v>1635</v>
      </c>
      <c r="C1043" s="16" t="s">
        <v>130</v>
      </c>
      <c r="D1043" s="16">
        <v>1</v>
      </c>
      <c r="E1043" s="20"/>
      <c r="F1043" s="20"/>
      <c r="G1043" s="20"/>
    </row>
    <row r="1044" spans="1:12" ht="30" thickTop="1" thickBot="1" x14ac:dyDescent="0.35">
      <c r="A1044" s="61" t="s">
        <v>9</v>
      </c>
      <c r="B1044" s="62" t="s">
        <v>10</v>
      </c>
      <c r="C1044" s="62" t="s">
        <v>4</v>
      </c>
      <c r="D1044" s="62" t="s">
        <v>11</v>
      </c>
      <c r="E1044" s="62" t="s">
        <v>12</v>
      </c>
      <c r="F1044" s="62" t="s">
        <v>13</v>
      </c>
      <c r="G1044" s="64" t="s">
        <v>14</v>
      </c>
    </row>
    <row r="1045" spans="1:12" ht="15" thickTop="1" x14ac:dyDescent="0.3">
      <c r="A1045" s="20"/>
      <c r="B1045" s="67" t="s">
        <v>15</v>
      </c>
      <c r="C1045" s="68"/>
      <c r="D1045" s="68"/>
      <c r="E1045" s="68"/>
      <c r="F1045" s="68"/>
      <c r="G1045" s="7"/>
    </row>
    <row r="1046" spans="1:12" x14ac:dyDescent="0.3">
      <c r="A1046" s="36" t="s">
        <v>16</v>
      </c>
      <c r="B1046" s="4" t="s">
        <v>17</v>
      </c>
      <c r="C1046" s="4" t="s">
        <v>18</v>
      </c>
      <c r="D1046" s="22">
        <v>0.16700000000000001</v>
      </c>
      <c r="E1046" s="70">
        <v>28.09</v>
      </c>
      <c r="F1046" s="6">
        <f>PRODUCT(D1046:E1046)</f>
        <v>4.6910300000000005</v>
      </c>
      <c r="G1046" s="7"/>
    </row>
    <row r="1047" spans="1:12" ht="15" thickBot="1" x14ac:dyDescent="0.35">
      <c r="A1047" s="36" t="s">
        <v>19</v>
      </c>
      <c r="B1047" s="4" t="s">
        <v>20</v>
      </c>
      <c r="C1047" s="4" t="s">
        <v>18</v>
      </c>
      <c r="D1047" s="22">
        <v>0.16700000000000001</v>
      </c>
      <c r="E1047" s="70">
        <v>25.18</v>
      </c>
      <c r="F1047" s="6">
        <f>PRODUCT(D1047:E1047)</f>
        <v>4.2050600000000005</v>
      </c>
      <c r="G1047" s="7"/>
    </row>
    <row r="1048" spans="1:12" ht="15.6" thickTop="1" thickBot="1" x14ac:dyDescent="0.35">
      <c r="A1048" s="71">
        <v>1</v>
      </c>
      <c r="B1048" s="244" t="s">
        <v>21</v>
      </c>
      <c r="C1048" s="245"/>
      <c r="D1048" s="245"/>
      <c r="E1048" s="246"/>
      <c r="F1048" s="72">
        <f>SUM(F1046:F1047)</f>
        <v>8.8960900000000009</v>
      </c>
      <c r="G1048" s="73">
        <f>SUM(F1048/F1068)</f>
        <v>0.18053442981752782</v>
      </c>
    </row>
    <row r="1049" spans="1:12" ht="15" thickTop="1" x14ac:dyDescent="0.3">
      <c r="A1049" s="36"/>
      <c r="B1049" s="74" t="s">
        <v>45</v>
      </c>
      <c r="C1049" s="4"/>
      <c r="D1049" s="4"/>
      <c r="E1049" s="4"/>
      <c r="F1049" s="41"/>
      <c r="G1049" s="75"/>
    </row>
    <row r="1050" spans="1:12" ht="36" customHeight="1" x14ac:dyDescent="0.3">
      <c r="A1050" s="36" t="s">
        <v>23</v>
      </c>
      <c r="B1050" s="4" t="s">
        <v>1636</v>
      </c>
      <c r="C1050" s="4" t="s">
        <v>1637</v>
      </c>
      <c r="D1050" s="22">
        <v>15</v>
      </c>
      <c r="E1050" s="76">
        <v>0.69</v>
      </c>
      <c r="F1050" s="6">
        <f t="shared" ref="F1050:F1051" si="31">PRODUCT(D1050:E1050)</f>
        <v>10.35</v>
      </c>
      <c r="G1050" s="7"/>
      <c r="I1050" s="98"/>
      <c r="J1050" s="118"/>
      <c r="K1050" s="158"/>
      <c r="L1050" s="158"/>
    </row>
    <row r="1051" spans="1:12" ht="31.2" customHeight="1" x14ac:dyDescent="0.3">
      <c r="A1051" s="36" t="s">
        <v>47</v>
      </c>
      <c r="B1051" s="4" t="s">
        <v>1638</v>
      </c>
      <c r="C1051" s="4" t="s">
        <v>130</v>
      </c>
      <c r="D1051" s="22">
        <v>1</v>
      </c>
      <c r="E1051" s="76">
        <v>5.8</v>
      </c>
      <c r="F1051" s="23">
        <f t="shared" si="31"/>
        <v>5.8</v>
      </c>
      <c r="G1051" s="7"/>
      <c r="I1051" s="98"/>
      <c r="J1051" s="118"/>
      <c r="K1051" s="158"/>
      <c r="L1051" s="158"/>
    </row>
    <row r="1052" spans="1:12" ht="21" customHeight="1" x14ac:dyDescent="0.3">
      <c r="A1052" s="36" t="s">
        <v>78</v>
      </c>
      <c r="B1052" s="4" t="s">
        <v>1639</v>
      </c>
      <c r="C1052" s="4" t="s">
        <v>130</v>
      </c>
      <c r="D1052" s="22">
        <v>1</v>
      </c>
      <c r="E1052" s="76">
        <v>0.61</v>
      </c>
      <c r="F1052" s="23">
        <f>PRODUCT(D1052:E1052)</f>
        <v>0.61</v>
      </c>
      <c r="G1052" s="7"/>
      <c r="I1052" s="98"/>
      <c r="J1052" s="118"/>
      <c r="K1052" s="158"/>
      <c r="L1052" s="158"/>
    </row>
    <row r="1053" spans="1:12" ht="21" customHeight="1" x14ac:dyDescent="0.3">
      <c r="A1053" s="36" t="s">
        <v>1051</v>
      </c>
      <c r="B1053" s="4" t="s">
        <v>1640</v>
      </c>
      <c r="C1053" s="4" t="s">
        <v>130</v>
      </c>
      <c r="D1053" s="22">
        <v>1</v>
      </c>
      <c r="E1053" s="76">
        <v>0.4</v>
      </c>
      <c r="F1053" s="23">
        <f>PRODUCT(D1053:E1053)</f>
        <v>0.4</v>
      </c>
      <c r="G1053" s="7"/>
      <c r="I1053" s="98"/>
      <c r="J1053" s="118"/>
      <c r="K1053" s="158"/>
      <c r="L1053" s="158"/>
    </row>
    <row r="1054" spans="1:12" ht="19.2" customHeight="1" x14ac:dyDescent="0.3">
      <c r="A1054" s="36" t="s">
        <v>1053</v>
      </c>
      <c r="B1054" s="4" t="s">
        <v>1641</v>
      </c>
      <c r="C1054" s="4" t="s">
        <v>1637</v>
      </c>
      <c r="D1054" s="22">
        <v>15</v>
      </c>
      <c r="E1054" s="76">
        <v>0.25</v>
      </c>
      <c r="F1054" s="23">
        <f t="shared" ref="F1054:F1059" si="32">PRODUCT(D1054:E1054)</f>
        <v>3.75</v>
      </c>
      <c r="G1054" s="7"/>
      <c r="I1054" s="98"/>
      <c r="J1054" s="118"/>
      <c r="K1054" s="158"/>
      <c r="L1054" s="158"/>
    </row>
    <row r="1055" spans="1:12" ht="51.6" customHeight="1" x14ac:dyDescent="0.3">
      <c r="A1055" s="36" t="s">
        <v>1055</v>
      </c>
      <c r="B1055" s="4" t="s">
        <v>1642</v>
      </c>
      <c r="C1055" s="4" t="s">
        <v>130</v>
      </c>
      <c r="D1055" s="22">
        <v>1</v>
      </c>
      <c r="E1055" s="76">
        <v>5.61</v>
      </c>
      <c r="F1055" s="23">
        <f t="shared" si="32"/>
        <v>5.61</v>
      </c>
      <c r="G1055" s="7"/>
      <c r="I1055" s="98"/>
      <c r="J1055" s="118"/>
      <c r="K1055" s="158"/>
      <c r="L1055" s="158"/>
    </row>
    <row r="1056" spans="1:12" ht="32.4" customHeight="1" x14ac:dyDescent="0.3">
      <c r="A1056" s="36" t="s">
        <v>1108</v>
      </c>
      <c r="B1056" s="4" t="s">
        <v>1653</v>
      </c>
      <c r="C1056" s="4" t="s">
        <v>130</v>
      </c>
      <c r="D1056" s="22">
        <v>1</v>
      </c>
      <c r="E1056" s="76">
        <v>1.42</v>
      </c>
      <c r="F1056" s="23">
        <f t="shared" si="32"/>
        <v>1.42</v>
      </c>
      <c r="G1056" s="7"/>
      <c r="I1056" s="98"/>
      <c r="J1056" s="118"/>
      <c r="K1056" s="158"/>
      <c r="L1056" s="158"/>
    </row>
    <row r="1057" spans="1:12" ht="20.399999999999999" customHeight="1" x14ac:dyDescent="0.3">
      <c r="A1057" s="36" t="s">
        <v>1659</v>
      </c>
      <c r="B1057" s="4" t="s">
        <v>1687</v>
      </c>
      <c r="C1057" s="4" t="s">
        <v>130</v>
      </c>
      <c r="D1057" s="22">
        <v>1</v>
      </c>
      <c r="E1057" s="76">
        <v>0.46</v>
      </c>
      <c r="F1057" s="23">
        <f t="shared" si="32"/>
        <v>0.46</v>
      </c>
      <c r="G1057" s="7"/>
      <c r="I1057" s="98"/>
      <c r="J1057" s="118"/>
      <c r="K1057" s="158"/>
      <c r="L1057" s="158"/>
    </row>
    <row r="1058" spans="1:12" ht="19.8" customHeight="1" x14ac:dyDescent="0.3">
      <c r="A1058" s="36" t="s">
        <v>1670</v>
      </c>
      <c r="B1058" s="4" t="s">
        <v>1719</v>
      </c>
      <c r="C1058" s="4" t="s">
        <v>130</v>
      </c>
      <c r="D1058" s="22">
        <v>1</v>
      </c>
      <c r="E1058" s="76">
        <v>1.37</v>
      </c>
      <c r="F1058" s="23">
        <f t="shared" si="32"/>
        <v>1.37</v>
      </c>
      <c r="G1058" s="7"/>
      <c r="I1058" s="98"/>
      <c r="J1058" s="118"/>
      <c r="K1058" s="158"/>
      <c r="L1058" s="158"/>
    </row>
    <row r="1059" spans="1:12" ht="19.8" customHeight="1" thickBot="1" x14ac:dyDescent="0.35">
      <c r="A1059" s="36" t="s">
        <v>1678</v>
      </c>
      <c r="B1059" s="4" t="s">
        <v>1724</v>
      </c>
      <c r="C1059" s="4" t="s">
        <v>130</v>
      </c>
      <c r="D1059" s="22">
        <v>1</v>
      </c>
      <c r="E1059" s="76">
        <v>0.23</v>
      </c>
      <c r="F1059" s="23">
        <f t="shared" si="32"/>
        <v>0.23</v>
      </c>
      <c r="G1059" s="7"/>
      <c r="I1059" s="98"/>
      <c r="J1059" s="118"/>
      <c r="K1059" s="158"/>
      <c r="L1059" s="158"/>
    </row>
    <row r="1060" spans="1:12" ht="15.6" thickTop="1" thickBot="1" x14ac:dyDescent="0.35">
      <c r="A1060" s="71">
        <v>2</v>
      </c>
      <c r="B1060" s="244" t="s">
        <v>49</v>
      </c>
      <c r="C1060" s="245"/>
      <c r="D1060" s="245"/>
      <c r="E1060" s="246"/>
      <c r="F1060" s="72">
        <f>SUM(F1050:F1059)</f>
        <v>30</v>
      </c>
      <c r="G1060" s="73">
        <f>SUM(F1060/F1068)</f>
        <v>0.6088104880375349</v>
      </c>
    </row>
    <row r="1061" spans="1:12" ht="15" thickTop="1" x14ac:dyDescent="0.3">
      <c r="A1061" s="20"/>
      <c r="B1061" s="74" t="s">
        <v>22</v>
      </c>
      <c r="C1061" s="4"/>
      <c r="D1061" s="4"/>
      <c r="E1061" s="4"/>
      <c r="F1061" s="41"/>
      <c r="G1061" s="75"/>
    </row>
    <row r="1062" spans="1:12" ht="48" customHeight="1" thickBot="1" x14ac:dyDescent="0.35">
      <c r="A1062" s="36" t="s">
        <v>50</v>
      </c>
      <c r="B1062" s="4" t="s">
        <v>699</v>
      </c>
      <c r="C1062" s="4" t="s">
        <v>18</v>
      </c>
      <c r="D1062" s="4">
        <v>4.4999999999999997E-3</v>
      </c>
      <c r="E1062" s="76">
        <v>12.8</v>
      </c>
      <c r="F1062" s="23">
        <f>PRODUCT(D1062:E1062)</f>
        <v>5.7599999999999998E-2</v>
      </c>
      <c r="G1062" s="7"/>
    </row>
    <row r="1063" spans="1:12" ht="15.6" thickTop="1" thickBot="1" x14ac:dyDescent="0.35">
      <c r="A1063" s="71">
        <v>3</v>
      </c>
      <c r="B1063" s="244" t="s">
        <v>25</v>
      </c>
      <c r="C1063" s="245"/>
      <c r="D1063" s="245"/>
      <c r="E1063" s="246"/>
      <c r="F1063" s="72">
        <f>SUM(F1062)</f>
        <v>5.7599999999999998E-2</v>
      </c>
      <c r="G1063" s="73">
        <f>SUM(F1063/F1068)</f>
        <v>1.168916137032067E-3</v>
      </c>
    </row>
    <row r="1064" spans="1:12" ht="21.6" customHeight="1" thickTop="1" thickBot="1" x14ac:dyDescent="0.35">
      <c r="A1064" s="78" t="s">
        <v>26</v>
      </c>
      <c r="B1064" s="244" t="s">
        <v>54</v>
      </c>
      <c r="C1064" s="245"/>
      <c r="D1064" s="245"/>
      <c r="E1064" s="246"/>
      <c r="F1064" s="79">
        <f>SUM(F1048,F1060,F1063)</f>
        <v>38.953690000000002</v>
      </c>
      <c r="G1064" s="3"/>
    </row>
    <row r="1065" spans="1:12" ht="15.6" thickTop="1" thickBot="1" x14ac:dyDescent="0.35">
      <c r="A1065" s="80">
        <v>4</v>
      </c>
      <c r="B1065" s="264" t="s">
        <v>28</v>
      </c>
      <c r="C1065" s="265"/>
      <c r="D1065" s="265"/>
      <c r="E1065" s="266"/>
      <c r="F1065" s="79">
        <f>SUM(F1064)*15%</f>
        <v>5.8430534999999999</v>
      </c>
      <c r="G1065" s="73">
        <f>SUM(F1065/F1068)</f>
        <v>0.11857707509881421</v>
      </c>
    </row>
    <row r="1066" spans="1:12" ht="25.8" customHeight="1" thickTop="1" thickBot="1" x14ac:dyDescent="0.35">
      <c r="A1066" s="78" t="s">
        <v>29</v>
      </c>
      <c r="B1066" s="244" t="s">
        <v>55</v>
      </c>
      <c r="C1066" s="245"/>
      <c r="D1066" s="245"/>
      <c r="E1066" s="246"/>
      <c r="F1066" s="81">
        <f>SUM(F1064:F1065)</f>
        <v>44.796743500000005</v>
      </c>
    </row>
    <row r="1067" spans="1:12" ht="15.6" thickTop="1" thickBot="1" x14ac:dyDescent="0.35">
      <c r="A1067" s="80">
        <v>5</v>
      </c>
      <c r="B1067" s="264" t="s">
        <v>31</v>
      </c>
      <c r="C1067" s="265"/>
      <c r="D1067" s="265"/>
      <c r="E1067" s="266"/>
      <c r="F1067" s="79">
        <f>SUM(F1066)*10%</f>
        <v>4.4796743500000007</v>
      </c>
      <c r="G1067" s="73">
        <f>SUM(F1067/F1068)</f>
        <v>9.0909090909090912E-2</v>
      </c>
    </row>
    <row r="1068" spans="1:12" ht="15.6" thickTop="1" thickBot="1" x14ac:dyDescent="0.35">
      <c r="A1068" s="78" t="s">
        <v>32</v>
      </c>
      <c r="B1068" s="244" t="s">
        <v>33</v>
      </c>
      <c r="C1068" s="245"/>
      <c r="D1068" s="245"/>
      <c r="E1068" s="246"/>
      <c r="F1068" s="81">
        <f>SUM(F1066:F1067)</f>
        <v>49.276417850000009</v>
      </c>
      <c r="G1068" s="82">
        <f>SUM(G1048,G1060,G1063,G1065,G1067)</f>
        <v>0.99999999999999989</v>
      </c>
    </row>
    <row r="1069" spans="1:12" ht="15.6" thickTop="1" thickBot="1" x14ac:dyDescent="0.35"/>
    <row r="1070" spans="1:12" ht="44.4" thickTop="1" thickBot="1" x14ac:dyDescent="0.35">
      <c r="A1070" s="61" t="s">
        <v>2</v>
      </c>
      <c r="B1070" s="62" t="s">
        <v>3</v>
      </c>
      <c r="C1070" s="63" t="s">
        <v>4</v>
      </c>
      <c r="D1070" s="64" t="s">
        <v>5</v>
      </c>
      <c r="E1070" s="27"/>
      <c r="F1070" s="20"/>
      <c r="G1070" s="20"/>
      <c r="H1070" s="2"/>
    </row>
    <row r="1071" spans="1:12" ht="384.6" customHeight="1" thickTop="1" x14ac:dyDescent="0.3">
      <c r="A1071" s="234" t="s">
        <v>1721</v>
      </c>
      <c r="B1071" s="278" t="s">
        <v>1722</v>
      </c>
      <c r="C1071" s="274"/>
      <c r="D1071" s="272"/>
      <c r="E1071" s="27"/>
      <c r="F1071" s="20"/>
      <c r="G1071" s="20"/>
      <c r="H1071" s="2"/>
    </row>
    <row r="1072" spans="1:12" ht="222.6" customHeight="1" x14ac:dyDescent="0.3">
      <c r="A1072" s="237"/>
      <c r="B1072" s="280"/>
      <c r="C1072" s="275"/>
      <c r="D1072" s="273"/>
      <c r="E1072" s="20"/>
      <c r="F1072" s="20"/>
      <c r="G1072" s="20"/>
    </row>
    <row r="1073" spans="1:12" ht="15" thickBot="1" x14ac:dyDescent="0.35">
      <c r="A1073" s="155" t="s">
        <v>1725</v>
      </c>
      <c r="B1073" s="145" t="s">
        <v>1644</v>
      </c>
      <c r="C1073" s="16" t="s">
        <v>130</v>
      </c>
      <c r="D1073" s="16">
        <v>1</v>
      </c>
      <c r="E1073" s="20"/>
      <c r="F1073" s="20"/>
      <c r="G1073" s="20"/>
    </row>
    <row r="1074" spans="1:12" ht="30" thickTop="1" thickBot="1" x14ac:dyDescent="0.35">
      <c r="A1074" s="61" t="s">
        <v>9</v>
      </c>
      <c r="B1074" s="62" t="s">
        <v>10</v>
      </c>
      <c r="C1074" s="62" t="s">
        <v>4</v>
      </c>
      <c r="D1074" s="62" t="s">
        <v>11</v>
      </c>
      <c r="E1074" s="62" t="s">
        <v>12</v>
      </c>
      <c r="F1074" s="62" t="s">
        <v>13</v>
      </c>
      <c r="G1074" s="64" t="s">
        <v>14</v>
      </c>
    </row>
    <row r="1075" spans="1:12" ht="15" thickTop="1" x14ac:dyDescent="0.3">
      <c r="A1075" s="20"/>
      <c r="B1075" s="67" t="s">
        <v>15</v>
      </c>
      <c r="C1075" s="68"/>
      <c r="D1075" s="68"/>
      <c r="E1075" s="68"/>
      <c r="F1075" s="68"/>
      <c r="G1075" s="7"/>
    </row>
    <row r="1076" spans="1:12" x14ac:dyDescent="0.3">
      <c r="A1076" s="36" t="s">
        <v>16</v>
      </c>
      <c r="B1076" s="4" t="s">
        <v>17</v>
      </c>
      <c r="C1076" s="4" t="s">
        <v>18</v>
      </c>
      <c r="D1076" s="4">
        <v>0.05</v>
      </c>
      <c r="E1076" s="70">
        <v>28.09</v>
      </c>
      <c r="F1076" s="6">
        <f>PRODUCT(D1076:E1076)</f>
        <v>1.4045000000000001</v>
      </c>
      <c r="G1076" s="7"/>
    </row>
    <row r="1077" spans="1:12" ht="15" thickBot="1" x14ac:dyDescent="0.35">
      <c r="A1077" s="36" t="s">
        <v>19</v>
      </c>
      <c r="B1077" s="4" t="s">
        <v>20</v>
      </c>
      <c r="C1077" s="4" t="s">
        <v>18</v>
      </c>
      <c r="D1077" s="4">
        <v>0.05</v>
      </c>
      <c r="E1077" s="70">
        <v>25.18</v>
      </c>
      <c r="F1077" s="6">
        <f>PRODUCT(D1077:E1077)</f>
        <v>1.2590000000000001</v>
      </c>
      <c r="G1077" s="7"/>
    </row>
    <row r="1078" spans="1:12" ht="15.6" thickTop="1" thickBot="1" x14ac:dyDescent="0.35">
      <c r="A1078" s="71">
        <v>1</v>
      </c>
      <c r="B1078" s="244" t="s">
        <v>21</v>
      </c>
      <c r="C1078" s="245"/>
      <c r="D1078" s="245"/>
      <c r="E1078" s="246"/>
      <c r="F1078" s="72">
        <f>SUM(F1076:F1077)</f>
        <v>2.6635</v>
      </c>
      <c r="G1078" s="73">
        <f>SUM(F1078/F1098)</f>
        <v>6.4436108030528072E-2</v>
      </c>
    </row>
    <row r="1079" spans="1:12" ht="15" thickTop="1" x14ac:dyDescent="0.3">
      <c r="A1079" s="36"/>
      <c r="B1079" s="74" t="s">
        <v>45</v>
      </c>
      <c r="C1079" s="4"/>
      <c r="D1079" s="4"/>
      <c r="E1079" s="4"/>
      <c r="F1079" s="41"/>
      <c r="G1079" s="75"/>
    </row>
    <row r="1080" spans="1:12" ht="33" customHeight="1" x14ac:dyDescent="0.3">
      <c r="A1080" s="36" t="s">
        <v>23</v>
      </c>
      <c r="B1080" s="4" t="s">
        <v>1636</v>
      </c>
      <c r="C1080" s="4" t="s">
        <v>1637</v>
      </c>
      <c r="D1080" s="22">
        <v>15</v>
      </c>
      <c r="E1080" s="76">
        <v>0.69</v>
      </c>
      <c r="F1080" s="6">
        <f t="shared" ref="F1080:F1081" si="33">PRODUCT(D1080:E1080)</f>
        <v>10.35</v>
      </c>
      <c r="G1080" s="7"/>
      <c r="I1080" s="98"/>
      <c r="J1080" s="118"/>
      <c r="K1080" s="158"/>
      <c r="L1080" s="158"/>
    </row>
    <row r="1081" spans="1:12" ht="39.6" customHeight="1" x14ac:dyDescent="0.3">
      <c r="A1081" s="36" t="s">
        <v>47</v>
      </c>
      <c r="B1081" s="4" t="s">
        <v>1638</v>
      </c>
      <c r="C1081" s="4" t="s">
        <v>130</v>
      </c>
      <c r="D1081" s="22">
        <v>1</v>
      </c>
      <c r="E1081" s="76">
        <v>5.8</v>
      </c>
      <c r="F1081" s="23">
        <f t="shared" si="33"/>
        <v>5.8</v>
      </c>
      <c r="G1081" s="7"/>
      <c r="I1081" s="98"/>
      <c r="J1081" s="118"/>
      <c r="K1081" s="158"/>
      <c r="L1081" s="158"/>
    </row>
    <row r="1082" spans="1:12" ht="16.8" customHeight="1" x14ac:dyDescent="0.3">
      <c r="A1082" s="36" t="s">
        <v>78</v>
      </c>
      <c r="B1082" s="4" t="s">
        <v>1639</v>
      </c>
      <c r="C1082" s="4" t="s">
        <v>130</v>
      </c>
      <c r="D1082" s="22">
        <v>1</v>
      </c>
      <c r="E1082" s="76">
        <v>0.61</v>
      </c>
      <c r="F1082" s="23">
        <f>PRODUCT(D1082:E1082)</f>
        <v>0.61</v>
      </c>
      <c r="G1082" s="7"/>
      <c r="I1082" s="98"/>
      <c r="J1082" s="118"/>
      <c r="K1082" s="158"/>
      <c r="L1082" s="158"/>
    </row>
    <row r="1083" spans="1:12" ht="19.8" customHeight="1" x14ac:dyDescent="0.3">
      <c r="A1083" s="36" t="s">
        <v>1051</v>
      </c>
      <c r="B1083" s="4" t="s">
        <v>1640</v>
      </c>
      <c r="C1083" s="4" t="s">
        <v>130</v>
      </c>
      <c r="D1083" s="22">
        <v>1</v>
      </c>
      <c r="E1083" s="76">
        <v>0.4</v>
      </c>
      <c r="F1083" s="23">
        <f>PRODUCT(D1083:E1083)</f>
        <v>0.4</v>
      </c>
      <c r="G1083" s="7"/>
      <c r="I1083" s="98"/>
      <c r="J1083" s="118"/>
      <c r="K1083" s="158"/>
      <c r="L1083" s="158"/>
    </row>
    <row r="1084" spans="1:12" ht="15.6" customHeight="1" x14ac:dyDescent="0.3">
      <c r="A1084" s="36" t="s">
        <v>1053</v>
      </c>
      <c r="B1084" s="4" t="s">
        <v>1641</v>
      </c>
      <c r="C1084" s="4" t="s">
        <v>1637</v>
      </c>
      <c r="D1084" s="22">
        <v>15</v>
      </c>
      <c r="E1084" s="76">
        <v>0.25</v>
      </c>
      <c r="F1084" s="23">
        <f t="shared" ref="F1084:F1089" si="34">PRODUCT(D1084:E1084)</f>
        <v>3.75</v>
      </c>
      <c r="G1084" s="7"/>
      <c r="I1084" s="98"/>
      <c r="J1084" s="118"/>
      <c r="K1084" s="158"/>
      <c r="L1084" s="158"/>
    </row>
    <row r="1085" spans="1:12" ht="45.6" customHeight="1" x14ac:dyDescent="0.3">
      <c r="A1085" s="36" t="s">
        <v>1055</v>
      </c>
      <c r="B1085" s="4" t="s">
        <v>1642</v>
      </c>
      <c r="C1085" s="4" t="s">
        <v>130</v>
      </c>
      <c r="D1085" s="22">
        <v>1</v>
      </c>
      <c r="E1085" s="76">
        <v>5.61</v>
      </c>
      <c r="F1085" s="23">
        <f t="shared" si="34"/>
        <v>5.61</v>
      </c>
      <c r="G1085" s="7"/>
      <c r="I1085" s="98"/>
      <c r="J1085" s="118"/>
      <c r="K1085" s="158"/>
      <c r="L1085" s="158"/>
    </row>
    <row r="1086" spans="1:12" ht="43.2" customHeight="1" x14ac:dyDescent="0.3">
      <c r="A1086" s="36" t="s">
        <v>1108</v>
      </c>
      <c r="B1086" s="4" t="s">
        <v>1653</v>
      </c>
      <c r="C1086" s="4" t="s">
        <v>130</v>
      </c>
      <c r="D1086" s="22">
        <v>1</v>
      </c>
      <c r="E1086" s="76">
        <v>1.42</v>
      </c>
      <c r="F1086" s="23">
        <f t="shared" si="34"/>
        <v>1.42</v>
      </c>
      <c r="G1086" s="7"/>
      <c r="I1086" s="98"/>
      <c r="J1086" s="118"/>
      <c r="K1086" s="158"/>
      <c r="L1086" s="158"/>
    </row>
    <row r="1087" spans="1:12" ht="19.2" customHeight="1" x14ac:dyDescent="0.3">
      <c r="A1087" s="36" t="s">
        <v>1659</v>
      </c>
      <c r="B1087" s="4" t="s">
        <v>1687</v>
      </c>
      <c r="C1087" s="4" t="s">
        <v>130</v>
      </c>
      <c r="D1087" s="22">
        <v>1</v>
      </c>
      <c r="E1087" s="76">
        <v>0.46</v>
      </c>
      <c r="F1087" s="23">
        <f t="shared" si="34"/>
        <v>0.46</v>
      </c>
      <c r="G1087" s="7"/>
      <c r="I1087" s="98"/>
      <c r="J1087" s="118"/>
      <c r="K1087" s="158"/>
      <c r="L1087" s="158"/>
    </row>
    <row r="1088" spans="1:12" ht="21" customHeight="1" x14ac:dyDescent="0.3">
      <c r="A1088" s="36" t="s">
        <v>1670</v>
      </c>
      <c r="B1088" s="4" t="s">
        <v>1719</v>
      </c>
      <c r="C1088" s="4" t="s">
        <v>130</v>
      </c>
      <c r="D1088" s="22">
        <v>1</v>
      </c>
      <c r="E1088" s="76">
        <v>1.37</v>
      </c>
      <c r="F1088" s="23">
        <f t="shared" si="34"/>
        <v>1.37</v>
      </c>
      <c r="G1088" s="7"/>
      <c r="I1088" s="98"/>
      <c r="J1088" s="118"/>
      <c r="K1088" s="158"/>
      <c r="L1088" s="158"/>
    </row>
    <row r="1089" spans="1:12" ht="24" customHeight="1" thickBot="1" x14ac:dyDescent="0.35">
      <c r="A1089" s="36" t="s">
        <v>1678</v>
      </c>
      <c r="B1089" s="4" t="s">
        <v>1724</v>
      </c>
      <c r="C1089" s="4" t="s">
        <v>130</v>
      </c>
      <c r="D1089" s="22">
        <v>1</v>
      </c>
      <c r="E1089" s="76">
        <v>0.23</v>
      </c>
      <c r="F1089" s="23">
        <f t="shared" si="34"/>
        <v>0.23</v>
      </c>
      <c r="G1089" s="7"/>
      <c r="I1089" s="98"/>
      <c r="J1089" s="118"/>
      <c r="K1089" s="158"/>
      <c r="L1089" s="158"/>
    </row>
    <row r="1090" spans="1:12" ht="15.6" thickTop="1" thickBot="1" x14ac:dyDescent="0.35">
      <c r="A1090" s="71">
        <v>2</v>
      </c>
      <c r="B1090" s="244" t="s">
        <v>49</v>
      </c>
      <c r="C1090" s="245"/>
      <c r="D1090" s="245"/>
      <c r="E1090" s="246"/>
      <c r="F1090" s="72">
        <f>SUM(F1080:F1089)</f>
        <v>30</v>
      </c>
      <c r="G1090" s="73">
        <f>SUM(F1090/F1098)</f>
        <v>0.72576806492053392</v>
      </c>
    </row>
    <row r="1091" spans="1:12" ht="15" thickTop="1" x14ac:dyDescent="0.3">
      <c r="A1091" s="20"/>
      <c r="B1091" s="74" t="s">
        <v>22</v>
      </c>
      <c r="C1091" s="4"/>
      <c r="D1091" s="4"/>
      <c r="E1091" s="4"/>
      <c r="F1091" s="41"/>
      <c r="G1091" s="75"/>
    </row>
    <row r="1092" spans="1:12" ht="31.2" customHeight="1" thickBot="1" x14ac:dyDescent="0.35">
      <c r="A1092" s="36" t="s">
        <v>50</v>
      </c>
      <c r="B1092" s="4" t="s">
        <v>699</v>
      </c>
      <c r="C1092" s="4" t="s">
        <v>18</v>
      </c>
      <c r="D1092" s="4">
        <v>1E-3</v>
      </c>
      <c r="E1092" s="76">
        <v>12.8</v>
      </c>
      <c r="F1092" s="23">
        <f>PRODUCT(D1092:E1092)</f>
        <v>1.2800000000000001E-2</v>
      </c>
      <c r="G1092" s="7"/>
    </row>
    <row r="1093" spans="1:12" ht="15.6" thickTop="1" thickBot="1" x14ac:dyDescent="0.35">
      <c r="A1093" s="71">
        <v>3</v>
      </c>
      <c r="B1093" s="244" t="s">
        <v>25</v>
      </c>
      <c r="C1093" s="245"/>
      <c r="D1093" s="245"/>
      <c r="E1093" s="246"/>
      <c r="F1093" s="72">
        <f>SUM(F1092)</f>
        <v>1.2800000000000001E-2</v>
      </c>
      <c r="G1093" s="73">
        <f>SUM(F1093/F1098)</f>
        <v>3.0966104103276115E-4</v>
      </c>
    </row>
    <row r="1094" spans="1:12" ht="15.6" thickTop="1" thickBot="1" x14ac:dyDescent="0.35">
      <c r="A1094" s="78" t="s">
        <v>26</v>
      </c>
      <c r="B1094" s="244" t="s">
        <v>54</v>
      </c>
      <c r="C1094" s="245"/>
      <c r="D1094" s="245"/>
      <c r="E1094" s="246"/>
      <c r="F1094" s="79">
        <f>SUM(F1078,F1090,F1093)</f>
        <v>32.676299999999998</v>
      </c>
      <c r="G1094" s="3"/>
    </row>
    <row r="1095" spans="1:12" ht="15.6" thickTop="1" thickBot="1" x14ac:dyDescent="0.35">
      <c r="A1095" s="80">
        <v>4</v>
      </c>
      <c r="B1095" s="264" t="s">
        <v>28</v>
      </c>
      <c r="C1095" s="265"/>
      <c r="D1095" s="265"/>
      <c r="E1095" s="266"/>
      <c r="F1095" s="79">
        <f>SUM(F1094)*15%</f>
        <v>4.9014449999999998</v>
      </c>
      <c r="G1095" s="73">
        <f>SUM(F1095/F1098)</f>
        <v>0.11857707509881421</v>
      </c>
    </row>
    <row r="1096" spans="1:12" ht="15.6" thickTop="1" thickBot="1" x14ac:dyDescent="0.35">
      <c r="A1096" s="78" t="s">
        <v>29</v>
      </c>
      <c r="B1096" s="244" t="s">
        <v>55</v>
      </c>
      <c r="C1096" s="245"/>
      <c r="D1096" s="245"/>
      <c r="E1096" s="246"/>
      <c r="F1096" s="81">
        <f>SUM(F1094:F1095)</f>
        <v>37.577745</v>
      </c>
    </row>
    <row r="1097" spans="1:12" ht="15.6" thickTop="1" thickBot="1" x14ac:dyDescent="0.35">
      <c r="A1097" s="80">
        <v>5</v>
      </c>
      <c r="B1097" s="264" t="s">
        <v>31</v>
      </c>
      <c r="C1097" s="265"/>
      <c r="D1097" s="265"/>
      <c r="E1097" s="266"/>
      <c r="F1097" s="79">
        <f>SUM(F1096)*10%</f>
        <v>3.7577745</v>
      </c>
      <c r="G1097" s="73">
        <f>SUM(F1097/F1098)</f>
        <v>9.0909090909090898E-2</v>
      </c>
    </row>
    <row r="1098" spans="1:12" ht="15.6" thickTop="1" thickBot="1" x14ac:dyDescent="0.35">
      <c r="A1098" s="78" t="s">
        <v>32</v>
      </c>
      <c r="B1098" s="244" t="s">
        <v>33</v>
      </c>
      <c r="C1098" s="245"/>
      <c r="D1098" s="245"/>
      <c r="E1098" s="246"/>
      <c r="F1098" s="81">
        <f>SUM(F1096:F1097)</f>
        <v>41.335519500000004</v>
      </c>
      <c r="G1098" s="82">
        <f>SUM(G1078,G1090,G1093,G1095,G1097)</f>
        <v>1</v>
      </c>
    </row>
    <row r="1099" spans="1:12" ht="15.6" thickTop="1" thickBot="1" x14ac:dyDescent="0.35"/>
    <row r="1100" spans="1:12" ht="44.4" thickTop="1" thickBot="1" x14ac:dyDescent="0.35">
      <c r="A1100" s="61" t="s">
        <v>2</v>
      </c>
      <c r="B1100" s="62" t="s">
        <v>3</v>
      </c>
      <c r="C1100" s="63" t="s">
        <v>4</v>
      </c>
      <c r="D1100" s="64" t="s">
        <v>5</v>
      </c>
      <c r="E1100" s="27"/>
      <c r="F1100" s="20"/>
      <c r="G1100" s="20"/>
      <c r="H1100" s="2"/>
    </row>
    <row r="1101" spans="1:12" ht="343.8" customHeight="1" thickTop="1" x14ac:dyDescent="0.3">
      <c r="A1101" s="234" t="s">
        <v>1721</v>
      </c>
      <c r="B1101" s="301" t="s">
        <v>1722</v>
      </c>
      <c r="C1101" s="274"/>
      <c r="D1101" s="272"/>
      <c r="E1101" s="27"/>
      <c r="F1101" s="20"/>
      <c r="G1101" s="20"/>
      <c r="H1101" s="2"/>
    </row>
    <row r="1102" spans="1:12" ht="267.60000000000002" customHeight="1" x14ac:dyDescent="0.3">
      <c r="A1102" s="237"/>
      <c r="B1102" s="302"/>
      <c r="C1102" s="275"/>
      <c r="D1102" s="273"/>
      <c r="E1102" s="20"/>
      <c r="F1102" s="20"/>
      <c r="G1102" s="20"/>
    </row>
    <row r="1103" spans="1:12" ht="15" thickBot="1" x14ac:dyDescent="0.35">
      <c r="A1103" s="155" t="s">
        <v>1726</v>
      </c>
      <c r="B1103" s="145" t="s">
        <v>1646</v>
      </c>
      <c r="C1103" s="16" t="s">
        <v>130</v>
      </c>
      <c r="D1103" s="16">
        <v>1</v>
      </c>
      <c r="E1103" s="20"/>
      <c r="F1103" s="20"/>
      <c r="G1103" s="20"/>
    </row>
    <row r="1104" spans="1:12" ht="30" thickTop="1" thickBot="1" x14ac:dyDescent="0.35">
      <c r="A1104" s="61" t="s">
        <v>9</v>
      </c>
      <c r="B1104" s="62" t="s">
        <v>10</v>
      </c>
      <c r="C1104" s="62" t="s">
        <v>4</v>
      </c>
      <c r="D1104" s="62" t="s">
        <v>11</v>
      </c>
      <c r="E1104" s="62" t="s">
        <v>12</v>
      </c>
      <c r="F1104" s="62" t="s">
        <v>13</v>
      </c>
      <c r="G1104" s="64" t="s">
        <v>14</v>
      </c>
    </row>
    <row r="1105" spans="1:12" ht="15" thickTop="1" x14ac:dyDescent="0.3">
      <c r="A1105" s="20"/>
      <c r="B1105" s="67" t="s">
        <v>15</v>
      </c>
      <c r="C1105" s="68"/>
      <c r="D1105" s="68"/>
      <c r="E1105" s="68"/>
      <c r="F1105" s="68"/>
      <c r="G1105" s="7"/>
    </row>
    <row r="1106" spans="1:12" x14ac:dyDescent="0.3">
      <c r="A1106" s="36" t="s">
        <v>16</v>
      </c>
      <c r="B1106" s="4" t="s">
        <v>17</v>
      </c>
      <c r="C1106" s="4" t="s">
        <v>18</v>
      </c>
      <c r="D1106" s="22">
        <v>0.16700000000000001</v>
      </c>
      <c r="E1106" s="70">
        <v>28.09</v>
      </c>
      <c r="F1106" s="6">
        <f>PRODUCT(D1106:E1106)</f>
        <v>4.6910300000000005</v>
      </c>
      <c r="G1106" s="7"/>
    </row>
    <row r="1107" spans="1:12" ht="15" thickBot="1" x14ac:dyDescent="0.35">
      <c r="A1107" s="36" t="s">
        <v>19</v>
      </c>
      <c r="B1107" s="4" t="s">
        <v>20</v>
      </c>
      <c r="C1107" s="4" t="s">
        <v>18</v>
      </c>
      <c r="D1107" s="22">
        <v>0.16700000000000001</v>
      </c>
      <c r="E1107" s="70">
        <v>25.18</v>
      </c>
      <c r="F1107" s="6">
        <f>PRODUCT(D1107:E1107)</f>
        <v>4.2050600000000005</v>
      </c>
      <c r="G1107" s="7"/>
    </row>
    <row r="1108" spans="1:12" ht="15.6" thickTop="1" thickBot="1" x14ac:dyDescent="0.35">
      <c r="A1108" s="71">
        <v>1</v>
      </c>
      <c r="B1108" s="244" t="s">
        <v>21</v>
      </c>
      <c r="C1108" s="245"/>
      <c r="D1108" s="245"/>
      <c r="E1108" s="246"/>
      <c r="F1108" s="72">
        <f>SUM(F1106:F1107)</f>
        <v>8.8960900000000009</v>
      </c>
      <c r="G1108" s="73">
        <f>SUM(F1108/F1129)</f>
        <v>0.11828504191142276</v>
      </c>
    </row>
    <row r="1109" spans="1:12" ht="15" thickTop="1" x14ac:dyDescent="0.3">
      <c r="A1109" s="36"/>
      <c r="B1109" s="74" t="s">
        <v>45</v>
      </c>
      <c r="C1109" s="4"/>
      <c r="D1109" s="4"/>
      <c r="E1109" s="4"/>
      <c r="F1109" s="41"/>
      <c r="G1109" s="75"/>
    </row>
    <row r="1110" spans="1:12" ht="33.6" customHeight="1" x14ac:dyDescent="0.3">
      <c r="A1110" s="36" t="s">
        <v>23</v>
      </c>
      <c r="B1110" s="4" t="s">
        <v>1636</v>
      </c>
      <c r="C1110" s="4" t="s">
        <v>1637</v>
      </c>
      <c r="D1110" s="22">
        <v>15</v>
      </c>
      <c r="E1110" s="76">
        <v>0.69</v>
      </c>
      <c r="F1110" s="6">
        <f t="shared" ref="F1110:F1111" si="35">PRODUCT(D1110:E1110)</f>
        <v>10.35</v>
      </c>
      <c r="G1110" s="7"/>
      <c r="I1110" s="98"/>
      <c r="J1110" s="118"/>
      <c r="K1110" s="158"/>
      <c r="L1110" s="158"/>
    </row>
    <row r="1111" spans="1:12" ht="40.200000000000003" customHeight="1" x14ac:dyDescent="0.3">
      <c r="A1111" s="36" t="s">
        <v>47</v>
      </c>
      <c r="B1111" s="4" t="s">
        <v>1638</v>
      </c>
      <c r="C1111" s="4" t="s">
        <v>130</v>
      </c>
      <c r="D1111" s="22">
        <v>1</v>
      </c>
      <c r="E1111" s="76">
        <v>5.8</v>
      </c>
      <c r="F1111" s="23">
        <f t="shared" si="35"/>
        <v>5.8</v>
      </c>
      <c r="G1111" s="7"/>
      <c r="I1111" s="98"/>
      <c r="J1111" s="118"/>
      <c r="K1111" s="158"/>
      <c r="L1111" s="158"/>
    </row>
    <row r="1112" spans="1:12" x14ac:dyDescent="0.3">
      <c r="A1112" s="36" t="s">
        <v>78</v>
      </c>
      <c r="B1112" s="4" t="s">
        <v>1701</v>
      </c>
      <c r="C1112" s="4" t="s">
        <v>1637</v>
      </c>
      <c r="D1112" s="22">
        <v>30</v>
      </c>
      <c r="E1112" s="76">
        <v>0.8</v>
      </c>
      <c r="F1112" s="23">
        <f>PRODUCT(D1112:E1112)</f>
        <v>24</v>
      </c>
      <c r="G1112" s="7"/>
      <c r="I1112" s="98"/>
      <c r="J1112" s="118"/>
      <c r="K1112" s="158"/>
      <c r="L1112" s="158"/>
    </row>
    <row r="1113" spans="1:12" ht="15" customHeight="1" x14ac:dyDescent="0.3">
      <c r="A1113" s="36" t="s">
        <v>1051</v>
      </c>
      <c r="B1113" s="4" t="s">
        <v>1702</v>
      </c>
      <c r="C1113" s="4" t="s">
        <v>130</v>
      </c>
      <c r="D1113" s="22">
        <v>1</v>
      </c>
      <c r="E1113" s="76">
        <v>0.61</v>
      </c>
      <c r="F1113" s="23">
        <f>PRODUCT(D1113:E1113)</f>
        <v>0.61</v>
      </c>
      <c r="G1113" s="7"/>
      <c r="I1113" s="98"/>
      <c r="J1113" s="118"/>
      <c r="K1113" s="158"/>
      <c r="L1113" s="158"/>
    </row>
    <row r="1114" spans="1:12" ht="19.2" customHeight="1" x14ac:dyDescent="0.3">
      <c r="A1114" s="36" t="s">
        <v>1053</v>
      </c>
      <c r="B1114" s="4" t="s">
        <v>1727</v>
      </c>
      <c r="C1114" s="4" t="s">
        <v>130</v>
      </c>
      <c r="D1114" s="22">
        <v>1</v>
      </c>
      <c r="E1114" s="76">
        <v>0.4</v>
      </c>
      <c r="F1114" s="23">
        <f>PRODUCT(D1114:E1114)</f>
        <v>0.4</v>
      </c>
      <c r="G1114" s="7"/>
      <c r="I1114" s="98"/>
      <c r="J1114" s="118"/>
      <c r="K1114" s="158"/>
      <c r="L1114" s="158"/>
    </row>
    <row r="1115" spans="1:12" ht="19.2" customHeight="1" x14ac:dyDescent="0.3">
      <c r="A1115" s="36" t="s">
        <v>1055</v>
      </c>
      <c r="B1115" s="4" t="s">
        <v>1704</v>
      </c>
      <c r="C1115" s="4" t="s">
        <v>130</v>
      </c>
      <c r="D1115" s="22">
        <v>1</v>
      </c>
      <c r="E1115" s="76">
        <v>0.25</v>
      </c>
      <c r="F1115" s="23">
        <f t="shared" ref="F1115:F1120" si="36">PRODUCT(D1115:E1115)</f>
        <v>0.25</v>
      </c>
      <c r="G1115" s="7"/>
      <c r="I1115" s="98"/>
      <c r="J1115" s="118"/>
      <c r="K1115" s="158"/>
      <c r="L1115" s="158"/>
    </row>
    <row r="1116" spans="1:12" ht="55.2" customHeight="1" x14ac:dyDescent="0.3">
      <c r="A1116" s="36" t="s">
        <v>1108</v>
      </c>
      <c r="B1116" s="4" t="s">
        <v>1648</v>
      </c>
      <c r="C1116" s="4" t="s">
        <v>130</v>
      </c>
      <c r="D1116" s="22">
        <v>1</v>
      </c>
      <c r="E1116" s="76">
        <v>5.61</v>
      </c>
      <c r="F1116" s="23">
        <f t="shared" si="36"/>
        <v>5.61</v>
      </c>
      <c r="G1116" s="7"/>
      <c r="I1116" s="98"/>
      <c r="J1116" s="118"/>
      <c r="K1116" s="158"/>
      <c r="L1116" s="158"/>
    </row>
    <row r="1117" spans="1:12" ht="39.6" customHeight="1" x14ac:dyDescent="0.3">
      <c r="A1117" s="36" t="s">
        <v>1659</v>
      </c>
      <c r="B1117" s="4" t="s">
        <v>1660</v>
      </c>
      <c r="C1117" s="4" t="s">
        <v>130</v>
      </c>
      <c r="D1117" s="22">
        <v>1</v>
      </c>
      <c r="E1117" s="76">
        <v>1.42</v>
      </c>
      <c r="F1117" s="23">
        <f t="shared" si="36"/>
        <v>1.42</v>
      </c>
      <c r="G1117" s="7"/>
      <c r="I1117" s="98"/>
      <c r="J1117" s="118"/>
      <c r="K1117" s="158"/>
      <c r="L1117" s="158"/>
    </row>
    <row r="1118" spans="1:12" ht="19.2" customHeight="1" x14ac:dyDescent="0.3">
      <c r="A1118" s="36" t="s">
        <v>1670</v>
      </c>
      <c r="B1118" s="4" t="s">
        <v>1693</v>
      </c>
      <c r="C1118" s="4" t="s">
        <v>130</v>
      </c>
      <c r="D1118" s="22">
        <v>1</v>
      </c>
      <c r="E1118" s="76">
        <v>0.46</v>
      </c>
      <c r="F1118" s="23">
        <f t="shared" si="36"/>
        <v>0.46</v>
      </c>
      <c r="G1118" s="7"/>
      <c r="I1118" s="98"/>
      <c r="J1118" s="118"/>
      <c r="K1118" s="158"/>
      <c r="L1118" s="158"/>
    </row>
    <row r="1119" spans="1:12" ht="18.600000000000001" customHeight="1" x14ac:dyDescent="0.3">
      <c r="A1119" s="36" t="s">
        <v>1678</v>
      </c>
      <c r="B1119" s="4" t="s">
        <v>1728</v>
      </c>
      <c r="C1119" s="4" t="s">
        <v>130</v>
      </c>
      <c r="D1119" s="22">
        <v>1</v>
      </c>
      <c r="E1119" s="76">
        <v>1.37</v>
      </c>
      <c r="F1119" s="23">
        <f t="shared" si="36"/>
        <v>1.37</v>
      </c>
      <c r="G1119" s="7"/>
      <c r="I1119" s="98"/>
      <c r="J1119" s="118"/>
      <c r="K1119" s="158"/>
      <c r="L1119" s="158"/>
    </row>
    <row r="1120" spans="1:12" ht="18.600000000000001" customHeight="1" thickBot="1" x14ac:dyDescent="0.35">
      <c r="A1120" s="36" t="s">
        <v>1729</v>
      </c>
      <c r="B1120" s="4" t="s">
        <v>1730</v>
      </c>
      <c r="C1120" s="4" t="s">
        <v>130</v>
      </c>
      <c r="D1120" s="22">
        <v>1</v>
      </c>
      <c r="E1120" s="76">
        <v>0.23</v>
      </c>
      <c r="F1120" s="23">
        <f t="shared" si="36"/>
        <v>0.23</v>
      </c>
      <c r="G1120" s="7"/>
      <c r="I1120" s="98"/>
      <c r="J1120" s="118"/>
      <c r="K1120" s="158"/>
      <c r="L1120" s="158"/>
    </row>
    <row r="1121" spans="1:8" ht="15.6" thickTop="1" thickBot="1" x14ac:dyDescent="0.35">
      <c r="A1121" s="71">
        <v>2</v>
      </c>
      <c r="B1121" s="244" t="s">
        <v>49</v>
      </c>
      <c r="C1121" s="245"/>
      <c r="D1121" s="245"/>
      <c r="E1121" s="246"/>
      <c r="F1121" s="72">
        <f>SUM(F1110:F1120)</f>
        <v>50.499999999999993</v>
      </c>
      <c r="G1121" s="73">
        <f>SUM(F1121/F1129)</f>
        <v>0.67146292545678476</v>
      </c>
    </row>
    <row r="1122" spans="1:8" ht="15" thickTop="1" x14ac:dyDescent="0.3">
      <c r="A1122" s="20"/>
      <c r="B1122" s="74" t="s">
        <v>22</v>
      </c>
      <c r="C1122" s="4"/>
      <c r="D1122" s="4"/>
      <c r="E1122" s="4"/>
      <c r="F1122" s="41"/>
      <c r="G1122" s="75"/>
    </row>
    <row r="1123" spans="1:8" ht="28.8" customHeight="1" thickBot="1" x14ac:dyDescent="0.35">
      <c r="A1123" s="36" t="s">
        <v>50</v>
      </c>
      <c r="B1123" s="4" t="s">
        <v>699</v>
      </c>
      <c r="C1123" s="4" t="s">
        <v>18</v>
      </c>
      <c r="D1123" s="4">
        <v>4.4999999999999997E-3</v>
      </c>
      <c r="E1123" s="76">
        <v>12.8</v>
      </c>
      <c r="F1123" s="23">
        <f>PRODUCT(D1123:E1123)</f>
        <v>5.7599999999999998E-2</v>
      </c>
      <c r="G1123" s="7"/>
    </row>
    <row r="1124" spans="1:8" ht="15.6" thickTop="1" thickBot="1" x14ac:dyDescent="0.35">
      <c r="A1124" s="71">
        <v>3</v>
      </c>
      <c r="B1124" s="244" t="s">
        <v>25</v>
      </c>
      <c r="C1124" s="245"/>
      <c r="D1124" s="245"/>
      <c r="E1124" s="246"/>
      <c r="F1124" s="72">
        <f>SUM(F1123)</f>
        <v>5.7599999999999998E-2</v>
      </c>
      <c r="G1124" s="73">
        <f>SUM(F1124/F1129)</f>
        <v>7.6586662388734275E-4</v>
      </c>
    </row>
    <row r="1125" spans="1:8" ht="15.6" thickTop="1" thickBot="1" x14ac:dyDescent="0.35">
      <c r="A1125" s="78" t="s">
        <v>26</v>
      </c>
      <c r="B1125" s="244" t="s">
        <v>54</v>
      </c>
      <c r="C1125" s="245"/>
      <c r="D1125" s="245"/>
      <c r="E1125" s="246"/>
      <c r="F1125" s="79">
        <f>SUM(F1108,F1121,F1124)</f>
        <v>59.453689999999995</v>
      </c>
      <c r="G1125" s="3"/>
    </row>
    <row r="1126" spans="1:8" ht="15.6" thickTop="1" thickBot="1" x14ac:dyDescent="0.35">
      <c r="A1126" s="80">
        <v>4</v>
      </c>
      <c r="B1126" s="264" t="s">
        <v>28</v>
      </c>
      <c r="C1126" s="265"/>
      <c r="D1126" s="265"/>
      <c r="E1126" s="266"/>
      <c r="F1126" s="79">
        <f>SUM(F1125)*15%</f>
        <v>8.9180534999999992</v>
      </c>
      <c r="G1126" s="73">
        <f>SUM(F1126/F1129)</f>
        <v>0.11857707509881422</v>
      </c>
    </row>
    <row r="1127" spans="1:8" ht="15.6" thickTop="1" thickBot="1" x14ac:dyDescent="0.35">
      <c r="A1127" s="78" t="s">
        <v>29</v>
      </c>
      <c r="B1127" s="244" t="s">
        <v>55</v>
      </c>
      <c r="C1127" s="245"/>
      <c r="D1127" s="245"/>
      <c r="E1127" s="246"/>
      <c r="F1127" s="81">
        <f>SUM(F1125:F1126)</f>
        <v>68.371743499999994</v>
      </c>
    </row>
    <row r="1128" spans="1:8" ht="15.6" thickTop="1" thickBot="1" x14ac:dyDescent="0.35">
      <c r="A1128" s="80">
        <v>5</v>
      </c>
      <c r="B1128" s="264" t="s">
        <v>31</v>
      </c>
      <c r="C1128" s="265"/>
      <c r="D1128" s="265"/>
      <c r="E1128" s="266"/>
      <c r="F1128" s="79">
        <f>SUM(F1127)*10%</f>
        <v>6.8371743499999997</v>
      </c>
      <c r="G1128" s="73">
        <f>SUM(F1128/F1129)</f>
        <v>9.0909090909090912E-2</v>
      </c>
    </row>
    <row r="1129" spans="1:8" ht="15.6" thickTop="1" thickBot="1" x14ac:dyDescent="0.35">
      <c r="A1129" s="78" t="s">
        <v>32</v>
      </c>
      <c r="B1129" s="244" t="s">
        <v>33</v>
      </c>
      <c r="C1129" s="245"/>
      <c r="D1129" s="245"/>
      <c r="E1129" s="246"/>
      <c r="F1129" s="81">
        <f>SUM(F1127:F1128)</f>
        <v>75.208917849999992</v>
      </c>
      <c r="G1129" s="82">
        <f>SUM(G1108,G1121,G1124,G1126,G1128)</f>
        <v>1</v>
      </c>
    </row>
    <row r="1130" spans="1:8" ht="15.6" thickTop="1" thickBot="1" x14ac:dyDescent="0.35"/>
    <row r="1131" spans="1:8" ht="44.4" thickTop="1" thickBot="1" x14ac:dyDescent="0.35">
      <c r="A1131" s="61" t="s">
        <v>2</v>
      </c>
      <c r="B1131" s="62" t="s">
        <v>3</v>
      </c>
      <c r="C1131" s="63" t="s">
        <v>4</v>
      </c>
      <c r="D1131" s="64" t="s">
        <v>5</v>
      </c>
      <c r="E1131" s="27"/>
      <c r="F1131" s="20"/>
      <c r="G1131" s="20"/>
      <c r="H1131" s="2"/>
    </row>
    <row r="1132" spans="1:8" ht="376.2" customHeight="1" thickTop="1" x14ac:dyDescent="0.3">
      <c r="A1132" s="101" t="s">
        <v>1731</v>
      </c>
      <c r="B1132" s="223" t="s">
        <v>1732</v>
      </c>
      <c r="C1132" s="154"/>
      <c r="D1132" s="154"/>
      <c r="E1132" s="20"/>
      <c r="F1132" s="20"/>
      <c r="G1132" s="20"/>
    </row>
    <row r="1133" spans="1:8" ht="47.4" customHeight="1" thickBot="1" x14ac:dyDescent="0.35">
      <c r="A1133" s="155" t="s">
        <v>1733</v>
      </c>
      <c r="B1133" s="145" t="s">
        <v>1734</v>
      </c>
      <c r="C1133" s="16" t="s">
        <v>130</v>
      </c>
      <c r="D1133" s="16">
        <v>1</v>
      </c>
      <c r="E1133" s="20"/>
      <c r="F1133" s="20"/>
      <c r="G1133" s="20"/>
    </row>
    <row r="1134" spans="1:8" ht="30" thickTop="1" thickBot="1" x14ac:dyDescent="0.35">
      <c r="A1134" s="61" t="s">
        <v>9</v>
      </c>
      <c r="B1134" s="62" t="s">
        <v>10</v>
      </c>
      <c r="C1134" s="62" t="s">
        <v>4</v>
      </c>
      <c r="D1134" s="62" t="s">
        <v>11</v>
      </c>
      <c r="E1134" s="62" t="s">
        <v>12</v>
      </c>
      <c r="F1134" s="62" t="s">
        <v>13</v>
      </c>
      <c r="G1134" s="64" t="s">
        <v>14</v>
      </c>
    </row>
    <row r="1135" spans="1:8" ht="15" thickTop="1" x14ac:dyDescent="0.3">
      <c r="A1135" s="20"/>
      <c r="B1135" s="67" t="s">
        <v>15</v>
      </c>
      <c r="C1135" s="68"/>
      <c r="D1135" s="68"/>
      <c r="E1135" s="68"/>
      <c r="F1135" s="68"/>
      <c r="G1135" s="7"/>
    </row>
    <row r="1136" spans="1:8" x14ac:dyDescent="0.3">
      <c r="A1136" s="36" t="s">
        <v>16</v>
      </c>
      <c r="B1136" s="4" t="s">
        <v>17</v>
      </c>
      <c r="C1136" s="4" t="s">
        <v>18</v>
      </c>
      <c r="D1136" s="22">
        <v>0.16700000000000001</v>
      </c>
      <c r="E1136" s="70">
        <v>28.09</v>
      </c>
      <c r="F1136" s="6">
        <f>PRODUCT(D1136:E1136)</f>
        <v>4.6910300000000005</v>
      </c>
      <c r="G1136" s="7"/>
    </row>
    <row r="1137" spans="1:12" ht="15" thickBot="1" x14ac:dyDescent="0.35">
      <c r="A1137" s="36" t="s">
        <v>19</v>
      </c>
      <c r="B1137" s="4" t="s">
        <v>20</v>
      </c>
      <c r="C1137" s="4" t="s">
        <v>18</v>
      </c>
      <c r="D1137" s="22">
        <v>0.16700000000000001</v>
      </c>
      <c r="E1137" s="70">
        <v>25.18</v>
      </c>
      <c r="F1137" s="6">
        <f>PRODUCT(D1137:E1137)</f>
        <v>4.2050600000000005</v>
      </c>
      <c r="G1137" s="7"/>
    </row>
    <row r="1138" spans="1:12" ht="15.6" thickTop="1" thickBot="1" x14ac:dyDescent="0.35">
      <c r="A1138" s="71">
        <v>1</v>
      </c>
      <c r="B1138" s="244" t="s">
        <v>21</v>
      </c>
      <c r="C1138" s="245"/>
      <c r="D1138" s="245"/>
      <c r="E1138" s="246"/>
      <c r="F1138" s="72">
        <f>SUM(F1136:F1137)</f>
        <v>8.8960900000000009</v>
      </c>
      <c r="G1138" s="73">
        <f>SUM(F1138/F1154)</f>
        <v>0.21418494885706529</v>
      </c>
    </row>
    <row r="1139" spans="1:12" ht="15" thickTop="1" x14ac:dyDescent="0.3">
      <c r="A1139" s="36"/>
      <c r="B1139" s="74" t="s">
        <v>45</v>
      </c>
      <c r="C1139" s="4"/>
      <c r="D1139" s="4"/>
      <c r="E1139" s="4"/>
      <c r="F1139" s="41"/>
      <c r="G1139" s="75"/>
    </row>
    <row r="1140" spans="1:12" ht="28.8" x14ac:dyDescent="0.3">
      <c r="A1140" s="36" t="s">
        <v>23</v>
      </c>
      <c r="B1140" s="4" t="s">
        <v>1636</v>
      </c>
      <c r="C1140" s="4" t="s">
        <v>1637</v>
      </c>
      <c r="D1140" s="22">
        <v>15</v>
      </c>
      <c r="E1140" s="76">
        <v>0.69</v>
      </c>
      <c r="F1140" s="6">
        <f t="shared" ref="F1140:F1141" si="37">PRODUCT(D1140:E1140)</f>
        <v>10.35</v>
      </c>
      <c r="G1140" s="7"/>
      <c r="I1140" s="98"/>
      <c r="J1140" s="118"/>
      <c r="K1140" s="158"/>
      <c r="L1140" s="158"/>
    </row>
    <row r="1141" spans="1:12" x14ac:dyDescent="0.3">
      <c r="A1141" s="36" t="s">
        <v>47</v>
      </c>
      <c r="B1141" s="4" t="s">
        <v>1638</v>
      </c>
      <c r="C1141" s="4" t="s">
        <v>130</v>
      </c>
      <c r="D1141" s="22">
        <v>1</v>
      </c>
      <c r="E1141" s="76">
        <v>4.68</v>
      </c>
      <c r="F1141" s="23">
        <f t="shared" si="37"/>
        <v>4.68</v>
      </c>
      <c r="G1141" s="7"/>
      <c r="I1141" s="98"/>
      <c r="J1141" s="118"/>
      <c r="K1141" s="158"/>
      <c r="L1141" s="158"/>
    </row>
    <row r="1142" spans="1:12" x14ac:dyDescent="0.3">
      <c r="A1142" s="36" t="s">
        <v>78</v>
      </c>
      <c r="B1142" s="4" t="s">
        <v>1639</v>
      </c>
      <c r="C1142" s="4" t="s">
        <v>130</v>
      </c>
      <c r="D1142" s="22">
        <v>1</v>
      </c>
      <c r="E1142" s="76">
        <v>0.49</v>
      </c>
      <c r="F1142" s="23">
        <f>PRODUCT(D1142:E1142)</f>
        <v>0.49</v>
      </c>
      <c r="G1142" s="7"/>
      <c r="I1142" s="98"/>
      <c r="J1142" s="118"/>
      <c r="K1142" s="158"/>
      <c r="L1142" s="158"/>
    </row>
    <row r="1143" spans="1:12" x14ac:dyDescent="0.3">
      <c r="A1143" s="36" t="s">
        <v>1051</v>
      </c>
      <c r="B1143" s="4" t="s">
        <v>1640</v>
      </c>
      <c r="C1143" s="4" t="s">
        <v>130</v>
      </c>
      <c r="D1143" s="22">
        <v>1</v>
      </c>
      <c r="E1143" s="76">
        <v>0.32</v>
      </c>
      <c r="F1143" s="23">
        <f>PRODUCT(D1143:E1143)</f>
        <v>0.32</v>
      </c>
      <c r="G1143" s="7"/>
      <c r="I1143" s="98"/>
      <c r="J1143" s="118"/>
      <c r="K1143" s="158"/>
      <c r="L1143" s="158"/>
    </row>
    <row r="1144" spans="1:12" x14ac:dyDescent="0.3">
      <c r="A1144" s="36" t="s">
        <v>1053</v>
      </c>
      <c r="B1144" s="4" t="s">
        <v>1641</v>
      </c>
      <c r="C1144" s="4" t="s">
        <v>1637</v>
      </c>
      <c r="D1144" s="22">
        <v>15</v>
      </c>
      <c r="E1144" s="76">
        <v>0.25</v>
      </c>
      <c r="F1144" s="23">
        <f>PRODUCT(D1144:E1144)</f>
        <v>3.75</v>
      </c>
      <c r="G1144" s="7"/>
      <c r="I1144" s="98"/>
      <c r="J1144" s="118"/>
      <c r="K1144" s="158"/>
      <c r="L1144" s="158"/>
    </row>
    <row r="1145" spans="1:12" ht="42.6" customHeight="1" thickBot="1" x14ac:dyDescent="0.35">
      <c r="A1145" s="36">
        <v>2.6</v>
      </c>
      <c r="B1145" s="205" t="s">
        <v>2914</v>
      </c>
      <c r="C1145" s="4"/>
      <c r="D1145" s="22">
        <v>1</v>
      </c>
      <c r="E1145" s="76">
        <v>4.29</v>
      </c>
      <c r="F1145" s="207">
        <v>4.29</v>
      </c>
      <c r="G1145" s="7"/>
      <c r="I1145" s="98"/>
      <c r="J1145" s="118"/>
      <c r="K1145" s="158"/>
      <c r="L1145" s="158"/>
    </row>
    <row r="1146" spans="1:12" ht="15.6" thickTop="1" thickBot="1" x14ac:dyDescent="0.35">
      <c r="A1146" s="71">
        <v>2</v>
      </c>
      <c r="B1146" s="244" t="s">
        <v>49</v>
      </c>
      <c r="C1146" s="245"/>
      <c r="D1146" s="245"/>
      <c r="E1146" s="246"/>
      <c r="F1146" s="72">
        <f>SUM(F1140:F1145)</f>
        <v>23.88</v>
      </c>
      <c r="G1146" s="73">
        <f>SUM(F1146/F1154)</f>
        <v>0.57494209014372821</v>
      </c>
      <c r="I1146" s="98"/>
      <c r="J1146" s="118"/>
      <c r="K1146" s="158"/>
      <c r="L1146" s="158"/>
    </row>
    <row r="1147" spans="1:12" ht="15" thickTop="1" x14ac:dyDescent="0.3">
      <c r="A1147" s="20"/>
      <c r="B1147" s="74" t="s">
        <v>22</v>
      </c>
      <c r="C1147" s="4"/>
      <c r="D1147" s="4"/>
      <c r="E1147" s="4"/>
      <c r="F1147" s="41"/>
      <c r="G1147" s="75"/>
      <c r="I1147" s="98"/>
      <c r="J1147" s="118"/>
      <c r="K1147" s="158"/>
      <c r="L1147" s="158"/>
    </row>
    <row r="1148" spans="1:12" ht="29.4" thickBot="1" x14ac:dyDescent="0.35">
      <c r="A1148" s="36" t="s">
        <v>50</v>
      </c>
      <c r="B1148" s="4" t="s">
        <v>699</v>
      </c>
      <c r="C1148" s="4" t="s">
        <v>18</v>
      </c>
      <c r="D1148" s="4">
        <v>4.4999999999999997E-3</v>
      </c>
      <c r="E1148" s="76">
        <v>12.8</v>
      </c>
      <c r="F1148" s="23">
        <f>PRODUCT(D1148:E1148)</f>
        <v>5.7599999999999998E-2</v>
      </c>
      <c r="G1148" s="7"/>
      <c r="I1148" s="98"/>
      <c r="J1148" s="118"/>
      <c r="K1148" s="158"/>
      <c r="L1148" s="158"/>
    </row>
    <row r="1149" spans="1:12" ht="15.6" thickTop="1" thickBot="1" x14ac:dyDescent="0.35">
      <c r="A1149" s="71">
        <v>3</v>
      </c>
      <c r="B1149" s="244" t="s">
        <v>25</v>
      </c>
      <c r="C1149" s="245"/>
      <c r="D1149" s="245"/>
      <c r="E1149" s="246"/>
      <c r="F1149" s="72">
        <f>SUM(F1148)</f>
        <v>5.7599999999999998E-2</v>
      </c>
      <c r="G1149" s="73">
        <f>SUM(F1149/F1154)</f>
        <v>1.386794991301455E-3</v>
      </c>
      <c r="I1149" s="98"/>
      <c r="J1149" s="118"/>
      <c r="K1149" s="158"/>
      <c r="L1149" s="158"/>
    </row>
    <row r="1150" spans="1:12" ht="15.6" thickTop="1" thickBot="1" x14ac:dyDescent="0.35">
      <c r="A1150" s="78" t="s">
        <v>26</v>
      </c>
      <c r="B1150" s="244" t="s">
        <v>54</v>
      </c>
      <c r="C1150" s="245"/>
      <c r="D1150" s="245"/>
      <c r="E1150" s="246"/>
      <c r="F1150" s="79">
        <f>SUM(F1138,F1146,F1149)</f>
        <v>32.833689999999997</v>
      </c>
      <c r="G1150" s="3"/>
      <c r="I1150" s="98"/>
      <c r="J1150" s="118"/>
      <c r="K1150" s="158"/>
      <c r="L1150" s="158"/>
    </row>
    <row r="1151" spans="1:12" ht="15.6" thickTop="1" thickBot="1" x14ac:dyDescent="0.35">
      <c r="A1151" s="80">
        <v>4</v>
      </c>
      <c r="B1151" s="264" t="s">
        <v>28</v>
      </c>
      <c r="C1151" s="265"/>
      <c r="D1151" s="265"/>
      <c r="E1151" s="266"/>
      <c r="F1151" s="79">
        <f>SUM(F1150)*15%</f>
        <v>4.9250534999999998</v>
      </c>
      <c r="G1151" s="73">
        <f>SUM(F1151/F1154)</f>
        <v>0.11857707509881424</v>
      </c>
      <c r="I1151" s="98"/>
      <c r="J1151" s="118"/>
      <c r="K1151" s="158"/>
      <c r="L1151" s="158"/>
    </row>
    <row r="1152" spans="1:12" ht="15.6" thickTop="1" thickBot="1" x14ac:dyDescent="0.35">
      <c r="A1152" s="78" t="s">
        <v>29</v>
      </c>
      <c r="B1152" s="244" t="s">
        <v>55</v>
      </c>
      <c r="C1152" s="245"/>
      <c r="D1152" s="245"/>
      <c r="E1152" s="246"/>
      <c r="F1152" s="81">
        <f>SUM(F1150:F1151)</f>
        <v>37.758743499999994</v>
      </c>
    </row>
    <row r="1153" spans="1:12" ht="15.6" thickTop="1" thickBot="1" x14ac:dyDescent="0.35">
      <c r="A1153" s="80">
        <v>5</v>
      </c>
      <c r="B1153" s="264" t="s">
        <v>31</v>
      </c>
      <c r="C1153" s="265"/>
      <c r="D1153" s="265"/>
      <c r="E1153" s="266"/>
      <c r="F1153" s="79">
        <f>SUM(F1152)*10%</f>
        <v>3.7758743499999996</v>
      </c>
      <c r="G1153" s="73">
        <f>SUM(F1153/F1154)</f>
        <v>9.0909090909090912E-2</v>
      </c>
    </row>
    <row r="1154" spans="1:12" ht="15.6" thickTop="1" thickBot="1" x14ac:dyDescent="0.35">
      <c r="A1154" s="78" t="s">
        <v>32</v>
      </c>
      <c r="B1154" s="244" t="s">
        <v>33</v>
      </c>
      <c r="C1154" s="245"/>
      <c r="D1154" s="245"/>
      <c r="E1154" s="246"/>
      <c r="F1154" s="81">
        <f>SUM(F1152:F1153)</f>
        <v>41.534617849999997</v>
      </c>
      <c r="G1154" s="82">
        <f>SUM(G1138,G1146,G1149,G1151,G1153)</f>
        <v>1</v>
      </c>
    </row>
    <row r="1155" spans="1:12" ht="15.6" thickTop="1" thickBot="1" x14ac:dyDescent="0.35"/>
    <row r="1156" spans="1:12" ht="44.4" thickTop="1" thickBot="1" x14ac:dyDescent="0.35">
      <c r="A1156" s="61" t="s">
        <v>2</v>
      </c>
      <c r="B1156" s="62" t="s">
        <v>3</v>
      </c>
      <c r="C1156" s="63" t="s">
        <v>4</v>
      </c>
      <c r="D1156" s="64" t="s">
        <v>5</v>
      </c>
      <c r="E1156" s="27"/>
      <c r="F1156" s="20"/>
      <c r="G1156" s="20"/>
      <c r="H1156" s="2"/>
    </row>
    <row r="1157" spans="1:12" ht="373.8" customHeight="1" thickTop="1" x14ac:dyDescent="0.3">
      <c r="A1157" s="101" t="s">
        <v>1731</v>
      </c>
      <c r="B1157" s="223" t="s">
        <v>1732</v>
      </c>
      <c r="C1157" s="154"/>
      <c r="D1157" s="154"/>
      <c r="E1157" s="20"/>
      <c r="F1157" s="20"/>
      <c r="G1157" s="20"/>
    </row>
    <row r="1158" spans="1:12" ht="15" thickBot="1" x14ac:dyDescent="0.35">
      <c r="A1158" s="155" t="s">
        <v>1735</v>
      </c>
      <c r="B1158" s="145" t="s">
        <v>1644</v>
      </c>
      <c r="C1158" s="16" t="s">
        <v>130</v>
      </c>
      <c r="D1158" s="16">
        <v>1</v>
      </c>
      <c r="E1158" s="20"/>
      <c r="F1158" s="20"/>
      <c r="G1158" s="20"/>
    </row>
    <row r="1159" spans="1:12" ht="30" thickTop="1" thickBot="1" x14ac:dyDescent="0.35">
      <c r="A1159" s="61" t="s">
        <v>9</v>
      </c>
      <c r="B1159" s="62" t="s">
        <v>10</v>
      </c>
      <c r="C1159" s="62" t="s">
        <v>4</v>
      </c>
      <c r="D1159" s="62" t="s">
        <v>11</v>
      </c>
      <c r="E1159" s="62" t="s">
        <v>12</v>
      </c>
      <c r="F1159" s="62" t="s">
        <v>13</v>
      </c>
      <c r="G1159" s="64" t="s">
        <v>14</v>
      </c>
    </row>
    <row r="1160" spans="1:12" ht="15" thickTop="1" x14ac:dyDescent="0.3">
      <c r="A1160" s="20"/>
      <c r="B1160" s="67" t="s">
        <v>15</v>
      </c>
      <c r="C1160" s="68"/>
      <c r="D1160" s="68"/>
      <c r="E1160" s="68"/>
      <c r="F1160" s="68"/>
      <c r="G1160" s="7"/>
    </row>
    <row r="1161" spans="1:12" x14ac:dyDescent="0.3">
      <c r="A1161" s="36" t="s">
        <v>16</v>
      </c>
      <c r="B1161" s="4" t="s">
        <v>17</v>
      </c>
      <c r="C1161" s="4" t="s">
        <v>18</v>
      </c>
      <c r="D1161" s="4">
        <v>0.05</v>
      </c>
      <c r="E1161" s="70">
        <v>28.09</v>
      </c>
      <c r="F1161" s="6">
        <f>PRODUCT(D1161:E1161)</f>
        <v>1.4045000000000001</v>
      </c>
      <c r="G1161" s="7"/>
    </row>
    <row r="1162" spans="1:12" ht="15" thickBot="1" x14ac:dyDescent="0.35">
      <c r="A1162" s="36" t="s">
        <v>19</v>
      </c>
      <c r="B1162" s="4" t="s">
        <v>20</v>
      </c>
      <c r="C1162" s="4" t="s">
        <v>18</v>
      </c>
      <c r="D1162" s="4">
        <v>0.05</v>
      </c>
      <c r="E1162" s="70">
        <v>25.18</v>
      </c>
      <c r="F1162" s="6">
        <f>PRODUCT(D1162:E1162)</f>
        <v>1.2590000000000001</v>
      </c>
      <c r="G1162" s="7"/>
    </row>
    <row r="1163" spans="1:12" ht="15.6" thickTop="1" thickBot="1" x14ac:dyDescent="0.35">
      <c r="A1163" s="71">
        <v>1</v>
      </c>
      <c r="B1163" s="244" t="s">
        <v>21</v>
      </c>
      <c r="C1163" s="245"/>
      <c r="D1163" s="245"/>
      <c r="E1163" s="246"/>
      <c r="F1163" s="72">
        <f>SUM(F1161:F1162)</f>
        <v>2.6635</v>
      </c>
      <c r="G1163" s="73">
        <f>SUM(F1163/F1179)</f>
        <v>7.9285653379346704E-2</v>
      </c>
    </row>
    <row r="1164" spans="1:12" ht="15" thickTop="1" x14ac:dyDescent="0.3">
      <c r="A1164" s="36"/>
      <c r="B1164" s="74" t="s">
        <v>45</v>
      </c>
      <c r="C1164" s="4"/>
      <c r="D1164" s="4"/>
      <c r="E1164" s="4"/>
      <c r="F1164" s="41"/>
      <c r="G1164" s="75"/>
    </row>
    <row r="1165" spans="1:12" ht="28.8" x14ac:dyDescent="0.3">
      <c r="A1165" s="36" t="s">
        <v>23</v>
      </c>
      <c r="B1165" s="4" t="s">
        <v>1636</v>
      </c>
      <c r="C1165" s="4" t="s">
        <v>1637</v>
      </c>
      <c r="D1165" s="22">
        <v>15</v>
      </c>
      <c r="E1165" s="76">
        <v>0.69</v>
      </c>
      <c r="F1165" s="6">
        <f t="shared" ref="F1165:F1166" si="38">PRODUCT(D1165:E1165)</f>
        <v>10.35</v>
      </c>
      <c r="G1165" s="7"/>
      <c r="I1165" s="98"/>
      <c r="J1165" s="118"/>
      <c r="K1165" s="158"/>
      <c r="L1165" s="158"/>
    </row>
    <row r="1166" spans="1:12" x14ac:dyDescent="0.3">
      <c r="A1166" s="36" t="s">
        <v>47</v>
      </c>
      <c r="B1166" s="4" t="s">
        <v>1638</v>
      </c>
      <c r="C1166" s="4" t="s">
        <v>130</v>
      </c>
      <c r="D1166" s="22">
        <v>1</v>
      </c>
      <c r="E1166" s="76">
        <v>4.68</v>
      </c>
      <c r="F1166" s="23">
        <f t="shared" si="38"/>
        <v>4.68</v>
      </c>
      <c r="G1166" s="7"/>
      <c r="I1166" s="98"/>
      <c r="J1166" s="118"/>
      <c r="K1166" s="158"/>
      <c r="L1166" s="158"/>
    </row>
    <row r="1167" spans="1:12" x14ac:dyDescent="0.3">
      <c r="A1167" s="36" t="s">
        <v>78</v>
      </c>
      <c r="B1167" s="4" t="s">
        <v>1639</v>
      </c>
      <c r="C1167" s="4" t="s">
        <v>130</v>
      </c>
      <c r="D1167" s="22">
        <v>1</v>
      </c>
      <c r="E1167" s="76">
        <v>0.49</v>
      </c>
      <c r="F1167" s="23">
        <f>PRODUCT(D1167:E1167)</f>
        <v>0.49</v>
      </c>
      <c r="G1167" s="7"/>
      <c r="I1167" s="98"/>
      <c r="J1167" s="118"/>
      <c r="K1167" s="158"/>
      <c r="L1167" s="158"/>
    </row>
    <row r="1168" spans="1:12" x14ac:dyDescent="0.3">
      <c r="A1168" s="36" t="s">
        <v>1051</v>
      </c>
      <c r="B1168" s="4" t="s">
        <v>1640</v>
      </c>
      <c r="C1168" s="4" t="s">
        <v>130</v>
      </c>
      <c r="D1168" s="22">
        <v>1</v>
      </c>
      <c r="E1168" s="76">
        <v>0.32</v>
      </c>
      <c r="F1168" s="23">
        <f>PRODUCT(D1168:E1168)</f>
        <v>0.32</v>
      </c>
      <c r="G1168" s="7"/>
      <c r="I1168" s="98"/>
      <c r="J1168" s="118"/>
      <c r="K1168" s="158"/>
      <c r="L1168" s="158"/>
    </row>
    <row r="1169" spans="1:12" x14ac:dyDescent="0.3">
      <c r="A1169" s="36" t="s">
        <v>1053</v>
      </c>
      <c r="B1169" s="4" t="s">
        <v>1641</v>
      </c>
      <c r="C1169" s="4" t="s">
        <v>1637</v>
      </c>
      <c r="D1169" s="22">
        <v>15</v>
      </c>
      <c r="E1169" s="76">
        <v>0.25</v>
      </c>
      <c r="F1169" s="23">
        <f>PRODUCT(D1169:E1169)</f>
        <v>3.75</v>
      </c>
      <c r="G1169" s="7"/>
      <c r="I1169" s="98"/>
      <c r="J1169" s="118"/>
      <c r="K1169" s="158"/>
      <c r="L1169" s="158"/>
    </row>
    <row r="1170" spans="1:12" ht="60.6" customHeight="1" thickBot="1" x14ac:dyDescent="0.35">
      <c r="A1170" s="36">
        <v>2.6</v>
      </c>
      <c r="B1170" s="205" t="s">
        <v>2913</v>
      </c>
      <c r="C1170" s="206"/>
      <c r="D1170" s="22">
        <v>1</v>
      </c>
      <c r="E1170" s="76">
        <v>4.29</v>
      </c>
      <c r="F1170" s="6">
        <v>4.29</v>
      </c>
      <c r="G1170" s="7"/>
      <c r="I1170" s="98"/>
      <c r="J1170" s="118"/>
      <c r="K1170" s="158"/>
      <c r="L1170" s="158"/>
    </row>
    <row r="1171" spans="1:12" ht="15.6" thickTop="1" thickBot="1" x14ac:dyDescent="0.35">
      <c r="A1171" s="71">
        <v>2</v>
      </c>
      <c r="B1171" s="244" t="s">
        <v>49</v>
      </c>
      <c r="C1171" s="245"/>
      <c r="D1171" s="245"/>
      <c r="E1171" s="246"/>
      <c r="F1171" s="208">
        <f>SUM(F1165:F1170)</f>
        <v>23.88</v>
      </c>
      <c r="G1171" s="73">
        <f>SUM(F1171/F1179)</f>
        <v>0.71084715701100021</v>
      </c>
    </row>
    <row r="1172" spans="1:12" ht="15" thickTop="1" x14ac:dyDescent="0.3">
      <c r="A1172" s="20"/>
      <c r="B1172" s="74" t="s">
        <v>22</v>
      </c>
      <c r="C1172" s="4"/>
      <c r="D1172" s="4"/>
      <c r="E1172" s="4"/>
      <c r="F1172" s="41"/>
      <c r="G1172" s="75"/>
    </row>
    <row r="1173" spans="1:12" ht="35.4" customHeight="1" thickBot="1" x14ac:dyDescent="0.35">
      <c r="A1173" s="36" t="s">
        <v>50</v>
      </c>
      <c r="B1173" s="4" t="s">
        <v>699</v>
      </c>
      <c r="C1173" s="4" t="s">
        <v>18</v>
      </c>
      <c r="D1173" s="4">
        <v>1E-3</v>
      </c>
      <c r="E1173" s="76">
        <v>12.8</v>
      </c>
      <c r="F1173" s="23">
        <f>PRODUCT(D1173:E1173)</f>
        <v>1.2800000000000001E-2</v>
      </c>
      <c r="G1173" s="7"/>
    </row>
    <row r="1174" spans="1:12" ht="15.6" thickTop="1" thickBot="1" x14ac:dyDescent="0.35">
      <c r="A1174" s="71">
        <v>3</v>
      </c>
      <c r="B1174" s="244" t="s">
        <v>25</v>
      </c>
      <c r="C1174" s="245"/>
      <c r="D1174" s="245"/>
      <c r="E1174" s="246"/>
      <c r="F1174" s="72">
        <f>SUM(F1173)</f>
        <v>1.2800000000000001E-2</v>
      </c>
      <c r="G1174" s="73">
        <f>SUM(F1174/F1179)</f>
        <v>3.8102360174793986E-4</v>
      </c>
    </row>
    <row r="1175" spans="1:12" ht="15.6" thickTop="1" thickBot="1" x14ac:dyDescent="0.35">
      <c r="A1175" s="78" t="s">
        <v>26</v>
      </c>
      <c r="B1175" s="244" t="s">
        <v>54</v>
      </c>
      <c r="C1175" s="245"/>
      <c r="D1175" s="245"/>
      <c r="E1175" s="246"/>
      <c r="F1175" s="79">
        <f>SUM(F1163,F1171,F1174)</f>
        <v>26.556299999999997</v>
      </c>
      <c r="G1175" s="3"/>
    </row>
    <row r="1176" spans="1:12" ht="15.6" thickTop="1" thickBot="1" x14ac:dyDescent="0.35">
      <c r="A1176" s="80">
        <v>4</v>
      </c>
      <c r="B1176" s="264" t="s">
        <v>28</v>
      </c>
      <c r="C1176" s="265"/>
      <c r="D1176" s="265"/>
      <c r="E1176" s="266"/>
      <c r="F1176" s="79">
        <f>SUM(F1175)*15%</f>
        <v>3.9834449999999992</v>
      </c>
      <c r="G1176" s="73">
        <f>SUM(F1176/F1179)</f>
        <v>0.11857707509881421</v>
      </c>
    </row>
    <row r="1177" spans="1:12" ht="15.6" thickTop="1" thickBot="1" x14ac:dyDescent="0.35">
      <c r="A1177" s="78" t="s">
        <v>29</v>
      </c>
      <c r="B1177" s="244" t="s">
        <v>55</v>
      </c>
      <c r="C1177" s="245"/>
      <c r="D1177" s="245"/>
      <c r="E1177" s="246"/>
      <c r="F1177" s="81">
        <f>SUM(F1175:F1176)</f>
        <v>30.539744999999996</v>
      </c>
    </row>
    <row r="1178" spans="1:12" ht="15.6" thickTop="1" thickBot="1" x14ac:dyDescent="0.35">
      <c r="A1178" s="80">
        <v>5</v>
      </c>
      <c r="B1178" s="264" t="s">
        <v>31</v>
      </c>
      <c r="C1178" s="265"/>
      <c r="D1178" s="265"/>
      <c r="E1178" s="266"/>
      <c r="F1178" s="79">
        <f>SUM(F1177)*10%</f>
        <v>3.0539744999999998</v>
      </c>
      <c r="G1178" s="73">
        <f>SUM(F1178/F1179)</f>
        <v>9.0909090909090912E-2</v>
      </c>
    </row>
    <row r="1179" spans="1:12" ht="15.6" thickTop="1" thickBot="1" x14ac:dyDescent="0.35">
      <c r="A1179" s="78" t="s">
        <v>32</v>
      </c>
      <c r="B1179" s="244" t="s">
        <v>33</v>
      </c>
      <c r="C1179" s="245"/>
      <c r="D1179" s="245"/>
      <c r="E1179" s="246"/>
      <c r="F1179" s="81">
        <f>SUM(F1177:F1178)</f>
        <v>33.593719499999999</v>
      </c>
      <c r="G1179" s="82">
        <f>SUM(G1163,G1171,G1174,G1176,G1178)</f>
        <v>1</v>
      </c>
    </row>
    <row r="1180" spans="1:12" ht="15.6" thickTop="1" thickBot="1" x14ac:dyDescent="0.35"/>
    <row r="1181" spans="1:12" ht="44.4" thickTop="1" thickBot="1" x14ac:dyDescent="0.35">
      <c r="A1181" s="61" t="s">
        <v>2</v>
      </c>
      <c r="B1181" s="62" t="s">
        <v>3</v>
      </c>
      <c r="C1181" s="63" t="s">
        <v>4</v>
      </c>
      <c r="D1181" s="64" t="s">
        <v>5</v>
      </c>
      <c r="E1181" s="27"/>
      <c r="F1181" s="20"/>
      <c r="G1181" s="20"/>
      <c r="H1181" s="2"/>
    </row>
    <row r="1182" spans="1:12" ht="377.4" customHeight="1" thickTop="1" x14ac:dyDescent="0.3">
      <c r="A1182" s="101" t="s">
        <v>1731</v>
      </c>
      <c r="B1182" s="223" t="s">
        <v>1732</v>
      </c>
      <c r="C1182" s="154"/>
      <c r="D1182" s="154"/>
      <c r="E1182" s="20"/>
      <c r="F1182" s="20"/>
      <c r="G1182" s="20"/>
    </row>
    <row r="1183" spans="1:12" ht="15" thickBot="1" x14ac:dyDescent="0.35">
      <c r="A1183" s="155" t="s">
        <v>1736</v>
      </c>
      <c r="B1183" s="145" t="s">
        <v>1646</v>
      </c>
      <c r="C1183" s="16" t="s">
        <v>130</v>
      </c>
      <c r="D1183" s="16">
        <v>1</v>
      </c>
      <c r="E1183" s="20"/>
      <c r="F1183" s="20"/>
      <c r="G1183" s="20"/>
    </row>
    <row r="1184" spans="1:12" ht="30" thickTop="1" thickBot="1" x14ac:dyDescent="0.35">
      <c r="A1184" s="61" t="s">
        <v>9</v>
      </c>
      <c r="B1184" s="62" t="s">
        <v>10</v>
      </c>
      <c r="C1184" s="62" t="s">
        <v>4</v>
      </c>
      <c r="D1184" s="62" t="s">
        <v>11</v>
      </c>
      <c r="E1184" s="62" t="s">
        <v>12</v>
      </c>
      <c r="F1184" s="62" t="s">
        <v>13</v>
      </c>
      <c r="G1184" s="64" t="s">
        <v>14</v>
      </c>
    </row>
    <row r="1185" spans="1:12" ht="15" thickTop="1" x14ac:dyDescent="0.3">
      <c r="A1185" s="20"/>
      <c r="B1185" s="67" t="s">
        <v>15</v>
      </c>
      <c r="C1185" s="68"/>
      <c r="D1185" s="68"/>
      <c r="E1185" s="68"/>
      <c r="F1185" s="68"/>
      <c r="G1185" s="7"/>
    </row>
    <row r="1186" spans="1:12" x14ac:dyDescent="0.3">
      <c r="A1186" s="36" t="s">
        <v>16</v>
      </c>
      <c r="B1186" s="4" t="s">
        <v>17</v>
      </c>
      <c r="C1186" s="4" t="s">
        <v>18</v>
      </c>
      <c r="D1186" s="22">
        <v>0.16700000000000001</v>
      </c>
      <c r="E1186" s="70">
        <v>28.09</v>
      </c>
      <c r="F1186" s="6">
        <f>PRODUCT(D1186:E1186)</f>
        <v>4.6910300000000005</v>
      </c>
      <c r="G1186" s="7"/>
    </row>
    <row r="1187" spans="1:12" ht="15" thickBot="1" x14ac:dyDescent="0.35">
      <c r="A1187" s="36" t="s">
        <v>19</v>
      </c>
      <c r="B1187" s="4" t="s">
        <v>20</v>
      </c>
      <c r="C1187" s="4" t="s">
        <v>18</v>
      </c>
      <c r="D1187" s="22">
        <v>0.16700000000000001</v>
      </c>
      <c r="E1187" s="70">
        <v>25.18</v>
      </c>
      <c r="F1187" s="6">
        <f>PRODUCT(D1187:E1187)</f>
        <v>4.2050600000000005</v>
      </c>
      <c r="G1187" s="7"/>
    </row>
    <row r="1188" spans="1:12" ht="15.6" thickTop="1" thickBot="1" x14ac:dyDescent="0.35">
      <c r="A1188" s="71">
        <v>1</v>
      </c>
      <c r="B1188" s="244" t="s">
        <v>21</v>
      </c>
      <c r="C1188" s="245"/>
      <c r="D1188" s="245"/>
      <c r="E1188" s="246"/>
      <c r="F1188" s="72">
        <f>SUM(F1186:F1187)</f>
        <v>8.8960900000000009</v>
      </c>
      <c r="G1188" s="73">
        <f>SUM(F1188/F1205)</f>
        <v>0.16810571129247112</v>
      </c>
    </row>
    <row r="1189" spans="1:12" ht="15" thickTop="1" x14ac:dyDescent="0.3">
      <c r="A1189" s="36"/>
      <c r="B1189" s="74" t="s">
        <v>45</v>
      </c>
      <c r="C1189" s="4"/>
      <c r="D1189" s="4"/>
      <c r="E1189" s="4"/>
      <c r="F1189" s="41"/>
      <c r="G1189" s="75"/>
    </row>
    <row r="1190" spans="1:12" ht="28.8" x14ac:dyDescent="0.3">
      <c r="A1190" s="36" t="s">
        <v>23</v>
      </c>
      <c r="B1190" s="4" t="s">
        <v>1636</v>
      </c>
      <c r="C1190" s="4" t="s">
        <v>1637</v>
      </c>
      <c r="D1190" s="22">
        <v>15</v>
      </c>
      <c r="E1190" s="76">
        <v>0.49</v>
      </c>
      <c r="F1190" s="6">
        <f t="shared" ref="F1190:F1191" si="39">PRODUCT(D1190:E1190)</f>
        <v>7.35</v>
      </c>
      <c r="G1190" s="7"/>
      <c r="I1190" s="98"/>
      <c r="J1190" s="118"/>
      <c r="K1190" s="158"/>
      <c r="L1190" s="158"/>
    </row>
    <row r="1191" spans="1:12" x14ac:dyDescent="0.3">
      <c r="A1191" s="36" t="s">
        <v>47</v>
      </c>
      <c r="B1191" s="4" t="s">
        <v>1638</v>
      </c>
      <c r="C1191" s="4" t="s">
        <v>130</v>
      </c>
      <c r="D1191" s="22">
        <v>1</v>
      </c>
      <c r="E1191" s="76">
        <v>4.68</v>
      </c>
      <c r="F1191" s="23">
        <f t="shared" si="39"/>
        <v>4.68</v>
      </c>
      <c r="G1191" s="7"/>
      <c r="I1191" s="98"/>
      <c r="J1191" s="118"/>
      <c r="K1191" s="158"/>
      <c r="L1191" s="158"/>
    </row>
    <row r="1192" spans="1:12" x14ac:dyDescent="0.3">
      <c r="A1192" s="36" t="s">
        <v>78</v>
      </c>
      <c r="B1192" s="4" t="s">
        <v>1711</v>
      </c>
      <c r="C1192" s="4" t="s">
        <v>1637</v>
      </c>
      <c r="D1192" s="22">
        <v>15</v>
      </c>
      <c r="E1192" s="76">
        <v>0.8</v>
      </c>
      <c r="F1192" s="23">
        <f>PRODUCT(D1192:E1192)</f>
        <v>12</v>
      </c>
      <c r="G1192" s="7"/>
      <c r="I1192" s="98"/>
      <c r="J1192" s="118"/>
      <c r="K1192" s="158"/>
      <c r="L1192" s="158"/>
    </row>
    <row r="1193" spans="1:12" x14ac:dyDescent="0.3">
      <c r="A1193" s="36" t="s">
        <v>1051</v>
      </c>
      <c r="B1193" s="4" t="s">
        <v>1702</v>
      </c>
      <c r="C1193" s="4" t="s">
        <v>130</v>
      </c>
      <c r="D1193" s="22">
        <v>1</v>
      </c>
      <c r="E1193" s="76">
        <v>0.49</v>
      </c>
      <c r="F1193" s="23">
        <f>PRODUCT(D1193:E1193)</f>
        <v>0.49</v>
      </c>
      <c r="G1193" s="7"/>
      <c r="I1193" s="98"/>
      <c r="J1193" s="118"/>
      <c r="K1193" s="158"/>
      <c r="L1193" s="158"/>
    </row>
    <row r="1194" spans="1:12" x14ac:dyDescent="0.3">
      <c r="A1194" s="36" t="s">
        <v>1053</v>
      </c>
      <c r="B1194" s="4" t="s">
        <v>1727</v>
      </c>
      <c r="C1194" s="4" t="s">
        <v>130</v>
      </c>
      <c r="D1194" s="22">
        <v>1</v>
      </c>
      <c r="E1194" s="76">
        <v>0.32</v>
      </c>
      <c r="F1194" s="23">
        <f>PRODUCT(D1194:E1194)</f>
        <v>0.32</v>
      </c>
      <c r="G1194" s="7"/>
      <c r="I1194" s="98"/>
      <c r="J1194" s="118"/>
      <c r="K1194" s="158"/>
      <c r="L1194" s="158"/>
    </row>
    <row r="1195" spans="1:12" x14ac:dyDescent="0.3">
      <c r="A1195" s="36" t="s">
        <v>1055</v>
      </c>
      <c r="B1195" s="4" t="s">
        <v>1704</v>
      </c>
      <c r="C1195" s="4" t="s">
        <v>1637</v>
      </c>
      <c r="D1195" s="22">
        <v>15</v>
      </c>
      <c r="E1195" s="76">
        <v>0.25</v>
      </c>
      <c r="F1195" s="23">
        <f>PRODUCT(D1195:E1195)</f>
        <v>3.75</v>
      </c>
      <c r="G1195" s="7"/>
      <c r="I1195" s="98"/>
      <c r="J1195" s="118"/>
      <c r="K1195" s="158"/>
      <c r="L1195" s="158"/>
    </row>
    <row r="1196" spans="1:12" ht="29.4" thickBot="1" x14ac:dyDescent="0.35">
      <c r="A1196" s="36">
        <v>2.7</v>
      </c>
      <c r="B1196" s="205" t="s">
        <v>2912</v>
      </c>
      <c r="C1196" s="4"/>
      <c r="D1196" s="22">
        <v>1</v>
      </c>
      <c r="E1196" s="76">
        <v>4.29</v>
      </c>
      <c r="F1196" s="6">
        <f>PRODUCT(D1196:E1196)</f>
        <v>4.29</v>
      </c>
      <c r="G1196" s="7"/>
      <c r="I1196" s="98"/>
      <c r="J1196" s="118"/>
      <c r="K1196" s="158"/>
      <c r="L1196" s="158"/>
    </row>
    <row r="1197" spans="1:12" ht="15.6" thickTop="1" thickBot="1" x14ac:dyDescent="0.35">
      <c r="A1197" s="71">
        <v>2</v>
      </c>
      <c r="B1197" s="244" t="s">
        <v>49</v>
      </c>
      <c r="C1197" s="245"/>
      <c r="D1197" s="245"/>
      <c r="E1197" s="246"/>
      <c r="F1197" s="208">
        <f>SUM(F1190:F1196)</f>
        <v>32.880000000000003</v>
      </c>
      <c r="G1197" s="73">
        <f>SUM(F1197/F1205)</f>
        <v>0.62131967946552358</v>
      </c>
    </row>
    <row r="1198" spans="1:12" ht="15" thickTop="1" x14ac:dyDescent="0.3">
      <c r="A1198" s="20"/>
      <c r="B1198" s="74" t="s">
        <v>22</v>
      </c>
      <c r="C1198" s="4"/>
      <c r="D1198" s="4"/>
      <c r="E1198" s="4"/>
      <c r="F1198" s="41"/>
      <c r="G1198" s="75"/>
    </row>
    <row r="1199" spans="1:12" ht="29.4" thickBot="1" x14ac:dyDescent="0.35">
      <c r="A1199" s="36" t="s">
        <v>50</v>
      </c>
      <c r="B1199" s="4" t="s">
        <v>699</v>
      </c>
      <c r="C1199" s="4" t="s">
        <v>18</v>
      </c>
      <c r="D1199" s="4">
        <v>4.4999999999999997E-3</v>
      </c>
      <c r="E1199" s="76">
        <v>12.8</v>
      </c>
      <c r="F1199" s="23">
        <f>PRODUCT(D1199:E1199)</f>
        <v>5.7599999999999998E-2</v>
      </c>
      <c r="G1199" s="7"/>
    </row>
    <row r="1200" spans="1:12" ht="15.6" thickTop="1" thickBot="1" x14ac:dyDescent="0.35">
      <c r="A1200" s="71">
        <v>3</v>
      </c>
      <c r="B1200" s="244" t="s">
        <v>25</v>
      </c>
      <c r="C1200" s="245"/>
      <c r="D1200" s="245"/>
      <c r="E1200" s="246"/>
      <c r="F1200" s="72">
        <f>SUM(F1199)</f>
        <v>5.7599999999999998E-2</v>
      </c>
      <c r="G1200" s="73">
        <f>SUM(F1200/F1205)</f>
        <v>1.0884432341001873E-3</v>
      </c>
    </row>
    <row r="1201" spans="1:8" ht="15.6" thickTop="1" thickBot="1" x14ac:dyDescent="0.35">
      <c r="A1201" s="78" t="s">
        <v>26</v>
      </c>
      <c r="B1201" s="244" t="s">
        <v>54</v>
      </c>
      <c r="C1201" s="245"/>
      <c r="D1201" s="245"/>
      <c r="E1201" s="246"/>
      <c r="F1201" s="79">
        <f>SUM(F1188,F1197,F1200)</f>
        <v>41.833690000000004</v>
      </c>
      <c r="G1201" s="3"/>
    </row>
    <row r="1202" spans="1:8" ht="15.6" thickTop="1" thickBot="1" x14ac:dyDescent="0.35">
      <c r="A1202" s="80">
        <v>4</v>
      </c>
      <c r="B1202" s="264" t="s">
        <v>28</v>
      </c>
      <c r="C1202" s="265"/>
      <c r="D1202" s="265"/>
      <c r="E1202" s="266"/>
      <c r="F1202" s="79">
        <f>SUM(F1201)*15%</f>
        <v>6.2750535000000003</v>
      </c>
      <c r="G1202" s="73">
        <f>SUM(F1202/F1205)</f>
        <v>0.11857707509881422</v>
      </c>
    </row>
    <row r="1203" spans="1:8" ht="15.6" thickTop="1" thickBot="1" x14ac:dyDescent="0.35">
      <c r="A1203" s="78" t="s">
        <v>29</v>
      </c>
      <c r="B1203" s="244" t="s">
        <v>55</v>
      </c>
      <c r="C1203" s="245"/>
      <c r="D1203" s="245"/>
      <c r="E1203" s="246"/>
      <c r="F1203" s="81">
        <f>SUM(F1201:F1202)</f>
        <v>48.108743500000003</v>
      </c>
    </row>
    <row r="1204" spans="1:8" ht="15.6" thickTop="1" thickBot="1" x14ac:dyDescent="0.35">
      <c r="A1204" s="80">
        <v>5</v>
      </c>
      <c r="B1204" s="264" t="s">
        <v>31</v>
      </c>
      <c r="C1204" s="265"/>
      <c r="D1204" s="265"/>
      <c r="E1204" s="266"/>
      <c r="F1204" s="79">
        <f>SUM(F1203)*10%</f>
        <v>4.8108743500000006</v>
      </c>
      <c r="G1204" s="73">
        <f>SUM(F1204/F1205)</f>
        <v>9.0909090909090912E-2</v>
      </c>
    </row>
    <row r="1205" spans="1:8" ht="15.6" thickTop="1" thickBot="1" x14ac:dyDescent="0.35">
      <c r="A1205" s="78" t="s">
        <v>32</v>
      </c>
      <c r="B1205" s="244" t="s">
        <v>33</v>
      </c>
      <c r="C1205" s="245"/>
      <c r="D1205" s="245"/>
      <c r="E1205" s="246"/>
      <c r="F1205" s="81">
        <f>SUM(F1203:F1204)</f>
        <v>52.919617850000002</v>
      </c>
      <c r="G1205" s="82">
        <f>SUM(G1188,G1197,G1200,G1202,G1204)</f>
        <v>1</v>
      </c>
    </row>
    <row r="1206" spans="1:8" ht="15.6" thickTop="1" thickBot="1" x14ac:dyDescent="0.35"/>
    <row r="1207" spans="1:8" ht="44.4" thickTop="1" thickBot="1" x14ac:dyDescent="0.35">
      <c r="A1207" s="61" t="s">
        <v>2</v>
      </c>
      <c r="B1207" s="62" t="s">
        <v>3</v>
      </c>
      <c r="C1207" s="63" t="s">
        <v>4</v>
      </c>
      <c r="D1207" s="64" t="s">
        <v>5</v>
      </c>
      <c r="E1207" s="27"/>
      <c r="F1207" s="20"/>
      <c r="G1207" s="20"/>
      <c r="H1207" s="2"/>
    </row>
    <row r="1208" spans="1:8" ht="41.4" customHeight="1" thickTop="1" x14ac:dyDescent="0.3">
      <c r="A1208" s="101" t="s">
        <v>1737</v>
      </c>
      <c r="B1208" s="299" t="s">
        <v>1738</v>
      </c>
      <c r="C1208" s="154"/>
      <c r="D1208" s="154"/>
      <c r="E1208" s="20"/>
      <c r="F1208" s="20"/>
      <c r="G1208" s="20"/>
    </row>
    <row r="1209" spans="1:8" ht="367.8" customHeight="1" x14ac:dyDescent="0.3">
      <c r="A1209" s="211"/>
      <c r="B1209" s="303"/>
      <c r="C1209" s="146"/>
      <c r="D1209" s="146"/>
      <c r="E1209" s="20"/>
      <c r="F1209" s="20"/>
      <c r="G1209" s="20"/>
    </row>
    <row r="1210" spans="1:8" ht="15" thickBot="1" x14ac:dyDescent="0.35">
      <c r="A1210" s="155" t="s">
        <v>1739</v>
      </c>
      <c r="B1210" s="145" t="s">
        <v>1635</v>
      </c>
      <c r="C1210" s="16" t="s">
        <v>130</v>
      </c>
      <c r="D1210" s="16">
        <v>1</v>
      </c>
      <c r="E1210" s="20"/>
      <c r="F1210" s="20"/>
      <c r="G1210" s="20"/>
    </row>
    <row r="1211" spans="1:8" ht="30" thickTop="1" thickBot="1" x14ac:dyDescent="0.35">
      <c r="A1211" s="61" t="s">
        <v>9</v>
      </c>
      <c r="B1211" s="62" t="s">
        <v>10</v>
      </c>
      <c r="C1211" s="62" t="s">
        <v>4</v>
      </c>
      <c r="D1211" s="62" t="s">
        <v>11</v>
      </c>
      <c r="E1211" s="62" t="s">
        <v>12</v>
      </c>
      <c r="F1211" s="62" t="s">
        <v>13</v>
      </c>
      <c r="G1211" s="64" t="s">
        <v>14</v>
      </c>
    </row>
    <row r="1212" spans="1:8" ht="15" thickTop="1" x14ac:dyDescent="0.3">
      <c r="A1212" s="20"/>
      <c r="B1212" s="67" t="s">
        <v>15</v>
      </c>
      <c r="C1212" s="68"/>
      <c r="D1212" s="68"/>
      <c r="E1212" s="68"/>
      <c r="F1212" s="68"/>
      <c r="G1212" s="7"/>
    </row>
    <row r="1213" spans="1:8" x14ac:dyDescent="0.3">
      <c r="A1213" s="36" t="s">
        <v>16</v>
      </c>
      <c r="B1213" s="4" t="s">
        <v>17</v>
      </c>
      <c r="C1213" s="4" t="s">
        <v>18</v>
      </c>
      <c r="D1213" s="22">
        <v>0.16700000000000001</v>
      </c>
      <c r="E1213" s="70">
        <v>28.09</v>
      </c>
      <c r="F1213" s="6">
        <f>PRODUCT(D1213:E1213)</f>
        <v>4.6910300000000005</v>
      </c>
      <c r="G1213" s="7"/>
    </row>
    <row r="1214" spans="1:8" ht="15" thickBot="1" x14ac:dyDescent="0.35">
      <c r="A1214" s="36" t="s">
        <v>19</v>
      </c>
      <c r="B1214" s="4" t="s">
        <v>20</v>
      </c>
      <c r="C1214" s="4" t="s">
        <v>18</v>
      </c>
      <c r="D1214" s="22">
        <v>0.16700000000000001</v>
      </c>
      <c r="E1214" s="70">
        <v>25.18</v>
      </c>
      <c r="F1214" s="6">
        <f>PRODUCT(D1214:E1214)</f>
        <v>4.2050600000000005</v>
      </c>
      <c r="G1214" s="7"/>
    </row>
    <row r="1215" spans="1:8" ht="15.6" thickTop="1" thickBot="1" x14ac:dyDescent="0.35">
      <c r="A1215" s="71">
        <v>1</v>
      </c>
      <c r="B1215" s="244" t="s">
        <v>21</v>
      </c>
      <c r="C1215" s="245"/>
      <c r="D1215" s="245"/>
      <c r="E1215" s="246"/>
      <c r="F1215" s="72">
        <f>SUM(F1213:F1214)</f>
        <v>8.8960900000000009</v>
      </c>
      <c r="G1215" s="73">
        <f>SUM(F1215/F1232)</f>
        <v>0.20657226679712848</v>
      </c>
    </row>
    <row r="1216" spans="1:8" ht="15" thickTop="1" x14ac:dyDescent="0.3">
      <c r="A1216" s="36"/>
      <c r="B1216" s="74" t="s">
        <v>45</v>
      </c>
      <c r="C1216" s="4"/>
      <c r="D1216" s="4"/>
      <c r="E1216" s="4"/>
      <c r="F1216" s="41"/>
      <c r="G1216" s="75"/>
    </row>
    <row r="1217" spans="1:12" ht="28.8" x14ac:dyDescent="0.3">
      <c r="A1217" s="36" t="s">
        <v>23</v>
      </c>
      <c r="B1217" s="4" t="s">
        <v>1636</v>
      </c>
      <c r="C1217" s="4" t="s">
        <v>1637</v>
      </c>
      <c r="D1217" s="22">
        <v>15</v>
      </c>
      <c r="E1217" s="76">
        <v>0.69</v>
      </c>
      <c r="F1217" s="6">
        <f t="shared" ref="F1217:F1218" si="40">PRODUCT(D1217:E1217)</f>
        <v>10.35</v>
      </c>
      <c r="G1217" s="7"/>
      <c r="I1217" s="98"/>
      <c r="J1217" s="118"/>
      <c r="K1217" s="158"/>
      <c r="L1217" s="158"/>
    </row>
    <row r="1218" spans="1:12" x14ac:dyDescent="0.3">
      <c r="A1218" s="36" t="s">
        <v>47</v>
      </c>
      <c r="B1218" s="4" t="s">
        <v>1638</v>
      </c>
      <c r="C1218" s="4" t="s">
        <v>130</v>
      </c>
      <c r="D1218" s="22">
        <v>1</v>
      </c>
      <c r="E1218" s="76">
        <v>4.68</v>
      </c>
      <c r="F1218" s="23">
        <f t="shared" si="40"/>
        <v>4.68</v>
      </c>
      <c r="G1218" s="7"/>
      <c r="I1218" s="98"/>
      <c r="J1218" s="118"/>
      <c r="K1218" s="158"/>
      <c r="L1218" s="158"/>
    </row>
    <row r="1219" spans="1:12" x14ac:dyDescent="0.3">
      <c r="A1219" s="36" t="s">
        <v>78</v>
      </c>
      <c r="B1219" s="4" t="s">
        <v>1639</v>
      </c>
      <c r="C1219" s="4" t="s">
        <v>130</v>
      </c>
      <c r="D1219" s="22">
        <v>1</v>
      </c>
      <c r="E1219" s="76">
        <v>0.49</v>
      </c>
      <c r="F1219" s="23">
        <f>PRODUCT(D1219:E1219)</f>
        <v>0.49</v>
      </c>
      <c r="G1219" s="7"/>
      <c r="I1219" s="98"/>
      <c r="J1219" s="118"/>
      <c r="K1219" s="158"/>
      <c r="L1219" s="158"/>
    </row>
    <row r="1220" spans="1:12" x14ac:dyDescent="0.3">
      <c r="A1220" s="36" t="s">
        <v>1051</v>
      </c>
      <c r="B1220" s="4" t="s">
        <v>1652</v>
      </c>
      <c r="C1220" s="4" t="s">
        <v>130</v>
      </c>
      <c r="D1220" s="22">
        <v>1</v>
      </c>
      <c r="E1220" s="76">
        <v>0.32</v>
      </c>
      <c r="F1220" s="23">
        <f>PRODUCT(D1220:E1220)</f>
        <v>0.32</v>
      </c>
      <c r="G1220" s="7"/>
      <c r="I1220" s="98"/>
      <c r="J1220" s="118"/>
      <c r="K1220" s="158"/>
      <c r="L1220" s="158"/>
    </row>
    <row r="1221" spans="1:12" x14ac:dyDescent="0.3">
      <c r="A1221" s="36" t="s">
        <v>1053</v>
      </c>
      <c r="B1221" s="4" t="s">
        <v>1641</v>
      </c>
      <c r="C1221" s="4" t="s">
        <v>1637</v>
      </c>
      <c r="D1221" s="22">
        <v>15</v>
      </c>
      <c r="E1221" s="76">
        <v>0.25</v>
      </c>
      <c r="F1221" s="23">
        <f>PRODUCT(D1221:E1221)</f>
        <v>3.75</v>
      </c>
      <c r="G1221" s="7"/>
      <c r="I1221" s="98"/>
      <c r="J1221" s="118"/>
      <c r="K1221" s="158"/>
      <c r="L1221" s="158"/>
    </row>
    <row r="1222" spans="1:12" x14ac:dyDescent="0.3">
      <c r="A1222" s="36" t="s">
        <v>1055</v>
      </c>
      <c r="B1222" s="4" t="s">
        <v>1708</v>
      </c>
      <c r="C1222" s="4" t="s">
        <v>130</v>
      </c>
      <c r="D1222" s="22">
        <v>1</v>
      </c>
      <c r="E1222" s="76">
        <v>1.21</v>
      </c>
      <c r="F1222" s="23">
        <f>PRODUCT(D1222:E1222)</f>
        <v>1.21</v>
      </c>
      <c r="G1222" s="7"/>
      <c r="I1222" s="98"/>
      <c r="J1222" s="118"/>
      <c r="K1222" s="158"/>
      <c r="L1222" s="158"/>
    </row>
    <row r="1223" spans="1:12" ht="50.4" customHeight="1" thickBot="1" x14ac:dyDescent="0.35">
      <c r="A1223" s="36">
        <v>2.7</v>
      </c>
      <c r="B1223" s="205" t="s">
        <v>2911</v>
      </c>
      <c r="C1223" s="4"/>
      <c r="D1223" s="22">
        <v>1</v>
      </c>
      <c r="E1223" s="76">
        <v>4.29</v>
      </c>
      <c r="F1223" s="6">
        <f>PRODUCT(D1223:E1223)</f>
        <v>4.29</v>
      </c>
      <c r="G1223" s="7"/>
      <c r="I1223" s="98"/>
      <c r="J1223" s="118"/>
      <c r="K1223" s="158"/>
      <c r="L1223" s="158"/>
    </row>
    <row r="1224" spans="1:12" ht="15.6" thickTop="1" thickBot="1" x14ac:dyDescent="0.35">
      <c r="A1224" s="71">
        <v>2</v>
      </c>
      <c r="B1224" s="244" t="s">
        <v>49</v>
      </c>
      <c r="C1224" s="245"/>
      <c r="D1224" s="245"/>
      <c r="E1224" s="246"/>
      <c r="F1224" s="208">
        <f>SUM(F1217:F1223)</f>
        <v>25.09</v>
      </c>
      <c r="G1224" s="73">
        <f>SUM(F1224/F1232)</f>
        <v>0.58260406245215068</v>
      </c>
    </row>
    <row r="1225" spans="1:12" ht="15" thickTop="1" x14ac:dyDescent="0.3">
      <c r="A1225" s="20"/>
      <c r="B1225" s="74" t="s">
        <v>22</v>
      </c>
      <c r="C1225" s="4"/>
      <c r="D1225" s="4"/>
      <c r="E1225" s="4"/>
      <c r="F1225" s="41"/>
      <c r="G1225" s="75"/>
    </row>
    <row r="1226" spans="1:12" ht="33.6" customHeight="1" thickBot="1" x14ac:dyDescent="0.35">
      <c r="A1226" s="36" t="s">
        <v>50</v>
      </c>
      <c r="B1226" s="4" t="s">
        <v>699</v>
      </c>
      <c r="C1226" s="4" t="s">
        <v>18</v>
      </c>
      <c r="D1226" s="4">
        <v>4.4999999999999997E-3</v>
      </c>
      <c r="E1226" s="76">
        <v>12.8</v>
      </c>
      <c r="F1226" s="23">
        <f>PRODUCT(D1226:E1226)</f>
        <v>5.7599999999999998E-2</v>
      </c>
      <c r="G1226" s="7"/>
    </row>
    <row r="1227" spans="1:12" ht="15.6" thickTop="1" thickBot="1" x14ac:dyDescent="0.35">
      <c r="A1227" s="71">
        <v>3</v>
      </c>
      <c r="B1227" s="244" t="s">
        <v>25</v>
      </c>
      <c r="C1227" s="245"/>
      <c r="D1227" s="245"/>
      <c r="E1227" s="246"/>
      <c r="F1227" s="72">
        <f>SUM(F1226)</f>
        <v>5.7599999999999998E-2</v>
      </c>
      <c r="G1227" s="73">
        <f>SUM(F1227/F1232)</f>
        <v>1.3375047428156189E-3</v>
      </c>
    </row>
    <row r="1228" spans="1:12" ht="15.6" thickTop="1" thickBot="1" x14ac:dyDescent="0.35">
      <c r="A1228" s="78" t="s">
        <v>26</v>
      </c>
      <c r="B1228" s="244" t="s">
        <v>54</v>
      </c>
      <c r="C1228" s="245"/>
      <c r="D1228" s="245"/>
      <c r="E1228" s="246"/>
      <c r="F1228" s="79">
        <f>SUM(F1215,F1224,F1227)</f>
        <v>34.043690000000005</v>
      </c>
      <c r="G1228" s="3"/>
    </row>
    <row r="1229" spans="1:12" ht="15.6" thickTop="1" thickBot="1" x14ac:dyDescent="0.35">
      <c r="A1229" s="80">
        <v>4</v>
      </c>
      <c r="B1229" s="264" t="s">
        <v>28</v>
      </c>
      <c r="C1229" s="265"/>
      <c r="D1229" s="265"/>
      <c r="E1229" s="266"/>
      <c r="F1229" s="79">
        <f>SUM(F1228)*15%</f>
        <v>5.1065535000000004</v>
      </c>
      <c r="G1229" s="73">
        <f>SUM(F1229/F1232)</f>
        <v>0.11857707509881422</v>
      </c>
    </row>
    <row r="1230" spans="1:12" ht="15.6" thickTop="1" thickBot="1" x14ac:dyDescent="0.35">
      <c r="A1230" s="78" t="s">
        <v>29</v>
      </c>
      <c r="B1230" s="244" t="s">
        <v>55</v>
      </c>
      <c r="C1230" s="245"/>
      <c r="D1230" s="245"/>
      <c r="E1230" s="246"/>
      <c r="F1230" s="81">
        <f>SUM(F1228:F1229)</f>
        <v>39.150243500000002</v>
      </c>
    </row>
    <row r="1231" spans="1:12" ht="15.6" thickTop="1" thickBot="1" x14ac:dyDescent="0.35">
      <c r="A1231" s="80">
        <v>5</v>
      </c>
      <c r="B1231" s="264" t="s">
        <v>31</v>
      </c>
      <c r="C1231" s="265"/>
      <c r="D1231" s="265"/>
      <c r="E1231" s="266"/>
      <c r="F1231" s="79">
        <f>SUM(F1230)*10%</f>
        <v>3.9150243500000004</v>
      </c>
      <c r="G1231" s="73">
        <f>SUM(F1231/F1232)</f>
        <v>9.0909090909090912E-2</v>
      </c>
    </row>
    <row r="1232" spans="1:12" ht="15.6" thickTop="1" thickBot="1" x14ac:dyDescent="0.35">
      <c r="A1232" s="78" t="s">
        <v>32</v>
      </c>
      <c r="B1232" s="244" t="s">
        <v>33</v>
      </c>
      <c r="C1232" s="245"/>
      <c r="D1232" s="245"/>
      <c r="E1232" s="246"/>
      <c r="F1232" s="81">
        <f>SUM(F1230:F1231)</f>
        <v>43.065267850000005</v>
      </c>
      <c r="G1232" s="82">
        <f>SUM(G1215,G1224,G1227,G1229,G1231)</f>
        <v>0.99999999999999989</v>
      </c>
    </row>
    <row r="1233" spans="1:12" ht="15.6" thickTop="1" thickBot="1" x14ac:dyDescent="0.35"/>
    <row r="1234" spans="1:12" ht="44.4" thickTop="1" thickBot="1" x14ac:dyDescent="0.35">
      <c r="A1234" s="61" t="s">
        <v>2</v>
      </c>
      <c r="B1234" s="62" t="s">
        <v>3</v>
      </c>
      <c r="C1234" s="63" t="s">
        <v>4</v>
      </c>
      <c r="D1234" s="64" t="s">
        <v>5</v>
      </c>
      <c r="E1234" s="27"/>
      <c r="F1234" s="20"/>
      <c r="G1234" s="20"/>
      <c r="H1234" s="2"/>
    </row>
    <row r="1235" spans="1:12" ht="59.4" customHeight="1" thickTop="1" x14ac:dyDescent="0.3">
      <c r="A1235" s="101" t="s">
        <v>1737</v>
      </c>
      <c r="B1235" s="299" t="s">
        <v>1738</v>
      </c>
      <c r="C1235" s="154"/>
      <c r="D1235" s="154"/>
      <c r="E1235" s="20"/>
      <c r="F1235" s="20"/>
      <c r="G1235" s="20"/>
    </row>
    <row r="1236" spans="1:12" ht="346.8" customHeight="1" x14ac:dyDescent="0.3">
      <c r="A1236" s="211"/>
      <c r="B1236" s="303"/>
      <c r="C1236" s="146"/>
      <c r="D1236" s="146"/>
      <c r="E1236" s="20"/>
      <c r="F1236" s="20"/>
      <c r="G1236" s="20"/>
    </row>
    <row r="1237" spans="1:12" ht="15" thickBot="1" x14ac:dyDescent="0.35">
      <c r="A1237" s="155" t="s">
        <v>1740</v>
      </c>
      <c r="B1237" s="145" t="s">
        <v>1644</v>
      </c>
      <c r="C1237" s="16" t="s">
        <v>130</v>
      </c>
      <c r="D1237" s="16">
        <v>1</v>
      </c>
      <c r="E1237" s="20"/>
      <c r="F1237" s="20"/>
      <c r="G1237" s="20"/>
    </row>
    <row r="1238" spans="1:12" ht="30" thickTop="1" thickBot="1" x14ac:dyDescent="0.35">
      <c r="A1238" s="61" t="s">
        <v>9</v>
      </c>
      <c r="B1238" s="62" t="s">
        <v>10</v>
      </c>
      <c r="C1238" s="62" t="s">
        <v>4</v>
      </c>
      <c r="D1238" s="62" t="s">
        <v>11</v>
      </c>
      <c r="E1238" s="62" t="s">
        <v>12</v>
      </c>
      <c r="F1238" s="62" t="s">
        <v>13</v>
      </c>
      <c r="G1238" s="64" t="s">
        <v>14</v>
      </c>
    </row>
    <row r="1239" spans="1:12" ht="15" thickTop="1" x14ac:dyDescent="0.3">
      <c r="A1239" s="20"/>
      <c r="B1239" s="67" t="s">
        <v>15</v>
      </c>
      <c r="C1239" s="68"/>
      <c r="D1239" s="68"/>
      <c r="E1239" s="68"/>
      <c r="F1239" s="68"/>
      <c r="G1239" s="7"/>
    </row>
    <row r="1240" spans="1:12" x14ac:dyDescent="0.3">
      <c r="A1240" s="36" t="s">
        <v>16</v>
      </c>
      <c r="B1240" s="4" t="s">
        <v>17</v>
      </c>
      <c r="C1240" s="4" t="s">
        <v>18</v>
      </c>
      <c r="D1240" s="4">
        <v>0.05</v>
      </c>
      <c r="E1240" s="70">
        <v>28.09</v>
      </c>
      <c r="F1240" s="6">
        <f>PRODUCT(D1240:E1240)</f>
        <v>1.4045000000000001</v>
      </c>
      <c r="G1240" s="7"/>
    </row>
    <row r="1241" spans="1:12" ht="15" thickBot="1" x14ac:dyDescent="0.35">
      <c r="A1241" s="36" t="s">
        <v>19</v>
      </c>
      <c r="B1241" s="4" t="s">
        <v>20</v>
      </c>
      <c r="C1241" s="4" t="s">
        <v>18</v>
      </c>
      <c r="D1241" s="4">
        <v>0.05</v>
      </c>
      <c r="E1241" s="70">
        <v>25.18</v>
      </c>
      <c r="F1241" s="6">
        <f>PRODUCT(D1241:E1241)</f>
        <v>1.2590000000000001</v>
      </c>
      <c r="G1241" s="7"/>
    </row>
    <row r="1242" spans="1:12" ht="15.6" thickTop="1" thickBot="1" x14ac:dyDescent="0.35">
      <c r="A1242" s="71">
        <v>1</v>
      </c>
      <c r="B1242" s="244" t="s">
        <v>21</v>
      </c>
      <c r="C1242" s="245"/>
      <c r="D1242" s="245"/>
      <c r="E1242" s="246"/>
      <c r="F1242" s="72">
        <f>SUM(F1240:F1241)</f>
        <v>2.6635</v>
      </c>
      <c r="G1242" s="73">
        <f>SUM(F1242/F1259)</f>
        <v>7.5830542666395759E-2</v>
      </c>
    </row>
    <row r="1243" spans="1:12" ht="15" thickTop="1" x14ac:dyDescent="0.3">
      <c r="A1243" s="36"/>
      <c r="B1243" s="74" t="s">
        <v>45</v>
      </c>
      <c r="C1243" s="4"/>
      <c r="D1243" s="4"/>
      <c r="E1243" s="4"/>
      <c r="F1243" s="41"/>
      <c r="G1243" s="75"/>
    </row>
    <row r="1244" spans="1:12" ht="28.8" x14ac:dyDescent="0.3">
      <c r="A1244" s="36" t="s">
        <v>23</v>
      </c>
      <c r="B1244" s="4" t="s">
        <v>1636</v>
      </c>
      <c r="C1244" s="4" t="s">
        <v>1637</v>
      </c>
      <c r="D1244" s="22">
        <v>15</v>
      </c>
      <c r="E1244" s="76">
        <v>0.69</v>
      </c>
      <c r="F1244" s="6">
        <f t="shared" ref="F1244:F1245" si="41">PRODUCT(D1244:E1244)</f>
        <v>10.35</v>
      </c>
      <c r="G1244" s="7"/>
      <c r="I1244" s="98"/>
      <c r="J1244" s="118"/>
      <c r="K1244" s="158"/>
      <c r="L1244" s="158"/>
    </row>
    <row r="1245" spans="1:12" x14ac:dyDescent="0.3">
      <c r="A1245" s="36" t="s">
        <v>47</v>
      </c>
      <c r="B1245" s="4" t="s">
        <v>1638</v>
      </c>
      <c r="C1245" s="4" t="s">
        <v>130</v>
      </c>
      <c r="D1245" s="22">
        <v>1</v>
      </c>
      <c r="E1245" s="76">
        <v>4.68</v>
      </c>
      <c r="F1245" s="23">
        <f t="shared" si="41"/>
        <v>4.68</v>
      </c>
      <c r="G1245" s="7"/>
      <c r="I1245" s="98"/>
      <c r="J1245" s="118"/>
      <c r="K1245" s="158"/>
      <c r="L1245" s="158"/>
    </row>
    <row r="1246" spans="1:12" x14ac:dyDescent="0.3">
      <c r="A1246" s="36" t="s">
        <v>78</v>
      </c>
      <c r="B1246" s="4" t="s">
        <v>1639</v>
      </c>
      <c r="C1246" s="4" t="s">
        <v>130</v>
      </c>
      <c r="D1246" s="22">
        <v>1</v>
      </c>
      <c r="E1246" s="76">
        <v>0.49</v>
      </c>
      <c r="F1246" s="23">
        <f>PRODUCT(D1246:E1246)</f>
        <v>0.49</v>
      </c>
      <c r="G1246" s="7"/>
      <c r="I1246" s="98"/>
      <c r="J1246" s="118"/>
      <c r="K1246" s="158"/>
      <c r="L1246" s="158"/>
    </row>
    <row r="1247" spans="1:12" x14ac:dyDescent="0.3">
      <c r="A1247" s="36" t="s">
        <v>1051</v>
      </c>
      <c r="B1247" s="4" t="s">
        <v>1652</v>
      </c>
      <c r="C1247" s="4" t="s">
        <v>130</v>
      </c>
      <c r="D1247" s="22">
        <v>1</v>
      </c>
      <c r="E1247" s="76">
        <v>0.32</v>
      </c>
      <c r="F1247" s="23">
        <f>PRODUCT(D1247:E1247)</f>
        <v>0.32</v>
      </c>
      <c r="G1247" s="7"/>
      <c r="I1247" s="98"/>
      <c r="J1247" s="118"/>
      <c r="K1247" s="158"/>
      <c r="L1247" s="158"/>
    </row>
    <row r="1248" spans="1:12" x14ac:dyDescent="0.3">
      <c r="A1248" s="36" t="s">
        <v>1053</v>
      </c>
      <c r="B1248" s="4" t="s">
        <v>1641</v>
      </c>
      <c r="C1248" s="4" t="s">
        <v>1637</v>
      </c>
      <c r="D1248" s="22">
        <v>15</v>
      </c>
      <c r="E1248" s="76">
        <v>0.25</v>
      </c>
      <c r="F1248" s="23">
        <f>PRODUCT(D1248:E1248)</f>
        <v>3.75</v>
      </c>
      <c r="G1248" s="7"/>
      <c r="I1248" s="98"/>
      <c r="J1248" s="118"/>
      <c r="K1248" s="158"/>
      <c r="L1248" s="158"/>
    </row>
    <row r="1249" spans="1:12" x14ac:dyDescent="0.3">
      <c r="A1249" s="36" t="s">
        <v>1055</v>
      </c>
      <c r="B1249" s="4" t="s">
        <v>1708</v>
      </c>
      <c r="C1249" s="4" t="s">
        <v>130</v>
      </c>
      <c r="D1249" s="22">
        <v>1</v>
      </c>
      <c r="E1249" s="76">
        <v>1.21</v>
      </c>
      <c r="F1249" s="23">
        <f>PRODUCT(D1249:E1249)</f>
        <v>1.21</v>
      </c>
      <c r="G1249" s="7"/>
      <c r="I1249" s="98"/>
      <c r="J1249" s="118"/>
      <c r="K1249" s="158"/>
      <c r="L1249" s="158"/>
    </row>
    <row r="1250" spans="1:12" ht="53.4" customHeight="1" thickBot="1" x14ac:dyDescent="0.35">
      <c r="A1250" s="36" t="s">
        <v>1108</v>
      </c>
      <c r="B1250" s="205" t="s">
        <v>2911</v>
      </c>
      <c r="C1250" s="4"/>
      <c r="D1250" s="22">
        <v>1</v>
      </c>
      <c r="E1250" s="76">
        <v>4.29</v>
      </c>
      <c r="F1250" s="6">
        <f>PRODUCT(D1250:E1250)</f>
        <v>4.29</v>
      </c>
      <c r="G1250" s="7"/>
      <c r="I1250" s="98"/>
      <c r="J1250" s="118"/>
      <c r="K1250" s="158"/>
      <c r="L1250" s="158"/>
    </row>
    <row r="1251" spans="1:12" ht="15.6" thickTop="1" thickBot="1" x14ac:dyDescent="0.35">
      <c r="A1251" s="71">
        <v>2</v>
      </c>
      <c r="B1251" s="244" t="s">
        <v>49</v>
      </c>
      <c r="C1251" s="245"/>
      <c r="D1251" s="245"/>
      <c r="E1251" s="246"/>
      <c r="F1251" s="208">
        <f>SUM(F1244:F1250)</f>
        <v>25.09</v>
      </c>
      <c r="G1251" s="73">
        <f>SUM(F1251/F1259)</f>
        <v>0.71431887197291899</v>
      </c>
    </row>
    <row r="1252" spans="1:12" ht="15" thickTop="1" x14ac:dyDescent="0.3">
      <c r="A1252" s="20"/>
      <c r="B1252" s="74" t="s">
        <v>22</v>
      </c>
      <c r="C1252" s="4"/>
      <c r="D1252" s="4"/>
      <c r="E1252" s="4"/>
      <c r="F1252" s="41"/>
      <c r="G1252" s="75"/>
    </row>
    <row r="1253" spans="1:12" ht="35.4" customHeight="1" thickBot="1" x14ac:dyDescent="0.35">
      <c r="A1253" s="36" t="s">
        <v>50</v>
      </c>
      <c r="B1253" s="4" t="s">
        <v>699</v>
      </c>
      <c r="C1253" s="4" t="s">
        <v>18</v>
      </c>
      <c r="D1253" s="4">
        <v>1E-3</v>
      </c>
      <c r="E1253" s="76">
        <v>12.8</v>
      </c>
      <c r="F1253" s="23">
        <f>PRODUCT(D1253:E1253)</f>
        <v>1.2800000000000001E-2</v>
      </c>
      <c r="G1253" s="7"/>
    </row>
    <row r="1254" spans="1:12" ht="15.6" thickTop="1" thickBot="1" x14ac:dyDescent="0.35">
      <c r="A1254" s="71">
        <v>3</v>
      </c>
      <c r="B1254" s="244" t="s">
        <v>25</v>
      </c>
      <c r="C1254" s="245"/>
      <c r="D1254" s="245"/>
      <c r="E1254" s="246"/>
      <c r="F1254" s="72">
        <f>SUM(F1253)</f>
        <v>1.2800000000000001E-2</v>
      </c>
      <c r="G1254" s="73">
        <f>SUM(F1254/F1259)</f>
        <v>3.6441935278012607E-4</v>
      </c>
    </row>
    <row r="1255" spans="1:12" ht="15.6" thickTop="1" thickBot="1" x14ac:dyDescent="0.35">
      <c r="A1255" s="78" t="s">
        <v>26</v>
      </c>
      <c r="B1255" s="244" t="s">
        <v>54</v>
      </c>
      <c r="C1255" s="245"/>
      <c r="D1255" s="245"/>
      <c r="E1255" s="246"/>
      <c r="F1255" s="79">
        <f>SUM(F1242,F1251,F1254)</f>
        <v>27.766299999999998</v>
      </c>
      <c r="G1255" s="3"/>
    </row>
    <row r="1256" spans="1:12" ht="15.6" thickTop="1" thickBot="1" x14ac:dyDescent="0.35">
      <c r="A1256" s="80">
        <v>4</v>
      </c>
      <c r="B1256" s="264" t="s">
        <v>28</v>
      </c>
      <c r="C1256" s="265"/>
      <c r="D1256" s="265"/>
      <c r="E1256" s="266"/>
      <c r="F1256" s="79">
        <f>SUM(F1255)*15%</f>
        <v>4.1649449999999995</v>
      </c>
      <c r="G1256" s="73">
        <f>SUM(F1256/F1259)</f>
        <v>0.11857707509881421</v>
      </c>
    </row>
    <row r="1257" spans="1:12" ht="15.6" thickTop="1" thickBot="1" x14ac:dyDescent="0.35">
      <c r="A1257" s="78" t="s">
        <v>29</v>
      </c>
      <c r="B1257" s="244" t="s">
        <v>55</v>
      </c>
      <c r="C1257" s="245"/>
      <c r="D1257" s="245"/>
      <c r="E1257" s="246"/>
      <c r="F1257" s="81">
        <f>SUM(F1255:F1256)</f>
        <v>31.931244999999997</v>
      </c>
    </row>
    <row r="1258" spans="1:12" ht="15.6" thickTop="1" thickBot="1" x14ac:dyDescent="0.35">
      <c r="A1258" s="80">
        <v>5</v>
      </c>
      <c r="B1258" s="264" t="s">
        <v>31</v>
      </c>
      <c r="C1258" s="265"/>
      <c r="D1258" s="265"/>
      <c r="E1258" s="266"/>
      <c r="F1258" s="79">
        <f>SUM(F1257)*10%</f>
        <v>3.1931244999999997</v>
      </c>
      <c r="G1258" s="73">
        <f>SUM(F1258/F1259)</f>
        <v>9.0909090909090898E-2</v>
      </c>
    </row>
    <row r="1259" spans="1:12" ht="15.6" thickTop="1" thickBot="1" x14ac:dyDescent="0.35">
      <c r="A1259" s="78" t="s">
        <v>32</v>
      </c>
      <c r="B1259" s="244" t="s">
        <v>33</v>
      </c>
      <c r="C1259" s="245"/>
      <c r="D1259" s="245"/>
      <c r="E1259" s="246"/>
      <c r="F1259" s="81">
        <f>SUM(F1257:F1258)</f>
        <v>35.1243695</v>
      </c>
      <c r="G1259" s="82">
        <f>SUM(G1242,G1251,G1254,G1256,G1258)</f>
        <v>1</v>
      </c>
    </row>
    <row r="1260" spans="1:12" ht="15.6" thickTop="1" thickBot="1" x14ac:dyDescent="0.35"/>
    <row r="1261" spans="1:12" ht="44.4" thickTop="1" thickBot="1" x14ac:dyDescent="0.35">
      <c r="A1261" s="61" t="s">
        <v>2</v>
      </c>
      <c r="B1261" s="62" t="s">
        <v>3</v>
      </c>
      <c r="C1261" s="63" t="s">
        <v>4</v>
      </c>
      <c r="D1261" s="64" t="s">
        <v>5</v>
      </c>
      <c r="E1261" s="27"/>
      <c r="F1261" s="20"/>
      <c r="G1261" s="20"/>
      <c r="H1261" s="2"/>
    </row>
    <row r="1262" spans="1:12" ht="65.400000000000006" customHeight="1" thickTop="1" x14ac:dyDescent="0.3">
      <c r="A1262" s="101" t="s">
        <v>1737</v>
      </c>
      <c r="B1262" s="299" t="s">
        <v>1738</v>
      </c>
      <c r="C1262" s="154"/>
      <c r="D1262" s="154"/>
      <c r="E1262" s="20"/>
      <c r="F1262" s="20"/>
      <c r="G1262" s="20"/>
    </row>
    <row r="1263" spans="1:12" ht="342.6" customHeight="1" x14ac:dyDescent="0.3">
      <c r="A1263" s="211"/>
      <c r="B1263" s="303"/>
      <c r="C1263" s="146"/>
      <c r="D1263" s="146"/>
      <c r="E1263" s="20"/>
      <c r="F1263" s="20"/>
      <c r="G1263" s="20"/>
    </row>
    <row r="1264" spans="1:12" ht="15" thickBot="1" x14ac:dyDescent="0.35">
      <c r="A1264" s="155" t="s">
        <v>1741</v>
      </c>
      <c r="B1264" s="145" t="s">
        <v>1646</v>
      </c>
      <c r="C1264" s="16" t="s">
        <v>130</v>
      </c>
      <c r="D1264" s="16">
        <v>1</v>
      </c>
      <c r="E1264" s="20"/>
      <c r="F1264" s="20"/>
      <c r="G1264" s="20"/>
    </row>
    <row r="1265" spans="1:12" ht="30" thickTop="1" thickBot="1" x14ac:dyDescent="0.35">
      <c r="A1265" s="61" t="s">
        <v>9</v>
      </c>
      <c r="B1265" s="62" t="s">
        <v>10</v>
      </c>
      <c r="C1265" s="62" t="s">
        <v>4</v>
      </c>
      <c r="D1265" s="62" t="s">
        <v>11</v>
      </c>
      <c r="E1265" s="62" t="s">
        <v>12</v>
      </c>
      <c r="F1265" s="62" t="s">
        <v>13</v>
      </c>
      <c r="G1265" s="64" t="s">
        <v>14</v>
      </c>
    </row>
    <row r="1266" spans="1:12" ht="15" thickTop="1" x14ac:dyDescent="0.3">
      <c r="A1266" s="20"/>
      <c r="B1266" s="67" t="s">
        <v>15</v>
      </c>
      <c r="C1266" s="68"/>
      <c r="D1266" s="68"/>
      <c r="E1266" s="68"/>
      <c r="F1266" s="68"/>
      <c r="G1266" s="7"/>
    </row>
    <row r="1267" spans="1:12" x14ac:dyDescent="0.3">
      <c r="A1267" s="36" t="s">
        <v>16</v>
      </c>
      <c r="B1267" s="4" t="s">
        <v>17</v>
      </c>
      <c r="C1267" s="4" t="s">
        <v>18</v>
      </c>
      <c r="D1267" s="22">
        <v>0.16700000000000001</v>
      </c>
      <c r="E1267" s="70">
        <v>28.09</v>
      </c>
      <c r="F1267" s="6">
        <f>PRODUCT(D1267:E1267)</f>
        <v>4.6910300000000005</v>
      </c>
      <c r="G1267" s="7"/>
    </row>
    <row r="1268" spans="1:12" ht="15" thickBot="1" x14ac:dyDescent="0.35">
      <c r="A1268" s="36" t="s">
        <v>19</v>
      </c>
      <c r="B1268" s="4" t="s">
        <v>20</v>
      </c>
      <c r="C1268" s="4" t="s">
        <v>18</v>
      </c>
      <c r="D1268" s="22">
        <v>0.16700000000000001</v>
      </c>
      <c r="E1268" s="70">
        <v>25.18</v>
      </c>
      <c r="F1268" s="6">
        <f>PRODUCT(D1268:E1268)</f>
        <v>4.2050600000000005</v>
      </c>
      <c r="G1268" s="7"/>
    </row>
    <row r="1269" spans="1:12" ht="15.6" thickTop="1" thickBot="1" x14ac:dyDescent="0.35">
      <c r="A1269" s="71">
        <v>1</v>
      </c>
      <c r="B1269" s="244" t="s">
        <v>21</v>
      </c>
      <c r="C1269" s="245"/>
      <c r="D1269" s="245"/>
      <c r="E1269" s="246"/>
      <c r="F1269" s="72">
        <f>SUM(F1267:F1268)</f>
        <v>8.8960900000000009</v>
      </c>
      <c r="G1269" s="73">
        <f>SUM(F1269/F1287)</f>
        <v>0.12115842761614114</v>
      </c>
    </row>
    <row r="1270" spans="1:12" ht="15" thickTop="1" x14ac:dyDescent="0.3">
      <c r="A1270" s="36"/>
      <c r="B1270" s="74" t="s">
        <v>45</v>
      </c>
      <c r="C1270" s="4"/>
      <c r="D1270" s="4"/>
      <c r="E1270" s="4"/>
      <c r="F1270" s="41"/>
      <c r="G1270" s="75"/>
    </row>
    <row r="1271" spans="1:12" ht="33" customHeight="1" x14ac:dyDescent="0.3">
      <c r="A1271" s="36" t="s">
        <v>23</v>
      </c>
      <c r="B1271" s="4" t="s">
        <v>1636</v>
      </c>
      <c r="C1271" s="4" t="s">
        <v>1637</v>
      </c>
      <c r="D1271" s="22">
        <v>15</v>
      </c>
      <c r="E1271" s="76">
        <v>0.69</v>
      </c>
      <c r="F1271" s="6">
        <f t="shared" ref="F1271:F1272" si="42">PRODUCT(D1271:E1271)</f>
        <v>10.35</v>
      </c>
      <c r="G1271" s="7"/>
      <c r="I1271" s="98"/>
      <c r="J1271" s="118"/>
      <c r="K1271" s="158"/>
      <c r="L1271" s="158"/>
    </row>
    <row r="1272" spans="1:12" x14ac:dyDescent="0.3">
      <c r="A1272" s="36" t="s">
        <v>47</v>
      </c>
      <c r="B1272" s="4" t="s">
        <v>1638</v>
      </c>
      <c r="C1272" s="4" t="s">
        <v>130</v>
      </c>
      <c r="D1272" s="22">
        <v>1</v>
      </c>
      <c r="E1272" s="76">
        <v>4.68</v>
      </c>
      <c r="F1272" s="23">
        <f t="shared" si="42"/>
        <v>4.68</v>
      </c>
      <c r="G1272" s="7"/>
      <c r="I1272" s="98"/>
      <c r="J1272" s="118"/>
      <c r="K1272" s="158"/>
      <c r="L1272" s="158"/>
    </row>
    <row r="1273" spans="1:12" x14ac:dyDescent="0.3">
      <c r="A1273" s="36" t="s">
        <v>78</v>
      </c>
      <c r="B1273" s="4" t="s">
        <v>1711</v>
      </c>
      <c r="C1273" s="4" t="s">
        <v>1637</v>
      </c>
      <c r="D1273" s="22">
        <v>30</v>
      </c>
      <c r="E1273" s="76">
        <v>0.8</v>
      </c>
      <c r="F1273" s="23">
        <f t="shared" ref="F1273:F1278" si="43">PRODUCT(D1273:E1273)</f>
        <v>24</v>
      </c>
      <c r="G1273" s="7"/>
      <c r="I1273" s="98"/>
      <c r="J1273" s="118"/>
      <c r="K1273" s="158"/>
      <c r="L1273" s="158"/>
    </row>
    <row r="1274" spans="1:12" x14ac:dyDescent="0.3">
      <c r="A1274" s="36" t="s">
        <v>1051</v>
      </c>
      <c r="B1274" s="4" t="s">
        <v>1702</v>
      </c>
      <c r="C1274" s="4" t="s">
        <v>130</v>
      </c>
      <c r="D1274" s="22">
        <v>1</v>
      </c>
      <c r="E1274" s="76">
        <v>0.49</v>
      </c>
      <c r="F1274" s="23">
        <f t="shared" si="43"/>
        <v>0.49</v>
      </c>
      <c r="G1274" s="7"/>
      <c r="I1274" s="98"/>
      <c r="J1274" s="118"/>
      <c r="K1274" s="158"/>
      <c r="L1274" s="158"/>
    </row>
    <row r="1275" spans="1:12" x14ac:dyDescent="0.3">
      <c r="A1275" s="36" t="s">
        <v>1053</v>
      </c>
      <c r="B1275" s="4" t="s">
        <v>1718</v>
      </c>
      <c r="C1275" s="4" t="s">
        <v>130</v>
      </c>
      <c r="D1275" s="22">
        <v>1</v>
      </c>
      <c r="E1275" s="76">
        <v>0.32</v>
      </c>
      <c r="F1275" s="23">
        <f t="shared" si="43"/>
        <v>0.32</v>
      </c>
      <c r="G1275" s="7"/>
      <c r="I1275" s="98"/>
      <c r="J1275" s="118"/>
      <c r="K1275" s="158"/>
      <c r="L1275" s="158"/>
    </row>
    <row r="1276" spans="1:12" x14ac:dyDescent="0.3">
      <c r="A1276" s="36" t="s">
        <v>1055</v>
      </c>
      <c r="B1276" s="4" t="s">
        <v>1704</v>
      </c>
      <c r="C1276" s="4" t="s">
        <v>1637</v>
      </c>
      <c r="D1276" s="22">
        <v>15</v>
      </c>
      <c r="E1276" s="76">
        <v>0.25</v>
      </c>
      <c r="F1276" s="23">
        <f t="shared" si="43"/>
        <v>3.75</v>
      </c>
      <c r="G1276" s="7"/>
      <c r="I1276" s="98"/>
      <c r="J1276" s="118"/>
      <c r="K1276" s="158"/>
      <c r="L1276" s="158"/>
    </row>
    <row r="1277" spans="1:12" x14ac:dyDescent="0.3">
      <c r="A1277" s="36" t="s">
        <v>1108</v>
      </c>
      <c r="B1277" s="4" t="s">
        <v>1653</v>
      </c>
      <c r="C1277" s="4" t="s">
        <v>130</v>
      </c>
      <c r="D1277" s="22">
        <v>1</v>
      </c>
      <c r="E1277" s="76">
        <v>1.21</v>
      </c>
      <c r="F1277" s="23">
        <f t="shared" si="43"/>
        <v>1.21</v>
      </c>
      <c r="G1277" s="7"/>
      <c r="I1277" s="98"/>
      <c r="J1277" s="118"/>
      <c r="K1277" s="158"/>
      <c r="L1277" s="158"/>
    </row>
    <row r="1278" spans="1:12" ht="56.4" customHeight="1" thickBot="1" x14ac:dyDescent="0.35">
      <c r="A1278" s="36">
        <v>2.8</v>
      </c>
      <c r="B1278" s="205" t="s">
        <v>2910</v>
      </c>
      <c r="C1278" s="4"/>
      <c r="D1278" s="22">
        <v>1</v>
      </c>
      <c r="E1278" s="76">
        <v>4.29</v>
      </c>
      <c r="F1278" s="207">
        <f t="shared" si="43"/>
        <v>4.29</v>
      </c>
      <c r="G1278" s="7"/>
      <c r="I1278" s="98"/>
      <c r="J1278" s="118"/>
      <c r="K1278" s="158"/>
      <c r="L1278" s="158"/>
    </row>
    <row r="1279" spans="1:12" ht="15.6" thickTop="1" thickBot="1" x14ac:dyDescent="0.35">
      <c r="A1279" s="71">
        <v>2</v>
      </c>
      <c r="B1279" s="244" t="s">
        <v>49</v>
      </c>
      <c r="C1279" s="245"/>
      <c r="D1279" s="245"/>
      <c r="E1279" s="246"/>
      <c r="F1279" s="72">
        <f>SUM(F1271:F1278)</f>
        <v>49.09</v>
      </c>
      <c r="G1279" s="73">
        <f>SUM(F1279/F1287)</f>
        <v>0.66857093528464395</v>
      </c>
    </row>
    <row r="1280" spans="1:12" ht="15" thickTop="1" x14ac:dyDescent="0.3">
      <c r="A1280" s="20"/>
      <c r="B1280" s="74" t="s">
        <v>22</v>
      </c>
      <c r="C1280" s="4"/>
      <c r="D1280" s="4"/>
      <c r="E1280" s="4"/>
      <c r="F1280" s="41"/>
      <c r="G1280" s="75"/>
    </row>
    <row r="1281" spans="1:7" ht="44.4" customHeight="1" thickBot="1" x14ac:dyDescent="0.35">
      <c r="A1281" s="36" t="s">
        <v>50</v>
      </c>
      <c r="B1281" s="4" t="s">
        <v>699</v>
      </c>
      <c r="C1281" s="4" t="s">
        <v>18</v>
      </c>
      <c r="D1281" s="4">
        <v>4.4999999999999997E-3</v>
      </c>
      <c r="E1281" s="76">
        <v>12.8</v>
      </c>
      <c r="F1281" s="23">
        <f>PRODUCT(D1281:E1281)</f>
        <v>5.7599999999999998E-2</v>
      </c>
      <c r="G1281" s="7"/>
    </row>
    <row r="1282" spans="1:7" ht="15.6" thickTop="1" thickBot="1" x14ac:dyDescent="0.35">
      <c r="A1282" s="71">
        <v>3</v>
      </c>
      <c r="B1282" s="244" t="s">
        <v>25</v>
      </c>
      <c r="C1282" s="245"/>
      <c r="D1282" s="245"/>
      <c r="E1282" s="246"/>
      <c r="F1282" s="72">
        <f>SUM(F1281)</f>
        <v>5.7599999999999998E-2</v>
      </c>
      <c r="G1282" s="73">
        <f>SUM(F1282/F1287)</f>
        <v>7.8447109130974711E-4</v>
      </c>
    </row>
    <row r="1283" spans="1:7" ht="15.6" thickTop="1" thickBot="1" x14ac:dyDescent="0.35">
      <c r="A1283" s="78" t="s">
        <v>26</v>
      </c>
      <c r="B1283" s="244" t="s">
        <v>54</v>
      </c>
      <c r="C1283" s="245"/>
      <c r="D1283" s="245"/>
      <c r="E1283" s="246"/>
      <c r="F1283" s="79">
        <f>SUM(F1269,F1279,F1282)</f>
        <v>58.043690000000005</v>
      </c>
      <c r="G1283" s="3"/>
    </row>
    <row r="1284" spans="1:7" ht="15.6" thickTop="1" thickBot="1" x14ac:dyDescent="0.35">
      <c r="A1284" s="80">
        <v>4</v>
      </c>
      <c r="B1284" s="264" t="s">
        <v>28</v>
      </c>
      <c r="C1284" s="265"/>
      <c r="D1284" s="265"/>
      <c r="E1284" s="266"/>
      <c r="F1284" s="79">
        <f>SUM(F1283)*15%</f>
        <v>8.7065535000000001</v>
      </c>
      <c r="G1284" s="73">
        <f>SUM(F1284/F1287)</f>
        <v>0.11857707509881421</v>
      </c>
    </row>
    <row r="1285" spans="1:7" ht="15.6" thickTop="1" thickBot="1" x14ac:dyDescent="0.35">
      <c r="A1285" s="78" t="s">
        <v>29</v>
      </c>
      <c r="B1285" s="244" t="s">
        <v>55</v>
      </c>
      <c r="C1285" s="245"/>
      <c r="D1285" s="245"/>
      <c r="E1285" s="246"/>
      <c r="F1285" s="81">
        <f>SUM(F1283:F1284)</f>
        <v>66.75024350000001</v>
      </c>
    </row>
    <row r="1286" spans="1:7" ht="15.6" thickTop="1" thickBot="1" x14ac:dyDescent="0.35">
      <c r="A1286" s="80">
        <v>5</v>
      </c>
      <c r="B1286" s="264" t="s">
        <v>31</v>
      </c>
      <c r="C1286" s="265"/>
      <c r="D1286" s="265"/>
      <c r="E1286" s="266"/>
      <c r="F1286" s="79">
        <f>SUM(F1285)*10%</f>
        <v>6.675024350000001</v>
      </c>
      <c r="G1286" s="73">
        <f>SUM(F1286/F1287)</f>
        <v>9.0909090909090912E-2</v>
      </c>
    </row>
    <row r="1287" spans="1:7" ht="15.6" thickTop="1" thickBot="1" x14ac:dyDescent="0.35">
      <c r="A1287" s="78" t="s">
        <v>32</v>
      </c>
      <c r="B1287" s="244" t="s">
        <v>33</v>
      </c>
      <c r="C1287" s="245"/>
      <c r="D1287" s="245"/>
      <c r="E1287" s="246"/>
      <c r="F1287" s="81">
        <f>SUM(F1285:F1286)</f>
        <v>73.425267850000012</v>
      </c>
      <c r="G1287" s="82">
        <f>SUM(G1269,G1279,G1282,G1284,G1286)</f>
        <v>1</v>
      </c>
    </row>
    <row r="1288" spans="1:7" ht="15.6" thickTop="1" thickBot="1" x14ac:dyDescent="0.35"/>
    <row r="1289" spans="1:7" ht="44.4" thickTop="1" thickBot="1" x14ac:dyDescent="0.35">
      <c r="A1289" s="61" t="s">
        <v>2</v>
      </c>
      <c r="B1289" s="62" t="s">
        <v>3</v>
      </c>
      <c r="C1289" s="63" t="s">
        <v>4</v>
      </c>
      <c r="D1289" s="64" t="s">
        <v>5</v>
      </c>
      <c r="E1289" s="27"/>
      <c r="F1289" s="20"/>
      <c r="G1289" s="20"/>
    </row>
    <row r="1290" spans="1:7" ht="86.4" customHeight="1" thickTop="1" thickBot="1" x14ac:dyDescent="0.35">
      <c r="A1290" s="101" t="s">
        <v>1742</v>
      </c>
      <c r="B1290" s="222" t="s">
        <v>1743</v>
      </c>
      <c r="C1290" s="50" t="s">
        <v>130</v>
      </c>
      <c r="D1290" s="50">
        <v>1</v>
      </c>
      <c r="E1290" s="20"/>
      <c r="F1290" s="20"/>
      <c r="G1290" s="20"/>
    </row>
    <row r="1291" spans="1:7" ht="30" thickTop="1" thickBot="1" x14ac:dyDescent="0.35">
      <c r="A1291" s="61" t="s">
        <v>9</v>
      </c>
      <c r="B1291" s="62" t="s">
        <v>10</v>
      </c>
      <c r="C1291" s="62" t="s">
        <v>4</v>
      </c>
      <c r="D1291" s="62" t="s">
        <v>11</v>
      </c>
      <c r="E1291" s="62" t="s">
        <v>12</v>
      </c>
      <c r="F1291" s="62" t="s">
        <v>13</v>
      </c>
      <c r="G1291" s="64" t="s">
        <v>14</v>
      </c>
    </row>
    <row r="1292" spans="1:7" ht="15" thickTop="1" x14ac:dyDescent="0.3">
      <c r="A1292" s="20"/>
      <c r="B1292" s="67" t="s">
        <v>15</v>
      </c>
      <c r="C1292" s="68"/>
      <c r="D1292" s="68"/>
      <c r="E1292" s="68"/>
      <c r="F1292" s="68"/>
      <c r="G1292" s="7"/>
    </row>
    <row r="1293" spans="1:7" x14ac:dyDescent="0.3">
      <c r="A1293" s="36" t="s">
        <v>16</v>
      </c>
      <c r="B1293" s="4" t="s">
        <v>70</v>
      </c>
      <c r="C1293" s="4" t="s">
        <v>18</v>
      </c>
      <c r="D1293" s="105">
        <v>0.27800000000000002</v>
      </c>
      <c r="E1293" s="70">
        <v>30.27</v>
      </c>
      <c r="F1293" s="6">
        <f>PRODUCT(D1293:E1293)</f>
        <v>8.4150600000000004</v>
      </c>
      <c r="G1293" s="7"/>
    </row>
    <row r="1294" spans="1:7" ht="15" thickBot="1" x14ac:dyDescent="0.35">
      <c r="A1294" s="36" t="s">
        <v>19</v>
      </c>
      <c r="B1294" s="4" t="s">
        <v>20</v>
      </c>
      <c r="C1294" s="4" t="s">
        <v>18</v>
      </c>
      <c r="D1294" s="105">
        <v>0.27800000000000002</v>
      </c>
      <c r="E1294" s="70">
        <v>25.18</v>
      </c>
      <c r="F1294" s="6">
        <f>PRODUCT(D1294:E1294)</f>
        <v>7.0000400000000003</v>
      </c>
      <c r="G1294" s="7"/>
    </row>
    <row r="1295" spans="1:7" ht="15.6" thickTop="1" thickBot="1" x14ac:dyDescent="0.35">
      <c r="A1295" s="71">
        <v>1</v>
      </c>
      <c r="B1295" s="244" t="s">
        <v>21</v>
      </c>
      <c r="C1295" s="245"/>
      <c r="D1295" s="245"/>
      <c r="E1295" s="246"/>
      <c r="F1295" s="72">
        <f>SUM(F1293:F1294)</f>
        <v>15.415100000000001</v>
      </c>
      <c r="G1295" s="73">
        <f>SUM(F1295/F1303)</f>
        <v>0.50997274765000122</v>
      </c>
    </row>
    <row r="1296" spans="1:7" ht="15" thickTop="1" x14ac:dyDescent="0.3">
      <c r="A1296" s="20"/>
      <c r="B1296" s="74" t="s">
        <v>188</v>
      </c>
      <c r="C1296" s="4"/>
      <c r="D1296" s="4"/>
      <c r="E1296" s="4"/>
      <c r="F1296" s="41"/>
      <c r="G1296" s="75"/>
    </row>
    <row r="1297" spans="1:12" ht="15" thickBot="1" x14ac:dyDescent="0.35">
      <c r="A1297" s="36" t="s">
        <v>23</v>
      </c>
      <c r="B1297" s="4" t="s">
        <v>189</v>
      </c>
      <c r="C1297" s="4" t="s">
        <v>190</v>
      </c>
      <c r="D1297" s="22">
        <v>1</v>
      </c>
      <c r="E1297" s="76">
        <v>8.48</v>
      </c>
      <c r="F1297" s="6">
        <f>D1297*E1297</f>
        <v>8.48</v>
      </c>
      <c r="G1297" s="7"/>
      <c r="J1297" s="30"/>
      <c r="K1297" s="104"/>
      <c r="L1297" s="104"/>
    </row>
    <row r="1298" spans="1:12" ht="15.6" thickTop="1" thickBot="1" x14ac:dyDescent="0.35">
      <c r="A1298" s="71">
        <v>2</v>
      </c>
      <c r="B1298" s="244" t="s">
        <v>134</v>
      </c>
      <c r="C1298" s="245"/>
      <c r="D1298" s="245"/>
      <c r="E1298" s="246"/>
      <c r="F1298" s="72">
        <f>SUM(F1297)</f>
        <v>8.48</v>
      </c>
      <c r="G1298" s="73">
        <f>SUM(F1298/F1303)</f>
        <v>0.28054108634209379</v>
      </c>
    </row>
    <row r="1299" spans="1:12" ht="15.6" thickTop="1" thickBot="1" x14ac:dyDescent="0.35">
      <c r="A1299" s="78" t="s">
        <v>26</v>
      </c>
      <c r="B1299" s="244" t="s">
        <v>27</v>
      </c>
      <c r="C1299" s="245"/>
      <c r="D1299" s="245"/>
      <c r="E1299" s="246"/>
      <c r="F1299" s="79">
        <f>SUM(F1295,F1298)</f>
        <v>23.895099999999999</v>
      </c>
      <c r="G1299" s="3"/>
    </row>
    <row r="1300" spans="1:12" ht="15.6" thickTop="1" thickBot="1" x14ac:dyDescent="0.35">
      <c r="A1300" s="80">
        <v>3</v>
      </c>
      <c r="B1300" s="264" t="s">
        <v>28</v>
      </c>
      <c r="C1300" s="265"/>
      <c r="D1300" s="265"/>
      <c r="E1300" s="266"/>
      <c r="F1300" s="79">
        <f>SUM(F1299)*15%</f>
        <v>3.5842649999999998</v>
      </c>
      <c r="G1300" s="73">
        <f>SUM(F1300/F1303)</f>
        <v>0.11857707509881424</v>
      </c>
    </row>
    <row r="1301" spans="1:12" ht="15.6" thickTop="1" thickBot="1" x14ac:dyDescent="0.35">
      <c r="A1301" s="78" t="s">
        <v>29</v>
      </c>
      <c r="B1301" s="244" t="s">
        <v>30</v>
      </c>
      <c r="C1301" s="245"/>
      <c r="D1301" s="245"/>
      <c r="E1301" s="246"/>
      <c r="F1301" s="81">
        <f>SUM(F1299:F1300)</f>
        <v>27.479364999999998</v>
      </c>
    </row>
    <row r="1302" spans="1:12" ht="15.6" thickTop="1" thickBot="1" x14ac:dyDescent="0.35">
      <c r="A1302" s="80">
        <v>4</v>
      </c>
      <c r="B1302" s="264" t="s">
        <v>31</v>
      </c>
      <c r="C1302" s="265"/>
      <c r="D1302" s="265"/>
      <c r="E1302" s="266"/>
      <c r="F1302" s="79">
        <f>SUM(F1301)*10%</f>
        <v>2.7479364999999998</v>
      </c>
      <c r="G1302" s="73">
        <f>SUM(F1302/F1303)</f>
        <v>9.0909090909090912E-2</v>
      </c>
    </row>
    <row r="1303" spans="1:12" ht="15.6" thickTop="1" thickBot="1" x14ac:dyDescent="0.35">
      <c r="A1303" s="78" t="s">
        <v>32</v>
      </c>
      <c r="B1303" s="244" t="s">
        <v>33</v>
      </c>
      <c r="C1303" s="245"/>
      <c r="D1303" s="245"/>
      <c r="E1303" s="246"/>
      <c r="F1303" s="81">
        <f>SUM(F1301:F1302)</f>
        <v>30.227301499999996</v>
      </c>
      <c r="G1303" s="82">
        <f>SUM(G1289,G1295,G1298,G1300,G1302)</f>
        <v>1</v>
      </c>
      <c r="I1303" s="31"/>
      <c r="J1303" s="30"/>
      <c r="K1303" s="31"/>
      <c r="L1303" s="31"/>
    </row>
    <row r="1304" spans="1:12" ht="15.6" thickTop="1" thickBot="1" x14ac:dyDescent="0.35">
      <c r="A1304" s="9"/>
      <c r="B1304" s="9"/>
      <c r="C1304" s="9"/>
      <c r="D1304" s="9"/>
      <c r="E1304" s="9"/>
    </row>
    <row r="1305" spans="1:12" ht="44.4" thickTop="1" thickBot="1" x14ac:dyDescent="0.35">
      <c r="A1305" s="61" t="s">
        <v>2</v>
      </c>
      <c r="B1305" s="62" t="s">
        <v>3</v>
      </c>
      <c r="C1305" s="63" t="s">
        <v>4</v>
      </c>
      <c r="D1305" s="64" t="s">
        <v>5</v>
      </c>
      <c r="E1305" s="27"/>
      <c r="F1305" s="20"/>
      <c r="G1305" s="20"/>
    </row>
    <row r="1306" spans="1:12" ht="97.2" customHeight="1" thickTop="1" thickBot="1" x14ac:dyDescent="0.35">
      <c r="A1306" s="101" t="s">
        <v>1744</v>
      </c>
      <c r="B1306" s="47" t="s">
        <v>1745</v>
      </c>
      <c r="C1306" s="50" t="s">
        <v>130</v>
      </c>
      <c r="D1306" s="50">
        <v>1</v>
      </c>
      <c r="E1306" s="20"/>
      <c r="F1306" s="20"/>
      <c r="G1306" s="20"/>
    </row>
    <row r="1307" spans="1:12" ht="30" thickTop="1" thickBot="1" x14ac:dyDescent="0.35">
      <c r="A1307" s="61" t="s">
        <v>9</v>
      </c>
      <c r="B1307" s="62" t="s">
        <v>10</v>
      </c>
      <c r="C1307" s="62" t="s">
        <v>4</v>
      </c>
      <c r="D1307" s="62" t="s">
        <v>11</v>
      </c>
      <c r="E1307" s="62" t="s">
        <v>12</v>
      </c>
      <c r="F1307" s="62" t="s">
        <v>13</v>
      </c>
      <c r="G1307" s="64" t="s">
        <v>14</v>
      </c>
    </row>
    <row r="1308" spans="1:12" ht="15" thickTop="1" x14ac:dyDescent="0.3">
      <c r="A1308" s="20"/>
      <c r="B1308" s="67" t="s">
        <v>15</v>
      </c>
      <c r="C1308" s="68"/>
      <c r="D1308" s="68"/>
      <c r="E1308" s="68"/>
      <c r="F1308" s="68"/>
      <c r="G1308" s="7"/>
    </row>
    <row r="1309" spans="1:12" x14ac:dyDescent="0.3">
      <c r="A1309" s="36" t="s">
        <v>16</v>
      </c>
      <c r="B1309" s="4" t="s">
        <v>70</v>
      </c>
      <c r="C1309" s="4" t="s">
        <v>18</v>
      </c>
      <c r="D1309" s="4">
        <v>0.23</v>
      </c>
      <c r="E1309" s="70">
        <v>30.27</v>
      </c>
      <c r="F1309" s="6">
        <f>PRODUCT(D1309:E1309)</f>
        <v>6.9621000000000004</v>
      </c>
      <c r="G1309" s="7"/>
    </row>
    <row r="1310" spans="1:12" ht="15" thickBot="1" x14ac:dyDescent="0.35">
      <c r="A1310" s="36" t="s">
        <v>19</v>
      </c>
      <c r="B1310" s="4" t="s">
        <v>20</v>
      </c>
      <c r="C1310" s="4" t="s">
        <v>18</v>
      </c>
      <c r="D1310" s="4">
        <v>0.23</v>
      </c>
      <c r="E1310" s="70">
        <v>25.18</v>
      </c>
      <c r="F1310" s="6">
        <f>PRODUCT(D1310:E1310)</f>
        <v>5.7914000000000003</v>
      </c>
      <c r="G1310" s="7"/>
    </row>
    <row r="1311" spans="1:12" ht="15.6" thickTop="1" thickBot="1" x14ac:dyDescent="0.35">
      <c r="A1311" s="71">
        <v>1</v>
      </c>
      <c r="B1311" s="244" t="s">
        <v>21</v>
      </c>
      <c r="C1311" s="245"/>
      <c r="D1311" s="245"/>
      <c r="E1311" s="246"/>
      <c r="F1311" s="72">
        <f>SUM(F1309:F1310)</f>
        <v>12.753500000000001</v>
      </c>
      <c r="G1311" s="73">
        <f>SUM(F1311/F1323)</f>
        <v>0.59341688457569641</v>
      </c>
    </row>
    <row r="1312" spans="1:12" ht="15" thickTop="1" x14ac:dyDescent="0.3">
      <c r="A1312" s="20"/>
      <c r="B1312" s="74" t="s">
        <v>45</v>
      </c>
      <c r="C1312" s="4"/>
      <c r="D1312" s="4"/>
      <c r="E1312" s="4"/>
      <c r="F1312" s="41"/>
      <c r="G1312" s="75"/>
    </row>
    <row r="1313" spans="1:7" ht="33" customHeight="1" x14ac:dyDescent="0.3">
      <c r="A1313" s="36" t="s">
        <v>23</v>
      </c>
      <c r="B1313" s="4" t="s">
        <v>1746</v>
      </c>
      <c r="C1313" s="4" t="s">
        <v>8</v>
      </c>
      <c r="D1313" s="4">
        <v>1.1999999999999999E-3</v>
      </c>
      <c r="E1313" s="76">
        <v>613.28</v>
      </c>
      <c r="F1313" s="6">
        <f>PRODUCT(D1313:E1313)</f>
        <v>0.73593599999999992</v>
      </c>
      <c r="G1313" s="7"/>
    </row>
    <row r="1314" spans="1:7" ht="34.200000000000003" customHeight="1" thickBot="1" x14ac:dyDescent="0.35">
      <c r="A1314" s="36" t="s">
        <v>47</v>
      </c>
      <c r="B1314" s="4" t="s">
        <v>1747</v>
      </c>
      <c r="C1314" s="4" t="s">
        <v>110</v>
      </c>
      <c r="D1314" s="22">
        <v>0.2</v>
      </c>
      <c r="E1314" s="6">
        <v>10.3</v>
      </c>
      <c r="F1314" s="23">
        <f>PRODUCT(D1314:E1314)</f>
        <v>2.06</v>
      </c>
      <c r="G1314" s="93"/>
    </row>
    <row r="1315" spans="1:7" ht="15.6" thickTop="1" thickBot="1" x14ac:dyDescent="0.35">
      <c r="A1315" s="71">
        <v>2</v>
      </c>
      <c r="B1315" s="244" t="s">
        <v>49</v>
      </c>
      <c r="C1315" s="245"/>
      <c r="D1315" s="245"/>
      <c r="E1315" s="246"/>
      <c r="F1315" s="72">
        <f>SUM(F1313:F1314)</f>
        <v>2.7959360000000002</v>
      </c>
      <c r="G1315" s="73">
        <f>SUM(F1315/F1323)</f>
        <v>0.13009414126263649</v>
      </c>
    </row>
    <row r="1316" spans="1:7" ht="15" thickTop="1" x14ac:dyDescent="0.3">
      <c r="A1316" s="20"/>
      <c r="B1316" s="74" t="s">
        <v>22</v>
      </c>
      <c r="C1316" s="4"/>
      <c r="D1316" s="4"/>
      <c r="E1316" s="4"/>
      <c r="F1316" s="41"/>
      <c r="G1316" s="75"/>
    </row>
    <row r="1317" spans="1:7" ht="49.8" customHeight="1" thickBot="1" x14ac:dyDescent="0.35">
      <c r="A1317" s="36" t="s">
        <v>50</v>
      </c>
      <c r="B1317" s="4" t="s">
        <v>107</v>
      </c>
      <c r="C1317" s="4" t="s">
        <v>18</v>
      </c>
      <c r="D1317" s="22">
        <v>0.2</v>
      </c>
      <c r="E1317" s="76">
        <v>7.2</v>
      </c>
      <c r="F1317" s="6">
        <f>PRODUCT(D1317:E1317)</f>
        <v>1.4400000000000002</v>
      </c>
      <c r="G1317" s="7"/>
    </row>
    <row r="1318" spans="1:7" ht="15.6" thickTop="1" thickBot="1" x14ac:dyDescent="0.35">
      <c r="A1318" s="71">
        <v>3</v>
      </c>
      <c r="B1318" s="244" t="s">
        <v>25</v>
      </c>
      <c r="C1318" s="245"/>
      <c r="D1318" s="245"/>
      <c r="E1318" s="246"/>
      <c r="F1318" s="72">
        <f>SUM(F1317)</f>
        <v>1.4400000000000002</v>
      </c>
      <c r="G1318" s="73">
        <f>SUM(F1318/F1323)</f>
        <v>6.7002808153761945E-2</v>
      </c>
    </row>
    <row r="1319" spans="1:7" ht="15.6" thickTop="1" thickBot="1" x14ac:dyDescent="0.35">
      <c r="A1319" s="78" t="s">
        <v>26</v>
      </c>
      <c r="B1319" s="244" t="s">
        <v>54</v>
      </c>
      <c r="C1319" s="245"/>
      <c r="D1319" s="245"/>
      <c r="E1319" s="246"/>
      <c r="F1319" s="79">
        <f>SUM(F1311,F1315,F1318)</f>
        <v>16.989436000000001</v>
      </c>
      <c r="G1319" s="3"/>
    </row>
    <row r="1320" spans="1:7" ht="15.6" thickTop="1" thickBot="1" x14ac:dyDescent="0.35">
      <c r="A1320" s="80">
        <v>4</v>
      </c>
      <c r="B1320" s="264" t="s">
        <v>28</v>
      </c>
      <c r="C1320" s="265"/>
      <c r="D1320" s="265"/>
      <c r="E1320" s="266"/>
      <c r="F1320" s="79">
        <f>SUM(F1319)*15%</f>
        <v>2.5484154000000001</v>
      </c>
      <c r="G1320" s="73">
        <f>SUM(F1320/F1323)</f>
        <v>0.11857707509881422</v>
      </c>
    </row>
    <row r="1321" spans="1:7" ht="15.6" thickTop="1" thickBot="1" x14ac:dyDescent="0.35">
      <c r="A1321" s="78" t="s">
        <v>29</v>
      </c>
      <c r="B1321" s="244" t="s">
        <v>55</v>
      </c>
      <c r="C1321" s="245"/>
      <c r="D1321" s="245"/>
      <c r="E1321" s="246"/>
      <c r="F1321" s="81">
        <f>SUM(F1319:F1320)</f>
        <v>19.537851400000001</v>
      </c>
    </row>
    <row r="1322" spans="1:7" ht="15.6" thickTop="1" thickBot="1" x14ac:dyDescent="0.35">
      <c r="A1322" s="80">
        <v>5</v>
      </c>
      <c r="B1322" s="264" t="s">
        <v>31</v>
      </c>
      <c r="C1322" s="265"/>
      <c r="D1322" s="265"/>
      <c r="E1322" s="266"/>
      <c r="F1322" s="79">
        <f>SUM(F1321)*10%</f>
        <v>1.9537851400000001</v>
      </c>
      <c r="G1322" s="73">
        <f>SUM(F1322/F1323)</f>
        <v>9.0909090909090912E-2</v>
      </c>
    </row>
    <row r="1323" spans="1:7" ht="15.6" thickTop="1" thickBot="1" x14ac:dyDescent="0.35">
      <c r="A1323" s="78" t="s">
        <v>32</v>
      </c>
      <c r="B1323" s="244" t="s">
        <v>33</v>
      </c>
      <c r="C1323" s="245"/>
      <c r="D1323" s="245"/>
      <c r="E1323" s="246"/>
      <c r="F1323" s="81">
        <f>SUM(F1321:F1322)</f>
        <v>21.491636540000002</v>
      </c>
      <c r="G1323" s="82">
        <f>SUM(G1311,G1315,G1318,G1320,G1322)</f>
        <v>1</v>
      </c>
    </row>
    <row r="1324" spans="1:7" ht="15.6" thickTop="1" thickBot="1" x14ac:dyDescent="0.35"/>
    <row r="1325" spans="1:7" ht="44.4" thickTop="1" thickBot="1" x14ac:dyDescent="0.35">
      <c r="A1325" s="61" t="s">
        <v>2</v>
      </c>
      <c r="B1325" s="62" t="s">
        <v>3</v>
      </c>
      <c r="C1325" s="63" t="s">
        <v>4</v>
      </c>
      <c r="D1325" s="64" t="s">
        <v>5</v>
      </c>
      <c r="E1325" s="27"/>
      <c r="F1325" s="20"/>
      <c r="G1325" s="20"/>
    </row>
    <row r="1326" spans="1:7" ht="84.6" customHeight="1" thickTop="1" thickBot="1" x14ac:dyDescent="0.35">
      <c r="A1326" s="101" t="s">
        <v>1748</v>
      </c>
      <c r="B1326" s="222" t="s">
        <v>1749</v>
      </c>
      <c r="C1326" s="50" t="s">
        <v>130</v>
      </c>
      <c r="D1326" s="50">
        <v>1</v>
      </c>
      <c r="E1326" s="20"/>
      <c r="F1326" s="20"/>
      <c r="G1326" s="20"/>
    </row>
    <row r="1327" spans="1:7" ht="30" thickTop="1" thickBot="1" x14ac:dyDescent="0.35">
      <c r="A1327" s="61" t="s">
        <v>9</v>
      </c>
      <c r="B1327" s="62" t="s">
        <v>10</v>
      </c>
      <c r="C1327" s="62" t="s">
        <v>4</v>
      </c>
      <c r="D1327" s="62" t="s">
        <v>11</v>
      </c>
      <c r="E1327" s="62" t="s">
        <v>12</v>
      </c>
      <c r="F1327" s="62" t="s">
        <v>13</v>
      </c>
      <c r="G1327" s="64" t="s">
        <v>14</v>
      </c>
    </row>
    <row r="1328" spans="1:7" ht="15" thickTop="1" x14ac:dyDescent="0.3">
      <c r="A1328" s="20"/>
      <c r="B1328" s="67" t="s">
        <v>15</v>
      </c>
      <c r="C1328" s="68"/>
      <c r="D1328" s="68"/>
      <c r="E1328" s="68"/>
      <c r="F1328" s="68"/>
      <c r="G1328" s="7"/>
    </row>
    <row r="1329" spans="1:7" x14ac:dyDescent="0.3">
      <c r="A1329" s="36" t="s">
        <v>16</v>
      </c>
      <c r="B1329" s="4" t="s">
        <v>70</v>
      </c>
      <c r="C1329" s="4" t="s">
        <v>18</v>
      </c>
      <c r="D1329" s="4">
        <v>0.21</v>
      </c>
      <c r="E1329" s="70">
        <v>30.27</v>
      </c>
      <c r="F1329" s="6">
        <f>PRODUCT(D1329:E1329)</f>
        <v>6.3567</v>
      </c>
      <c r="G1329" s="7"/>
    </row>
    <row r="1330" spans="1:7" ht="15" thickBot="1" x14ac:dyDescent="0.35">
      <c r="A1330" s="36" t="s">
        <v>19</v>
      </c>
      <c r="B1330" s="4" t="s">
        <v>20</v>
      </c>
      <c r="C1330" s="4" t="s">
        <v>18</v>
      </c>
      <c r="D1330" s="4">
        <v>0.21</v>
      </c>
      <c r="E1330" s="70">
        <v>25.18</v>
      </c>
      <c r="F1330" s="6">
        <f>PRODUCT(D1330:E1330)</f>
        <v>5.2877999999999998</v>
      </c>
      <c r="G1330" s="7"/>
    </row>
    <row r="1331" spans="1:7" ht="15.6" thickTop="1" thickBot="1" x14ac:dyDescent="0.35">
      <c r="A1331" s="71">
        <v>1</v>
      </c>
      <c r="B1331" s="244" t="s">
        <v>21</v>
      </c>
      <c r="C1331" s="245"/>
      <c r="D1331" s="245"/>
      <c r="E1331" s="246"/>
      <c r="F1331" s="72">
        <f>SUM(F1329:F1330)</f>
        <v>11.644500000000001</v>
      </c>
      <c r="G1331" s="73">
        <f>SUM(F1331/F1343)</f>
        <v>0.58416466912984877</v>
      </c>
    </row>
    <row r="1332" spans="1:7" ht="15" thickTop="1" x14ac:dyDescent="0.3">
      <c r="A1332" s="20"/>
      <c r="B1332" s="74" t="s">
        <v>45</v>
      </c>
      <c r="C1332" s="4"/>
      <c r="D1332" s="4"/>
      <c r="E1332" s="4"/>
      <c r="F1332" s="41"/>
      <c r="G1332" s="75"/>
    </row>
    <row r="1333" spans="1:7" ht="36.6" customHeight="1" x14ac:dyDescent="0.3">
      <c r="A1333" s="36" t="s">
        <v>23</v>
      </c>
      <c r="B1333" s="4" t="s">
        <v>1750</v>
      </c>
      <c r="C1333" s="4" t="s">
        <v>8</v>
      </c>
      <c r="D1333" s="4">
        <v>1E-3</v>
      </c>
      <c r="E1333" s="76">
        <v>613.28</v>
      </c>
      <c r="F1333" s="6">
        <f>PRODUCT(D1333:E1333)</f>
        <v>0.61327999999999994</v>
      </c>
      <c r="G1333" s="7"/>
    </row>
    <row r="1334" spans="1:7" ht="38.4" customHeight="1" thickBot="1" x14ac:dyDescent="0.35">
      <c r="A1334" s="36" t="s">
        <v>47</v>
      </c>
      <c r="B1334" s="4" t="s">
        <v>1747</v>
      </c>
      <c r="C1334" s="4" t="s">
        <v>110</v>
      </c>
      <c r="D1334" s="22">
        <v>0.2</v>
      </c>
      <c r="E1334" s="6">
        <v>10.3</v>
      </c>
      <c r="F1334" s="23">
        <f>PRODUCT(D1334:E1334)</f>
        <v>2.06</v>
      </c>
      <c r="G1334" s="93"/>
    </row>
    <row r="1335" spans="1:7" ht="15.6" thickTop="1" thickBot="1" x14ac:dyDescent="0.35">
      <c r="A1335" s="71">
        <v>2</v>
      </c>
      <c r="B1335" s="244" t="s">
        <v>49</v>
      </c>
      <c r="C1335" s="245"/>
      <c r="D1335" s="245"/>
      <c r="E1335" s="246"/>
      <c r="F1335" s="72">
        <f>SUM(F1333:F1334)</f>
        <v>2.6732800000000001</v>
      </c>
      <c r="G1335" s="73">
        <f>SUM(F1335/F1343)</f>
        <v>0.13410929852646675</v>
      </c>
    </row>
    <row r="1336" spans="1:7" ht="15" thickTop="1" x14ac:dyDescent="0.3">
      <c r="A1336" s="20"/>
      <c r="B1336" s="74" t="s">
        <v>22</v>
      </c>
      <c r="C1336" s="4"/>
      <c r="D1336" s="4"/>
      <c r="E1336" s="4"/>
      <c r="F1336" s="41"/>
      <c r="G1336" s="75"/>
    </row>
    <row r="1337" spans="1:7" ht="51.6" customHeight="1" thickBot="1" x14ac:dyDescent="0.35">
      <c r="A1337" s="36" t="s">
        <v>50</v>
      </c>
      <c r="B1337" s="4" t="s">
        <v>107</v>
      </c>
      <c r="C1337" s="4" t="s">
        <v>18</v>
      </c>
      <c r="D1337" s="22">
        <v>0.2</v>
      </c>
      <c r="E1337" s="76">
        <v>7.2</v>
      </c>
      <c r="F1337" s="6">
        <f>PRODUCT(D1337:E1337)</f>
        <v>1.4400000000000002</v>
      </c>
      <c r="G1337" s="7"/>
    </row>
    <row r="1338" spans="1:7" ht="15.6" thickTop="1" thickBot="1" x14ac:dyDescent="0.35">
      <c r="A1338" s="71">
        <v>3</v>
      </c>
      <c r="B1338" s="244" t="s">
        <v>25</v>
      </c>
      <c r="C1338" s="245"/>
      <c r="D1338" s="245"/>
      <c r="E1338" s="246"/>
      <c r="F1338" s="72">
        <f>SUM(F1337)</f>
        <v>1.4400000000000002</v>
      </c>
      <c r="G1338" s="73">
        <f>SUM(F1338/F1343)</f>
        <v>7.2239866335779321E-2</v>
      </c>
    </row>
    <row r="1339" spans="1:7" ht="15.6" thickTop="1" thickBot="1" x14ac:dyDescent="0.35">
      <c r="A1339" s="78" t="s">
        <v>26</v>
      </c>
      <c r="B1339" s="244" t="s">
        <v>54</v>
      </c>
      <c r="C1339" s="245"/>
      <c r="D1339" s="245"/>
      <c r="E1339" s="246"/>
      <c r="F1339" s="79">
        <f>SUM(F1331,F1335,F1338)</f>
        <v>15.75778</v>
      </c>
      <c r="G1339" s="3"/>
    </row>
    <row r="1340" spans="1:7" ht="15.6" thickTop="1" thickBot="1" x14ac:dyDescent="0.35">
      <c r="A1340" s="80">
        <v>4</v>
      </c>
      <c r="B1340" s="264" t="s">
        <v>28</v>
      </c>
      <c r="C1340" s="265"/>
      <c r="D1340" s="265"/>
      <c r="E1340" s="266"/>
      <c r="F1340" s="79">
        <f>SUM(F1339)*15%</f>
        <v>2.363667</v>
      </c>
      <c r="G1340" s="73">
        <f>SUM(F1340/F1343)</f>
        <v>0.11857707509881422</v>
      </c>
    </row>
    <row r="1341" spans="1:7" ht="15.6" thickTop="1" thickBot="1" x14ac:dyDescent="0.35">
      <c r="A1341" s="78" t="s">
        <v>29</v>
      </c>
      <c r="B1341" s="244" t="s">
        <v>55</v>
      </c>
      <c r="C1341" s="245"/>
      <c r="D1341" s="245"/>
      <c r="E1341" s="246"/>
      <c r="F1341" s="81">
        <f>SUM(F1339:F1340)</f>
        <v>18.121447</v>
      </c>
    </row>
    <row r="1342" spans="1:7" ht="15.6" thickTop="1" thickBot="1" x14ac:dyDescent="0.35">
      <c r="A1342" s="80">
        <v>5</v>
      </c>
      <c r="B1342" s="264" t="s">
        <v>31</v>
      </c>
      <c r="C1342" s="265"/>
      <c r="D1342" s="265"/>
      <c r="E1342" s="266"/>
      <c r="F1342" s="79">
        <f>SUM(F1341)*10%</f>
        <v>1.8121447000000002</v>
      </c>
      <c r="G1342" s="73">
        <f>SUM(F1342/F1343)</f>
        <v>9.0909090909090912E-2</v>
      </c>
    </row>
    <row r="1343" spans="1:7" ht="15.6" thickTop="1" thickBot="1" x14ac:dyDescent="0.35">
      <c r="A1343" s="78" t="s">
        <v>32</v>
      </c>
      <c r="B1343" s="244" t="s">
        <v>33</v>
      </c>
      <c r="C1343" s="245"/>
      <c r="D1343" s="245"/>
      <c r="E1343" s="246"/>
      <c r="F1343" s="81">
        <f>SUM(F1341:F1342)</f>
        <v>19.933591700000001</v>
      </c>
      <c r="G1343" s="82">
        <f>SUM(G1331,G1335,G1338,G1340,G1342)</f>
        <v>0.99999999999999989</v>
      </c>
    </row>
    <row r="1344" spans="1:7" ht="15.6" thickTop="1" thickBot="1" x14ac:dyDescent="0.35"/>
    <row r="1345" spans="1:7" ht="44.4" thickTop="1" thickBot="1" x14ac:dyDescent="0.35">
      <c r="A1345" s="61" t="s">
        <v>2</v>
      </c>
      <c r="B1345" s="62" t="s">
        <v>3</v>
      </c>
      <c r="C1345" s="63" t="s">
        <v>4</v>
      </c>
      <c r="D1345" s="64" t="s">
        <v>5</v>
      </c>
      <c r="E1345" s="27"/>
      <c r="F1345" s="20"/>
      <c r="G1345" s="20"/>
    </row>
    <row r="1346" spans="1:7" ht="15.6" thickTop="1" thickBot="1" x14ac:dyDescent="0.35">
      <c r="A1346" s="101" t="s">
        <v>1751</v>
      </c>
      <c r="B1346" s="131" t="s">
        <v>1752</v>
      </c>
      <c r="C1346" s="50" t="s">
        <v>130</v>
      </c>
      <c r="D1346" s="50">
        <v>1</v>
      </c>
      <c r="E1346" s="20"/>
      <c r="F1346" s="20"/>
      <c r="G1346" s="20"/>
    </row>
    <row r="1347" spans="1:7" ht="30" thickTop="1" thickBot="1" x14ac:dyDescent="0.35">
      <c r="A1347" s="61" t="s">
        <v>9</v>
      </c>
      <c r="B1347" s="62" t="s">
        <v>10</v>
      </c>
      <c r="C1347" s="62" t="s">
        <v>4</v>
      </c>
      <c r="D1347" s="62" t="s">
        <v>11</v>
      </c>
      <c r="E1347" s="62" t="s">
        <v>12</v>
      </c>
      <c r="F1347" s="62" t="s">
        <v>13</v>
      </c>
      <c r="G1347" s="64" t="s">
        <v>14</v>
      </c>
    </row>
    <row r="1348" spans="1:7" ht="15" thickTop="1" x14ac:dyDescent="0.3">
      <c r="A1348" s="20"/>
      <c r="B1348" s="67" t="s">
        <v>15</v>
      </c>
      <c r="C1348" s="68"/>
      <c r="D1348" s="68"/>
      <c r="E1348" s="68"/>
      <c r="F1348" s="68"/>
      <c r="G1348" s="7"/>
    </row>
    <row r="1349" spans="1:7" x14ac:dyDescent="0.3">
      <c r="A1349" s="36" t="s">
        <v>16</v>
      </c>
      <c r="B1349" s="4" t="s">
        <v>70</v>
      </c>
      <c r="C1349" s="4" t="s">
        <v>18</v>
      </c>
      <c r="D1349" s="4">
        <v>0.18</v>
      </c>
      <c r="E1349" s="70">
        <v>30.27</v>
      </c>
      <c r="F1349" s="6">
        <f>PRODUCT(D1349:E1349)</f>
        <v>5.4485999999999999</v>
      </c>
      <c r="G1349" s="7"/>
    </row>
    <row r="1350" spans="1:7" ht="15" thickBot="1" x14ac:dyDescent="0.35">
      <c r="A1350" s="36" t="s">
        <v>19</v>
      </c>
      <c r="B1350" s="4" t="s">
        <v>20</v>
      </c>
      <c r="C1350" s="4" t="s">
        <v>18</v>
      </c>
      <c r="D1350" s="4">
        <v>0.18</v>
      </c>
      <c r="E1350" s="70">
        <v>25.18</v>
      </c>
      <c r="F1350" s="6">
        <f>PRODUCT(D1350:E1350)</f>
        <v>4.5324</v>
      </c>
      <c r="G1350" s="7"/>
    </row>
    <row r="1351" spans="1:7" ht="15.6" thickTop="1" thickBot="1" x14ac:dyDescent="0.35">
      <c r="A1351" s="71">
        <v>1</v>
      </c>
      <c r="B1351" s="244" t="s">
        <v>21</v>
      </c>
      <c r="C1351" s="245"/>
      <c r="D1351" s="245"/>
      <c r="E1351" s="246"/>
      <c r="F1351" s="72">
        <f>SUM(F1349:F1350)</f>
        <v>9.9809999999999999</v>
      </c>
      <c r="G1351" s="73">
        <f>SUM(F1351/F1363)</f>
        <v>0.36253804878774881</v>
      </c>
    </row>
    <row r="1352" spans="1:7" ht="15" thickTop="1" x14ac:dyDescent="0.3">
      <c r="A1352" s="20"/>
      <c r="B1352" s="74" t="s">
        <v>45</v>
      </c>
      <c r="C1352" s="4"/>
      <c r="D1352" s="4"/>
      <c r="E1352" s="4"/>
      <c r="F1352" s="41"/>
      <c r="G1352" s="75"/>
    </row>
    <row r="1353" spans="1:7" ht="36.6" customHeight="1" x14ac:dyDescent="0.3">
      <c r="A1353" s="36" t="s">
        <v>23</v>
      </c>
      <c r="B1353" s="4" t="s">
        <v>1753</v>
      </c>
      <c r="C1353" s="4" t="s">
        <v>8</v>
      </c>
      <c r="D1353" s="4">
        <v>2E-3</v>
      </c>
      <c r="E1353" s="76">
        <v>613.28</v>
      </c>
      <c r="F1353" s="6">
        <f>PRODUCT(D1353:E1353)</f>
        <v>1.2265599999999999</v>
      </c>
      <c r="G1353" s="7"/>
    </row>
    <row r="1354" spans="1:7" ht="34.200000000000003" customHeight="1" thickBot="1" x14ac:dyDescent="0.35">
      <c r="A1354" s="36" t="s">
        <v>47</v>
      </c>
      <c r="B1354" s="4" t="s">
        <v>1754</v>
      </c>
      <c r="C1354" s="4" t="s">
        <v>110</v>
      </c>
      <c r="D1354" s="22">
        <v>1</v>
      </c>
      <c r="E1354" s="6">
        <v>10.3</v>
      </c>
      <c r="F1354" s="23">
        <f>PRODUCT(D1354:E1354)</f>
        <v>10.3</v>
      </c>
      <c r="G1354" s="93"/>
    </row>
    <row r="1355" spans="1:7" ht="15.6" thickTop="1" thickBot="1" x14ac:dyDescent="0.35">
      <c r="A1355" s="71">
        <v>2</v>
      </c>
      <c r="B1355" s="244" t="s">
        <v>49</v>
      </c>
      <c r="C1355" s="245"/>
      <c r="D1355" s="245"/>
      <c r="E1355" s="246"/>
      <c r="F1355" s="72">
        <f>SUM(F1353:F1354)</f>
        <v>11.52656</v>
      </c>
      <c r="G1355" s="73">
        <f>SUM(F1355/F1363)</f>
        <v>0.41867714373659093</v>
      </c>
    </row>
    <row r="1356" spans="1:7" ht="15" thickTop="1" x14ac:dyDescent="0.3">
      <c r="A1356" s="20"/>
      <c r="B1356" s="74" t="s">
        <v>22</v>
      </c>
      <c r="C1356" s="4"/>
      <c r="D1356" s="4"/>
      <c r="E1356" s="4"/>
      <c r="F1356" s="41"/>
      <c r="G1356" s="75"/>
    </row>
    <row r="1357" spans="1:7" ht="33.6" customHeight="1" thickBot="1" x14ac:dyDescent="0.35">
      <c r="A1357" s="36" t="s">
        <v>50</v>
      </c>
      <c r="B1357" s="4" t="s">
        <v>699</v>
      </c>
      <c r="C1357" s="4" t="s">
        <v>18</v>
      </c>
      <c r="D1357" s="4">
        <v>0.02</v>
      </c>
      <c r="E1357" s="76">
        <v>12.8</v>
      </c>
      <c r="F1357" s="77">
        <f>PRODUCT(D1357:E1357)</f>
        <v>0.25600000000000001</v>
      </c>
      <c r="G1357" s="7"/>
    </row>
    <row r="1358" spans="1:7" ht="15.6" thickTop="1" thickBot="1" x14ac:dyDescent="0.35">
      <c r="A1358" s="71">
        <v>3</v>
      </c>
      <c r="B1358" s="244" t="s">
        <v>25</v>
      </c>
      <c r="C1358" s="245"/>
      <c r="D1358" s="245"/>
      <c r="E1358" s="246"/>
      <c r="F1358" s="72">
        <f>SUM(F1357)</f>
        <v>0.25600000000000001</v>
      </c>
      <c r="G1358" s="73">
        <f>SUM(F1358/F1363)</f>
        <v>9.2986414677551053E-3</v>
      </c>
    </row>
    <row r="1359" spans="1:7" ht="15.6" thickTop="1" thickBot="1" x14ac:dyDescent="0.35">
      <c r="A1359" s="78" t="s">
        <v>26</v>
      </c>
      <c r="B1359" s="244" t="s">
        <v>54</v>
      </c>
      <c r="C1359" s="245"/>
      <c r="D1359" s="245"/>
      <c r="E1359" s="246"/>
      <c r="F1359" s="79">
        <f>SUM(F1351,F1355,F1358)</f>
        <v>21.763559999999998</v>
      </c>
      <c r="G1359" s="3"/>
    </row>
    <row r="1360" spans="1:7" ht="15.6" thickTop="1" thickBot="1" x14ac:dyDescent="0.35">
      <c r="A1360" s="80">
        <v>4</v>
      </c>
      <c r="B1360" s="264" t="s">
        <v>28</v>
      </c>
      <c r="C1360" s="265"/>
      <c r="D1360" s="265"/>
      <c r="E1360" s="266"/>
      <c r="F1360" s="79">
        <f>SUM(F1359)*15%</f>
        <v>3.2645339999999998</v>
      </c>
      <c r="G1360" s="73">
        <f>SUM(F1360/F1363)</f>
        <v>0.11857707509881422</v>
      </c>
    </row>
    <row r="1361" spans="1:7" ht="15.6" thickTop="1" thickBot="1" x14ac:dyDescent="0.35">
      <c r="A1361" s="78" t="s">
        <v>29</v>
      </c>
      <c r="B1361" s="244" t="s">
        <v>55</v>
      </c>
      <c r="C1361" s="245"/>
      <c r="D1361" s="245"/>
      <c r="E1361" s="246"/>
      <c r="F1361" s="81">
        <f>SUM(F1359:F1360)</f>
        <v>25.028093999999999</v>
      </c>
    </row>
    <row r="1362" spans="1:7" ht="15.6" thickTop="1" thickBot="1" x14ac:dyDescent="0.35">
      <c r="A1362" s="80">
        <v>5</v>
      </c>
      <c r="B1362" s="264" t="s">
        <v>31</v>
      </c>
      <c r="C1362" s="265"/>
      <c r="D1362" s="265"/>
      <c r="E1362" s="266"/>
      <c r="F1362" s="79">
        <f>SUM(F1361)*10%</f>
        <v>2.5028094000000003</v>
      </c>
      <c r="G1362" s="73">
        <f>SUM(F1362/F1363)</f>
        <v>9.0909090909090925E-2</v>
      </c>
    </row>
    <row r="1363" spans="1:7" ht="15.6" thickTop="1" thickBot="1" x14ac:dyDescent="0.35">
      <c r="A1363" s="78" t="s">
        <v>32</v>
      </c>
      <c r="B1363" s="244" t="s">
        <v>33</v>
      </c>
      <c r="C1363" s="245"/>
      <c r="D1363" s="245"/>
      <c r="E1363" s="246"/>
      <c r="F1363" s="81">
        <f>SUM(F1361:F1362)</f>
        <v>27.5309034</v>
      </c>
      <c r="G1363" s="82">
        <f>SUM(G1351,G1355,G1358,G1360,G1362)</f>
        <v>1</v>
      </c>
    </row>
    <row r="1364" spans="1:7" ht="15.6" thickTop="1" thickBot="1" x14ac:dyDescent="0.35"/>
    <row r="1365" spans="1:7" ht="44.4" thickTop="1" thickBot="1" x14ac:dyDescent="0.35">
      <c r="A1365" s="61" t="s">
        <v>2</v>
      </c>
      <c r="B1365" s="62" t="s">
        <v>3</v>
      </c>
      <c r="C1365" s="63" t="s">
        <v>4</v>
      </c>
      <c r="D1365" s="64" t="s">
        <v>5</v>
      </c>
      <c r="E1365" s="27"/>
      <c r="F1365" s="20"/>
      <c r="G1365" s="20"/>
    </row>
    <row r="1366" spans="1:7" ht="127.2" customHeight="1" thickTop="1" thickBot="1" x14ac:dyDescent="0.35">
      <c r="A1366" s="101" t="s">
        <v>1755</v>
      </c>
      <c r="B1366" s="47" t="s">
        <v>1756</v>
      </c>
      <c r="C1366" s="50" t="s">
        <v>130</v>
      </c>
      <c r="D1366" s="50">
        <v>1</v>
      </c>
      <c r="E1366" s="20"/>
      <c r="F1366" s="20"/>
      <c r="G1366" s="20"/>
    </row>
    <row r="1367" spans="1:7" ht="30" thickTop="1" thickBot="1" x14ac:dyDescent="0.35">
      <c r="A1367" s="61" t="s">
        <v>9</v>
      </c>
      <c r="B1367" s="62" t="s">
        <v>10</v>
      </c>
      <c r="C1367" s="62" t="s">
        <v>4</v>
      </c>
      <c r="D1367" s="62" t="s">
        <v>11</v>
      </c>
      <c r="E1367" s="62" t="s">
        <v>12</v>
      </c>
      <c r="F1367" s="62" t="s">
        <v>13</v>
      </c>
      <c r="G1367" s="64" t="s">
        <v>14</v>
      </c>
    </row>
    <row r="1368" spans="1:7" ht="15" thickTop="1" x14ac:dyDescent="0.3">
      <c r="A1368" s="20"/>
      <c r="B1368" s="67" t="s">
        <v>15</v>
      </c>
      <c r="C1368" s="68"/>
      <c r="D1368" s="68"/>
      <c r="E1368" s="68"/>
      <c r="F1368" s="68"/>
      <c r="G1368" s="7"/>
    </row>
    <row r="1369" spans="1:7" x14ac:dyDescent="0.3">
      <c r="A1369" s="36" t="s">
        <v>16</v>
      </c>
      <c r="B1369" s="4" t="s">
        <v>70</v>
      </c>
      <c r="C1369" s="4" t="s">
        <v>18</v>
      </c>
      <c r="D1369" s="22">
        <v>0.4</v>
      </c>
      <c r="E1369" s="70">
        <v>30.27</v>
      </c>
      <c r="F1369" s="6">
        <f>PRODUCT(D1369:E1369)</f>
        <v>12.108000000000001</v>
      </c>
      <c r="G1369" s="7"/>
    </row>
    <row r="1370" spans="1:7" ht="15" thickBot="1" x14ac:dyDescent="0.35">
      <c r="A1370" s="36" t="s">
        <v>19</v>
      </c>
      <c r="B1370" s="4" t="s">
        <v>20</v>
      </c>
      <c r="C1370" s="4" t="s">
        <v>18</v>
      </c>
      <c r="D1370" s="22">
        <v>0.4</v>
      </c>
      <c r="E1370" s="70">
        <v>25.18</v>
      </c>
      <c r="F1370" s="6">
        <f>PRODUCT(D1370:E1370)</f>
        <v>10.072000000000001</v>
      </c>
      <c r="G1370" s="7"/>
    </row>
    <row r="1371" spans="1:7" ht="15.6" thickTop="1" thickBot="1" x14ac:dyDescent="0.35">
      <c r="A1371" s="71">
        <v>1</v>
      </c>
      <c r="B1371" s="244" t="s">
        <v>21</v>
      </c>
      <c r="C1371" s="245"/>
      <c r="D1371" s="245"/>
      <c r="E1371" s="246"/>
      <c r="F1371" s="72">
        <f>SUM(F1369:F1370)</f>
        <v>22.18</v>
      </c>
      <c r="G1371" s="73">
        <f>SUM(F1371/F1384)</f>
        <v>0.40759730203958311</v>
      </c>
    </row>
    <row r="1372" spans="1:7" ht="15" thickTop="1" x14ac:dyDescent="0.3">
      <c r="A1372" s="20"/>
      <c r="B1372" s="74" t="s">
        <v>45</v>
      </c>
      <c r="C1372" s="4"/>
      <c r="D1372" s="4"/>
      <c r="E1372" s="4"/>
      <c r="F1372" s="41"/>
      <c r="G1372" s="75"/>
    </row>
    <row r="1373" spans="1:7" ht="31.8" customHeight="1" x14ac:dyDescent="0.3">
      <c r="A1373" s="36" t="s">
        <v>23</v>
      </c>
      <c r="B1373" s="4" t="s">
        <v>1757</v>
      </c>
      <c r="C1373" s="4" t="s">
        <v>8</v>
      </c>
      <c r="D1373" s="4">
        <v>0.01</v>
      </c>
      <c r="E1373" s="76">
        <v>610</v>
      </c>
      <c r="F1373" s="6">
        <f>PRODUCT(D1373:E1373)</f>
        <v>6.1000000000000005</v>
      </c>
      <c r="G1373" s="7"/>
    </row>
    <row r="1374" spans="1:7" ht="33.6" customHeight="1" x14ac:dyDescent="0.3">
      <c r="A1374" s="36" t="s">
        <v>47</v>
      </c>
      <c r="B1374" s="4" t="s">
        <v>1758</v>
      </c>
      <c r="C1374" s="4" t="s">
        <v>8</v>
      </c>
      <c r="D1374" s="4">
        <v>7.0000000000000001E-3</v>
      </c>
      <c r="E1374" s="76">
        <v>613.28</v>
      </c>
      <c r="F1374" s="23">
        <f>PRODUCT(D1374:E1374)</f>
        <v>4.2929599999999999</v>
      </c>
      <c r="G1374" s="7"/>
    </row>
    <row r="1375" spans="1:7" ht="34.200000000000003" customHeight="1" thickBot="1" x14ac:dyDescent="0.35">
      <c r="A1375" s="36" t="s">
        <v>78</v>
      </c>
      <c r="B1375" s="4" t="s">
        <v>1759</v>
      </c>
      <c r="C1375" s="4" t="s">
        <v>110</v>
      </c>
      <c r="D1375" s="22">
        <v>1</v>
      </c>
      <c r="E1375" s="6">
        <v>10.3</v>
      </c>
      <c r="F1375" s="23">
        <f>PRODUCT(D1375:E1375)</f>
        <v>10.3</v>
      </c>
      <c r="G1375" s="93"/>
    </row>
    <row r="1376" spans="1:7" ht="15.6" thickTop="1" thickBot="1" x14ac:dyDescent="0.35">
      <c r="A1376" s="71">
        <v>2</v>
      </c>
      <c r="B1376" s="244" t="s">
        <v>49</v>
      </c>
      <c r="C1376" s="245"/>
      <c r="D1376" s="245"/>
      <c r="E1376" s="246"/>
      <c r="F1376" s="72">
        <f>SUM(F1373:F1375)</f>
        <v>20.692959999999999</v>
      </c>
      <c r="G1376" s="73">
        <f>SUM(F1376/F1384)</f>
        <v>0.38027027354431969</v>
      </c>
    </row>
    <row r="1377" spans="1:8" ht="15" thickTop="1" x14ac:dyDescent="0.3">
      <c r="A1377" s="20"/>
      <c r="B1377" s="74" t="s">
        <v>22</v>
      </c>
      <c r="C1377" s="4"/>
      <c r="D1377" s="4"/>
      <c r="E1377" s="4"/>
      <c r="F1377" s="41"/>
      <c r="G1377" s="75"/>
    </row>
    <row r="1378" spans="1:8" ht="51" customHeight="1" thickBot="1" x14ac:dyDescent="0.35">
      <c r="A1378" s="36" t="s">
        <v>50</v>
      </c>
      <c r="B1378" s="4" t="s">
        <v>107</v>
      </c>
      <c r="C1378" s="4" t="s">
        <v>18</v>
      </c>
      <c r="D1378" s="4">
        <v>0.02</v>
      </c>
      <c r="E1378" s="6">
        <v>7.2</v>
      </c>
      <c r="F1378" s="77">
        <f>PRODUCT(D1378:E1378)</f>
        <v>0.14400000000000002</v>
      </c>
      <c r="G1378" s="7"/>
    </row>
    <row r="1379" spans="1:8" ht="15.6" thickTop="1" thickBot="1" x14ac:dyDescent="0.35">
      <c r="A1379" s="71">
        <v>3</v>
      </c>
      <c r="B1379" s="244" t="s">
        <v>25</v>
      </c>
      <c r="C1379" s="245"/>
      <c r="D1379" s="245"/>
      <c r="E1379" s="246"/>
      <c r="F1379" s="72">
        <f>SUM(F1378)</f>
        <v>0.14400000000000002</v>
      </c>
      <c r="G1379" s="73">
        <f>SUM(F1379/F1384)</f>
        <v>2.6462584081920638E-3</v>
      </c>
    </row>
    <row r="1380" spans="1:8" ht="15.6" thickTop="1" thickBot="1" x14ac:dyDescent="0.35">
      <c r="A1380" s="78" t="s">
        <v>26</v>
      </c>
      <c r="B1380" s="244" t="s">
        <v>54</v>
      </c>
      <c r="C1380" s="245"/>
      <c r="D1380" s="245"/>
      <c r="E1380" s="246"/>
      <c r="F1380" s="79">
        <f>SUM(F1371,F1376,F1379)</f>
        <v>43.016959999999997</v>
      </c>
      <c r="G1380" s="3"/>
    </row>
    <row r="1381" spans="1:8" ht="15.6" thickTop="1" thickBot="1" x14ac:dyDescent="0.35">
      <c r="A1381" s="80">
        <v>4</v>
      </c>
      <c r="B1381" s="264" t="s">
        <v>28</v>
      </c>
      <c r="C1381" s="265"/>
      <c r="D1381" s="265"/>
      <c r="E1381" s="266"/>
      <c r="F1381" s="79">
        <f>SUM(F1380)*15%</f>
        <v>6.4525439999999996</v>
      </c>
      <c r="G1381" s="73">
        <f>SUM(F1381/F1384)</f>
        <v>0.11857707509881422</v>
      </c>
    </row>
    <row r="1382" spans="1:8" ht="15.6" thickTop="1" thickBot="1" x14ac:dyDescent="0.35">
      <c r="A1382" s="78" t="s">
        <v>29</v>
      </c>
      <c r="B1382" s="244" t="s">
        <v>55</v>
      </c>
      <c r="C1382" s="245"/>
      <c r="D1382" s="245"/>
      <c r="E1382" s="246"/>
      <c r="F1382" s="81">
        <f>SUM(F1380:F1381)</f>
        <v>49.469504000000001</v>
      </c>
    </row>
    <row r="1383" spans="1:8" ht="15.6" thickTop="1" thickBot="1" x14ac:dyDescent="0.35">
      <c r="A1383" s="80">
        <v>5</v>
      </c>
      <c r="B1383" s="264" t="s">
        <v>31</v>
      </c>
      <c r="C1383" s="265"/>
      <c r="D1383" s="265"/>
      <c r="E1383" s="266"/>
      <c r="F1383" s="79">
        <f>SUM(F1382)*10%</f>
        <v>4.9469504000000004</v>
      </c>
      <c r="G1383" s="73">
        <f>SUM(F1383/F1384)</f>
        <v>9.0909090909090912E-2</v>
      </c>
    </row>
    <row r="1384" spans="1:8" ht="15.6" thickTop="1" thickBot="1" x14ac:dyDescent="0.35">
      <c r="A1384" s="78" t="s">
        <v>32</v>
      </c>
      <c r="B1384" s="244" t="s">
        <v>33</v>
      </c>
      <c r="C1384" s="245"/>
      <c r="D1384" s="245"/>
      <c r="E1384" s="246"/>
      <c r="F1384" s="81">
        <f>SUM(F1382:F1383)</f>
        <v>54.416454399999999</v>
      </c>
      <c r="G1384" s="82">
        <f>SUM(G1371,G1376,G1379,G1381,G1383)</f>
        <v>1</v>
      </c>
    </row>
    <row r="1385" spans="1:8" ht="15.6" thickTop="1" thickBot="1" x14ac:dyDescent="0.35">
      <c r="A1385" s="8"/>
      <c r="B1385" s="9"/>
      <c r="C1385" s="9"/>
      <c r="D1385" s="9"/>
      <c r="E1385" s="9"/>
      <c r="F1385" s="11"/>
      <c r="G1385" s="12"/>
    </row>
    <row r="1386" spans="1:8" ht="44.4" thickTop="1" thickBot="1" x14ac:dyDescent="0.35">
      <c r="A1386" s="61" t="s">
        <v>2</v>
      </c>
      <c r="B1386" s="62" t="s">
        <v>3</v>
      </c>
      <c r="C1386" s="63" t="s">
        <v>4</v>
      </c>
      <c r="D1386" s="64" t="s">
        <v>5</v>
      </c>
      <c r="E1386" s="27"/>
      <c r="F1386" s="20"/>
      <c r="G1386" s="20"/>
      <c r="H1386" s="2"/>
    </row>
    <row r="1387" spans="1:8" ht="96.6" customHeight="1" thickTop="1" thickBot="1" x14ac:dyDescent="0.35">
      <c r="A1387" s="101" t="s">
        <v>1760</v>
      </c>
      <c r="B1387" s="225" t="s">
        <v>1761</v>
      </c>
      <c r="C1387" s="16" t="s">
        <v>130</v>
      </c>
      <c r="D1387" s="16">
        <v>1</v>
      </c>
      <c r="E1387" s="27"/>
      <c r="F1387" s="20"/>
      <c r="G1387" s="20"/>
    </row>
    <row r="1388" spans="1:8" ht="30" thickTop="1" thickBot="1" x14ac:dyDescent="0.35">
      <c r="A1388" s="61" t="s">
        <v>9</v>
      </c>
      <c r="B1388" s="62" t="s">
        <v>10</v>
      </c>
      <c r="C1388" s="62" t="s">
        <v>4</v>
      </c>
      <c r="D1388" s="62" t="s">
        <v>11</v>
      </c>
      <c r="E1388" s="62" t="s">
        <v>12</v>
      </c>
      <c r="F1388" s="62" t="s">
        <v>13</v>
      </c>
      <c r="G1388" s="64" t="s">
        <v>14</v>
      </c>
    </row>
    <row r="1389" spans="1:8" ht="15" thickTop="1" x14ac:dyDescent="0.3">
      <c r="A1389" s="20"/>
      <c r="B1389" s="67" t="s">
        <v>15</v>
      </c>
      <c r="C1389" s="68"/>
      <c r="D1389" s="68"/>
      <c r="E1389" s="68"/>
      <c r="F1389" s="68"/>
      <c r="G1389" s="7"/>
    </row>
    <row r="1390" spans="1:8" ht="15" thickBot="1" x14ac:dyDescent="0.35">
      <c r="A1390" s="36" t="s">
        <v>16</v>
      </c>
      <c r="B1390" s="4" t="s">
        <v>17</v>
      </c>
      <c r="C1390" s="4" t="s">
        <v>18</v>
      </c>
      <c r="D1390" s="68">
        <v>0.08</v>
      </c>
      <c r="E1390" s="41">
        <v>28.09</v>
      </c>
      <c r="F1390" s="41">
        <f>D1390*E1390</f>
        <v>2.2471999999999999</v>
      </c>
      <c r="G1390" s="7"/>
    </row>
    <row r="1391" spans="1:8" ht="15.6" thickTop="1" thickBot="1" x14ac:dyDescent="0.35">
      <c r="A1391" s="71">
        <v>1</v>
      </c>
      <c r="B1391" s="244" t="s">
        <v>21</v>
      </c>
      <c r="C1391" s="245"/>
      <c r="D1391" s="245"/>
      <c r="E1391" s="246"/>
      <c r="F1391" s="72">
        <f>SUM(F1390:F1390)</f>
        <v>2.2471999999999999</v>
      </c>
      <c r="G1391" s="73">
        <f>SUM(F1391/F1401)</f>
        <v>7.6285720507716231E-2</v>
      </c>
    </row>
    <row r="1392" spans="1:8" ht="15" thickTop="1" x14ac:dyDescent="0.3">
      <c r="A1392" s="20"/>
      <c r="B1392" s="74" t="s">
        <v>45</v>
      </c>
      <c r="C1392" s="4"/>
      <c r="D1392" s="4"/>
      <c r="E1392" s="4"/>
      <c r="F1392" s="41"/>
      <c r="G1392" s="75"/>
    </row>
    <row r="1393" spans="1:12" x14ac:dyDescent="0.3">
      <c r="A1393" s="36" t="s">
        <v>23</v>
      </c>
      <c r="B1393" s="4" t="s">
        <v>1762</v>
      </c>
      <c r="C1393" s="4" t="s">
        <v>130</v>
      </c>
      <c r="D1393" s="4">
        <v>1.4999999999999999E-2</v>
      </c>
      <c r="E1393" s="6">
        <v>38.5</v>
      </c>
      <c r="F1393" s="41">
        <f>PRODUCT(D1393:E1393)</f>
        <v>0.57750000000000001</v>
      </c>
      <c r="G1393" s="7"/>
      <c r="J1393" s="30"/>
      <c r="L1393" s="31"/>
    </row>
    <row r="1394" spans="1:12" x14ac:dyDescent="0.3">
      <c r="A1394" s="36" t="s">
        <v>47</v>
      </c>
      <c r="B1394" s="4" t="s">
        <v>1763</v>
      </c>
      <c r="C1394" s="4" t="s">
        <v>130</v>
      </c>
      <c r="D1394" s="22">
        <v>1.2</v>
      </c>
      <c r="E1394" s="6">
        <v>16.059999999999999</v>
      </c>
      <c r="F1394" s="41">
        <f>PRODUCT(D1394:E1394)</f>
        <v>19.271999999999998</v>
      </c>
      <c r="G1394" s="7"/>
      <c r="J1394" s="30"/>
      <c r="L1394" s="31"/>
    </row>
    <row r="1395" spans="1:12" ht="15" thickBot="1" x14ac:dyDescent="0.35">
      <c r="A1395" s="36" t="s">
        <v>78</v>
      </c>
      <c r="B1395" s="4" t="s">
        <v>1764</v>
      </c>
      <c r="C1395" s="4" t="s">
        <v>190</v>
      </c>
      <c r="D1395" s="22">
        <v>1</v>
      </c>
      <c r="E1395" s="76">
        <v>1.19</v>
      </c>
      <c r="F1395" s="6">
        <f>PRODUCT(D1395:E1395)</f>
        <v>1.19</v>
      </c>
      <c r="G1395" s="7"/>
      <c r="J1395" s="30"/>
      <c r="L1395" s="31"/>
    </row>
    <row r="1396" spans="1:12" ht="15.6" thickTop="1" thickBot="1" x14ac:dyDescent="0.35">
      <c r="A1396" s="71">
        <v>2</v>
      </c>
      <c r="B1396" s="244" t="s">
        <v>49</v>
      </c>
      <c r="C1396" s="245"/>
      <c r="D1396" s="245"/>
      <c r="E1396" s="246"/>
      <c r="F1396" s="72">
        <f>SUM(F1393:F1395)</f>
        <v>21.0395</v>
      </c>
      <c r="G1396" s="73">
        <f>SUM(F1396/F1401)</f>
        <v>0.71422811348437865</v>
      </c>
    </row>
    <row r="1397" spans="1:12" ht="15.6" thickTop="1" thickBot="1" x14ac:dyDescent="0.35">
      <c r="A1397" s="78" t="s">
        <v>26</v>
      </c>
      <c r="B1397" s="244" t="s">
        <v>27</v>
      </c>
      <c r="C1397" s="245"/>
      <c r="D1397" s="245"/>
      <c r="E1397" s="246"/>
      <c r="F1397" s="79">
        <f>SUM(F1391,F1396)</f>
        <v>23.2867</v>
      </c>
      <c r="G1397" s="3"/>
    </row>
    <row r="1398" spans="1:12" ht="15.6" thickTop="1" thickBot="1" x14ac:dyDescent="0.35">
      <c r="A1398" s="80">
        <v>3</v>
      </c>
      <c r="B1398" s="264" t="s">
        <v>28</v>
      </c>
      <c r="C1398" s="265"/>
      <c r="D1398" s="265"/>
      <c r="E1398" s="266"/>
      <c r="F1398" s="79">
        <f>SUM(F1397)*15%</f>
        <v>3.4930049999999997</v>
      </c>
      <c r="G1398" s="73">
        <f>SUM(F1398/F1401)</f>
        <v>0.11857707509881421</v>
      </c>
    </row>
    <row r="1399" spans="1:12" ht="15.6" thickTop="1" thickBot="1" x14ac:dyDescent="0.35">
      <c r="A1399" s="78" t="s">
        <v>29</v>
      </c>
      <c r="B1399" s="244" t="s">
        <v>30</v>
      </c>
      <c r="C1399" s="245"/>
      <c r="D1399" s="245"/>
      <c r="E1399" s="246"/>
      <c r="F1399" s="81">
        <f>SUM(F1397:F1398)</f>
        <v>26.779705</v>
      </c>
    </row>
    <row r="1400" spans="1:12" ht="15.6" thickTop="1" thickBot="1" x14ac:dyDescent="0.35">
      <c r="A1400" s="80">
        <v>4</v>
      </c>
      <c r="B1400" s="264" t="s">
        <v>31</v>
      </c>
      <c r="C1400" s="265"/>
      <c r="D1400" s="265"/>
      <c r="E1400" s="266"/>
      <c r="F1400" s="79">
        <f>SUM(F1399)*10%</f>
        <v>2.6779705000000003</v>
      </c>
      <c r="G1400" s="73">
        <f>SUM(F1400/F1401)</f>
        <v>9.0909090909090912E-2</v>
      </c>
    </row>
    <row r="1401" spans="1:12" ht="15.6" thickTop="1" thickBot="1" x14ac:dyDescent="0.35">
      <c r="A1401" s="78" t="s">
        <v>32</v>
      </c>
      <c r="B1401" s="244" t="s">
        <v>33</v>
      </c>
      <c r="C1401" s="245"/>
      <c r="D1401" s="245"/>
      <c r="E1401" s="246"/>
      <c r="F1401" s="81">
        <f>SUM(F1399,F1400)</f>
        <v>29.457675500000001</v>
      </c>
      <c r="G1401" s="82">
        <f>SUM(G1391,G1396,G1398,G1400)</f>
        <v>1</v>
      </c>
    </row>
    <row r="1402" spans="1:12" ht="15.6" thickTop="1" thickBot="1" x14ac:dyDescent="0.35">
      <c r="A1402" s="8"/>
      <c r="B1402" s="9"/>
      <c r="C1402" s="9"/>
      <c r="D1402" s="9"/>
      <c r="E1402" s="9"/>
      <c r="F1402" s="11"/>
      <c r="G1402" s="12"/>
    </row>
    <row r="1403" spans="1:12" ht="44.4" thickTop="1" thickBot="1" x14ac:dyDescent="0.35">
      <c r="A1403" s="61" t="s">
        <v>2</v>
      </c>
      <c r="B1403" s="62" t="s">
        <v>3</v>
      </c>
      <c r="C1403" s="63" t="s">
        <v>4</v>
      </c>
      <c r="D1403" s="64" t="s">
        <v>5</v>
      </c>
      <c r="E1403" s="27"/>
      <c r="F1403" s="20"/>
      <c r="G1403" s="20"/>
      <c r="I1403" s="19"/>
    </row>
    <row r="1404" spans="1:12" ht="195.6" customHeight="1" thickTop="1" thickBot="1" x14ac:dyDescent="0.35">
      <c r="A1404" s="101" t="s">
        <v>1765</v>
      </c>
      <c r="B1404" s="222" t="s">
        <v>1766</v>
      </c>
      <c r="C1404" s="50" t="s">
        <v>130</v>
      </c>
      <c r="D1404" s="50">
        <v>1</v>
      </c>
      <c r="E1404" s="20"/>
      <c r="F1404" s="20"/>
      <c r="G1404" s="20"/>
    </row>
    <row r="1405" spans="1:12" ht="30" thickTop="1" thickBot="1" x14ac:dyDescent="0.35">
      <c r="A1405" s="61" t="s">
        <v>9</v>
      </c>
      <c r="B1405" s="62" t="s">
        <v>10</v>
      </c>
      <c r="C1405" s="62" t="s">
        <v>4</v>
      </c>
      <c r="D1405" s="62" t="s">
        <v>11</v>
      </c>
      <c r="E1405" s="62" t="s">
        <v>12</v>
      </c>
      <c r="F1405" s="62" t="s">
        <v>13</v>
      </c>
      <c r="G1405" s="64" t="s">
        <v>14</v>
      </c>
    </row>
    <row r="1406" spans="1:12" ht="15" thickTop="1" x14ac:dyDescent="0.3">
      <c r="A1406" s="20"/>
      <c r="B1406" s="67" t="s">
        <v>15</v>
      </c>
      <c r="C1406" s="68"/>
      <c r="D1406" s="68"/>
      <c r="E1406" s="68"/>
      <c r="F1406" s="68"/>
      <c r="G1406" s="7"/>
    </row>
    <row r="1407" spans="1:12" x14ac:dyDescent="0.3">
      <c r="A1407" s="36" t="s">
        <v>16</v>
      </c>
      <c r="B1407" s="4" t="s">
        <v>70</v>
      </c>
      <c r="C1407" s="4" t="s">
        <v>18</v>
      </c>
      <c r="D1407" s="22">
        <v>0.1</v>
      </c>
      <c r="E1407" s="70">
        <v>30.27</v>
      </c>
      <c r="F1407" s="6">
        <f>PRODUCT(D1407:E1407)</f>
        <v>3.0270000000000001</v>
      </c>
      <c r="G1407" s="7"/>
    </row>
    <row r="1408" spans="1:12" ht="15" thickBot="1" x14ac:dyDescent="0.35">
      <c r="A1408" s="36" t="s">
        <v>19</v>
      </c>
      <c r="B1408" s="4" t="s">
        <v>20</v>
      </c>
      <c r="C1408" s="4" t="s">
        <v>18</v>
      </c>
      <c r="D1408" s="22">
        <v>0.15</v>
      </c>
      <c r="E1408" s="70">
        <v>25.18</v>
      </c>
      <c r="F1408" s="6">
        <f>PRODUCT(D1408:E1408)</f>
        <v>3.7769999999999997</v>
      </c>
      <c r="G1408" s="7"/>
    </row>
    <row r="1409" spans="1:7" ht="15.6" thickTop="1" thickBot="1" x14ac:dyDescent="0.35">
      <c r="A1409" s="71">
        <v>1</v>
      </c>
      <c r="B1409" s="244" t="s">
        <v>21</v>
      </c>
      <c r="C1409" s="245"/>
      <c r="D1409" s="245"/>
      <c r="E1409" s="246"/>
      <c r="F1409" s="72">
        <f>SUM(F1407:F1408)</f>
        <v>6.8040000000000003</v>
      </c>
      <c r="G1409" s="73">
        <f>SUM(F1409/F1423)</f>
        <v>0.19166361851841257</v>
      </c>
    </row>
    <row r="1410" spans="1:7" ht="15" thickTop="1" x14ac:dyDescent="0.3">
      <c r="A1410" s="20"/>
      <c r="B1410" s="74" t="s">
        <v>45</v>
      </c>
      <c r="C1410" s="4"/>
      <c r="D1410" s="4"/>
      <c r="E1410" s="4"/>
      <c r="F1410" s="41"/>
      <c r="G1410" s="75"/>
    </row>
    <row r="1411" spans="1:7" ht="25.2" customHeight="1" x14ac:dyDescent="0.3">
      <c r="A1411" s="36" t="s">
        <v>23</v>
      </c>
      <c r="B1411" s="4" t="s">
        <v>1767</v>
      </c>
      <c r="C1411" s="4" t="s">
        <v>130</v>
      </c>
      <c r="D1411" s="22">
        <v>1.1000000000000001</v>
      </c>
      <c r="E1411" s="70">
        <v>15.5</v>
      </c>
      <c r="F1411" s="6">
        <f>D1411*E1411</f>
        <v>17.05</v>
      </c>
      <c r="G1411" s="7"/>
    </row>
    <row r="1412" spans="1:7" ht="43.8" customHeight="1" x14ac:dyDescent="0.3">
      <c r="A1412" s="36" t="s">
        <v>47</v>
      </c>
      <c r="B1412" s="4" t="s">
        <v>2908</v>
      </c>
      <c r="C1412" s="4" t="s">
        <v>304</v>
      </c>
      <c r="D1412" s="22">
        <v>5</v>
      </c>
      <c r="E1412" s="76">
        <v>0.19</v>
      </c>
      <c r="F1412" s="23">
        <f>D1412*E1412</f>
        <v>0.95</v>
      </c>
      <c r="G1412" s="7"/>
    </row>
    <row r="1413" spans="1:7" ht="28.8" x14ac:dyDescent="0.3">
      <c r="A1413" s="36" t="s">
        <v>78</v>
      </c>
      <c r="B1413" s="4" t="s">
        <v>2909</v>
      </c>
      <c r="C1413" s="4" t="s">
        <v>304</v>
      </c>
      <c r="D1413" s="22">
        <v>5</v>
      </c>
      <c r="E1413" s="6">
        <v>0.11</v>
      </c>
      <c r="F1413" s="23">
        <f>D1413*E1413</f>
        <v>0.55000000000000004</v>
      </c>
      <c r="G1413" s="7"/>
    </row>
    <row r="1414" spans="1:7" ht="15" thickBot="1" x14ac:dyDescent="0.35">
      <c r="A1414" s="36" t="s">
        <v>1051</v>
      </c>
      <c r="B1414" s="4" t="s">
        <v>1770</v>
      </c>
      <c r="C1414" s="4" t="s">
        <v>304</v>
      </c>
      <c r="D1414" s="22">
        <v>0.1</v>
      </c>
      <c r="E1414" s="6">
        <v>17.489999999999998</v>
      </c>
      <c r="F1414" s="23">
        <f>D1414*E1414</f>
        <v>1.7489999999999999</v>
      </c>
      <c r="G1414" s="93"/>
    </row>
    <row r="1415" spans="1:7" ht="15.6" thickTop="1" thickBot="1" x14ac:dyDescent="0.35">
      <c r="A1415" s="71">
        <v>2</v>
      </c>
      <c r="B1415" s="244" t="s">
        <v>49</v>
      </c>
      <c r="C1415" s="245"/>
      <c r="D1415" s="245"/>
      <c r="E1415" s="246"/>
      <c r="F1415" s="72">
        <f>SUM(F1411:F1414)</f>
        <v>20.298999999999999</v>
      </c>
      <c r="G1415" s="73">
        <f>SUM(F1415/F1423)</f>
        <v>0.57180772961570503</v>
      </c>
    </row>
    <row r="1416" spans="1:7" ht="15" thickTop="1" x14ac:dyDescent="0.3">
      <c r="A1416" s="20"/>
      <c r="B1416" s="74" t="s">
        <v>22</v>
      </c>
      <c r="C1416" s="4"/>
      <c r="D1416" s="4"/>
      <c r="E1416" s="4"/>
      <c r="F1416" s="41"/>
      <c r="G1416" s="75"/>
    </row>
    <row r="1417" spans="1:7" ht="15" thickBot="1" x14ac:dyDescent="0.35">
      <c r="A1417" s="36" t="s">
        <v>50</v>
      </c>
      <c r="B1417" s="4" t="s">
        <v>1771</v>
      </c>
      <c r="C1417" s="4" t="s">
        <v>18</v>
      </c>
      <c r="D1417" s="4">
        <v>0.01</v>
      </c>
      <c r="E1417" s="6">
        <v>96</v>
      </c>
      <c r="F1417" s="77">
        <f>D1417*E1417</f>
        <v>0.96</v>
      </c>
      <c r="G1417" s="7"/>
    </row>
    <row r="1418" spans="1:7" ht="15.6" thickTop="1" thickBot="1" x14ac:dyDescent="0.35">
      <c r="A1418" s="71">
        <v>3</v>
      </c>
      <c r="B1418" s="244" t="s">
        <v>25</v>
      </c>
      <c r="C1418" s="245"/>
      <c r="D1418" s="245"/>
      <c r="E1418" s="246"/>
      <c r="F1418" s="72">
        <f>SUM(F1417)</f>
        <v>0.96</v>
      </c>
      <c r="G1418" s="73">
        <f>SUM(F1418/F1423)</f>
        <v>2.704248585797708E-2</v>
      </c>
    </row>
    <row r="1419" spans="1:7" ht="15.6" thickTop="1" thickBot="1" x14ac:dyDescent="0.35">
      <c r="A1419" s="78" t="s">
        <v>26</v>
      </c>
      <c r="B1419" s="244" t="s">
        <v>54</v>
      </c>
      <c r="C1419" s="245"/>
      <c r="D1419" s="245"/>
      <c r="E1419" s="246"/>
      <c r="F1419" s="79">
        <f>SUM(F1409,F1415,F1418)</f>
        <v>28.063000000000002</v>
      </c>
      <c r="G1419" s="3"/>
    </row>
    <row r="1420" spans="1:7" ht="15.6" thickTop="1" thickBot="1" x14ac:dyDescent="0.35">
      <c r="A1420" s="80">
        <v>4</v>
      </c>
      <c r="B1420" s="264" t="s">
        <v>28</v>
      </c>
      <c r="C1420" s="265"/>
      <c r="D1420" s="265"/>
      <c r="E1420" s="266"/>
      <c r="F1420" s="79">
        <f>SUM(F1419)*15%</f>
        <v>4.2094500000000004</v>
      </c>
      <c r="G1420" s="73">
        <f>SUM(F1420/F1423)</f>
        <v>0.11857707509881421</v>
      </c>
    </row>
    <row r="1421" spans="1:7" ht="15.6" thickTop="1" thickBot="1" x14ac:dyDescent="0.35">
      <c r="A1421" s="78" t="s">
        <v>29</v>
      </c>
      <c r="B1421" s="244" t="s">
        <v>55</v>
      </c>
      <c r="C1421" s="245"/>
      <c r="D1421" s="245"/>
      <c r="E1421" s="246"/>
      <c r="F1421" s="81">
        <f>SUM(F1419:F1420)</f>
        <v>32.272450000000006</v>
      </c>
    </row>
    <row r="1422" spans="1:7" ht="15.6" thickTop="1" thickBot="1" x14ac:dyDescent="0.35">
      <c r="A1422" s="80">
        <v>5</v>
      </c>
      <c r="B1422" s="264" t="s">
        <v>31</v>
      </c>
      <c r="C1422" s="265"/>
      <c r="D1422" s="265"/>
      <c r="E1422" s="266"/>
      <c r="F1422" s="79">
        <f>SUM(F1421)*10%</f>
        <v>3.2272450000000008</v>
      </c>
      <c r="G1422" s="73">
        <f>SUM(F1422/F1423)</f>
        <v>9.0909090909090912E-2</v>
      </c>
    </row>
    <row r="1423" spans="1:7" ht="15.6" thickTop="1" thickBot="1" x14ac:dyDescent="0.35">
      <c r="A1423" s="78" t="s">
        <v>32</v>
      </c>
      <c r="B1423" s="244" t="s">
        <v>33</v>
      </c>
      <c r="C1423" s="245"/>
      <c r="D1423" s="245"/>
      <c r="E1423" s="246"/>
      <c r="F1423" s="81">
        <f>SUM(F1421:F1422)</f>
        <v>35.49969500000001</v>
      </c>
      <c r="G1423" s="82">
        <f>SUM(G1409,G1415,G1418,G1420,G1422)</f>
        <v>0.99999999999999978</v>
      </c>
    </row>
    <row r="1424" spans="1:7" ht="15.6" thickTop="1" thickBot="1" x14ac:dyDescent="0.35">
      <c r="A1424" s="8"/>
      <c r="B1424" s="9"/>
      <c r="C1424" s="9"/>
      <c r="D1424" s="9"/>
      <c r="E1424" s="9"/>
      <c r="F1424" s="11"/>
      <c r="G1424" s="12"/>
    </row>
    <row r="1425" spans="1:9" ht="44.4" thickTop="1" thickBot="1" x14ac:dyDescent="0.35">
      <c r="A1425" s="61" t="s">
        <v>2</v>
      </c>
      <c r="B1425" s="62" t="s">
        <v>3</v>
      </c>
      <c r="C1425" s="63" t="s">
        <v>4</v>
      </c>
      <c r="D1425" s="64" t="s">
        <v>5</v>
      </c>
      <c r="E1425" s="27"/>
      <c r="F1425" s="20"/>
      <c r="G1425" s="20"/>
      <c r="I1425" s="19"/>
    </row>
    <row r="1426" spans="1:9" ht="134.4" customHeight="1" thickTop="1" thickBot="1" x14ac:dyDescent="0.35">
      <c r="A1426" s="101" t="s">
        <v>1772</v>
      </c>
      <c r="B1426" s="222" t="s">
        <v>1773</v>
      </c>
      <c r="C1426" s="50" t="s">
        <v>130</v>
      </c>
      <c r="D1426" s="50">
        <v>1</v>
      </c>
      <c r="E1426" s="20"/>
      <c r="F1426" s="20"/>
      <c r="G1426" s="20"/>
    </row>
    <row r="1427" spans="1:9" ht="30" thickTop="1" thickBot="1" x14ac:dyDescent="0.35">
      <c r="A1427" s="61" t="s">
        <v>9</v>
      </c>
      <c r="B1427" s="62" t="s">
        <v>10</v>
      </c>
      <c r="C1427" s="62" t="s">
        <v>4</v>
      </c>
      <c r="D1427" s="62" t="s">
        <v>11</v>
      </c>
      <c r="E1427" s="62" t="s">
        <v>12</v>
      </c>
      <c r="F1427" s="62" t="s">
        <v>13</v>
      </c>
      <c r="G1427" s="64" t="s">
        <v>14</v>
      </c>
    </row>
    <row r="1428" spans="1:9" ht="15" thickTop="1" x14ac:dyDescent="0.3">
      <c r="A1428" s="20"/>
      <c r="B1428" s="67" t="s">
        <v>15</v>
      </c>
      <c r="C1428" s="68"/>
      <c r="D1428" s="68"/>
      <c r="E1428" s="68"/>
      <c r="F1428" s="68"/>
      <c r="G1428" s="7"/>
    </row>
    <row r="1429" spans="1:9" x14ac:dyDescent="0.3">
      <c r="A1429" s="36" t="s">
        <v>16</v>
      </c>
      <c r="B1429" s="4" t="s">
        <v>70</v>
      </c>
      <c r="C1429" s="4" t="s">
        <v>18</v>
      </c>
      <c r="D1429" s="22">
        <v>0.1</v>
      </c>
      <c r="E1429" s="70">
        <v>30.27</v>
      </c>
      <c r="F1429" s="6">
        <f>PRODUCT(D1429:E1429)</f>
        <v>3.0270000000000001</v>
      </c>
      <c r="G1429" s="7"/>
    </row>
    <row r="1430" spans="1:9" ht="15" thickBot="1" x14ac:dyDescent="0.35">
      <c r="A1430" s="36" t="s">
        <v>19</v>
      </c>
      <c r="B1430" s="4" t="s">
        <v>20</v>
      </c>
      <c r="C1430" s="4" t="s">
        <v>18</v>
      </c>
      <c r="D1430" s="22">
        <v>0.15</v>
      </c>
      <c r="E1430" s="70">
        <v>25.18</v>
      </c>
      <c r="F1430" s="6">
        <f>PRODUCT(D1430:E1430)</f>
        <v>3.7769999999999997</v>
      </c>
      <c r="G1430" s="7"/>
    </row>
    <row r="1431" spans="1:9" ht="15.6" thickTop="1" thickBot="1" x14ac:dyDescent="0.35">
      <c r="A1431" s="71">
        <v>1</v>
      </c>
      <c r="B1431" s="244" t="s">
        <v>21</v>
      </c>
      <c r="C1431" s="245"/>
      <c r="D1431" s="245"/>
      <c r="E1431" s="246"/>
      <c r="F1431" s="72">
        <f>SUM(F1429:F1430)</f>
        <v>6.8040000000000003</v>
      </c>
      <c r="G1431" s="73">
        <f>SUM(F1431/F1444)</f>
        <v>0.20440283219891364</v>
      </c>
    </row>
    <row r="1432" spans="1:9" ht="15" thickTop="1" x14ac:dyDescent="0.3">
      <c r="A1432" s="20"/>
      <c r="B1432" s="74" t="s">
        <v>45</v>
      </c>
      <c r="C1432" s="4"/>
      <c r="D1432" s="4"/>
      <c r="E1432" s="4"/>
      <c r="F1432" s="41"/>
      <c r="G1432" s="75"/>
    </row>
    <row r="1433" spans="1:9" ht="20.399999999999999" customHeight="1" x14ac:dyDescent="0.3">
      <c r="A1433" s="36" t="s">
        <v>23</v>
      </c>
      <c r="B1433" s="4" t="s">
        <v>1767</v>
      </c>
      <c r="C1433" s="4" t="s">
        <v>130</v>
      </c>
      <c r="D1433" s="22">
        <v>1.1000000000000001</v>
      </c>
      <c r="E1433" s="70">
        <v>15.5</v>
      </c>
      <c r="F1433" s="6">
        <f>D1433*E1433</f>
        <v>17.05</v>
      </c>
      <c r="G1433" s="7"/>
    </row>
    <row r="1434" spans="1:9" ht="54" customHeight="1" x14ac:dyDescent="0.3">
      <c r="A1434" s="36" t="s">
        <v>47</v>
      </c>
      <c r="B1434" s="4" t="s">
        <v>2908</v>
      </c>
      <c r="C1434" s="4" t="s">
        <v>304</v>
      </c>
      <c r="D1434" s="22">
        <v>5</v>
      </c>
      <c r="E1434" s="76">
        <v>0.19</v>
      </c>
      <c r="F1434" s="23">
        <f>D1434*E1434</f>
        <v>0.95</v>
      </c>
      <c r="G1434" s="7"/>
    </row>
    <row r="1435" spans="1:9" ht="39.6" customHeight="1" thickBot="1" x14ac:dyDescent="0.35">
      <c r="A1435" s="36" t="s">
        <v>78</v>
      </c>
      <c r="B1435" s="4" t="s">
        <v>2909</v>
      </c>
      <c r="C1435" s="4" t="s">
        <v>304</v>
      </c>
      <c r="D1435" s="22">
        <v>5</v>
      </c>
      <c r="E1435" s="6">
        <v>0.11</v>
      </c>
      <c r="F1435" s="23">
        <f>D1435*E1435</f>
        <v>0.55000000000000004</v>
      </c>
      <c r="G1435" s="7"/>
    </row>
    <row r="1436" spans="1:9" ht="15.6" thickTop="1" thickBot="1" x14ac:dyDescent="0.35">
      <c r="A1436" s="71">
        <v>2</v>
      </c>
      <c r="B1436" s="244">
        <v>10.3</v>
      </c>
      <c r="C1436" s="245"/>
      <c r="D1436" s="245"/>
      <c r="E1436" s="246"/>
      <c r="F1436" s="72">
        <f>SUM(F1433:F1435)</f>
        <v>18.55</v>
      </c>
      <c r="G1436" s="73">
        <f>SUM(F1436/F1444)</f>
        <v>0.55727109601555669</v>
      </c>
    </row>
    <row r="1437" spans="1:9" ht="15" thickTop="1" x14ac:dyDescent="0.3">
      <c r="A1437" s="20"/>
      <c r="B1437" s="74" t="s">
        <v>22</v>
      </c>
      <c r="C1437" s="4"/>
      <c r="D1437" s="4"/>
      <c r="E1437" s="4"/>
      <c r="F1437" s="41"/>
      <c r="G1437" s="75"/>
    </row>
    <row r="1438" spans="1:9" ht="15" thickBot="1" x14ac:dyDescent="0.35">
      <c r="A1438" s="36" t="s">
        <v>50</v>
      </c>
      <c r="B1438" s="4" t="s">
        <v>1771</v>
      </c>
      <c r="C1438" s="4" t="s">
        <v>18</v>
      </c>
      <c r="D1438" s="4">
        <v>0.01</v>
      </c>
      <c r="E1438" s="6">
        <v>96</v>
      </c>
      <c r="F1438" s="77">
        <f>D1438*E1438</f>
        <v>0.96</v>
      </c>
      <c r="G1438" s="7"/>
    </row>
    <row r="1439" spans="1:9" ht="15.6" thickTop="1" thickBot="1" x14ac:dyDescent="0.35">
      <c r="A1439" s="71">
        <v>3</v>
      </c>
      <c r="B1439" s="244" t="s">
        <v>25</v>
      </c>
      <c r="C1439" s="245"/>
      <c r="D1439" s="245"/>
      <c r="E1439" s="246"/>
      <c r="F1439" s="72">
        <f>SUM(F1438)</f>
        <v>0.96</v>
      </c>
      <c r="G1439" s="73">
        <f>SUM(F1439/F1444)</f>
        <v>2.8839905777624495E-2</v>
      </c>
    </row>
    <row r="1440" spans="1:9" ht="15.6" thickTop="1" thickBot="1" x14ac:dyDescent="0.35">
      <c r="A1440" s="78" t="s">
        <v>26</v>
      </c>
      <c r="B1440" s="244" t="s">
        <v>54</v>
      </c>
      <c r="C1440" s="245"/>
      <c r="D1440" s="245"/>
      <c r="E1440" s="246"/>
      <c r="F1440" s="79">
        <f>SUM(F1431,F1436,F1439)</f>
        <v>26.314</v>
      </c>
      <c r="G1440" s="3"/>
    </row>
    <row r="1441" spans="1:12" ht="15.6" thickTop="1" thickBot="1" x14ac:dyDescent="0.35">
      <c r="A1441" s="80">
        <v>4</v>
      </c>
      <c r="B1441" s="264" t="s">
        <v>28</v>
      </c>
      <c r="C1441" s="265"/>
      <c r="D1441" s="265"/>
      <c r="E1441" s="266"/>
      <c r="F1441" s="79">
        <f>SUM(F1440)*15%</f>
        <v>3.9470999999999998</v>
      </c>
      <c r="G1441" s="73">
        <f>SUM(F1441/F1444)</f>
        <v>0.11857707509881422</v>
      </c>
    </row>
    <row r="1442" spans="1:12" ht="15.6" thickTop="1" thickBot="1" x14ac:dyDescent="0.35">
      <c r="A1442" s="78" t="s">
        <v>29</v>
      </c>
      <c r="B1442" s="244" t="s">
        <v>55</v>
      </c>
      <c r="C1442" s="245"/>
      <c r="D1442" s="245"/>
      <c r="E1442" s="246"/>
      <c r="F1442" s="81">
        <f>SUM(F1440:F1441)</f>
        <v>30.261099999999999</v>
      </c>
    </row>
    <row r="1443" spans="1:12" ht="15.6" thickTop="1" thickBot="1" x14ac:dyDescent="0.35">
      <c r="A1443" s="80">
        <v>5</v>
      </c>
      <c r="B1443" s="264" t="s">
        <v>31</v>
      </c>
      <c r="C1443" s="265"/>
      <c r="D1443" s="265"/>
      <c r="E1443" s="266"/>
      <c r="F1443" s="79">
        <f>SUM(F1442)*10%</f>
        <v>3.0261100000000001</v>
      </c>
      <c r="G1443" s="73">
        <f>SUM(F1443/F1444)</f>
        <v>9.0909090909090912E-2</v>
      </c>
    </row>
    <row r="1444" spans="1:12" ht="15.6" thickTop="1" thickBot="1" x14ac:dyDescent="0.35">
      <c r="A1444" s="78" t="s">
        <v>32</v>
      </c>
      <c r="B1444" s="244" t="s">
        <v>33</v>
      </c>
      <c r="C1444" s="245"/>
      <c r="D1444" s="245"/>
      <c r="E1444" s="246"/>
      <c r="F1444" s="81">
        <f>SUM(F1442:F1443)</f>
        <v>33.287210000000002</v>
      </c>
      <c r="G1444" s="82">
        <f>SUM(G1431,G1436,G1439,G1441,G1443)</f>
        <v>1</v>
      </c>
    </row>
    <row r="1445" spans="1:12" ht="15.6" thickTop="1" thickBot="1" x14ac:dyDescent="0.35">
      <c r="A1445" s="8"/>
      <c r="B1445" s="9"/>
      <c r="C1445" s="9"/>
      <c r="D1445" s="9"/>
      <c r="E1445" s="9"/>
      <c r="F1445" s="11"/>
      <c r="G1445" s="12"/>
    </row>
    <row r="1446" spans="1:12" ht="75.599999999999994" customHeight="1" thickTop="1" thickBot="1" x14ac:dyDescent="0.35">
      <c r="A1446" s="61" t="s">
        <v>2</v>
      </c>
      <c r="B1446" s="62" t="s">
        <v>3</v>
      </c>
      <c r="C1446" s="63" t="s">
        <v>4</v>
      </c>
      <c r="D1446" s="64" t="s">
        <v>5</v>
      </c>
      <c r="E1446" s="27"/>
      <c r="F1446" s="20"/>
      <c r="G1446" s="20"/>
      <c r="H1446" s="2"/>
    </row>
    <row r="1447" spans="1:12" ht="99.6" customHeight="1" thickTop="1" thickBot="1" x14ac:dyDescent="0.35">
      <c r="A1447" s="101" t="s">
        <v>1774</v>
      </c>
      <c r="B1447" s="226" t="s">
        <v>2944</v>
      </c>
      <c r="C1447" s="16" t="s">
        <v>130</v>
      </c>
      <c r="D1447" s="16">
        <v>1</v>
      </c>
      <c r="E1447" s="27"/>
      <c r="F1447" s="20"/>
      <c r="G1447" s="20"/>
    </row>
    <row r="1448" spans="1:12" ht="30" thickTop="1" thickBot="1" x14ac:dyDescent="0.35">
      <c r="A1448" s="61" t="s">
        <v>9</v>
      </c>
      <c r="B1448" s="62" t="s">
        <v>10</v>
      </c>
      <c r="C1448" s="62" t="s">
        <v>4</v>
      </c>
      <c r="D1448" s="62" t="s">
        <v>11</v>
      </c>
      <c r="E1448" s="62" t="s">
        <v>12</v>
      </c>
      <c r="F1448" s="62" t="s">
        <v>13</v>
      </c>
      <c r="G1448" s="64" t="s">
        <v>14</v>
      </c>
    </row>
    <row r="1449" spans="1:12" ht="15" thickTop="1" x14ac:dyDescent="0.3">
      <c r="A1449" s="20"/>
      <c r="B1449" s="67" t="s">
        <v>15</v>
      </c>
      <c r="C1449" s="68"/>
      <c r="D1449" s="68"/>
      <c r="E1449" s="68"/>
      <c r="F1449" s="68"/>
      <c r="G1449" s="7"/>
    </row>
    <row r="1450" spans="1:12" ht="15" thickBot="1" x14ac:dyDescent="0.35">
      <c r="A1450" s="36" t="s">
        <v>16</v>
      </c>
      <c r="B1450" s="4" t="s">
        <v>17</v>
      </c>
      <c r="C1450" s="4" t="s">
        <v>18</v>
      </c>
      <c r="D1450" s="68">
        <v>0.08</v>
      </c>
      <c r="E1450" s="41">
        <v>28.09</v>
      </c>
      <c r="F1450" s="41">
        <f>D1450*E1450</f>
        <v>2.2471999999999999</v>
      </c>
      <c r="G1450" s="7"/>
    </row>
    <row r="1451" spans="1:12" ht="15.6" thickTop="1" thickBot="1" x14ac:dyDescent="0.35">
      <c r="A1451" s="71">
        <v>1</v>
      </c>
      <c r="B1451" s="244" t="s">
        <v>21</v>
      </c>
      <c r="C1451" s="245"/>
      <c r="D1451" s="245"/>
      <c r="E1451" s="246"/>
      <c r="F1451" s="72">
        <f>SUM(F1450:F1450)</f>
        <v>2.2471999999999999</v>
      </c>
      <c r="G1451" s="73">
        <f>SUM(F1451/F1459)</f>
        <v>6.3112589804564412E-2</v>
      </c>
    </row>
    <row r="1452" spans="1:12" ht="15" thickTop="1" x14ac:dyDescent="0.3">
      <c r="A1452" s="20"/>
      <c r="B1452" s="74" t="s">
        <v>45</v>
      </c>
      <c r="C1452" s="4"/>
      <c r="D1452" s="4"/>
      <c r="E1452" s="4"/>
      <c r="F1452" s="41"/>
      <c r="G1452" s="75"/>
    </row>
    <row r="1453" spans="1:12" ht="34.200000000000003" customHeight="1" thickBot="1" x14ac:dyDescent="0.35">
      <c r="A1453" s="36" t="s">
        <v>23</v>
      </c>
      <c r="B1453" s="4" t="s">
        <v>1775</v>
      </c>
      <c r="C1453" s="4" t="s">
        <v>1637</v>
      </c>
      <c r="D1453" s="22">
        <v>14</v>
      </c>
      <c r="E1453" s="6">
        <v>1.85</v>
      </c>
      <c r="F1453" s="41">
        <f>D1453*E1453</f>
        <v>25.900000000000002</v>
      </c>
      <c r="G1453" s="7"/>
      <c r="J1453" s="30"/>
      <c r="L1453" s="31"/>
    </row>
    <row r="1454" spans="1:12" ht="15.6" thickTop="1" thickBot="1" x14ac:dyDescent="0.35">
      <c r="A1454" s="71">
        <v>2</v>
      </c>
      <c r="B1454" s="244" t="s">
        <v>49</v>
      </c>
      <c r="C1454" s="245"/>
      <c r="D1454" s="245"/>
      <c r="E1454" s="246"/>
      <c r="F1454" s="72">
        <f>SUM(F1453:F1453)</f>
        <v>25.900000000000002</v>
      </c>
      <c r="G1454" s="73">
        <f>SUM(F1454/F1459)</f>
        <v>0.72740124418753049</v>
      </c>
    </row>
    <row r="1455" spans="1:12" ht="15.6" thickTop="1" thickBot="1" x14ac:dyDescent="0.35">
      <c r="A1455" s="78" t="s">
        <v>26</v>
      </c>
      <c r="B1455" s="244" t="s">
        <v>27</v>
      </c>
      <c r="C1455" s="245"/>
      <c r="D1455" s="245"/>
      <c r="E1455" s="246"/>
      <c r="F1455" s="79">
        <f>SUM(F1451,F1454)</f>
        <v>28.147200000000002</v>
      </c>
      <c r="G1455" s="3"/>
    </row>
    <row r="1456" spans="1:12" ht="15.6" thickTop="1" thickBot="1" x14ac:dyDescent="0.35">
      <c r="A1456" s="80">
        <v>3</v>
      </c>
      <c r="B1456" s="264" t="s">
        <v>28</v>
      </c>
      <c r="C1456" s="265"/>
      <c r="D1456" s="265"/>
      <c r="E1456" s="266"/>
      <c r="F1456" s="79">
        <f>SUM(F1455)*15%</f>
        <v>4.2220800000000001</v>
      </c>
      <c r="G1456" s="73">
        <f>SUM(F1456/F1459)</f>
        <v>0.11857707509881422</v>
      </c>
    </row>
    <row r="1457" spans="1:12" ht="15.6" thickTop="1" thickBot="1" x14ac:dyDescent="0.35">
      <c r="A1457" s="78" t="s">
        <v>29</v>
      </c>
      <c r="B1457" s="244" t="s">
        <v>30</v>
      </c>
      <c r="C1457" s="245"/>
      <c r="D1457" s="245"/>
      <c r="E1457" s="246"/>
      <c r="F1457" s="81">
        <f>SUM(F1455:F1456)</f>
        <v>32.369280000000003</v>
      </c>
    </row>
    <row r="1458" spans="1:12" ht="15.6" thickTop="1" thickBot="1" x14ac:dyDescent="0.35">
      <c r="A1458" s="80">
        <v>4</v>
      </c>
      <c r="B1458" s="264" t="s">
        <v>31</v>
      </c>
      <c r="C1458" s="265"/>
      <c r="D1458" s="265"/>
      <c r="E1458" s="266"/>
      <c r="F1458" s="79">
        <f>SUM(F1457)*10%</f>
        <v>3.2369280000000007</v>
      </c>
      <c r="G1458" s="73">
        <f>SUM(F1458/F1459)</f>
        <v>9.0909090909090925E-2</v>
      </c>
    </row>
    <row r="1459" spans="1:12" ht="15.6" thickTop="1" thickBot="1" x14ac:dyDescent="0.35">
      <c r="A1459" s="78" t="s">
        <v>32</v>
      </c>
      <c r="B1459" s="244" t="s">
        <v>33</v>
      </c>
      <c r="C1459" s="245"/>
      <c r="D1459" s="245"/>
      <c r="E1459" s="246"/>
      <c r="F1459" s="81">
        <f>SUM(F1457,F1458)</f>
        <v>35.606208000000002</v>
      </c>
      <c r="G1459" s="82">
        <f>SUM(G1451,G1454,G1456,G1458)</f>
        <v>1</v>
      </c>
    </row>
    <row r="1460" spans="1:12" ht="15.6" thickTop="1" thickBot="1" x14ac:dyDescent="0.35">
      <c r="A1460" s="8"/>
      <c r="B1460" s="9"/>
      <c r="C1460" s="9"/>
      <c r="D1460" s="9"/>
      <c r="E1460" s="9"/>
      <c r="F1460" s="11"/>
      <c r="G1460" s="12"/>
    </row>
    <row r="1461" spans="1:12" ht="44.4" thickTop="1" thickBot="1" x14ac:dyDescent="0.35">
      <c r="A1461" s="61" t="s">
        <v>2</v>
      </c>
      <c r="B1461" s="62" t="s">
        <v>3</v>
      </c>
      <c r="C1461" s="63" t="s">
        <v>4</v>
      </c>
      <c r="D1461" s="64" t="s">
        <v>5</v>
      </c>
      <c r="E1461" s="27"/>
      <c r="F1461" s="20"/>
      <c r="G1461" s="20"/>
    </row>
    <row r="1462" spans="1:12" ht="79.8" customHeight="1" thickTop="1" thickBot="1" x14ac:dyDescent="0.35">
      <c r="A1462" s="101" t="s">
        <v>1776</v>
      </c>
      <c r="B1462" s="222" t="s">
        <v>1777</v>
      </c>
      <c r="C1462" s="50" t="s">
        <v>8</v>
      </c>
      <c r="D1462" s="50">
        <v>1</v>
      </c>
      <c r="E1462" s="20"/>
      <c r="F1462" s="20"/>
      <c r="G1462" s="20"/>
    </row>
    <row r="1463" spans="1:12" ht="30" thickTop="1" thickBot="1" x14ac:dyDescent="0.35">
      <c r="A1463" s="61" t="s">
        <v>9</v>
      </c>
      <c r="B1463" s="62" t="s">
        <v>10</v>
      </c>
      <c r="C1463" s="62" t="s">
        <v>4</v>
      </c>
      <c r="D1463" s="62" t="s">
        <v>11</v>
      </c>
      <c r="E1463" s="62" t="s">
        <v>12</v>
      </c>
      <c r="F1463" s="62" t="s">
        <v>13</v>
      </c>
      <c r="G1463" s="64" t="s">
        <v>14</v>
      </c>
    </row>
    <row r="1464" spans="1:12" ht="15" thickTop="1" x14ac:dyDescent="0.3">
      <c r="A1464" s="20"/>
      <c r="B1464" s="67" t="s">
        <v>15</v>
      </c>
      <c r="C1464" s="68"/>
      <c r="D1464" s="68"/>
      <c r="E1464" s="68"/>
      <c r="F1464" s="68"/>
      <c r="G1464" s="7"/>
    </row>
    <row r="1465" spans="1:12" x14ac:dyDescent="0.3">
      <c r="A1465" s="36" t="s">
        <v>16</v>
      </c>
      <c r="B1465" s="4" t="s">
        <v>70</v>
      </c>
      <c r="C1465" s="4" t="s">
        <v>18</v>
      </c>
      <c r="D1465" s="4"/>
      <c r="E1465" s="4"/>
      <c r="F1465" s="4"/>
      <c r="G1465" s="7"/>
    </row>
    <row r="1466" spans="1:12" x14ac:dyDescent="0.3">
      <c r="A1466" s="36" t="s">
        <v>19</v>
      </c>
      <c r="B1466" s="4" t="s">
        <v>140</v>
      </c>
      <c r="C1466" s="4" t="s">
        <v>18</v>
      </c>
      <c r="D1466" s="4"/>
      <c r="E1466" s="4"/>
      <c r="F1466" s="4"/>
      <c r="G1466" s="7"/>
    </row>
    <row r="1467" spans="1:12" ht="15" thickBot="1" x14ac:dyDescent="0.35">
      <c r="A1467" s="36" t="s">
        <v>131</v>
      </c>
      <c r="B1467" s="4" t="s">
        <v>141</v>
      </c>
      <c r="C1467" s="4" t="s">
        <v>18</v>
      </c>
      <c r="D1467" s="4"/>
      <c r="E1467" s="4"/>
      <c r="F1467" s="4"/>
      <c r="G1467" s="7"/>
    </row>
    <row r="1468" spans="1:12" ht="15.6" thickTop="1" thickBot="1" x14ac:dyDescent="0.35">
      <c r="A1468" s="71">
        <v>1</v>
      </c>
      <c r="B1468" s="244" t="s">
        <v>21</v>
      </c>
      <c r="C1468" s="245"/>
      <c r="D1468" s="245"/>
      <c r="E1468" s="246"/>
      <c r="F1468" s="160"/>
      <c r="G1468" s="107"/>
    </row>
    <row r="1469" spans="1:12" ht="15" thickTop="1" x14ac:dyDescent="0.3">
      <c r="A1469" s="20"/>
      <c r="B1469" s="74" t="s">
        <v>45</v>
      </c>
      <c r="C1469" s="4"/>
      <c r="D1469" s="4"/>
      <c r="E1469" s="4"/>
      <c r="F1469" s="68"/>
      <c r="G1469" s="75"/>
    </row>
    <row r="1470" spans="1:12" ht="29.4" thickBot="1" x14ac:dyDescent="0.35">
      <c r="A1470" s="36" t="s">
        <v>23</v>
      </c>
      <c r="B1470" s="4" t="s">
        <v>1778</v>
      </c>
      <c r="C1470" s="4" t="s">
        <v>8</v>
      </c>
      <c r="D1470" s="22">
        <v>1</v>
      </c>
      <c r="E1470" s="76">
        <v>514.66</v>
      </c>
      <c r="F1470" s="6">
        <f>PRODUCT(D1470:E1470)</f>
        <v>514.66</v>
      </c>
      <c r="G1470" s="7"/>
      <c r="J1470" s="30"/>
      <c r="L1470" s="31"/>
    </row>
    <row r="1471" spans="1:12" ht="15.6" thickTop="1" thickBot="1" x14ac:dyDescent="0.35">
      <c r="A1471" s="71">
        <v>2</v>
      </c>
      <c r="B1471" s="244" t="s">
        <v>49</v>
      </c>
      <c r="C1471" s="245"/>
      <c r="D1471" s="245"/>
      <c r="E1471" s="246"/>
      <c r="F1471" s="72">
        <f>SUM(F1470)</f>
        <v>514.66</v>
      </c>
      <c r="G1471" s="73">
        <f>SUM(F1471/F1479)</f>
        <v>0.78992445267272604</v>
      </c>
    </row>
    <row r="1472" spans="1:12" ht="15" thickTop="1" x14ac:dyDescent="0.3">
      <c r="A1472" s="20"/>
      <c r="B1472" s="74" t="s">
        <v>22</v>
      </c>
      <c r="C1472" s="4"/>
      <c r="D1472" s="4"/>
      <c r="E1472" s="4"/>
      <c r="F1472" s="41"/>
      <c r="G1472" s="75"/>
    </row>
    <row r="1473" spans="1:7" ht="35.4" customHeight="1" thickBot="1" x14ac:dyDescent="0.35">
      <c r="A1473" s="36" t="s">
        <v>50</v>
      </c>
      <c r="B1473" s="4" t="s">
        <v>699</v>
      </c>
      <c r="C1473" s="4" t="s">
        <v>18</v>
      </c>
      <c r="D1473" s="4">
        <v>0.03</v>
      </c>
      <c r="E1473" s="76">
        <v>12.8</v>
      </c>
      <c r="F1473" s="77">
        <f>PRODUCT(D1473:E1473)</f>
        <v>0.38400000000000001</v>
      </c>
      <c r="G1473" s="7"/>
    </row>
    <row r="1474" spans="1:7" ht="15.6" thickTop="1" thickBot="1" x14ac:dyDescent="0.35">
      <c r="A1474" s="71">
        <v>3</v>
      </c>
      <c r="B1474" s="244" t="s">
        <v>25</v>
      </c>
      <c r="C1474" s="245"/>
      <c r="D1474" s="245"/>
      <c r="E1474" s="246"/>
      <c r="F1474" s="72">
        <f>SUM(F1473)</f>
        <v>0.38400000000000001</v>
      </c>
      <c r="G1474" s="73">
        <f>SUM(F1474/F1479)</f>
        <v>5.8938131936876151E-4</v>
      </c>
    </row>
    <row r="1475" spans="1:7" ht="15.6" thickTop="1" thickBot="1" x14ac:dyDescent="0.35">
      <c r="A1475" s="78" t="s">
        <v>26</v>
      </c>
      <c r="B1475" s="244" t="s">
        <v>54</v>
      </c>
      <c r="C1475" s="245"/>
      <c r="D1475" s="245"/>
      <c r="E1475" s="246"/>
      <c r="F1475" s="79">
        <f>SUM(F1468,F1471,F1474)</f>
        <v>515.04399999999998</v>
      </c>
      <c r="G1475" s="3"/>
    </row>
    <row r="1476" spans="1:7" ht="15.6" thickTop="1" thickBot="1" x14ac:dyDescent="0.35">
      <c r="A1476" s="80">
        <v>4</v>
      </c>
      <c r="B1476" s="264" t="s">
        <v>28</v>
      </c>
      <c r="C1476" s="265"/>
      <c r="D1476" s="265"/>
      <c r="E1476" s="266"/>
      <c r="F1476" s="79">
        <f>SUM(F1475)*15%</f>
        <v>77.256599999999992</v>
      </c>
      <c r="G1476" s="73">
        <f>SUM(F1476/F1479)</f>
        <v>0.11857707509881421</v>
      </c>
    </row>
    <row r="1477" spans="1:7" ht="15.6" thickTop="1" thickBot="1" x14ac:dyDescent="0.35">
      <c r="A1477" s="78" t="s">
        <v>29</v>
      </c>
      <c r="B1477" s="244" t="s">
        <v>55</v>
      </c>
      <c r="C1477" s="245"/>
      <c r="D1477" s="245"/>
      <c r="E1477" s="246"/>
      <c r="F1477" s="81">
        <f>SUM(F1475:F1476)</f>
        <v>592.30060000000003</v>
      </c>
    </row>
    <row r="1478" spans="1:7" ht="15.6" thickTop="1" thickBot="1" x14ac:dyDescent="0.35">
      <c r="A1478" s="80">
        <v>5</v>
      </c>
      <c r="B1478" s="264" t="s">
        <v>31</v>
      </c>
      <c r="C1478" s="265"/>
      <c r="D1478" s="265"/>
      <c r="E1478" s="266"/>
      <c r="F1478" s="79">
        <f>SUM(F1477)*10%</f>
        <v>59.230060000000009</v>
      </c>
      <c r="G1478" s="73">
        <f>SUM(F1478/F1479)</f>
        <v>9.0909090909090925E-2</v>
      </c>
    </row>
    <row r="1479" spans="1:7" ht="15.6" thickTop="1" thickBot="1" x14ac:dyDescent="0.35">
      <c r="A1479" s="78" t="s">
        <v>32</v>
      </c>
      <c r="B1479" s="244" t="s">
        <v>33</v>
      </c>
      <c r="C1479" s="245"/>
      <c r="D1479" s="245"/>
      <c r="E1479" s="246"/>
      <c r="F1479" s="81">
        <f>SUM(F1477:F1478)</f>
        <v>651.53066000000001</v>
      </c>
      <c r="G1479" s="82">
        <f>SUM(G1466,G1471,G1474,G1476,G1478)</f>
        <v>1</v>
      </c>
    </row>
    <row r="1480" spans="1:7" ht="15.6" thickTop="1" thickBot="1" x14ac:dyDescent="0.35">
      <c r="A1480" s="9"/>
      <c r="B1480" s="9"/>
      <c r="C1480" s="9"/>
      <c r="D1480" s="9"/>
      <c r="E1480" s="9"/>
    </row>
    <row r="1481" spans="1:7" ht="44.4" thickTop="1" thickBot="1" x14ac:dyDescent="0.35">
      <c r="A1481" s="61" t="s">
        <v>2</v>
      </c>
      <c r="B1481" s="62" t="s">
        <v>3</v>
      </c>
      <c r="C1481" s="63" t="s">
        <v>4</v>
      </c>
      <c r="D1481" s="64" t="s">
        <v>5</v>
      </c>
      <c r="E1481" s="27"/>
      <c r="F1481" s="20"/>
      <c r="G1481" s="20"/>
    </row>
    <row r="1482" spans="1:7" ht="103.2" customHeight="1" thickTop="1" thickBot="1" x14ac:dyDescent="0.35">
      <c r="A1482" s="101" t="s">
        <v>1779</v>
      </c>
      <c r="B1482" s="222" t="s">
        <v>1780</v>
      </c>
      <c r="C1482" s="50" t="s">
        <v>130</v>
      </c>
      <c r="D1482" s="50">
        <v>1</v>
      </c>
      <c r="E1482" s="20"/>
      <c r="F1482" s="20"/>
      <c r="G1482" s="20"/>
    </row>
    <row r="1483" spans="1:7" ht="30" thickTop="1" thickBot="1" x14ac:dyDescent="0.35">
      <c r="A1483" s="61" t="s">
        <v>9</v>
      </c>
      <c r="B1483" s="62" t="s">
        <v>10</v>
      </c>
      <c r="C1483" s="62" t="s">
        <v>4</v>
      </c>
      <c r="D1483" s="62" t="s">
        <v>11</v>
      </c>
      <c r="E1483" s="62" t="s">
        <v>12</v>
      </c>
      <c r="F1483" s="62" t="s">
        <v>13</v>
      </c>
      <c r="G1483" s="64" t="s">
        <v>14</v>
      </c>
    </row>
    <row r="1484" spans="1:7" ht="15" thickTop="1" x14ac:dyDescent="0.3">
      <c r="A1484" s="20"/>
      <c r="B1484" s="67" t="s">
        <v>15</v>
      </c>
      <c r="C1484" s="68"/>
      <c r="D1484" s="68"/>
      <c r="E1484" s="68"/>
      <c r="F1484" s="68"/>
      <c r="G1484" s="7"/>
    </row>
    <row r="1485" spans="1:7" ht="15" thickBot="1" x14ac:dyDescent="0.35">
      <c r="A1485" s="36" t="s">
        <v>16</v>
      </c>
      <c r="B1485" s="4" t="s">
        <v>70</v>
      </c>
      <c r="C1485" s="4" t="s">
        <v>18</v>
      </c>
      <c r="D1485" s="22">
        <v>7.8E-2</v>
      </c>
      <c r="E1485" s="91">
        <v>30.27</v>
      </c>
      <c r="F1485" s="6">
        <f>PRODUCT(D1485:E1485)</f>
        <v>2.3610600000000002</v>
      </c>
      <c r="G1485" s="7"/>
    </row>
    <row r="1486" spans="1:7" ht="15.6" thickTop="1" thickBot="1" x14ac:dyDescent="0.35">
      <c r="A1486" s="71">
        <v>1</v>
      </c>
      <c r="B1486" s="244" t="s">
        <v>21</v>
      </c>
      <c r="C1486" s="245"/>
      <c r="D1486" s="245"/>
      <c r="E1486" s="246"/>
      <c r="F1486" s="72">
        <f>SUM(F1485)</f>
        <v>2.3610600000000002</v>
      </c>
      <c r="G1486" s="73">
        <f>SUM(F1486/F1494)</f>
        <v>0.19521377262409975</v>
      </c>
    </row>
    <row r="1487" spans="1:7" ht="15" thickTop="1" x14ac:dyDescent="0.3">
      <c r="A1487" s="20"/>
      <c r="B1487" s="74" t="s">
        <v>45</v>
      </c>
      <c r="C1487" s="4"/>
      <c r="D1487" s="4"/>
      <c r="E1487" s="4"/>
      <c r="F1487" s="41"/>
      <c r="G1487" s="75"/>
    </row>
    <row r="1488" spans="1:7" ht="44.4" customHeight="1" thickBot="1" x14ac:dyDescent="0.35">
      <c r="A1488" s="36" t="s">
        <v>23</v>
      </c>
      <c r="B1488" s="4" t="s">
        <v>1781</v>
      </c>
      <c r="C1488" s="4" t="s">
        <v>1782</v>
      </c>
      <c r="D1488" s="22">
        <v>0.5</v>
      </c>
      <c r="E1488" s="76">
        <v>14.4</v>
      </c>
      <c r="F1488" s="6">
        <f>PRODUCT(D1488:E1488)</f>
        <v>7.2</v>
      </c>
      <c r="G1488" s="7"/>
    </row>
    <row r="1489" spans="1:7" ht="15.6" thickTop="1" thickBot="1" x14ac:dyDescent="0.35">
      <c r="A1489" s="71">
        <v>2</v>
      </c>
      <c r="B1489" s="244" t="s">
        <v>49</v>
      </c>
      <c r="C1489" s="245"/>
      <c r="D1489" s="245"/>
      <c r="E1489" s="246"/>
      <c r="F1489" s="72">
        <f>SUM(F1488)</f>
        <v>7.2</v>
      </c>
      <c r="G1489" s="73">
        <f>SUM(F1489/F1494)</f>
        <v>0.59530006136799496</v>
      </c>
    </row>
    <row r="1490" spans="1:7" ht="15.6" thickTop="1" thickBot="1" x14ac:dyDescent="0.35">
      <c r="A1490" s="78" t="s">
        <v>26</v>
      </c>
      <c r="B1490" s="244" t="s">
        <v>27</v>
      </c>
      <c r="C1490" s="245"/>
      <c r="D1490" s="245"/>
      <c r="E1490" s="246"/>
      <c r="F1490" s="79">
        <f>SUM(F1486,F1489)</f>
        <v>9.5610600000000012</v>
      </c>
      <c r="G1490" s="3"/>
    </row>
    <row r="1491" spans="1:7" ht="15.6" thickTop="1" thickBot="1" x14ac:dyDescent="0.35">
      <c r="A1491" s="80">
        <v>3</v>
      </c>
      <c r="B1491" s="264" t="s">
        <v>28</v>
      </c>
      <c r="C1491" s="265"/>
      <c r="D1491" s="265"/>
      <c r="E1491" s="266"/>
      <c r="F1491" s="79">
        <f>SUM(F1490)*15%</f>
        <v>1.4341590000000002</v>
      </c>
      <c r="G1491" s="73">
        <f>SUM(F1491/F1494)</f>
        <v>0.11857707509881421</v>
      </c>
    </row>
    <row r="1492" spans="1:7" ht="15.6" thickTop="1" thickBot="1" x14ac:dyDescent="0.35">
      <c r="A1492" s="78" t="s">
        <v>29</v>
      </c>
      <c r="B1492" s="244" t="s">
        <v>30</v>
      </c>
      <c r="C1492" s="245"/>
      <c r="D1492" s="245"/>
      <c r="E1492" s="246"/>
      <c r="F1492" s="81">
        <f>SUM(F1490:F1491)</f>
        <v>10.995219000000002</v>
      </c>
    </row>
    <row r="1493" spans="1:7" ht="15.6" thickTop="1" thickBot="1" x14ac:dyDescent="0.35">
      <c r="A1493" s="80">
        <v>4</v>
      </c>
      <c r="B1493" s="264" t="s">
        <v>31</v>
      </c>
      <c r="C1493" s="265"/>
      <c r="D1493" s="265"/>
      <c r="E1493" s="266"/>
      <c r="F1493" s="79">
        <f>SUM(F1492)*10%</f>
        <v>1.0995219000000003</v>
      </c>
      <c r="G1493" s="73">
        <f>SUM(F1493/F1494)</f>
        <v>9.0909090909090912E-2</v>
      </c>
    </row>
    <row r="1494" spans="1:7" ht="15.6" thickTop="1" thickBot="1" x14ac:dyDescent="0.35">
      <c r="A1494" s="78" t="s">
        <v>32</v>
      </c>
      <c r="B1494" s="244" t="s">
        <v>33</v>
      </c>
      <c r="C1494" s="245"/>
      <c r="D1494" s="245"/>
      <c r="E1494" s="246"/>
      <c r="F1494" s="81">
        <f>SUM(F1492:F1493)</f>
        <v>12.094740900000003</v>
      </c>
      <c r="G1494" s="82">
        <f>SUM(G1481,G1486,G1489,G1491,G1493)</f>
        <v>0.99999999999999989</v>
      </c>
    </row>
    <row r="1495" spans="1:7" ht="15.6" thickTop="1" thickBot="1" x14ac:dyDescent="0.35">
      <c r="A1495" s="9"/>
      <c r="B1495" s="9"/>
      <c r="C1495" s="9"/>
      <c r="D1495" s="9"/>
      <c r="E1495" s="9"/>
    </row>
    <row r="1496" spans="1:7" ht="44.4" thickTop="1" thickBot="1" x14ac:dyDescent="0.35">
      <c r="A1496" s="61" t="s">
        <v>2</v>
      </c>
      <c r="B1496" s="62" t="s">
        <v>3</v>
      </c>
      <c r="C1496" s="63" t="s">
        <v>4</v>
      </c>
      <c r="D1496" s="64" t="s">
        <v>5</v>
      </c>
      <c r="E1496" s="27"/>
      <c r="F1496" s="20"/>
      <c r="G1496" s="20"/>
    </row>
    <row r="1497" spans="1:7" ht="105" customHeight="1" thickTop="1" thickBot="1" x14ac:dyDescent="0.35">
      <c r="A1497" s="101" t="s">
        <v>1783</v>
      </c>
      <c r="B1497" s="222" t="s">
        <v>1784</v>
      </c>
      <c r="C1497" s="50" t="s">
        <v>130</v>
      </c>
      <c r="D1497" s="50">
        <v>1</v>
      </c>
      <c r="E1497" s="20"/>
      <c r="F1497" s="20"/>
      <c r="G1497" s="20"/>
    </row>
    <row r="1498" spans="1:7" ht="30" thickTop="1" thickBot="1" x14ac:dyDescent="0.35">
      <c r="A1498" s="61" t="s">
        <v>9</v>
      </c>
      <c r="B1498" s="62" t="s">
        <v>10</v>
      </c>
      <c r="C1498" s="62" t="s">
        <v>4</v>
      </c>
      <c r="D1498" s="62" t="s">
        <v>11</v>
      </c>
      <c r="E1498" s="62" t="s">
        <v>12</v>
      </c>
      <c r="F1498" s="62" t="s">
        <v>13</v>
      </c>
      <c r="G1498" s="64" t="s">
        <v>14</v>
      </c>
    </row>
    <row r="1499" spans="1:7" ht="15" thickTop="1" x14ac:dyDescent="0.3">
      <c r="A1499" s="20"/>
      <c r="B1499" s="67" t="s">
        <v>15</v>
      </c>
      <c r="C1499" s="68"/>
      <c r="D1499" s="68"/>
      <c r="E1499" s="68"/>
      <c r="F1499" s="68"/>
      <c r="G1499" s="7"/>
    </row>
    <row r="1500" spans="1:7" ht="15" thickBot="1" x14ac:dyDescent="0.35">
      <c r="A1500" s="36" t="s">
        <v>16</v>
      </c>
      <c r="B1500" s="4" t="s">
        <v>70</v>
      </c>
      <c r="C1500" s="4" t="s">
        <v>18</v>
      </c>
      <c r="D1500" s="22">
        <v>7.8E-2</v>
      </c>
      <c r="E1500" s="91">
        <v>30.27</v>
      </c>
      <c r="F1500" s="6">
        <f>PRODUCT(D1500:E1500)</f>
        <v>2.3610600000000002</v>
      </c>
      <c r="G1500" s="7"/>
    </row>
    <row r="1501" spans="1:7" ht="15.6" thickTop="1" thickBot="1" x14ac:dyDescent="0.35">
      <c r="A1501" s="71">
        <v>1</v>
      </c>
      <c r="B1501" s="244" t="s">
        <v>21</v>
      </c>
      <c r="C1501" s="245"/>
      <c r="D1501" s="245"/>
      <c r="E1501" s="246"/>
      <c r="F1501" s="72">
        <f>SUM(F1500)</f>
        <v>2.3610600000000002</v>
      </c>
      <c r="G1501" s="73">
        <f>SUM(F1501/F1509)</f>
        <v>0.25390223898123204</v>
      </c>
    </row>
    <row r="1502" spans="1:7" ht="21" customHeight="1" thickTop="1" x14ac:dyDescent="0.3">
      <c r="A1502" s="20"/>
      <c r="B1502" s="74" t="s">
        <v>45</v>
      </c>
      <c r="C1502" s="4"/>
      <c r="D1502" s="4"/>
      <c r="E1502" s="4"/>
      <c r="F1502" s="41"/>
      <c r="G1502" s="75"/>
    </row>
    <row r="1503" spans="1:7" ht="41.4" customHeight="1" thickBot="1" x14ac:dyDescent="0.35">
      <c r="A1503" s="36" t="s">
        <v>23</v>
      </c>
      <c r="B1503" s="4" t="s">
        <v>1785</v>
      </c>
      <c r="C1503" s="4" t="s">
        <v>1782</v>
      </c>
      <c r="D1503" s="22">
        <v>0.5</v>
      </c>
      <c r="E1503" s="76">
        <v>9.98</v>
      </c>
      <c r="F1503" s="6">
        <f>PRODUCT(D1503:E1503)</f>
        <v>4.99</v>
      </c>
      <c r="G1503" s="7"/>
    </row>
    <row r="1504" spans="1:7" ht="15.6" thickTop="1" thickBot="1" x14ac:dyDescent="0.35">
      <c r="A1504" s="71">
        <v>2</v>
      </c>
      <c r="B1504" s="244" t="s">
        <v>49</v>
      </c>
      <c r="C1504" s="245"/>
      <c r="D1504" s="245"/>
      <c r="E1504" s="246"/>
      <c r="F1504" s="72">
        <f>SUM(F1503)</f>
        <v>4.99</v>
      </c>
      <c r="G1504" s="73">
        <f>SUM(F1504/F1509)</f>
        <v>0.53661159501086286</v>
      </c>
    </row>
    <row r="1505" spans="1:7" ht="15.6" thickTop="1" thickBot="1" x14ac:dyDescent="0.35">
      <c r="A1505" s="78" t="s">
        <v>26</v>
      </c>
      <c r="B1505" s="244" t="s">
        <v>27</v>
      </c>
      <c r="C1505" s="245"/>
      <c r="D1505" s="245"/>
      <c r="E1505" s="246"/>
      <c r="F1505" s="79">
        <f>SUM(F1501,F1504)</f>
        <v>7.3510600000000004</v>
      </c>
      <c r="G1505" s="3"/>
    </row>
    <row r="1506" spans="1:7" ht="15.6" thickTop="1" thickBot="1" x14ac:dyDescent="0.35">
      <c r="A1506" s="80">
        <v>3</v>
      </c>
      <c r="B1506" s="264" t="s">
        <v>28</v>
      </c>
      <c r="C1506" s="265"/>
      <c r="D1506" s="265"/>
      <c r="E1506" s="266"/>
      <c r="F1506" s="79">
        <f>SUM(F1505)*15%</f>
        <v>1.1026590000000001</v>
      </c>
      <c r="G1506" s="73">
        <f>SUM(F1506/F1509)</f>
        <v>0.11857707509881424</v>
      </c>
    </row>
    <row r="1507" spans="1:7" ht="15.6" thickTop="1" thickBot="1" x14ac:dyDescent="0.35">
      <c r="A1507" s="78" t="s">
        <v>29</v>
      </c>
      <c r="B1507" s="244" t="s">
        <v>30</v>
      </c>
      <c r="C1507" s="245"/>
      <c r="D1507" s="245"/>
      <c r="E1507" s="246"/>
      <c r="F1507" s="81">
        <f>SUM(F1505:F1506)</f>
        <v>8.4537189999999995</v>
      </c>
    </row>
    <row r="1508" spans="1:7" ht="15.6" thickTop="1" thickBot="1" x14ac:dyDescent="0.35">
      <c r="A1508" s="80">
        <v>4</v>
      </c>
      <c r="B1508" s="264" t="s">
        <v>31</v>
      </c>
      <c r="C1508" s="265"/>
      <c r="D1508" s="265"/>
      <c r="E1508" s="266"/>
      <c r="F1508" s="79">
        <f>SUM(F1507)*10%</f>
        <v>0.84537189999999995</v>
      </c>
      <c r="G1508" s="73">
        <f>SUM(F1508/F1509)</f>
        <v>9.0909090909090912E-2</v>
      </c>
    </row>
    <row r="1509" spans="1:7" ht="15.6" thickTop="1" thickBot="1" x14ac:dyDescent="0.35">
      <c r="A1509" s="78" t="s">
        <v>32</v>
      </c>
      <c r="B1509" s="244" t="s">
        <v>33</v>
      </c>
      <c r="C1509" s="245"/>
      <c r="D1509" s="245"/>
      <c r="E1509" s="246"/>
      <c r="F1509" s="81">
        <f>SUM(F1507:F1508)</f>
        <v>9.2990908999999995</v>
      </c>
      <c r="G1509" s="82">
        <f>SUM(G1496,G1501,G1504,G1506,G1508)</f>
        <v>1</v>
      </c>
    </row>
    <row r="1510" spans="1:7" ht="15.6" thickTop="1" thickBot="1" x14ac:dyDescent="0.35">
      <c r="A1510" s="9"/>
      <c r="B1510" s="9"/>
      <c r="C1510" s="9"/>
      <c r="D1510" s="9"/>
      <c r="E1510" s="9"/>
    </row>
    <row r="1511" spans="1:7" ht="44.4" thickTop="1" thickBot="1" x14ac:dyDescent="0.35">
      <c r="A1511" s="61" t="s">
        <v>2</v>
      </c>
      <c r="B1511" s="62" t="s">
        <v>3</v>
      </c>
      <c r="C1511" s="63" t="s">
        <v>4</v>
      </c>
      <c r="D1511" s="64" t="s">
        <v>5</v>
      </c>
      <c r="E1511" s="27"/>
      <c r="F1511" s="20"/>
      <c r="G1511" s="20"/>
    </row>
    <row r="1512" spans="1:7" ht="43.2" customHeight="1" thickTop="1" thickBot="1" x14ac:dyDescent="0.35">
      <c r="A1512" s="101" t="s">
        <v>1786</v>
      </c>
      <c r="B1512" s="47" t="s">
        <v>1787</v>
      </c>
      <c r="C1512" s="50" t="s">
        <v>130</v>
      </c>
      <c r="D1512" s="50">
        <v>1</v>
      </c>
      <c r="E1512" s="20"/>
      <c r="F1512" s="20"/>
      <c r="G1512" s="20"/>
    </row>
    <row r="1513" spans="1:7" ht="30" thickTop="1" thickBot="1" x14ac:dyDescent="0.35">
      <c r="A1513" s="61" t="s">
        <v>9</v>
      </c>
      <c r="B1513" s="62" t="s">
        <v>10</v>
      </c>
      <c r="C1513" s="62" t="s">
        <v>4</v>
      </c>
      <c r="D1513" s="62" t="s">
        <v>11</v>
      </c>
      <c r="E1513" s="62" t="s">
        <v>12</v>
      </c>
      <c r="F1513" s="62" t="s">
        <v>13</v>
      </c>
      <c r="G1513" s="64" t="s">
        <v>14</v>
      </c>
    </row>
    <row r="1514" spans="1:7" ht="15" thickTop="1" x14ac:dyDescent="0.3">
      <c r="A1514" s="20"/>
      <c r="B1514" s="67" t="s">
        <v>15</v>
      </c>
      <c r="C1514" s="68"/>
      <c r="D1514" s="68"/>
      <c r="E1514" s="68"/>
      <c r="F1514" s="68"/>
      <c r="G1514" s="7"/>
    </row>
    <row r="1515" spans="1:7" ht="15" thickBot="1" x14ac:dyDescent="0.35">
      <c r="A1515" s="36" t="s">
        <v>16</v>
      </c>
      <c r="B1515" s="4" t="s">
        <v>70</v>
      </c>
      <c r="C1515" s="4" t="s">
        <v>18</v>
      </c>
      <c r="D1515" s="22">
        <v>0.14599999999999999</v>
      </c>
      <c r="E1515" s="91">
        <v>30.27</v>
      </c>
      <c r="F1515" s="6">
        <f>PRODUCT(D1515:E1515)</f>
        <v>4.4194199999999997</v>
      </c>
      <c r="G1515" s="7"/>
    </row>
    <row r="1516" spans="1:7" ht="15.6" thickTop="1" thickBot="1" x14ac:dyDescent="0.35">
      <c r="A1516" s="71">
        <v>1</v>
      </c>
      <c r="B1516" s="244" t="s">
        <v>21</v>
      </c>
      <c r="C1516" s="245"/>
      <c r="D1516" s="245"/>
      <c r="E1516" s="246"/>
      <c r="F1516" s="72">
        <f>SUM(F1515)</f>
        <v>4.4194199999999997</v>
      </c>
      <c r="G1516" s="73">
        <f>SUM(F1516/F1524)</f>
        <v>0.27941256458003833</v>
      </c>
    </row>
    <row r="1517" spans="1:7" ht="15" thickTop="1" x14ac:dyDescent="0.3">
      <c r="A1517" s="20"/>
      <c r="B1517" s="74" t="s">
        <v>45</v>
      </c>
      <c r="C1517" s="4"/>
      <c r="D1517" s="4"/>
      <c r="E1517" s="4"/>
      <c r="F1517" s="41"/>
      <c r="G1517" s="75"/>
    </row>
    <row r="1518" spans="1:7" ht="37.200000000000003" customHeight="1" thickBot="1" x14ac:dyDescent="0.35">
      <c r="A1518" s="36" t="s">
        <v>23</v>
      </c>
      <c r="B1518" s="4" t="s">
        <v>1788</v>
      </c>
      <c r="C1518" s="4" t="s">
        <v>1782</v>
      </c>
      <c r="D1518" s="22">
        <v>0.2</v>
      </c>
      <c r="E1518" s="76">
        <v>40.42</v>
      </c>
      <c r="F1518" s="6">
        <f>PRODUCT(D1518:E1518)</f>
        <v>8.0840000000000014</v>
      </c>
      <c r="G1518" s="7"/>
    </row>
    <row r="1519" spans="1:7" ht="15.6" thickTop="1" thickBot="1" x14ac:dyDescent="0.35">
      <c r="A1519" s="71">
        <v>2</v>
      </c>
      <c r="B1519" s="244" t="s">
        <v>49</v>
      </c>
      <c r="C1519" s="245"/>
      <c r="D1519" s="245"/>
      <c r="E1519" s="246"/>
      <c r="F1519" s="72">
        <f>SUM(F1518)</f>
        <v>8.0840000000000014</v>
      </c>
      <c r="G1519" s="73">
        <f>SUM(F1519/F1524)</f>
        <v>0.51110126941205647</v>
      </c>
    </row>
    <row r="1520" spans="1:7" ht="15.6" thickTop="1" thickBot="1" x14ac:dyDescent="0.35">
      <c r="A1520" s="78" t="s">
        <v>26</v>
      </c>
      <c r="B1520" s="244" t="s">
        <v>27</v>
      </c>
      <c r="C1520" s="245"/>
      <c r="D1520" s="245"/>
      <c r="E1520" s="246"/>
      <c r="F1520" s="79">
        <f>SUM(F1516,F1519)</f>
        <v>12.503420000000002</v>
      </c>
      <c r="G1520" s="3"/>
    </row>
    <row r="1521" spans="1:7" ht="15.6" thickTop="1" thickBot="1" x14ac:dyDescent="0.35">
      <c r="A1521" s="80">
        <v>3</v>
      </c>
      <c r="B1521" s="264" t="s">
        <v>28</v>
      </c>
      <c r="C1521" s="265"/>
      <c r="D1521" s="265"/>
      <c r="E1521" s="266"/>
      <c r="F1521" s="79">
        <f>SUM(F1520)*15%</f>
        <v>1.8755130000000002</v>
      </c>
      <c r="G1521" s="73">
        <f>SUM(F1521/F1524)</f>
        <v>0.11857707509881422</v>
      </c>
    </row>
    <row r="1522" spans="1:7" ht="15.6" thickTop="1" thickBot="1" x14ac:dyDescent="0.35">
      <c r="A1522" s="78" t="s">
        <v>29</v>
      </c>
      <c r="B1522" s="244" t="s">
        <v>30</v>
      </c>
      <c r="C1522" s="245"/>
      <c r="D1522" s="245"/>
      <c r="E1522" s="246"/>
      <c r="F1522" s="81">
        <f>SUM(F1520:F1521)</f>
        <v>14.378933000000002</v>
      </c>
    </row>
    <row r="1523" spans="1:7" ht="15.6" thickTop="1" thickBot="1" x14ac:dyDescent="0.35">
      <c r="A1523" s="80">
        <v>4</v>
      </c>
      <c r="B1523" s="264" t="s">
        <v>31</v>
      </c>
      <c r="C1523" s="265"/>
      <c r="D1523" s="265"/>
      <c r="E1523" s="266"/>
      <c r="F1523" s="79">
        <f>SUM(F1522)*10%</f>
        <v>1.4378933000000003</v>
      </c>
      <c r="G1523" s="73">
        <f>SUM(F1523/F1524)</f>
        <v>9.0909090909090912E-2</v>
      </c>
    </row>
    <row r="1524" spans="1:7" ht="15.6" thickTop="1" thickBot="1" x14ac:dyDescent="0.35">
      <c r="A1524" s="78" t="s">
        <v>32</v>
      </c>
      <c r="B1524" s="244" t="s">
        <v>33</v>
      </c>
      <c r="C1524" s="245"/>
      <c r="D1524" s="245"/>
      <c r="E1524" s="246"/>
      <c r="F1524" s="81">
        <f>SUM(F1522:F1523)</f>
        <v>15.816826300000002</v>
      </c>
      <c r="G1524" s="82">
        <f>SUM(G1511,G1516,G1519,G1521,G1523)</f>
        <v>0.99999999999999989</v>
      </c>
    </row>
    <row r="1525" spans="1:7" ht="15.6" thickTop="1" thickBot="1" x14ac:dyDescent="0.35">
      <c r="A1525" s="9"/>
      <c r="B1525" s="9"/>
      <c r="C1525" s="9"/>
      <c r="D1525" s="9"/>
      <c r="E1525" s="9"/>
    </row>
    <row r="1526" spans="1:7" ht="44.4" thickTop="1" thickBot="1" x14ac:dyDescent="0.35">
      <c r="A1526" s="61" t="s">
        <v>2</v>
      </c>
      <c r="B1526" s="62" t="s">
        <v>3</v>
      </c>
      <c r="C1526" s="63" t="s">
        <v>4</v>
      </c>
      <c r="D1526" s="64" t="s">
        <v>5</v>
      </c>
      <c r="E1526" s="27"/>
      <c r="F1526" s="20"/>
      <c r="G1526" s="20"/>
    </row>
    <row r="1527" spans="1:7" ht="43.8" customHeight="1" thickTop="1" thickBot="1" x14ac:dyDescent="0.35">
      <c r="A1527" s="101" t="s">
        <v>1789</v>
      </c>
      <c r="B1527" s="47" t="s">
        <v>1790</v>
      </c>
      <c r="C1527" s="50" t="s">
        <v>130</v>
      </c>
      <c r="D1527" s="50">
        <v>1</v>
      </c>
      <c r="E1527" s="20"/>
      <c r="F1527" s="20"/>
      <c r="G1527" s="20"/>
    </row>
    <row r="1528" spans="1:7" ht="30" thickTop="1" thickBot="1" x14ac:dyDescent="0.35">
      <c r="A1528" s="61" t="s">
        <v>9</v>
      </c>
      <c r="B1528" s="62" t="s">
        <v>10</v>
      </c>
      <c r="C1528" s="62" t="s">
        <v>4</v>
      </c>
      <c r="D1528" s="62" t="s">
        <v>11</v>
      </c>
      <c r="E1528" s="62" t="s">
        <v>12</v>
      </c>
      <c r="F1528" s="62" t="s">
        <v>13</v>
      </c>
      <c r="G1528" s="64" t="s">
        <v>14</v>
      </c>
    </row>
    <row r="1529" spans="1:7" ht="15" thickTop="1" x14ac:dyDescent="0.3">
      <c r="A1529" s="20"/>
      <c r="B1529" s="67" t="s">
        <v>15</v>
      </c>
      <c r="C1529" s="68"/>
      <c r="D1529" s="68"/>
      <c r="E1529" s="68"/>
      <c r="F1529" s="68"/>
      <c r="G1529" s="7"/>
    </row>
    <row r="1530" spans="1:7" ht="15" thickBot="1" x14ac:dyDescent="0.35">
      <c r="A1530" s="36" t="s">
        <v>16</v>
      </c>
      <c r="B1530" s="4" t="s">
        <v>70</v>
      </c>
      <c r="C1530" s="4" t="s">
        <v>18</v>
      </c>
      <c r="D1530" s="22">
        <v>0.17599999999999999</v>
      </c>
      <c r="E1530" s="91">
        <v>30.27</v>
      </c>
      <c r="F1530" s="6">
        <f>PRODUCT(D1530:E1530)</f>
        <v>5.3275199999999998</v>
      </c>
      <c r="G1530" s="7"/>
    </row>
    <row r="1531" spans="1:7" ht="15.6" thickTop="1" thickBot="1" x14ac:dyDescent="0.35">
      <c r="A1531" s="71">
        <v>1</v>
      </c>
      <c r="B1531" s="244" t="s">
        <v>21</v>
      </c>
      <c r="C1531" s="245"/>
      <c r="D1531" s="245"/>
      <c r="E1531" s="246"/>
      <c r="F1531" s="72">
        <f>SUM(F1530)</f>
        <v>5.3275199999999998</v>
      </c>
      <c r="G1531" s="73">
        <f>SUM(F1531/F1540)</f>
        <v>0.55836487816665592</v>
      </c>
    </row>
    <row r="1532" spans="1:7" ht="15" thickTop="1" x14ac:dyDescent="0.3">
      <c r="A1532" s="20"/>
      <c r="B1532" s="74" t="s">
        <v>45</v>
      </c>
      <c r="C1532" s="4"/>
      <c r="D1532" s="4"/>
      <c r="E1532" s="4"/>
      <c r="F1532" s="41"/>
      <c r="G1532" s="75"/>
    </row>
    <row r="1533" spans="1:7" ht="36" customHeight="1" x14ac:dyDescent="0.3">
      <c r="A1533" s="36" t="s">
        <v>23</v>
      </c>
      <c r="B1533" s="4" t="s">
        <v>1791</v>
      </c>
      <c r="C1533" s="4" t="s">
        <v>1782</v>
      </c>
      <c r="D1533" s="22">
        <v>0.1</v>
      </c>
      <c r="E1533" s="76">
        <v>10.49</v>
      </c>
      <c r="F1533" s="41">
        <f>PRODUCT(D1533:E1533)</f>
        <v>1.0490000000000002</v>
      </c>
      <c r="G1533" s="7"/>
    </row>
    <row r="1534" spans="1:7" ht="31.2" customHeight="1" thickBot="1" x14ac:dyDescent="0.35">
      <c r="A1534" s="36" t="s">
        <v>47</v>
      </c>
      <c r="B1534" s="4" t="s">
        <v>1792</v>
      </c>
      <c r="C1534" s="4" t="s">
        <v>110</v>
      </c>
      <c r="D1534" s="22">
        <v>0.2</v>
      </c>
      <c r="E1534" s="76">
        <v>5.83</v>
      </c>
      <c r="F1534" s="6">
        <f>PRODUCT(D1534:E1534)</f>
        <v>1.1660000000000001</v>
      </c>
      <c r="G1534" s="7"/>
    </row>
    <row r="1535" spans="1:7" ht="15.6" thickTop="1" thickBot="1" x14ac:dyDescent="0.35">
      <c r="A1535" s="71">
        <v>2</v>
      </c>
      <c r="B1535" s="244" t="s">
        <v>49</v>
      </c>
      <c r="C1535" s="245"/>
      <c r="D1535" s="245"/>
      <c r="E1535" s="246"/>
      <c r="F1535" s="72">
        <f>SUM(F1533:F1534)</f>
        <v>2.2150000000000003</v>
      </c>
      <c r="G1535" s="73">
        <f>SUM(F1535/F1540)</f>
        <v>0.23214895582543904</v>
      </c>
    </row>
    <row r="1536" spans="1:7" ht="15.6" thickTop="1" thickBot="1" x14ac:dyDescent="0.35">
      <c r="A1536" s="78" t="s">
        <v>26</v>
      </c>
      <c r="B1536" s="244" t="s">
        <v>27</v>
      </c>
      <c r="C1536" s="245"/>
      <c r="D1536" s="245"/>
      <c r="E1536" s="246"/>
      <c r="F1536" s="79">
        <f>SUM(F1531,F1535)</f>
        <v>7.5425199999999997</v>
      </c>
      <c r="G1536" s="3"/>
    </row>
    <row r="1537" spans="1:12" ht="15.6" thickTop="1" thickBot="1" x14ac:dyDescent="0.35">
      <c r="A1537" s="80">
        <v>3</v>
      </c>
      <c r="B1537" s="264" t="s">
        <v>28</v>
      </c>
      <c r="C1537" s="265"/>
      <c r="D1537" s="265"/>
      <c r="E1537" s="266"/>
      <c r="F1537" s="79">
        <f>SUM(F1536)*15%</f>
        <v>1.131378</v>
      </c>
      <c r="G1537" s="73">
        <f>SUM(F1537/F1540)</f>
        <v>0.11857707509881424</v>
      </c>
    </row>
    <row r="1538" spans="1:12" ht="15.6" thickTop="1" thickBot="1" x14ac:dyDescent="0.35">
      <c r="A1538" s="78" t="s">
        <v>29</v>
      </c>
      <c r="B1538" s="244" t="s">
        <v>30</v>
      </c>
      <c r="C1538" s="245"/>
      <c r="D1538" s="245"/>
      <c r="E1538" s="246"/>
      <c r="F1538" s="81">
        <f>SUM(F1536:F1537)</f>
        <v>8.6738979999999994</v>
      </c>
    </row>
    <row r="1539" spans="1:12" ht="15.6" thickTop="1" thickBot="1" x14ac:dyDescent="0.35">
      <c r="A1539" s="80">
        <v>4</v>
      </c>
      <c r="B1539" s="264" t="s">
        <v>31</v>
      </c>
      <c r="C1539" s="265"/>
      <c r="D1539" s="265"/>
      <c r="E1539" s="266"/>
      <c r="F1539" s="79">
        <f>SUM(F1538)*10%</f>
        <v>0.86738979999999999</v>
      </c>
      <c r="G1539" s="73">
        <f>SUM(F1539/F1540)</f>
        <v>9.0909090909090912E-2</v>
      </c>
    </row>
    <row r="1540" spans="1:12" ht="15.6" thickTop="1" thickBot="1" x14ac:dyDescent="0.35">
      <c r="A1540" s="78" t="s">
        <v>32</v>
      </c>
      <c r="B1540" s="244" t="s">
        <v>33</v>
      </c>
      <c r="C1540" s="245"/>
      <c r="D1540" s="245"/>
      <c r="E1540" s="246"/>
      <c r="F1540" s="81">
        <f>SUM(F1538:F1539)</f>
        <v>9.5412877999999992</v>
      </c>
      <c r="G1540" s="82">
        <f>SUM(G1531,G1535,G1537,G1539)</f>
        <v>1</v>
      </c>
    </row>
    <row r="1541" spans="1:12" ht="15.6" thickTop="1" thickBot="1" x14ac:dyDescent="0.35">
      <c r="A1541" s="9"/>
      <c r="B1541" s="9"/>
      <c r="C1541" s="9"/>
      <c r="D1541" s="9"/>
      <c r="E1541" s="9"/>
    </row>
    <row r="1542" spans="1:12" ht="44.4" thickTop="1" thickBot="1" x14ac:dyDescent="0.35">
      <c r="A1542" s="61" t="s">
        <v>2</v>
      </c>
      <c r="B1542" s="62" t="s">
        <v>3</v>
      </c>
      <c r="C1542" s="63" t="s">
        <v>4</v>
      </c>
      <c r="D1542" s="64" t="s">
        <v>5</v>
      </c>
      <c r="E1542" s="27"/>
      <c r="F1542" s="20"/>
      <c r="G1542" s="20"/>
      <c r="H1542" s="2"/>
      <c r="I1542" s="31"/>
      <c r="J1542" s="30"/>
      <c r="K1542" s="31"/>
      <c r="L1542" s="31"/>
    </row>
    <row r="1543" spans="1:12" ht="15.6" thickTop="1" thickBot="1" x14ac:dyDescent="0.35">
      <c r="A1543" s="101" t="s">
        <v>1793</v>
      </c>
      <c r="B1543" s="66" t="s">
        <v>1794</v>
      </c>
      <c r="C1543" s="110" t="s">
        <v>8</v>
      </c>
      <c r="D1543" s="110">
        <v>1</v>
      </c>
      <c r="E1543" s="20"/>
      <c r="F1543" s="20"/>
      <c r="G1543" s="20"/>
      <c r="I1543" s="31"/>
      <c r="J1543" s="30"/>
      <c r="K1543" s="31"/>
      <c r="L1543" s="31"/>
    </row>
    <row r="1544" spans="1:12" ht="30" thickTop="1" thickBot="1" x14ac:dyDescent="0.35">
      <c r="A1544" s="61" t="s">
        <v>9</v>
      </c>
      <c r="B1544" s="62" t="s">
        <v>10</v>
      </c>
      <c r="C1544" s="62" t="s">
        <v>4</v>
      </c>
      <c r="D1544" s="62" t="s">
        <v>11</v>
      </c>
      <c r="E1544" s="62" t="s">
        <v>12</v>
      </c>
      <c r="F1544" s="62" t="s">
        <v>13</v>
      </c>
      <c r="G1544" s="64" t="s">
        <v>14</v>
      </c>
      <c r="I1544" s="31"/>
      <c r="J1544" s="30"/>
      <c r="K1544" s="31"/>
      <c r="L1544" s="31"/>
    </row>
    <row r="1545" spans="1:12" ht="15" thickTop="1" x14ac:dyDescent="0.3">
      <c r="A1545" s="20"/>
      <c r="B1545" s="67" t="s">
        <v>15</v>
      </c>
      <c r="C1545" s="68"/>
      <c r="D1545" s="68"/>
      <c r="E1545" s="68"/>
      <c r="F1545" s="68"/>
      <c r="G1545" s="7"/>
      <c r="I1545" s="31"/>
      <c r="J1545" s="30"/>
      <c r="K1545" s="31"/>
      <c r="L1545" s="31"/>
    </row>
    <row r="1546" spans="1:12" x14ac:dyDescent="0.3">
      <c r="A1546" s="36" t="s">
        <v>16</v>
      </c>
      <c r="B1546" s="4" t="s">
        <v>70</v>
      </c>
      <c r="C1546" s="4" t="s">
        <v>18</v>
      </c>
      <c r="D1546" s="105">
        <v>14.7628</v>
      </c>
      <c r="E1546" s="6">
        <v>30.27</v>
      </c>
      <c r="F1546" s="117">
        <f>D1546*E1546</f>
        <v>446.869956</v>
      </c>
      <c r="G1546" s="7"/>
      <c r="I1546" s="31"/>
      <c r="J1546" s="30"/>
      <c r="K1546" s="31"/>
      <c r="L1546" s="31"/>
    </row>
    <row r="1547" spans="1:12" x14ac:dyDescent="0.3">
      <c r="A1547" s="36" t="s">
        <v>19</v>
      </c>
      <c r="B1547" s="4" t="s">
        <v>140</v>
      </c>
      <c r="C1547" s="4" t="s">
        <v>18</v>
      </c>
      <c r="D1547" s="105">
        <v>14.7628</v>
      </c>
      <c r="E1547" s="6">
        <v>28.09</v>
      </c>
      <c r="F1547" s="6">
        <f>PRODUCT(D1547:E1547)</f>
        <v>414.68705199999999</v>
      </c>
      <c r="G1547" s="7"/>
      <c r="I1547" s="31"/>
      <c r="J1547" s="30"/>
      <c r="K1547" s="31"/>
      <c r="L1547" s="31"/>
    </row>
    <row r="1548" spans="1:12" ht="15" thickBot="1" x14ac:dyDescent="0.35">
      <c r="A1548" s="36" t="s">
        <v>131</v>
      </c>
      <c r="B1548" s="4" t="s">
        <v>141</v>
      </c>
      <c r="C1548" s="4" t="s">
        <v>18</v>
      </c>
      <c r="D1548" s="105">
        <v>14.7628</v>
      </c>
      <c r="E1548" s="6">
        <v>25.18</v>
      </c>
      <c r="F1548" s="6">
        <f>PRODUCT(D1548:E1548)</f>
        <v>371.727304</v>
      </c>
      <c r="G1548" s="7"/>
      <c r="I1548" s="31"/>
      <c r="J1548" s="30"/>
      <c r="K1548" s="31"/>
      <c r="L1548" s="31"/>
    </row>
    <row r="1549" spans="1:12" ht="15.6" thickTop="1" thickBot="1" x14ac:dyDescent="0.35">
      <c r="A1549" s="71">
        <v>1</v>
      </c>
      <c r="B1549" s="244" t="s">
        <v>21</v>
      </c>
      <c r="C1549" s="245"/>
      <c r="D1549" s="245"/>
      <c r="E1549" s="246"/>
      <c r="F1549" s="72">
        <f>SUM(F1546:F1548)</f>
        <v>1233.284312</v>
      </c>
      <c r="G1549" s="73">
        <f>SUM(F1549/F1560)</f>
        <v>0.41959140362540981</v>
      </c>
      <c r="I1549" s="31"/>
      <c r="J1549" s="30"/>
      <c r="K1549" s="31"/>
      <c r="L1549" s="31"/>
    </row>
    <row r="1550" spans="1:12" ht="15" thickTop="1" x14ac:dyDescent="0.3">
      <c r="A1550" s="20"/>
      <c r="B1550" s="74" t="s">
        <v>45</v>
      </c>
      <c r="C1550" s="4"/>
      <c r="D1550" s="4"/>
      <c r="E1550" s="4"/>
      <c r="F1550" s="41"/>
      <c r="G1550" s="75"/>
      <c r="I1550" s="31"/>
      <c r="J1550" s="30"/>
      <c r="K1550" s="31"/>
      <c r="L1550" s="31"/>
    </row>
    <row r="1551" spans="1:12" ht="31.8" customHeight="1" thickBot="1" x14ac:dyDescent="0.35">
      <c r="A1551" s="36" t="s">
        <v>23</v>
      </c>
      <c r="B1551" s="4" t="s">
        <v>1795</v>
      </c>
      <c r="C1551" s="4" t="s">
        <v>130</v>
      </c>
      <c r="D1551" s="22">
        <v>1</v>
      </c>
      <c r="E1551" s="6">
        <v>1030.97</v>
      </c>
      <c r="F1551" s="6">
        <f>PRODUCT(D1551:E1551)</f>
        <v>1030.97</v>
      </c>
      <c r="G1551" s="7"/>
      <c r="I1551" s="161"/>
      <c r="J1551" s="118"/>
      <c r="K1551" s="161"/>
      <c r="L1551" s="161"/>
    </row>
    <row r="1552" spans="1:12" ht="15.6" thickTop="1" thickBot="1" x14ac:dyDescent="0.35">
      <c r="A1552" s="71">
        <v>2</v>
      </c>
      <c r="B1552" s="244" t="s">
        <v>49</v>
      </c>
      <c r="C1552" s="245"/>
      <c r="D1552" s="245"/>
      <c r="E1552" s="246"/>
      <c r="F1552" s="72">
        <f>SUM(F1551:F1551)</f>
        <v>1030.97</v>
      </c>
      <c r="G1552" s="73">
        <f>SUM(F1552/F1560)</f>
        <v>0.35075946818310677</v>
      </c>
      <c r="I1552" s="31"/>
      <c r="J1552" s="30"/>
      <c r="K1552" s="31"/>
      <c r="L1552" s="31"/>
    </row>
    <row r="1553" spans="1:12" ht="25.2" customHeight="1" thickTop="1" x14ac:dyDescent="0.3">
      <c r="A1553" s="20"/>
      <c r="B1553" s="74" t="s">
        <v>22</v>
      </c>
      <c r="C1553" s="4"/>
      <c r="D1553" s="4"/>
      <c r="E1553" s="4"/>
      <c r="F1553" s="41"/>
      <c r="G1553" s="75"/>
      <c r="I1553" s="31"/>
      <c r="J1553" s="30"/>
      <c r="K1553" s="31"/>
      <c r="L1553" s="31"/>
    </row>
    <row r="1554" spans="1:12" ht="40.200000000000003" customHeight="1" thickBot="1" x14ac:dyDescent="0.35">
      <c r="A1554" s="36" t="s">
        <v>50</v>
      </c>
      <c r="B1554" s="4" t="s">
        <v>699</v>
      </c>
      <c r="C1554" s="4" t="s">
        <v>18</v>
      </c>
      <c r="D1554" s="4">
        <v>0.92600000000000005</v>
      </c>
      <c r="E1554" s="76">
        <v>64</v>
      </c>
      <c r="F1554" s="23">
        <f>PRODUCT(D1554:E1554)</f>
        <v>59.264000000000003</v>
      </c>
      <c r="G1554" s="7"/>
    </row>
    <row r="1555" spans="1:12" ht="15.6" thickTop="1" thickBot="1" x14ac:dyDescent="0.35">
      <c r="A1555" s="71">
        <v>3</v>
      </c>
      <c r="B1555" s="244" t="s">
        <v>25</v>
      </c>
      <c r="C1555" s="245"/>
      <c r="D1555" s="245"/>
      <c r="E1555" s="246"/>
      <c r="F1555" s="72">
        <f>SUM(F1554)</f>
        <v>59.264000000000003</v>
      </c>
      <c r="G1555" s="73">
        <f>SUM(F1555/F1560)</f>
        <v>2.0162962183578225E-2</v>
      </c>
      <c r="I1555" s="31"/>
      <c r="J1555" s="30"/>
      <c r="K1555" s="31"/>
      <c r="L1555" s="31"/>
    </row>
    <row r="1556" spans="1:12" ht="15.6" thickTop="1" thickBot="1" x14ac:dyDescent="0.35">
      <c r="A1556" s="78" t="s">
        <v>26</v>
      </c>
      <c r="B1556" s="244" t="s">
        <v>54</v>
      </c>
      <c r="C1556" s="245"/>
      <c r="D1556" s="245"/>
      <c r="E1556" s="246"/>
      <c r="F1556" s="79">
        <f>SUM(F1549,F1552,F1555)</f>
        <v>2323.5183120000002</v>
      </c>
      <c r="G1556" s="3"/>
      <c r="I1556" s="31"/>
      <c r="J1556" s="30"/>
      <c r="K1556" s="31"/>
      <c r="L1556" s="31"/>
    </row>
    <row r="1557" spans="1:12" ht="15.6" thickTop="1" thickBot="1" x14ac:dyDescent="0.35">
      <c r="A1557" s="80">
        <v>4</v>
      </c>
      <c r="B1557" s="264" t="s">
        <v>28</v>
      </c>
      <c r="C1557" s="265"/>
      <c r="D1557" s="265"/>
      <c r="E1557" s="266"/>
      <c r="F1557" s="79">
        <f>SUM(F1556)*15%</f>
        <v>348.52774679999999</v>
      </c>
      <c r="G1557" s="73">
        <f>SUM(F1557/F1560)</f>
        <v>0.11857707509881421</v>
      </c>
      <c r="I1557" s="31"/>
      <c r="J1557" s="30"/>
      <c r="K1557" s="31"/>
      <c r="L1557" s="31"/>
    </row>
    <row r="1558" spans="1:12" ht="15.6" thickTop="1" thickBot="1" x14ac:dyDescent="0.35">
      <c r="A1558" s="78" t="s">
        <v>29</v>
      </c>
      <c r="B1558" s="244" t="s">
        <v>55</v>
      </c>
      <c r="C1558" s="245"/>
      <c r="D1558" s="245"/>
      <c r="E1558" s="246"/>
      <c r="F1558" s="81">
        <f>SUM(F1556:F1557)</f>
        <v>2672.0460588000001</v>
      </c>
      <c r="I1558" s="31"/>
      <c r="J1558" s="30"/>
      <c r="K1558" s="31"/>
      <c r="L1558" s="31"/>
    </row>
    <row r="1559" spans="1:12" ht="15.6" thickTop="1" thickBot="1" x14ac:dyDescent="0.35">
      <c r="A1559" s="80">
        <v>5</v>
      </c>
      <c r="B1559" s="264" t="s">
        <v>31</v>
      </c>
      <c r="C1559" s="265"/>
      <c r="D1559" s="265"/>
      <c r="E1559" s="266"/>
      <c r="F1559" s="79">
        <f>SUM(F1558)*10%</f>
        <v>267.20460588000003</v>
      </c>
      <c r="G1559" s="73">
        <f>SUM(F1559/F1560)</f>
        <v>9.0909090909090912E-2</v>
      </c>
      <c r="I1559" s="31"/>
      <c r="J1559" s="30"/>
      <c r="K1559" s="31"/>
      <c r="L1559" s="31"/>
    </row>
    <row r="1560" spans="1:12" ht="15.6" thickTop="1" thickBot="1" x14ac:dyDescent="0.35">
      <c r="A1560" s="78" t="s">
        <v>32</v>
      </c>
      <c r="B1560" s="244" t="s">
        <v>33</v>
      </c>
      <c r="C1560" s="245"/>
      <c r="D1560" s="245"/>
      <c r="E1560" s="246"/>
      <c r="F1560" s="81">
        <f>SUM(F1558:F1559)</f>
        <v>2939.2506646800002</v>
      </c>
      <c r="G1560" s="82">
        <f>SUM(G1549,G1552,G1555,G1557,G1559)</f>
        <v>1</v>
      </c>
      <c r="I1560" s="31"/>
      <c r="J1560" s="30"/>
      <c r="K1560" s="31"/>
      <c r="L1560" s="31"/>
    </row>
    <row r="1561" spans="1:12" ht="15.6" thickTop="1" thickBot="1" x14ac:dyDescent="0.35">
      <c r="A1561" s="8"/>
      <c r="B1561" s="9"/>
      <c r="C1561" s="9"/>
      <c r="D1561" s="9"/>
      <c r="E1561" s="9"/>
      <c r="F1561" s="11"/>
      <c r="G1561" s="12"/>
      <c r="I1561" s="31"/>
      <c r="J1561" s="30"/>
      <c r="K1561" s="31"/>
      <c r="L1561" s="31"/>
    </row>
    <row r="1562" spans="1:12" ht="44.4" thickTop="1" thickBot="1" x14ac:dyDescent="0.35">
      <c r="A1562" s="61" t="s">
        <v>2</v>
      </c>
      <c r="B1562" s="62" t="s">
        <v>3</v>
      </c>
      <c r="C1562" s="63" t="s">
        <v>4</v>
      </c>
      <c r="D1562" s="64" t="s">
        <v>5</v>
      </c>
      <c r="E1562" s="27"/>
      <c r="F1562" s="20"/>
      <c r="G1562" s="20"/>
      <c r="H1562" s="2"/>
      <c r="I1562" s="31"/>
      <c r="J1562" s="30"/>
      <c r="K1562" s="31"/>
      <c r="L1562" s="31"/>
    </row>
    <row r="1563" spans="1:12" ht="15.6" thickTop="1" thickBot="1" x14ac:dyDescent="0.35">
      <c r="A1563" s="101" t="s">
        <v>1796</v>
      </c>
      <c r="B1563" s="66" t="s">
        <v>1797</v>
      </c>
      <c r="C1563" s="110" t="s">
        <v>8</v>
      </c>
      <c r="D1563" s="110">
        <v>1</v>
      </c>
      <c r="E1563" s="20"/>
      <c r="F1563" s="20"/>
      <c r="G1563" s="20"/>
      <c r="I1563" s="31"/>
      <c r="J1563" s="30"/>
      <c r="K1563" s="31"/>
      <c r="L1563" s="31"/>
    </row>
    <row r="1564" spans="1:12" ht="30" thickTop="1" thickBot="1" x14ac:dyDescent="0.35">
      <c r="A1564" s="61" t="s">
        <v>9</v>
      </c>
      <c r="B1564" s="62" t="s">
        <v>10</v>
      </c>
      <c r="C1564" s="62" t="s">
        <v>4</v>
      </c>
      <c r="D1564" s="62" t="s">
        <v>11</v>
      </c>
      <c r="E1564" s="62" t="s">
        <v>12</v>
      </c>
      <c r="F1564" s="62" t="s">
        <v>13</v>
      </c>
      <c r="G1564" s="64" t="s">
        <v>14</v>
      </c>
      <c r="I1564" s="31"/>
      <c r="J1564" s="30"/>
      <c r="K1564" s="31"/>
      <c r="L1564" s="31"/>
    </row>
    <row r="1565" spans="1:12" ht="15" thickTop="1" x14ac:dyDescent="0.3">
      <c r="A1565" s="20"/>
      <c r="B1565" s="67" t="s">
        <v>15</v>
      </c>
      <c r="C1565" s="68"/>
      <c r="D1565" s="68"/>
      <c r="E1565" s="68"/>
      <c r="F1565" s="68"/>
      <c r="G1565" s="7"/>
      <c r="I1565" s="31"/>
      <c r="J1565" s="30"/>
      <c r="K1565" s="31"/>
      <c r="L1565" s="31"/>
    </row>
    <row r="1566" spans="1:12" x14ac:dyDescent="0.3">
      <c r="A1566" s="36" t="s">
        <v>16</v>
      </c>
      <c r="B1566" s="4" t="s">
        <v>70</v>
      </c>
      <c r="C1566" s="4" t="s">
        <v>18</v>
      </c>
      <c r="D1566" s="105">
        <v>17.715399999999999</v>
      </c>
      <c r="E1566" s="6">
        <v>30.27</v>
      </c>
      <c r="F1566" s="117">
        <f>D1566*E1566</f>
        <v>536.24515799999995</v>
      </c>
      <c r="G1566" s="7"/>
      <c r="I1566" s="31"/>
      <c r="J1566" s="30"/>
      <c r="K1566" s="31"/>
      <c r="L1566" s="31"/>
    </row>
    <row r="1567" spans="1:12" x14ac:dyDescent="0.3">
      <c r="A1567" s="36" t="s">
        <v>19</v>
      </c>
      <c r="B1567" s="4" t="s">
        <v>140</v>
      </c>
      <c r="C1567" s="4" t="s">
        <v>18</v>
      </c>
      <c r="D1567" s="105">
        <v>17.715399999999999</v>
      </c>
      <c r="E1567" s="6">
        <v>28.09</v>
      </c>
      <c r="F1567" s="6">
        <f>PRODUCT(D1567:E1567)</f>
        <v>497.62558599999994</v>
      </c>
      <c r="G1567" s="7"/>
      <c r="I1567" s="31"/>
      <c r="J1567" s="30"/>
      <c r="K1567" s="31"/>
      <c r="L1567" s="31"/>
    </row>
    <row r="1568" spans="1:12" ht="15" thickBot="1" x14ac:dyDescent="0.35">
      <c r="A1568" s="36" t="s">
        <v>131</v>
      </c>
      <c r="B1568" s="4" t="s">
        <v>141</v>
      </c>
      <c r="C1568" s="4" t="s">
        <v>18</v>
      </c>
      <c r="D1568" s="105">
        <v>17.715399999999999</v>
      </c>
      <c r="E1568" s="6">
        <v>25.18</v>
      </c>
      <c r="F1568" s="6">
        <f>PRODUCT(D1568:E1568)</f>
        <v>446.07377199999996</v>
      </c>
      <c r="G1568" s="7"/>
      <c r="I1568" s="31"/>
      <c r="J1568" s="30"/>
      <c r="K1568" s="31"/>
      <c r="L1568" s="31"/>
    </row>
    <row r="1569" spans="1:12" ht="15.6" thickTop="1" thickBot="1" x14ac:dyDescent="0.35">
      <c r="A1569" s="71">
        <v>1</v>
      </c>
      <c r="B1569" s="244" t="s">
        <v>21</v>
      </c>
      <c r="C1569" s="245"/>
      <c r="D1569" s="245"/>
      <c r="E1569" s="246"/>
      <c r="F1569" s="72">
        <f>SUM(F1566:F1568)</f>
        <v>1479.9445159999998</v>
      </c>
      <c r="G1569" s="73">
        <f>SUM(F1569/F1580)</f>
        <v>0.42042219028334349</v>
      </c>
      <c r="I1569" s="31"/>
      <c r="J1569" s="30"/>
      <c r="K1569" s="31"/>
      <c r="L1569" s="31"/>
    </row>
    <row r="1570" spans="1:12" ht="15" thickTop="1" x14ac:dyDescent="0.3">
      <c r="A1570" s="20"/>
      <c r="B1570" s="74" t="s">
        <v>45</v>
      </c>
      <c r="C1570" s="4"/>
      <c r="D1570" s="4"/>
      <c r="E1570" s="4"/>
      <c r="F1570" s="41"/>
      <c r="G1570" s="75"/>
      <c r="I1570" s="31"/>
      <c r="J1570" s="30"/>
      <c r="K1570" s="31"/>
      <c r="L1570" s="31"/>
    </row>
    <row r="1571" spans="1:12" ht="34.200000000000003" customHeight="1" thickBot="1" x14ac:dyDescent="0.35">
      <c r="A1571" s="36" t="s">
        <v>23</v>
      </c>
      <c r="B1571" s="4" t="s">
        <v>1798</v>
      </c>
      <c r="C1571" s="4" t="s">
        <v>130</v>
      </c>
      <c r="D1571" s="22">
        <v>1</v>
      </c>
      <c r="E1571" s="6">
        <v>1243.51</v>
      </c>
      <c r="F1571" s="6">
        <f>PRODUCT(D1571:E1571)</f>
        <v>1243.51</v>
      </c>
      <c r="G1571" s="7"/>
      <c r="I1571" s="161"/>
      <c r="J1571" s="162"/>
      <c r="K1571" s="161"/>
      <c r="L1571" s="161"/>
    </row>
    <row r="1572" spans="1:12" ht="15.6" thickTop="1" thickBot="1" x14ac:dyDescent="0.35">
      <c r="A1572" s="71">
        <v>2</v>
      </c>
      <c r="B1572" s="244" t="s">
        <v>49</v>
      </c>
      <c r="C1572" s="245"/>
      <c r="D1572" s="245"/>
      <c r="E1572" s="246"/>
      <c r="F1572" s="72">
        <f>SUM(F1571:F1571)</f>
        <v>1243.51</v>
      </c>
      <c r="G1572" s="73">
        <f>SUM(F1572/F1580)</f>
        <v>0.35325594452166648</v>
      </c>
      <c r="I1572" s="31"/>
      <c r="J1572" s="30"/>
      <c r="K1572" s="31"/>
      <c r="L1572" s="31"/>
    </row>
    <row r="1573" spans="1:12" ht="15" thickTop="1" x14ac:dyDescent="0.3">
      <c r="A1573" s="20"/>
      <c r="B1573" s="74" t="s">
        <v>22</v>
      </c>
      <c r="C1573" s="4"/>
      <c r="D1573" s="4"/>
      <c r="E1573" s="4"/>
      <c r="F1573" s="41"/>
      <c r="G1573" s="75"/>
      <c r="I1573" s="31"/>
      <c r="J1573" s="30"/>
      <c r="K1573" s="31"/>
      <c r="L1573" s="31"/>
    </row>
    <row r="1574" spans="1:12" ht="32.4" customHeight="1" thickBot="1" x14ac:dyDescent="0.35">
      <c r="A1574" s="36" t="s">
        <v>50</v>
      </c>
      <c r="B1574" s="4" t="s">
        <v>699</v>
      </c>
      <c r="C1574" s="4" t="s">
        <v>18</v>
      </c>
      <c r="D1574" s="4">
        <v>0.92600000000000005</v>
      </c>
      <c r="E1574" s="76">
        <v>64</v>
      </c>
      <c r="F1574" s="23">
        <f>PRODUCT(D1574:E1574)</f>
        <v>59.264000000000003</v>
      </c>
      <c r="G1574" s="7"/>
      <c r="I1574" s="31"/>
      <c r="J1574" s="30"/>
      <c r="K1574" s="31"/>
      <c r="L1574" s="31"/>
    </row>
    <row r="1575" spans="1:12" ht="15.6" thickTop="1" thickBot="1" x14ac:dyDescent="0.35">
      <c r="A1575" s="71">
        <v>3</v>
      </c>
      <c r="B1575" s="244" t="s">
        <v>25</v>
      </c>
      <c r="C1575" s="245"/>
      <c r="D1575" s="245"/>
      <c r="E1575" s="246"/>
      <c r="F1575" s="72">
        <f>SUM(F1574)</f>
        <v>59.264000000000003</v>
      </c>
      <c r="G1575" s="73">
        <f>SUM(F1575/F1580)</f>
        <v>1.6835699187084979E-2</v>
      </c>
      <c r="I1575" s="31"/>
      <c r="J1575" s="30"/>
      <c r="K1575" s="31"/>
      <c r="L1575" s="31"/>
    </row>
    <row r="1576" spans="1:12" ht="15.6" thickTop="1" thickBot="1" x14ac:dyDescent="0.35">
      <c r="A1576" s="78" t="s">
        <v>26</v>
      </c>
      <c r="B1576" s="244" t="s">
        <v>54</v>
      </c>
      <c r="C1576" s="245"/>
      <c r="D1576" s="245"/>
      <c r="E1576" s="246"/>
      <c r="F1576" s="79">
        <f>SUM(F1569,F1572,F1575)</f>
        <v>2782.7185159999999</v>
      </c>
      <c r="G1576" s="3"/>
      <c r="I1576" s="31"/>
      <c r="J1576" s="30"/>
      <c r="K1576" s="31"/>
      <c r="L1576" s="31"/>
    </row>
    <row r="1577" spans="1:12" ht="15.6" thickTop="1" thickBot="1" x14ac:dyDescent="0.35">
      <c r="A1577" s="80">
        <v>4</v>
      </c>
      <c r="B1577" s="264" t="s">
        <v>28</v>
      </c>
      <c r="C1577" s="265"/>
      <c r="D1577" s="265"/>
      <c r="E1577" s="266"/>
      <c r="F1577" s="79">
        <f>SUM(F1576)*15%</f>
        <v>417.40777739999999</v>
      </c>
      <c r="G1577" s="73">
        <f>SUM(F1577/F1580)</f>
        <v>0.11857707509881424</v>
      </c>
      <c r="I1577" s="31"/>
      <c r="J1577" s="30"/>
      <c r="K1577" s="31"/>
      <c r="L1577" s="31"/>
    </row>
    <row r="1578" spans="1:12" ht="15.6" thickTop="1" thickBot="1" x14ac:dyDescent="0.35">
      <c r="A1578" s="78" t="s">
        <v>29</v>
      </c>
      <c r="B1578" s="244" t="s">
        <v>55</v>
      </c>
      <c r="C1578" s="245"/>
      <c r="D1578" s="245"/>
      <c r="E1578" s="246"/>
      <c r="F1578" s="81">
        <f>SUM(F1576:F1577)</f>
        <v>3200.1262933999997</v>
      </c>
      <c r="I1578" s="31"/>
      <c r="J1578" s="30"/>
      <c r="K1578" s="31"/>
      <c r="L1578" s="31"/>
    </row>
    <row r="1579" spans="1:12" ht="15.6" thickTop="1" thickBot="1" x14ac:dyDescent="0.35">
      <c r="A1579" s="80">
        <v>5</v>
      </c>
      <c r="B1579" s="264" t="s">
        <v>31</v>
      </c>
      <c r="C1579" s="265"/>
      <c r="D1579" s="265"/>
      <c r="E1579" s="266"/>
      <c r="F1579" s="79">
        <f>SUM(F1578)*10%</f>
        <v>320.01262933999999</v>
      </c>
      <c r="G1579" s="73">
        <f>SUM(F1579/F1580)</f>
        <v>9.0909090909090912E-2</v>
      </c>
      <c r="I1579" s="31"/>
      <c r="J1579" s="30"/>
      <c r="K1579" s="31"/>
      <c r="L1579" s="31"/>
    </row>
    <row r="1580" spans="1:12" ht="15.6" thickTop="1" thickBot="1" x14ac:dyDescent="0.35">
      <c r="A1580" s="78" t="s">
        <v>32</v>
      </c>
      <c r="B1580" s="244" t="s">
        <v>33</v>
      </c>
      <c r="C1580" s="245"/>
      <c r="D1580" s="245"/>
      <c r="E1580" s="246"/>
      <c r="F1580" s="81">
        <f>SUM(F1578:F1579)</f>
        <v>3520.1389227399995</v>
      </c>
      <c r="G1580" s="82">
        <f>SUM(G1569,G1572,G1575,G1577,G1579)</f>
        <v>1</v>
      </c>
      <c r="I1580" s="31"/>
      <c r="J1580" s="30"/>
      <c r="K1580" s="31"/>
      <c r="L1580" s="31"/>
    </row>
    <row r="1581" spans="1:12" ht="15.6" thickTop="1" thickBot="1" x14ac:dyDescent="0.35">
      <c r="A1581" s="8"/>
      <c r="B1581" s="9"/>
      <c r="C1581" s="9"/>
      <c r="D1581" s="9"/>
      <c r="E1581" s="9"/>
      <c r="F1581" s="11"/>
      <c r="G1581" s="12"/>
      <c r="I1581" s="31"/>
      <c r="J1581" s="30"/>
      <c r="K1581" s="31"/>
      <c r="L1581" s="31"/>
    </row>
    <row r="1582" spans="1:12" ht="44.4" thickTop="1" thickBot="1" x14ac:dyDescent="0.35">
      <c r="A1582" s="61" t="s">
        <v>2</v>
      </c>
      <c r="B1582" s="62" t="s">
        <v>3</v>
      </c>
      <c r="C1582" s="63" t="s">
        <v>4</v>
      </c>
      <c r="D1582" s="64" t="s">
        <v>5</v>
      </c>
      <c r="E1582" s="27"/>
      <c r="F1582" s="20"/>
      <c r="G1582" s="20"/>
      <c r="H1582" s="2"/>
      <c r="I1582" s="31"/>
      <c r="J1582" s="30"/>
      <c r="K1582" s="31"/>
      <c r="L1582" s="31"/>
    </row>
    <row r="1583" spans="1:12" ht="148.80000000000001" customHeight="1" thickTop="1" thickBot="1" x14ac:dyDescent="0.35">
      <c r="A1583" s="101" t="s">
        <v>1799</v>
      </c>
      <c r="B1583" s="227" t="s">
        <v>1800</v>
      </c>
      <c r="C1583" s="110" t="s">
        <v>8</v>
      </c>
      <c r="D1583" s="110">
        <v>1</v>
      </c>
      <c r="E1583" s="20"/>
      <c r="F1583" s="20"/>
      <c r="G1583" s="20"/>
      <c r="I1583" s="31"/>
      <c r="J1583" s="30"/>
      <c r="K1583" s="31"/>
      <c r="L1583" s="31"/>
    </row>
    <row r="1584" spans="1:12" ht="30" thickTop="1" thickBot="1" x14ac:dyDescent="0.35">
      <c r="A1584" s="61" t="s">
        <v>9</v>
      </c>
      <c r="B1584" s="62" t="s">
        <v>10</v>
      </c>
      <c r="C1584" s="62" t="s">
        <v>4</v>
      </c>
      <c r="D1584" s="62" t="s">
        <v>11</v>
      </c>
      <c r="E1584" s="62" t="s">
        <v>12</v>
      </c>
      <c r="F1584" s="62" t="s">
        <v>13</v>
      </c>
      <c r="G1584" s="64" t="s">
        <v>14</v>
      </c>
      <c r="I1584" s="31"/>
      <c r="J1584" s="30"/>
      <c r="K1584" s="31"/>
      <c r="L1584" s="31"/>
    </row>
    <row r="1585" spans="1:12" ht="15" thickTop="1" x14ac:dyDescent="0.3">
      <c r="A1585" s="20"/>
      <c r="B1585" s="67" t="s">
        <v>15</v>
      </c>
      <c r="C1585" s="68"/>
      <c r="D1585" s="68"/>
      <c r="E1585" s="68"/>
      <c r="F1585" s="68"/>
      <c r="G1585" s="7"/>
      <c r="I1585" s="31"/>
      <c r="J1585" s="30"/>
      <c r="K1585" s="31"/>
      <c r="L1585" s="31"/>
    </row>
    <row r="1586" spans="1:12" x14ac:dyDescent="0.3">
      <c r="A1586" s="36" t="s">
        <v>16</v>
      </c>
      <c r="B1586" s="4" t="s">
        <v>486</v>
      </c>
      <c r="C1586" s="4" t="s">
        <v>18</v>
      </c>
      <c r="D1586" s="105">
        <v>17.715399999999999</v>
      </c>
      <c r="E1586" s="6">
        <v>30.27</v>
      </c>
      <c r="F1586" s="117">
        <f>D1586*E1586</f>
        <v>536.24515799999995</v>
      </c>
      <c r="G1586" s="7"/>
      <c r="I1586" s="31"/>
      <c r="J1586" s="30"/>
      <c r="K1586" s="31"/>
      <c r="L1586" s="31"/>
    </row>
    <row r="1587" spans="1:12" x14ac:dyDescent="0.3">
      <c r="A1587" s="36" t="s">
        <v>19</v>
      </c>
      <c r="B1587" s="4" t="s">
        <v>697</v>
      </c>
      <c r="C1587" s="4" t="s">
        <v>18</v>
      </c>
      <c r="D1587" s="105">
        <v>17.715399999999999</v>
      </c>
      <c r="E1587" s="6">
        <v>28.09</v>
      </c>
      <c r="F1587" s="6">
        <f>PRODUCT(D1587:E1587)</f>
        <v>497.62558599999994</v>
      </c>
      <c r="G1587" s="7"/>
      <c r="I1587" s="31"/>
      <c r="J1587" s="30"/>
      <c r="K1587" s="31"/>
      <c r="L1587" s="31"/>
    </row>
    <row r="1588" spans="1:12" ht="15" thickBot="1" x14ac:dyDescent="0.35">
      <c r="A1588" s="36" t="s">
        <v>131</v>
      </c>
      <c r="B1588" s="4" t="s">
        <v>669</v>
      </c>
      <c r="C1588" s="4" t="s">
        <v>18</v>
      </c>
      <c r="D1588" s="105">
        <v>17.715399999999999</v>
      </c>
      <c r="E1588" s="6">
        <v>25.18</v>
      </c>
      <c r="F1588" s="6">
        <f>PRODUCT(D1588:E1588)</f>
        <v>446.07377199999996</v>
      </c>
      <c r="G1588" s="7"/>
      <c r="I1588" s="31"/>
      <c r="J1588" s="30"/>
      <c r="K1588" s="31"/>
      <c r="L1588" s="31"/>
    </row>
    <row r="1589" spans="1:12" ht="15.6" thickTop="1" thickBot="1" x14ac:dyDescent="0.35">
      <c r="A1589" s="71">
        <v>1</v>
      </c>
      <c r="B1589" s="244" t="s">
        <v>21</v>
      </c>
      <c r="C1589" s="245"/>
      <c r="D1589" s="245"/>
      <c r="E1589" s="246"/>
      <c r="F1589" s="72">
        <f>SUM(F1586:F1588)</f>
        <v>1479.9445159999998</v>
      </c>
      <c r="G1589" s="73">
        <f>SUM(F1589/F1600)</f>
        <v>0.39376700059202652</v>
      </c>
      <c r="I1589" s="31"/>
      <c r="J1589" s="30"/>
      <c r="K1589" s="31"/>
      <c r="L1589" s="31"/>
    </row>
    <row r="1590" spans="1:12" ht="15" thickTop="1" x14ac:dyDescent="0.3">
      <c r="A1590" s="20"/>
      <c r="B1590" s="74" t="s">
        <v>45</v>
      </c>
      <c r="C1590" s="4"/>
      <c r="D1590" s="4"/>
      <c r="E1590" s="4"/>
      <c r="F1590" s="41"/>
      <c r="G1590" s="75"/>
      <c r="I1590" s="31"/>
      <c r="J1590" s="30"/>
      <c r="K1590" s="31"/>
      <c r="L1590" s="31"/>
    </row>
    <row r="1591" spans="1:12" ht="34.200000000000003" customHeight="1" thickBot="1" x14ac:dyDescent="0.35">
      <c r="A1591" s="36" t="s">
        <v>23</v>
      </c>
      <c r="B1591" s="4" t="s">
        <v>1801</v>
      </c>
      <c r="C1591" s="4" t="s">
        <v>130</v>
      </c>
      <c r="D1591" s="22">
        <v>1</v>
      </c>
      <c r="E1591" s="76">
        <v>1431.88</v>
      </c>
      <c r="F1591" s="6">
        <f>PRODUCT(D1591:E1591)</f>
        <v>1431.88</v>
      </c>
      <c r="G1591" s="7"/>
      <c r="I1591" s="161"/>
      <c r="J1591" s="162"/>
      <c r="K1591" s="161"/>
      <c r="L1591" s="161"/>
    </row>
    <row r="1592" spans="1:12" ht="15.6" thickTop="1" thickBot="1" x14ac:dyDescent="0.35">
      <c r="A1592" s="71">
        <v>2</v>
      </c>
      <c r="B1592" s="244" t="s">
        <v>49</v>
      </c>
      <c r="C1592" s="245"/>
      <c r="D1592" s="245"/>
      <c r="E1592" s="246"/>
      <c r="F1592" s="72">
        <f>SUM(F1591:F1591)</f>
        <v>1431.88</v>
      </c>
      <c r="G1592" s="73">
        <f>SUM(F1592/F1600)</f>
        <v>0.38097853447345792</v>
      </c>
      <c r="I1592" s="31"/>
      <c r="J1592" s="30"/>
      <c r="K1592" s="31"/>
      <c r="L1592" s="31"/>
    </row>
    <row r="1593" spans="1:12" ht="15" thickTop="1" x14ac:dyDescent="0.3">
      <c r="A1593" s="20"/>
      <c r="B1593" s="74" t="s">
        <v>22</v>
      </c>
      <c r="C1593" s="4"/>
      <c r="D1593" s="4"/>
      <c r="E1593" s="4"/>
      <c r="F1593" s="41"/>
      <c r="G1593" s="75"/>
      <c r="I1593" s="31"/>
      <c r="J1593" s="30"/>
      <c r="K1593" s="31"/>
      <c r="L1593" s="31"/>
    </row>
    <row r="1594" spans="1:12" ht="36.6" customHeight="1" thickBot="1" x14ac:dyDescent="0.35">
      <c r="A1594" s="36" t="s">
        <v>50</v>
      </c>
      <c r="B1594" s="4" t="s">
        <v>699</v>
      </c>
      <c r="C1594" s="4" t="s">
        <v>18</v>
      </c>
      <c r="D1594" s="4">
        <v>0.92600000000000005</v>
      </c>
      <c r="E1594" s="76">
        <v>64</v>
      </c>
      <c r="F1594" s="23">
        <f>PRODUCT(D1594:E1594)</f>
        <v>59.264000000000003</v>
      </c>
      <c r="G1594" s="7"/>
      <c r="I1594" s="31"/>
      <c r="J1594" s="30"/>
      <c r="K1594" s="31"/>
      <c r="L1594" s="31"/>
    </row>
    <row r="1595" spans="1:12" ht="15.6" thickTop="1" thickBot="1" x14ac:dyDescent="0.35">
      <c r="A1595" s="71">
        <v>3</v>
      </c>
      <c r="B1595" s="244" t="s">
        <v>25</v>
      </c>
      <c r="C1595" s="245"/>
      <c r="D1595" s="245"/>
      <c r="E1595" s="246"/>
      <c r="F1595" s="72">
        <f>SUM(F1594)</f>
        <v>59.264000000000003</v>
      </c>
      <c r="G1595" s="73">
        <f>SUM(F1595/F1600)</f>
        <v>1.5768298926610476E-2</v>
      </c>
      <c r="I1595" s="31"/>
      <c r="J1595" s="30"/>
      <c r="K1595" s="31"/>
      <c r="L1595" s="31"/>
    </row>
    <row r="1596" spans="1:12" ht="15.6" thickTop="1" thickBot="1" x14ac:dyDescent="0.35">
      <c r="A1596" s="78" t="s">
        <v>26</v>
      </c>
      <c r="B1596" s="244" t="s">
        <v>54</v>
      </c>
      <c r="C1596" s="245"/>
      <c r="D1596" s="245"/>
      <c r="E1596" s="246"/>
      <c r="F1596" s="79">
        <f>SUM(F1589,F1592,F1595)</f>
        <v>2971.0885159999998</v>
      </c>
      <c r="G1596" s="3"/>
      <c r="I1596" s="31"/>
      <c r="J1596" s="30"/>
      <c r="K1596" s="31"/>
      <c r="L1596" s="31"/>
    </row>
    <row r="1597" spans="1:12" ht="15.6" thickTop="1" thickBot="1" x14ac:dyDescent="0.35">
      <c r="A1597" s="80">
        <v>4</v>
      </c>
      <c r="B1597" s="264" t="s">
        <v>28</v>
      </c>
      <c r="C1597" s="265"/>
      <c r="D1597" s="265"/>
      <c r="E1597" s="266"/>
      <c r="F1597" s="79">
        <f>SUM(F1596)*15%</f>
        <v>445.66327739999997</v>
      </c>
      <c r="G1597" s="73">
        <f>SUM(F1597/F1600)</f>
        <v>0.11857707509881424</v>
      </c>
      <c r="I1597" s="31"/>
      <c r="J1597" s="30"/>
      <c r="K1597" s="31"/>
      <c r="L1597" s="31"/>
    </row>
    <row r="1598" spans="1:12" ht="15.6" thickTop="1" thickBot="1" x14ac:dyDescent="0.35">
      <c r="A1598" s="78" t="s">
        <v>29</v>
      </c>
      <c r="B1598" s="244" t="s">
        <v>55</v>
      </c>
      <c r="C1598" s="245"/>
      <c r="D1598" s="245"/>
      <c r="E1598" s="246"/>
      <c r="F1598" s="81">
        <f>SUM(F1596:F1597)</f>
        <v>3416.7517933999998</v>
      </c>
      <c r="I1598" s="31"/>
      <c r="J1598" s="30"/>
      <c r="K1598" s="31"/>
      <c r="L1598" s="31"/>
    </row>
    <row r="1599" spans="1:12" ht="15.6" thickTop="1" thickBot="1" x14ac:dyDescent="0.35">
      <c r="A1599" s="80">
        <v>5</v>
      </c>
      <c r="B1599" s="264" t="s">
        <v>31</v>
      </c>
      <c r="C1599" s="265"/>
      <c r="D1599" s="265"/>
      <c r="E1599" s="266"/>
      <c r="F1599" s="79">
        <f>SUM(F1598)*10%</f>
        <v>341.67517934</v>
      </c>
      <c r="G1599" s="73">
        <f>SUM(F1599/F1600)</f>
        <v>9.0909090909090912E-2</v>
      </c>
      <c r="I1599" s="31"/>
      <c r="J1599" s="30"/>
      <c r="K1599" s="31"/>
      <c r="L1599" s="31"/>
    </row>
    <row r="1600" spans="1:12" ht="15.6" thickTop="1" thickBot="1" x14ac:dyDescent="0.35">
      <c r="A1600" s="78" t="s">
        <v>32</v>
      </c>
      <c r="B1600" s="244" t="s">
        <v>33</v>
      </c>
      <c r="C1600" s="245"/>
      <c r="D1600" s="245"/>
      <c r="E1600" s="246"/>
      <c r="F1600" s="81">
        <f>SUM(F1598:F1599)</f>
        <v>3758.4269727399997</v>
      </c>
      <c r="G1600" s="82">
        <f>SUM(G1589,G1592,G1595,G1597,G1599)</f>
        <v>1</v>
      </c>
      <c r="I1600" s="31"/>
      <c r="J1600" s="30"/>
      <c r="K1600" s="31"/>
      <c r="L1600" s="31"/>
    </row>
    <row r="1601" spans="1:12" ht="15.6" thickTop="1" thickBot="1" x14ac:dyDescent="0.35">
      <c r="A1601" s="8"/>
      <c r="B1601" s="9"/>
      <c r="C1601" s="9"/>
      <c r="D1601" s="9"/>
      <c r="E1601" s="9"/>
      <c r="F1601" s="11"/>
      <c r="G1601" s="12"/>
      <c r="I1601" s="31"/>
      <c r="J1601" s="30"/>
      <c r="K1601" s="31"/>
      <c r="L1601" s="31"/>
    </row>
    <row r="1602" spans="1:12" ht="44.4" thickTop="1" thickBot="1" x14ac:dyDescent="0.35">
      <c r="A1602" s="61" t="s">
        <v>2</v>
      </c>
      <c r="B1602" s="62" t="s">
        <v>3</v>
      </c>
      <c r="C1602" s="63" t="s">
        <v>4</v>
      </c>
      <c r="D1602" s="64" t="s">
        <v>5</v>
      </c>
      <c r="E1602" s="27"/>
      <c r="F1602" s="20"/>
      <c r="G1602" s="20"/>
      <c r="H1602" s="2"/>
      <c r="I1602" s="31"/>
      <c r="J1602" s="30"/>
      <c r="K1602" s="31"/>
      <c r="L1602" s="31"/>
    </row>
    <row r="1603" spans="1:12" ht="133.80000000000001" customHeight="1" thickTop="1" thickBot="1" x14ac:dyDescent="0.35">
      <c r="A1603" s="101" t="s">
        <v>1802</v>
      </c>
      <c r="B1603" s="227" t="s">
        <v>1803</v>
      </c>
      <c r="C1603" s="110" t="s">
        <v>8</v>
      </c>
      <c r="D1603" s="110">
        <v>1</v>
      </c>
      <c r="E1603" s="20"/>
      <c r="F1603" s="20"/>
      <c r="G1603" s="20"/>
      <c r="I1603" s="31"/>
      <c r="J1603" s="30"/>
      <c r="K1603" s="31"/>
      <c r="L1603" s="31"/>
    </row>
    <row r="1604" spans="1:12" ht="30" thickTop="1" thickBot="1" x14ac:dyDescent="0.35">
      <c r="A1604" s="61" t="s">
        <v>9</v>
      </c>
      <c r="B1604" s="62" t="s">
        <v>10</v>
      </c>
      <c r="C1604" s="62" t="s">
        <v>4</v>
      </c>
      <c r="D1604" s="62" t="s">
        <v>11</v>
      </c>
      <c r="E1604" s="62" t="s">
        <v>12</v>
      </c>
      <c r="F1604" s="62" t="s">
        <v>13</v>
      </c>
      <c r="G1604" s="64" t="s">
        <v>14</v>
      </c>
      <c r="I1604" s="31"/>
      <c r="J1604" s="30"/>
      <c r="K1604" s="31"/>
      <c r="L1604" s="31"/>
    </row>
    <row r="1605" spans="1:12" ht="15" thickTop="1" x14ac:dyDescent="0.3">
      <c r="A1605" s="20"/>
      <c r="B1605" s="67" t="s">
        <v>15</v>
      </c>
      <c r="C1605" s="68"/>
      <c r="D1605" s="68"/>
      <c r="E1605" s="68"/>
      <c r="F1605" s="68"/>
      <c r="G1605" s="7"/>
      <c r="I1605" s="31"/>
      <c r="J1605" s="30"/>
      <c r="K1605" s="31"/>
      <c r="L1605" s="31"/>
    </row>
    <row r="1606" spans="1:12" x14ac:dyDescent="0.3">
      <c r="A1606" s="36" t="s">
        <v>16</v>
      </c>
      <c r="B1606" s="4" t="s">
        <v>486</v>
      </c>
      <c r="C1606" s="4" t="s">
        <v>18</v>
      </c>
      <c r="D1606" s="105">
        <v>22.144100000000002</v>
      </c>
      <c r="E1606" s="6">
        <v>30.27</v>
      </c>
      <c r="F1606" s="117">
        <f>D1606*E1606</f>
        <v>670.30190700000003</v>
      </c>
      <c r="G1606" s="7"/>
      <c r="I1606" s="31"/>
      <c r="J1606" s="30"/>
      <c r="K1606" s="31"/>
      <c r="L1606" s="31"/>
    </row>
    <row r="1607" spans="1:12" x14ac:dyDescent="0.3">
      <c r="A1607" s="36" t="s">
        <v>19</v>
      </c>
      <c r="B1607" s="4" t="s">
        <v>697</v>
      </c>
      <c r="C1607" s="4" t="s">
        <v>18</v>
      </c>
      <c r="D1607" s="105">
        <v>22.144100000000002</v>
      </c>
      <c r="E1607" s="6">
        <v>28.09</v>
      </c>
      <c r="F1607" s="6">
        <f>PRODUCT(D1607:E1607)</f>
        <v>622.02776900000003</v>
      </c>
      <c r="G1607" s="7"/>
      <c r="I1607" s="31"/>
      <c r="J1607" s="30"/>
      <c r="K1607" s="31"/>
      <c r="L1607" s="31"/>
    </row>
    <row r="1608" spans="1:12" ht="15" thickBot="1" x14ac:dyDescent="0.35">
      <c r="A1608" s="36" t="s">
        <v>131</v>
      </c>
      <c r="B1608" s="4" t="s">
        <v>669</v>
      </c>
      <c r="C1608" s="4" t="s">
        <v>18</v>
      </c>
      <c r="D1608" s="105">
        <v>22.144100000000002</v>
      </c>
      <c r="E1608" s="6">
        <v>25.18</v>
      </c>
      <c r="F1608" s="6">
        <f>PRODUCT(D1608:E1608)</f>
        <v>557.588438</v>
      </c>
      <c r="G1608" s="7"/>
      <c r="I1608" s="31"/>
      <c r="J1608" s="30"/>
      <c r="K1608" s="31"/>
      <c r="L1608" s="31"/>
    </row>
    <row r="1609" spans="1:12" ht="15.6" thickTop="1" thickBot="1" x14ac:dyDescent="0.35">
      <c r="A1609" s="71">
        <v>1</v>
      </c>
      <c r="B1609" s="244" t="s">
        <v>21</v>
      </c>
      <c r="C1609" s="245"/>
      <c r="D1609" s="245"/>
      <c r="E1609" s="246"/>
      <c r="F1609" s="72">
        <f>SUM(F1606:F1608)</f>
        <v>1849.9181140000001</v>
      </c>
      <c r="G1609" s="73">
        <f>SUM(F1609/F1620)</f>
        <v>0.53515063328812451</v>
      </c>
      <c r="I1609" s="31"/>
      <c r="J1609" s="30"/>
      <c r="K1609" s="31"/>
      <c r="L1609" s="31"/>
    </row>
    <row r="1610" spans="1:12" ht="15" thickTop="1" x14ac:dyDescent="0.3">
      <c r="A1610" s="20"/>
      <c r="B1610" s="74" t="s">
        <v>45</v>
      </c>
      <c r="C1610" s="4"/>
      <c r="D1610" s="4"/>
      <c r="E1610" s="4"/>
      <c r="F1610" s="41"/>
      <c r="G1610" s="75"/>
      <c r="I1610" s="31"/>
      <c r="J1610" s="30"/>
      <c r="K1610" s="31"/>
      <c r="L1610" s="31"/>
    </row>
    <row r="1611" spans="1:12" ht="35.4" customHeight="1" thickBot="1" x14ac:dyDescent="0.35">
      <c r="A1611" s="36" t="s">
        <v>23</v>
      </c>
      <c r="B1611" s="4" t="s">
        <v>1804</v>
      </c>
      <c r="C1611" s="4" t="s">
        <v>130</v>
      </c>
      <c r="D1611" s="22">
        <v>1</v>
      </c>
      <c r="E1611" s="76">
        <v>823.48</v>
      </c>
      <c r="F1611" s="6">
        <f>PRODUCT(D1611:E1611)</f>
        <v>823.48</v>
      </c>
      <c r="G1611" s="7"/>
      <c r="I1611" s="161"/>
      <c r="J1611" s="162"/>
      <c r="K1611" s="161"/>
      <c r="L1611" s="161"/>
    </row>
    <row r="1612" spans="1:12" ht="15.6" thickTop="1" thickBot="1" x14ac:dyDescent="0.35">
      <c r="A1612" s="71">
        <v>2</v>
      </c>
      <c r="B1612" s="244" t="s">
        <v>49</v>
      </c>
      <c r="C1612" s="245"/>
      <c r="D1612" s="245"/>
      <c r="E1612" s="246"/>
      <c r="F1612" s="72">
        <f>SUM(F1611:F1611)</f>
        <v>823.48</v>
      </c>
      <c r="G1612" s="73">
        <f>SUM(F1612/F1620)</f>
        <v>0.23821910827567841</v>
      </c>
      <c r="I1612" s="31"/>
      <c r="J1612" s="30"/>
      <c r="K1612" s="31"/>
      <c r="L1612" s="31"/>
    </row>
    <row r="1613" spans="1:12" ht="15" thickTop="1" x14ac:dyDescent="0.3">
      <c r="A1613" s="20"/>
      <c r="B1613" s="74" t="s">
        <v>22</v>
      </c>
      <c r="C1613" s="4"/>
      <c r="D1613" s="4"/>
      <c r="E1613" s="4"/>
      <c r="F1613" s="41"/>
      <c r="G1613" s="75"/>
      <c r="I1613" s="31"/>
      <c r="J1613" s="30"/>
      <c r="K1613" s="31"/>
      <c r="L1613" s="31"/>
    </row>
    <row r="1614" spans="1:12" ht="35.4" customHeight="1" thickBot="1" x14ac:dyDescent="0.35">
      <c r="A1614" s="36" t="s">
        <v>50</v>
      </c>
      <c r="B1614" s="4" t="s">
        <v>699</v>
      </c>
      <c r="C1614" s="4" t="s">
        <v>18</v>
      </c>
      <c r="D1614" s="4">
        <v>0.92600000000000005</v>
      </c>
      <c r="E1614" s="76">
        <v>64</v>
      </c>
      <c r="F1614" s="23">
        <f>PRODUCT(D1614:E1614)</f>
        <v>59.264000000000003</v>
      </c>
      <c r="G1614" s="7"/>
      <c r="I1614" s="31"/>
      <c r="J1614" s="30"/>
      <c r="K1614" s="31"/>
      <c r="L1614" s="31"/>
    </row>
    <row r="1615" spans="1:12" ht="15.6" thickTop="1" thickBot="1" x14ac:dyDescent="0.35">
      <c r="A1615" s="71">
        <v>3</v>
      </c>
      <c r="B1615" s="244" t="s">
        <v>25</v>
      </c>
      <c r="C1615" s="245"/>
      <c r="D1615" s="245"/>
      <c r="E1615" s="246"/>
      <c r="F1615" s="72">
        <f>SUM(F1614)</f>
        <v>59.264000000000003</v>
      </c>
      <c r="G1615" s="73">
        <f>SUM(F1615/F1620)</f>
        <v>1.7144092428291891E-2</v>
      </c>
      <c r="I1615" s="31"/>
      <c r="J1615" s="30"/>
      <c r="K1615" s="31"/>
      <c r="L1615" s="31"/>
    </row>
    <row r="1616" spans="1:12" ht="15.6" thickTop="1" thickBot="1" x14ac:dyDescent="0.35">
      <c r="A1616" s="78" t="s">
        <v>26</v>
      </c>
      <c r="B1616" s="244" t="s">
        <v>54</v>
      </c>
      <c r="C1616" s="245"/>
      <c r="D1616" s="245"/>
      <c r="E1616" s="246"/>
      <c r="F1616" s="79">
        <f>SUM(F1609,F1612,F1615)</f>
        <v>2732.6621140000002</v>
      </c>
      <c r="G1616" s="3"/>
      <c r="I1616" s="31"/>
      <c r="J1616" s="30"/>
      <c r="K1616" s="31"/>
      <c r="L1616" s="31"/>
    </row>
    <row r="1617" spans="1:12" ht="15.6" thickTop="1" thickBot="1" x14ac:dyDescent="0.35">
      <c r="A1617" s="80">
        <v>4</v>
      </c>
      <c r="B1617" s="264" t="s">
        <v>28</v>
      </c>
      <c r="C1617" s="265"/>
      <c r="D1617" s="265"/>
      <c r="E1617" s="266"/>
      <c r="F1617" s="79">
        <f>SUM(F1616)*15%</f>
        <v>409.89931710000002</v>
      </c>
      <c r="G1617" s="73">
        <f>SUM(F1617/F1620)</f>
        <v>0.11857707509881422</v>
      </c>
      <c r="I1617" s="31"/>
      <c r="J1617" s="30"/>
      <c r="K1617" s="31"/>
      <c r="L1617" s="31"/>
    </row>
    <row r="1618" spans="1:12" ht="15.6" thickTop="1" thickBot="1" x14ac:dyDescent="0.35">
      <c r="A1618" s="78" t="s">
        <v>29</v>
      </c>
      <c r="B1618" s="244" t="s">
        <v>55</v>
      </c>
      <c r="C1618" s="245"/>
      <c r="D1618" s="245"/>
      <c r="E1618" s="246"/>
      <c r="F1618" s="81">
        <f>SUM(F1616:F1617)</f>
        <v>3142.5614311000004</v>
      </c>
      <c r="I1618" s="31"/>
      <c r="J1618" s="30"/>
      <c r="K1618" s="31"/>
      <c r="L1618" s="31"/>
    </row>
    <row r="1619" spans="1:12" ht="15.6" thickTop="1" thickBot="1" x14ac:dyDescent="0.35">
      <c r="A1619" s="80">
        <v>5</v>
      </c>
      <c r="B1619" s="264" t="s">
        <v>31</v>
      </c>
      <c r="C1619" s="265"/>
      <c r="D1619" s="265"/>
      <c r="E1619" s="266"/>
      <c r="F1619" s="79">
        <f>SUM(F1618)*10%</f>
        <v>314.25614311000004</v>
      </c>
      <c r="G1619" s="73">
        <f>SUM(F1619/F1620)</f>
        <v>9.0909090909090912E-2</v>
      </c>
      <c r="I1619" s="31"/>
      <c r="J1619" s="30"/>
      <c r="K1619" s="31"/>
      <c r="L1619" s="31"/>
    </row>
    <row r="1620" spans="1:12" ht="15.6" thickTop="1" thickBot="1" x14ac:dyDescent="0.35">
      <c r="A1620" s="78" t="s">
        <v>32</v>
      </c>
      <c r="B1620" s="244" t="s">
        <v>33</v>
      </c>
      <c r="C1620" s="245"/>
      <c r="D1620" s="245"/>
      <c r="E1620" s="246"/>
      <c r="F1620" s="81">
        <f>SUM(F1618:F1619)</f>
        <v>3456.8175742100002</v>
      </c>
      <c r="G1620" s="82">
        <f>SUM(G1609,G1612,G1615,G1617,G1619)</f>
        <v>0.99999999999999989</v>
      </c>
      <c r="I1620" s="31"/>
      <c r="J1620" s="30"/>
      <c r="K1620" s="31"/>
      <c r="L1620" s="31"/>
    </row>
    <row r="1621" spans="1:12" ht="15.6" thickTop="1" thickBot="1" x14ac:dyDescent="0.35">
      <c r="A1621" s="8"/>
      <c r="B1621" s="9"/>
      <c r="C1621" s="9"/>
      <c r="D1621" s="9"/>
      <c r="E1621" s="9"/>
      <c r="F1621" s="11"/>
      <c r="G1621" s="12"/>
      <c r="I1621" s="31"/>
      <c r="J1621" s="30"/>
      <c r="K1621" s="31"/>
      <c r="L1621" s="31"/>
    </row>
    <row r="1622" spans="1:12" ht="44.4" thickTop="1" thickBot="1" x14ac:dyDescent="0.35">
      <c r="A1622" s="61" t="s">
        <v>2</v>
      </c>
      <c r="B1622" s="62" t="s">
        <v>3</v>
      </c>
      <c r="C1622" s="63" t="s">
        <v>4</v>
      </c>
      <c r="D1622" s="64" t="s">
        <v>5</v>
      </c>
      <c r="E1622" s="27"/>
      <c r="F1622" s="20"/>
      <c r="G1622" s="20"/>
    </row>
    <row r="1623" spans="1:12" ht="336" customHeight="1" thickTop="1" thickBot="1" x14ac:dyDescent="0.35">
      <c r="A1623" s="101" t="s">
        <v>1805</v>
      </c>
      <c r="B1623" s="222" t="s">
        <v>2796</v>
      </c>
      <c r="C1623" s="50" t="s">
        <v>483</v>
      </c>
      <c r="D1623" s="50">
        <v>1</v>
      </c>
      <c r="E1623" s="20"/>
      <c r="F1623" s="20"/>
      <c r="G1623" s="20"/>
    </row>
    <row r="1624" spans="1:12" ht="30" thickTop="1" thickBot="1" x14ac:dyDescent="0.35">
      <c r="A1624" s="61" t="s">
        <v>9</v>
      </c>
      <c r="B1624" s="62" t="s">
        <v>10</v>
      </c>
      <c r="C1624" s="62" t="s">
        <v>4</v>
      </c>
      <c r="D1624" s="62" t="s">
        <v>11</v>
      </c>
      <c r="E1624" s="62" t="s">
        <v>12</v>
      </c>
      <c r="F1624" s="62" t="s">
        <v>13</v>
      </c>
      <c r="G1624" s="64" t="s">
        <v>14</v>
      </c>
    </row>
    <row r="1625" spans="1:12" ht="15" thickTop="1" x14ac:dyDescent="0.3">
      <c r="A1625" s="20"/>
      <c r="B1625" s="67" t="s">
        <v>15</v>
      </c>
      <c r="C1625" s="68"/>
      <c r="D1625" s="68"/>
      <c r="E1625" s="68"/>
      <c r="F1625" s="68"/>
      <c r="G1625" s="7"/>
    </row>
    <row r="1626" spans="1:12" x14ac:dyDescent="0.3">
      <c r="A1626" s="36" t="s">
        <v>16</v>
      </c>
      <c r="B1626" s="4" t="s">
        <v>70</v>
      </c>
      <c r="C1626" s="4" t="s">
        <v>18</v>
      </c>
      <c r="D1626" s="138">
        <v>0.16</v>
      </c>
      <c r="E1626" s="6">
        <v>30.27</v>
      </c>
      <c r="F1626" s="6">
        <f>PRODUCT(D1626:E1626)</f>
        <v>4.8432000000000004</v>
      </c>
      <c r="G1626" s="7"/>
    </row>
    <row r="1627" spans="1:12" ht="15" thickBot="1" x14ac:dyDescent="0.35">
      <c r="A1627" s="36" t="s">
        <v>19</v>
      </c>
      <c r="B1627" s="4" t="s">
        <v>20</v>
      </c>
      <c r="C1627" s="4" t="s">
        <v>18</v>
      </c>
      <c r="D1627" s="138">
        <v>0.16</v>
      </c>
      <c r="E1627" s="6">
        <v>25.18</v>
      </c>
      <c r="F1627" s="6">
        <f>PRODUCT(D1627:E1627)</f>
        <v>4.0288000000000004</v>
      </c>
      <c r="G1627" s="7"/>
    </row>
    <row r="1628" spans="1:12" ht="15.6" thickTop="1" thickBot="1" x14ac:dyDescent="0.35">
      <c r="A1628" s="71">
        <v>1</v>
      </c>
      <c r="B1628" s="244" t="s">
        <v>21</v>
      </c>
      <c r="C1628" s="245"/>
      <c r="D1628" s="245"/>
      <c r="E1628" s="246"/>
      <c r="F1628" s="72">
        <f>SUM(F1626:F1627)</f>
        <v>8.8719999999999999</v>
      </c>
      <c r="G1628" s="73">
        <f>SUM(F1628/F1636)</f>
        <v>0.42321015780701576</v>
      </c>
    </row>
    <row r="1629" spans="1:12" ht="15" thickTop="1" x14ac:dyDescent="0.3">
      <c r="A1629" s="20"/>
      <c r="B1629" s="74" t="s">
        <v>188</v>
      </c>
      <c r="C1629" s="4"/>
      <c r="D1629" s="4"/>
      <c r="E1629" s="4"/>
      <c r="F1629" s="41"/>
      <c r="G1629" s="75"/>
    </row>
    <row r="1630" spans="1:12" ht="15" thickBot="1" x14ac:dyDescent="0.35">
      <c r="A1630" s="36" t="s">
        <v>23</v>
      </c>
      <c r="B1630" s="4" t="s">
        <v>189</v>
      </c>
      <c r="C1630" s="4" t="s">
        <v>190</v>
      </c>
      <c r="D1630" s="22">
        <v>1</v>
      </c>
      <c r="E1630" s="76">
        <v>7.7</v>
      </c>
      <c r="F1630" s="6">
        <f>D1630*E1630</f>
        <v>7.7</v>
      </c>
      <c r="G1630" s="7"/>
      <c r="J1630" s="162"/>
      <c r="K1630" s="104"/>
      <c r="L1630" s="104"/>
    </row>
    <row r="1631" spans="1:12" ht="15.6" thickTop="1" thickBot="1" x14ac:dyDescent="0.35">
      <c r="A1631" s="71">
        <v>2</v>
      </c>
      <c r="B1631" s="244" t="s">
        <v>134</v>
      </c>
      <c r="C1631" s="245"/>
      <c r="D1631" s="245"/>
      <c r="E1631" s="246"/>
      <c r="F1631" s="72">
        <f>SUM(F1630)</f>
        <v>7.7</v>
      </c>
      <c r="G1631" s="73">
        <f>SUM(F1631/F1636)</f>
        <v>0.36730367618507909</v>
      </c>
    </row>
    <row r="1632" spans="1:12" ht="15.6" thickTop="1" thickBot="1" x14ac:dyDescent="0.35">
      <c r="A1632" s="78" t="s">
        <v>26</v>
      </c>
      <c r="B1632" s="244" t="s">
        <v>27</v>
      </c>
      <c r="C1632" s="245"/>
      <c r="D1632" s="245"/>
      <c r="E1632" s="246"/>
      <c r="F1632" s="79">
        <f>SUM(F1628,F1631)</f>
        <v>16.571999999999999</v>
      </c>
      <c r="G1632" s="3"/>
    </row>
    <row r="1633" spans="1:12" ht="15.6" thickTop="1" thickBot="1" x14ac:dyDescent="0.35">
      <c r="A1633" s="80">
        <v>3</v>
      </c>
      <c r="B1633" s="264" t="s">
        <v>28</v>
      </c>
      <c r="C1633" s="265"/>
      <c r="D1633" s="265"/>
      <c r="E1633" s="266"/>
      <c r="F1633" s="79">
        <f>SUM(F1632)*15%</f>
        <v>2.4857999999999998</v>
      </c>
      <c r="G1633" s="73">
        <f>SUM(F1633/F1636)</f>
        <v>0.11857707509881421</v>
      </c>
    </row>
    <row r="1634" spans="1:12" ht="15.6" thickTop="1" thickBot="1" x14ac:dyDescent="0.35">
      <c r="A1634" s="78" t="s">
        <v>29</v>
      </c>
      <c r="B1634" s="244" t="s">
        <v>30</v>
      </c>
      <c r="C1634" s="245"/>
      <c r="D1634" s="245"/>
      <c r="E1634" s="246"/>
      <c r="F1634" s="81">
        <f>SUM(F1632:F1633)</f>
        <v>19.0578</v>
      </c>
    </row>
    <row r="1635" spans="1:12" ht="15.6" thickTop="1" thickBot="1" x14ac:dyDescent="0.35">
      <c r="A1635" s="80">
        <v>4</v>
      </c>
      <c r="B1635" s="264" t="s">
        <v>31</v>
      </c>
      <c r="C1635" s="265"/>
      <c r="D1635" s="265"/>
      <c r="E1635" s="266"/>
      <c r="F1635" s="79">
        <f>SUM(F1634)*10%</f>
        <v>1.90578</v>
      </c>
      <c r="G1635" s="73">
        <f>SUM(F1635/F1636)</f>
        <v>9.0909090909090912E-2</v>
      </c>
    </row>
    <row r="1636" spans="1:12" ht="15.6" thickTop="1" thickBot="1" x14ac:dyDescent="0.35">
      <c r="A1636" s="78" t="s">
        <v>32</v>
      </c>
      <c r="B1636" s="244" t="s">
        <v>33</v>
      </c>
      <c r="C1636" s="245"/>
      <c r="D1636" s="245"/>
      <c r="E1636" s="246"/>
      <c r="F1636" s="81">
        <f>SUM(F1634:F1635)</f>
        <v>20.96358</v>
      </c>
      <c r="G1636" s="82">
        <f>SUM(G1628,G1631,G1633,G1635)</f>
        <v>1</v>
      </c>
      <c r="I1636" s="31"/>
      <c r="J1636" s="30"/>
      <c r="K1636" s="31"/>
      <c r="L1636" s="31"/>
    </row>
    <row r="1637" spans="1:12" ht="15.6" thickTop="1" thickBot="1" x14ac:dyDescent="0.35"/>
    <row r="1638" spans="1:12" ht="44.4" thickTop="1" thickBot="1" x14ac:dyDescent="0.35">
      <c r="A1638" s="61" t="s">
        <v>2</v>
      </c>
      <c r="B1638" s="62" t="s">
        <v>3</v>
      </c>
      <c r="C1638" s="63" t="s">
        <v>4</v>
      </c>
      <c r="D1638" s="64" t="s">
        <v>5</v>
      </c>
      <c r="E1638" s="27"/>
      <c r="F1638" s="20"/>
      <c r="G1638" s="20"/>
    </row>
    <row r="1639" spans="1:12" ht="352.8" customHeight="1" thickTop="1" thickBot="1" x14ac:dyDescent="0.35">
      <c r="A1639" s="101" t="s">
        <v>1806</v>
      </c>
      <c r="B1639" s="222" t="s">
        <v>1807</v>
      </c>
      <c r="C1639" s="50" t="s">
        <v>483</v>
      </c>
      <c r="D1639" s="50">
        <v>1</v>
      </c>
      <c r="E1639" s="20"/>
      <c r="F1639" s="20"/>
      <c r="G1639" s="20"/>
    </row>
    <row r="1640" spans="1:12" ht="30" thickTop="1" thickBot="1" x14ac:dyDescent="0.35">
      <c r="A1640" s="61" t="s">
        <v>9</v>
      </c>
      <c r="B1640" s="62" t="s">
        <v>10</v>
      </c>
      <c r="C1640" s="62" t="s">
        <v>4</v>
      </c>
      <c r="D1640" s="62" t="s">
        <v>11</v>
      </c>
      <c r="E1640" s="62" t="s">
        <v>12</v>
      </c>
      <c r="F1640" s="62" t="s">
        <v>13</v>
      </c>
      <c r="G1640" s="64" t="s">
        <v>14</v>
      </c>
    </row>
    <row r="1641" spans="1:12" ht="15" thickTop="1" x14ac:dyDescent="0.3">
      <c r="A1641" s="20"/>
      <c r="B1641" s="67" t="s">
        <v>15</v>
      </c>
      <c r="C1641" s="68"/>
      <c r="D1641" s="68"/>
      <c r="E1641" s="68"/>
      <c r="F1641" s="68"/>
      <c r="G1641" s="7"/>
    </row>
    <row r="1642" spans="1:12" x14ac:dyDescent="0.3">
      <c r="A1642" s="36" t="s">
        <v>16</v>
      </c>
      <c r="B1642" s="4" t="s">
        <v>70</v>
      </c>
      <c r="C1642" s="4" t="s">
        <v>18</v>
      </c>
      <c r="D1642" s="105">
        <v>0.78659999999999997</v>
      </c>
      <c r="E1642" s="6">
        <v>30.27</v>
      </c>
      <c r="F1642" s="6">
        <f>PRODUCT(D1642:E1642)</f>
        <v>23.810381999999997</v>
      </c>
      <c r="G1642" s="7"/>
    </row>
    <row r="1643" spans="1:12" x14ac:dyDescent="0.3">
      <c r="A1643" s="36" t="s">
        <v>19</v>
      </c>
      <c r="B1643" s="4" t="s">
        <v>140</v>
      </c>
      <c r="C1643" s="4" t="s">
        <v>18</v>
      </c>
      <c r="D1643" s="105">
        <v>0.78659999999999997</v>
      </c>
      <c r="E1643" s="6">
        <v>28.09</v>
      </c>
      <c r="F1643" s="6">
        <f>PRODUCT(D1643:E1643)</f>
        <v>22.095593999999998</v>
      </c>
      <c r="G1643" s="7"/>
    </row>
    <row r="1644" spans="1:12" ht="15" thickBot="1" x14ac:dyDescent="0.35">
      <c r="A1644" s="36" t="s">
        <v>131</v>
      </c>
      <c r="B1644" s="4" t="s">
        <v>141</v>
      </c>
      <c r="C1644" s="4" t="s">
        <v>18</v>
      </c>
      <c r="D1644" s="105">
        <v>0.78659999999999997</v>
      </c>
      <c r="E1644" s="6">
        <v>25.18</v>
      </c>
      <c r="F1644" s="6">
        <f>PRODUCT(D1644:E1644)</f>
        <v>19.806587999999998</v>
      </c>
      <c r="G1644" s="7"/>
    </row>
    <row r="1645" spans="1:12" ht="15.6" thickTop="1" thickBot="1" x14ac:dyDescent="0.35">
      <c r="A1645" s="71">
        <v>1</v>
      </c>
      <c r="B1645" s="244" t="s">
        <v>21</v>
      </c>
      <c r="C1645" s="245"/>
      <c r="D1645" s="245"/>
      <c r="E1645" s="246"/>
      <c r="F1645" s="72">
        <f>SUM(F1642:F1644)</f>
        <v>65.712563999999986</v>
      </c>
      <c r="G1645" s="73">
        <f>SUM(F1645/F1653)</f>
        <v>0.38808887448051355</v>
      </c>
    </row>
    <row r="1646" spans="1:12" ht="15" thickTop="1" x14ac:dyDescent="0.3">
      <c r="A1646" s="20"/>
      <c r="B1646" s="74" t="s">
        <v>188</v>
      </c>
      <c r="C1646" s="4"/>
      <c r="D1646" s="4"/>
      <c r="E1646" s="4"/>
      <c r="F1646" s="41"/>
      <c r="G1646" s="75"/>
    </row>
    <row r="1647" spans="1:12" ht="15" thickBot="1" x14ac:dyDescent="0.35">
      <c r="A1647" s="36" t="s">
        <v>23</v>
      </c>
      <c r="B1647" s="4" t="s">
        <v>189</v>
      </c>
      <c r="C1647" s="4" t="s">
        <v>190</v>
      </c>
      <c r="D1647" s="22">
        <v>1</v>
      </c>
      <c r="E1647" s="76">
        <v>68.14</v>
      </c>
      <c r="F1647" s="6">
        <f>D1647*E1647</f>
        <v>68.14</v>
      </c>
      <c r="G1647" s="7"/>
      <c r="J1647" s="162"/>
      <c r="K1647" s="104"/>
      <c r="L1647" s="104"/>
    </row>
    <row r="1648" spans="1:12" ht="15.6" thickTop="1" thickBot="1" x14ac:dyDescent="0.35">
      <c r="A1648" s="71">
        <v>2</v>
      </c>
      <c r="B1648" s="244" t="s">
        <v>134</v>
      </c>
      <c r="C1648" s="245"/>
      <c r="D1648" s="245"/>
      <c r="E1648" s="246"/>
      <c r="F1648" s="72">
        <f>SUM(F1647)</f>
        <v>68.14</v>
      </c>
      <c r="G1648" s="73">
        <f>SUM(F1648/F1653)</f>
        <v>0.40242495951158136</v>
      </c>
    </row>
    <row r="1649" spans="1:12" ht="15.6" thickTop="1" thickBot="1" x14ac:dyDescent="0.35">
      <c r="A1649" s="78" t="s">
        <v>26</v>
      </c>
      <c r="B1649" s="244" t="s">
        <v>27</v>
      </c>
      <c r="C1649" s="245"/>
      <c r="D1649" s="245"/>
      <c r="E1649" s="246"/>
      <c r="F1649" s="79">
        <f>SUM(F1645,F1648)</f>
        <v>133.85256399999997</v>
      </c>
      <c r="G1649" s="3"/>
    </row>
    <row r="1650" spans="1:12" ht="15.6" thickTop="1" thickBot="1" x14ac:dyDescent="0.35">
      <c r="A1650" s="80">
        <v>3</v>
      </c>
      <c r="B1650" s="264" t="s">
        <v>28</v>
      </c>
      <c r="C1650" s="265"/>
      <c r="D1650" s="265"/>
      <c r="E1650" s="266"/>
      <c r="F1650" s="79">
        <f>SUM(F1649)*15%</f>
        <v>20.077884599999994</v>
      </c>
      <c r="G1650" s="73">
        <f>SUM(F1650/F1653)</f>
        <v>0.11857707509881421</v>
      </c>
    </row>
    <row r="1651" spans="1:12" ht="15.6" thickTop="1" thickBot="1" x14ac:dyDescent="0.35">
      <c r="A1651" s="78" t="s">
        <v>29</v>
      </c>
      <c r="B1651" s="244" t="s">
        <v>30</v>
      </c>
      <c r="C1651" s="245"/>
      <c r="D1651" s="245"/>
      <c r="E1651" s="246"/>
      <c r="F1651" s="81">
        <f>SUM(F1649:F1650)</f>
        <v>153.93044859999998</v>
      </c>
    </row>
    <row r="1652" spans="1:12" ht="15.6" thickTop="1" thickBot="1" x14ac:dyDescent="0.35">
      <c r="A1652" s="80">
        <v>4</v>
      </c>
      <c r="B1652" s="264" t="s">
        <v>31</v>
      </c>
      <c r="C1652" s="265"/>
      <c r="D1652" s="265"/>
      <c r="E1652" s="266"/>
      <c r="F1652" s="79">
        <f>SUM(F1651)*10%</f>
        <v>15.393044859999998</v>
      </c>
      <c r="G1652" s="73">
        <f>SUM(F1652/F1653)</f>
        <v>9.0909090909090912E-2</v>
      </c>
    </row>
    <row r="1653" spans="1:12" ht="15.6" thickTop="1" thickBot="1" x14ac:dyDescent="0.35">
      <c r="A1653" s="78" t="s">
        <v>32</v>
      </c>
      <c r="B1653" s="244" t="s">
        <v>33</v>
      </c>
      <c r="C1653" s="245"/>
      <c r="D1653" s="245"/>
      <c r="E1653" s="246"/>
      <c r="F1653" s="81">
        <f>SUM(F1651:F1652)</f>
        <v>169.32349345999998</v>
      </c>
      <c r="G1653" s="82">
        <f>SUM(G1645,G1648,G1650,G1652)</f>
        <v>1</v>
      </c>
      <c r="I1653" s="31"/>
      <c r="J1653" s="30"/>
      <c r="K1653" s="31"/>
      <c r="L1653" s="31"/>
    </row>
    <row r="1654" spans="1:12" ht="15.6" thickTop="1" thickBot="1" x14ac:dyDescent="0.35"/>
    <row r="1655" spans="1:12" ht="55.2" customHeight="1" thickTop="1" thickBot="1" x14ac:dyDescent="0.35">
      <c r="A1655" s="61" t="s">
        <v>2</v>
      </c>
      <c r="B1655" s="62" t="s">
        <v>3</v>
      </c>
      <c r="C1655" s="63" t="s">
        <v>4</v>
      </c>
      <c r="D1655" s="64" t="s">
        <v>5</v>
      </c>
      <c r="E1655" s="27"/>
      <c r="F1655" s="267" t="s">
        <v>2895</v>
      </c>
      <c r="G1655" s="267"/>
      <c r="H1655" s="183"/>
      <c r="I1655" s="182" t="s">
        <v>2895</v>
      </c>
    </row>
    <row r="1656" spans="1:12" ht="383.4" customHeight="1" thickTop="1" thickBot="1" x14ac:dyDescent="0.35">
      <c r="A1656" s="101" t="s">
        <v>1808</v>
      </c>
      <c r="B1656" s="222" t="s">
        <v>1809</v>
      </c>
      <c r="C1656" s="50" t="s">
        <v>8</v>
      </c>
      <c r="D1656" s="50">
        <v>1</v>
      </c>
      <c r="E1656" s="20"/>
      <c r="F1656" s="20"/>
      <c r="G1656" s="20"/>
    </row>
    <row r="1657" spans="1:12" ht="30" thickTop="1" thickBot="1" x14ac:dyDescent="0.35">
      <c r="A1657" s="61" t="s">
        <v>9</v>
      </c>
      <c r="B1657" s="62" t="s">
        <v>10</v>
      </c>
      <c r="C1657" s="62" t="s">
        <v>4</v>
      </c>
      <c r="D1657" s="62" t="s">
        <v>11</v>
      </c>
      <c r="E1657" s="62" t="s">
        <v>12</v>
      </c>
      <c r="F1657" s="62" t="s">
        <v>13</v>
      </c>
      <c r="G1657" s="64" t="s">
        <v>14</v>
      </c>
    </row>
    <row r="1658" spans="1:12" ht="15" thickTop="1" x14ac:dyDescent="0.3">
      <c r="A1658" s="20"/>
      <c r="B1658" s="67" t="s">
        <v>15</v>
      </c>
      <c r="C1658" s="68"/>
      <c r="D1658" s="68"/>
      <c r="E1658" s="68"/>
      <c r="F1658" s="68"/>
      <c r="G1658" s="7"/>
    </row>
    <row r="1659" spans="1:12" x14ac:dyDescent="0.3">
      <c r="A1659" s="36" t="s">
        <v>16</v>
      </c>
      <c r="B1659" s="4" t="s">
        <v>70</v>
      </c>
      <c r="C1659" s="4" t="s">
        <v>18</v>
      </c>
      <c r="D1659" s="105">
        <v>5.1298000000000004</v>
      </c>
      <c r="E1659" s="6">
        <v>30.27</v>
      </c>
      <c r="F1659" s="6">
        <f>PRODUCT(D1659:E1659)</f>
        <v>155.27904600000002</v>
      </c>
      <c r="G1659" s="7"/>
    </row>
    <row r="1660" spans="1:12" x14ac:dyDescent="0.3">
      <c r="A1660" s="36" t="s">
        <v>19</v>
      </c>
      <c r="B1660" s="4" t="s">
        <v>140</v>
      </c>
      <c r="C1660" s="4" t="s">
        <v>18</v>
      </c>
      <c r="D1660" s="105">
        <v>5.1298000000000004</v>
      </c>
      <c r="E1660" s="6">
        <v>28.09</v>
      </c>
      <c r="F1660" s="6">
        <f>PRODUCT(D1660:E1660)</f>
        <v>144.096082</v>
      </c>
      <c r="G1660" s="7"/>
    </row>
    <row r="1661" spans="1:12" ht="15" thickBot="1" x14ac:dyDescent="0.35">
      <c r="A1661" s="36" t="s">
        <v>131</v>
      </c>
      <c r="B1661" s="4" t="s">
        <v>141</v>
      </c>
      <c r="C1661" s="4" t="s">
        <v>18</v>
      </c>
      <c r="D1661" s="105">
        <v>5.1298000000000004</v>
      </c>
      <c r="E1661" s="6">
        <v>25.18</v>
      </c>
      <c r="F1661" s="6">
        <f>PRODUCT(D1661:E1661)</f>
        <v>129.168364</v>
      </c>
      <c r="G1661" s="7"/>
    </row>
    <row r="1662" spans="1:12" ht="15.6" thickTop="1" thickBot="1" x14ac:dyDescent="0.35">
      <c r="A1662" s="71">
        <v>1</v>
      </c>
      <c r="B1662" s="244" t="s">
        <v>21</v>
      </c>
      <c r="C1662" s="245"/>
      <c r="D1662" s="245"/>
      <c r="E1662" s="246"/>
      <c r="F1662" s="72">
        <f>SUM(F1659:F1661)</f>
        <v>428.54349200000001</v>
      </c>
      <c r="G1662" s="73">
        <f>F1662/F1670</f>
        <v>0.40851367149847428</v>
      </c>
    </row>
    <row r="1663" spans="1:12" ht="15" thickTop="1" x14ac:dyDescent="0.3">
      <c r="A1663" s="20"/>
      <c r="B1663" s="74" t="s">
        <v>188</v>
      </c>
      <c r="C1663" s="4"/>
      <c r="D1663" s="4"/>
      <c r="E1663" s="4"/>
      <c r="F1663" s="41"/>
      <c r="G1663" s="75"/>
    </row>
    <row r="1664" spans="1:12" ht="15" thickBot="1" x14ac:dyDescent="0.35">
      <c r="A1664" s="36" t="s">
        <v>23</v>
      </c>
      <c r="B1664" s="4" t="s">
        <v>189</v>
      </c>
      <c r="C1664" s="4" t="s">
        <v>190</v>
      </c>
      <c r="D1664" s="22">
        <v>1</v>
      </c>
      <c r="E1664" s="76">
        <v>400.73</v>
      </c>
      <c r="F1664" s="6">
        <f>D1664*E1664</f>
        <v>400.73</v>
      </c>
      <c r="G1664" s="7"/>
      <c r="J1664" s="163"/>
      <c r="K1664" s="104"/>
      <c r="L1664" s="104"/>
    </row>
    <row r="1665" spans="1:12" ht="15.6" thickTop="1" thickBot="1" x14ac:dyDescent="0.35">
      <c r="A1665" s="71">
        <v>2</v>
      </c>
      <c r="B1665" s="244" t="s">
        <v>134</v>
      </c>
      <c r="C1665" s="245"/>
      <c r="D1665" s="245"/>
      <c r="E1665" s="246"/>
      <c r="F1665" s="72">
        <f>SUM(F1664)</f>
        <v>400.73</v>
      </c>
      <c r="G1665" s="73">
        <f>F1665/F1670</f>
        <v>0.38200016249362062</v>
      </c>
    </row>
    <row r="1666" spans="1:12" ht="15.6" thickTop="1" thickBot="1" x14ac:dyDescent="0.35">
      <c r="A1666" s="78" t="s">
        <v>26</v>
      </c>
      <c r="B1666" s="244" t="s">
        <v>27</v>
      </c>
      <c r="C1666" s="245"/>
      <c r="D1666" s="245"/>
      <c r="E1666" s="246"/>
      <c r="F1666" s="79">
        <f>SUM(F1662,F1665)</f>
        <v>829.27349200000003</v>
      </c>
      <c r="G1666" s="3"/>
    </row>
    <row r="1667" spans="1:12" ht="15.6" thickTop="1" thickBot="1" x14ac:dyDescent="0.35">
      <c r="A1667" s="80">
        <v>3</v>
      </c>
      <c r="B1667" s="264" t="s">
        <v>28</v>
      </c>
      <c r="C1667" s="265"/>
      <c r="D1667" s="265"/>
      <c r="E1667" s="266"/>
      <c r="F1667" s="79">
        <f>SUM(F1666)*15%</f>
        <v>124.3910238</v>
      </c>
      <c r="G1667" s="73">
        <f>F1667/F1670</f>
        <v>0.11857707509881422</v>
      </c>
    </row>
    <row r="1668" spans="1:12" ht="15.6" thickTop="1" thickBot="1" x14ac:dyDescent="0.35">
      <c r="A1668" s="78" t="s">
        <v>29</v>
      </c>
      <c r="B1668" s="244" t="s">
        <v>30</v>
      </c>
      <c r="C1668" s="245"/>
      <c r="D1668" s="245"/>
      <c r="E1668" s="246"/>
      <c r="F1668" s="81">
        <f>SUM(F1666:F1667)</f>
        <v>953.6645158</v>
      </c>
    </row>
    <row r="1669" spans="1:12" ht="15.6" thickTop="1" thickBot="1" x14ac:dyDescent="0.35">
      <c r="A1669" s="80">
        <v>4</v>
      </c>
      <c r="B1669" s="264" t="s">
        <v>31</v>
      </c>
      <c r="C1669" s="265"/>
      <c r="D1669" s="265"/>
      <c r="E1669" s="266"/>
      <c r="F1669" s="79">
        <f>SUM(F1668)*10%</f>
        <v>95.366451580000003</v>
      </c>
      <c r="G1669" s="73">
        <f>F1669/F1670</f>
        <v>9.0909090909090912E-2</v>
      </c>
    </row>
    <row r="1670" spans="1:12" ht="15.6" thickTop="1" thickBot="1" x14ac:dyDescent="0.35">
      <c r="A1670" s="78" t="s">
        <v>32</v>
      </c>
      <c r="B1670" s="244" t="s">
        <v>33</v>
      </c>
      <c r="C1670" s="245"/>
      <c r="D1670" s="245"/>
      <c r="E1670" s="246"/>
      <c r="F1670" s="81">
        <f>SUM(F1668:F1669)</f>
        <v>1049.03096738</v>
      </c>
      <c r="G1670" s="82">
        <f>SUM(G1662+G1665+G1667+G1669)</f>
        <v>1</v>
      </c>
      <c r="I1670" s="31"/>
      <c r="J1670" s="30"/>
      <c r="K1670" s="31"/>
      <c r="L1670" s="31"/>
    </row>
    <row r="1671" spans="1:12" ht="15.6" thickTop="1" thickBot="1" x14ac:dyDescent="0.35"/>
    <row r="1672" spans="1:12" ht="44.4" thickTop="1" thickBot="1" x14ac:dyDescent="0.35">
      <c r="A1672" s="61" t="s">
        <v>2</v>
      </c>
      <c r="B1672" s="62" t="s">
        <v>3</v>
      </c>
      <c r="C1672" s="63" t="s">
        <v>4</v>
      </c>
      <c r="D1672" s="64" t="s">
        <v>5</v>
      </c>
      <c r="E1672" s="27"/>
      <c r="F1672" s="20"/>
      <c r="G1672" s="20"/>
    </row>
    <row r="1673" spans="1:12" ht="65.400000000000006" customHeight="1" thickTop="1" thickBot="1" x14ac:dyDescent="0.35">
      <c r="A1673" s="101" t="s">
        <v>1810</v>
      </c>
      <c r="B1673" s="299" t="s">
        <v>1811</v>
      </c>
      <c r="C1673" s="268" t="s">
        <v>8</v>
      </c>
      <c r="D1673" s="268">
        <v>1</v>
      </c>
      <c r="E1673" s="20"/>
      <c r="F1673" s="20"/>
      <c r="G1673" s="20"/>
    </row>
    <row r="1674" spans="1:12" ht="385.2" customHeight="1" thickTop="1" thickBot="1" x14ac:dyDescent="0.35">
      <c r="A1674" s="210"/>
      <c r="B1674" s="300"/>
      <c r="C1674" s="269"/>
      <c r="D1674" s="269"/>
      <c r="E1674" s="20"/>
      <c r="F1674" s="20"/>
      <c r="G1674" s="20"/>
    </row>
    <row r="1675" spans="1:12" ht="30" thickTop="1" thickBot="1" x14ac:dyDescent="0.35">
      <c r="A1675" s="61" t="s">
        <v>9</v>
      </c>
      <c r="B1675" s="62" t="s">
        <v>10</v>
      </c>
      <c r="C1675" s="62" t="s">
        <v>4</v>
      </c>
      <c r="D1675" s="62" t="s">
        <v>11</v>
      </c>
      <c r="E1675" s="62" t="s">
        <v>12</v>
      </c>
      <c r="F1675" s="62" t="s">
        <v>13</v>
      </c>
      <c r="G1675" s="64" t="s">
        <v>14</v>
      </c>
    </row>
    <row r="1676" spans="1:12" ht="15" thickTop="1" x14ac:dyDescent="0.3">
      <c r="A1676" s="20"/>
      <c r="B1676" s="67" t="s">
        <v>15</v>
      </c>
      <c r="C1676" s="68"/>
      <c r="D1676" s="68"/>
      <c r="E1676" s="68"/>
      <c r="F1676" s="68"/>
      <c r="G1676" s="7"/>
    </row>
    <row r="1677" spans="1:12" x14ac:dyDescent="0.3">
      <c r="A1677" s="36" t="s">
        <v>16</v>
      </c>
      <c r="B1677" s="4" t="s">
        <v>70</v>
      </c>
      <c r="C1677" s="4" t="s">
        <v>18</v>
      </c>
      <c r="D1677" s="105">
        <v>22.144100000000002</v>
      </c>
      <c r="E1677" s="6">
        <v>30.27</v>
      </c>
      <c r="F1677" s="6">
        <f>PRODUCT(D1677:E1677)</f>
        <v>670.30190700000003</v>
      </c>
      <c r="G1677" s="7"/>
    </row>
    <row r="1678" spans="1:12" x14ac:dyDescent="0.3">
      <c r="A1678" s="36" t="s">
        <v>19</v>
      </c>
      <c r="B1678" s="4" t="s">
        <v>140</v>
      </c>
      <c r="C1678" s="4" t="s">
        <v>18</v>
      </c>
      <c r="D1678" s="105">
        <v>22.144100000000002</v>
      </c>
      <c r="E1678" s="6">
        <v>28.09</v>
      </c>
      <c r="F1678" s="6">
        <f>PRODUCT(D1678:E1678)</f>
        <v>622.02776900000003</v>
      </c>
      <c r="G1678" s="7"/>
    </row>
    <row r="1679" spans="1:12" ht="15" thickBot="1" x14ac:dyDescent="0.35">
      <c r="A1679" s="36" t="s">
        <v>131</v>
      </c>
      <c r="B1679" s="4" t="s">
        <v>141</v>
      </c>
      <c r="C1679" s="4" t="s">
        <v>18</v>
      </c>
      <c r="D1679" s="105">
        <v>22.144100000000002</v>
      </c>
      <c r="E1679" s="6">
        <v>25.18</v>
      </c>
      <c r="F1679" s="6">
        <f>PRODUCT(D1679:E1679)</f>
        <v>557.588438</v>
      </c>
      <c r="G1679" s="7"/>
    </row>
    <row r="1680" spans="1:12" ht="15.6" thickTop="1" thickBot="1" x14ac:dyDescent="0.35">
      <c r="A1680" s="71">
        <v>1</v>
      </c>
      <c r="B1680" s="244" t="s">
        <v>21</v>
      </c>
      <c r="C1680" s="245"/>
      <c r="D1680" s="245"/>
      <c r="E1680" s="246"/>
      <c r="F1680" s="72">
        <f>SUM(F1677:F1679)</f>
        <v>1849.9181140000001</v>
      </c>
      <c r="G1680" s="73">
        <f>SUM(F1680/F1688)</f>
        <v>0.42347267543669015</v>
      </c>
    </row>
    <row r="1681" spans="1:12" ht="15" thickTop="1" x14ac:dyDescent="0.3">
      <c r="A1681" s="20"/>
      <c r="B1681" s="74" t="s">
        <v>188</v>
      </c>
      <c r="C1681" s="4"/>
      <c r="D1681" s="4"/>
      <c r="E1681" s="4"/>
      <c r="F1681" s="41"/>
      <c r="G1681" s="75"/>
    </row>
    <row r="1682" spans="1:12" ht="15" thickBot="1" x14ac:dyDescent="0.35">
      <c r="A1682" s="36" t="s">
        <v>23</v>
      </c>
      <c r="B1682" s="4" t="s">
        <v>189</v>
      </c>
      <c r="C1682" s="4" t="s">
        <v>190</v>
      </c>
      <c r="D1682" s="22">
        <v>1</v>
      </c>
      <c r="E1682" s="76">
        <v>1603.4</v>
      </c>
      <c r="F1682" s="6">
        <f>D1682*E1682</f>
        <v>1603.4</v>
      </c>
      <c r="G1682" s="7"/>
      <c r="J1682" s="30"/>
      <c r="K1682" s="104"/>
      <c r="L1682" s="104"/>
    </row>
    <row r="1683" spans="1:12" ht="15.6" thickTop="1" thickBot="1" x14ac:dyDescent="0.35">
      <c r="A1683" s="71">
        <v>2</v>
      </c>
      <c r="B1683" s="244" t="s">
        <v>134</v>
      </c>
      <c r="C1683" s="245"/>
      <c r="D1683" s="245"/>
      <c r="E1683" s="246"/>
      <c r="F1683" s="72">
        <f>SUM(F1682)</f>
        <v>1603.4</v>
      </c>
      <c r="G1683" s="73">
        <f>SUM(F1683/F1688)</f>
        <v>0.36704115855540459</v>
      </c>
    </row>
    <row r="1684" spans="1:12" ht="15.6" thickTop="1" thickBot="1" x14ac:dyDescent="0.35">
      <c r="A1684" s="78" t="s">
        <v>26</v>
      </c>
      <c r="B1684" s="244" t="s">
        <v>27</v>
      </c>
      <c r="C1684" s="245"/>
      <c r="D1684" s="245"/>
      <c r="E1684" s="246"/>
      <c r="F1684" s="79">
        <f>SUM(F1680,F1683)</f>
        <v>3453.3181140000002</v>
      </c>
      <c r="G1684" s="3"/>
    </row>
    <row r="1685" spans="1:12" ht="15.6" thickTop="1" thickBot="1" x14ac:dyDescent="0.35">
      <c r="A1685" s="80">
        <v>3</v>
      </c>
      <c r="B1685" s="264" t="s">
        <v>28</v>
      </c>
      <c r="C1685" s="265"/>
      <c r="D1685" s="265"/>
      <c r="E1685" s="266"/>
      <c r="F1685" s="79">
        <f>SUM(F1684)*15%</f>
        <v>517.99771710000005</v>
      </c>
      <c r="G1685" s="73">
        <f>SUM(F1685/F1688)</f>
        <v>0.11857707509881422</v>
      </c>
    </row>
    <row r="1686" spans="1:12" ht="15.6" thickTop="1" thickBot="1" x14ac:dyDescent="0.35">
      <c r="A1686" s="78" t="s">
        <v>29</v>
      </c>
      <c r="B1686" s="244" t="s">
        <v>30</v>
      </c>
      <c r="C1686" s="245"/>
      <c r="D1686" s="245"/>
      <c r="E1686" s="246"/>
      <c r="F1686" s="81">
        <f>SUM(F1684:F1685)</f>
        <v>3971.3158311000002</v>
      </c>
    </row>
    <row r="1687" spans="1:12" ht="15.6" thickTop="1" thickBot="1" x14ac:dyDescent="0.35">
      <c r="A1687" s="80">
        <v>4</v>
      </c>
      <c r="B1687" s="264" t="s">
        <v>31</v>
      </c>
      <c r="C1687" s="265"/>
      <c r="D1687" s="265"/>
      <c r="E1687" s="266"/>
      <c r="F1687" s="79">
        <f>SUM(F1686)*10%</f>
        <v>397.13158311000007</v>
      </c>
      <c r="G1687" s="73">
        <f>SUM(F1687/F1688)</f>
        <v>9.0909090909090912E-2</v>
      </c>
    </row>
    <row r="1688" spans="1:12" ht="15.6" thickTop="1" thickBot="1" x14ac:dyDescent="0.35">
      <c r="A1688" s="78" t="s">
        <v>32</v>
      </c>
      <c r="B1688" s="244" t="s">
        <v>33</v>
      </c>
      <c r="C1688" s="245"/>
      <c r="D1688" s="245"/>
      <c r="E1688" s="246"/>
      <c r="F1688" s="81">
        <f>SUM(F1686:F1687)</f>
        <v>4368.4474142100007</v>
      </c>
      <c r="G1688" s="82">
        <f>SUM(G1680,G1683,G1685,G1687)</f>
        <v>0.99999999999999989</v>
      </c>
      <c r="I1688" s="31"/>
      <c r="J1688" s="30"/>
      <c r="K1688" s="31"/>
      <c r="L1688" s="31"/>
    </row>
    <row r="1689" spans="1:12" ht="15" thickTop="1" x14ac:dyDescent="0.3"/>
  </sheetData>
  <mergeCells count="667">
    <mergeCell ref="A290:A291"/>
    <mergeCell ref="B1683:E1683"/>
    <mergeCell ref="B1684:E1684"/>
    <mergeCell ref="B1685:E1685"/>
    <mergeCell ref="B1686:E1686"/>
    <mergeCell ref="B1687:E1687"/>
    <mergeCell ref="B1688:E1688"/>
    <mergeCell ref="B1666:E1666"/>
    <mergeCell ref="B1667:E1667"/>
    <mergeCell ref="B1668:E1668"/>
    <mergeCell ref="B1669:E1669"/>
    <mergeCell ref="B1670:E1670"/>
    <mergeCell ref="B1680:E1680"/>
    <mergeCell ref="B1650:E1650"/>
    <mergeCell ref="B1651:E1651"/>
    <mergeCell ref="B1652:E1652"/>
    <mergeCell ref="B1653:E1653"/>
    <mergeCell ref="B1662:E1662"/>
    <mergeCell ref="B1665:E1665"/>
    <mergeCell ref="B1634:E1634"/>
    <mergeCell ref="B1635:E1635"/>
    <mergeCell ref="B1636:E1636"/>
    <mergeCell ref="B1645:E1645"/>
    <mergeCell ref="B1648:E1648"/>
    <mergeCell ref="B1649:E1649"/>
    <mergeCell ref="B1619:E1619"/>
    <mergeCell ref="B1620:E1620"/>
    <mergeCell ref="B1628:E1628"/>
    <mergeCell ref="B1631:E1631"/>
    <mergeCell ref="B1632:E1632"/>
    <mergeCell ref="B1633:E1633"/>
    <mergeCell ref="B1609:E1609"/>
    <mergeCell ref="B1612:E1612"/>
    <mergeCell ref="B1615:E1615"/>
    <mergeCell ref="B1616:E1616"/>
    <mergeCell ref="B1617:E1617"/>
    <mergeCell ref="B1618:E1618"/>
    <mergeCell ref="B1595:E1595"/>
    <mergeCell ref="B1596:E1596"/>
    <mergeCell ref="B1597:E1597"/>
    <mergeCell ref="B1598:E1598"/>
    <mergeCell ref="B1599:E1599"/>
    <mergeCell ref="B1600:E1600"/>
    <mergeCell ref="B1577:E1577"/>
    <mergeCell ref="B1578:E1578"/>
    <mergeCell ref="B1579:E1579"/>
    <mergeCell ref="B1580:E1580"/>
    <mergeCell ref="B1589:E1589"/>
    <mergeCell ref="B1592:E1592"/>
    <mergeCell ref="B1559:E1559"/>
    <mergeCell ref="B1560:E1560"/>
    <mergeCell ref="B1569:E1569"/>
    <mergeCell ref="B1572:E1572"/>
    <mergeCell ref="B1575:E1575"/>
    <mergeCell ref="B1576:E1576"/>
    <mergeCell ref="B1549:E1549"/>
    <mergeCell ref="B1552:E1552"/>
    <mergeCell ref="B1555:E1555"/>
    <mergeCell ref="B1556:E1556"/>
    <mergeCell ref="B1557:E1557"/>
    <mergeCell ref="B1558:E1558"/>
    <mergeCell ref="B1535:E1535"/>
    <mergeCell ref="B1536:E1536"/>
    <mergeCell ref="B1537:E1537"/>
    <mergeCell ref="B1538:E1538"/>
    <mergeCell ref="B1539:E1539"/>
    <mergeCell ref="B1540:E1540"/>
    <mergeCell ref="B1520:E1520"/>
    <mergeCell ref="B1521:E1521"/>
    <mergeCell ref="B1522:E1522"/>
    <mergeCell ref="B1523:E1523"/>
    <mergeCell ref="B1524:E1524"/>
    <mergeCell ref="B1531:E1531"/>
    <mergeCell ref="B1506:E1506"/>
    <mergeCell ref="B1507:E1507"/>
    <mergeCell ref="B1508:E1508"/>
    <mergeCell ref="B1509:E1509"/>
    <mergeCell ref="B1516:E1516"/>
    <mergeCell ref="B1519:E1519"/>
    <mergeCell ref="B1492:E1492"/>
    <mergeCell ref="B1493:E1493"/>
    <mergeCell ref="B1494:E1494"/>
    <mergeCell ref="B1501:E1501"/>
    <mergeCell ref="B1504:E1504"/>
    <mergeCell ref="B1505:E1505"/>
    <mergeCell ref="B1478:E1478"/>
    <mergeCell ref="B1479:E1479"/>
    <mergeCell ref="B1486:E1486"/>
    <mergeCell ref="B1489:E1489"/>
    <mergeCell ref="B1490:E1490"/>
    <mergeCell ref="B1491:E1491"/>
    <mergeCell ref="B1468:E1468"/>
    <mergeCell ref="B1471:E1471"/>
    <mergeCell ref="B1474:E1474"/>
    <mergeCell ref="B1475:E1475"/>
    <mergeCell ref="B1476:E1476"/>
    <mergeCell ref="B1477:E1477"/>
    <mergeCell ref="B1454:E1454"/>
    <mergeCell ref="B1455:E1455"/>
    <mergeCell ref="B1456:E1456"/>
    <mergeCell ref="B1457:E1457"/>
    <mergeCell ref="B1458:E1458"/>
    <mergeCell ref="B1459:E1459"/>
    <mergeCell ref="B1440:E1440"/>
    <mergeCell ref="B1441:E1441"/>
    <mergeCell ref="B1442:E1442"/>
    <mergeCell ref="B1443:E1443"/>
    <mergeCell ref="B1444:E1444"/>
    <mergeCell ref="B1451:E1451"/>
    <mergeCell ref="B1421:E1421"/>
    <mergeCell ref="B1422:E1422"/>
    <mergeCell ref="B1423:E1423"/>
    <mergeCell ref="B1431:E1431"/>
    <mergeCell ref="B1436:E1436"/>
    <mergeCell ref="B1439:E1439"/>
    <mergeCell ref="B1401:E1401"/>
    <mergeCell ref="B1409:E1409"/>
    <mergeCell ref="B1415:E1415"/>
    <mergeCell ref="B1418:E1418"/>
    <mergeCell ref="B1419:E1419"/>
    <mergeCell ref="B1420:E1420"/>
    <mergeCell ref="B1391:E1391"/>
    <mergeCell ref="B1396:E1396"/>
    <mergeCell ref="B1397:E1397"/>
    <mergeCell ref="B1398:E1398"/>
    <mergeCell ref="B1399:E1399"/>
    <mergeCell ref="B1400:E1400"/>
    <mergeCell ref="B1379:E1379"/>
    <mergeCell ref="B1380:E1380"/>
    <mergeCell ref="B1381:E1381"/>
    <mergeCell ref="B1382:E1382"/>
    <mergeCell ref="B1383:E1383"/>
    <mergeCell ref="B1384:E1384"/>
    <mergeCell ref="B1360:E1360"/>
    <mergeCell ref="B1361:E1361"/>
    <mergeCell ref="B1362:E1362"/>
    <mergeCell ref="B1363:E1363"/>
    <mergeCell ref="B1371:E1371"/>
    <mergeCell ref="B1376:E1376"/>
    <mergeCell ref="B1342:E1342"/>
    <mergeCell ref="B1343:E1343"/>
    <mergeCell ref="B1351:E1351"/>
    <mergeCell ref="B1355:E1355"/>
    <mergeCell ref="B1358:E1358"/>
    <mergeCell ref="B1359:E1359"/>
    <mergeCell ref="B1331:E1331"/>
    <mergeCell ref="B1335:E1335"/>
    <mergeCell ref="B1338:E1338"/>
    <mergeCell ref="B1339:E1339"/>
    <mergeCell ref="B1340:E1340"/>
    <mergeCell ref="B1341:E1341"/>
    <mergeCell ref="B1318:E1318"/>
    <mergeCell ref="B1319:E1319"/>
    <mergeCell ref="B1320:E1320"/>
    <mergeCell ref="B1321:E1321"/>
    <mergeCell ref="B1322:E1322"/>
    <mergeCell ref="B1323:E1323"/>
    <mergeCell ref="B1300:E1300"/>
    <mergeCell ref="B1301:E1301"/>
    <mergeCell ref="B1302:E1302"/>
    <mergeCell ref="B1303:E1303"/>
    <mergeCell ref="B1311:E1311"/>
    <mergeCell ref="B1315:E1315"/>
    <mergeCell ref="B1285:E1285"/>
    <mergeCell ref="B1286:E1286"/>
    <mergeCell ref="B1287:E1287"/>
    <mergeCell ref="B1295:E1295"/>
    <mergeCell ref="B1298:E1298"/>
    <mergeCell ref="B1299:E1299"/>
    <mergeCell ref="B1259:E1259"/>
    <mergeCell ref="B1269:E1269"/>
    <mergeCell ref="B1279:E1279"/>
    <mergeCell ref="B1282:E1282"/>
    <mergeCell ref="B1283:E1283"/>
    <mergeCell ref="B1284:E1284"/>
    <mergeCell ref="B1251:E1251"/>
    <mergeCell ref="B1254:E1254"/>
    <mergeCell ref="B1255:E1255"/>
    <mergeCell ref="B1256:E1256"/>
    <mergeCell ref="B1257:E1257"/>
    <mergeCell ref="B1258:E1258"/>
    <mergeCell ref="B1262:B1263"/>
    <mergeCell ref="B1228:E1228"/>
    <mergeCell ref="B1229:E1229"/>
    <mergeCell ref="B1230:E1230"/>
    <mergeCell ref="B1231:E1231"/>
    <mergeCell ref="B1232:E1232"/>
    <mergeCell ref="B1242:E1242"/>
    <mergeCell ref="B1203:E1203"/>
    <mergeCell ref="B1204:E1204"/>
    <mergeCell ref="B1205:E1205"/>
    <mergeCell ref="B1215:E1215"/>
    <mergeCell ref="B1224:E1224"/>
    <mergeCell ref="B1227:E1227"/>
    <mergeCell ref="B1179:E1179"/>
    <mergeCell ref="B1188:E1188"/>
    <mergeCell ref="B1197:E1197"/>
    <mergeCell ref="B1200:E1200"/>
    <mergeCell ref="B1201:E1201"/>
    <mergeCell ref="B1202:E1202"/>
    <mergeCell ref="B1171:E1171"/>
    <mergeCell ref="B1174:E1174"/>
    <mergeCell ref="B1175:E1175"/>
    <mergeCell ref="B1176:E1176"/>
    <mergeCell ref="B1177:E1177"/>
    <mergeCell ref="B1178:E1178"/>
    <mergeCell ref="B1150:E1150"/>
    <mergeCell ref="B1151:E1151"/>
    <mergeCell ref="B1152:E1152"/>
    <mergeCell ref="B1153:E1153"/>
    <mergeCell ref="B1154:E1154"/>
    <mergeCell ref="B1163:E1163"/>
    <mergeCell ref="B1127:E1127"/>
    <mergeCell ref="B1128:E1128"/>
    <mergeCell ref="B1129:E1129"/>
    <mergeCell ref="B1138:E1138"/>
    <mergeCell ref="B1146:E1146"/>
    <mergeCell ref="B1149:E1149"/>
    <mergeCell ref="B1063:E1063"/>
    <mergeCell ref="B1098:E1098"/>
    <mergeCell ref="B1108:E1108"/>
    <mergeCell ref="B1121:E1121"/>
    <mergeCell ref="B1124:E1124"/>
    <mergeCell ref="B1125:E1125"/>
    <mergeCell ref="B1126:E1126"/>
    <mergeCell ref="B1090:E1090"/>
    <mergeCell ref="B1093:E1093"/>
    <mergeCell ref="B1094:E1094"/>
    <mergeCell ref="B1095:E1095"/>
    <mergeCell ref="B1096:E1096"/>
    <mergeCell ref="B1097:E1097"/>
    <mergeCell ref="B1101:B1102"/>
    <mergeCell ref="C1101:C1102"/>
    <mergeCell ref="D1101:D1102"/>
    <mergeCell ref="B1034:E1034"/>
    <mergeCell ref="B1035:E1035"/>
    <mergeCell ref="B1000:E1000"/>
    <mergeCell ref="B1003:E1003"/>
    <mergeCell ref="B1004:E1004"/>
    <mergeCell ref="B1005:E1005"/>
    <mergeCell ref="B1006:E1006"/>
    <mergeCell ref="B1007:E1007"/>
    <mergeCell ref="B1011:B1012"/>
    <mergeCell ref="B947:E947"/>
    <mergeCell ref="B948:E948"/>
    <mergeCell ref="B949:E949"/>
    <mergeCell ref="B960:E960"/>
    <mergeCell ref="B971:E971"/>
    <mergeCell ref="B974:E974"/>
    <mergeCell ref="B1008:E1008"/>
    <mergeCell ref="B1018:E1018"/>
    <mergeCell ref="B1030:E1030"/>
    <mergeCell ref="B865:E865"/>
    <mergeCell ref="B866:E866"/>
    <mergeCell ref="B867:E867"/>
    <mergeCell ref="B877:E877"/>
    <mergeCell ref="B886:E886"/>
    <mergeCell ref="B889:E889"/>
    <mergeCell ref="B870:B871"/>
    <mergeCell ref="B921:E921"/>
    <mergeCell ref="B931:E931"/>
    <mergeCell ref="B913:E913"/>
    <mergeCell ref="B916:E916"/>
    <mergeCell ref="B917:E917"/>
    <mergeCell ref="B918:E918"/>
    <mergeCell ref="B919:E919"/>
    <mergeCell ref="B920:E920"/>
    <mergeCell ref="B786:E786"/>
    <mergeCell ref="B787:E787"/>
    <mergeCell ref="B788:E788"/>
    <mergeCell ref="B798:E798"/>
    <mergeCell ref="B806:E806"/>
    <mergeCell ref="B809:E809"/>
    <mergeCell ref="B791:B792"/>
    <mergeCell ref="B840:E840"/>
    <mergeCell ref="B850:E850"/>
    <mergeCell ref="B832:E832"/>
    <mergeCell ref="B835:E835"/>
    <mergeCell ref="B836:E836"/>
    <mergeCell ref="B837:E837"/>
    <mergeCell ref="B838:E838"/>
    <mergeCell ref="B839:E839"/>
    <mergeCell ref="B817:B818"/>
    <mergeCell ref="B843:B844"/>
    <mergeCell ref="B783:E783"/>
    <mergeCell ref="B784:E784"/>
    <mergeCell ref="B785:E785"/>
    <mergeCell ref="B751:E751"/>
    <mergeCell ref="B754:E754"/>
    <mergeCell ref="B755:E755"/>
    <mergeCell ref="B756:E756"/>
    <mergeCell ref="B757:E757"/>
    <mergeCell ref="B758:E758"/>
    <mergeCell ref="B701:E701"/>
    <mergeCell ref="B702:E702"/>
    <mergeCell ref="B703:E703"/>
    <mergeCell ref="B713:E713"/>
    <mergeCell ref="B723:E723"/>
    <mergeCell ref="B726:E726"/>
    <mergeCell ref="B759:E759"/>
    <mergeCell ref="B769:E769"/>
    <mergeCell ref="B780:E780"/>
    <mergeCell ref="B695:E695"/>
    <mergeCell ref="B698:E698"/>
    <mergeCell ref="B699:E699"/>
    <mergeCell ref="B700:E700"/>
    <mergeCell ref="B667:E667"/>
    <mergeCell ref="B670:E670"/>
    <mergeCell ref="B671:E671"/>
    <mergeCell ref="B672:E672"/>
    <mergeCell ref="B673:E673"/>
    <mergeCell ref="B674:E674"/>
    <mergeCell ref="B619:E619"/>
    <mergeCell ref="B620:E620"/>
    <mergeCell ref="B621:E621"/>
    <mergeCell ref="B631:E631"/>
    <mergeCell ref="B640:E640"/>
    <mergeCell ref="B643:E643"/>
    <mergeCell ref="B624:B625"/>
    <mergeCell ref="B675:E675"/>
    <mergeCell ref="B685:E685"/>
    <mergeCell ref="B601:E601"/>
    <mergeCell ref="B613:E613"/>
    <mergeCell ref="B616:E616"/>
    <mergeCell ref="B617:E617"/>
    <mergeCell ref="B618:E618"/>
    <mergeCell ref="B583:E583"/>
    <mergeCell ref="B586:E586"/>
    <mergeCell ref="B587:E587"/>
    <mergeCell ref="B588:E588"/>
    <mergeCell ref="B589:E589"/>
    <mergeCell ref="B590:E590"/>
    <mergeCell ref="B531:E531"/>
    <mergeCell ref="B532:E532"/>
    <mergeCell ref="B533:E533"/>
    <mergeCell ref="B543:E543"/>
    <mergeCell ref="B554:E554"/>
    <mergeCell ref="B557:E557"/>
    <mergeCell ref="B536:B537"/>
    <mergeCell ref="C536:C537"/>
    <mergeCell ref="D536:D537"/>
    <mergeCell ref="B514:E514"/>
    <mergeCell ref="B525:E525"/>
    <mergeCell ref="B528:E528"/>
    <mergeCell ref="B529:E529"/>
    <mergeCell ref="B530:E530"/>
    <mergeCell ref="B496:E496"/>
    <mergeCell ref="B499:E499"/>
    <mergeCell ref="B500:E500"/>
    <mergeCell ref="B501:E501"/>
    <mergeCell ref="B502:E502"/>
    <mergeCell ref="B503:E503"/>
    <mergeCell ref="B446:E446"/>
    <mergeCell ref="B447:E447"/>
    <mergeCell ref="B448:E448"/>
    <mergeCell ref="B458:E458"/>
    <mergeCell ref="B468:E468"/>
    <mergeCell ref="B471:E471"/>
    <mergeCell ref="D451:D452"/>
    <mergeCell ref="C451:C452"/>
    <mergeCell ref="B504:E504"/>
    <mergeCell ref="B440:E440"/>
    <mergeCell ref="B443:E443"/>
    <mergeCell ref="B444:E444"/>
    <mergeCell ref="B445:E445"/>
    <mergeCell ref="B412:E412"/>
    <mergeCell ref="B415:E415"/>
    <mergeCell ref="B416:E416"/>
    <mergeCell ref="B417:E417"/>
    <mergeCell ref="B418:E418"/>
    <mergeCell ref="B419:E419"/>
    <mergeCell ref="B364:E364"/>
    <mergeCell ref="B365:E365"/>
    <mergeCell ref="B366:E366"/>
    <mergeCell ref="B376:E376"/>
    <mergeCell ref="B385:E385"/>
    <mergeCell ref="B388:E388"/>
    <mergeCell ref="B369:B370"/>
    <mergeCell ref="B420:E420"/>
    <mergeCell ref="B430:E430"/>
    <mergeCell ref="B339:E339"/>
    <mergeCell ref="B349:E349"/>
    <mergeCell ref="B358:E358"/>
    <mergeCell ref="B361:E361"/>
    <mergeCell ref="B362:E362"/>
    <mergeCell ref="B363:E363"/>
    <mergeCell ref="B331:E331"/>
    <mergeCell ref="B334:E334"/>
    <mergeCell ref="B335:E335"/>
    <mergeCell ref="B336:E336"/>
    <mergeCell ref="B337:E337"/>
    <mergeCell ref="B338:E338"/>
    <mergeCell ref="B342:B343"/>
    <mergeCell ref="B309:E309"/>
    <mergeCell ref="B310:E310"/>
    <mergeCell ref="B311:E311"/>
    <mergeCell ref="B312:E312"/>
    <mergeCell ref="B313:E313"/>
    <mergeCell ref="B323:E323"/>
    <mergeCell ref="B285:E285"/>
    <mergeCell ref="B286:E286"/>
    <mergeCell ref="B287:E287"/>
    <mergeCell ref="B297:E297"/>
    <mergeCell ref="B305:E305"/>
    <mergeCell ref="B308:E308"/>
    <mergeCell ref="B290:B291"/>
    <mergeCell ref="C290:C291"/>
    <mergeCell ref="D290:D291"/>
    <mergeCell ref="B316:B317"/>
    <mergeCell ref="B265:E265"/>
    <mergeCell ref="B273:E273"/>
    <mergeCell ref="B279:E279"/>
    <mergeCell ref="B282:E282"/>
    <mergeCell ref="B283:E283"/>
    <mergeCell ref="B284:E284"/>
    <mergeCell ref="B257:E257"/>
    <mergeCell ref="B260:E260"/>
    <mergeCell ref="B261:E261"/>
    <mergeCell ref="B262:E262"/>
    <mergeCell ref="B263:E263"/>
    <mergeCell ref="B264:E264"/>
    <mergeCell ref="B239:E239"/>
    <mergeCell ref="B240:E240"/>
    <mergeCell ref="B241:E241"/>
    <mergeCell ref="B242:E242"/>
    <mergeCell ref="B243:E243"/>
    <mergeCell ref="B251:E251"/>
    <mergeCell ref="B219:E219"/>
    <mergeCell ref="B220:E220"/>
    <mergeCell ref="B221:E221"/>
    <mergeCell ref="B229:E229"/>
    <mergeCell ref="B235:E235"/>
    <mergeCell ref="B238:E238"/>
    <mergeCell ref="B199:E199"/>
    <mergeCell ref="B207:E207"/>
    <mergeCell ref="B213:E213"/>
    <mergeCell ref="B216:E216"/>
    <mergeCell ref="B217:E217"/>
    <mergeCell ref="B218:E218"/>
    <mergeCell ref="B191:E191"/>
    <mergeCell ref="B194:E194"/>
    <mergeCell ref="B195:E195"/>
    <mergeCell ref="B196:E196"/>
    <mergeCell ref="B197:E197"/>
    <mergeCell ref="B198:E198"/>
    <mergeCell ref="B173:E173"/>
    <mergeCell ref="B174:E174"/>
    <mergeCell ref="B175:E175"/>
    <mergeCell ref="B176:E176"/>
    <mergeCell ref="B177:E177"/>
    <mergeCell ref="B185:E185"/>
    <mergeCell ref="B153:E153"/>
    <mergeCell ref="B154:E154"/>
    <mergeCell ref="B155:E155"/>
    <mergeCell ref="B163:E163"/>
    <mergeCell ref="B169:E169"/>
    <mergeCell ref="B172:E172"/>
    <mergeCell ref="B133:E133"/>
    <mergeCell ref="B141:E141"/>
    <mergeCell ref="B147:E147"/>
    <mergeCell ref="B150:E150"/>
    <mergeCell ref="B151:E151"/>
    <mergeCell ref="B152:E152"/>
    <mergeCell ref="B125:E125"/>
    <mergeCell ref="B128:E128"/>
    <mergeCell ref="B129:E129"/>
    <mergeCell ref="B130:E130"/>
    <mergeCell ref="B131:E131"/>
    <mergeCell ref="B132:E132"/>
    <mergeCell ref="B107:E107"/>
    <mergeCell ref="B108:E108"/>
    <mergeCell ref="B109:E109"/>
    <mergeCell ref="B110:E110"/>
    <mergeCell ref="B111:E111"/>
    <mergeCell ref="B119:E119"/>
    <mergeCell ref="B87:E87"/>
    <mergeCell ref="B88:E88"/>
    <mergeCell ref="B89:E89"/>
    <mergeCell ref="B97:E97"/>
    <mergeCell ref="B103:E103"/>
    <mergeCell ref="B106:E106"/>
    <mergeCell ref="B67:E67"/>
    <mergeCell ref="B75:E75"/>
    <mergeCell ref="B81:E81"/>
    <mergeCell ref="B84:E84"/>
    <mergeCell ref="B85:E85"/>
    <mergeCell ref="B86:E86"/>
    <mergeCell ref="B59:E59"/>
    <mergeCell ref="B62:E62"/>
    <mergeCell ref="B63:E63"/>
    <mergeCell ref="B64:E64"/>
    <mergeCell ref="B65:E65"/>
    <mergeCell ref="B66:E66"/>
    <mergeCell ref="B44:E44"/>
    <mergeCell ref="B45:E45"/>
    <mergeCell ref="B53:E53"/>
    <mergeCell ref="B21:E21"/>
    <mergeCell ref="B22:E22"/>
    <mergeCell ref="B23:E23"/>
    <mergeCell ref="B31:E31"/>
    <mergeCell ref="B37:E37"/>
    <mergeCell ref="B40:E40"/>
    <mergeCell ref="A1:G1"/>
    <mergeCell ref="B9:E9"/>
    <mergeCell ref="B15:E15"/>
    <mergeCell ref="B18:E18"/>
    <mergeCell ref="B19:E19"/>
    <mergeCell ref="B20:E20"/>
    <mergeCell ref="B41:E41"/>
    <mergeCell ref="B42:E42"/>
    <mergeCell ref="B43:E43"/>
    <mergeCell ref="A369:A370"/>
    <mergeCell ref="C369:C370"/>
    <mergeCell ref="D369:D370"/>
    <mergeCell ref="B396:B397"/>
    <mergeCell ref="D396:D397"/>
    <mergeCell ref="C396:C397"/>
    <mergeCell ref="A396:A397"/>
    <mergeCell ref="B423:B424"/>
    <mergeCell ref="D423:D424"/>
    <mergeCell ref="C423:C424"/>
    <mergeCell ref="A423:A424"/>
    <mergeCell ref="B389:E389"/>
    <mergeCell ref="B390:E390"/>
    <mergeCell ref="B391:E391"/>
    <mergeCell ref="B392:E392"/>
    <mergeCell ref="B393:E393"/>
    <mergeCell ref="B403:E403"/>
    <mergeCell ref="A451:A452"/>
    <mergeCell ref="B451:B452"/>
    <mergeCell ref="D479:D480"/>
    <mergeCell ref="C479:C480"/>
    <mergeCell ref="B479:B480"/>
    <mergeCell ref="A479:A480"/>
    <mergeCell ref="B507:B508"/>
    <mergeCell ref="D507:D508"/>
    <mergeCell ref="C507:C508"/>
    <mergeCell ref="A507:A508"/>
    <mergeCell ref="B472:E472"/>
    <mergeCell ref="B473:E473"/>
    <mergeCell ref="B474:E474"/>
    <mergeCell ref="B475:E475"/>
    <mergeCell ref="B476:E476"/>
    <mergeCell ref="B486:E486"/>
    <mergeCell ref="A536:A537"/>
    <mergeCell ref="B565:B566"/>
    <mergeCell ref="A565:A566"/>
    <mergeCell ref="C565:C566"/>
    <mergeCell ref="D565:D566"/>
    <mergeCell ref="A594:A595"/>
    <mergeCell ref="B594:B595"/>
    <mergeCell ref="C594:C595"/>
    <mergeCell ref="D594:D595"/>
    <mergeCell ref="B558:E558"/>
    <mergeCell ref="B559:E559"/>
    <mergeCell ref="B560:E560"/>
    <mergeCell ref="B561:E561"/>
    <mergeCell ref="B562:E562"/>
    <mergeCell ref="B572:E572"/>
    <mergeCell ref="B591:E591"/>
    <mergeCell ref="A624:A625"/>
    <mergeCell ref="C624:C625"/>
    <mergeCell ref="D624:D625"/>
    <mergeCell ref="B651:B652"/>
    <mergeCell ref="A651:A652"/>
    <mergeCell ref="C651:C652"/>
    <mergeCell ref="D651:D652"/>
    <mergeCell ref="B678:B679"/>
    <mergeCell ref="A678:A679"/>
    <mergeCell ref="C678:C679"/>
    <mergeCell ref="D678:D679"/>
    <mergeCell ref="B644:E644"/>
    <mergeCell ref="B645:E645"/>
    <mergeCell ref="B646:E646"/>
    <mergeCell ref="B647:E647"/>
    <mergeCell ref="B648:E648"/>
    <mergeCell ref="B658:E658"/>
    <mergeCell ref="A706:A707"/>
    <mergeCell ref="B706:B707"/>
    <mergeCell ref="C706:C707"/>
    <mergeCell ref="D706:D707"/>
    <mergeCell ref="A734:A735"/>
    <mergeCell ref="B734:B735"/>
    <mergeCell ref="C734:C735"/>
    <mergeCell ref="D734:D735"/>
    <mergeCell ref="B762:B763"/>
    <mergeCell ref="A762:A763"/>
    <mergeCell ref="C762:C763"/>
    <mergeCell ref="D762:D763"/>
    <mergeCell ref="B727:E727"/>
    <mergeCell ref="B728:E728"/>
    <mergeCell ref="B729:E729"/>
    <mergeCell ref="B730:E730"/>
    <mergeCell ref="B731:E731"/>
    <mergeCell ref="B741:E741"/>
    <mergeCell ref="A791:A792"/>
    <mergeCell ref="C791:C792"/>
    <mergeCell ref="D791:D792"/>
    <mergeCell ref="B952:B954"/>
    <mergeCell ref="A952:A954"/>
    <mergeCell ref="C952:C954"/>
    <mergeCell ref="D952:D954"/>
    <mergeCell ref="B982:B983"/>
    <mergeCell ref="A982:A983"/>
    <mergeCell ref="C982:C983"/>
    <mergeCell ref="D982:D983"/>
    <mergeCell ref="B810:E810"/>
    <mergeCell ref="B811:E811"/>
    <mergeCell ref="B812:E812"/>
    <mergeCell ref="B813:E813"/>
    <mergeCell ref="B814:E814"/>
    <mergeCell ref="B824:E824"/>
    <mergeCell ref="B859:E859"/>
    <mergeCell ref="B862:E862"/>
    <mergeCell ref="B863:E863"/>
    <mergeCell ref="B864:E864"/>
    <mergeCell ref="B890:E890"/>
    <mergeCell ref="B891:E891"/>
    <mergeCell ref="B892:E892"/>
    <mergeCell ref="F1655:G1655"/>
    <mergeCell ref="A1011:A1012"/>
    <mergeCell ref="C1011:C1012"/>
    <mergeCell ref="D1011:D1012"/>
    <mergeCell ref="B1041:B1042"/>
    <mergeCell ref="A1041:A1042"/>
    <mergeCell ref="C1041:C1042"/>
    <mergeCell ref="D1041:D1042"/>
    <mergeCell ref="B1071:B1072"/>
    <mergeCell ref="A1071:A1072"/>
    <mergeCell ref="C1071:C1072"/>
    <mergeCell ref="D1071:D1072"/>
    <mergeCell ref="B1064:E1064"/>
    <mergeCell ref="B1065:E1065"/>
    <mergeCell ref="B1066:E1066"/>
    <mergeCell ref="B1067:E1067"/>
    <mergeCell ref="B1068:E1068"/>
    <mergeCell ref="B1078:E1078"/>
    <mergeCell ref="B1036:E1036"/>
    <mergeCell ref="B1037:E1037"/>
    <mergeCell ref="B1038:E1038"/>
    <mergeCell ref="B1048:E1048"/>
    <mergeCell ref="B1060:E1060"/>
    <mergeCell ref="B1033:E1033"/>
    <mergeCell ref="B1673:B1674"/>
    <mergeCell ref="C1673:C1674"/>
    <mergeCell ref="D1673:D1674"/>
    <mergeCell ref="A870:A871"/>
    <mergeCell ref="C870:C871"/>
    <mergeCell ref="D870:D871"/>
    <mergeCell ref="B897:B898"/>
    <mergeCell ref="B924:B925"/>
    <mergeCell ref="B1208:B1209"/>
    <mergeCell ref="B1235:B1236"/>
    <mergeCell ref="A1101:A1102"/>
    <mergeCell ref="B893:E893"/>
    <mergeCell ref="B894:E894"/>
    <mergeCell ref="B904:E904"/>
    <mergeCell ref="B941:E941"/>
    <mergeCell ref="B944:E944"/>
    <mergeCell ref="B945:E945"/>
    <mergeCell ref="B946:E946"/>
    <mergeCell ref="B975:E975"/>
    <mergeCell ref="B976:E976"/>
    <mergeCell ref="B977:E977"/>
    <mergeCell ref="B978:E978"/>
    <mergeCell ref="B979:E979"/>
    <mergeCell ref="B989:E989"/>
  </mergeCells>
  <printOptions horizontalCentered="1"/>
  <pageMargins left="0.70866141732283472" right="0.70866141732283472" top="0.39370078740157483" bottom="0.39370078740157483" header="0.31496062992125984" footer="0.31496062992125984"/>
  <pageSetup paperSize="9" scale="74" fitToHeight="0" orientation="portrait" horizontalDpi="1200" verticalDpi="1200" r:id="rId1"/>
  <rowBreaks count="81" manualBreakCount="81">
    <brk id="23" max="6" man="1"/>
    <brk id="45" max="6" man="1"/>
    <brk id="67" max="6" man="1"/>
    <brk id="89" max="6" man="1"/>
    <brk id="111" max="6" man="1"/>
    <brk id="133" max="6" man="1"/>
    <brk id="155" max="6" man="1"/>
    <brk id="177" max="6" man="1"/>
    <brk id="199" max="6" man="1"/>
    <brk id="221" max="6" man="1"/>
    <brk id="243" max="6" man="1"/>
    <brk id="265" max="6" man="1"/>
    <brk id="287" max="6" man="1"/>
    <brk id="313" max="6" man="1"/>
    <brk id="339" max="6" man="1"/>
    <brk id="366" max="6" man="1"/>
    <brk id="393" max="6" man="1"/>
    <brk id="398" max="6" man="1"/>
    <brk id="420" max="6" man="1"/>
    <brk id="425" max="6" man="1"/>
    <brk id="448" max="6" man="1"/>
    <brk id="453" max="6" man="1"/>
    <brk id="476" max="6" man="1"/>
    <brk id="481" max="6" man="1"/>
    <brk id="504" max="6" man="1"/>
    <brk id="509" max="6" man="1"/>
    <brk id="533" max="6" man="1"/>
    <brk id="538" max="6" man="1"/>
    <brk id="562" max="6" man="1"/>
    <brk id="567" max="6" man="1"/>
    <brk id="591" max="6" man="1"/>
    <brk id="596" max="6" man="1"/>
    <brk id="621" max="6" man="1"/>
    <brk id="648" max="6" man="1"/>
    <brk id="675" max="6" man="1"/>
    <brk id="680" max="6" man="1"/>
    <brk id="703" max="6" man="1"/>
    <brk id="708" max="6" man="1"/>
    <brk id="731" max="6" man="1"/>
    <brk id="736" max="6" man="1"/>
    <brk id="759" max="6" man="1"/>
    <brk id="764" max="6" man="1"/>
    <brk id="788" max="6" man="1"/>
    <brk id="814" max="6" man="1"/>
    <brk id="840" max="6" man="1"/>
    <brk id="867" max="6" man="1"/>
    <brk id="894" max="6" man="1"/>
    <brk id="921" max="6" man="1"/>
    <brk id="949" max="6" man="1"/>
    <brk id="955" max="6" man="1"/>
    <brk id="979" max="6" man="1"/>
    <brk id="984" max="6" man="1"/>
    <brk id="1008" max="6" man="1"/>
    <brk id="1013" max="6" man="1"/>
    <brk id="1038" max="6" man="1"/>
    <brk id="1043" max="6" man="1"/>
    <brk id="1068" max="6" man="1"/>
    <brk id="1073" max="6" man="1"/>
    <brk id="1098" max="6" man="1"/>
    <brk id="1103" max="6" man="1"/>
    <brk id="1129" max="6" man="1"/>
    <brk id="1154" max="6" man="1"/>
    <brk id="1179" max="6" man="1"/>
    <brk id="1205" max="6" man="1"/>
    <brk id="1232" max="6" man="1"/>
    <brk id="1259" max="6" man="1"/>
    <brk id="1287" max="6" man="1"/>
    <brk id="1323" max="6" man="1"/>
    <brk id="1363" max="6" man="1"/>
    <brk id="1401" max="6" man="1"/>
    <brk id="1423" max="6" man="1"/>
    <brk id="1459" max="6" man="1"/>
    <brk id="1494" max="6" man="1"/>
    <brk id="1524" max="6" man="1"/>
    <brk id="1540" max="6" man="1"/>
    <brk id="1580" max="6" man="1"/>
    <brk id="1600" max="6" man="1"/>
    <brk id="1620" max="6" man="1"/>
    <brk id="1636" max="6" man="1"/>
    <brk id="1653" max="6" man="1"/>
    <brk id="1670" max="6" man="1"/>
  </rowBreaks>
  <colBreaks count="1" manualBreakCount="1">
    <brk id="7" max="1048575" man="1"/>
  </colBreaks>
  <ignoredErrors>
    <ignoredError sqref="F22 F44 F66 F88 F110 F132 F154 F176 F198 F220 F242 F264 F286 F312 F338 F365 F392 F419 F447 F475 F503 F532 F561 F590 F620 F647 F674 F702 F730 F758 F787 F813 F839 F866 F893 F920 F948 F978 F1007 F1037 F1067 F1097 F1128 F1153 F1178 F1204 F1231 F1258 F1286 F1302 F1322 F1342 F1362 F1383 F1422 F1443 F1478 F1493 F1508 F1523 F1539 F1559 F1579 F1599 F1619 F1635 F1652 F1687 F1669"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17</vt:i4>
      </vt:variant>
      <vt:variant>
        <vt:lpstr>Intervalli denominati</vt:lpstr>
      </vt:variant>
      <vt:variant>
        <vt:i4>16</vt:i4>
      </vt:variant>
    </vt:vector>
  </HeadingPairs>
  <TitlesOfParts>
    <vt:vector size="33" baseType="lpstr">
      <vt:lpstr>Cap A.01_MovTerra</vt:lpstr>
      <vt:lpstr>Cap A.02_Demoliz</vt:lpstr>
      <vt:lpstr>Cap A.03_Rimoz</vt:lpstr>
      <vt:lpstr>Cap A.04_Malte</vt:lpstr>
      <vt:lpstr>Cap A.05_Solai_Volte</vt:lpstr>
      <vt:lpstr>Cap A.06_Murature</vt:lpstr>
      <vt:lpstr>Cap A.07_OperePietra</vt:lpstr>
      <vt:lpstr>Cap A.08_Consolidam</vt:lpstr>
      <vt:lpstr>Cap A.09_Tetti</vt:lpstr>
      <vt:lpstr>Cap A.10_ProtezTermica</vt:lpstr>
      <vt:lpstr>Cap A.11_Infissi</vt:lpstr>
      <vt:lpstr>Cap A.12_Intonaci</vt:lpstr>
      <vt:lpstr>Cap A.13_Tintegg</vt:lpstr>
      <vt:lpstr>Cap A.14_RestElemLapidei</vt:lpstr>
      <vt:lpstr>Cap A.15_OpereMetall</vt:lpstr>
      <vt:lpstr>Cap A.16_OpereVerde</vt:lpstr>
      <vt:lpstr>Materiali 1</vt:lpstr>
      <vt:lpstr>'Cap A.01_MovTerra'!Area_stampa</vt:lpstr>
      <vt:lpstr>'Cap A.02_Demoliz'!Area_stampa</vt:lpstr>
      <vt:lpstr>'Cap A.03_Rimoz'!Area_stampa</vt:lpstr>
      <vt:lpstr>'Cap A.04_Malte'!Area_stampa</vt:lpstr>
      <vt:lpstr>'Cap A.05_Solai_Volte'!Area_stampa</vt:lpstr>
      <vt:lpstr>'Cap A.06_Murature'!Area_stampa</vt:lpstr>
      <vt:lpstr>'Cap A.07_OperePietra'!Area_stampa</vt:lpstr>
      <vt:lpstr>'Cap A.08_Consolidam'!Area_stampa</vt:lpstr>
      <vt:lpstr>'Cap A.09_Tetti'!Area_stampa</vt:lpstr>
      <vt:lpstr>'Cap A.10_ProtezTermica'!Area_stampa</vt:lpstr>
      <vt:lpstr>'Cap A.11_Infissi'!Area_stampa</vt:lpstr>
      <vt:lpstr>'Cap A.12_Intonaci'!Area_stampa</vt:lpstr>
      <vt:lpstr>'Cap A.13_Tintegg'!Area_stampa</vt:lpstr>
      <vt:lpstr>'Cap A.14_RestElemLapidei'!Area_stampa</vt:lpstr>
      <vt:lpstr>'Cap A.15_OpereMetall'!Area_stampa</vt:lpstr>
      <vt:lpstr>'Cap A.16_OpereVerde'!Area_stampa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PC-Y</dc:creator>
  <cp:lastModifiedBy>HP</cp:lastModifiedBy>
  <cp:lastPrinted>2025-03-04T14:26:04Z</cp:lastPrinted>
  <dcterms:created xsi:type="dcterms:W3CDTF">2019-01-28T17:26:15Z</dcterms:created>
  <dcterms:modified xsi:type="dcterms:W3CDTF">2025-04-24T16:13:36Z</dcterms:modified>
</cp:coreProperties>
</file>